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S:\Performance_Management_Unit\03_Reports\04_Quarterly_Recurring\Multi-Program\Public_Disclosure_Data\15_FY2025\Q3\"/>
    </mc:Choice>
  </mc:AlternateContent>
  <xr:revisionPtr revIDLastSave="0" documentId="13_ncr:1_{D976A23B-1A3F-4118-9140-B944AC366695}" xr6:coauthVersionLast="47" xr6:coauthVersionMax="47" xr10:uidLastSave="{00000000-0000-0000-0000-000000000000}"/>
  <bookViews>
    <workbookView xWindow="-120" yWindow="-120" windowWidth="29040" windowHeight="15720" xr2:uid="{FC15DF63-7189-4C6C-B0AD-34690FA68F22}"/>
  </bookViews>
  <sheets>
    <sheet name="CW_Disclosure_Data_FY2025_Q3" sheetId="1" r:id="rId1"/>
  </sheets>
  <definedNames>
    <definedName name="_xlnm._FilterDatabase" localSheetId="0" hidden="1">CW_Disclosure_Data_FY2025_Q3!$A$1:$DH$2575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D1665" i="1" l="1"/>
  <c r="BV1665" i="1"/>
  <c r="BW1665" i="1"/>
  <c r="BD1542" i="1"/>
  <c r="BV1542" i="1"/>
  <c r="BW1542" i="1"/>
  <c r="BD1637" i="1"/>
  <c r="BV1637" i="1"/>
  <c r="BW1637" i="1"/>
  <c r="BD1666" i="1"/>
  <c r="BV1666" i="1"/>
  <c r="BW1666" i="1"/>
  <c r="BD1606" i="1"/>
  <c r="BV1606" i="1"/>
  <c r="BW1606" i="1"/>
  <c r="BD1570" i="1"/>
  <c r="BV1570" i="1"/>
  <c r="BW1570" i="1"/>
  <c r="BD1661" i="1"/>
  <c r="BV1661" i="1"/>
  <c r="BW1661" i="1"/>
  <c r="BD1709" i="1"/>
  <c r="BV1709" i="1"/>
  <c r="BW1709" i="1"/>
  <c r="BD1848" i="1"/>
  <c r="BV1848" i="1"/>
  <c r="BW1848" i="1"/>
  <c r="BD1733" i="1"/>
  <c r="BV1733" i="1"/>
  <c r="BW1733" i="1"/>
  <c r="BD1988" i="1"/>
  <c r="BV1988" i="1"/>
  <c r="BW1988" i="1"/>
  <c r="BD2142" i="1"/>
  <c r="BV2142" i="1"/>
  <c r="BW2142" i="1"/>
  <c r="BD2036" i="1"/>
  <c r="BV2036" i="1"/>
  <c r="BW2036" i="1"/>
  <c r="BD1833" i="1"/>
  <c r="BV1833" i="1"/>
  <c r="BW1833" i="1"/>
  <c r="BD1965" i="1"/>
  <c r="BV1965" i="1"/>
  <c r="BW1965" i="1"/>
  <c r="BD2143" i="1"/>
  <c r="BV2143" i="1"/>
  <c r="BW2143" i="1"/>
  <c r="BD2088" i="1"/>
  <c r="BV2088" i="1"/>
  <c r="BW2088" i="1"/>
  <c r="BD2089" i="1"/>
  <c r="BV2089" i="1"/>
  <c r="BW2089" i="1"/>
  <c r="BD1834" i="1"/>
  <c r="BV1834" i="1"/>
  <c r="BW1834" i="1"/>
  <c r="BD2398" i="1"/>
  <c r="BV2398" i="1"/>
  <c r="BW2398" i="1"/>
  <c r="BD2261" i="1"/>
  <c r="BV2261" i="1"/>
  <c r="BW2261" i="1"/>
  <c r="BD2090" i="1"/>
  <c r="BV2090" i="1"/>
  <c r="BW2090" i="1"/>
  <c r="BD2428" i="1"/>
  <c r="BV2428" i="1"/>
  <c r="BW2428" i="1"/>
  <c r="BD2144" i="1"/>
  <c r="BV2144" i="1"/>
  <c r="BW2144" i="1"/>
  <c r="BD2262" i="1"/>
  <c r="BV2262" i="1"/>
  <c r="BW2262" i="1"/>
  <c r="BD2463" i="1"/>
  <c r="BV2463" i="1"/>
  <c r="BW2463" i="1"/>
  <c r="BD2294" i="1"/>
  <c r="BV2294" i="1"/>
  <c r="BW2294" i="1"/>
  <c r="BD2523" i="1"/>
  <c r="BV2523" i="1"/>
  <c r="BW2523" i="1"/>
  <c r="BD2464" i="1"/>
  <c r="BV2464" i="1"/>
  <c r="BW2464" i="1"/>
  <c r="BD513" i="1"/>
  <c r="BV513" i="1"/>
  <c r="BW513" i="1"/>
  <c r="BD118" i="1"/>
  <c r="BV118" i="1"/>
  <c r="BW118" i="1"/>
  <c r="BD493" i="1"/>
  <c r="BV493" i="1"/>
  <c r="BW493" i="1"/>
  <c r="BD636" i="1"/>
  <c r="BV636" i="1"/>
  <c r="BW636" i="1"/>
  <c r="BD137" i="1"/>
  <c r="BV137" i="1"/>
  <c r="BW137" i="1"/>
  <c r="BD42" i="1"/>
  <c r="BV42" i="1"/>
  <c r="BW42" i="1"/>
  <c r="BD855" i="1"/>
  <c r="BV855" i="1"/>
  <c r="BW855" i="1"/>
  <c r="BD672" i="1"/>
  <c r="BV672" i="1"/>
  <c r="BW672" i="1"/>
  <c r="BD901" i="1"/>
  <c r="BV901" i="1"/>
  <c r="BW901" i="1"/>
  <c r="BD119" i="1"/>
  <c r="BV119" i="1"/>
  <c r="BW119" i="1"/>
  <c r="BD91" i="1"/>
  <c r="BV91" i="1"/>
  <c r="BW91" i="1"/>
  <c r="BD1016" i="1"/>
  <c r="BV1016" i="1"/>
  <c r="BW1016" i="1"/>
  <c r="BD557" i="1"/>
  <c r="BV557" i="1"/>
  <c r="BW557" i="1"/>
  <c r="BD637" i="1"/>
  <c r="BV637" i="1"/>
  <c r="BW637" i="1"/>
  <c r="BD330" i="1"/>
  <c r="BV330" i="1"/>
  <c r="BW330" i="1"/>
  <c r="BD283" i="1"/>
  <c r="BV283" i="1"/>
  <c r="BW283" i="1"/>
  <c r="BD313" i="1"/>
  <c r="BV313" i="1"/>
  <c r="BW313" i="1"/>
  <c r="BD138" i="1"/>
  <c r="BV138" i="1"/>
  <c r="BW138" i="1"/>
  <c r="BD843" i="1"/>
  <c r="BV843" i="1"/>
  <c r="BW843" i="1"/>
  <c r="BD1242" i="1"/>
  <c r="BV1242" i="1"/>
  <c r="BW1242" i="1"/>
  <c r="BD988" i="1"/>
  <c r="BV988" i="1"/>
  <c r="BW988" i="1"/>
  <c r="BD1243" i="1"/>
  <c r="BV1243" i="1"/>
  <c r="BW1243" i="1"/>
  <c r="BD1329" i="1"/>
  <c r="BV1329" i="1"/>
  <c r="BW1329" i="1"/>
  <c r="BD1335" i="1"/>
  <c r="BV1335" i="1"/>
  <c r="BW1335" i="1"/>
  <c r="BD937" i="1"/>
  <c r="BV937" i="1"/>
  <c r="BW937" i="1"/>
  <c r="BD362" i="1"/>
  <c r="BV362" i="1"/>
  <c r="BW362" i="1"/>
  <c r="BD926" i="1"/>
  <c r="BV926" i="1"/>
  <c r="BW926" i="1"/>
  <c r="BD452" i="1"/>
  <c r="BV452" i="1"/>
  <c r="BW452" i="1"/>
  <c r="BD856" i="1"/>
  <c r="BV856" i="1"/>
  <c r="BW856" i="1"/>
  <c r="BD582" i="1"/>
  <c r="BV582" i="1"/>
  <c r="BW582" i="1"/>
  <c r="BD67" i="1"/>
  <c r="BV67" i="1"/>
  <c r="BW67" i="1"/>
  <c r="BD1179" i="1"/>
  <c r="BV1179" i="1"/>
  <c r="BW1179" i="1"/>
  <c r="BD68" i="1"/>
  <c r="BV68" i="1"/>
  <c r="BW68" i="1"/>
  <c r="BD2" i="1"/>
  <c r="BV2" i="1"/>
  <c r="BW2" i="1"/>
  <c r="BD761" i="1"/>
  <c r="BV761" i="1"/>
  <c r="BW761" i="1"/>
  <c r="BD740" i="1"/>
  <c r="BV740" i="1"/>
  <c r="BW740" i="1"/>
  <c r="BD514" i="1"/>
  <c r="BV514" i="1"/>
  <c r="BW514" i="1"/>
  <c r="BD2551" i="1"/>
  <c r="BV2551" i="1"/>
  <c r="BW2551" i="1"/>
  <c r="BD1430" i="1"/>
  <c r="BV1430" i="1"/>
  <c r="BW1430" i="1"/>
  <c r="BD1505" i="1"/>
  <c r="BV1505" i="1"/>
  <c r="BW1505" i="1"/>
  <c r="BD1442" i="1"/>
  <c r="BV1442" i="1"/>
  <c r="BW1442" i="1"/>
  <c r="BD1516" i="1"/>
  <c r="BV1516" i="1"/>
  <c r="BW1516" i="1"/>
  <c r="BD1275" i="1"/>
  <c r="BV1275" i="1"/>
  <c r="BW1275" i="1"/>
  <c r="BD1134" i="1"/>
  <c r="BV1134" i="1"/>
  <c r="BW1134" i="1"/>
  <c r="BD1161" i="1"/>
  <c r="BV1161" i="1"/>
  <c r="BW1161" i="1"/>
  <c r="BD1517" i="1"/>
  <c r="BV1517" i="1"/>
  <c r="BW1517" i="1"/>
  <c r="BD1345" i="1"/>
  <c r="BV1345" i="1"/>
  <c r="BW1345" i="1"/>
  <c r="BD1518" i="1"/>
  <c r="BV1518" i="1"/>
  <c r="BW1518" i="1"/>
  <c r="BD1495" i="1"/>
  <c r="BV1495" i="1"/>
  <c r="BW1495" i="1"/>
  <c r="BD1466" i="1"/>
  <c r="BV1466" i="1"/>
  <c r="BW1466" i="1"/>
  <c r="BD1435" i="1"/>
  <c r="BV1435" i="1"/>
  <c r="BW1435" i="1"/>
  <c r="BD1406" i="1"/>
  <c r="BV1406" i="1"/>
  <c r="BW1406" i="1"/>
  <c r="BD1496" i="1"/>
  <c r="BV1496" i="1"/>
  <c r="BW1496" i="1"/>
  <c r="BD1506" i="1"/>
  <c r="BV1506" i="1"/>
  <c r="BW1506" i="1"/>
  <c r="BD1135" i="1"/>
  <c r="BV1135" i="1"/>
  <c r="BW1135" i="1"/>
  <c r="BD1017" i="1"/>
  <c r="BV1017" i="1"/>
  <c r="BW1017" i="1"/>
  <c r="BD1003" i="1"/>
  <c r="BV1003" i="1"/>
  <c r="BW1003" i="1"/>
  <c r="BD1205" i="1"/>
  <c r="BV1205" i="1"/>
  <c r="BW1205" i="1"/>
  <c r="BD1357" i="1"/>
  <c r="BV1357" i="1"/>
  <c r="BW1357" i="1"/>
  <c r="BD1266" i="1"/>
  <c r="BV1266" i="1"/>
  <c r="BW1266" i="1"/>
  <c r="BD1626" i="1"/>
  <c r="BV1626" i="1"/>
  <c r="BW1626" i="1"/>
  <c r="BD1627" i="1"/>
  <c r="BV1627" i="1"/>
  <c r="BW1627" i="1"/>
  <c r="BD1638" i="1"/>
  <c r="BV1638" i="1"/>
  <c r="BW1638" i="1"/>
  <c r="BD1607" i="1"/>
  <c r="BV1607" i="1"/>
  <c r="BW1607" i="1"/>
  <c r="BD1593" i="1"/>
  <c r="BV1593" i="1"/>
  <c r="BW1593" i="1"/>
  <c r="BD1608" i="1"/>
  <c r="BV1608" i="1"/>
  <c r="BW1608" i="1"/>
  <c r="BD1654" i="1"/>
  <c r="BV1654" i="1"/>
  <c r="BW1654" i="1"/>
  <c r="BD1835" i="1"/>
  <c r="BV1835" i="1"/>
  <c r="BW1835" i="1"/>
  <c r="BD1768" i="1"/>
  <c r="BV1768" i="1"/>
  <c r="BW1768" i="1"/>
  <c r="BD1769" i="1"/>
  <c r="BV1769" i="1"/>
  <c r="BW1769" i="1"/>
  <c r="BD1879" i="1"/>
  <c r="BV1879" i="1"/>
  <c r="BW1879" i="1"/>
  <c r="BD1976" i="1"/>
  <c r="BV1976" i="1"/>
  <c r="BW1976" i="1"/>
  <c r="BD1807" i="1"/>
  <c r="BV1807" i="1"/>
  <c r="BW1807" i="1"/>
  <c r="BD2295" i="1"/>
  <c r="BV2295" i="1"/>
  <c r="BW2295" i="1"/>
  <c r="BD2169" i="1"/>
  <c r="BV2169" i="1"/>
  <c r="BW2169" i="1"/>
  <c r="BD2170" i="1"/>
  <c r="BV2170" i="1"/>
  <c r="BW2170" i="1"/>
  <c r="BD2118" i="1"/>
  <c r="BV2118" i="1"/>
  <c r="BW2118" i="1"/>
  <c r="BD2371" i="1"/>
  <c r="BV2371" i="1"/>
  <c r="BW2371" i="1"/>
  <c r="BD2465" i="1"/>
  <c r="BV2465" i="1"/>
  <c r="BW2465" i="1"/>
  <c r="BD2037" i="1"/>
  <c r="BV2037" i="1"/>
  <c r="BW2037" i="1"/>
  <c r="BD1947" i="1"/>
  <c r="BV1947" i="1"/>
  <c r="BW1947" i="1"/>
  <c r="BD2399" i="1"/>
  <c r="BV2399" i="1"/>
  <c r="BW2399" i="1"/>
  <c r="BD2552" i="1"/>
  <c r="BV2552" i="1"/>
  <c r="BW2552" i="1"/>
  <c r="BD2400" i="1"/>
  <c r="BV2400" i="1"/>
  <c r="BW2400" i="1"/>
  <c r="BD2429" i="1"/>
  <c r="BV2429" i="1"/>
  <c r="BW2429" i="1"/>
  <c r="BD2493" i="1"/>
  <c r="BV2493" i="1"/>
  <c r="BW2493" i="1"/>
  <c r="BD2430" i="1"/>
  <c r="BV2430" i="1"/>
  <c r="BW2430" i="1"/>
  <c r="BD1162" i="1"/>
  <c r="BV1162" i="1"/>
  <c r="BW1162" i="1"/>
  <c r="BD406" i="1"/>
  <c r="BV406" i="1"/>
  <c r="BW406" i="1"/>
  <c r="BD284" i="1"/>
  <c r="BV284" i="1"/>
  <c r="BW284" i="1"/>
  <c r="BD721" i="1"/>
  <c r="BV721" i="1"/>
  <c r="BW721" i="1"/>
  <c r="BD870" i="1"/>
  <c r="BV870" i="1"/>
  <c r="BW870" i="1"/>
  <c r="BD536" i="1"/>
  <c r="BV536" i="1"/>
  <c r="BW536" i="1"/>
  <c r="BD938" i="1"/>
  <c r="BV938" i="1"/>
  <c r="BW938" i="1"/>
  <c r="BD331" i="1"/>
  <c r="BV331" i="1"/>
  <c r="BW331" i="1"/>
  <c r="BD652" i="1"/>
  <c r="BV652" i="1"/>
  <c r="BW652" i="1"/>
  <c r="BD139" i="1"/>
  <c r="BV139" i="1"/>
  <c r="BW139" i="1"/>
  <c r="BD974" i="1"/>
  <c r="BV974" i="1"/>
  <c r="BW974" i="1"/>
  <c r="BD673" i="1"/>
  <c r="BV673" i="1"/>
  <c r="BW673" i="1"/>
  <c r="BD453" i="1"/>
  <c r="BV453" i="1"/>
  <c r="BW453" i="1"/>
  <c r="BD674" i="1"/>
  <c r="BV674" i="1"/>
  <c r="BW674" i="1"/>
  <c r="BD939" i="1"/>
  <c r="BV939" i="1"/>
  <c r="BW939" i="1"/>
  <c r="BD3" i="1"/>
  <c r="BV3" i="1"/>
  <c r="BW3" i="1"/>
  <c r="BD140" i="1"/>
  <c r="BV140" i="1"/>
  <c r="BW140" i="1"/>
  <c r="BD762" i="1"/>
  <c r="BV762" i="1"/>
  <c r="BW762" i="1"/>
  <c r="BD608" i="1"/>
  <c r="BV608" i="1"/>
  <c r="BW608" i="1"/>
  <c r="BD992" i="1"/>
  <c r="BV992" i="1"/>
  <c r="BW992" i="1"/>
  <c r="BD1302" i="1"/>
  <c r="BV1302" i="1"/>
  <c r="BW1302" i="1"/>
  <c r="BD1122" i="1"/>
  <c r="BV1122" i="1"/>
  <c r="BW1122" i="1"/>
  <c r="BD1144" i="1"/>
  <c r="BV1144" i="1"/>
  <c r="BW1144" i="1"/>
  <c r="BD609" i="1"/>
  <c r="BV609" i="1"/>
  <c r="BW609" i="1"/>
  <c r="BD285" i="1"/>
  <c r="BV285" i="1"/>
  <c r="BW285" i="1"/>
  <c r="BD558" i="1"/>
  <c r="BV558" i="1"/>
  <c r="BW558" i="1"/>
  <c r="BD141" i="1"/>
  <c r="BV141" i="1"/>
  <c r="BW141" i="1"/>
  <c r="BD191" i="1"/>
  <c r="BV191" i="1"/>
  <c r="BW191" i="1"/>
  <c r="BD239" i="1"/>
  <c r="BV239" i="1"/>
  <c r="BW239" i="1"/>
  <c r="BD827" i="1"/>
  <c r="BV827" i="1"/>
  <c r="BW827" i="1"/>
  <c r="BD857" i="1"/>
  <c r="BV857" i="1"/>
  <c r="BW857" i="1"/>
  <c r="BD828" i="1"/>
  <c r="BV828" i="1"/>
  <c r="BW828" i="1"/>
  <c r="BD814" i="1"/>
  <c r="BV814" i="1"/>
  <c r="BW814" i="1"/>
  <c r="BD142" i="1"/>
  <c r="BV142" i="1"/>
  <c r="BW142" i="1"/>
  <c r="BD20" i="1"/>
  <c r="BV20" i="1"/>
  <c r="BW20" i="1"/>
  <c r="BD653" i="1"/>
  <c r="BV653" i="1"/>
  <c r="BW653" i="1"/>
  <c r="BD1467" i="1"/>
  <c r="BV1467" i="1"/>
  <c r="BW1467" i="1"/>
  <c r="BD1407" i="1"/>
  <c r="BV1407" i="1"/>
  <c r="BW1407" i="1"/>
  <c r="BD1309" i="1"/>
  <c r="BV1309" i="1"/>
  <c r="BW1309" i="1"/>
  <c r="BD1260" i="1"/>
  <c r="BV1260" i="1"/>
  <c r="BW1260" i="1"/>
  <c r="BD1090" i="1"/>
  <c r="BV1090" i="1"/>
  <c r="BW1090" i="1"/>
  <c r="BD1458" i="1"/>
  <c r="BV1458" i="1"/>
  <c r="BW1458" i="1"/>
  <c r="BD1468" i="1"/>
  <c r="BV1468" i="1"/>
  <c r="BW1468" i="1"/>
  <c r="BD1416" i="1"/>
  <c r="BV1416" i="1"/>
  <c r="BW1416" i="1"/>
  <c r="BD1221" i="1"/>
  <c r="BV1221" i="1"/>
  <c r="BW1221" i="1"/>
  <c r="BD1055" i="1"/>
  <c r="BV1055" i="1"/>
  <c r="BW1055" i="1"/>
  <c r="BD1145" i="1"/>
  <c r="BV1145" i="1"/>
  <c r="BW1145" i="1"/>
  <c r="BD1215" i="1"/>
  <c r="BV1215" i="1"/>
  <c r="BW1215" i="1"/>
  <c r="BD1291" i="1"/>
  <c r="BV1291" i="1"/>
  <c r="BW1291" i="1"/>
  <c r="BD1180" i="1"/>
  <c r="BV1180" i="1"/>
  <c r="BW1180" i="1"/>
  <c r="BD1113" i="1"/>
  <c r="BV1113" i="1"/>
  <c r="BW1113" i="1"/>
  <c r="BD1639" i="1"/>
  <c r="BV1639" i="1"/>
  <c r="BW1639" i="1"/>
  <c r="BD1640" i="1"/>
  <c r="BV1640" i="1"/>
  <c r="BW1640" i="1"/>
  <c r="BD1543" i="1"/>
  <c r="BV1543" i="1"/>
  <c r="BW1543" i="1"/>
  <c r="BD1558" i="1"/>
  <c r="BV1558" i="1"/>
  <c r="BW1558" i="1"/>
  <c r="BD1759" i="1"/>
  <c r="BV1759" i="1"/>
  <c r="BW1759" i="1"/>
  <c r="BD1734" i="1"/>
  <c r="BV1734" i="1"/>
  <c r="BW1734" i="1"/>
  <c r="BD1870" i="1"/>
  <c r="BV1870" i="1"/>
  <c r="BW1870" i="1"/>
  <c r="BD1836" i="1"/>
  <c r="BV1836" i="1"/>
  <c r="BW1836" i="1"/>
  <c r="BD2091" i="1"/>
  <c r="BV2091" i="1"/>
  <c r="BW2091" i="1"/>
  <c r="BD1936" i="1"/>
  <c r="BV1936" i="1"/>
  <c r="BW1936" i="1"/>
  <c r="BD1880" i="1"/>
  <c r="BV1880" i="1"/>
  <c r="BW1880" i="1"/>
  <c r="BD1808" i="1"/>
  <c r="BV1808" i="1"/>
  <c r="BW1808" i="1"/>
  <c r="BD2067" i="1"/>
  <c r="BV2067" i="1"/>
  <c r="BW2067" i="1"/>
  <c r="BD1925" i="1"/>
  <c r="BV1925" i="1"/>
  <c r="BW1925" i="1"/>
  <c r="BD2296" i="1"/>
  <c r="BV2296" i="1"/>
  <c r="BW2296" i="1"/>
  <c r="BD2431" i="1"/>
  <c r="BV2431" i="1"/>
  <c r="BW2431" i="1"/>
  <c r="BD2092" i="1"/>
  <c r="BV2092" i="1"/>
  <c r="BW2092" i="1"/>
  <c r="BD2432" i="1"/>
  <c r="BV2432" i="1"/>
  <c r="BW2432" i="1"/>
  <c r="BD2263" i="1"/>
  <c r="BV2263" i="1"/>
  <c r="BW2263" i="1"/>
  <c r="BD2297" i="1"/>
  <c r="BV2297" i="1"/>
  <c r="BW2297" i="1"/>
  <c r="BD2264" i="1"/>
  <c r="BV2264" i="1"/>
  <c r="BW2264" i="1"/>
  <c r="BD2494" i="1"/>
  <c r="BV2494" i="1"/>
  <c r="BW2494" i="1"/>
  <c r="BD2524" i="1"/>
  <c r="BV2524" i="1"/>
  <c r="BW2524" i="1"/>
  <c r="BD2495" i="1"/>
  <c r="BV2495" i="1"/>
  <c r="BW2495" i="1"/>
  <c r="BD2265" i="1"/>
  <c r="BV2265" i="1"/>
  <c r="BW2265" i="1"/>
  <c r="BD2372" i="1"/>
  <c r="BV2372" i="1"/>
  <c r="BW2372" i="1"/>
  <c r="BD2466" i="1"/>
  <c r="BV2466" i="1"/>
  <c r="BW2466" i="1"/>
  <c r="BD583" i="1"/>
  <c r="BV583" i="1"/>
  <c r="BW583" i="1"/>
  <c r="BD494" i="1"/>
  <c r="BV494" i="1"/>
  <c r="BW494" i="1"/>
  <c r="BD120" i="1"/>
  <c r="BV120" i="1"/>
  <c r="BW120" i="1"/>
  <c r="BD675" i="1"/>
  <c r="BV675" i="1"/>
  <c r="BW675" i="1"/>
  <c r="BD92" i="1"/>
  <c r="BV92" i="1"/>
  <c r="BW92" i="1"/>
  <c r="BD722" i="1"/>
  <c r="BV722" i="1"/>
  <c r="BW722" i="1"/>
  <c r="BD255" i="1"/>
  <c r="BV255" i="1"/>
  <c r="BW255" i="1"/>
  <c r="BD537" i="1"/>
  <c r="BV537" i="1"/>
  <c r="BW537" i="1"/>
  <c r="BD240" i="1"/>
  <c r="BV240" i="1"/>
  <c r="BW240" i="1"/>
  <c r="BD676" i="1"/>
  <c r="BV676" i="1"/>
  <c r="BW676" i="1"/>
  <c r="BD959" i="1"/>
  <c r="BV959" i="1"/>
  <c r="BW959" i="1"/>
  <c r="BD286" i="1"/>
  <c r="BV286" i="1"/>
  <c r="BW286" i="1"/>
  <c r="BD121" i="1"/>
  <c r="BV121" i="1"/>
  <c r="BW121" i="1"/>
  <c r="BD192" i="1"/>
  <c r="BV192" i="1"/>
  <c r="BW192" i="1"/>
  <c r="BD423" i="1"/>
  <c r="BV423" i="1"/>
  <c r="BW423" i="1"/>
  <c r="BD287" i="1"/>
  <c r="BV287" i="1"/>
  <c r="BW287" i="1"/>
  <c r="BD677" i="1"/>
  <c r="BV677" i="1"/>
  <c r="BW677" i="1"/>
  <c r="BD874" i="1"/>
  <c r="BV874" i="1"/>
  <c r="BW874" i="1"/>
  <c r="BD407" i="1"/>
  <c r="BV407" i="1"/>
  <c r="BW407" i="1"/>
  <c r="BD559" i="1"/>
  <c r="BV559" i="1"/>
  <c r="BW559" i="1"/>
  <c r="BD1181" i="1"/>
  <c r="BV1181" i="1"/>
  <c r="BW1181" i="1"/>
  <c r="BD1056" i="1"/>
  <c r="BV1056" i="1"/>
  <c r="BW1056" i="1"/>
  <c r="BD993" i="1"/>
  <c r="BV993" i="1"/>
  <c r="BW993" i="1"/>
  <c r="BD1216" i="1"/>
  <c r="BV1216" i="1"/>
  <c r="BW1216" i="1"/>
  <c r="BD902" i="1"/>
  <c r="BV902" i="1"/>
  <c r="BW902" i="1"/>
  <c r="BD779" i="1"/>
  <c r="BV779" i="1"/>
  <c r="BW779" i="1"/>
  <c r="BD741" i="1"/>
  <c r="BV741" i="1"/>
  <c r="BW741" i="1"/>
  <c r="BD69" i="1"/>
  <c r="BV69" i="1"/>
  <c r="BW69" i="1"/>
  <c r="BD332" i="1"/>
  <c r="BV332" i="1"/>
  <c r="BW332" i="1"/>
  <c r="BD1114" i="1"/>
  <c r="BV1114" i="1"/>
  <c r="BW1114" i="1"/>
  <c r="BD1065" i="1"/>
  <c r="BV1065" i="1"/>
  <c r="BW1065" i="1"/>
  <c r="BD1206" i="1"/>
  <c r="BV1206" i="1"/>
  <c r="BW1206" i="1"/>
  <c r="BD1303" i="1"/>
  <c r="BV1303" i="1"/>
  <c r="BW1303" i="1"/>
  <c r="BD333" i="1"/>
  <c r="BV333" i="1"/>
  <c r="BW333" i="1"/>
  <c r="BD143" i="1"/>
  <c r="BV143" i="1"/>
  <c r="BW143" i="1"/>
  <c r="BD256" i="1"/>
  <c r="BV256" i="1"/>
  <c r="BW256" i="1"/>
  <c r="BD763" i="1"/>
  <c r="BV763" i="1"/>
  <c r="BW763" i="1"/>
  <c r="BD21" i="1"/>
  <c r="BV21" i="1"/>
  <c r="BW21" i="1"/>
  <c r="BD1507" i="1"/>
  <c r="BV1507" i="1"/>
  <c r="BW1507" i="1"/>
  <c r="BD1408" i="1"/>
  <c r="BV1408" i="1"/>
  <c r="BW1408" i="1"/>
  <c r="BD1317" i="1"/>
  <c r="BV1317" i="1"/>
  <c r="BW1317" i="1"/>
  <c r="BD1004" i="1"/>
  <c r="BV1004" i="1"/>
  <c r="BW1004" i="1"/>
  <c r="BD1388" i="1"/>
  <c r="BV1388" i="1"/>
  <c r="BW1388" i="1"/>
  <c r="BD1292" i="1"/>
  <c r="BV1292" i="1"/>
  <c r="BW1292" i="1"/>
  <c r="BD1431" i="1"/>
  <c r="BV1431" i="1"/>
  <c r="BW1431" i="1"/>
  <c r="BD1484" i="1"/>
  <c r="BV1484" i="1"/>
  <c r="BW1484" i="1"/>
  <c r="BD1452" i="1"/>
  <c r="BV1452" i="1"/>
  <c r="BW1452" i="1"/>
  <c r="BD1375" i="1"/>
  <c r="BV1375" i="1"/>
  <c r="BW1375" i="1"/>
  <c r="BD1182" i="1"/>
  <c r="BV1182" i="1"/>
  <c r="BW1182" i="1"/>
  <c r="BD1628" i="1"/>
  <c r="BV1628" i="1"/>
  <c r="BW1628" i="1"/>
  <c r="BD1609" i="1"/>
  <c r="BV1609" i="1"/>
  <c r="BW1609" i="1"/>
  <c r="BD1735" i="1"/>
  <c r="BV1735" i="1"/>
  <c r="BW1735" i="1"/>
  <c r="BD1662" i="1"/>
  <c r="BV1662" i="1"/>
  <c r="BW1662" i="1"/>
  <c r="BD1571" i="1"/>
  <c r="BV1571" i="1"/>
  <c r="BW1571" i="1"/>
  <c r="BD1736" i="1"/>
  <c r="BV1736" i="1"/>
  <c r="BW1736" i="1"/>
  <c r="BD1737" i="1"/>
  <c r="BV1737" i="1"/>
  <c r="BW1737" i="1"/>
  <c r="BD1695" i="1"/>
  <c r="BV1695" i="1"/>
  <c r="BW1695" i="1"/>
  <c r="BD1783" i="1"/>
  <c r="BV1783" i="1"/>
  <c r="BW1783" i="1"/>
  <c r="BD2068" i="1"/>
  <c r="BV2068" i="1"/>
  <c r="BW2068" i="1"/>
  <c r="BD2119" i="1"/>
  <c r="BV2119" i="1"/>
  <c r="BW2119" i="1"/>
  <c r="BD1849" i="1"/>
  <c r="BV1849" i="1"/>
  <c r="BW1849" i="1"/>
  <c r="BD2171" i="1"/>
  <c r="BV2171" i="1"/>
  <c r="BW2171" i="1"/>
  <c r="BD2242" i="1"/>
  <c r="BV2242" i="1"/>
  <c r="BW2242" i="1"/>
  <c r="BD1966" i="1"/>
  <c r="BV1966" i="1"/>
  <c r="BW1966" i="1"/>
  <c r="BD2549" i="1"/>
  <c r="BV2549" i="1"/>
  <c r="BW2549" i="1"/>
  <c r="BD2496" i="1"/>
  <c r="BV2496" i="1"/>
  <c r="BW2496" i="1"/>
  <c r="BD2323" i="1"/>
  <c r="BV2323" i="1"/>
  <c r="BW2323" i="1"/>
  <c r="BD2497" i="1"/>
  <c r="BV2497" i="1"/>
  <c r="BW2497" i="1"/>
  <c r="BD2069" i="1"/>
  <c r="BV2069" i="1"/>
  <c r="BW2069" i="1"/>
  <c r="BD2210" i="1"/>
  <c r="BV2210" i="1"/>
  <c r="BW2210" i="1"/>
  <c r="BD2401" i="1"/>
  <c r="BV2401" i="1"/>
  <c r="BW2401" i="1"/>
  <c r="BD2553" i="1"/>
  <c r="BV2553" i="1"/>
  <c r="BW2553" i="1"/>
  <c r="BD2324" i="1"/>
  <c r="BV2324" i="1"/>
  <c r="BW2324" i="1"/>
  <c r="BD2145" i="1"/>
  <c r="BV2145" i="1"/>
  <c r="BW2145" i="1"/>
  <c r="BD2373" i="1"/>
  <c r="BV2373" i="1"/>
  <c r="BW2373" i="1"/>
  <c r="BD2374" i="1"/>
  <c r="BV2374" i="1"/>
  <c r="BW2374" i="1"/>
  <c r="BD93" i="1"/>
  <c r="BV93" i="1"/>
  <c r="BW93" i="1"/>
  <c r="BD875" i="1"/>
  <c r="BV875" i="1"/>
  <c r="BW875" i="1"/>
  <c r="BD678" i="1"/>
  <c r="BV678" i="1"/>
  <c r="BW678" i="1"/>
  <c r="BD538" i="1"/>
  <c r="BV538" i="1"/>
  <c r="BW538" i="1"/>
  <c r="BD704" i="1"/>
  <c r="BV704" i="1"/>
  <c r="BW704" i="1"/>
  <c r="BD314" i="1"/>
  <c r="BV314" i="1"/>
  <c r="BW314" i="1"/>
  <c r="BD927" i="1"/>
  <c r="BV927" i="1"/>
  <c r="BW927" i="1"/>
  <c r="BD844" i="1"/>
  <c r="BV844" i="1"/>
  <c r="BW844" i="1"/>
  <c r="BD723" i="1"/>
  <c r="BV723" i="1"/>
  <c r="BW723" i="1"/>
  <c r="BD241" i="1"/>
  <c r="BV241" i="1"/>
  <c r="BW241" i="1"/>
  <c r="BD928" i="1"/>
  <c r="BV928" i="1"/>
  <c r="BW928" i="1"/>
  <c r="BD1227" i="1"/>
  <c r="BV1227" i="1"/>
  <c r="BW1227" i="1"/>
  <c r="BD1018" i="1"/>
  <c r="BV1018" i="1"/>
  <c r="BW1018" i="1"/>
  <c r="BD1170" i="1"/>
  <c r="BV1170" i="1"/>
  <c r="BW1170" i="1"/>
  <c r="BD1244" i="1"/>
  <c r="BV1244" i="1"/>
  <c r="BW1244" i="1"/>
  <c r="BD1057" i="1"/>
  <c r="BV1057" i="1"/>
  <c r="BW1057" i="1"/>
  <c r="BD975" i="1"/>
  <c r="BV975" i="1"/>
  <c r="BW975" i="1"/>
  <c r="BD43" i="1"/>
  <c r="BV43" i="1"/>
  <c r="BW43" i="1"/>
  <c r="BD911" i="1"/>
  <c r="BV911" i="1"/>
  <c r="BW911" i="1"/>
  <c r="BD454" i="1"/>
  <c r="BV454" i="1"/>
  <c r="BW454" i="1"/>
  <c r="BD1183" i="1"/>
  <c r="BV1183" i="1"/>
  <c r="BW1183" i="1"/>
  <c r="BD989" i="1"/>
  <c r="BV989" i="1"/>
  <c r="BW989" i="1"/>
  <c r="BD1304" i="1"/>
  <c r="BV1304" i="1"/>
  <c r="BW1304" i="1"/>
  <c r="BD288" i="1"/>
  <c r="BV288" i="1"/>
  <c r="BW288" i="1"/>
  <c r="BD289" i="1"/>
  <c r="BV289" i="1"/>
  <c r="BW289" i="1"/>
  <c r="BD885" i="1"/>
  <c r="BV885" i="1"/>
  <c r="BW885" i="1"/>
  <c r="BD654" i="1"/>
  <c r="BV654" i="1"/>
  <c r="BW654" i="1"/>
  <c r="BD679" i="1"/>
  <c r="BV679" i="1"/>
  <c r="BW679" i="1"/>
  <c r="BD257" i="1"/>
  <c r="BV257" i="1"/>
  <c r="BW257" i="1"/>
  <c r="BD584" i="1"/>
  <c r="BV584" i="1"/>
  <c r="BW584" i="1"/>
  <c r="BD1519" i="1"/>
  <c r="BV1519" i="1"/>
  <c r="BW1519" i="1"/>
  <c r="BD1115" i="1"/>
  <c r="BV1115" i="1"/>
  <c r="BW1115" i="1"/>
  <c r="BD1146" i="1"/>
  <c r="BV1146" i="1"/>
  <c r="BW1146" i="1"/>
  <c r="BD1005" i="1"/>
  <c r="BV1005" i="1"/>
  <c r="BW1005" i="1"/>
  <c r="BD1409" i="1"/>
  <c r="BV1409" i="1"/>
  <c r="BW1409" i="1"/>
  <c r="BD1095" i="1"/>
  <c r="BV1095" i="1"/>
  <c r="BW1095" i="1"/>
  <c r="BD1358" i="1"/>
  <c r="BV1358" i="1"/>
  <c r="BW1358" i="1"/>
  <c r="BD1594" i="1"/>
  <c r="BV1594" i="1"/>
  <c r="BW1594" i="1"/>
  <c r="BD1641" i="1"/>
  <c r="BV1641" i="1"/>
  <c r="BW1641" i="1"/>
  <c r="BD1559" i="1"/>
  <c r="BV1559" i="1"/>
  <c r="BW1559" i="1"/>
  <c r="BD1655" i="1"/>
  <c r="BV1655" i="1"/>
  <c r="BW1655" i="1"/>
  <c r="BD1676" i="1"/>
  <c r="BV1676" i="1"/>
  <c r="BW1676" i="1"/>
  <c r="BD1727" i="1"/>
  <c r="BV1727" i="1"/>
  <c r="BW1727" i="1"/>
  <c r="BD1677" i="1"/>
  <c r="BV1677" i="1"/>
  <c r="BW1677" i="1"/>
  <c r="BD1871" i="1"/>
  <c r="BV1871" i="1"/>
  <c r="BW1871" i="1"/>
  <c r="BD1850" i="1"/>
  <c r="BV1850" i="1"/>
  <c r="BW1850" i="1"/>
  <c r="BD1934" i="1"/>
  <c r="BV1934" i="1"/>
  <c r="BW1934" i="1"/>
  <c r="BD1797" i="1"/>
  <c r="BV1797" i="1"/>
  <c r="BW1797" i="1"/>
  <c r="BD1678" i="1"/>
  <c r="BV1678" i="1"/>
  <c r="BW1678" i="1"/>
  <c r="BD1989" i="1"/>
  <c r="BV1989" i="1"/>
  <c r="BW1989" i="1"/>
  <c r="BD2120" i="1"/>
  <c r="BV2120" i="1"/>
  <c r="BW2120" i="1"/>
  <c r="BD2187" i="1"/>
  <c r="BV2187" i="1"/>
  <c r="BW2187" i="1"/>
  <c r="BD1915" i="1"/>
  <c r="BV1915" i="1"/>
  <c r="BW1915" i="1"/>
  <c r="BD2093" i="1"/>
  <c r="BV2093" i="1"/>
  <c r="BW2093" i="1"/>
  <c r="BD1890" i="1"/>
  <c r="BV1890" i="1"/>
  <c r="BW1890" i="1"/>
  <c r="BD2004" i="1"/>
  <c r="BV2004" i="1"/>
  <c r="BW2004" i="1"/>
  <c r="BD2094" i="1"/>
  <c r="BV2094" i="1"/>
  <c r="BW2094" i="1"/>
  <c r="BD2325" i="1"/>
  <c r="BV2325" i="1"/>
  <c r="BW2325" i="1"/>
  <c r="BD2146" i="1"/>
  <c r="BV2146" i="1"/>
  <c r="BW2146" i="1"/>
  <c r="BD2498" i="1"/>
  <c r="BV2498" i="1"/>
  <c r="BW2498" i="1"/>
  <c r="BD2172" i="1"/>
  <c r="BV2172" i="1"/>
  <c r="BW2172" i="1"/>
  <c r="BD2070" i="1"/>
  <c r="BV2070" i="1"/>
  <c r="BW2070" i="1"/>
  <c r="BD2147" i="1"/>
  <c r="BV2147" i="1"/>
  <c r="BW2147" i="1"/>
  <c r="BD2266" i="1"/>
  <c r="BV2266" i="1"/>
  <c r="BW2266" i="1"/>
  <c r="BD2375" i="1"/>
  <c r="BV2375" i="1"/>
  <c r="BW2375" i="1"/>
  <c r="BD2235" i="1"/>
  <c r="BV2235" i="1"/>
  <c r="BW2235" i="1"/>
  <c r="BD2525" i="1"/>
  <c r="BV2525" i="1"/>
  <c r="BW2525" i="1"/>
  <c r="BD2326" i="1"/>
  <c r="BV2326" i="1"/>
  <c r="BW2326" i="1"/>
  <c r="BD2402" i="1"/>
  <c r="BV2402" i="1"/>
  <c r="BW2402" i="1"/>
  <c r="BD2327" i="1"/>
  <c r="BV2327" i="1"/>
  <c r="BW2327" i="1"/>
  <c r="BD2328" i="1"/>
  <c r="BV2328" i="1"/>
  <c r="BW2328" i="1"/>
  <c r="BD2173" i="1"/>
  <c r="BV2173" i="1"/>
  <c r="BW2173" i="1"/>
  <c r="BD2095" i="1"/>
  <c r="BV2095" i="1"/>
  <c r="BW2095" i="1"/>
  <c r="BD2526" i="1"/>
  <c r="BV2526" i="1"/>
  <c r="BW2526" i="1"/>
  <c r="BD242" i="1"/>
  <c r="BV242" i="1"/>
  <c r="BW242" i="1"/>
  <c r="BD122" i="1"/>
  <c r="BV122" i="1"/>
  <c r="BW122" i="1"/>
  <c r="BD585" i="1"/>
  <c r="BV585" i="1"/>
  <c r="BW585" i="1"/>
  <c r="BD705" i="1"/>
  <c r="BV705" i="1"/>
  <c r="BW705" i="1"/>
  <c r="BD424" i="1"/>
  <c r="BV424" i="1"/>
  <c r="BW424" i="1"/>
  <c r="BD334" i="1"/>
  <c r="BV334" i="1"/>
  <c r="BW334" i="1"/>
  <c r="BD243" i="1"/>
  <c r="BV243" i="1"/>
  <c r="BW243" i="1"/>
  <c r="BD539" i="1"/>
  <c r="BV539" i="1"/>
  <c r="BW539" i="1"/>
  <c r="BD799" i="1"/>
  <c r="BV799" i="1"/>
  <c r="BW799" i="1"/>
  <c r="BD800" i="1"/>
  <c r="BV800" i="1"/>
  <c r="BW800" i="1"/>
  <c r="BD315" i="1"/>
  <c r="BV315" i="1"/>
  <c r="BW315" i="1"/>
  <c r="BD952" i="1"/>
  <c r="BV952" i="1"/>
  <c r="BW952" i="1"/>
  <c r="BD495" i="1"/>
  <c r="BV495" i="1"/>
  <c r="BW495" i="1"/>
  <c r="BD780" i="1"/>
  <c r="BV780" i="1"/>
  <c r="BW780" i="1"/>
  <c r="BD4" i="1"/>
  <c r="BV4" i="1"/>
  <c r="BW4" i="1"/>
  <c r="BD1376" i="1"/>
  <c r="BV1376" i="1"/>
  <c r="BW1376" i="1"/>
  <c r="BD1184" i="1"/>
  <c r="BV1184" i="1"/>
  <c r="BW1184" i="1"/>
  <c r="BD1237" i="1"/>
  <c r="BV1237" i="1"/>
  <c r="BW1237" i="1"/>
  <c r="BD1136" i="1"/>
  <c r="BV1136" i="1"/>
  <c r="BW1136" i="1"/>
  <c r="BD960" i="1"/>
  <c r="BV960" i="1"/>
  <c r="BW960" i="1"/>
  <c r="BD363" i="1"/>
  <c r="BV363" i="1"/>
  <c r="BW363" i="1"/>
  <c r="BD912" i="1"/>
  <c r="BV912" i="1"/>
  <c r="BW912" i="1"/>
  <c r="BD815" i="1"/>
  <c r="BV815" i="1"/>
  <c r="BW815" i="1"/>
  <c r="BD425" i="1"/>
  <c r="BV425" i="1"/>
  <c r="BW425" i="1"/>
  <c r="BD193" i="1"/>
  <c r="BV193" i="1"/>
  <c r="BW193" i="1"/>
  <c r="BD876" i="1"/>
  <c r="BV876" i="1"/>
  <c r="BW876" i="1"/>
  <c r="BD560" i="1"/>
  <c r="BV560" i="1"/>
  <c r="BW560" i="1"/>
  <c r="BD1137" i="1"/>
  <c r="BV1137" i="1"/>
  <c r="BW1137" i="1"/>
  <c r="BD1185" i="1"/>
  <c r="BV1185" i="1"/>
  <c r="BW1185" i="1"/>
  <c r="BD335" i="1"/>
  <c r="BV335" i="1"/>
  <c r="BW335" i="1"/>
  <c r="BD5" i="1"/>
  <c r="BV5" i="1"/>
  <c r="BW5" i="1"/>
  <c r="BD455" i="1"/>
  <c r="BV455" i="1"/>
  <c r="BW455" i="1"/>
  <c r="BD336" i="1"/>
  <c r="BV336" i="1"/>
  <c r="BW336" i="1"/>
  <c r="BD123" i="1"/>
  <c r="BV123" i="1"/>
  <c r="BW123" i="1"/>
  <c r="BD781" i="1"/>
  <c r="BV781" i="1"/>
  <c r="BW781" i="1"/>
  <c r="BD829" i="1"/>
  <c r="BV829" i="1"/>
  <c r="BW829" i="1"/>
  <c r="BD2554" i="1"/>
  <c r="BV2554" i="1"/>
  <c r="BW2554" i="1"/>
  <c r="BD1006" i="1"/>
  <c r="BV1006" i="1"/>
  <c r="BW1006" i="1"/>
  <c r="BD1497" i="1"/>
  <c r="BV1497" i="1"/>
  <c r="BW1497" i="1"/>
  <c r="BD1401" i="1"/>
  <c r="BV1401" i="1"/>
  <c r="BW1401" i="1"/>
  <c r="BD1359" i="1"/>
  <c r="BV1359" i="1"/>
  <c r="BW1359" i="1"/>
  <c r="BD1019" i="1"/>
  <c r="BV1019" i="1"/>
  <c r="BW1019" i="1"/>
  <c r="BD1261" i="1"/>
  <c r="BV1261" i="1"/>
  <c r="BW1261" i="1"/>
  <c r="BD1116" i="1"/>
  <c r="BV1116" i="1"/>
  <c r="BW1116" i="1"/>
  <c r="BD1629" i="1"/>
  <c r="BV1629" i="1"/>
  <c r="BW1629" i="1"/>
  <c r="BD1738" i="1"/>
  <c r="BV1738" i="1"/>
  <c r="BW1738" i="1"/>
  <c r="BD1560" i="1"/>
  <c r="BV1560" i="1"/>
  <c r="BW1560" i="1"/>
  <c r="BD1610" i="1"/>
  <c r="BV1610" i="1"/>
  <c r="BW1610" i="1"/>
  <c r="BD1642" i="1"/>
  <c r="BV1642" i="1"/>
  <c r="BW1642" i="1"/>
  <c r="BD1715" i="1"/>
  <c r="BV1715" i="1"/>
  <c r="BW1715" i="1"/>
  <c r="BD1621" i="1"/>
  <c r="BV1621" i="1"/>
  <c r="BW1621" i="1"/>
  <c r="BD1611" i="1"/>
  <c r="BV1611" i="1"/>
  <c r="BW1611" i="1"/>
  <c r="BD1780" i="1"/>
  <c r="BV1780" i="1"/>
  <c r="BW1780" i="1"/>
  <c r="BD1679" i="1"/>
  <c r="BV1679" i="1"/>
  <c r="BW1679" i="1"/>
  <c r="BD1739" i="1"/>
  <c r="BV1739" i="1"/>
  <c r="BW1739" i="1"/>
  <c r="BD1977" i="1"/>
  <c r="BV1977" i="1"/>
  <c r="BW1977" i="1"/>
  <c r="BD2005" i="1"/>
  <c r="BV2005" i="1"/>
  <c r="BW2005" i="1"/>
  <c r="BD1981" i="1"/>
  <c r="BV1981" i="1"/>
  <c r="BW1981" i="1"/>
  <c r="BD1990" i="1"/>
  <c r="BV1990" i="1"/>
  <c r="BW1990" i="1"/>
  <c r="BD1891" i="1"/>
  <c r="BV1891" i="1"/>
  <c r="BW1891" i="1"/>
  <c r="BD1948" i="1"/>
  <c r="BV1948" i="1"/>
  <c r="BW1948" i="1"/>
  <c r="BD1837" i="1"/>
  <c r="BV1837" i="1"/>
  <c r="BW1837" i="1"/>
  <c r="BD2433" i="1"/>
  <c r="BV2433" i="1"/>
  <c r="BW2433" i="1"/>
  <c r="BD2188" i="1"/>
  <c r="BV2188" i="1"/>
  <c r="BW2188" i="1"/>
  <c r="BD1978" i="1"/>
  <c r="BV1978" i="1"/>
  <c r="BW1978" i="1"/>
  <c r="BD2148" i="1"/>
  <c r="BV2148" i="1"/>
  <c r="BW2148" i="1"/>
  <c r="BD2121" i="1"/>
  <c r="BV2121" i="1"/>
  <c r="BW2121" i="1"/>
  <c r="BD1937" i="1"/>
  <c r="BV1937" i="1"/>
  <c r="BW1937" i="1"/>
  <c r="BD2006" i="1"/>
  <c r="BV2006" i="1"/>
  <c r="BW2006" i="1"/>
  <c r="BD2053" i="1"/>
  <c r="BV2053" i="1"/>
  <c r="BW2053" i="1"/>
  <c r="BD2329" i="1"/>
  <c r="BV2329" i="1"/>
  <c r="BW2329" i="1"/>
  <c r="BD2189" i="1"/>
  <c r="BV2189" i="1"/>
  <c r="BW2189" i="1"/>
  <c r="BD2434" i="1"/>
  <c r="BV2434" i="1"/>
  <c r="BW2434" i="1"/>
  <c r="BD2211" i="1"/>
  <c r="BV2211" i="1"/>
  <c r="BW2211" i="1"/>
  <c r="BD2212" i="1"/>
  <c r="BV2212" i="1"/>
  <c r="BW2212" i="1"/>
  <c r="BD2555" i="1"/>
  <c r="BV2555" i="1"/>
  <c r="BW2555" i="1"/>
  <c r="BD2435" i="1"/>
  <c r="BV2435" i="1"/>
  <c r="BW2435" i="1"/>
  <c r="BD2467" i="1"/>
  <c r="BV2467" i="1"/>
  <c r="BW2467" i="1"/>
  <c r="BD2468" i="1"/>
  <c r="BV2468" i="1"/>
  <c r="BW2468" i="1"/>
  <c r="BD316" i="1"/>
  <c r="BV316" i="1"/>
  <c r="BW316" i="1"/>
  <c r="BD961" i="1"/>
  <c r="BV961" i="1"/>
  <c r="BW961" i="1"/>
  <c r="BD44" i="1"/>
  <c r="BV44" i="1"/>
  <c r="BW44" i="1"/>
  <c r="BD561" i="1"/>
  <c r="BV561" i="1"/>
  <c r="BW561" i="1"/>
  <c r="BD194" i="1"/>
  <c r="BV194" i="1"/>
  <c r="BW194" i="1"/>
  <c r="BD364" i="1"/>
  <c r="BV364" i="1"/>
  <c r="BW364" i="1"/>
  <c r="BD195" i="1"/>
  <c r="BV195" i="1"/>
  <c r="BW195" i="1"/>
  <c r="BD22" i="1"/>
  <c r="BV22" i="1"/>
  <c r="BW22" i="1"/>
  <c r="BD484" i="1"/>
  <c r="BV484" i="1"/>
  <c r="BW484" i="1"/>
  <c r="BD144" i="1"/>
  <c r="BV144" i="1"/>
  <c r="BW144" i="1"/>
  <c r="BD365" i="1"/>
  <c r="BV365" i="1"/>
  <c r="BW365" i="1"/>
  <c r="BD830" i="1"/>
  <c r="BV830" i="1"/>
  <c r="BW830" i="1"/>
  <c r="BD496" i="1"/>
  <c r="BV496" i="1"/>
  <c r="BW496" i="1"/>
  <c r="BD1096" i="1"/>
  <c r="BV1096" i="1"/>
  <c r="BW1096" i="1"/>
  <c r="BD1207" i="1"/>
  <c r="BV1207" i="1"/>
  <c r="BW1207" i="1"/>
  <c r="BD1073" i="1"/>
  <c r="BV1073" i="1"/>
  <c r="BW1073" i="1"/>
  <c r="BD694" i="1"/>
  <c r="BV694" i="1"/>
  <c r="BW694" i="1"/>
  <c r="BD472" i="1"/>
  <c r="BV472" i="1"/>
  <c r="BW472" i="1"/>
  <c r="BD94" i="1"/>
  <c r="BV94" i="1"/>
  <c r="BW94" i="1"/>
  <c r="BD816" i="1"/>
  <c r="BV816" i="1"/>
  <c r="BW816" i="1"/>
  <c r="BD317" i="1"/>
  <c r="BV317" i="1"/>
  <c r="BW317" i="1"/>
  <c r="BD742" i="1"/>
  <c r="BV742" i="1"/>
  <c r="BW742" i="1"/>
  <c r="BD886" i="1"/>
  <c r="BV886" i="1"/>
  <c r="BW886" i="1"/>
  <c r="BD680" i="1"/>
  <c r="BV680" i="1"/>
  <c r="BW680" i="1"/>
  <c r="CC680" i="1"/>
  <c r="BD540" i="1"/>
  <c r="BV540" i="1"/>
  <c r="BW540" i="1"/>
  <c r="BD903" i="1"/>
  <c r="BV903" i="1"/>
  <c r="BW903" i="1"/>
  <c r="BD1251" i="1"/>
  <c r="BV1251" i="1"/>
  <c r="BW1251" i="1"/>
  <c r="BD1236" i="1"/>
  <c r="BV1236" i="1"/>
  <c r="BW1236" i="1"/>
  <c r="BD1293" i="1"/>
  <c r="BV1293" i="1"/>
  <c r="BW1293" i="1"/>
  <c r="BD1163" i="1"/>
  <c r="BV1163" i="1"/>
  <c r="BW1163" i="1"/>
  <c r="BD1186" i="1"/>
  <c r="BV1186" i="1"/>
  <c r="BW1186" i="1"/>
  <c r="BD782" i="1"/>
  <c r="BV782" i="1"/>
  <c r="BW782" i="1"/>
  <c r="BD831" i="1"/>
  <c r="BV831" i="1"/>
  <c r="BW831" i="1"/>
  <c r="BD817" i="1"/>
  <c r="BV817" i="1"/>
  <c r="BW817" i="1"/>
  <c r="BD706" i="1"/>
  <c r="BV706" i="1"/>
  <c r="BW706" i="1"/>
  <c r="BD426" i="1"/>
  <c r="BV426" i="1"/>
  <c r="BW426" i="1"/>
  <c r="BD456" i="1"/>
  <c r="BV456" i="1"/>
  <c r="BW456" i="1"/>
  <c r="BD953" i="1"/>
  <c r="BV953" i="1"/>
  <c r="BW953" i="1"/>
  <c r="BD1530" i="1"/>
  <c r="BV1530" i="1"/>
  <c r="BW1530" i="1"/>
  <c r="BD1531" i="1"/>
  <c r="BV1531" i="1"/>
  <c r="BW1531" i="1"/>
  <c r="BD2556" i="1"/>
  <c r="BV2556" i="1"/>
  <c r="BW2556" i="1"/>
  <c r="BD1498" i="1"/>
  <c r="BV1498" i="1"/>
  <c r="BW1498" i="1"/>
  <c r="BD1544" i="1"/>
  <c r="BV1544" i="1"/>
  <c r="BW1544" i="1"/>
  <c r="BD1532" i="1"/>
  <c r="BV1532" i="1"/>
  <c r="BW1532" i="1"/>
  <c r="BD1330" i="1"/>
  <c r="BV1330" i="1"/>
  <c r="BW1330" i="1"/>
  <c r="BD1039" i="1"/>
  <c r="BV1039" i="1"/>
  <c r="BW1039" i="1"/>
  <c r="BD1305" i="1"/>
  <c r="BV1305" i="1"/>
  <c r="BW1305" i="1"/>
  <c r="BD1336" i="1"/>
  <c r="BV1336" i="1"/>
  <c r="BW1336" i="1"/>
  <c r="BD1508" i="1"/>
  <c r="BV1508" i="1"/>
  <c r="BW1508" i="1"/>
  <c r="BD1389" i="1"/>
  <c r="BV1389" i="1"/>
  <c r="BW1389" i="1"/>
  <c r="BD1410" i="1"/>
  <c r="BV1410" i="1"/>
  <c r="BW1410" i="1"/>
  <c r="BD1499" i="1"/>
  <c r="BV1499" i="1"/>
  <c r="BW1499" i="1"/>
  <c r="BD1421" i="1"/>
  <c r="BV1421" i="1"/>
  <c r="BW1421" i="1"/>
  <c r="BD1187" i="1"/>
  <c r="BV1187" i="1"/>
  <c r="BW1187" i="1"/>
  <c r="BD1091" i="1"/>
  <c r="BV1091" i="1"/>
  <c r="BW1091" i="1"/>
  <c r="BD1337" i="1"/>
  <c r="BV1337" i="1"/>
  <c r="BW1337" i="1"/>
  <c r="BD1294" i="1"/>
  <c r="BV1294" i="1"/>
  <c r="BW1294" i="1"/>
  <c r="BD1622" i="1"/>
  <c r="BV1622" i="1"/>
  <c r="BW1622" i="1"/>
  <c r="BD1630" i="1"/>
  <c r="BV1630" i="1"/>
  <c r="BW1630" i="1"/>
  <c r="BD1696" i="1"/>
  <c r="BV1696" i="1"/>
  <c r="BW1696" i="1"/>
  <c r="BD1838" i="1"/>
  <c r="BV1838" i="1"/>
  <c r="BW1838" i="1"/>
  <c r="BD1740" i="1"/>
  <c r="BV1740" i="1"/>
  <c r="BW1740" i="1"/>
  <c r="BD1784" i="1"/>
  <c r="BV1784" i="1"/>
  <c r="BW1784" i="1"/>
  <c r="BD1760" i="1"/>
  <c r="BV1760" i="1"/>
  <c r="BW1760" i="1"/>
  <c r="BD1741" i="1"/>
  <c r="BV1741" i="1"/>
  <c r="BW1741" i="1"/>
  <c r="BD1809" i="1"/>
  <c r="BV1809" i="1"/>
  <c r="BW1809" i="1"/>
  <c r="BD1770" i="1"/>
  <c r="BV1770" i="1"/>
  <c r="BW1770" i="1"/>
  <c r="BD1771" i="1"/>
  <c r="BV1771" i="1"/>
  <c r="BW1771" i="1"/>
  <c r="BD2174" i="1"/>
  <c r="BV2174" i="1"/>
  <c r="BW2174" i="1"/>
  <c r="BD2213" i="1"/>
  <c r="BV2213" i="1"/>
  <c r="BW2213" i="1"/>
  <c r="BD2122" i="1"/>
  <c r="BV2122" i="1"/>
  <c r="BW2122" i="1"/>
  <c r="BD2123" i="1"/>
  <c r="BV2123" i="1"/>
  <c r="BW2123" i="1"/>
  <c r="BD2054" i="1"/>
  <c r="BV2054" i="1"/>
  <c r="BW2054" i="1"/>
  <c r="BD2096" i="1"/>
  <c r="BV2096" i="1"/>
  <c r="BW2096" i="1"/>
  <c r="BD2124" i="1"/>
  <c r="BV2124" i="1"/>
  <c r="BW2124" i="1"/>
  <c r="BD2243" i="1"/>
  <c r="BV2243" i="1"/>
  <c r="BW2243" i="1"/>
  <c r="BD2214" i="1"/>
  <c r="BV2214" i="1"/>
  <c r="BW2214" i="1"/>
  <c r="BD2215" i="1"/>
  <c r="BV2215" i="1"/>
  <c r="BW2215" i="1"/>
  <c r="BD2330" i="1"/>
  <c r="BV2330" i="1"/>
  <c r="BW2330" i="1"/>
  <c r="BD2436" i="1"/>
  <c r="BV2436" i="1"/>
  <c r="BW2436" i="1"/>
  <c r="BD2437" i="1"/>
  <c r="BV2437" i="1"/>
  <c r="BW2437" i="1"/>
  <c r="BD1929" i="1"/>
  <c r="BV1929" i="1"/>
  <c r="BW1929" i="1"/>
  <c r="BD2216" i="1"/>
  <c r="BV2216" i="1"/>
  <c r="BW2216" i="1"/>
  <c r="BD2267" i="1"/>
  <c r="BV2267" i="1"/>
  <c r="BW2267" i="1"/>
  <c r="BD2268" i="1"/>
  <c r="BV2268" i="1"/>
  <c r="BW2268" i="1"/>
  <c r="BD2376" i="1"/>
  <c r="BV2376" i="1"/>
  <c r="BW2376" i="1"/>
  <c r="BD2403" i="1"/>
  <c r="BV2403" i="1"/>
  <c r="BW2403" i="1"/>
  <c r="BD2469" i="1"/>
  <c r="BV2469" i="1"/>
  <c r="BW2469" i="1"/>
  <c r="BD2527" i="1"/>
  <c r="BV2527" i="1"/>
  <c r="BW2527" i="1"/>
  <c r="BD913" i="1"/>
  <c r="BV913" i="1"/>
  <c r="BW913" i="1"/>
  <c r="BD655" i="1"/>
  <c r="BV655" i="1"/>
  <c r="BW655" i="1"/>
  <c r="BD196" i="1"/>
  <c r="BV196" i="1"/>
  <c r="BW196" i="1"/>
  <c r="BD515" i="1"/>
  <c r="BV515" i="1"/>
  <c r="BW515" i="1"/>
  <c r="BD586" i="1"/>
  <c r="BV586" i="1"/>
  <c r="BW586" i="1"/>
  <c r="BD6" i="1"/>
  <c r="BV6" i="1"/>
  <c r="BW6" i="1"/>
  <c r="BD764" i="1"/>
  <c r="BV764" i="1"/>
  <c r="BW764" i="1"/>
  <c r="BD23" i="1"/>
  <c r="BV23" i="1"/>
  <c r="BW23" i="1"/>
  <c r="BD290" i="1"/>
  <c r="BV290" i="1"/>
  <c r="BW290" i="1"/>
  <c r="BD318" i="1"/>
  <c r="BV318" i="1"/>
  <c r="BW318" i="1"/>
  <c r="BD587" i="1"/>
  <c r="BV587" i="1"/>
  <c r="BW587" i="1"/>
  <c r="BD427" i="1"/>
  <c r="BV427" i="1"/>
  <c r="BW427" i="1"/>
  <c r="BD457" i="1"/>
  <c r="BV457" i="1"/>
  <c r="BW457" i="1"/>
  <c r="BD408" i="1"/>
  <c r="BV408" i="1"/>
  <c r="BW408" i="1"/>
  <c r="BD197" i="1"/>
  <c r="BV197" i="1"/>
  <c r="BW197" i="1"/>
  <c r="BD1245" i="1"/>
  <c r="BV1245" i="1"/>
  <c r="BW1245" i="1"/>
  <c r="BD743" i="1"/>
  <c r="BV743" i="1"/>
  <c r="BW743" i="1"/>
  <c r="BD656" i="1"/>
  <c r="BV656" i="1"/>
  <c r="BW656" i="1"/>
  <c r="BD707" i="1"/>
  <c r="BV707" i="1"/>
  <c r="BW707" i="1"/>
  <c r="BD976" i="1"/>
  <c r="BV976" i="1"/>
  <c r="BW976" i="1"/>
  <c r="BD24" i="1"/>
  <c r="BV24" i="1"/>
  <c r="BW24" i="1"/>
  <c r="BD588" i="1"/>
  <c r="BV588" i="1"/>
  <c r="BW588" i="1"/>
  <c r="BD1164" i="1"/>
  <c r="BV1164" i="1"/>
  <c r="BW1164" i="1"/>
  <c r="BD1040" i="1"/>
  <c r="BV1040" i="1"/>
  <c r="BW1040" i="1"/>
  <c r="BD940" i="1"/>
  <c r="BV940" i="1"/>
  <c r="BW940" i="1"/>
  <c r="BD70" i="1"/>
  <c r="BV70" i="1"/>
  <c r="BW70" i="1"/>
  <c r="BD1123" i="1"/>
  <c r="BV1123" i="1"/>
  <c r="BW1123" i="1"/>
  <c r="BD1346" i="1"/>
  <c r="BV1346" i="1"/>
  <c r="BW1346" i="1"/>
  <c r="BD516" i="1"/>
  <c r="BV516" i="1"/>
  <c r="BW516" i="1"/>
  <c r="BD366" i="1"/>
  <c r="BV366" i="1"/>
  <c r="BW366" i="1"/>
  <c r="BD428" i="1"/>
  <c r="BV428" i="1"/>
  <c r="BW428" i="1"/>
  <c r="BD517" i="1"/>
  <c r="BV517" i="1"/>
  <c r="BW517" i="1"/>
  <c r="BD1443" i="1"/>
  <c r="BV1443" i="1"/>
  <c r="BW1443" i="1"/>
  <c r="BD2557" i="1"/>
  <c r="BV2557" i="1"/>
  <c r="BW2557" i="1"/>
  <c r="BD1165" i="1"/>
  <c r="BV1165" i="1"/>
  <c r="BW1165" i="1"/>
  <c r="BD1158" i="1"/>
  <c r="BV1158" i="1"/>
  <c r="BW1158" i="1"/>
  <c r="BD1422" i="1"/>
  <c r="BV1422" i="1"/>
  <c r="BW1422" i="1"/>
  <c r="BD1295" i="1"/>
  <c r="BV1295" i="1"/>
  <c r="BW1295" i="1"/>
  <c r="BD1078" i="1"/>
  <c r="BV1078" i="1"/>
  <c r="BW1078" i="1"/>
  <c r="BD1347" i="1"/>
  <c r="BV1347" i="1"/>
  <c r="BW1347" i="1"/>
  <c r="BD1276" i="1"/>
  <c r="BV1276" i="1"/>
  <c r="BW1276" i="1"/>
  <c r="BD1631" i="1"/>
  <c r="BV1631" i="1"/>
  <c r="BW1631" i="1"/>
  <c r="BD1545" i="1"/>
  <c r="BV1545" i="1"/>
  <c r="BW1545" i="1"/>
  <c r="BD1595" i="1"/>
  <c r="BV1595" i="1"/>
  <c r="BW1595" i="1"/>
  <c r="BD1742" i="1"/>
  <c r="BV1742" i="1"/>
  <c r="BW1742" i="1"/>
  <c r="BD1728" i="1"/>
  <c r="BV1728" i="1"/>
  <c r="BW1728" i="1"/>
  <c r="BD1572" i="1"/>
  <c r="BV1572" i="1"/>
  <c r="BW1572" i="1"/>
  <c r="BD1743" i="1"/>
  <c r="BV1743" i="1"/>
  <c r="BW1743" i="1"/>
  <c r="BD1716" i="1"/>
  <c r="BV1716" i="1"/>
  <c r="BW1716" i="1"/>
  <c r="BD1906" i="1"/>
  <c r="BV1906" i="1"/>
  <c r="BW1906" i="1"/>
  <c r="BD2007" i="1"/>
  <c r="BV2007" i="1"/>
  <c r="BW2007" i="1"/>
  <c r="BD1810" i="1"/>
  <c r="BV1810" i="1"/>
  <c r="BW1810" i="1"/>
  <c r="BD2008" i="1"/>
  <c r="BV2008" i="1"/>
  <c r="BW2008" i="1"/>
  <c r="BD1949" i="1"/>
  <c r="BV1949" i="1"/>
  <c r="BW1949" i="1"/>
  <c r="BD2175" i="1"/>
  <c r="BV2175" i="1"/>
  <c r="BW2175" i="1"/>
  <c r="BD2149" i="1"/>
  <c r="BV2149" i="1"/>
  <c r="BW2149" i="1"/>
  <c r="BD1950" i="1"/>
  <c r="BV1950" i="1"/>
  <c r="BW1950" i="1"/>
  <c r="BD2097" i="1"/>
  <c r="BV2097" i="1"/>
  <c r="BW2097" i="1"/>
  <c r="BD1938" i="1"/>
  <c r="BV1938" i="1"/>
  <c r="BW1938" i="1"/>
  <c r="BD2009" i="1"/>
  <c r="BV2009" i="1"/>
  <c r="BW2009" i="1"/>
  <c r="BD2438" i="1"/>
  <c r="BV2438" i="1"/>
  <c r="BW2438" i="1"/>
  <c r="BD2236" i="1"/>
  <c r="BV2236" i="1"/>
  <c r="BW2236" i="1"/>
  <c r="BD2470" i="1"/>
  <c r="BV2470" i="1"/>
  <c r="BW2470" i="1"/>
  <c r="BD2038" i="1"/>
  <c r="BV2038" i="1"/>
  <c r="BW2038" i="1"/>
  <c r="BD2039" i="1"/>
  <c r="BV2039" i="1"/>
  <c r="BW2039" i="1"/>
  <c r="BD2331" i="1"/>
  <c r="BV2331" i="1"/>
  <c r="BW2331" i="1"/>
  <c r="BD2010" i="1"/>
  <c r="BV2010" i="1"/>
  <c r="BW2010" i="1"/>
  <c r="BD2528" i="1"/>
  <c r="BV2528" i="1"/>
  <c r="BW2528" i="1"/>
  <c r="BD2404" i="1"/>
  <c r="BV2404" i="1"/>
  <c r="BW2404" i="1"/>
  <c r="BD2190" i="1"/>
  <c r="BV2190" i="1"/>
  <c r="BW2190" i="1"/>
  <c r="BD2269" i="1"/>
  <c r="BV2269" i="1"/>
  <c r="BW2269" i="1"/>
  <c r="BD2377" i="1"/>
  <c r="BV2377" i="1"/>
  <c r="BW2377" i="1"/>
  <c r="BD45" i="1"/>
  <c r="BV45" i="1"/>
  <c r="BW45" i="1"/>
  <c r="BD1177" i="1"/>
  <c r="BV1177" i="1"/>
  <c r="BW1177" i="1"/>
  <c r="BD258" i="1"/>
  <c r="BV258" i="1"/>
  <c r="BW258" i="1"/>
  <c r="BD744" i="1"/>
  <c r="BV744" i="1"/>
  <c r="BW744" i="1"/>
  <c r="BD367" i="1"/>
  <c r="BV367" i="1"/>
  <c r="BW367" i="1"/>
  <c r="BD429" i="1"/>
  <c r="BV429" i="1"/>
  <c r="BW429" i="1"/>
  <c r="BD337" i="1"/>
  <c r="BV337" i="1"/>
  <c r="BW337" i="1"/>
  <c r="BD657" i="1"/>
  <c r="BV657" i="1"/>
  <c r="BW657" i="1"/>
  <c r="BD368" i="1"/>
  <c r="BV368" i="1"/>
  <c r="BW368" i="1"/>
  <c r="CC368" i="1"/>
  <c r="BD783" i="1"/>
  <c r="BV783" i="1"/>
  <c r="BW783" i="1"/>
  <c r="BD724" i="1"/>
  <c r="BV724" i="1"/>
  <c r="BW724" i="1"/>
  <c r="BD818" i="1"/>
  <c r="BV818" i="1"/>
  <c r="BW818" i="1"/>
  <c r="BD929" i="1"/>
  <c r="BV929" i="1"/>
  <c r="BW929" i="1"/>
  <c r="BD319" i="1"/>
  <c r="BV319" i="1"/>
  <c r="BW319" i="1"/>
  <c r="BD259" i="1"/>
  <c r="BV259" i="1"/>
  <c r="BW259" i="1"/>
  <c r="BD497" i="1"/>
  <c r="BV497" i="1"/>
  <c r="BW497" i="1"/>
  <c r="BD1228" i="1"/>
  <c r="BV1228" i="1"/>
  <c r="BW1228" i="1"/>
  <c r="BD1252" i="1"/>
  <c r="BV1252" i="1"/>
  <c r="BW1252" i="1"/>
  <c r="BD1147" i="1"/>
  <c r="BV1147" i="1"/>
  <c r="BW1147" i="1"/>
  <c r="BD71" i="1"/>
  <c r="BV71" i="1"/>
  <c r="BW71" i="1"/>
  <c r="BD145" i="1"/>
  <c r="BV145" i="1"/>
  <c r="BW145" i="1"/>
  <c r="BD801" i="1"/>
  <c r="BV801" i="1"/>
  <c r="BW801" i="1"/>
  <c r="BD198" i="1"/>
  <c r="BV198" i="1"/>
  <c r="BW198" i="1"/>
  <c r="BD1188" i="1"/>
  <c r="BV1188" i="1"/>
  <c r="BW1188" i="1"/>
  <c r="BD1360" i="1"/>
  <c r="BV1360" i="1"/>
  <c r="BW1360" i="1"/>
  <c r="BD819" i="1"/>
  <c r="BV819" i="1"/>
  <c r="BW819" i="1"/>
  <c r="BD46" i="1"/>
  <c r="BV46" i="1"/>
  <c r="BW46" i="1"/>
  <c r="BD610" i="1"/>
  <c r="BV610" i="1"/>
  <c r="BW610" i="1"/>
  <c r="BD1546" i="1"/>
  <c r="BV1546" i="1"/>
  <c r="BW1546" i="1"/>
  <c r="BD1469" i="1"/>
  <c r="BV1469" i="1"/>
  <c r="BW1469" i="1"/>
  <c r="BD1331" i="1"/>
  <c r="BV1331" i="1"/>
  <c r="BW1331" i="1"/>
  <c r="BD1377" i="1"/>
  <c r="BV1377" i="1"/>
  <c r="BW1377" i="1"/>
  <c r="BD1348" i="1"/>
  <c r="BV1348" i="1"/>
  <c r="BW1348" i="1"/>
  <c r="BD1533" i="1"/>
  <c r="BV1533" i="1"/>
  <c r="BW1533" i="1"/>
  <c r="BD1500" i="1"/>
  <c r="BV1500" i="1"/>
  <c r="BW1500" i="1"/>
  <c r="BD1380" i="1"/>
  <c r="BV1380" i="1"/>
  <c r="BW1380" i="1"/>
  <c r="BD1534" i="1"/>
  <c r="BV1534" i="1"/>
  <c r="BW1534" i="1"/>
  <c r="BD1041" i="1"/>
  <c r="BV1041" i="1"/>
  <c r="BW1041" i="1"/>
  <c r="BD1332" i="1"/>
  <c r="BV1332" i="1"/>
  <c r="BW1332" i="1"/>
  <c r="BD1124" i="1"/>
  <c r="BV1124" i="1"/>
  <c r="BW1124" i="1"/>
  <c r="BD1547" i="1"/>
  <c r="BV1547" i="1"/>
  <c r="BW1547" i="1"/>
  <c r="BD1548" i="1"/>
  <c r="BV1548" i="1"/>
  <c r="BW1548" i="1"/>
  <c r="BD1561" i="1"/>
  <c r="BV1561" i="1"/>
  <c r="BW1561" i="1"/>
  <c r="BD1632" i="1"/>
  <c r="BV1632" i="1"/>
  <c r="BW1632" i="1"/>
  <c r="BD1562" i="1"/>
  <c r="BV1562" i="1"/>
  <c r="BW1562" i="1"/>
  <c r="BD1667" i="1"/>
  <c r="BV1667" i="1"/>
  <c r="BW1667" i="1"/>
  <c r="BD1680" i="1"/>
  <c r="BV1680" i="1"/>
  <c r="BW1680" i="1"/>
  <c r="BD1573" i="1"/>
  <c r="BV1573" i="1"/>
  <c r="BW1573" i="1"/>
  <c r="BD1574" i="1"/>
  <c r="BV1574" i="1"/>
  <c r="BW1574" i="1"/>
  <c r="BD1668" i="1"/>
  <c r="BV1668" i="1"/>
  <c r="BW1668" i="1"/>
  <c r="BD2011" i="1"/>
  <c r="BV2011" i="1"/>
  <c r="BW2011" i="1"/>
  <c r="BD2012" i="1"/>
  <c r="BV2012" i="1"/>
  <c r="BW2012" i="1"/>
  <c r="BD1935" i="1"/>
  <c r="BV1935" i="1"/>
  <c r="BW1935" i="1"/>
  <c r="BD2040" i="1"/>
  <c r="BV2040" i="1"/>
  <c r="BW2040" i="1"/>
  <c r="BD1798" i="1"/>
  <c r="BV1798" i="1"/>
  <c r="BW1798" i="1"/>
  <c r="BD2439" i="1"/>
  <c r="BV2439" i="1"/>
  <c r="BW2439" i="1"/>
  <c r="BD2125" i="1"/>
  <c r="BV2125" i="1"/>
  <c r="BW2125" i="1"/>
  <c r="BD1967" i="1"/>
  <c r="BV1967" i="1"/>
  <c r="BW1967" i="1"/>
  <c r="BD1939" i="1"/>
  <c r="BV1939" i="1"/>
  <c r="BW1939" i="1"/>
  <c r="BD2191" i="1"/>
  <c r="BV2191" i="1"/>
  <c r="BW2191" i="1"/>
  <c r="BD2270" i="1"/>
  <c r="BV2270" i="1"/>
  <c r="BW2270" i="1"/>
  <c r="BD1907" i="1"/>
  <c r="BV1907" i="1"/>
  <c r="BW1907" i="1"/>
  <c r="BD2440" i="1"/>
  <c r="BV2440" i="1"/>
  <c r="BW2440" i="1"/>
  <c r="BD2471" i="1"/>
  <c r="BV2471" i="1"/>
  <c r="BW2471" i="1"/>
  <c r="BD2298" i="1"/>
  <c r="BV2298" i="1"/>
  <c r="BW2298" i="1"/>
  <c r="BD2499" i="1"/>
  <c r="BV2499" i="1"/>
  <c r="BW2499" i="1"/>
  <c r="BD2472" i="1"/>
  <c r="BV2472" i="1"/>
  <c r="BW2472" i="1"/>
  <c r="BD2473" i="1"/>
  <c r="BV2473" i="1"/>
  <c r="BW2473" i="1"/>
  <c r="BD725" i="1"/>
  <c r="BV725" i="1"/>
  <c r="BW725" i="1"/>
  <c r="BD858" i="1"/>
  <c r="BV858" i="1"/>
  <c r="BW858" i="1"/>
  <c r="BD7" i="1"/>
  <c r="BV7" i="1"/>
  <c r="BW7" i="1"/>
  <c r="BD658" i="1"/>
  <c r="BV658" i="1"/>
  <c r="BW658" i="1"/>
  <c r="BD859" i="1"/>
  <c r="BV859" i="1"/>
  <c r="BW859" i="1"/>
  <c r="BD47" i="1"/>
  <c r="BV47" i="1"/>
  <c r="BW47" i="1"/>
  <c r="BD589" i="1"/>
  <c r="BV589" i="1"/>
  <c r="BW589" i="1"/>
  <c r="BD25" i="1"/>
  <c r="BV25" i="1"/>
  <c r="BW25" i="1"/>
  <c r="BD199" i="1"/>
  <c r="BV199" i="1"/>
  <c r="BW199" i="1"/>
  <c r="BD541" i="1"/>
  <c r="BV541" i="1"/>
  <c r="BW541" i="1"/>
  <c r="BD745" i="1"/>
  <c r="BV745" i="1"/>
  <c r="BW745" i="1"/>
  <c r="BD726" i="1"/>
  <c r="BV726" i="1"/>
  <c r="BW726" i="1"/>
  <c r="BD518" i="1"/>
  <c r="BV518" i="1"/>
  <c r="BW518" i="1"/>
  <c r="BD200" i="1"/>
  <c r="BV200" i="1"/>
  <c r="BW200" i="1"/>
  <c r="BD784" i="1"/>
  <c r="BV784" i="1"/>
  <c r="BW784" i="1"/>
  <c r="BD458" i="1"/>
  <c r="BV458" i="1"/>
  <c r="BW458" i="1"/>
  <c r="BD681" i="1"/>
  <c r="BV681" i="1"/>
  <c r="BW681" i="1"/>
  <c r="BD611" i="1"/>
  <c r="BV611" i="1"/>
  <c r="BW611" i="1"/>
  <c r="BD590" i="1"/>
  <c r="BV590" i="1"/>
  <c r="BW590" i="1"/>
  <c r="BD1338" i="1"/>
  <c r="BV1338" i="1"/>
  <c r="BW1338" i="1"/>
  <c r="BD1253" i="1"/>
  <c r="BV1253" i="1"/>
  <c r="BW1253" i="1"/>
  <c r="BD430" i="1"/>
  <c r="BV430" i="1"/>
  <c r="BW430" i="1"/>
  <c r="BD146" i="1"/>
  <c r="BV146" i="1"/>
  <c r="BW146" i="1"/>
  <c r="BD612" i="1"/>
  <c r="BV612" i="1"/>
  <c r="BW612" i="1"/>
  <c r="BD877" i="1"/>
  <c r="BV877" i="1"/>
  <c r="BW877" i="1"/>
  <c r="BD845" i="1"/>
  <c r="BV845" i="1"/>
  <c r="BW845" i="1"/>
  <c r="BD244" i="1"/>
  <c r="BV244" i="1"/>
  <c r="BW244" i="1"/>
  <c r="BD147" i="1"/>
  <c r="BV147" i="1"/>
  <c r="BW147" i="1"/>
  <c r="BD1058" i="1"/>
  <c r="BV1058" i="1"/>
  <c r="BW1058" i="1"/>
  <c r="BD473" i="1"/>
  <c r="BV473" i="1"/>
  <c r="BW473" i="1"/>
  <c r="BD338" i="1"/>
  <c r="BV338" i="1"/>
  <c r="BW338" i="1"/>
  <c r="BD914" i="1"/>
  <c r="BV914" i="1"/>
  <c r="BW914" i="1"/>
  <c r="BD1277" i="1"/>
  <c r="BV1277" i="1"/>
  <c r="BW1277" i="1"/>
  <c r="BD1042" i="1"/>
  <c r="BV1042" i="1"/>
  <c r="BW1042" i="1"/>
  <c r="BD990" i="1"/>
  <c r="BV990" i="1"/>
  <c r="BW990" i="1"/>
  <c r="BD1043" i="1"/>
  <c r="BV1043" i="1"/>
  <c r="BW1043" i="1"/>
  <c r="BD1171" i="1"/>
  <c r="BV1171" i="1"/>
  <c r="BW1171" i="1"/>
  <c r="BD1138" i="1"/>
  <c r="BV1138" i="1"/>
  <c r="BW1138" i="1"/>
  <c r="BD860" i="1"/>
  <c r="BV860" i="1"/>
  <c r="BW860" i="1"/>
  <c r="BD904" i="1"/>
  <c r="BV904" i="1"/>
  <c r="BW904" i="1"/>
  <c r="BD148" i="1"/>
  <c r="BV148" i="1"/>
  <c r="BW148" i="1"/>
  <c r="BD695" i="1"/>
  <c r="BV695" i="1"/>
  <c r="BW695" i="1"/>
  <c r="BD613" i="1"/>
  <c r="BV613" i="1"/>
  <c r="BW613" i="1"/>
  <c r="BD498" i="1"/>
  <c r="BV498" i="1"/>
  <c r="BW498" i="1"/>
  <c r="BD682" i="1"/>
  <c r="BV682" i="1"/>
  <c r="BW682" i="1"/>
  <c r="BD832" i="1"/>
  <c r="BV832" i="1"/>
  <c r="BW832" i="1"/>
  <c r="BD542" i="1"/>
  <c r="BV542" i="1"/>
  <c r="BW542" i="1"/>
  <c r="BD962" i="1"/>
  <c r="BV962" i="1"/>
  <c r="BW962" i="1"/>
  <c r="BD339" i="1"/>
  <c r="BV339" i="1"/>
  <c r="BW339" i="1"/>
  <c r="BD499" i="1"/>
  <c r="BV499" i="1"/>
  <c r="BW499" i="1"/>
  <c r="BD291" i="1"/>
  <c r="BV291" i="1"/>
  <c r="BW291" i="1"/>
  <c r="BD846" i="1"/>
  <c r="BV846" i="1"/>
  <c r="BW846" i="1"/>
  <c r="BD1411" i="1"/>
  <c r="BV1411" i="1"/>
  <c r="BW1411" i="1"/>
  <c r="BD1485" i="1"/>
  <c r="BV1485" i="1"/>
  <c r="BW1485" i="1"/>
  <c r="BD1459" i="1"/>
  <c r="BV1459" i="1"/>
  <c r="BW1459" i="1"/>
  <c r="BD1254" i="1"/>
  <c r="BV1254" i="1"/>
  <c r="BW1254" i="1"/>
  <c r="BD1349" i="1"/>
  <c r="BV1349" i="1"/>
  <c r="BW1349" i="1"/>
  <c r="BD1369" i="1"/>
  <c r="BV1369" i="1"/>
  <c r="BW1369" i="1"/>
  <c r="BD1350" i="1"/>
  <c r="BV1350" i="1"/>
  <c r="BW1350" i="1"/>
  <c r="BD1475" i="1"/>
  <c r="BV1475" i="1"/>
  <c r="BW1475" i="1"/>
  <c r="BD1520" i="1"/>
  <c r="BV1520" i="1"/>
  <c r="BW1520" i="1"/>
  <c r="BD1575" i="1"/>
  <c r="BV1575" i="1"/>
  <c r="BW1575" i="1"/>
  <c r="BD1563" i="1"/>
  <c r="BV1563" i="1"/>
  <c r="BW1563" i="1"/>
  <c r="BD1576" i="1"/>
  <c r="BV1576" i="1"/>
  <c r="BW1576" i="1"/>
  <c r="BD1577" i="1"/>
  <c r="BV1577" i="1"/>
  <c r="BW1577" i="1"/>
  <c r="BD1785" i="1"/>
  <c r="BV1785" i="1"/>
  <c r="BW1785" i="1"/>
  <c r="BD1697" i="1"/>
  <c r="BV1697" i="1"/>
  <c r="BW1697" i="1"/>
  <c r="BD2055" i="1"/>
  <c r="BV2055" i="1"/>
  <c r="BW2055" i="1"/>
  <c r="BD1761" i="1"/>
  <c r="BV1761" i="1"/>
  <c r="BW1761" i="1"/>
  <c r="BD1851" i="1"/>
  <c r="BV1851" i="1"/>
  <c r="BW1851" i="1"/>
  <c r="BD1858" i="1"/>
  <c r="BV1858" i="1"/>
  <c r="BW1858" i="1"/>
  <c r="BD2056" i="1"/>
  <c r="BV2056" i="1"/>
  <c r="BW2056" i="1"/>
  <c r="BD1892" i="1"/>
  <c r="BV1892" i="1"/>
  <c r="BW1892" i="1"/>
  <c r="BD2013" i="1"/>
  <c r="BV2013" i="1"/>
  <c r="BW2013" i="1"/>
  <c r="BD1799" i="1"/>
  <c r="BV1799" i="1"/>
  <c r="BW1799" i="1"/>
  <c r="BD2098" i="1"/>
  <c r="BV2098" i="1"/>
  <c r="BW2098" i="1"/>
  <c r="BD2529" i="1"/>
  <c r="BV2529" i="1"/>
  <c r="BW2529" i="1"/>
  <c r="BD1968" i="1"/>
  <c r="BV1968" i="1"/>
  <c r="BW1968" i="1"/>
  <c r="BD1811" i="1"/>
  <c r="BV1811" i="1"/>
  <c r="BW1811" i="1"/>
  <c r="BD2150" i="1"/>
  <c r="BV2150" i="1"/>
  <c r="BW2150" i="1"/>
  <c r="BD2185" i="1"/>
  <c r="BV2185" i="1"/>
  <c r="BW2185" i="1"/>
  <c r="BD2014" i="1"/>
  <c r="BV2014" i="1"/>
  <c r="BW2014" i="1"/>
  <c r="BD1982" i="1"/>
  <c r="BV1982" i="1"/>
  <c r="BW1982" i="1"/>
  <c r="BD2217" i="1"/>
  <c r="BV2217" i="1"/>
  <c r="BW2217" i="1"/>
  <c r="BD2332" i="1"/>
  <c r="BV2332" i="1"/>
  <c r="BW2332" i="1"/>
  <c r="BD2151" i="1"/>
  <c r="BV2151" i="1"/>
  <c r="BW2151" i="1"/>
  <c r="BD2271" i="1"/>
  <c r="BV2271" i="1"/>
  <c r="BW2271" i="1"/>
  <c r="BD1951" i="1"/>
  <c r="BV1951" i="1"/>
  <c r="BW1951" i="1"/>
  <c r="BD2152" i="1"/>
  <c r="BV2152" i="1"/>
  <c r="BW2152" i="1"/>
  <c r="BD2041" i="1"/>
  <c r="BV2041" i="1"/>
  <c r="BW2041" i="1"/>
  <c r="BD2192" i="1"/>
  <c r="BV2192" i="1"/>
  <c r="BW2192" i="1"/>
  <c r="BD2441" i="1"/>
  <c r="BV2441" i="1"/>
  <c r="BW2441" i="1"/>
  <c r="BD2405" i="1"/>
  <c r="BV2405" i="1"/>
  <c r="BW2405" i="1"/>
  <c r="BD2558" i="1"/>
  <c r="BV2558" i="1"/>
  <c r="BW2558" i="1"/>
  <c r="BD2248" i="1"/>
  <c r="BV2248" i="1"/>
  <c r="BW2248" i="1"/>
  <c r="BD2378" i="1"/>
  <c r="BV2378" i="1"/>
  <c r="BW2378" i="1"/>
  <c r="BD2474" i="1"/>
  <c r="BV2474" i="1"/>
  <c r="BW2474" i="1"/>
  <c r="BD2379" i="1"/>
  <c r="BV2379" i="1"/>
  <c r="BW2379" i="1"/>
  <c r="BD2153" i="1"/>
  <c r="BV2153" i="1"/>
  <c r="BW2153" i="1"/>
  <c r="BD2333" i="1"/>
  <c r="BV2333" i="1"/>
  <c r="BW2333" i="1"/>
  <c r="BD2099" i="1"/>
  <c r="BV2099" i="1"/>
  <c r="BW2099" i="1"/>
  <c r="BD2475" i="1"/>
  <c r="BV2475" i="1"/>
  <c r="BW2475" i="1"/>
  <c r="BD2071" i="1"/>
  <c r="BV2071" i="1"/>
  <c r="BW2071" i="1"/>
  <c r="BD2380" i="1"/>
  <c r="BV2380" i="1"/>
  <c r="BW2380" i="1"/>
  <c r="BD2530" i="1"/>
  <c r="BV2530" i="1"/>
  <c r="BW2530" i="1"/>
  <c r="BD847" i="1"/>
  <c r="BV847" i="1"/>
  <c r="BW847" i="1"/>
  <c r="BD72" i="1"/>
  <c r="BV72" i="1"/>
  <c r="BW72" i="1"/>
  <c r="BD500" i="1"/>
  <c r="BV500" i="1"/>
  <c r="BW500" i="1"/>
  <c r="BD395" i="1"/>
  <c r="BV395" i="1"/>
  <c r="BW395" i="1"/>
  <c r="BD696" i="1"/>
  <c r="BV696" i="1"/>
  <c r="BW696" i="1"/>
  <c r="BD915" i="1"/>
  <c r="BV915" i="1"/>
  <c r="BW915" i="1"/>
  <c r="BD48" i="1"/>
  <c r="BV48" i="1"/>
  <c r="BW48" i="1"/>
  <c r="BD320" i="1"/>
  <c r="BV320" i="1"/>
  <c r="BW320" i="1"/>
  <c r="BD562" i="1"/>
  <c r="BV562" i="1"/>
  <c r="BW562" i="1"/>
  <c r="BD941" i="1"/>
  <c r="BV941" i="1"/>
  <c r="BW941" i="1"/>
  <c r="BD708" i="1"/>
  <c r="BV708" i="1"/>
  <c r="BW708" i="1"/>
  <c r="BD201" i="1"/>
  <c r="BV201" i="1"/>
  <c r="BW201" i="1"/>
  <c r="BD396" i="1"/>
  <c r="BV396" i="1"/>
  <c r="BW396" i="1"/>
  <c r="BD963" i="1"/>
  <c r="BV963" i="1"/>
  <c r="BW963" i="1"/>
  <c r="BD746" i="1"/>
  <c r="BV746" i="1"/>
  <c r="BW746" i="1"/>
  <c r="BD149" i="1"/>
  <c r="BV149" i="1"/>
  <c r="BW149" i="1"/>
  <c r="BD765" i="1"/>
  <c r="BV765" i="1"/>
  <c r="BW765" i="1"/>
  <c r="BD964" i="1"/>
  <c r="BV964" i="1"/>
  <c r="BW964" i="1"/>
  <c r="BD1318" i="1"/>
  <c r="BV1318" i="1"/>
  <c r="BW1318" i="1"/>
  <c r="BD1104" i="1"/>
  <c r="BV1104" i="1"/>
  <c r="BW1104" i="1"/>
  <c r="BD1381" i="1"/>
  <c r="BV1381" i="1"/>
  <c r="BW1381" i="1"/>
  <c r="BD1267" i="1"/>
  <c r="BV1267" i="1"/>
  <c r="BW1267" i="1"/>
  <c r="BD260" i="1"/>
  <c r="BV260" i="1"/>
  <c r="BW260" i="1"/>
  <c r="BD697" i="1"/>
  <c r="BV697" i="1"/>
  <c r="BW697" i="1"/>
  <c r="BD245" i="1"/>
  <c r="BV245" i="1"/>
  <c r="BW245" i="1"/>
  <c r="BD73" i="1"/>
  <c r="BV73" i="1"/>
  <c r="BW73" i="1"/>
  <c r="BD431" i="1"/>
  <c r="BV431" i="1"/>
  <c r="BW431" i="1"/>
  <c r="BD485" i="1"/>
  <c r="BV485" i="1"/>
  <c r="BW485" i="1"/>
  <c r="BD369" i="1"/>
  <c r="BV369" i="1"/>
  <c r="BW369" i="1"/>
  <c r="BD124" i="1"/>
  <c r="BV124" i="1"/>
  <c r="BW124" i="1"/>
  <c r="BD1623" i="1"/>
  <c r="BV1623" i="1"/>
  <c r="BW1623" i="1"/>
  <c r="BD1166" i="1"/>
  <c r="BV1166" i="1"/>
  <c r="BW1166" i="1"/>
  <c r="BD1296" i="1"/>
  <c r="BV1296" i="1"/>
  <c r="BW1296" i="1"/>
  <c r="BD614" i="1"/>
  <c r="BV614" i="1"/>
  <c r="BW614" i="1"/>
  <c r="BD409" i="1"/>
  <c r="BV409" i="1"/>
  <c r="BW409" i="1"/>
  <c r="BD615" i="1"/>
  <c r="BV615" i="1"/>
  <c r="BW615" i="1"/>
  <c r="BD833" i="1"/>
  <c r="BV833" i="1"/>
  <c r="BW833" i="1"/>
  <c r="BD930" i="1"/>
  <c r="BV930" i="1"/>
  <c r="BW930" i="1"/>
  <c r="BD916" i="1"/>
  <c r="BV916" i="1"/>
  <c r="BW916" i="1"/>
  <c r="BD848" i="1"/>
  <c r="BV848" i="1"/>
  <c r="BW848" i="1"/>
  <c r="BD709" i="1"/>
  <c r="BV709" i="1"/>
  <c r="BW709" i="1"/>
  <c r="BD397" i="1"/>
  <c r="BV397" i="1"/>
  <c r="BW397" i="1"/>
  <c r="BD370" i="1"/>
  <c r="BV370" i="1"/>
  <c r="BW370" i="1"/>
  <c r="BD49" i="1"/>
  <c r="BV49" i="1"/>
  <c r="BW49" i="1"/>
  <c r="BD371" i="1"/>
  <c r="BV371" i="1"/>
  <c r="BW371" i="1"/>
  <c r="BD942" i="1"/>
  <c r="BV942" i="1"/>
  <c r="BW942" i="1"/>
  <c r="BD410" i="1"/>
  <c r="BV410" i="1"/>
  <c r="BW410" i="1"/>
  <c r="BD2559" i="1"/>
  <c r="BV2559" i="1"/>
  <c r="BW2559" i="1"/>
  <c r="BD1535" i="1"/>
  <c r="BV1535" i="1"/>
  <c r="BW1535" i="1"/>
  <c r="BD1390" i="1"/>
  <c r="BV1390" i="1"/>
  <c r="BW1390" i="1"/>
  <c r="BD1351" i="1"/>
  <c r="BV1351" i="1"/>
  <c r="BW1351" i="1"/>
  <c r="BD1007" i="1"/>
  <c r="BV1007" i="1"/>
  <c r="BW1007" i="1"/>
  <c r="BD1333" i="1"/>
  <c r="BV1333" i="1"/>
  <c r="BW1333" i="1"/>
  <c r="BD1509" i="1"/>
  <c r="BV1509" i="1"/>
  <c r="BW1509" i="1"/>
  <c r="BD1460" i="1"/>
  <c r="BV1460" i="1"/>
  <c r="BW1460" i="1"/>
  <c r="BD1310" i="1"/>
  <c r="BV1310" i="1"/>
  <c r="BW1310" i="1"/>
  <c r="BD1361" i="1"/>
  <c r="BV1361" i="1"/>
  <c r="BW1361" i="1"/>
  <c r="BD1262" i="1"/>
  <c r="BV1262" i="1"/>
  <c r="BW1262" i="1"/>
  <c r="BD1020" i="1"/>
  <c r="BV1020" i="1"/>
  <c r="BW1020" i="1"/>
  <c r="BD1021" i="1"/>
  <c r="BV1021" i="1"/>
  <c r="BW1021" i="1"/>
  <c r="BD1643" i="1"/>
  <c r="BV1643" i="1"/>
  <c r="BW1643" i="1"/>
  <c r="BD1633" i="1"/>
  <c r="BV1633" i="1"/>
  <c r="BW1633" i="1"/>
  <c r="BD1578" i="1"/>
  <c r="BV1578" i="1"/>
  <c r="BW1578" i="1"/>
  <c r="BD1681" i="1"/>
  <c r="BV1681" i="1"/>
  <c r="BW1681" i="1"/>
  <c r="BD1612" i="1"/>
  <c r="BV1612" i="1"/>
  <c r="BW1612" i="1"/>
  <c r="BD1579" i="1"/>
  <c r="BV1579" i="1"/>
  <c r="BW1579" i="1"/>
  <c r="BD1881" i="1"/>
  <c r="BV1881" i="1"/>
  <c r="BW1881" i="1"/>
  <c r="BD1872" i="1"/>
  <c r="BV1872" i="1"/>
  <c r="BW1872" i="1"/>
  <c r="BD1744" i="1"/>
  <c r="BV1744" i="1"/>
  <c r="BW1744" i="1"/>
  <c r="BD1762" i="1"/>
  <c r="BV1762" i="1"/>
  <c r="BW1762" i="1"/>
  <c r="BD1729" i="1"/>
  <c r="BV1729" i="1"/>
  <c r="BW1729" i="1"/>
  <c r="BD2015" i="1"/>
  <c r="BV2015" i="1"/>
  <c r="BW2015" i="1"/>
  <c r="BD1940" i="1"/>
  <c r="BV1940" i="1"/>
  <c r="BW1940" i="1"/>
  <c r="BD2193" i="1"/>
  <c r="BV2193" i="1"/>
  <c r="BW2193" i="1"/>
  <c r="BD2072" i="1"/>
  <c r="BV2072" i="1"/>
  <c r="BW2072" i="1"/>
  <c r="BD2016" i="1"/>
  <c r="BV2016" i="1"/>
  <c r="BW2016" i="1"/>
  <c r="BD2073" i="1"/>
  <c r="BV2073" i="1"/>
  <c r="BW2073" i="1"/>
  <c r="BD2406" i="1"/>
  <c r="BV2406" i="1"/>
  <c r="BW2406" i="1"/>
  <c r="BD2407" i="1"/>
  <c r="BV2407" i="1"/>
  <c r="BW2407" i="1"/>
  <c r="BD2408" i="1"/>
  <c r="BV2408" i="1"/>
  <c r="BW2408" i="1"/>
  <c r="BD2299" i="1"/>
  <c r="BV2299" i="1"/>
  <c r="BW2299" i="1"/>
  <c r="BD2272" i="1"/>
  <c r="BV2272" i="1"/>
  <c r="BW2272" i="1"/>
  <c r="BD2409" i="1"/>
  <c r="BV2409" i="1"/>
  <c r="BW2409" i="1"/>
  <c r="BD2381" i="1"/>
  <c r="BV2381" i="1"/>
  <c r="BW2381" i="1"/>
  <c r="BD2273" i="1"/>
  <c r="BV2273" i="1"/>
  <c r="BW2273" i="1"/>
  <c r="BD2442" i="1"/>
  <c r="BV2442" i="1"/>
  <c r="BW2442" i="1"/>
  <c r="BD2560" i="1"/>
  <c r="BV2560" i="1"/>
  <c r="BW2560" i="1"/>
  <c r="BD563" i="1"/>
  <c r="BV563" i="1"/>
  <c r="BW563" i="1"/>
  <c r="BD543" i="1"/>
  <c r="BV543" i="1"/>
  <c r="BW543" i="1"/>
  <c r="BD564" i="1"/>
  <c r="BV564" i="1"/>
  <c r="BW564" i="1"/>
  <c r="BD638" i="1"/>
  <c r="BV638" i="1"/>
  <c r="BW638" i="1"/>
  <c r="BD459" i="1"/>
  <c r="BV459" i="1"/>
  <c r="BW459" i="1"/>
  <c r="BD125" i="1"/>
  <c r="BV125" i="1"/>
  <c r="BW125" i="1"/>
  <c r="BD943" i="1"/>
  <c r="BV943" i="1"/>
  <c r="BW943" i="1"/>
  <c r="BD411" i="1"/>
  <c r="BV411" i="1"/>
  <c r="BW411" i="1"/>
  <c r="BD683" i="1"/>
  <c r="BV683" i="1"/>
  <c r="BW683" i="1"/>
  <c r="BD944" i="1"/>
  <c r="BV944" i="1"/>
  <c r="BW944" i="1"/>
  <c r="BD766" i="1"/>
  <c r="BV766" i="1"/>
  <c r="BW766" i="1"/>
  <c r="BD747" i="1"/>
  <c r="BV747" i="1"/>
  <c r="BW747" i="1"/>
  <c r="BD150" i="1"/>
  <c r="BV150" i="1"/>
  <c r="BW150" i="1"/>
  <c r="BD710" i="1"/>
  <c r="BV710" i="1"/>
  <c r="BW710" i="1"/>
  <c r="BD861" i="1"/>
  <c r="BV861" i="1"/>
  <c r="BW861" i="1"/>
  <c r="BD1217" i="1"/>
  <c r="BV1217" i="1"/>
  <c r="BW1217" i="1"/>
  <c r="BD878" i="1"/>
  <c r="BV878" i="1"/>
  <c r="BW878" i="1"/>
  <c r="BD50" i="1"/>
  <c r="BV50" i="1"/>
  <c r="BW50" i="1"/>
  <c r="BD340" i="1"/>
  <c r="BV340" i="1"/>
  <c r="BW340" i="1"/>
  <c r="BD565" i="1"/>
  <c r="BV565" i="1"/>
  <c r="BW565" i="1"/>
  <c r="BD785" i="1"/>
  <c r="BV785" i="1"/>
  <c r="BW785" i="1"/>
  <c r="BD51" i="1"/>
  <c r="BV51" i="1"/>
  <c r="BW51" i="1"/>
  <c r="BD95" i="1"/>
  <c r="BV95" i="1"/>
  <c r="BW95" i="1"/>
  <c r="BD994" i="1"/>
  <c r="BV994" i="1"/>
  <c r="BW994" i="1"/>
  <c r="BD1319" i="1"/>
  <c r="BV1319" i="1"/>
  <c r="BW1319" i="1"/>
  <c r="BD1079" i="1"/>
  <c r="BV1079" i="1"/>
  <c r="BW1079" i="1"/>
  <c r="BD1297" i="1"/>
  <c r="BV1297" i="1"/>
  <c r="BW1297" i="1"/>
  <c r="BD1189" i="1"/>
  <c r="BV1189" i="1"/>
  <c r="BW1189" i="1"/>
  <c r="BD519" i="1"/>
  <c r="BV519" i="1"/>
  <c r="BW519" i="1"/>
  <c r="BD727" i="1"/>
  <c r="BV727" i="1"/>
  <c r="BW727" i="1"/>
  <c r="BD460" i="1"/>
  <c r="BV460" i="1"/>
  <c r="BW460" i="1"/>
  <c r="BD412" i="1"/>
  <c r="BV412" i="1"/>
  <c r="BW412" i="1"/>
  <c r="BD151" i="1"/>
  <c r="BV151" i="1"/>
  <c r="BW151" i="1"/>
  <c r="BD96" i="1"/>
  <c r="BV96" i="1"/>
  <c r="BW96" i="1"/>
  <c r="BD639" i="1"/>
  <c r="BV639" i="1"/>
  <c r="BW639" i="1"/>
  <c r="BD97" i="1"/>
  <c r="BV97" i="1"/>
  <c r="BW97" i="1"/>
  <c r="BD372" i="1"/>
  <c r="BV372" i="1"/>
  <c r="BW372" i="1"/>
  <c r="BD1490" i="1"/>
  <c r="BV1490" i="1"/>
  <c r="BW1490" i="1"/>
  <c r="BD1461" i="1"/>
  <c r="BV1461" i="1"/>
  <c r="BW1461" i="1"/>
  <c r="BD1320" i="1"/>
  <c r="BV1320" i="1"/>
  <c r="BW1320" i="1"/>
  <c r="BD1159" i="1"/>
  <c r="BV1159" i="1"/>
  <c r="BW1159" i="1"/>
  <c r="BD1022" i="1"/>
  <c r="BV1022" i="1"/>
  <c r="BW1022" i="1"/>
  <c r="BD1023" i="1"/>
  <c r="BV1023" i="1"/>
  <c r="BW1023" i="1"/>
  <c r="BD1024" i="1"/>
  <c r="BV1024" i="1"/>
  <c r="BW1024" i="1"/>
  <c r="BD1148" i="1"/>
  <c r="BV1148" i="1"/>
  <c r="BW1148" i="1"/>
  <c r="BD1378" i="1"/>
  <c r="BV1378" i="1"/>
  <c r="BW1378" i="1"/>
  <c r="BD1149" i="1"/>
  <c r="BV1149" i="1"/>
  <c r="BW1149" i="1"/>
  <c r="BD1634" i="1"/>
  <c r="BV1634" i="1"/>
  <c r="BW1634" i="1"/>
  <c r="BD1549" i="1"/>
  <c r="BV1549" i="1"/>
  <c r="BW1549" i="1"/>
  <c r="BD1580" i="1"/>
  <c r="BV1580" i="1"/>
  <c r="BW1580" i="1"/>
  <c r="BD1581" i="1"/>
  <c r="BV1581" i="1"/>
  <c r="BW1581" i="1"/>
  <c r="BD1763" i="1"/>
  <c r="BV1763" i="1"/>
  <c r="BW1763" i="1"/>
  <c r="BD1781" i="1"/>
  <c r="BV1781" i="1"/>
  <c r="BW1781" i="1"/>
  <c r="BD1812" i="1"/>
  <c r="BV1812" i="1"/>
  <c r="BW1812" i="1"/>
  <c r="BD1813" i="1"/>
  <c r="BV1813" i="1"/>
  <c r="BW1813" i="1"/>
  <c r="BD1839" i="1"/>
  <c r="BV1839" i="1"/>
  <c r="BW1839" i="1"/>
  <c r="BD1840" i="1"/>
  <c r="BV1840" i="1"/>
  <c r="BW1840" i="1"/>
  <c r="BD2100" i="1"/>
  <c r="BV2100" i="1"/>
  <c r="BW2100" i="1"/>
  <c r="BD1772" i="1"/>
  <c r="BV1772" i="1"/>
  <c r="BW1772" i="1"/>
  <c r="BD1814" i="1"/>
  <c r="BV1814" i="1"/>
  <c r="BW1814" i="1"/>
  <c r="BD2274" i="1"/>
  <c r="BV2274" i="1"/>
  <c r="BW2274" i="1"/>
  <c r="BD1969" i="1"/>
  <c r="BV1969" i="1"/>
  <c r="BW1969" i="1"/>
  <c r="BD1952" i="1"/>
  <c r="BV1952" i="1"/>
  <c r="BW1952" i="1"/>
  <c r="BD1908" i="1"/>
  <c r="BV1908" i="1"/>
  <c r="BW1908" i="1"/>
  <c r="BD2194" i="1"/>
  <c r="BV2194" i="1"/>
  <c r="BW2194" i="1"/>
  <c r="BD2334" i="1"/>
  <c r="BV2334" i="1"/>
  <c r="BW2334" i="1"/>
  <c r="BD2218" i="1"/>
  <c r="BV2218" i="1"/>
  <c r="BW2218" i="1"/>
  <c r="BD2275" i="1"/>
  <c r="BV2275" i="1"/>
  <c r="BW2275" i="1"/>
  <c r="BD2276" i="1"/>
  <c r="BV2276" i="1"/>
  <c r="BW2276" i="1"/>
  <c r="BD2410" i="1"/>
  <c r="BV2410" i="1"/>
  <c r="BW2410" i="1"/>
  <c r="BD2443" i="1"/>
  <c r="BV2443" i="1"/>
  <c r="BW2443" i="1"/>
  <c r="BD2500" i="1"/>
  <c r="BV2500" i="1"/>
  <c r="BW2500" i="1"/>
  <c r="BD2277" i="1"/>
  <c r="BV2277" i="1"/>
  <c r="BW2277" i="1"/>
  <c r="BD2249" i="1"/>
  <c r="BV2249" i="1"/>
  <c r="BW2249" i="1"/>
  <c r="BD2561" i="1"/>
  <c r="BV2561" i="1"/>
  <c r="BW2561" i="1"/>
  <c r="BD98" i="1"/>
  <c r="BV98" i="1"/>
  <c r="BW98" i="1"/>
  <c r="BD786" i="1"/>
  <c r="BV786" i="1"/>
  <c r="BW786" i="1"/>
  <c r="BD373" i="1"/>
  <c r="BV373" i="1"/>
  <c r="BW373" i="1"/>
  <c r="BD26" i="1"/>
  <c r="BV26" i="1"/>
  <c r="BW26" i="1"/>
  <c r="BD945" i="1"/>
  <c r="BV945" i="1"/>
  <c r="BW945" i="1"/>
  <c r="BD432" i="1"/>
  <c r="BV432" i="1"/>
  <c r="BW432" i="1"/>
  <c r="BD640" i="1"/>
  <c r="BV640" i="1"/>
  <c r="BW640" i="1"/>
  <c r="BD433" i="1"/>
  <c r="BV433" i="1"/>
  <c r="BW433" i="1"/>
  <c r="BD862" i="1"/>
  <c r="BV862" i="1"/>
  <c r="BW862" i="1"/>
  <c r="BD954" i="1"/>
  <c r="BV954" i="1"/>
  <c r="BW954" i="1"/>
  <c r="BD152" i="1"/>
  <c r="BV152" i="1"/>
  <c r="BW152" i="1"/>
  <c r="BD413" i="1"/>
  <c r="BV413" i="1"/>
  <c r="BW413" i="1"/>
  <c r="BD99" i="1"/>
  <c r="BV99" i="1"/>
  <c r="BW99" i="1"/>
  <c r="BD659" i="1"/>
  <c r="BV659" i="1"/>
  <c r="BW659" i="1"/>
  <c r="BD787" i="1"/>
  <c r="BV787" i="1"/>
  <c r="BW787" i="1"/>
  <c r="BD871" i="1"/>
  <c r="BV871" i="1"/>
  <c r="BW871" i="1"/>
  <c r="BD887" i="1"/>
  <c r="BV887" i="1"/>
  <c r="BW887" i="1"/>
  <c r="BD1352" i="1"/>
  <c r="BV1352" i="1"/>
  <c r="BW1352" i="1"/>
  <c r="BD1286" i="1"/>
  <c r="BV1286" i="1"/>
  <c r="BW1286" i="1"/>
  <c r="BD767" i="1"/>
  <c r="BV767" i="1"/>
  <c r="BW767" i="1"/>
  <c r="BD802" i="1"/>
  <c r="BV802" i="1"/>
  <c r="BW802" i="1"/>
  <c r="BD544" i="1"/>
  <c r="BV544" i="1"/>
  <c r="BW544" i="1"/>
  <c r="BD591" i="1"/>
  <c r="BV591" i="1"/>
  <c r="BW591" i="1"/>
  <c r="BD374" i="1"/>
  <c r="BV374" i="1"/>
  <c r="BW374" i="1"/>
  <c r="BD501" i="1"/>
  <c r="BV501" i="1"/>
  <c r="BW501" i="1"/>
  <c r="BD486" i="1"/>
  <c r="BV486" i="1"/>
  <c r="BW486" i="1"/>
  <c r="BD1044" i="1"/>
  <c r="BV1044" i="1"/>
  <c r="BW1044" i="1"/>
  <c r="BD1167" i="1"/>
  <c r="BV1167" i="1"/>
  <c r="BW1167" i="1"/>
  <c r="BD27" i="1"/>
  <c r="BV27" i="1"/>
  <c r="BW27" i="1"/>
  <c r="BD375" i="1"/>
  <c r="BV375" i="1"/>
  <c r="BW375" i="1"/>
  <c r="BD74" i="1"/>
  <c r="BV74" i="1"/>
  <c r="BW74" i="1"/>
  <c r="BD321" i="1"/>
  <c r="BV321" i="1"/>
  <c r="BW321" i="1"/>
  <c r="BD75" i="1"/>
  <c r="BV75" i="1"/>
  <c r="BW75" i="1"/>
  <c r="BD341" i="1"/>
  <c r="BV341" i="1"/>
  <c r="BW341" i="1"/>
  <c r="BD1413" i="1"/>
  <c r="BV1413" i="1"/>
  <c r="BW1413" i="1"/>
  <c r="BD1447" i="1"/>
  <c r="BV1447" i="1"/>
  <c r="BW1447" i="1"/>
  <c r="BD1417" i="1"/>
  <c r="BV1417" i="1"/>
  <c r="BW1417" i="1"/>
  <c r="BD1453" i="1"/>
  <c r="BV1453" i="1"/>
  <c r="BW1453" i="1"/>
  <c r="BD1536" i="1"/>
  <c r="BV1536" i="1"/>
  <c r="BW1536" i="1"/>
  <c r="BD1222" i="1"/>
  <c r="BV1222" i="1"/>
  <c r="BW1222" i="1"/>
  <c r="BD1168" i="1"/>
  <c r="BV1168" i="1"/>
  <c r="BW1168" i="1"/>
  <c r="BD995" i="1"/>
  <c r="BV995" i="1"/>
  <c r="BW995" i="1"/>
  <c r="BD1074" i="1"/>
  <c r="BV1074" i="1"/>
  <c r="BW1074" i="1"/>
  <c r="BD1125" i="1"/>
  <c r="BV1125" i="1"/>
  <c r="BW1125" i="1"/>
  <c r="BD1635" i="1"/>
  <c r="BV1635" i="1"/>
  <c r="BW1635" i="1"/>
  <c r="BD1550" i="1"/>
  <c r="BV1550" i="1"/>
  <c r="BW1550" i="1"/>
  <c r="BD1682" i="1"/>
  <c r="BV1682" i="1"/>
  <c r="BW1682" i="1"/>
  <c r="BD1745" i="1"/>
  <c r="BV1745" i="1"/>
  <c r="BW1745" i="1"/>
  <c r="BD1698" i="1"/>
  <c r="BV1698" i="1"/>
  <c r="BW1698" i="1"/>
  <c r="BD1669" i="1"/>
  <c r="BV1669" i="1"/>
  <c r="BW1669" i="1"/>
  <c r="BD1773" i="1"/>
  <c r="BV1773" i="1"/>
  <c r="BW1773" i="1"/>
  <c r="BD1791" i="1"/>
  <c r="BV1791" i="1"/>
  <c r="BW1791" i="1"/>
  <c r="BD1683" i="1"/>
  <c r="BV1683" i="1"/>
  <c r="BW1683" i="1"/>
  <c r="BD1873" i="1"/>
  <c r="BV1873" i="1"/>
  <c r="BW1873" i="1"/>
  <c r="BD1991" i="1"/>
  <c r="BV1991" i="1"/>
  <c r="BW1991" i="1"/>
  <c r="BD2126" i="1"/>
  <c r="BV2126" i="1"/>
  <c r="BW2126" i="1"/>
  <c r="BD1983" i="1"/>
  <c r="BV1983" i="1"/>
  <c r="BW1983" i="1"/>
  <c r="BD2154" i="1"/>
  <c r="BV2154" i="1"/>
  <c r="BW2154" i="1"/>
  <c r="BD1941" i="1"/>
  <c r="BV1941" i="1"/>
  <c r="BW1941" i="1"/>
  <c r="BD1916" i="1"/>
  <c r="BV1916" i="1"/>
  <c r="BW1916" i="1"/>
  <c r="BD1953" i="1"/>
  <c r="BV1953" i="1"/>
  <c r="BW1953" i="1"/>
  <c r="BD1852" i="1"/>
  <c r="BV1852" i="1"/>
  <c r="BW1852" i="1"/>
  <c r="BD2195" i="1"/>
  <c r="BV2195" i="1"/>
  <c r="BW2195" i="1"/>
  <c r="BD1954" i="1"/>
  <c r="BV1954" i="1"/>
  <c r="BW1954" i="1"/>
  <c r="BD2042" i="1"/>
  <c r="BV2042" i="1"/>
  <c r="BW2042" i="1"/>
  <c r="BD1859" i="1"/>
  <c r="BV1859" i="1"/>
  <c r="BW1859" i="1"/>
  <c r="BD2155" i="1"/>
  <c r="BV2155" i="1"/>
  <c r="BW2155" i="1"/>
  <c r="BD2101" i="1"/>
  <c r="BV2101" i="1"/>
  <c r="BW2101" i="1"/>
  <c r="BD2219" i="1"/>
  <c r="BV2219" i="1"/>
  <c r="BW2219" i="1"/>
  <c r="BD2043" i="1"/>
  <c r="BV2043" i="1"/>
  <c r="BW2043" i="1"/>
  <c r="BD2250" i="1"/>
  <c r="BV2250" i="1"/>
  <c r="BW2250" i="1"/>
  <c r="BD2300" i="1"/>
  <c r="BV2300" i="1"/>
  <c r="BW2300" i="1"/>
  <c r="BD2127" i="1"/>
  <c r="BV2127" i="1"/>
  <c r="BW2127" i="1"/>
  <c r="BD2102" i="1"/>
  <c r="BV2102" i="1"/>
  <c r="BW2102" i="1"/>
  <c r="BD2335" i="1"/>
  <c r="BV2335" i="1"/>
  <c r="BW2335" i="1"/>
  <c r="BD2411" i="1"/>
  <c r="BV2411" i="1"/>
  <c r="BW2411" i="1"/>
  <c r="BD2382" i="1"/>
  <c r="BV2382" i="1"/>
  <c r="BW2382" i="1"/>
  <c r="BD2176" i="1"/>
  <c r="BV2176" i="1"/>
  <c r="BW2176" i="1"/>
  <c r="BD2196" i="1"/>
  <c r="BV2196" i="1"/>
  <c r="BW2196" i="1"/>
  <c r="BD2476" i="1"/>
  <c r="BV2476" i="1"/>
  <c r="BW2476" i="1"/>
  <c r="BD2444" i="1"/>
  <c r="BV2444" i="1"/>
  <c r="BW2444" i="1"/>
  <c r="BD2501" i="1"/>
  <c r="BV2501" i="1"/>
  <c r="BW2501" i="1"/>
  <c r="BD2531" i="1"/>
  <c r="BV2531" i="1"/>
  <c r="BW2531" i="1"/>
  <c r="BD342" i="1"/>
  <c r="BV342" i="1"/>
  <c r="BW342" i="1"/>
  <c r="BD520" i="1"/>
  <c r="BV520" i="1"/>
  <c r="BW520" i="1"/>
  <c r="BD768" i="1"/>
  <c r="BV768" i="1"/>
  <c r="BW768" i="1"/>
  <c r="BD202" i="1"/>
  <c r="BV202" i="1"/>
  <c r="BW202" i="1"/>
  <c r="BD203" i="1"/>
  <c r="BV203" i="1"/>
  <c r="BW203" i="1"/>
  <c r="BD204" i="1"/>
  <c r="BV204" i="1"/>
  <c r="BW204" i="1"/>
  <c r="BD261" i="1"/>
  <c r="BV261" i="1"/>
  <c r="BW261" i="1"/>
  <c r="BD343" i="1"/>
  <c r="BV343" i="1"/>
  <c r="BW343" i="1"/>
  <c r="BD849" i="1"/>
  <c r="BV849" i="1"/>
  <c r="BW849" i="1"/>
  <c r="BD262" i="1"/>
  <c r="BV262" i="1"/>
  <c r="BW262" i="1"/>
  <c r="BD292" i="1"/>
  <c r="BV292" i="1"/>
  <c r="BW292" i="1"/>
  <c r="BD263" i="1"/>
  <c r="BV263" i="1"/>
  <c r="BW263" i="1"/>
  <c r="BD684" i="1"/>
  <c r="BV684" i="1"/>
  <c r="BW684" i="1"/>
  <c r="BD931" i="1"/>
  <c r="BV931" i="1"/>
  <c r="BW931" i="1"/>
  <c r="BD932" i="1"/>
  <c r="BV932" i="1"/>
  <c r="BW932" i="1"/>
  <c r="BD76" i="1"/>
  <c r="BV76" i="1"/>
  <c r="BW76" i="1"/>
  <c r="BD917" i="1"/>
  <c r="BV917" i="1"/>
  <c r="BW917" i="1"/>
  <c r="BD788" i="1"/>
  <c r="BV788" i="1"/>
  <c r="BW788" i="1"/>
  <c r="BD100" i="1"/>
  <c r="BV100" i="1"/>
  <c r="BW100" i="1"/>
  <c r="BD1080" i="1"/>
  <c r="BV1080" i="1"/>
  <c r="BW1080" i="1"/>
  <c r="BD1066" i="1"/>
  <c r="BV1066" i="1"/>
  <c r="BW1066" i="1"/>
  <c r="BD789" i="1"/>
  <c r="BV789" i="1"/>
  <c r="BW789" i="1"/>
  <c r="BD474" i="1"/>
  <c r="BV474" i="1"/>
  <c r="BW474" i="1"/>
  <c r="BD863" i="1"/>
  <c r="BV863" i="1"/>
  <c r="BW863" i="1"/>
  <c r="BD977" i="1"/>
  <c r="BV977" i="1"/>
  <c r="BW977" i="1"/>
  <c r="BD293" i="1"/>
  <c r="BV293" i="1"/>
  <c r="BW293" i="1"/>
  <c r="BD769" i="1"/>
  <c r="BV769" i="1"/>
  <c r="BW769" i="1"/>
  <c r="BD888" i="1"/>
  <c r="BV888" i="1"/>
  <c r="BW888" i="1"/>
  <c r="BD1045" i="1"/>
  <c r="BV1045" i="1"/>
  <c r="BW1045" i="1"/>
  <c r="BD1008" i="1"/>
  <c r="BV1008" i="1"/>
  <c r="BW1008" i="1"/>
  <c r="BD1287" i="1"/>
  <c r="BV1287" i="1"/>
  <c r="BW1287" i="1"/>
  <c r="BD1268" i="1"/>
  <c r="BV1268" i="1"/>
  <c r="BW1268" i="1"/>
  <c r="BD1208" i="1"/>
  <c r="BV1208" i="1"/>
  <c r="BW1208" i="1"/>
  <c r="BD1046" i="1"/>
  <c r="BV1046" i="1"/>
  <c r="BW1046" i="1"/>
  <c r="BD521" i="1"/>
  <c r="BV521" i="1"/>
  <c r="BW521" i="1"/>
  <c r="BD711" i="1"/>
  <c r="BV711" i="1"/>
  <c r="BW711" i="1"/>
  <c r="BD545" i="1"/>
  <c r="BV545" i="1"/>
  <c r="BW545" i="1"/>
  <c r="BD461" i="1"/>
  <c r="BV461" i="1"/>
  <c r="BW461" i="1"/>
  <c r="BD376" i="1"/>
  <c r="BV376" i="1"/>
  <c r="BW376" i="1"/>
  <c r="BD344" i="1"/>
  <c r="BV344" i="1"/>
  <c r="BW344" i="1"/>
  <c r="BD946" i="1"/>
  <c r="BV946" i="1"/>
  <c r="BW946" i="1"/>
  <c r="BD2562" i="1"/>
  <c r="BV2562" i="1"/>
  <c r="BW2562" i="1"/>
  <c r="BD2563" i="1"/>
  <c r="BV2563" i="1"/>
  <c r="BW2563" i="1"/>
  <c r="BD1081" i="1"/>
  <c r="BV1081" i="1"/>
  <c r="BW1081" i="1"/>
  <c r="BD1009" i="1"/>
  <c r="BV1009" i="1"/>
  <c r="BW1009" i="1"/>
  <c r="BD1462" i="1"/>
  <c r="BV1462" i="1"/>
  <c r="BW1462" i="1"/>
  <c r="BD1521" i="1"/>
  <c r="BV1521" i="1"/>
  <c r="BW1521" i="1"/>
  <c r="BD1117" i="1"/>
  <c r="BV1117" i="1"/>
  <c r="BW1117" i="1"/>
  <c r="BD1362" i="1"/>
  <c r="BV1362" i="1"/>
  <c r="BW1362" i="1"/>
  <c r="BD1105" i="1"/>
  <c r="BV1105" i="1"/>
  <c r="BW1105" i="1"/>
  <c r="BD1106" i="1"/>
  <c r="BV1106" i="1"/>
  <c r="BW1106" i="1"/>
  <c r="BD1596" i="1"/>
  <c r="BV1596" i="1"/>
  <c r="BW1596" i="1"/>
  <c r="BD1699" i="1"/>
  <c r="BV1699" i="1"/>
  <c r="BW1699" i="1"/>
  <c r="BD1717" i="1"/>
  <c r="BV1717" i="1"/>
  <c r="BW1717" i="1"/>
  <c r="BD1582" i="1"/>
  <c r="BV1582" i="1"/>
  <c r="BW1582" i="1"/>
  <c r="BD1684" i="1"/>
  <c r="BV1684" i="1"/>
  <c r="BW1684" i="1"/>
  <c r="BD1746" i="1"/>
  <c r="BV1746" i="1"/>
  <c r="BW1746" i="1"/>
  <c r="BD1747" i="1"/>
  <c r="BV1747" i="1"/>
  <c r="BW1747" i="1"/>
  <c r="BD1764" i="1"/>
  <c r="BV1764" i="1"/>
  <c r="BW1764" i="1"/>
  <c r="BD1815" i="1"/>
  <c r="BV1815" i="1"/>
  <c r="BW1815" i="1"/>
  <c r="BD1882" i="1"/>
  <c r="BV1882" i="1"/>
  <c r="BW1882" i="1"/>
  <c r="BD1800" i="1"/>
  <c r="BV1800" i="1"/>
  <c r="BW1800" i="1"/>
  <c r="BD2103" i="1"/>
  <c r="BV2103" i="1"/>
  <c r="BW2103" i="1"/>
  <c r="BD1942" i="1"/>
  <c r="BV1942" i="1"/>
  <c r="BW1942" i="1"/>
  <c r="BD2074" i="1"/>
  <c r="BV2074" i="1"/>
  <c r="BW2074" i="1"/>
  <c r="BD2104" i="1"/>
  <c r="BV2104" i="1"/>
  <c r="BW2104" i="1"/>
  <c r="BD2220" i="1"/>
  <c r="BV2220" i="1"/>
  <c r="BW2220" i="1"/>
  <c r="BD2017" i="1"/>
  <c r="BV2017" i="1"/>
  <c r="BW2017" i="1"/>
  <c r="BD2057" i="1"/>
  <c r="BV2057" i="1"/>
  <c r="BW2057" i="1"/>
  <c r="BD2075" i="1"/>
  <c r="BV2075" i="1"/>
  <c r="BW2075" i="1"/>
  <c r="BD1955" i="1"/>
  <c r="BV1955" i="1"/>
  <c r="BW1955" i="1"/>
  <c r="BD2251" i="1"/>
  <c r="BV2251" i="1"/>
  <c r="BW2251" i="1"/>
  <c r="BD2177" i="1"/>
  <c r="BV2177" i="1"/>
  <c r="BW2177" i="1"/>
  <c r="BD2445" i="1"/>
  <c r="BV2445" i="1"/>
  <c r="BW2445" i="1"/>
  <c r="BD2383" i="1"/>
  <c r="BV2383" i="1"/>
  <c r="BW2383" i="1"/>
  <c r="BD2336" i="1"/>
  <c r="BV2336" i="1"/>
  <c r="BW2336" i="1"/>
  <c r="BD2244" i="1"/>
  <c r="BV2244" i="1"/>
  <c r="BW2244" i="1"/>
  <c r="BD2221" i="1"/>
  <c r="BV2221" i="1"/>
  <c r="BW2221" i="1"/>
  <c r="BD2076" i="1"/>
  <c r="BV2076" i="1"/>
  <c r="BW2076" i="1"/>
  <c r="BD2237" i="1"/>
  <c r="BV2237" i="1"/>
  <c r="BW2237" i="1"/>
  <c r="BD2301" i="1"/>
  <c r="BV2301" i="1"/>
  <c r="BW2301" i="1"/>
  <c r="BD2532" i="1"/>
  <c r="BV2532" i="1"/>
  <c r="BW2532" i="1"/>
  <c r="BD2502" i="1"/>
  <c r="BV2502" i="1"/>
  <c r="BW2502" i="1"/>
  <c r="BD2197" i="1"/>
  <c r="BV2197" i="1"/>
  <c r="BW2197" i="1"/>
  <c r="BD2302" i="1"/>
  <c r="BV2302" i="1"/>
  <c r="BW2302" i="1"/>
  <c r="BD2105" i="1"/>
  <c r="BV2105" i="1"/>
  <c r="BW2105" i="1"/>
  <c r="BD153" i="1"/>
  <c r="BV153" i="1"/>
  <c r="BW153" i="1"/>
  <c r="BD522" i="1"/>
  <c r="BV522" i="1"/>
  <c r="BW522" i="1"/>
  <c r="BD28" i="1"/>
  <c r="BV28" i="1"/>
  <c r="BW28" i="1"/>
  <c r="BD641" i="1"/>
  <c r="BV641" i="1"/>
  <c r="BW641" i="1"/>
  <c r="BD345" i="1"/>
  <c r="BV345" i="1"/>
  <c r="BW345" i="1"/>
  <c r="BD414" i="1"/>
  <c r="BV414" i="1"/>
  <c r="BW414" i="1"/>
  <c r="BD790" i="1"/>
  <c r="BV790" i="1"/>
  <c r="BW790" i="1"/>
  <c r="BD487" i="1"/>
  <c r="BV487" i="1"/>
  <c r="BW487" i="1"/>
  <c r="BD101" i="1"/>
  <c r="BV101" i="1"/>
  <c r="BW101" i="1"/>
  <c r="BD523" i="1"/>
  <c r="BV523" i="1"/>
  <c r="BW523" i="1"/>
  <c r="BD434" i="1"/>
  <c r="BV434" i="1"/>
  <c r="BW434" i="1"/>
  <c r="BD462" i="1"/>
  <c r="BV462" i="1"/>
  <c r="BW462" i="1"/>
  <c r="BD739" i="1"/>
  <c r="BV739" i="1"/>
  <c r="BW739" i="1"/>
  <c r="BD77" i="1"/>
  <c r="BV77" i="1"/>
  <c r="BW77" i="1"/>
  <c r="BD52" i="1"/>
  <c r="BV52" i="1"/>
  <c r="BW52" i="1"/>
  <c r="BD616" i="1"/>
  <c r="BV616" i="1"/>
  <c r="BW616" i="1"/>
  <c r="BD803" i="1"/>
  <c r="BV803" i="1"/>
  <c r="BW803" i="1"/>
  <c r="BD488" i="1"/>
  <c r="BV488" i="1"/>
  <c r="BW488" i="1"/>
  <c r="BD524" i="1"/>
  <c r="BV524" i="1"/>
  <c r="BW524" i="1"/>
  <c r="BD1255" i="1"/>
  <c r="BV1255" i="1"/>
  <c r="BW1255" i="1"/>
  <c r="BD1025" i="1"/>
  <c r="BV1025" i="1"/>
  <c r="BW1025" i="1"/>
  <c r="BD1363" i="1"/>
  <c r="BV1363" i="1"/>
  <c r="BW1363" i="1"/>
  <c r="BD1274" i="1"/>
  <c r="BV1274" i="1"/>
  <c r="BW1274" i="1"/>
  <c r="BD1190" i="1"/>
  <c r="BV1190" i="1"/>
  <c r="BW1190" i="1"/>
  <c r="BD617" i="1"/>
  <c r="BV617" i="1"/>
  <c r="BW617" i="1"/>
  <c r="BD770" i="1"/>
  <c r="BV770" i="1"/>
  <c r="BW770" i="1"/>
  <c r="BD154" i="1"/>
  <c r="BV154" i="1"/>
  <c r="BW154" i="1"/>
  <c r="BD947" i="1"/>
  <c r="BV947" i="1"/>
  <c r="BW947" i="1"/>
  <c r="BD294" i="1"/>
  <c r="BV294" i="1"/>
  <c r="BW294" i="1"/>
  <c r="BD771" i="1"/>
  <c r="BV771" i="1"/>
  <c r="BW771" i="1"/>
  <c r="BD8" i="1"/>
  <c r="BV8" i="1"/>
  <c r="BW8" i="1"/>
  <c r="BD102" i="1"/>
  <c r="BV102" i="1"/>
  <c r="BW102" i="1"/>
  <c r="BD205" i="1"/>
  <c r="BV205" i="1"/>
  <c r="BW205" i="1"/>
  <c r="BD772" i="1"/>
  <c r="BV772" i="1"/>
  <c r="BW772" i="1"/>
  <c r="BD566" i="1"/>
  <c r="BV566" i="1"/>
  <c r="BW566" i="1"/>
  <c r="BD377" i="1"/>
  <c r="BV377" i="1"/>
  <c r="BW377" i="1"/>
  <c r="BD1263" i="1"/>
  <c r="BV1263" i="1"/>
  <c r="BW1263" i="1"/>
  <c r="BD1269" i="1"/>
  <c r="BV1269" i="1"/>
  <c r="BW1269" i="1"/>
  <c r="BD592" i="1"/>
  <c r="BV592" i="1"/>
  <c r="BW592" i="1"/>
  <c r="BD155" i="1"/>
  <c r="BV155" i="1"/>
  <c r="BW155" i="1"/>
  <c r="BD820" i="1"/>
  <c r="BV820" i="1"/>
  <c r="BW820" i="1"/>
  <c r="BD685" i="1"/>
  <c r="BV685" i="1"/>
  <c r="BW685" i="1"/>
  <c r="BD1522" i="1"/>
  <c r="BV1522" i="1"/>
  <c r="BW1522" i="1"/>
  <c r="BD1470" i="1"/>
  <c r="BV1470" i="1"/>
  <c r="BW1470" i="1"/>
  <c r="BD1523" i="1"/>
  <c r="BV1523" i="1"/>
  <c r="BW1523" i="1"/>
  <c r="BD1126" i="1"/>
  <c r="BV1126" i="1"/>
  <c r="BW1126" i="1"/>
  <c r="BD996" i="1"/>
  <c r="BV996" i="1"/>
  <c r="BW996" i="1"/>
  <c r="BD997" i="1"/>
  <c r="BV997" i="1"/>
  <c r="BW997" i="1"/>
  <c r="BD1524" i="1"/>
  <c r="BV1524" i="1"/>
  <c r="BW1524" i="1"/>
  <c r="BD1486" i="1"/>
  <c r="BV1486" i="1"/>
  <c r="BW1486" i="1"/>
  <c r="BD1311" i="1"/>
  <c r="BV1311" i="1"/>
  <c r="BW1311" i="1"/>
  <c r="BD998" i="1"/>
  <c r="BV998" i="1"/>
  <c r="BW998" i="1"/>
  <c r="BD1067" i="1"/>
  <c r="BV1067" i="1"/>
  <c r="BW1067" i="1"/>
  <c r="BD1246" i="1"/>
  <c r="BV1246" i="1"/>
  <c r="BW1246" i="1"/>
  <c r="BD1597" i="1"/>
  <c r="BV1597" i="1"/>
  <c r="BW1597" i="1"/>
  <c r="BD1663" i="1"/>
  <c r="BV1663" i="1"/>
  <c r="BW1663" i="1"/>
  <c r="BD1710" i="1"/>
  <c r="BV1710" i="1"/>
  <c r="BW1710" i="1"/>
  <c r="BD1564" i="1"/>
  <c r="BV1564" i="1"/>
  <c r="BW1564" i="1"/>
  <c r="BD1718" i="1"/>
  <c r="BV1718" i="1"/>
  <c r="BW1718" i="1"/>
  <c r="BD2044" i="1"/>
  <c r="BV2044" i="1"/>
  <c r="BW2044" i="1"/>
  <c r="BD1917" i="1"/>
  <c r="BV1917" i="1"/>
  <c r="BW1917" i="1"/>
  <c r="BD1893" i="1"/>
  <c r="BV1893" i="1"/>
  <c r="BW1893" i="1"/>
  <c r="BD1930" i="1"/>
  <c r="BV1930" i="1"/>
  <c r="BW1930" i="1"/>
  <c r="BD2303" i="1"/>
  <c r="BV2303" i="1"/>
  <c r="BW2303" i="1"/>
  <c r="BD1956" i="1"/>
  <c r="BV1956" i="1"/>
  <c r="BW1956" i="1"/>
  <c r="BD2106" i="1"/>
  <c r="BV2106" i="1"/>
  <c r="BW2106" i="1"/>
  <c r="BD1992" i="1"/>
  <c r="BV1992" i="1"/>
  <c r="BW1992" i="1"/>
  <c r="BD2018" i="1"/>
  <c r="BV2018" i="1"/>
  <c r="BW2018" i="1"/>
  <c r="BD2412" i="1"/>
  <c r="BV2412" i="1"/>
  <c r="BW2412" i="1"/>
  <c r="BD2337" i="1"/>
  <c r="BV2337" i="1"/>
  <c r="BW2337" i="1"/>
  <c r="BD2252" i="1"/>
  <c r="BV2252" i="1"/>
  <c r="BW2252" i="1"/>
  <c r="BD1979" i="1"/>
  <c r="BV1979" i="1"/>
  <c r="BW1979" i="1"/>
  <c r="BD2503" i="1"/>
  <c r="BV2503" i="1"/>
  <c r="BW2503" i="1"/>
  <c r="BD2477" i="1"/>
  <c r="BV2477" i="1"/>
  <c r="BW2477" i="1"/>
  <c r="BD156" i="1"/>
  <c r="BV156" i="1"/>
  <c r="BW156" i="1"/>
  <c r="BD264" i="1"/>
  <c r="BV264" i="1"/>
  <c r="BW264" i="1"/>
  <c r="BD965" i="1"/>
  <c r="BV965" i="1"/>
  <c r="BW965" i="1"/>
  <c r="BD889" i="1"/>
  <c r="BV889" i="1"/>
  <c r="BW889" i="1"/>
  <c r="BD918" i="1"/>
  <c r="BV918" i="1"/>
  <c r="BW918" i="1"/>
  <c r="BD919" i="1"/>
  <c r="BV919" i="1"/>
  <c r="BW919" i="1"/>
  <c r="BD53" i="1"/>
  <c r="BV53" i="1"/>
  <c r="BW53" i="1"/>
  <c r="BD728" i="1"/>
  <c r="BV728" i="1"/>
  <c r="BW728" i="1"/>
  <c r="CC728" i="1"/>
  <c r="BD29" i="1"/>
  <c r="BV29" i="1"/>
  <c r="BW29" i="1"/>
  <c r="BD246" i="1"/>
  <c r="BV246" i="1"/>
  <c r="BW246" i="1"/>
  <c r="BD9" i="1"/>
  <c r="BV9" i="1"/>
  <c r="BW9" i="1"/>
  <c r="BD378" i="1"/>
  <c r="BV378" i="1"/>
  <c r="BW378" i="1"/>
  <c r="BD525" i="1"/>
  <c r="BV525" i="1"/>
  <c r="BW525" i="1"/>
  <c r="BD618" i="1"/>
  <c r="BV618" i="1"/>
  <c r="BW618" i="1"/>
  <c r="BD526" i="1"/>
  <c r="BV526" i="1"/>
  <c r="BW526" i="1"/>
  <c r="BD54" i="1"/>
  <c r="BV54" i="1"/>
  <c r="BW54" i="1"/>
  <c r="BD1321" i="1"/>
  <c r="BV1321" i="1"/>
  <c r="BW1321" i="1"/>
  <c r="BD593" i="1"/>
  <c r="BV593" i="1"/>
  <c r="BW593" i="1"/>
  <c r="BD346" i="1"/>
  <c r="BV346" i="1"/>
  <c r="BW346" i="1"/>
  <c r="BD55" i="1"/>
  <c r="BV55" i="1"/>
  <c r="BW55" i="1"/>
  <c r="BD379" i="1"/>
  <c r="BV379" i="1"/>
  <c r="BW379" i="1"/>
  <c r="BD791" i="1"/>
  <c r="BV791" i="1"/>
  <c r="BW791" i="1"/>
  <c r="BD1278" i="1"/>
  <c r="BV1278" i="1"/>
  <c r="BW1278" i="1"/>
  <c r="BD1238" i="1"/>
  <c r="BV1238" i="1"/>
  <c r="BW1238" i="1"/>
  <c r="BD1370" i="1"/>
  <c r="BV1370" i="1"/>
  <c r="BW1370" i="1"/>
  <c r="BD999" i="1"/>
  <c r="BV999" i="1"/>
  <c r="BW999" i="1"/>
  <c r="BD1364" i="1"/>
  <c r="BV1364" i="1"/>
  <c r="BW1364" i="1"/>
  <c r="BD920" i="1"/>
  <c r="BV920" i="1"/>
  <c r="BW920" i="1"/>
  <c r="BD834" i="1"/>
  <c r="BV834" i="1"/>
  <c r="BW834" i="1"/>
  <c r="BD835" i="1"/>
  <c r="BV835" i="1"/>
  <c r="BW835" i="1"/>
  <c r="BD1418" i="1"/>
  <c r="BV1418" i="1"/>
  <c r="BW1418" i="1"/>
  <c r="BD1786" i="1"/>
  <c r="BV1786" i="1"/>
  <c r="BW1786" i="1"/>
  <c r="BD1491" i="1"/>
  <c r="BV1491" i="1"/>
  <c r="BW1491" i="1"/>
  <c r="BD1436" i="1"/>
  <c r="BV1436" i="1"/>
  <c r="BW1436" i="1"/>
  <c r="BD1471" i="1"/>
  <c r="BV1471" i="1"/>
  <c r="BW1471" i="1"/>
  <c r="BD1075" i="1"/>
  <c r="BV1075" i="1"/>
  <c r="BW1075" i="1"/>
  <c r="BD1082" i="1"/>
  <c r="BV1082" i="1"/>
  <c r="BW1082" i="1"/>
  <c r="BD1402" i="1"/>
  <c r="BV1402" i="1"/>
  <c r="BW1402" i="1"/>
  <c r="BD1537" i="1"/>
  <c r="BV1537" i="1"/>
  <c r="BW1537" i="1"/>
  <c r="BD1423" i="1"/>
  <c r="BV1423" i="1"/>
  <c r="BW1423" i="1"/>
  <c r="CC1423" i="1"/>
  <c r="BD1476" i="1"/>
  <c r="BV1476" i="1"/>
  <c r="BW1476" i="1"/>
  <c r="BD1172" i="1"/>
  <c r="BV1172" i="1"/>
  <c r="BW1172" i="1"/>
  <c r="BD1047" i="1"/>
  <c r="BV1047" i="1"/>
  <c r="BW1047" i="1"/>
  <c r="BD1583" i="1"/>
  <c r="BV1583" i="1"/>
  <c r="BW1583" i="1"/>
  <c r="BD1730" i="1"/>
  <c r="BV1730" i="1"/>
  <c r="BW1730" i="1"/>
  <c r="BD1685" i="1"/>
  <c r="BV1685" i="1"/>
  <c r="BW1685" i="1"/>
  <c r="BD1719" i="1"/>
  <c r="BV1719" i="1"/>
  <c r="BW1719" i="1"/>
  <c r="BD1720" i="1"/>
  <c r="BV1720" i="1"/>
  <c r="BW1720" i="1"/>
  <c r="BD1721" i="1"/>
  <c r="BV1721" i="1"/>
  <c r="BW1721" i="1"/>
  <c r="BD1722" i="1"/>
  <c r="BV1722" i="1"/>
  <c r="BW1722" i="1"/>
  <c r="BD1816" i="1"/>
  <c r="BV1816" i="1"/>
  <c r="BW1816" i="1"/>
  <c r="BD1817" i="1"/>
  <c r="BV1817" i="1"/>
  <c r="BW1817" i="1"/>
  <c r="BD1765" i="1"/>
  <c r="BV1765" i="1"/>
  <c r="BW1765" i="1"/>
  <c r="BD1943" i="1"/>
  <c r="BV1943" i="1"/>
  <c r="BW1943" i="1"/>
  <c r="BD1894" i="1"/>
  <c r="BV1894" i="1"/>
  <c r="BW1894" i="1"/>
  <c r="BD1818" i="1"/>
  <c r="BV1818" i="1"/>
  <c r="BW1818" i="1"/>
  <c r="BD1819" i="1"/>
  <c r="BV1819" i="1"/>
  <c r="BW1819" i="1"/>
  <c r="BD1874" i="1"/>
  <c r="BV1874" i="1"/>
  <c r="BW1874" i="1"/>
  <c r="BD1860" i="1"/>
  <c r="BV1860" i="1"/>
  <c r="BW1860" i="1"/>
  <c r="BD1820" i="1"/>
  <c r="BV1820" i="1"/>
  <c r="BW1820" i="1"/>
  <c r="BD2533" i="1"/>
  <c r="BV2533" i="1"/>
  <c r="BW2533" i="1"/>
  <c r="BD2077" i="1"/>
  <c r="BV2077" i="1"/>
  <c r="BW2077" i="1"/>
  <c r="BD1801" i="1"/>
  <c r="BV1801" i="1"/>
  <c r="BW1801" i="1"/>
  <c r="BD2338" i="1"/>
  <c r="BV2338" i="1"/>
  <c r="BW2338" i="1"/>
  <c r="BD2339" i="1"/>
  <c r="BV2339" i="1"/>
  <c r="BW2339" i="1"/>
  <c r="BD2340" i="1"/>
  <c r="BV2340" i="1"/>
  <c r="BW2340" i="1"/>
  <c r="BD2019" i="1"/>
  <c r="BV2019" i="1"/>
  <c r="BW2019" i="1"/>
  <c r="BD2178" i="1"/>
  <c r="BV2178" i="1"/>
  <c r="BW2178" i="1"/>
  <c r="BD2179" i="1"/>
  <c r="BV2179" i="1"/>
  <c r="BW2179" i="1"/>
  <c r="BD2180" i="1"/>
  <c r="BV2180" i="1"/>
  <c r="BW2180" i="1"/>
  <c r="BD2278" i="1"/>
  <c r="BV2278" i="1"/>
  <c r="BW2278" i="1"/>
  <c r="BD2078" i="1"/>
  <c r="BV2078" i="1"/>
  <c r="BW2078" i="1"/>
  <c r="BD2413" i="1"/>
  <c r="BV2413" i="1"/>
  <c r="BW2413" i="1"/>
  <c r="BD2534" i="1"/>
  <c r="BV2534" i="1"/>
  <c r="BW2534" i="1"/>
  <c r="BD2504" i="1"/>
  <c r="BV2504" i="1"/>
  <c r="BW2504" i="1"/>
  <c r="BD1538" i="1"/>
  <c r="BV1538" i="1"/>
  <c r="BW1538" i="1"/>
  <c r="BD56" i="1"/>
  <c r="BV56" i="1"/>
  <c r="BW56" i="1"/>
  <c r="BD103" i="1"/>
  <c r="BV103" i="1"/>
  <c r="BW103" i="1"/>
  <c r="BD978" i="1"/>
  <c r="BV978" i="1"/>
  <c r="BW978" i="1"/>
  <c r="BD157" i="1"/>
  <c r="BV157" i="1"/>
  <c r="BW157" i="1"/>
  <c r="BD247" i="1"/>
  <c r="BV247" i="1"/>
  <c r="BW247" i="1"/>
  <c r="BD594" i="1"/>
  <c r="BV594" i="1"/>
  <c r="BW594" i="1"/>
  <c r="BD463" i="1"/>
  <c r="BV463" i="1"/>
  <c r="BW463" i="1"/>
  <c r="BD158" i="1"/>
  <c r="BV158" i="1"/>
  <c r="BW158" i="1"/>
  <c r="BD773" i="1"/>
  <c r="BV773" i="1"/>
  <c r="BW773" i="1"/>
  <c r="BD546" i="1"/>
  <c r="BV546" i="1"/>
  <c r="BW546" i="1"/>
  <c r="BD347" i="1"/>
  <c r="BV347" i="1"/>
  <c r="BW347" i="1"/>
  <c r="BD206" i="1"/>
  <c r="BV206" i="1"/>
  <c r="BW206" i="1"/>
  <c r="BD348" i="1"/>
  <c r="BV348" i="1"/>
  <c r="BW348" i="1"/>
  <c r="BD207" i="1"/>
  <c r="BV207" i="1"/>
  <c r="BW207" i="1"/>
  <c r="BD567" i="1"/>
  <c r="BV567" i="1"/>
  <c r="BW567" i="1"/>
  <c r="BD660" i="1"/>
  <c r="BV660" i="1"/>
  <c r="BW660" i="1"/>
  <c r="BD966" i="1"/>
  <c r="BV966" i="1"/>
  <c r="BW966" i="1"/>
  <c r="BD104" i="1"/>
  <c r="BV104" i="1"/>
  <c r="BW104" i="1"/>
  <c r="BD1391" i="1"/>
  <c r="BV1391" i="1"/>
  <c r="BW1391" i="1"/>
  <c r="BD905" i="1"/>
  <c r="BV905" i="1"/>
  <c r="BW905" i="1"/>
  <c r="BD619" i="1"/>
  <c r="BV619" i="1"/>
  <c r="BW619" i="1"/>
  <c r="BD502" i="1"/>
  <c r="BV502" i="1"/>
  <c r="BW502" i="1"/>
  <c r="BD475" i="1"/>
  <c r="BV475" i="1"/>
  <c r="BW475" i="1"/>
  <c r="BD933" i="1"/>
  <c r="BV933" i="1"/>
  <c r="BW933" i="1"/>
  <c r="BD568" i="1"/>
  <c r="BV568" i="1"/>
  <c r="BW568" i="1"/>
  <c r="BD547" i="1"/>
  <c r="BV547" i="1"/>
  <c r="BW547" i="1"/>
  <c r="BD527" i="1"/>
  <c r="BV527" i="1"/>
  <c r="BW527" i="1"/>
  <c r="BD921" i="1"/>
  <c r="BV921" i="1"/>
  <c r="BW921" i="1"/>
  <c r="BD464" i="1"/>
  <c r="BV464" i="1"/>
  <c r="BW464" i="1"/>
  <c r="BD729" i="1"/>
  <c r="BV729" i="1"/>
  <c r="BW729" i="1"/>
  <c r="BD159" i="1"/>
  <c r="BV159" i="1"/>
  <c r="BW159" i="1"/>
  <c r="BD295" i="1"/>
  <c r="BV295" i="1"/>
  <c r="BW295" i="1"/>
  <c r="BD208" i="1"/>
  <c r="BV208" i="1"/>
  <c r="BW208" i="1"/>
  <c r="BD595" i="1"/>
  <c r="BV595" i="1"/>
  <c r="BW595" i="1"/>
  <c r="BD209" i="1"/>
  <c r="BV209" i="1"/>
  <c r="BW209" i="1"/>
  <c r="BD435" i="1"/>
  <c r="BV435" i="1"/>
  <c r="BW435" i="1"/>
  <c r="BD380" i="1"/>
  <c r="BV380" i="1"/>
  <c r="BW380" i="1"/>
  <c r="BD596" i="1"/>
  <c r="BV596" i="1"/>
  <c r="BW596" i="1"/>
  <c r="BD349" i="1"/>
  <c r="BV349" i="1"/>
  <c r="BW349" i="1"/>
  <c r="BD503" i="1"/>
  <c r="BV503" i="1"/>
  <c r="BW503" i="1"/>
  <c r="BD2564" i="1"/>
  <c r="BV2564" i="1"/>
  <c r="BW2564" i="1"/>
  <c r="BD1477" i="1"/>
  <c r="BV1477" i="1"/>
  <c r="BW1477" i="1"/>
  <c r="BD1059" i="1"/>
  <c r="BV1059" i="1"/>
  <c r="BW1059" i="1"/>
  <c r="BD1150" i="1"/>
  <c r="BV1150" i="1"/>
  <c r="BW1150" i="1"/>
  <c r="BD1191" i="1"/>
  <c r="BV1191" i="1"/>
  <c r="BW1191" i="1"/>
  <c r="BD1010" i="1"/>
  <c r="BV1010" i="1"/>
  <c r="BW1010" i="1"/>
  <c r="BD1403" i="1"/>
  <c r="BV1403" i="1"/>
  <c r="BW1403" i="1"/>
  <c r="BD1463" i="1"/>
  <c r="BV1463" i="1"/>
  <c r="BW1463" i="1"/>
  <c r="BD1432" i="1"/>
  <c r="BV1432" i="1"/>
  <c r="BW1432" i="1"/>
  <c r="BD1487" i="1"/>
  <c r="BV1487" i="1"/>
  <c r="BW1487" i="1"/>
  <c r="BD1306" i="1"/>
  <c r="BV1306" i="1"/>
  <c r="BW1306" i="1"/>
  <c r="BD1076" i="1"/>
  <c r="BV1076" i="1"/>
  <c r="BW1076" i="1"/>
  <c r="BD1279" i="1"/>
  <c r="BV1279" i="1"/>
  <c r="BW1279" i="1"/>
  <c r="BD1551" i="1"/>
  <c r="BV1551" i="1"/>
  <c r="BW1551" i="1"/>
  <c r="BD1670" i="1"/>
  <c r="BV1670" i="1"/>
  <c r="BW1670" i="1"/>
  <c r="BD1565" i="1"/>
  <c r="BV1565" i="1"/>
  <c r="BW1565" i="1"/>
  <c r="BD1598" i="1"/>
  <c r="BV1598" i="1"/>
  <c r="BW1598" i="1"/>
  <c r="BD1723" i="1"/>
  <c r="BV1723" i="1"/>
  <c r="BW1723" i="1"/>
  <c r="BD1566" i="1"/>
  <c r="BV1566" i="1"/>
  <c r="BW1566" i="1"/>
  <c r="BD1700" i="1"/>
  <c r="BV1700" i="1"/>
  <c r="BW1700" i="1"/>
  <c r="BD1782" i="1"/>
  <c r="BV1782" i="1"/>
  <c r="BW1782" i="1"/>
  <c r="BD1686" i="1"/>
  <c r="BV1686" i="1"/>
  <c r="BW1686" i="1"/>
  <c r="BD1687" i="1"/>
  <c r="BV1687" i="1"/>
  <c r="BW1687" i="1"/>
  <c r="BD1774" i="1"/>
  <c r="BV1774" i="1"/>
  <c r="BW1774" i="1"/>
  <c r="BD1748" i="1"/>
  <c r="BV1748" i="1"/>
  <c r="BW1748" i="1"/>
  <c r="BD1792" i="1"/>
  <c r="BV1792" i="1"/>
  <c r="BW1792" i="1"/>
  <c r="BD2156" i="1"/>
  <c r="BV2156" i="1"/>
  <c r="BW2156" i="1"/>
  <c r="BD1861" i="1"/>
  <c r="BV1861" i="1"/>
  <c r="BW1861" i="1"/>
  <c r="BD2020" i="1"/>
  <c r="BV2020" i="1"/>
  <c r="BW2020" i="1"/>
  <c r="BD1724" i="1"/>
  <c r="BV1724" i="1"/>
  <c r="BW1724" i="1"/>
  <c r="BD2414" i="1"/>
  <c r="BV2414" i="1"/>
  <c r="BW2414" i="1"/>
  <c r="BD2341" i="1"/>
  <c r="BV2341" i="1"/>
  <c r="BW2341" i="1"/>
  <c r="BD2079" i="1"/>
  <c r="BV2079" i="1"/>
  <c r="BW2079" i="1"/>
  <c r="BD1957" i="1"/>
  <c r="BV1957" i="1"/>
  <c r="BW1957" i="1"/>
  <c r="BD1802" i="1"/>
  <c r="BV1802" i="1"/>
  <c r="BW1802" i="1"/>
  <c r="BD2342" i="1"/>
  <c r="BV2342" i="1"/>
  <c r="BW2342" i="1"/>
  <c r="BD2253" i="1"/>
  <c r="BV2253" i="1"/>
  <c r="BW2253" i="1"/>
  <c r="BD2128" i="1"/>
  <c r="BV2128" i="1"/>
  <c r="BW2128" i="1"/>
  <c r="BD2304" i="1"/>
  <c r="BV2304" i="1"/>
  <c r="BW2304" i="1"/>
  <c r="BD2157" i="1"/>
  <c r="BV2157" i="1"/>
  <c r="BW2157" i="1"/>
  <c r="BD2305" i="1"/>
  <c r="BV2305" i="1"/>
  <c r="BW2305" i="1"/>
  <c r="BD2505" i="1"/>
  <c r="BV2505" i="1"/>
  <c r="BW2505" i="1"/>
  <c r="BD2446" i="1"/>
  <c r="BV2446" i="1"/>
  <c r="BW2446" i="1"/>
  <c r="BD2415" i="1"/>
  <c r="BV2415" i="1"/>
  <c r="BW2415" i="1"/>
  <c r="BD2343" i="1"/>
  <c r="BV2343" i="1"/>
  <c r="BW2343" i="1"/>
  <c r="BD2198" i="1"/>
  <c r="BV2198" i="1"/>
  <c r="BW2198" i="1"/>
  <c r="BD2199" i="1"/>
  <c r="BV2199" i="1"/>
  <c r="BW2199" i="1"/>
  <c r="BD2306" i="1"/>
  <c r="BV2306" i="1"/>
  <c r="BW2306" i="1"/>
  <c r="BD2222" i="1"/>
  <c r="BV2222" i="1"/>
  <c r="BW2222" i="1"/>
  <c r="BD2200" i="1"/>
  <c r="BV2200" i="1"/>
  <c r="BW2200" i="1"/>
  <c r="BD2535" i="1"/>
  <c r="BV2535" i="1"/>
  <c r="BW2535" i="1"/>
  <c r="BD2478" i="1"/>
  <c r="BV2478" i="1"/>
  <c r="BW2478" i="1"/>
  <c r="BD2416" i="1"/>
  <c r="BV2416" i="1"/>
  <c r="BW2416" i="1"/>
  <c r="BD10" i="1"/>
  <c r="BV10" i="1"/>
  <c r="BW10" i="1"/>
  <c r="BD528" i="1"/>
  <c r="BV528" i="1"/>
  <c r="BW528" i="1"/>
  <c r="BD398" i="1"/>
  <c r="BV398" i="1"/>
  <c r="BW398" i="1"/>
  <c r="BD57" i="1"/>
  <c r="BV57" i="1"/>
  <c r="BW57" i="1"/>
  <c r="BD804" i="1"/>
  <c r="BV804" i="1"/>
  <c r="BW804" i="1"/>
  <c r="BD934" i="1"/>
  <c r="BV934" i="1"/>
  <c r="BW934" i="1"/>
  <c r="BD11" i="1"/>
  <c r="BV11" i="1"/>
  <c r="BW11" i="1"/>
  <c r="BD296" i="1"/>
  <c r="BV296" i="1"/>
  <c r="BW296" i="1"/>
  <c r="BD210" i="1"/>
  <c r="BV210" i="1"/>
  <c r="BW210" i="1"/>
  <c r="BD805" i="1"/>
  <c r="BV805" i="1"/>
  <c r="BW805" i="1"/>
  <c r="BD465" i="1"/>
  <c r="BV465" i="1"/>
  <c r="BW465" i="1"/>
  <c r="BD806" i="1"/>
  <c r="BV806" i="1"/>
  <c r="BW806" i="1"/>
  <c r="BD265" i="1"/>
  <c r="BV265" i="1"/>
  <c r="BW265" i="1"/>
  <c r="BD686" i="1"/>
  <c r="BV686" i="1"/>
  <c r="BW686" i="1"/>
  <c r="BD1048" i="1"/>
  <c r="BV1048" i="1"/>
  <c r="BW1048" i="1"/>
  <c r="BD1273" i="1"/>
  <c r="BV1273" i="1"/>
  <c r="BW1273" i="1"/>
  <c r="BD1026" i="1"/>
  <c r="BV1026" i="1"/>
  <c r="BW1026" i="1"/>
  <c r="BD1083" i="1"/>
  <c r="BV1083" i="1"/>
  <c r="BW1083" i="1"/>
  <c r="BD1192" i="1"/>
  <c r="BV1192" i="1"/>
  <c r="BW1192" i="1"/>
  <c r="BD12" i="1"/>
  <c r="BV12" i="1"/>
  <c r="BW12" i="1"/>
  <c r="BD850" i="1"/>
  <c r="BV850" i="1"/>
  <c r="BW850" i="1"/>
  <c r="BD436" i="1"/>
  <c r="BV436" i="1"/>
  <c r="BW436" i="1"/>
  <c r="BD1097" i="1"/>
  <c r="BV1097" i="1"/>
  <c r="BW1097" i="1"/>
  <c r="BD1229" i="1"/>
  <c r="BV1229" i="1"/>
  <c r="BW1229" i="1"/>
  <c r="BD1092" i="1"/>
  <c r="BV1092" i="1"/>
  <c r="BW1092" i="1"/>
  <c r="BD381" i="1"/>
  <c r="BV381" i="1"/>
  <c r="BW381" i="1"/>
  <c r="BD821" i="1"/>
  <c r="BV821" i="1"/>
  <c r="BW821" i="1"/>
  <c r="BD266" i="1"/>
  <c r="BV266" i="1"/>
  <c r="BW266" i="1"/>
  <c r="BD687" i="1"/>
  <c r="BV687" i="1"/>
  <c r="BW687" i="1"/>
  <c r="BD1382" i="1"/>
  <c r="BV1382" i="1"/>
  <c r="BW1382" i="1"/>
  <c r="BD1398" i="1"/>
  <c r="BV1398" i="1"/>
  <c r="BW1398" i="1"/>
  <c r="BD1223" i="1"/>
  <c r="BV1223" i="1"/>
  <c r="BW1223" i="1"/>
  <c r="BD1414" i="1"/>
  <c r="BV1414" i="1"/>
  <c r="BW1414" i="1"/>
  <c r="CC1414" i="1"/>
  <c r="BD1525" i="1"/>
  <c r="BV1525" i="1"/>
  <c r="BW1525" i="1"/>
  <c r="BD1510" i="1"/>
  <c r="BV1510" i="1"/>
  <c r="BW1510" i="1"/>
  <c r="BD1383" i="1"/>
  <c r="BV1383" i="1"/>
  <c r="BW1383" i="1"/>
  <c r="BD1312" i="1"/>
  <c r="BV1312" i="1"/>
  <c r="BW1312" i="1"/>
  <c r="BD1280" i="1"/>
  <c r="BV1280" i="1"/>
  <c r="BW1280" i="1"/>
  <c r="BD1552" i="1"/>
  <c r="BV1552" i="1"/>
  <c r="BW1552" i="1"/>
  <c r="BD1644" i="1"/>
  <c r="BV1644" i="1"/>
  <c r="BW1644" i="1"/>
  <c r="BD1613" i="1"/>
  <c r="BV1613" i="1"/>
  <c r="BW1613" i="1"/>
  <c r="BD1749" i="1"/>
  <c r="BV1749" i="1"/>
  <c r="BW1749" i="1"/>
  <c r="BD1584" i="1"/>
  <c r="BV1584" i="1"/>
  <c r="BW1584" i="1"/>
  <c r="BD1711" i="1"/>
  <c r="BV1711" i="1"/>
  <c r="BW1711" i="1"/>
  <c r="BD1918" i="1"/>
  <c r="BV1918" i="1"/>
  <c r="BW1918" i="1"/>
  <c r="BD1895" i="1"/>
  <c r="BV1895" i="1"/>
  <c r="BW1895" i="1"/>
  <c r="BD1701" i="1"/>
  <c r="BV1701" i="1"/>
  <c r="BW1701" i="1"/>
  <c r="BD1775" i="1"/>
  <c r="BV1775" i="1"/>
  <c r="BW1775" i="1"/>
  <c r="BD2080" i="1"/>
  <c r="BV2080" i="1"/>
  <c r="BW2080" i="1"/>
  <c r="BD2107" i="1"/>
  <c r="BV2107" i="1"/>
  <c r="BW2107" i="1"/>
  <c r="BD1931" i="1"/>
  <c r="BV1931" i="1"/>
  <c r="BW1931" i="1"/>
  <c r="BD2045" i="1"/>
  <c r="BV2045" i="1"/>
  <c r="BW2045" i="1"/>
  <c r="BD2108" i="1"/>
  <c r="BV2108" i="1"/>
  <c r="BW2108" i="1"/>
  <c r="BD2081" i="1"/>
  <c r="BV2081" i="1"/>
  <c r="BW2081" i="1"/>
  <c r="BD2109" i="1"/>
  <c r="BV2109" i="1"/>
  <c r="BW2109" i="1"/>
  <c r="BD1875" i="1"/>
  <c r="BV1875" i="1"/>
  <c r="BW1875" i="1"/>
  <c r="BD1958" i="1"/>
  <c r="BV1958" i="1"/>
  <c r="BW1958" i="1"/>
  <c r="BD2158" i="1"/>
  <c r="BV2158" i="1"/>
  <c r="BW2158" i="1"/>
  <c r="BD2479" i="1"/>
  <c r="BV2479" i="1"/>
  <c r="BW2479" i="1"/>
  <c r="BD2110" i="1"/>
  <c r="BV2110" i="1"/>
  <c r="BW2110" i="1"/>
  <c r="BD2480" i="1"/>
  <c r="BV2480" i="1"/>
  <c r="BW2480" i="1"/>
  <c r="BD2159" i="1"/>
  <c r="BV2159" i="1"/>
  <c r="BW2159" i="1"/>
  <c r="BD2160" i="1"/>
  <c r="BV2160" i="1"/>
  <c r="BW2160" i="1"/>
  <c r="BD2344" i="1"/>
  <c r="BV2344" i="1"/>
  <c r="BW2344" i="1"/>
  <c r="BD2536" i="1"/>
  <c r="BV2536" i="1"/>
  <c r="BW2536" i="1"/>
  <c r="BD2307" i="1"/>
  <c r="BV2307" i="1"/>
  <c r="BW2307" i="1"/>
  <c r="BD2481" i="1"/>
  <c r="BV2481" i="1"/>
  <c r="BW2481" i="1"/>
  <c r="BD2417" i="1"/>
  <c r="BV2417" i="1"/>
  <c r="BW2417" i="1"/>
  <c r="BD2506" i="1"/>
  <c r="BV2506" i="1"/>
  <c r="BW2506" i="1"/>
  <c r="BD529" i="1"/>
  <c r="BV529" i="1"/>
  <c r="BW529" i="1"/>
  <c r="BD873" i="1"/>
  <c r="BV873" i="1"/>
  <c r="BW873" i="1"/>
  <c r="BD906" i="1"/>
  <c r="BV906" i="1"/>
  <c r="BW906" i="1"/>
  <c r="BD890" i="1"/>
  <c r="BV890" i="1"/>
  <c r="BW890" i="1"/>
  <c r="BD267" i="1"/>
  <c r="BV267" i="1"/>
  <c r="BW267" i="1"/>
  <c r="BD350" i="1"/>
  <c r="BV350" i="1"/>
  <c r="BW350" i="1"/>
  <c r="BD712" i="1"/>
  <c r="BV712" i="1"/>
  <c r="BW712" i="1"/>
  <c r="BD78" i="1"/>
  <c r="BV78" i="1"/>
  <c r="BW78" i="1"/>
  <c r="BD548" i="1"/>
  <c r="BV548" i="1"/>
  <c r="BW548" i="1"/>
  <c r="BD836" i="1"/>
  <c r="BV836" i="1"/>
  <c r="BW836" i="1"/>
  <c r="BD1230" i="1"/>
  <c r="BV1230" i="1"/>
  <c r="BW1230" i="1"/>
  <c r="BD1322" i="1"/>
  <c r="BV1322" i="1"/>
  <c r="BW1322" i="1"/>
  <c r="BD530" i="1"/>
  <c r="BV530" i="1"/>
  <c r="BW530" i="1"/>
  <c r="BD713" i="1"/>
  <c r="BV713" i="1"/>
  <c r="BW713" i="1"/>
  <c r="BD105" i="1"/>
  <c r="BV105" i="1"/>
  <c r="BW105" i="1"/>
  <c r="BD698" i="1"/>
  <c r="BV698" i="1"/>
  <c r="BW698" i="1"/>
  <c r="BD1027" i="1"/>
  <c r="BV1027" i="1"/>
  <c r="BW1027" i="1"/>
  <c r="BD1539" i="1"/>
  <c r="BV1539" i="1"/>
  <c r="BW1539" i="1"/>
  <c r="BD879" i="1"/>
  <c r="BV879" i="1"/>
  <c r="BW879" i="1"/>
  <c r="BD160" i="1"/>
  <c r="BV160" i="1"/>
  <c r="BW160" i="1"/>
  <c r="BD792" i="1"/>
  <c r="BV792" i="1"/>
  <c r="BW792" i="1"/>
  <c r="BD955" i="1"/>
  <c r="BV955" i="1"/>
  <c r="BW955" i="1"/>
  <c r="BD688" i="1"/>
  <c r="BV688" i="1"/>
  <c r="BW688" i="1"/>
  <c r="BD106" i="1"/>
  <c r="BV106" i="1"/>
  <c r="BW106" i="1"/>
  <c r="BD399" i="1"/>
  <c r="BV399" i="1"/>
  <c r="BW399" i="1"/>
  <c r="BD268" i="1"/>
  <c r="BV268" i="1"/>
  <c r="BW268" i="1"/>
  <c r="BD661" i="1"/>
  <c r="BV661" i="1"/>
  <c r="BW661" i="1"/>
  <c r="BD1454" i="1"/>
  <c r="BV1454" i="1"/>
  <c r="BW1454" i="1"/>
  <c r="BD1339" i="1"/>
  <c r="BV1339" i="1"/>
  <c r="BW1339" i="1"/>
  <c r="BD1353" i="1"/>
  <c r="BV1353" i="1"/>
  <c r="BW1353" i="1"/>
  <c r="BD1354" i="1"/>
  <c r="BV1354" i="1"/>
  <c r="BW1354" i="1"/>
  <c r="BD1455" i="1"/>
  <c r="BV1455" i="1"/>
  <c r="BW1455" i="1"/>
  <c r="BD1392" i="1"/>
  <c r="BV1392" i="1"/>
  <c r="BW1392" i="1"/>
  <c r="BD1419" i="1"/>
  <c r="BV1419" i="1"/>
  <c r="BW1419" i="1"/>
  <c r="BD1281" i="1"/>
  <c r="BV1281" i="1"/>
  <c r="BW1281" i="1"/>
  <c r="BD1218" i="1"/>
  <c r="BV1218" i="1"/>
  <c r="BW1218" i="1"/>
  <c r="BD1139" i="1"/>
  <c r="BV1139" i="1"/>
  <c r="BW1139" i="1"/>
  <c r="BD1645" i="1"/>
  <c r="BV1645" i="1"/>
  <c r="BW1645" i="1"/>
  <c r="BD1688" i="1"/>
  <c r="BV1688" i="1"/>
  <c r="BW1688" i="1"/>
  <c r="BD1614" i="1"/>
  <c r="BV1614" i="1"/>
  <c r="BW1614" i="1"/>
  <c r="BD1671" i="1"/>
  <c r="BV1671" i="1"/>
  <c r="BW1671" i="1"/>
  <c r="BD1821" i="1"/>
  <c r="BV1821" i="1"/>
  <c r="BW1821" i="1"/>
  <c r="BD1731" i="1"/>
  <c r="BV1731" i="1"/>
  <c r="BW1731" i="1"/>
  <c r="BD1896" i="1"/>
  <c r="BV1896" i="1"/>
  <c r="BW1896" i="1"/>
  <c r="BD1993" i="1"/>
  <c r="BV1993" i="1"/>
  <c r="BW1993" i="1"/>
  <c r="BD1803" i="1"/>
  <c r="BV1803" i="1"/>
  <c r="BW1803" i="1"/>
  <c r="BD1750" i="1"/>
  <c r="BV1750" i="1"/>
  <c r="BW1750" i="1"/>
  <c r="BD1776" i="1"/>
  <c r="BV1776" i="1"/>
  <c r="BW1776" i="1"/>
  <c r="BD1994" i="1"/>
  <c r="BV1994" i="1"/>
  <c r="BW1994" i="1"/>
  <c r="BD2447" i="1"/>
  <c r="BV2447" i="1"/>
  <c r="BW2447" i="1"/>
  <c r="BD1926" i="1"/>
  <c r="BV1926" i="1"/>
  <c r="BW1926" i="1"/>
  <c r="BD2238" i="1"/>
  <c r="BV2238" i="1"/>
  <c r="BW2238" i="1"/>
  <c r="BD2058" i="1"/>
  <c r="BV2058" i="1"/>
  <c r="BW2058" i="1"/>
  <c r="BD2186" i="1"/>
  <c r="BV2186" i="1"/>
  <c r="BW2186" i="1"/>
  <c r="BD2059" i="1"/>
  <c r="BV2059" i="1"/>
  <c r="BW2059" i="1"/>
  <c r="BD2308" i="1"/>
  <c r="BV2308" i="1"/>
  <c r="BW2308" i="1"/>
  <c r="BD2384" i="1"/>
  <c r="BV2384" i="1"/>
  <c r="BW2384" i="1"/>
  <c r="BD1995" i="1"/>
  <c r="BV1995" i="1"/>
  <c r="BW1995" i="1"/>
  <c r="BD2082" i="1"/>
  <c r="BV2082" i="1"/>
  <c r="BW2082" i="1"/>
  <c r="BD2537" i="1"/>
  <c r="BV2537" i="1"/>
  <c r="BW2537" i="1"/>
  <c r="BD2385" i="1"/>
  <c r="BV2385" i="1"/>
  <c r="BW2385" i="1"/>
  <c r="BD2181" i="1"/>
  <c r="BV2181" i="1"/>
  <c r="BW2181" i="1"/>
  <c r="BD2223" i="1"/>
  <c r="BV2223" i="1"/>
  <c r="BW2223" i="1"/>
  <c r="BD2367" i="1"/>
  <c r="BV2367" i="1"/>
  <c r="BW2367" i="1"/>
  <c r="BD2386" i="1"/>
  <c r="BV2386" i="1"/>
  <c r="BW2386" i="1"/>
  <c r="BD2482" i="1"/>
  <c r="BV2482" i="1"/>
  <c r="BW2482" i="1"/>
  <c r="BD2345" i="1"/>
  <c r="BV2345" i="1"/>
  <c r="BW2345" i="1"/>
  <c r="BD2309" i="1"/>
  <c r="BV2309" i="1"/>
  <c r="BW2309" i="1"/>
  <c r="BD2239" i="1"/>
  <c r="BV2239" i="1"/>
  <c r="BW2239" i="1"/>
  <c r="BD2279" i="1"/>
  <c r="BV2279" i="1"/>
  <c r="BW2279" i="1"/>
  <c r="BD2387" i="1"/>
  <c r="BV2387" i="1"/>
  <c r="BW2387" i="1"/>
  <c r="BD2507" i="1"/>
  <c r="BV2507" i="1"/>
  <c r="BW2507" i="1"/>
  <c r="BD2448" i="1"/>
  <c r="BV2448" i="1"/>
  <c r="BW2448" i="1"/>
  <c r="BD13" i="1"/>
  <c r="BV13" i="1"/>
  <c r="BW13" i="1"/>
  <c r="BD297" i="1"/>
  <c r="BV297" i="1"/>
  <c r="BW297" i="1"/>
  <c r="BD880" i="1"/>
  <c r="BV880" i="1"/>
  <c r="BW880" i="1"/>
  <c r="BD956" i="1"/>
  <c r="BV956" i="1"/>
  <c r="BW956" i="1"/>
  <c r="BD298" i="1"/>
  <c r="BV298" i="1"/>
  <c r="BW298" i="1"/>
  <c r="BD807" i="1"/>
  <c r="BV807" i="1"/>
  <c r="BW807" i="1"/>
  <c r="BD107" i="1"/>
  <c r="BV107" i="1"/>
  <c r="BW107" i="1"/>
  <c r="BD808" i="1"/>
  <c r="BV808" i="1"/>
  <c r="BW808" i="1"/>
  <c r="BD569" i="1"/>
  <c r="BV569" i="1"/>
  <c r="BW569" i="1"/>
  <c r="BD714" i="1"/>
  <c r="BV714" i="1"/>
  <c r="BW714" i="1"/>
  <c r="BD864" i="1"/>
  <c r="BV864" i="1"/>
  <c r="BW864" i="1"/>
  <c r="BD715" i="1"/>
  <c r="BV715" i="1"/>
  <c r="BW715" i="1"/>
  <c r="BD489" i="1"/>
  <c r="BV489" i="1"/>
  <c r="BW489" i="1"/>
  <c r="BD299" i="1"/>
  <c r="BV299" i="1"/>
  <c r="BW299" i="1"/>
  <c r="BD437" i="1"/>
  <c r="BV437" i="1"/>
  <c r="BW437" i="1"/>
  <c r="BD504" i="1"/>
  <c r="BV504" i="1"/>
  <c r="BW504" i="1"/>
  <c r="BD837" i="1"/>
  <c r="BV837" i="1"/>
  <c r="BW837" i="1"/>
  <c r="BD891" i="1"/>
  <c r="BV891" i="1"/>
  <c r="BW891" i="1"/>
  <c r="BD415" i="1"/>
  <c r="BV415" i="1"/>
  <c r="BW415" i="1"/>
  <c r="BD620" i="1"/>
  <c r="BV620" i="1"/>
  <c r="BW620" i="1"/>
  <c r="BD948" i="1"/>
  <c r="BV948" i="1"/>
  <c r="BW948" i="1"/>
  <c r="BD322" i="1"/>
  <c r="BV322" i="1"/>
  <c r="BW322" i="1"/>
  <c r="BD79" i="1"/>
  <c r="BV79" i="1"/>
  <c r="BW79" i="1"/>
  <c r="BD438" i="1"/>
  <c r="BV438" i="1"/>
  <c r="BW438" i="1"/>
  <c r="BD1270" i="1"/>
  <c r="BV1270" i="1"/>
  <c r="BW1270" i="1"/>
  <c r="BD1193" i="1"/>
  <c r="BV1193" i="1"/>
  <c r="BW1193" i="1"/>
  <c r="BD1231" i="1"/>
  <c r="BV1231" i="1"/>
  <c r="BW1231" i="1"/>
  <c r="BD1118" i="1"/>
  <c r="BV1118" i="1"/>
  <c r="BW1118" i="1"/>
  <c r="BD748" i="1"/>
  <c r="BV748" i="1"/>
  <c r="BW748" i="1"/>
  <c r="BD749" i="1"/>
  <c r="BV749" i="1"/>
  <c r="BW749" i="1"/>
  <c r="BD30" i="1"/>
  <c r="BV30" i="1"/>
  <c r="BW30" i="1"/>
  <c r="BD979" i="1"/>
  <c r="BV979" i="1"/>
  <c r="BW979" i="1"/>
  <c r="BD699" i="1"/>
  <c r="BV699" i="1"/>
  <c r="BW699" i="1"/>
  <c r="BD31" i="1"/>
  <c r="BV31" i="1"/>
  <c r="BW31" i="1"/>
  <c r="BD248" i="1"/>
  <c r="BV248" i="1"/>
  <c r="BW248" i="1"/>
  <c r="BD838" i="1"/>
  <c r="BV838" i="1"/>
  <c r="BW838" i="1"/>
  <c r="BD851" i="1"/>
  <c r="BV851" i="1"/>
  <c r="BW851" i="1"/>
  <c r="BD439" i="1"/>
  <c r="BV439" i="1"/>
  <c r="BW439" i="1"/>
  <c r="BD14" i="1"/>
  <c r="BV14" i="1"/>
  <c r="BW14" i="1"/>
  <c r="BD300" i="1"/>
  <c r="BV300" i="1"/>
  <c r="BW300" i="1"/>
  <c r="BD80" i="1"/>
  <c r="BV80" i="1"/>
  <c r="BW80" i="1"/>
  <c r="BD967" i="1"/>
  <c r="BV967" i="1"/>
  <c r="BW967" i="1"/>
  <c r="BD881" i="1"/>
  <c r="BV881" i="1"/>
  <c r="BW881" i="1"/>
  <c r="BD1456" i="1"/>
  <c r="BV1456" i="1"/>
  <c r="BW1456" i="1"/>
  <c r="BD1444" i="1"/>
  <c r="BV1444" i="1"/>
  <c r="BW1444" i="1"/>
  <c r="BD1437" i="1"/>
  <c r="BV1437" i="1"/>
  <c r="BW1437" i="1"/>
  <c r="BD1660" i="1"/>
  <c r="BV1660" i="1"/>
  <c r="BW1660" i="1"/>
  <c r="BD1084" i="1"/>
  <c r="BV1084" i="1"/>
  <c r="BW1084" i="1"/>
  <c r="BD1060" i="1"/>
  <c r="BV1060" i="1"/>
  <c r="BW1060" i="1"/>
  <c r="BD1160" i="1"/>
  <c r="BV1160" i="1"/>
  <c r="BW1160" i="1"/>
  <c r="BD1232" i="1"/>
  <c r="BV1232" i="1"/>
  <c r="BW1232" i="1"/>
  <c r="BD1098" i="1"/>
  <c r="BV1098" i="1"/>
  <c r="BW1098" i="1"/>
  <c r="BD1313" i="1"/>
  <c r="BV1313" i="1"/>
  <c r="BW1313" i="1"/>
  <c r="BD1433" i="1"/>
  <c r="BV1433" i="1"/>
  <c r="BW1433" i="1"/>
  <c r="BD1399" i="1"/>
  <c r="BV1399" i="1"/>
  <c r="BW1399" i="1"/>
  <c r="BD1853" i="1"/>
  <c r="BV1853" i="1"/>
  <c r="BW1853" i="1"/>
  <c r="BD1169" i="1"/>
  <c r="BV1169" i="1"/>
  <c r="BW1169" i="1"/>
  <c r="BD1028" i="1"/>
  <c r="BV1028" i="1"/>
  <c r="BW1028" i="1"/>
  <c r="BD1646" i="1"/>
  <c r="BV1646" i="1"/>
  <c r="BW1646" i="1"/>
  <c r="BD1751" i="1"/>
  <c r="BV1751" i="1"/>
  <c r="BW1751" i="1"/>
  <c r="BD1599" i="1"/>
  <c r="BV1599" i="1"/>
  <c r="BW1599" i="1"/>
  <c r="BD1841" i="1"/>
  <c r="BV1841" i="1"/>
  <c r="BW1841" i="1"/>
  <c r="BD1822" i="1"/>
  <c r="BV1822" i="1"/>
  <c r="BW1822" i="1"/>
  <c r="BD1823" i="1"/>
  <c r="BV1823" i="1"/>
  <c r="BW1823" i="1"/>
  <c r="BD1883" i="1"/>
  <c r="BV1883" i="1"/>
  <c r="BW1883" i="1"/>
  <c r="BD1752" i="1"/>
  <c r="BV1752" i="1"/>
  <c r="BW1752" i="1"/>
  <c r="BD2083" i="1"/>
  <c r="BV2083" i="1"/>
  <c r="BW2083" i="1"/>
  <c r="BD2046" i="1"/>
  <c r="BV2046" i="1"/>
  <c r="BW2046" i="1"/>
  <c r="BD2021" i="1"/>
  <c r="BV2021" i="1"/>
  <c r="BW2021" i="1"/>
  <c r="BD2161" i="1"/>
  <c r="BV2161" i="1"/>
  <c r="BW2161" i="1"/>
  <c r="BD1897" i="1"/>
  <c r="BV1897" i="1"/>
  <c r="BW1897" i="1"/>
  <c r="BD1909" i="1"/>
  <c r="BV1909" i="1"/>
  <c r="BW1909" i="1"/>
  <c r="BD2022" i="1"/>
  <c r="BV2022" i="1"/>
  <c r="BW2022" i="1"/>
  <c r="BD2224" i="1"/>
  <c r="BV2224" i="1"/>
  <c r="BW2224" i="1"/>
  <c r="BD2047" i="1"/>
  <c r="BV2047" i="1"/>
  <c r="BW2047" i="1"/>
  <c r="BD1923" i="1"/>
  <c r="BV1923" i="1"/>
  <c r="BW1923" i="1"/>
  <c r="BD1862" i="1"/>
  <c r="BV1862" i="1"/>
  <c r="BW1862" i="1"/>
  <c r="BD1824" i="1"/>
  <c r="BV1824" i="1"/>
  <c r="BW1824" i="1"/>
  <c r="BD2310" i="1"/>
  <c r="BV2310" i="1"/>
  <c r="BW2310" i="1"/>
  <c r="BD2449" i="1"/>
  <c r="BV2449" i="1"/>
  <c r="BW2449" i="1"/>
  <c r="BD2280" i="1"/>
  <c r="BV2280" i="1"/>
  <c r="BW2280" i="1"/>
  <c r="BD2388" i="1"/>
  <c r="BV2388" i="1"/>
  <c r="BW2388" i="1"/>
  <c r="BD2483" i="1"/>
  <c r="BV2483" i="1"/>
  <c r="BW2483" i="1"/>
  <c r="BD2508" i="1"/>
  <c r="BV2508" i="1"/>
  <c r="BW2508" i="1"/>
  <c r="BD161" i="1"/>
  <c r="BV161" i="1"/>
  <c r="BW161" i="1"/>
  <c r="BD211" i="1"/>
  <c r="BV211" i="1"/>
  <c r="BW211" i="1"/>
  <c r="BD162" i="1"/>
  <c r="BV162" i="1"/>
  <c r="BW162" i="1"/>
  <c r="BD81" i="1"/>
  <c r="BV81" i="1"/>
  <c r="BW81" i="1"/>
  <c r="BD108" i="1"/>
  <c r="BV108" i="1"/>
  <c r="BW108" i="1"/>
  <c r="BD662" i="1"/>
  <c r="BV662" i="1"/>
  <c r="BW662" i="1"/>
  <c r="BD212" i="1"/>
  <c r="BV212" i="1"/>
  <c r="BW212" i="1"/>
  <c r="BD621" i="1"/>
  <c r="BV621" i="1"/>
  <c r="BW621" i="1"/>
  <c r="BD750" i="1"/>
  <c r="BV750" i="1"/>
  <c r="BW750" i="1"/>
  <c r="BD531" i="1"/>
  <c r="BV531" i="1"/>
  <c r="BW531" i="1"/>
  <c r="BD700" i="1"/>
  <c r="BV700" i="1"/>
  <c r="BW700" i="1"/>
  <c r="BD440" i="1"/>
  <c r="BV440" i="1"/>
  <c r="BW440" i="1"/>
  <c r="BD505" i="1"/>
  <c r="BV505" i="1"/>
  <c r="BW505" i="1"/>
  <c r="BD642" i="1"/>
  <c r="BV642" i="1"/>
  <c r="BW642" i="1"/>
  <c r="BD622" i="1"/>
  <c r="BV622" i="1"/>
  <c r="BW622" i="1"/>
  <c r="BD892" i="1"/>
  <c r="BV892" i="1"/>
  <c r="BW892" i="1"/>
  <c r="BD1233" i="1"/>
  <c r="BV1233" i="1"/>
  <c r="BW1233" i="1"/>
  <c r="BD1194" i="1"/>
  <c r="BV1194" i="1"/>
  <c r="BW1194" i="1"/>
  <c r="BD1029" i="1"/>
  <c r="BV1029" i="1"/>
  <c r="BW1029" i="1"/>
  <c r="BD1093" i="1"/>
  <c r="BV1093" i="1"/>
  <c r="BW1093" i="1"/>
  <c r="BD1282" i="1"/>
  <c r="BV1282" i="1"/>
  <c r="BW1282" i="1"/>
  <c r="BD1127" i="1"/>
  <c r="BV1127" i="1"/>
  <c r="BW1127" i="1"/>
  <c r="BD301" i="1"/>
  <c r="BV301" i="1"/>
  <c r="BW301" i="1"/>
  <c r="BD213" i="1"/>
  <c r="BV213" i="1"/>
  <c r="BW213" i="1"/>
  <c r="BD400" i="1"/>
  <c r="BV400" i="1"/>
  <c r="BW400" i="1"/>
  <c r="BD249" i="1"/>
  <c r="BV249" i="1"/>
  <c r="BW249" i="1"/>
  <c r="BD323" i="1"/>
  <c r="BV323" i="1"/>
  <c r="BW323" i="1"/>
  <c r="BD382" i="1"/>
  <c r="BV382" i="1"/>
  <c r="BW382" i="1"/>
  <c r="BD751" i="1"/>
  <c r="BV751" i="1"/>
  <c r="BW751" i="1"/>
  <c r="BD302" i="1"/>
  <c r="BV302" i="1"/>
  <c r="BW302" i="1"/>
  <c r="BD1085" i="1"/>
  <c r="BV1085" i="1"/>
  <c r="BW1085" i="1"/>
  <c r="BD663" i="1"/>
  <c r="BV663" i="1"/>
  <c r="BW663" i="1"/>
  <c r="BD1478" i="1"/>
  <c r="BV1478" i="1"/>
  <c r="BW1478" i="1"/>
  <c r="BD1448" i="1"/>
  <c r="BV1448" i="1"/>
  <c r="BW1448" i="1"/>
  <c r="BD1501" i="1"/>
  <c r="BV1501" i="1"/>
  <c r="BW1501" i="1"/>
  <c r="BD1479" i="1"/>
  <c r="BV1479" i="1"/>
  <c r="BW1479" i="1"/>
  <c r="BD1334" i="1"/>
  <c r="BV1334" i="1"/>
  <c r="BW1334" i="1"/>
  <c r="BD1107" i="1"/>
  <c r="BV1107" i="1"/>
  <c r="BW1107" i="1"/>
  <c r="BD1247" i="1"/>
  <c r="BV1247" i="1"/>
  <c r="BW1247" i="1"/>
  <c r="BD1314" i="1"/>
  <c r="BV1314" i="1"/>
  <c r="BW1314" i="1"/>
  <c r="BD1910" i="1"/>
  <c r="BV1910" i="1"/>
  <c r="BW1910" i="1"/>
  <c r="BD1424" i="1"/>
  <c r="BV1424" i="1"/>
  <c r="BW1424" i="1"/>
  <c r="BD1393" i="1"/>
  <c r="BV1393" i="1"/>
  <c r="BW1393" i="1"/>
  <c r="BD1030" i="1"/>
  <c r="BV1030" i="1"/>
  <c r="BW1030" i="1"/>
  <c r="BD1128" i="1"/>
  <c r="BV1128" i="1"/>
  <c r="BW1128" i="1"/>
  <c r="BD1647" i="1"/>
  <c r="BV1647" i="1"/>
  <c r="BW1647" i="1"/>
  <c r="BD1825" i="1"/>
  <c r="BV1825" i="1"/>
  <c r="BW1825" i="1"/>
  <c r="BD1672" i="1"/>
  <c r="BV1672" i="1"/>
  <c r="BW1672" i="1"/>
  <c r="BD1605" i="1"/>
  <c r="BV1605" i="1"/>
  <c r="BW1605" i="1"/>
  <c r="BD1777" i="1"/>
  <c r="BV1777" i="1"/>
  <c r="BW1777" i="1"/>
  <c r="BD1753" i="1"/>
  <c r="BV1753" i="1"/>
  <c r="BW1753" i="1"/>
  <c r="BD2023" i="1"/>
  <c r="BV2023" i="1"/>
  <c r="BW2023" i="1"/>
  <c r="BD1863" i="1"/>
  <c r="BV1863" i="1"/>
  <c r="BW1863" i="1"/>
  <c r="BD1778" i="1"/>
  <c r="BV1778" i="1"/>
  <c r="BW1778" i="1"/>
  <c r="BD1898" i="1"/>
  <c r="BV1898" i="1"/>
  <c r="BW1898" i="1"/>
  <c r="BD1804" i="1"/>
  <c r="BV1804" i="1"/>
  <c r="BW1804" i="1"/>
  <c r="BD1899" i="1"/>
  <c r="BV1899" i="1"/>
  <c r="BW1899" i="1"/>
  <c r="BD2024" i="1"/>
  <c r="BV2024" i="1"/>
  <c r="BW2024" i="1"/>
  <c r="BD2245" i="1"/>
  <c r="BV2245" i="1"/>
  <c r="BW2245" i="1"/>
  <c r="BD2025" i="1"/>
  <c r="BV2025" i="1"/>
  <c r="BW2025" i="1"/>
  <c r="BD2311" i="1"/>
  <c r="BV2311" i="1"/>
  <c r="BW2311" i="1"/>
  <c r="BD2312" i="1"/>
  <c r="BV2312" i="1"/>
  <c r="BW2312" i="1"/>
  <c r="BD2450" i="1"/>
  <c r="BV2450" i="1"/>
  <c r="BW2450" i="1"/>
  <c r="BD2509" i="1"/>
  <c r="BV2509" i="1"/>
  <c r="BW2509" i="1"/>
  <c r="BD2484" i="1"/>
  <c r="BV2484" i="1"/>
  <c r="BW2484" i="1"/>
  <c r="BD2162" i="1"/>
  <c r="BV2162" i="1"/>
  <c r="BW2162" i="1"/>
  <c r="BD2084" i="1"/>
  <c r="BV2084" i="1"/>
  <c r="BW2084" i="1"/>
  <c r="BD2281" i="1"/>
  <c r="BV2281" i="1"/>
  <c r="BW2281" i="1"/>
  <c r="BD2129" i="1"/>
  <c r="BV2129" i="1"/>
  <c r="BW2129" i="1"/>
  <c r="BD2538" i="1"/>
  <c r="BV2538" i="1"/>
  <c r="BW2538" i="1"/>
  <c r="BD163" i="1"/>
  <c r="BV163" i="1"/>
  <c r="BW163" i="1"/>
  <c r="BD774" i="1"/>
  <c r="BV774" i="1"/>
  <c r="BW774" i="1"/>
  <c r="BD466" i="1"/>
  <c r="BV466" i="1"/>
  <c r="BW466" i="1"/>
  <c r="BD980" i="1"/>
  <c r="BV980" i="1"/>
  <c r="BW980" i="1"/>
  <c r="BD793" i="1"/>
  <c r="BV793" i="1"/>
  <c r="BW793" i="1"/>
  <c r="BD383" i="1"/>
  <c r="BV383" i="1"/>
  <c r="BW383" i="1"/>
  <c r="BD882" i="1"/>
  <c r="BV882" i="1"/>
  <c r="BW882" i="1"/>
  <c r="BD32" i="1"/>
  <c r="BV32" i="1"/>
  <c r="BW32" i="1"/>
  <c r="BD90" i="1"/>
  <c r="BV90" i="1"/>
  <c r="BW90" i="1"/>
  <c r="BD82" i="1"/>
  <c r="BV82" i="1"/>
  <c r="BW82" i="1"/>
  <c r="BD269" i="1"/>
  <c r="BV269" i="1"/>
  <c r="BW269" i="1"/>
  <c r="BD384" i="1"/>
  <c r="BV384" i="1"/>
  <c r="BW384" i="1"/>
  <c r="BD957" i="1"/>
  <c r="BV957" i="1"/>
  <c r="BW957" i="1"/>
  <c r="BD968" i="1"/>
  <c r="BV968" i="1"/>
  <c r="BW968" i="1"/>
  <c r="BD506" i="1"/>
  <c r="BV506" i="1"/>
  <c r="BW506" i="1"/>
  <c r="BD1323" i="1"/>
  <c r="BV1323" i="1"/>
  <c r="BW1323" i="1"/>
  <c r="BD1031" i="1"/>
  <c r="BV1031" i="1"/>
  <c r="BW1031" i="1"/>
  <c r="BD1340" i="1"/>
  <c r="BV1340" i="1"/>
  <c r="BW1340" i="1"/>
  <c r="BD214" i="1"/>
  <c r="BV214" i="1"/>
  <c r="BW214" i="1"/>
  <c r="BD215" i="1"/>
  <c r="BV215" i="1"/>
  <c r="BW215" i="1"/>
  <c r="BD126" i="1"/>
  <c r="BV126" i="1"/>
  <c r="BW126" i="1"/>
  <c r="BD775" i="1"/>
  <c r="BV775" i="1"/>
  <c r="BW775" i="1"/>
  <c r="BD58" i="1"/>
  <c r="BV58" i="1"/>
  <c r="BW58" i="1"/>
  <c r="BD981" i="1"/>
  <c r="BV981" i="1"/>
  <c r="BW981" i="1"/>
  <c r="BD982" i="1"/>
  <c r="BV982" i="1"/>
  <c r="BW982" i="1"/>
  <c r="BD164" i="1"/>
  <c r="BV164" i="1"/>
  <c r="BW164" i="1"/>
  <c r="BD689" i="1"/>
  <c r="BV689" i="1"/>
  <c r="BW689" i="1"/>
  <c r="BD730" i="1"/>
  <c r="BV730" i="1"/>
  <c r="BW730" i="1"/>
  <c r="BD216" i="1"/>
  <c r="BV216" i="1"/>
  <c r="BW216" i="1"/>
  <c r="BD701" i="1"/>
  <c r="BV701" i="1"/>
  <c r="BW701" i="1"/>
  <c r="BD467" i="1"/>
  <c r="BV467" i="1"/>
  <c r="BW467" i="1"/>
  <c r="BD1355" i="1"/>
  <c r="BV1355" i="1"/>
  <c r="BW1355" i="1"/>
  <c r="BD1239" i="1"/>
  <c r="BV1239" i="1"/>
  <c r="BW1239" i="1"/>
  <c r="CC1239" i="1"/>
  <c r="BD401" i="1"/>
  <c r="BV401" i="1"/>
  <c r="BW401" i="1"/>
  <c r="BD441" i="1"/>
  <c r="BV441" i="1"/>
  <c r="BW441" i="1"/>
  <c r="BD1219" i="1"/>
  <c r="BV1219" i="1"/>
  <c r="BW1219" i="1"/>
  <c r="BD324" i="1"/>
  <c r="BV324" i="1"/>
  <c r="BW324" i="1"/>
  <c r="BD127" i="1"/>
  <c r="BV127" i="1"/>
  <c r="BW127" i="1"/>
  <c r="BD468" i="1"/>
  <c r="BV468" i="1"/>
  <c r="BW468" i="1"/>
  <c r="BD2565" i="1"/>
  <c r="BV2565" i="1"/>
  <c r="BW2565" i="1"/>
  <c r="BD2566" i="1"/>
  <c r="BV2566" i="1"/>
  <c r="BW2566" i="1"/>
  <c r="BD1394" i="1"/>
  <c r="BV1394" i="1"/>
  <c r="BW1394" i="1"/>
  <c r="BD1234" i="1"/>
  <c r="BV1234" i="1"/>
  <c r="BW1234" i="1"/>
  <c r="BD1438" i="1"/>
  <c r="BV1438" i="1"/>
  <c r="BW1438" i="1"/>
  <c r="BD1224" i="1"/>
  <c r="BV1224" i="1"/>
  <c r="BW1224" i="1"/>
  <c r="BD1032" i="1"/>
  <c r="BV1032" i="1"/>
  <c r="BW1032" i="1"/>
  <c r="BD1480" i="1"/>
  <c r="BV1480" i="1"/>
  <c r="BW1480" i="1"/>
  <c r="BD1384" i="1"/>
  <c r="BV1384" i="1"/>
  <c r="BW1384" i="1"/>
  <c r="BD1511" i="1"/>
  <c r="BV1511" i="1"/>
  <c r="BW1511" i="1"/>
  <c r="BD1129" i="1"/>
  <c r="BV1129" i="1"/>
  <c r="BW1129" i="1"/>
  <c r="BD1086" i="1"/>
  <c r="BV1086" i="1"/>
  <c r="BW1086" i="1"/>
  <c r="BD1324" i="1"/>
  <c r="BV1324" i="1"/>
  <c r="BW1324" i="1"/>
  <c r="BD1585" i="1"/>
  <c r="BV1585" i="1"/>
  <c r="BW1585" i="1"/>
  <c r="BD1615" i="1"/>
  <c r="BV1615" i="1"/>
  <c r="BW1615" i="1"/>
  <c r="BD1586" i="1"/>
  <c r="BV1586" i="1"/>
  <c r="BW1586" i="1"/>
  <c r="BD1725" i="1"/>
  <c r="BV1725" i="1"/>
  <c r="BW1725" i="1"/>
  <c r="BD1587" i="1"/>
  <c r="BV1587" i="1"/>
  <c r="BW1587" i="1"/>
  <c r="BD1702" i="1"/>
  <c r="BV1702" i="1"/>
  <c r="BW1702" i="1"/>
  <c r="BD1600" i="1"/>
  <c r="BV1600" i="1"/>
  <c r="BW1600" i="1"/>
  <c r="BD1842" i="1"/>
  <c r="BV1842" i="1"/>
  <c r="BW1842" i="1"/>
  <c r="BD1805" i="1"/>
  <c r="BV1805" i="1"/>
  <c r="BW1805" i="1"/>
  <c r="BD1787" i="1"/>
  <c r="BV1787" i="1"/>
  <c r="BW1787" i="1"/>
  <c r="BD1766" i="1"/>
  <c r="BV1766" i="1"/>
  <c r="BW1766" i="1"/>
  <c r="BD1826" i="1"/>
  <c r="BV1826" i="1"/>
  <c r="BW1826" i="1"/>
  <c r="BD2060" i="1"/>
  <c r="BV2060" i="1"/>
  <c r="BW2060" i="1"/>
  <c r="BD2539" i="1"/>
  <c r="BV2539" i="1"/>
  <c r="BW2539" i="1"/>
  <c r="BD2130" i="1"/>
  <c r="BV2130" i="1"/>
  <c r="BW2130" i="1"/>
  <c r="BD2111" i="1"/>
  <c r="BV2111" i="1"/>
  <c r="BW2111" i="1"/>
  <c r="BD1900" i="1"/>
  <c r="BV1900" i="1"/>
  <c r="BW1900" i="1"/>
  <c r="BD2485" i="1"/>
  <c r="BV2485" i="1"/>
  <c r="BW2485" i="1"/>
  <c r="BD2061" i="1"/>
  <c r="BV2061" i="1"/>
  <c r="BW2061" i="1"/>
  <c r="BD2026" i="1"/>
  <c r="BV2026" i="1"/>
  <c r="BW2026" i="1"/>
  <c r="BD2112" i="1"/>
  <c r="BV2112" i="1"/>
  <c r="BW2112" i="1"/>
  <c r="BD2201" i="1"/>
  <c r="BV2201" i="1"/>
  <c r="BW2201" i="1"/>
  <c r="BD2182" i="1"/>
  <c r="BV2182" i="1"/>
  <c r="BW2182" i="1"/>
  <c r="BD1970" i="1"/>
  <c r="BV1970" i="1"/>
  <c r="BW1970" i="1"/>
  <c r="BD2368" i="1"/>
  <c r="BV2368" i="1"/>
  <c r="BW2368" i="1"/>
  <c r="BD1971" i="1"/>
  <c r="BV1971" i="1"/>
  <c r="BW1971" i="1"/>
  <c r="BD2451" i="1"/>
  <c r="BV2451" i="1"/>
  <c r="BW2451" i="1"/>
  <c r="BD1911" i="1"/>
  <c r="BV1911" i="1"/>
  <c r="BW1911" i="1"/>
  <c r="BD1972" i="1"/>
  <c r="BV1972" i="1"/>
  <c r="BW1972" i="1"/>
  <c r="BD1901" i="1"/>
  <c r="BV1901" i="1"/>
  <c r="BW1901" i="1"/>
  <c r="BD2113" i="1"/>
  <c r="BV2113" i="1"/>
  <c r="BW2113" i="1"/>
  <c r="BD2131" i="1"/>
  <c r="BV2131" i="1"/>
  <c r="BW2131" i="1"/>
  <c r="BD1973" i="1"/>
  <c r="BV1973" i="1"/>
  <c r="BW1973" i="1"/>
  <c r="BD2567" i="1"/>
  <c r="BV2567" i="1"/>
  <c r="BW2567" i="1"/>
  <c r="BD2282" i="1"/>
  <c r="BV2282" i="1"/>
  <c r="BW2282" i="1"/>
  <c r="BD2510" i="1"/>
  <c r="BV2510" i="1"/>
  <c r="BW2510" i="1"/>
  <c r="BD2346" i="1"/>
  <c r="BV2346" i="1"/>
  <c r="BW2346" i="1"/>
  <c r="BD2486" i="1"/>
  <c r="BV2486" i="1"/>
  <c r="BW2486" i="1"/>
  <c r="BD2389" i="1"/>
  <c r="BV2389" i="1"/>
  <c r="BW2389" i="1"/>
  <c r="BD2452" i="1"/>
  <c r="BV2452" i="1"/>
  <c r="BW2452" i="1"/>
  <c r="BD217" i="1"/>
  <c r="BV217" i="1"/>
  <c r="BW217" i="1"/>
  <c r="BD476" i="1"/>
  <c r="BV476" i="1"/>
  <c r="BW476" i="1"/>
  <c r="BD33" i="1"/>
  <c r="BV33" i="1"/>
  <c r="BW33" i="1"/>
  <c r="BD1087" i="1"/>
  <c r="BV1087" i="1"/>
  <c r="BW1087" i="1"/>
  <c r="BD165" i="1"/>
  <c r="BV165" i="1"/>
  <c r="BW165" i="1"/>
  <c r="BD716" i="1"/>
  <c r="BV716" i="1"/>
  <c r="BW716" i="1"/>
  <c r="BD15" i="1"/>
  <c r="BV15" i="1"/>
  <c r="BW15" i="1"/>
  <c r="BD664" i="1"/>
  <c r="BV664" i="1"/>
  <c r="BW664" i="1"/>
  <c r="BD549" i="1"/>
  <c r="BV549" i="1"/>
  <c r="BW549" i="1"/>
  <c r="BD852" i="1"/>
  <c r="BV852" i="1"/>
  <c r="BW852" i="1"/>
  <c r="BD597" i="1"/>
  <c r="BV597" i="1"/>
  <c r="BW597" i="1"/>
  <c r="BD385" i="1"/>
  <c r="BV385" i="1"/>
  <c r="BW385" i="1"/>
  <c r="BD442" i="1"/>
  <c r="BV442" i="1"/>
  <c r="BW442" i="1"/>
  <c r="BD507" i="1"/>
  <c r="BV507" i="1"/>
  <c r="BW507" i="1"/>
  <c r="BD443" i="1"/>
  <c r="BV443" i="1"/>
  <c r="BW443" i="1"/>
  <c r="BD969" i="1"/>
  <c r="BV969" i="1"/>
  <c r="BW969" i="1"/>
  <c r="BD690" i="1"/>
  <c r="BV690" i="1"/>
  <c r="BW690" i="1"/>
  <c r="BD1298" i="1"/>
  <c r="BV1298" i="1"/>
  <c r="BW1298" i="1"/>
  <c r="BD1256" i="1"/>
  <c r="BV1256" i="1"/>
  <c r="BW1256" i="1"/>
  <c r="BD1209" i="1"/>
  <c r="BV1209" i="1"/>
  <c r="BW1209" i="1"/>
  <c r="BD1140" i="1"/>
  <c r="BV1140" i="1"/>
  <c r="BW1140" i="1"/>
  <c r="BD270" i="1"/>
  <c r="BV270" i="1"/>
  <c r="BW270" i="1"/>
  <c r="BD958" i="1"/>
  <c r="BV958" i="1"/>
  <c r="BW958" i="1"/>
  <c r="BD16" i="1"/>
  <c r="BV16" i="1"/>
  <c r="BW16" i="1"/>
  <c r="BD752" i="1"/>
  <c r="BV752" i="1"/>
  <c r="BW752" i="1"/>
  <c r="BD402" i="1"/>
  <c r="BV402" i="1"/>
  <c r="BW402" i="1"/>
  <c r="BD128" i="1"/>
  <c r="BV128" i="1"/>
  <c r="BW128" i="1"/>
  <c r="BD1151" i="1"/>
  <c r="BV1151" i="1"/>
  <c r="BW1151" i="1"/>
  <c r="BD753" i="1"/>
  <c r="BV753" i="1"/>
  <c r="BW753" i="1"/>
  <c r="BD444" i="1"/>
  <c r="BV444" i="1"/>
  <c r="BW444" i="1"/>
  <c r="BD598" i="1"/>
  <c r="BV598" i="1"/>
  <c r="BW598" i="1"/>
  <c r="BD893" i="1"/>
  <c r="BV893" i="1"/>
  <c r="BW893" i="1"/>
  <c r="BD643" i="1"/>
  <c r="BV643" i="1"/>
  <c r="BW643" i="1"/>
  <c r="BD839" i="1"/>
  <c r="BV839" i="1"/>
  <c r="BW839" i="1"/>
  <c r="BD403" i="1"/>
  <c r="BV403" i="1"/>
  <c r="BW403" i="1"/>
  <c r="BD702" i="1"/>
  <c r="BV702" i="1"/>
  <c r="BW702" i="1"/>
  <c r="BD166" i="1"/>
  <c r="BV166" i="1"/>
  <c r="BW166" i="1"/>
  <c r="BD167" i="1"/>
  <c r="BV167" i="1"/>
  <c r="BW167" i="1"/>
  <c r="BD623" i="1"/>
  <c r="BV623" i="1"/>
  <c r="BW623" i="1"/>
  <c r="BD271" i="1"/>
  <c r="BV271" i="1"/>
  <c r="BW271" i="1"/>
  <c r="BD303" i="1"/>
  <c r="BV303" i="1"/>
  <c r="BW303" i="1"/>
  <c r="BD1049" i="1"/>
  <c r="BV1049" i="1"/>
  <c r="BW1049" i="1"/>
  <c r="BD168" i="1"/>
  <c r="BV168" i="1"/>
  <c r="BW168" i="1"/>
  <c r="BD731" i="1"/>
  <c r="BV731" i="1"/>
  <c r="BW731" i="1"/>
  <c r="BD325" i="1"/>
  <c r="BV325" i="1"/>
  <c r="BW325" i="1"/>
  <c r="BD570" i="1"/>
  <c r="BV570" i="1"/>
  <c r="BW570" i="1"/>
  <c r="BD703" i="1"/>
  <c r="BV703" i="1"/>
  <c r="BW703" i="1"/>
  <c r="BD2568" i="1"/>
  <c r="BV2568" i="1"/>
  <c r="BW2568" i="1"/>
  <c r="BD1481" i="1"/>
  <c r="BV1481" i="1"/>
  <c r="BW1481" i="1"/>
  <c r="BD1425" i="1"/>
  <c r="BV1425" i="1"/>
  <c r="BW1425" i="1"/>
  <c r="BD1512" i="1"/>
  <c r="BV1512" i="1"/>
  <c r="BW1512" i="1"/>
  <c r="BD1050" i="1"/>
  <c r="BV1050" i="1"/>
  <c r="BW1050" i="1"/>
  <c r="BD1108" i="1"/>
  <c r="BV1108" i="1"/>
  <c r="BW1108" i="1"/>
  <c r="BD1068" i="1"/>
  <c r="BV1068" i="1"/>
  <c r="BW1068" i="1"/>
  <c r="BD1210" i="1"/>
  <c r="BV1210" i="1"/>
  <c r="BW1210" i="1"/>
  <c r="BD1449" i="1"/>
  <c r="BV1449" i="1"/>
  <c r="BW1449" i="1"/>
  <c r="BD1540" i="1"/>
  <c r="BV1540" i="1"/>
  <c r="BW1540" i="1"/>
  <c r="BD1420" i="1"/>
  <c r="BV1420" i="1"/>
  <c r="BW1420" i="1"/>
  <c r="BD1404" i="1"/>
  <c r="BV1404" i="1"/>
  <c r="BW1404" i="1"/>
  <c r="BD1288" i="1"/>
  <c r="BV1288" i="1"/>
  <c r="BW1288" i="1"/>
  <c r="BD1588" i="1"/>
  <c r="BV1588" i="1"/>
  <c r="BW1588" i="1"/>
  <c r="BD1589" i="1"/>
  <c r="BV1589" i="1"/>
  <c r="BW1589" i="1"/>
  <c r="BD1624" i="1"/>
  <c r="BV1624" i="1"/>
  <c r="BW1624" i="1"/>
  <c r="BD1648" i="1"/>
  <c r="BV1648" i="1"/>
  <c r="BW1648" i="1"/>
  <c r="BD1649" i="1"/>
  <c r="BV1649" i="1"/>
  <c r="BW1649" i="1"/>
  <c r="BD1689" i="1"/>
  <c r="BV1689" i="1"/>
  <c r="BW1689" i="1"/>
  <c r="BD1827" i="1"/>
  <c r="BV1827" i="1"/>
  <c r="BW1827" i="1"/>
  <c r="BD1843" i="1"/>
  <c r="BV1843" i="1"/>
  <c r="BW1843" i="1"/>
  <c r="BD1754" i="1"/>
  <c r="BV1754" i="1"/>
  <c r="BW1754" i="1"/>
  <c r="BD1996" i="1"/>
  <c r="BV1996" i="1"/>
  <c r="BW1996" i="1"/>
  <c r="BD2418" i="1"/>
  <c r="BV2418" i="1"/>
  <c r="BW2418" i="1"/>
  <c r="BD1828" i="1"/>
  <c r="BV1828" i="1"/>
  <c r="BW1828" i="1"/>
  <c r="BD1884" i="1"/>
  <c r="BV1884" i="1"/>
  <c r="BW1884" i="1"/>
  <c r="BD1864" i="1"/>
  <c r="BV1864" i="1"/>
  <c r="BW1864" i="1"/>
  <c r="BD2550" i="1"/>
  <c r="BV2550" i="1"/>
  <c r="BW2550" i="1"/>
  <c r="BD2347" i="1"/>
  <c r="BV2347" i="1"/>
  <c r="BW2347" i="1"/>
  <c r="BD2202" i="1"/>
  <c r="BV2202" i="1"/>
  <c r="BW2202" i="1"/>
  <c r="BD2569" i="1"/>
  <c r="BV2569" i="1"/>
  <c r="BW2569" i="1"/>
  <c r="BD2027" i="1"/>
  <c r="BV2027" i="1"/>
  <c r="BW2027" i="1"/>
  <c r="BD2390" i="1"/>
  <c r="BV2390" i="1"/>
  <c r="BW2390" i="1"/>
  <c r="BD2313" i="1"/>
  <c r="BV2313" i="1"/>
  <c r="BW2313" i="1"/>
  <c r="BD2163" i="1"/>
  <c r="BV2163" i="1"/>
  <c r="BW2163" i="1"/>
  <c r="BD2164" i="1"/>
  <c r="BV2164" i="1"/>
  <c r="BW2164" i="1"/>
  <c r="BD1912" i="1"/>
  <c r="BV1912" i="1"/>
  <c r="BW1912" i="1"/>
  <c r="BD2246" i="1"/>
  <c r="BV2246" i="1"/>
  <c r="BW2246" i="1"/>
  <c r="BD2419" i="1"/>
  <c r="BV2419" i="1"/>
  <c r="BW2419" i="1"/>
  <c r="BD2540" i="1"/>
  <c r="BV2540" i="1"/>
  <c r="BW2540" i="1"/>
  <c r="BD2511" i="1"/>
  <c r="BV2511" i="1"/>
  <c r="BW2511" i="1"/>
  <c r="BD2512" i="1"/>
  <c r="BV2512" i="1"/>
  <c r="BW2512" i="1"/>
  <c r="BD83" i="1"/>
  <c r="BV83" i="1"/>
  <c r="BW83" i="1"/>
  <c r="BD445" i="1"/>
  <c r="BV445" i="1"/>
  <c r="BW445" i="1"/>
  <c r="BD809" i="1"/>
  <c r="BV809" i="1"/>
  <c r="BW809" i="1"/>
  <c r="BD304" i="1"/>
  <c r="BV304" i="1"/>
  <c r="BW304" i="1"/>
  <c r="BD218" i="1"/>
  <c r="BV218" i="1"/>
  <c r="BW218" i="1"/>
  <c r="BD532" i="1"/>
  <c r="BV532" i="1"/>
  <c r="BW532" i="1"/>
  <c r="BD883" i="1"/>
  <c r="BV883" i="1"/>
  <c r="BW883" i="1"/>
  <c r="BD624" i="1"/>
  <c r="BV624" i="1"/>
  <c r="BW624" i="1"/>
  <c r="BD109" i="1"/>
  <c r="BV109" i="1"/>
  <c r="BW109" i="1"/>
  <c r="BD571" i="1"/>
  <c r="BV571" i="1"/>
  <c r="BW571" i="1"/>
  <c r="BD625" i="1"/>
  <c r="BV625" i="1"/>
  <c r="BW625" i="1"/>
  <c r="BD110" i="1"/>
  <c r="BV110" i="1"/>
  <c r="BW110" i="1"/>
  <c r="BD351" i="1"/>
  <c r="BV351" i="1"/>
  <c r="BW351" i="1"/>
  <c r="BD550" i="1"/>
  <c r="BV550" i="1"/>
  <c r="BW550" i="1"/>
  <c r="BD169" i="1"/>
  <c r="BV169" i="1"/>
  <c r="BW169" i="1"/>
  <c r="BD59" i="1"/>
  <c r="BV59" i="1"/>
  <c r="BW59" i="1"/>
  <c r="BD352" i="1"/>
  <c r="BV352" i="1"/>
  <c r="BW352" i="1"/>
  <c r="BD446" i="1"/>
  <c r="BV446" i="1"/>
  <c r="BW446" i="1"/>
  <c r="BD1069" i="1"/>
  <c r="BV1069" i="1"/>
  <c r="BW1069" i="1"/>
  <c r="BD219" i="1"/>
  <c r="BV219" i="1"/>
  <c r="BW219" i="1"/>
  <c r="BD1225" i="1"/>
  <c r="BV1225" i="1"/>
  <c r="BW1225" i="1"/>
  <c r="BD1070" i="1"/>
  <c r="BV1070" i="1"/>
  <c r="BW1070" i="1"/>
  <c r="BD983" i="1"/>
  <c r="BV983" i="1"/>
  <c r="BW983" i="1"/>
  <c r="BD84" i="1"/>
  <c r="BV84" i="1"/>
  <c r="BW84" i="1"/>
  <c r="CC84" i="1"/>
  <c r="BD754" i="1"/>
  <c r="BV754" i="1"/>
  <c r="BW754" i="1"/>
  <c r="BD922" i="1"/>
  <c r="BV922" i="1"/>
  <c r="BW922" i="1"/>
  <c r="BD477" i="1"/>
  <c r="BV477" i="1"/>
  <c r="BW477" i="1"/>
  <c r="BD34" i="1"/>
  <c r="BV34" i="1"/>
  <c r="BW34" i="1"/>
  <c r="BD1099" i="1"/>
  <c r="BV1099" i="1"/>
  <c r="BW1099" i="1"/>
  <c r="BD1119" i="1"/>
  <c r="BV1119" i="1"/>
  <c r="BW1119" i="1"/>
  <c r="BD478" i="1"/>
  <c r="BV478" i="1"/>
  <c r="BW478" i="1"/>
  <c r="BD220" i="1"/>
  <c r="BV220" i="1"/>
  <c r="BW220" i="1"/>
  <c r="BD170" i="1"/>
  <c r="BV170" i="1"/>
  <c r="BW170" i="1"/>
  <c r="BD171" i="1"/>
  <c r="BV171" i="1"/>
  <c r="BW171" i="1"/>
  <c r="BD386" i="1"/>
  <c r="BV386" i="1"/>
  <c r="BW386" i="1"/>
  <c r="BD853" i="1"/>
  <c r="BV853" i="1"/>
  <c r="BW853" i="1"/>
  <c r="BD221" i="1"/>
  <c r="BV221" i="1"/>
  <c r="BW221" i="1"/>
  <c r="BD222" i="1"/>
  <c r="BV222" i="1"/>
  <c r="BW222" i="1"/>
  <c r="BD1513" i="1"/>
  <c r="BV1513" i="1"/>
  <c r="BW1513" i="1"/>
  <c r="BD2570" i="1"/>
  <c r="BV2570" i="1"/>
  <c r="BW2570" i="1"/>
  <c r="BD1457" i="1"/>
  <c r="BV1457" i="1"/>
  <c r="BW1457" i="1"/>
  <c r="BD1465" i="1"/>
  <c r="BV1465" i="1"/>
  <c r="BW1465" i="1"/>
  <c r="BD1211" i="1"/>
  <c r="BV1211" i="1"/>
  <c r="BW1211" i="1"/>
  <c r="BD1371" i="1"/>
  <c r="BV1371" i="1"/>
  <c r="BW1371" i="1"/>
  <c r="BD1011" i="1"/>
  <c r="BV1011" i="1"/>
  <c r="BW1011" i="1"/>
  <c r="BD1472" i="1"/>
  <c r="BV1472" i="1"/>
  <c r="BW1472" i="1"/>
  <c r="BD1488" i="1"/>
  <c r="BV1488" i="1"/>
  <c r="BW1488" i="1"/>
  <c r="BD1445" i="1"/>
  <c r="BV1445" i="1"/>
  <c r="BW1445" i="1"/>
  <c r="BD1283" i="1"/>
  <c r="BV1283" i="1"/>
  <c r="BW1283" i="1"/>
  <c r="BD1212" i="1"/>
  <c r="BV1212" i="1"/>
  <c r="BW1212" i="1"/>
  <c r="BD1356" i="1"/>
  <c r="BV1356" i="1"/>
  <c r="BW1356" i="1"/>
  <c r="BD1673" i="1"/>
  <c r="BV1673" i="1"/>
  <c r="BW1673" i="1"/>
  <c r="BD1567" i="1"/>
  <c r="BV1567" i="1"/>
  <c r="BW1567" i="1"/>
  <c r="BD1788" i="1"/>
  <c r="BV1788" i="1"/>
  <c r="BW1788" i="1"/>
  <c r="BD1690" i="1"/>
  <c r="BV1690" i="1"/>
  <c r="BW1690" i="1"/>
  <c r="BD1616" i="1"/>
  <c r="BV1616" i="1"/>
  <c r="BW1616" i="1"/>
  <c r="BD1664" i="1"/>
  <c r="BV1664" i="1"/>
  <c r="BW1664" i="1"/>
  <c r="BD1865" i="1"/>
  <c r="BV1865" i="1"/>
  <c r="BW1865" i="1"/>
  <c r="BD1902" i="1"/>
  <c r="BV1902" i="1"/>
  <c r="BW1902" i="1"/>
  <c r="BD1866" i="1"/>
  <c r="BV1866" i="1"/>
  <c r="BW1866" i="1"/>
  <c r="BD1732" i="1"/>
  <c r="BV1732" i="1"/>
  <c r="BW1732" i="1"/>
  <c r="BD1829" i="1"/>
  <c r="BV1829" i="1"/>
  <c r="BW1829" i="1"/>
  <c r="BD1867" i="1"/>
  <c r="BV1867" i="1"/>
  <c r="BW1867" i="1"/>
  <c r="BD2062" i="1"/>
  <c r="BV2062" i="1"/>
  <c r="BW2062" i="1"/>
  <c r="BD2453" i="1"/>
  <c r="BV2453" i="1"/>
  <c r="BW2453" i="1"/>
  <c r="BD1944" i="1"/>
  <c r="BV1944" i="1"/>
  <c r="BW1944" i="1"/>
  <c r="BD2063" i="1"/>
  <c r="BV2063" i="1"/>
  <c r="BW2063" i="1"/>
  <c r="BD2225" i="1"/>
  <c r="BV2225" i="1"/>
  <c r="BW2225" i="1"/>
  <c r="BD1847" i="1"/>
  <c r="BV1847" i="1"/>
  <c r="BW1847" i="1"/>
  <c r="BD1997" i="1"/>
  <c r="BV1997" i="1"/>
  <c r="BW1997" i="1"/>
  <c r="BD1959" i="1"/>
  <c r="BV1959" i="1"/>
  <c r="BW1959" i="1"/>
  <c r="BD1932" i="1"/>
  <c r="BV1932" i="1"/>
  <c r="BW1932" i="1"/>
  <c r="BD1885" i="1"/>
  <c r="BV1885" i="1"/>
  <c r="BW1885" i="1"/>
  <c r="BD2348" i="1"/>
  <c r="BV2348" i="1"/>
  <c r="BW2348" i="1"/>
  <c r="BD2048" i="1"/>
  <c r="BV2048" i="1"/>
  <c r="BW2048" i="1"/>
  <c r="BD2391" i="1"/>
  <c r="BV2391" i="1"/>
  <c r="BW2391" i="1"/>
  <c r="BD2183" i="1"/>
  <c r="BV2183" i="1"/>
  <c r="BW2183" i="1"/>
  <c r="BD2420" i="1"/>
  <c r="BV2420" i="1"/>
  <c r="BW2420" i="1"/>
  <c r="BD2203" i="1"/>
  <c r="BV2203" i="1"/>
  <c r="BW2203" i="1"/>
  <c r="BD2314" i="1"/>
  <c r="BV2314" i="1"/>
  <c r="BW2314" i="1"/>
  <c r="BD2571" i="1"/>
  <c r="BV2571" i="1"/>
  <c r="BW2571" i="1"/>
  <c r="BD2226" i="1"/>
  <c r="BV2226" i="1"/>
  <c r="BW2226" i="1"/>
  <c r="BD2454" i="1"/>
  <c r="BV2454" i="1"/>
  <c r="BW2454" i="1"/>
  <c r="BD2204" i="1"/>
  <c r="BV2204" i="1"/>
  <c r="BW2204" i="1"/>
  <c r="BD2315" i="1"/>
  <c r="BV2315" i="1"/>
  <c r="BW2315" i="1"/>
  <c r="BD2421" i="1"/>
  <c r="BV2421" i="1"/>
  <c r="BW2421" i="1"/>
  <c r="BD2513" i="1"/>
  <c r="BV2513" i="1"/>
  <c r="BW2513" i="1"/>
  <c r="BD2487" i="1"/>
  <c r="BV2487" i="1"/>
  <c r="BW2487" i="1"/>
  <c r="BD172" i="1"/>
  <c r="BV172" i="1"/>
  <c r="BW172" i="1"/>
  <c r="BD626" i="1"/>
  <c r="BV626" i="1"/>
  <c r="BW626" i="1"/>
  <c r="BD755" i="1"/>
  <c r="BV755" i="1"/>
  <c r="BW755" i="1"/>
  <c r="BD305" i="1"/>
  <c r="BV305" i="1"/>
  <c r="BW305" i="1"/>
  <c r="BD173" i="1"/>
  <c r="BV173" i="1"/>
  <c r="BW173" i="1"/>
  <c r="BD599" i="1"/>
  <c r="BV599" i="1"/>
  <c r="BW599" i="1"/>
  <c r="BD223" i="1"/>
  <c r="BV223" i="1"/>
  <c r="BW223" i="1"/>
  <c r="BD551" i="1"/>
  <c r="BV551" i="1"/>
  <c r="BW551" i="1"/>
  <c r="BD469" i="1"/>
  <c r="BV469" i="1"/>
  <c r="BW469" i="1"/>
  <c r="BD533" i="1"/>
  <c r="BV533" i="1"/>
  <c r="BW533" i="1"/>
  <c r="BD665" i="1"/>
  <c r="BV665" i="1"/>
  <c r="BW665" i="1"/>
  <c r="BD732" i="1"/>
  <c r="BV732" i="1"/>
  <c r="BW732" i="1"/>
  <c r="BD627" i="1"/>
  <c r="BV627" i="1"/>
  <c r="BW627" i="1"/>
  <c r="BD1051" i="1"/>
  <c r="BV1051" i="1"/>
  <c r="BW1051" i="1"/>
  <c r="BD1071" i="1"/>
  <c r="BV1071" i="1"/>
  <c r="BW1071" i="1"/>
  <c r="BD1033" i="1"/>
  <c r="BV1033" i="1"/>
  <c r="BW1033" i="1"/>
  <c r="BD272" i="1"/>
  <c r="BV272" i="1"/>
  <c r="BW272" i="1"/>
  <c r="BD224" i="1"/>
  <c r="BV224" i="1"/>
  <c r="BW224" i="1"/>
  <c r="BD174" i="1"/>
  <c r="BV174" i="1"/>
  <c r="BW174" i="1"/>
  <c r="BD273" i="1"/>
  <c r="BV273" i="1"/>
  <c r="BW273" i="1"/>
  <c r="BD572" i="1"/>
  <c r="BV572" i="1"/>
  <c r="BW572" i="1"/>
  <c r="BD923" i="1"/>
  <c r="BV923" i="1"/>
  <c r="BW923" i="1"/>
  <c r="BD447" i="1"/>
  <c r="BV447" i="1"/>
  <c r="BW447" i="1"/>
  <c r="BD1299" i="1"/>
  <c r="BV1299" i="1"/>
  <c r="BW1299" i="1"/>
  <c r="BD1130" i="1"/>
  <c r="BV1130" i="1"/>
  <c r="BW1130" i="1"/>
  <c r="BD508" i="1"/>
  <c r="BV508" i="1"/>
  <c r="BW508" i="1"/>
  <c r="BD907" i="1"/>
  <c r="BV907" i="1"/>
  <c r="BW907" i="1"/>
  <c r="BD644" i="1"/>
  <c r="BV644" i="1"/>
  <c r="BW644" i="1"/>
  <c r="BD60" i="1"/>
  <c r="BV60" i="1"/>
  <c r="BW60" i="1"/>
  <c r="BD894" i="1"/>
  <c r="BV894" i="1"/>
  <c r="BW894" i="1"/>
  <c r="BD490" i="1"/>
  <c r="BV490" i="1"/>
  <c r="BW490" i="1"/>
  <c r="BD1400" i="1"/>
  <c r="BV1400" i="1"/>
  <c r="BW1400" i="1"/>
  <c r="BD1492" i="1"/>
  <c r="BV1492" i="1"/>
  <c r="BW1492" i="1"/>
  <c r="BD1173" i="1"/>
  <c r="BV1173" i="1"/>
  <c r="BW1173" i="1"/>
  <c r="BD1034" i="1"/>
  <c r="BV1034" i="1"/>
  <c r="BW1034" i="1"/>
  <c r="BD1035" i="1"/>
  <c r="BV1035" i="1"/>
  <c r="BW1035" i="1"/>
  <c r="CC1035" i="1"/>
  <c r="BD1473" i="1"/>
  <c r="BV1473" i="1"/>
  <c r="BW1473" i="1"/>
  <c r="BD1395" i="1"/>
  <c r="BV1395" i="1"/>
  <c r="BW1395" i="1"/>
  <c r="BD1502" i="1"/>
  <c r="BV1502" i="1"/>
  <c r="BW1502" i="1"/>
  <c r="BD1464" i="1"/>
  <c r="BV1464" i="1"/>
  <c r="BW1464" i="1"/>
  <c r="BD1152" i="1"/>
  <c r="BV1152" i="1"/>
  <c r="BW1152" i="1"/>
  <c r="BD1141" i="1"/>
  <c r="BV1141" i="1"/>
  <c r="BW1141" i="1"/>
  <c r="BD1061" i="1"/>
  <c r="BV1061" i="1"/>
  <c r="BW1061" i="1"/>
  <c r="BD1636" i="1"/>
  <c r="BV1636" i="1"/>
  <c r="BW1636" i="1"/>
  <c r="BD1553" i="1"/>
  <c r="BV1553" i="1"/>
  <c r="BW1553" i="1"/>
  <c r="BD1617" i="1"/>
  <c r="BV1617" i="1"/>
  <c r="BW1617" i="1"/>
  <c r="BD1554" i="1"/>
  <c r="BV1554" i="1"/>
  <c r="BW1554" i="1"/>
  <c r="BD1656" i="1"/>
  <c r="BV1656" i="1"/>
  <c r="BW1656" i="1"/>
  <c r="BD1601" i="1"/>
  <c r="BV1601" i="1"/>
  <c r="BW1601" i="1"/>
  <c r="BD1703" i="1"/>
  <c r="BV1703" i="1"/>
  <c r="BW1703" i="1"/>
  <c r="BD1876" i="1"/>
  <c r="BV1876" i="1"/>
  <c r="BW1876" i="1"/>
  <c r="BD1789" i="1"/>
  <c r="BV1789" i="1"/>
  <c r="BW1789" i="1"/>
  <c r="BD1704" i="1"/>
  <c r="BV1704" i="1"/>
  <c r="BW1704" i="1"/>
  <c r="BD1726" i="1"/>
  <c r="BV1726" i="1"/>
  <c r="BW1726" i="1"/>
  <c r="BD2028" i="1"/>
  <c r="BV2028" i="1"/>
  <c r="BW2028" i="1"/>
  <c r="BD1793" i="1"/>
  <c r="BV1793" i="1"/>
  <c r="BW1793" i="1"/>
  <c r="BD1998" i="1"/>
  <c r="BV1998" i="1"/>
  <c r="BW1998" i="1"/>
  <c r="BD1868" i="1"/>
  <c r="BV1868" i="1"/>
  <c r="BW1868" i="1"/>
  <c r="BD2114" i="1"/>
  <c r="BV2114" i="1"/>
  <c r="BW2114" i="1"/>
  <c r="BD1927" i="1"/>
  <c r="BV1927" i="1"/>
  <c r="BW1927" i="1"/>
  <c r="BD1913" i="1"/>
  <c r="BV1913" i="1"/>
  <c r="BW1913" i="1"/>
  <c r="BD1984" i="1"/>
  <c r="BV1984" i="1"/>
  <c r="BW1984" i="1"/>
  <c r="BD2205" i="1"/>
  <c r="BV2205" i="1"/>
  <c r="BW2205" i="1"/>
  <c r="BD1999" i="1"/>
  <c r="BV1999" i="1"/>
  <c r="BW1999" i="1"/>
  <c r="BD2184" i="1"/>
  <c r="BV2184" i="1"/>
  <c r="BW2184" i="1"/>
  <c r="BD2455" i="1"/>
  <c r="BV2455" i="1"/>
  <c r="BW2455" i="1"/>
  <c r="BD2316" i="1"/>
  <c r="BV2316" i="1"/>
  <c r="BW2316" i="1"/>
  <c r="BD2240" i="1"/>
  <c r="BV2240" i="1"/>
  <c r="BW2240" i="1"/>
  <c r="BD2456" i="1"/>
  <c r="BV2456" i="1"/>
  <c r="BW2456" i="1"/>
  <c r="BD2317" i="1"/>
  <c r="BV2317" i="1"/>
  <c r="BW2317" i="1"/>
  <c r="BD2541" i="1"/>
  <c r="BV2541" i="1"/>
  <c r="BW2541" i="1"/>
  <c r="BD2254" i="1"/>
  <c r="BV2254" i="1"/>
  <c r="BW2254" i="1"/>
  <c r="BD2392" i="1"/>
  <c r="BV2392" i="1"/>
  <c r="BW2392" i="1"/>
  <c r="BD2422" i="1"/>
  <c r="BV2422" i="1"/>
  <c r="BW2422" i="1"/>
  <c r="BD2165" i="1"/>
  <c r="BV2165" i="1"/>
  <c r="BW2165" i="1"/>
  <c r="BD2349" i="1"/>
  <c r="BV2349" i="1"/>
  <c r="BW2349" i="1"/>
  <c r="BD2350" i="1"/>
  <c r="BV2350" i="1"/>
  <c r="BW2350" i="1"/>
  <c r="BD2514" i="1"/>
  <c r="BV2514" i="1"/>
  <c r="BW2514" i="1"/>
  <c r="BD2423" i="1"/>
  <c r="BV2423" i="1"/>
  <c r="BW2423" i="1"/>
  <c r="BD600" i="1"/>
  <c r="BV600" i="1"/>
  <c r="BW600" i="1"/>
  <c r="BD111" i="1"/>
  <c r="BV111" i="1"/>
  <c r="BW111" i="1"/>
  <c r="BD601" i="1"/>
  <c r="BV601" i="1"/>
  <c r="BW601" i="1"/>
  <c r="BD274" i="1"/>
  <c r="BV274" i="1"/>
  <c r="BW274" i="1"/>
  <c r="BD448" i="1"/>
  <c r="BV448" i="1"/>
  <c r="BW448" i="1"/>
  <c r="BD129" i="1"/>
  <c r="BV129" i="1"/>
  <c r="BW129" i="1"/>
  <c r="BD130" i="1"/>
  <c r="BV130" i="1"/>
  <c r="BW130" i="1"/>
  <c r="BD416" i="1"/>
  <c r="BV416" i="1"/>
  <c r="BW416" i="1"/>
  <c r="BD306" i="1"/>
  <c r="BV306" i="1"/>
  <c r="BW306" i="1"/>
  <c r="BD756" i="1"/>
  <c r="BV756" i="1"/>
  <c r="BW756" i="1"/>
  <c r="BD1000" i="1"/>
  <c r="BV1000" i="1"/>
  <c r="BW1000" i="1"/>
  <c r="BD1195" i="1"/>
  <c r="BV1195" i="1"/>
  <c r="BW1195" i="1"/>
  <c r="BD1196" i="1"/>
  <c r="BV1196" i="1"/>
  <c r="BW1196" i="1"/>
  <c r="BD1240" i="1"/>
  <c r="BV1240" i="1"/>
  <c r="BW1240" i="1"/>
  <c r="BD175" i="1"/>
  <c r="BV175" i="1"/>
  <c r="BW175" i="1"/>
  <c r="BD353" i="1"/>
  <c r="BV353" i="1"/>
  <c r="BW353" i="1"/>
  <c r="BD872" i="1"/>
  <c r="BV872" i="1"/>
  <c r="BW872" i="1"/>
  <c r="BD534" i="1"/>
  <c r="BV534" i="1"/>
  <c r="BW534" i="1"/>
  <c r="BD865" i="1"/>
  <c r="BV865" i="1"/>
  <c r="BW865" i="1"/>
  <c r="BD628" i="1"/>
  <c r="BV628" i="1"/>
  <c r="BW628" i="1"/>
  <c r="BD717" i="1"/>
  <c r="BV717" i="1"/>
  <c r="BW717" i="1"/>
  <c r="BD645" i="1"/>
  <c r="BV645" i="1"/>
  <c r="BW645" i="1"/>
  <c r="BD1514" i="1"/>
  <c r="BV1514" i="1"/>
  <c r="BW1514" i="1"/>
  <c r="BD1503" i="1"/>
  <c r="BV1503" i="1"/>
  <c r="BW1503" i="1"/>
  <c r="BD1439" i="1"/>
  <c r="BV1439" i="1"/>
  <c r="BW1439" i="1"/>
  <c r="BD1012" i="1"/>
  <c r="BV1012" i="1"/>
  <c r="BW1012" i="1"/>
  <c r="BD1013" i="1"/>
  <c r="BV1013" i="1"/>
  <c r="BW1013" i="1"/>
  <c r="BD1052" i="1"/>
  <c r="BV1052" i="1"/>
  <c r="BW1052" i="1"/>
  <c r="BD1264" i="1"/>
  <c r="BV1264" i="1"/>
  <c r="BW1264" i="1"/>
  <c r="BD1515" i="1"/>
  <c r="BV1515" i="1"/>
  <c r="BW1515" i="1"/>
  <c r="BD1100" i="1"/>
  <c r="BV1100" i="1"/>
  <c r="BW1100" i="1"/>
  <c r="BD1014" i="1"/>
  <c r="BV1014" i="1"/>
  <c r="BW1014" i="1"/>
  <c r="BD1062" i="1"/>
  <c r="BV1062" i="1"/>
  <c r="BW1062" i="1"/>
  <c r="BD1101" i="1"/>
  <c r="BV1101" i="1"/>
  <c r="BW1101" i="1"/>
  <c r="BD1094" i="1"/>
  <c r="BV1094" i="1"/>
  <c r="BW1094" i="1"/>
  <c r="BD1241" i="1"/>
  <c r="BV1241" i="1"/>
  <c r="BW1241" i="1"/>
  <c r="BD1602" i="1"/>
  <c r="BV1602" i="1"/>
  <c r="BW1602" i="1"/>
  <c r="BD1657" i="1"/>
  <c r="BV1657" i="1"/>
  <c r="BW1657" i="1"/>
  <c r="BD1755" i="1"/>
  <c r="BV1755" i="1"/>
  <c r="BW1755" i="1"/>
  <c r="BD1603" i="1"/>
  <c r="BV1603" i="1"/>
  <c r="BW1603" i="1"/>
  <c r="BD1691" i="1"/>
  <c r="BV1691" i="1"/>
  <c r="BW1691" i="1"/>
  <c r="BD1854" i="1"/>
  <c r="BV1854" i="1"/>
  <c r="BW1854" i="1"/>
  <c r="BD1928" i="1"/>
  <c r="BV1928" i="1"/>
  <c r="BW1928" i="1"/>
  <c r="BD1830" i="1"/>
  <c r="BV1830" i="1"/>
  <c r="BW1830" i="1"/>
  <c r="BD1886" i="1"/>
  <c r="BV1886" i="1"/>
  <c r="BW1886" i="1"/>
  <c r="BD2064" i="1"/>
  <c r="BV2064" i="1"/>
  <c r="BW2064" i="1"/>
  <c r="BD2000" i="1"/>
  <c r="BV2000" i="1"/>
  <c r="BW2000" i="1"/>
  <c r="BD2115" i="1"/>
  <c r="BV2115" i="1"/>
  <c r="BW2115" i="1"/>
  <c r="BD1985" i="1"/>
  <c r="BV1985" i="1"/>
  <c r="BW1985" i="1"/>
  <c r="BD1919" i="1"/>
  <c r="BV1919" i="1"/>
  <c r="BW1919" i="1"/>
  <c r="BD2255" i="1"/>
  <c r="BV2255" i="1"/>
  <c r="BW2255" i="1"/>
  <c r="BD1914" i="1"/>
  <c r="BV1914" i="1"/>
  <c r="BW1914" i="1"/>
  <c r="BD2206" i="1"/>
  <c r="BV2206" i="1"/>
  <c r="BW2206" i="1"/>
  <c r="BD1920" i="1"/>
  <c r="BV1920" i="1"/>
  <c r="BW1920" i="1"/>
  <c r="BD2515" i="1"/>
  <c r="BV2515" i="1"/>
  <c r="BW2515" i="1"/>
  <c r="BD1980" i="1"/>
  <c r="BV1980" i="1"/>
  <c r="BW1980" i="1"/>
  <c r="BD2256" i="1"/>
  <c r="BV2256" i="1"/>
  <c r="BW2256" i="1"/>
  <c r="BD2283" i="1"/>
  <c r="BV2283" i="1"/>
  <c r="BW2283" i="1"/>
  <c r="BD2284" i="1"/>
  <c r="BV2284" i="1"/>
  <c r="BW2284" i="1"/>
  <c r="BD2369" i="1"/>
  <c r="BV2369" i="1"/>
  <c r="BW2369" i="1"/>
  <c r="BD2227" i="1"/>
  <c r="BV2227" i="1"/>
  <c r="BW2227" i="1"/>
  <c r="BD2285" i="1"/>
  <c r="BV2285" i="1"/>
  <c r="BW2285" i="1"/>
  <c r="BD2286" i="1"/>
  <c r="BV2286" i="1"/>
  <c r="BW2286" i="1"/>
  <c r="BD2516" i="1"/>
  <c r="BV2516" i="1"/>
  <c r="BW2516" i="1"/>
  <c r="BD2517" i="1"/>
  <c r="BV2517" i="1"/>
  <c r="BW2517" i="1"/>
  <c r="BD2488" i="1"/>
  <c r="BV2488" i="1"/>
  <c r="BW2488" i="1"/>
  <c r="BD2518" i="1"/>
  <c r="BV2518" i="1"/>
  <c r="BW2518" i="1"/>
  <c r="BD866" i="1"/>
  <c r="BV866" i="1"/>
  <c r="BW866" i="1"/>
  <c r="BD176" i="1"/>
  <c r="BV176" i="1"/>
  <c r="BW176" i="1"/>
  <c r="BD354" i="1"/>
  <c r="BV354" i="1"/>
  <c r="BW354" i="1"/>
  <c r="BD61" i="1"/>
  <c r="BV61" i="1"/>
  <c r="BW61" i="1"/>
  <c r="BD225" i="1"/>
  <c r="BV225" i="1"/>
  <c r="BW225" i="1"/>
  <c r="BD131" i="1"/>
  <c r="BV131" i="1"/>
  <c r="BW131" i="1"/>
  <c r="BD85" i="1"/>
  <c r="BV85" i="1"/>
  <c r="BW85" i="1"/>
  <c r="BD417" i="1"/>
  <c r="BV417" i="1"/>
  <c r="BW417" i="1"/>
  <c r="BD552" i="1"/>
  <c r="BV552" i="1"/>
  <c r="BW552" i="1"/>
  <c r="BD470" i="1"/>
  <c r="BV470" i="1"/>
  <c r="BW470" i="1"/>
  <c r="BD17" i="1"/>
  <c r="BV17" i="1"/>
  <c r="BW17" i="1"/>
  <c r="BD177" i="1"/>
  <c r="BV177" i="1"/>
  <c r="BW177" i="1"/>
  <c r="BD35" i="1"/>
  <c r="BV35" i="1"/>
  <c r="BW35" i="1"/>
  <c r="BD275" i="1"/>
  <c r="BV275" i="1"/>
  <c r="BW275" i="1"/>
  <c r="BD757" i="1"/>
  <c r="BV757" i="1"/>
  <c r="BW757" i="1"/>
  <c r="BD970" i="1"/>
  <c r="BV970" i="1"/>
  <c r="BW970" i="1"/>
  <c r="BD1174" i="1"/>
  <c r="BV1174" i="1"/>
  <c r="BW1174" i="1"/>
  <c r="BD1153" i="1"/>
  <c r="BV1153" i="1"/>
  <c r="BW1153" i="1"/>
  <c r="BD1450" i="1"/>
  <c r="BV1450" i="1"/>
  <c r="BW1450" i="1"/>
  <c r="BD840" i="1"/>
  <c r="BV840" i="1"/>
  <c r="BW840" i="1"/>
  <c r="BD178" i="1"/>
  <c r="BV178" i="1"/>
  <c r="BW178" i="1"/>
  <c r="BD179" i="1"/>
  <c r="BV179" i="1"/>
  <c r="BW179" i="1"/>
  <c r="BD404" i="1"/>
  <c r="BV404" i="1"/>
  <c r="BW404" i="1"/>
  <c r="BD276" i="1"/>
  <c r="BV276" i="1"/>
  <c r="BW276" i="1"/>
  <c r="BD387" i="1"/>
  <c r="BV387" i="1"/>
  <c r="BW387" i="1"/>
  <c r="BD949" i="1"/>
  <c r="BV949" i="1"/>
  <c r="BW949" i="1"/>
  <c r="BD666" i="1"/>
  <c r="BV666" i="1"/>
  <c r="BW666" i="1"/>
  <c r="BD479" i="1"/>
  <c r="BV479" i="1"/>
  <c r="BW479" i="1"/>
  <c r="BD984" i="1"/>
  <c r="BV984" i="1"/>
  <c r="BW984" i="1"/>
  <c r="BD776" i="1"/>
  <c r="BV776" i="1"/>
  <c r="BW776" i="1"/>
  <c r="BD226" i="1"/>
  <c r="BV226" i="1"/>
  <c r="BW226" i="1"/>
  <c r="BD307" i="1"/>
  <c r="BV307" i="1"/>
  <c r="BW307" i="1"/>
  <c r="BD180" i="1"/>
  <c r="BV180" i="1"/>
  <c r="BW180" i="1"/>
  <c r="BD991" i="1"/>
  <c r="BV991" i="1"/>
  <c r="BW991" i="1"/>
  <c r="BD86" i="1"/>
  <c r="BV86" i="1"/>
  <c r="BW86" i="1"/>
  <c r="BD181" i="1"/>
  <c r="BV181" i="1"/>
  <c r="BW181" i="1"/>
  <c r="BD950" i="1"/>
  <c r="BV950" i="1"/>
  <c r="BW950" i="1"/>
  <c r="BD355" i="1"/>
  <c r="BV355" i="1"/>
  <c r="BW355" i="1"/>
  <c r="BD132" i="1"/>
  <c r="BV132" i="1"/>
  <c r="BW132" i="1"/>
  <c r="BD573" i="1"/>
  <c r="BV573" i="1"/>
  <c r="BW573" i="1"/>
  <c r="BD356" i="1"/>
  <c r="BV356" i="1"/>
  <c r="BW356" i="1"/>
  <c r="BD822" i="1"/>
  <c r="BV822" i="1"/>
  <c r="BW822" i="1"/>
  <c r="BD895" i="1"/>
  <c r="BV895" i="1"/>
  <c r="BW895" i="1"/>
  <c r="BD509" i="1"/>
  <c r="BV509" i="1"/>
  <c r="BW509" i="1"/>
  <c r="BD1405" i="1"/>
  <c r="BV1405" i="1"/>
  <c r="BW1405" i="1"/>
  <c r="BD1385" i="1"/>
  <c r="BV1385" i="1"/>
  <c r="BW1385" i="1"/>
  <c r="BD1440" i="1"/>
  <c r="BV1440" i="1"/>
  <c r="BW1440" i="1"/>
  <c r="BD1379" i="1"/>
  <c r="BV1379" i="1"/>
  <c r="BW1379" i="1"/>
  <c r="BD1365" i="1"/>
  <c r="BV1365" i="1"/>
  <c r="BW1365" i="1"/>
  <c r="BD1036" i="1"/>
  <c r="BV1036" i="1"/>
  <c r="BW1036" i="1"/>
  <c r="BD1226" i="1"/>
  <c r="BV1226" i="1"/>
  <c r="BW1226" i="1"/>
  <c r="BD1482" i="1"/>
  <c r="BV1482" i="1"/>
  <c r="BW1482" i="1"/>
  <c r="BD1415" i="1"/>
  <c r="BV1415" i="1"/>
  <c r="BW1415" i="1"/>
  <c r="BD1396" i="1"/>
  <c r="BV1396" i="1"/>
  <c r="BW1396" i="1"/>
  <c r="BD1197" i="1"/>
  <c r="BV1197" i="1"/>
  <c r="BW1197" i="1"/>
  <c r="BD1131" i="1"/>
  <c r="BV1131" i="1"/>
  <c r="BW1131" i="1"/>
  <c r="BD1590" i="1"/>
  <c r="BV1590" i="1"/>
  <c r="BW1590" i="1"/>
  <c r="BD1658" i="1"/>
  <c r="BV1658" i="1"/>
  <c r="BW1658" i="1"/>
  <c r="BD1650" i="1"/>
  <c r="BV1650" i="1"/>
  <c r="BW1650" i="1"/>
  <c r="BD1618" i="1"/>
  <c r="BV1618" i="1"/>
  <c r="BW1618" i="1"/>
  <c r="BD1712" i="1"/>
  <c r="BV1712" i="1"/>
  <c r="BW1712" i="1"/>
  <c r="BD1692" i="1"/>
  <c r="BV1692" i="1"/>
  <c r="BW1692" i="1"/>
  <c r="BD1693" i="1"/>
  <c r="BV1693" i="1"/>
  <c r="BW1693" i="1"/>
  <c r="BD1619" i="1"/>
  <c r="BV1619" i="1"/>
  <c r="BW1619" i="1"/>
  <c r="BD1767" i="1"/>
  <c r="BV1767" i="1"/>
  <c r="BW1767" i="1"/>
  <c r="BD1806" i="1"/>
  <c r="BV1806" i="1"/>
  <c r="BW1806" i="1"/>
  <c r="BD1831" i="1"/>
  <c r="BV1831" i="1"/>
  <c r="BW1831" i="1"/>
  <c r="BD1855" i="1"/>
  <c r="BV1855" i="1"/>
  <c r="BW1855" i="1"/>
  <c r="BD2085" i="1"/>
  <c r="BV2085" i="1"/>
  <c r="BW2085" i="1"/>
  <c r="BD1960" i="1"/>
  <c r="BV1960" i="1"/>
  <c r="BW1960" i="1"/>
  <c r="BD2049" i="1"/>
  <c r="BV2049" i="1"/>
  <c r="BW2049" i="1"/>
  <c r="BD1887" i="1"/>
  <c r="BV1887" i="1"/>
  <c r="BW1887" i="1"/>
  <c r="BD1945" i="1"/>
  <c r="BV1945" i="1"/>
  <c r="BW1945" i="1"/>
  <c r="BD2132" i="1"/>
  <c r="BV2132" i="1"/>
  <c r="BW2132" i="1"/>
  <c r="BD2133" i="1"/>
  <c r="BV2133" i="1"/>
  <c r="BW2133" i="1"/>
  <c r="BD2065" i="1"/>
  <c r="BV2065" i="1"/>
  <c r="BW2065" i="1"/>
  <c r="BD2287" i="1"/>
  <c r="BV2287" i="1"/>
  <c r="BW2287" i="1"/>
  <c r="BD2134" i="1"/>
  <c r="BV2134" i="1"/>
  <c r="BW2134" i="1"/>
  <c r="BD1974" i="1"/>
  <c r="BV1974" i="1"/>
  <c r="BW1974" i="1"/>
  <c r="BD2318" i="1"/>
  <c r="BV2318" i="1"/>
  <c r="BW2318" i="1"/>
  <c r="BD1961" i="1"/>
  <c r="BV1961" i="1"/>
  <c r="BW1961" i="1"/>
  <c r="BD2351" i="1"/>
  <c r="BV2351" i="1"/>
  <c r="BW2351" i="1"/>
  <c r="BD2393" i="1"/>
  <c r="BV2393" i="1"/>
  <c r="BW2393" i="1"/>
  <c r="BD2489" i="1"/>
  <c r="BV2489" i="1"/>
  <c r="BW2489" i="1"/>
  <c r="BD2086" i="1"/>
  <c r="BV2086" i="1"/>
  <c r="BW2086" i="1"/>
  <c r="BD2087" i="1"/>
  <c r="BV2087" i="1"/>
  <c r="BW2087" i="1"/>
  <c r="BD2319" i="1"/>
  <c r="BV2319" i="1"/>
  <c r="BW2319" i="1"/>
  <c r="BD2352" i="1"/>
  <c r="BV2352" i="1"/>
  <c r="BW2352" i="1"/>
  <c r="BD2257" i="1"/>
  <c r="BV2257" i="1"/>
  <c r="BW2257" i="1"/>
  <c r="BD2519" i="1"/>
  <c r="BV2519" i="1"/>
  <c r="BW2519" i="1"/>
  <c r="BD2424" i="1"/>
  <c r="BV2424" i="1"/>
  <c r="BW2424" i="1"/>
  <c r="BD227" i="1"/>
  <c r="BV227" i="1"/>
  <c r="BW227" i="1"/>
  <c r="BD228" i="1"/>
  <c r="BV228" i="1"/>
  <c r="BW228" i="1"/>
  <c r="BD810" i="1"/>
  <c r="BV810" i="1"/>
  <c r="BW810" i="1"/>
  <c r="BD602" i="1"/>
  <c r="BV602" i="1"/>
  <c r="BW602" i="1"/>
  <c r="BD491" i="1"/>
  <c r="BV491" i="1"/>
  <c r="BW491" i="1"/>
  <c r="BD629" i="1"/>
  <c r="BV629" i="1"/>
  <c r="BW629" i="1"/>
  <c r="BD733" i="1"/>
  <c r="BV733" i="1"/>
  <c r="BW733" i="1"/>
  <c r="BD646" i="1"/>
  <c r="BV646" i="1"/>
  <c r="BW646" i="1"/>
  <c r="BD924" i="1"/>
  <c r="BV924" i="1"/>
  <c r="BW924" i="1"/>
  <c r="BD112" i="1"/>
  <c r="BV112" i="1"/>
  <c r="BW112" i="1"/>
  <c r="BD357" i="1"/>
  <c r="BV357" i="1"/>
  <c r="BW357" i="1"/>
  <c r="BD449" i="1"/>
  <c r="BV449" i="1"/>
  <c r="BW449" i="1"/>
  <c r="BD691" i="1"/>
  <c r="BV691" i="1"/>
  <c r="BW691" i="1"/>
  <c r="BD867" i="1"/>
  <c r="BV867" i="1"/>
  <c r="BW867" i="1"/>
  <c r="BD250" i="1"/>
  <c r="BV250" i="1"/>
  <c r="BW250" i="1"/>
  <c r="BD896" i="1"/>
  <c r="BV896" i="1"/>
  <c r="BW896" i="1"/>
  <c r="BD182" i="1"/>
  <c r="BV182" i="1"/>
  <c r="BW182" i="1"/>
  <c r="BD884" i="1"/>
  <c r="BV884" i="1"/>
  <c r="BW884" i="1"/>
  <c r="BD36" i="1"/>
  <c r="BV36" i="1"/>
  <c r="BW36" i="1"/>
  <c r="BD1175" i="1"/>
  <c r="BV1175" i="1"/>
  <c r="BW1175" i="1"/>
  <c r="BD1154" i="1"/>
  <c r="BV1154" i="1"/>
  <c r="BW1154" i="1"/>
  <c r="BD37" i="1"/>
  <c r="BV37" i="1"/>
  <c r="BW37" i="1"/>
  <c r="BD308" i="1"/>
  <c r="BV308" i="1"/>
  <c r="BW308" i="1"/>
  <c r="BD480" i="1"/>
  <c r="BV480" i="1"/>
  <c r="BW480" i="1"/>
  <c r="BD133" i="1"/>
  <c r="BV133" i="1"/>
  <c r="BW133" i="1"/>
  <c r="BD811" i="1"/>
  <c r="BV811" i="1"/>
  <c r="BW811" i="1"/>
  <c r="BD897" i="1"/>
  <c r="BV897" i="1"/>
  <c r="BW897" i="1"/>
  <c r="BD985" i="1"/>
  <c r="BV985" i="1"/>
  <c r="BW985" i="1"/>
  <c r="BD1213" i="1"/>
  <c r="BV1213" i="1"/>
  <c r="BW1213" i="1"/>
  <c r="BD758" i="1"/>
  <c r="BV758" i="1"/>
  <c r="BW758" i="1"/>
  <c r="BD38" i="1"/>
  <c r="BV38" i="1"/>
  <c r="BW38" i="1"/>
  <c r="BD553" i="1"/>
  <c r="BV553" i="1"/>
  <c r="BW553" i="1"/>
  <c r="BD630" i="1"/>
  <c r="BV630" i="1"/>
  <c r="BW630" i="1"/>
  <c r="BD471" i="1"/>
  <c r="BV471" i="1"/>
  <c r="BW471" i="1"/>
  <c r="BD1132" i="1"/>
  <c r="BV1132" i="1"/>
  <c r="BW1132" i="1"/>
  <c r="BD1271" i="1"/>
  <c r="BV1271" i="1"/>
  <c r="BW1271" i="1"/>
  <c r="BD1272" i="1"/>
  <c r="BV1272" i="1"/>
  <c r="BW1272" i="1"/>
  <c r="BD1366" i="1"/>
  <c r="BV1366" i="1"/>
  <c r="BW1366" i="1"/>
  <c r="BD510" i="1"/>
  <c r="BV510" i="1"/>
  <c r="BW510" i="1"/>
  <c r="BD734" i="1"/>
  <c r="BV734" i="1"/>
  <c r="BW734" i="1"/>
  <c r="BD908" i="1"/>
  <c r="BV908" i="1"/>
  <c r="BW908" i="1"/>
  <c r="BD388" i="1"/>
  <c r="BV388" i="1"/>
  <c r="BW388" i="1"/>
  <c r="BD309" i="1"/>
  <c r="BV309" i="1"/>
  <c r="BW309" i="1"/>
  <c r="BD1441" i="1"/>
  <c r="BV1441" i="1"/>
  <c r="BW1441" i="1"/>
  <c r="BD1541" i="1"/>
  <c r="BV1541" i="1"/>
  <c r="BW1541" i="1"/>
  <c r="BD1248" i="1"/>
  <c r="BV1248" i="1"/>
  <c r="BW1248" i="1"/>
  <c r="BD1198" i="1"/>
  <c r="BV1198" i="1"/>
  <c r="BW1198" i="1"/>
  <c r="BD1102" i="1"/>
  <c r="BV1102" i="1"/>
  <c r="BW1102" i="1"/>
  <c r="BD1434" i="1"/>
  <c r="BV1434" i="1"/>
  <c r="BW1434" i="1"/>
  <c r="CC1434" i="1"/>
  <c r="BD1412" i="1"/>
  <c r="BV1412" i="1"/>
  <c r="BW1412" i="1"/>
  <c r="BD1526" i="1"/>
  <c r="BV1526" i="1"/>
  <c r="BW1526" i="1"/>
  <c r="BD1142" i="1"/>
  <c r="BV1142" i="1"/>
  <c r="BW1142" i="1"/>
  <c r="BD1257" i="1"/>
  <c r="BV1257" i="1"/>
  <c r="BW1257" i="1"/>
  <c r="BD1307" i="1"/>
  <c r="BV1307" i="1"/>
  <c r="BW1307" i="1"/>
  <c r="BD1326" i="1"/>
  <c r="BV1326" i="1"/>
  <c r="BW1326" i="1"/>
  <c r="BD1555" i="1"/>
  <c r="BV1555" i="1"/>
  <c r="BW1555" i="1"/>
  <c r="BD1556" i="1"/>
  <c r="BV1556" i="1"/>
  <c r="BW1556" i="1"/>
  <c r="BD1625" i="1"/>
  <c r="BV1625" i="1"/>
  <c r="BW1625" i="1"/>
  <c r="BD1856" i="1"/>
  <c r="BV1856" i="1"/>
  <c r="BW1856" i="1"/>
  <c r="BD1756" i="1"/>
  <c r="BV1756" i="1"/>
  <c r="BW1756" i="1"/>
  <c r="BD1903" i="1"/>
  <c r="BV1903" i="1"/>
  <c r="BW1903" i="1"/>
  <c r="BD1904" i="1"/>
  <c r="BV1904" i="1"/>
  <c r="BW1904" i="1"/>
  <c r="BD1794" i="1"/>
  <c r="BV1794" i="1"/>
  <c r="BW1794" i="1"/>
  <c r="BD1832" i="1"/>
  <c r="BV1832" i="1"/>
  <c r="BW1832" i="1"/>
  <c r="BD2029" i="1"/>
  <c r="BV2029" i="1"/>
  <c r="BW2029" i="1"/>
  <c r="BD2030" i="1"/>
  <c r="BV2030" i="1"/>
  <c r="BW2030" i="1"/>
  <c r="BD2050" i="1"/>
  <c r="BV2050" i="1"/>
  <c r="BW2050" i="1"/>
  <c r="BD2228" i="1"/>
  <c r="BV2228" i="1"/>
  <c r="BW2228" i="1"/>
  <c r="BD2353" i="1"/>
  <c r="BV2353" i="1"/>
  <c r="BW2353" i="1"/>
  <c r="BD1962" i="1"/>
  <c r="BV1962" i="1"/>
  <c r="BW1962" i="1"/>
  <c r="BD1963" i="1"/>
  <c r="BV1963" i="1"/>
  <c r="BW1963" i="1"/>
  <c r="BD2066" i="1"/>
  <c r="BV2066" i="1"/>
  <c r="BW2066" i="1"/>
  <c r="BD2207" i="1"/>
  <c r="BV2207" i="1"/>
  <c r="BW2207" i="1"/>
  <c r="BD2258" i="1"/>
  <c r="BV2258" i="1"/>
  <c r="BW2258" i="1"/>
  <c r="BD2542" i="1"/>
  <c r="BV2542" i="1"/>
  <c r="BW2542" i="1"/>
  <c r="BD2354" i="1"/>
  <c r="BV2354" i="1"/>
  <c r="BW2354" i="1"/>
  <c r="BD2543" i="1"/>
  <c r="BV2543" i="1"/>
  <c r="BW2543" i="1"/>
  <c r="BD2457" i="1"/>
  <c r="BV2457" i="1"/>
  <c r="BW2457" i="1"/>
  <c r="BD39" i="1"/>
  <c r="BV39" i="1"/>
  <c r="BW39" i="1"/>
  <c r="BD841" i="1"/>
  <c r="BV841" i="1"/>
  <c r="BW841" i="1"/>
  <c r="BD229" i="1"/>
  <c r="BV229" i="1"/>
  <c r="BW229" i="1"/>
  <c r="BD794" i="1"/>
  <c r="BV794" i="1"/>
  <c r="BW794" i="1"/>
  <c r="BD603" i="1"/>
  <c r="BV603" i="1"/>
  <c r="BW603" i="1"/>
  <c r="BD511" i="1"/>
  <c r="BV511" i="1"/>
  <c r="BW511" i="1"/>
  <c r="BD823" i="1"/>
  <c r="BV823" i="1"/>
  <c r="BW823" i="1"/>
  <c r="BD183" i="1"/>
  <c r="BV183" i="1"/>
  <c r="BW183" i="1"/>
  <c r="BD310" i="1"/>
  <c r="BV310" i="1"/>
  <c r="BW310" i="1"/>
  <c r="BD418" i="1"/>
  <c r="BV418" i="1"/>
  <c r="BW418" i="1"/>
  <c r="BD419" i="1"/>
  <c r="BV419" i="1"/>
  <c r="BW419" i="1"/>
  <c r="BD604" i="1"/>
  <c r="BV604" i="1"/>
  <c r="BW604" i="1"/>
  <c r="BD113" i="1"/>
  <c r="BV113" i="1"/>
  <c r="BW113" i="1"/>
  <c r="BD1199" i="1"/>
  <c r="BV1199" i="1"/>
  <c r="BW1199" i="1"/>
  <c r="BD1289" i="1"/>
  <c r="BV1289" i="1"/>
  <c r="BW1289" i="1"/>
  <c r="BD667" i="1"/>
  <c r="BV667" i="1"/>
  <c r="BW667" i="1"/>
  <c r="BD230" i="1"/>
  <c r="BV230" i="1"/>
  <c r="BW230" i="1"/>
  <c r="BD231" i="1"/>
  <c r="BV231" i="1"/>
  <c r="BW231" i="1"/>
  <c r="BD87" i="1"/>
  <c r="BV87" i="1"/>
  <c r="BW87" i="1"/>
  <c r="BD925" i="1"/>
  <c r="BV925" i="1"/>
  <c r="BW925" i="1"/>
  <c r="BD554" i="1"/>
  <c r="BV554" i="1"/>
  <c r="BW554" i="1"/>
  <c r="BD759" i="1"/>
  <c r="BV759" i="1"/>
  <c r="BW759" i="1"/>
  <c r="BD326" i="1"/>
  <c r="BV326" i="1"/>
  <c r="BW326" i="1"/>
  <c r="BD795" i="1"/>
  <c r="BV795" i="1"/>
  <c r="BW795" i="1"/>
  <c r="BD796" i="1"/>
  <c r="BV796" i="1"/>
  <c r="BW796" i="1"/>
  <c r="BD1367" i="1"/>
  <c r="BV1367" i="1"/>
  <c r="BW1367" i="1"/>
  <c r="BD405" i="1"/>
  <c r="BV405" i="1"/>
  <c r="BW405" i="1"/>
  <c r="BD647" i="1"/>
  <c r="BV647" i="1"/>
  <c r="BW647" i="1"/>
  <c r="BD62" i="1"/>
  <c r="BV62" i="1"/>
  <c r="BW62" i="1"/>
  <c r="BD114" i="1"/>
  <c r="BV114" i="1"/>
  <c r="BW114" i="1"/>
  <c r="BD277" i="1"/>
  <c r="BV277" i="1"/>
  <c r="BW277" i="1"/>
  <c r="BD631" i="1"/>
  <c r="BV631" i="1"/>
  <c r="BW631" i="1"/>
  <c r="BD40" i="1"/>
  <c r="BV40" i="1"/>
  <c r="BW40" i="1"/>
  <c r="BD184" i="1"/>
  <c r="BV184" i="1"/>
  <c r="BW184" i="1"/>
  <c r="BD898" i="1"/>
  <c r="BV898" i="1"/>
  <c r="BW898" i="1"/>
  <c r="BD1426" i="1"/>
  <c r="BV1426" i="1"/>
  <c r="BW1426" i="1"/>
  <c r="BD2572" i="1"/>
  <c r="BV2572" i="1"/>
  <c r="BW2572" i="1"/>
  <c r="BD1300" i="1"/>
  <c r="BV1300" i="1"/>
  <c r="BW1300" i="1"/>
  <c r="BD1341" i="1"/>
  <c r="BV1341" i="1"/>
  <c r="BW1341" i="1"/>
  <c r="BD1258" i="1"/>
  <c r="BV1258" i="1"/>
  <c r="BW1258" i="1"/>
  <c r="BD1397" i="1"/>
  <c r="BV1397" i="1"/>
  <c r="BW1397" i="1"/>
  <c r="BD1072" i="1"/>
  <c r="BV1072" i="1"/>
  <c r="BW1072" i="1"/>
  <c r="BD1037" i="1"/>
  <c r="BV1037" i="1"/>
  <c r="BW1037" i="1"/>
  <c r="BD1178" i="1"/>
  <c r="BV1178" i="1"/>
  <c r="BW1178" i="1"/>
  <c r="BD1301" i="1"/>
  <c r="BV1301" i="1"/>
  <c r="BW1301" i="1"/>
  <c r="BD1557" i="1"/>
  <c r="BV1557" i="1"/>
  <c r="BW1557" i="1"/>
  <c r="BD1651" i="1"/>
  <c r="BV1651" i="1"/>
  <c r="BW1651" i="1"/>
  <c r="BD1604" i="1"/>
  <c r="BV1604" i="1"/>
  <c r="BW1604" i="1"/>
  <c r="BD1713" i="1"/>
  <c r="BV1713" i="1"/>
  <c r="BW1713" i="1"/>
  <c r="BD1659" i="1"/>
  <c r="BV1659" i="1"/>
  <c r="BW1659" i="1"/>
  <c r="BD1591" i="1"/>
  <c r="BV1591" i="1"/>
  <c r="BW1591" i="1"/>
  <c r="BD1705" i="1"/>
  <c r="BV1705" i="1"/>
  <c r="BW1705" i="1"/>
  <c r="BD1888" i="1"/>
  <c r="BV1888" i="1"/>
  <c r="BW1888" i="1"/>
  <c r="BD1933" i="1"/>
  <c r="BV1933" i="1"/>
  <c r="BW1933" i="1"/>
  <c r="BD1844" i="1"/>
  <c r="BV1844" i="1"/>
  <c r="BW1844" i="1"/>
  <c r="BD1921" i="1"/>
  <c r="BV1921" i="1"/>
  <c r="BW1921" i="1"/>
  <c r="BD1922" i="1"/>
  <c r="BV1922" i="1"/>
  <c r="BW1922" i="1"/>
  <c r="BD2135" i="1"/>
  <c r="BV2135" i="1"/>
  <c r="BW2135" i="1"/>
  <c r="BD1975" i="1"/>
  <c r="BV1975" i="1"/>
  <c r="BW1975" i="1"/>
  <c r="BD2001" i="1"/>
  <c r="BV2001" i="1"/>
  <c r="BW2001" i="1"/>
  <c r="BD2355" i="1"/>
  <c r="BV2355" i="1"/>
  <c r="BW2355" i="1"/>
  <c r="BD2544" i="1"/>
  <c r="BV2544" i="1"/>
  <c r="BW2544" i="1"/>
  <c r="BD2166" i="1"/>
  <c r="BV2166" i="1"/>
  <c r="BW2166" i="1"/>
  <c r="BD2167" i="1"/>
  <c r="BV2167" i="1"/>
  <c r="BW2167" i="1"/>
  <c r="BD2356" i="1"/>
  <c r="BV2356" i="1"/>
  <c r="BW2356" i="1"/>
  <c r="BD2357" i="1"/>
  <c r="BV2357" i="1"/>
  <c r="BW2357" i="1"/>
  <c r="BD2241" i="1"/>
  <c r="BV2241" i="1"/>
  <c r="BW2241" i="1"/>
  <c r="BD2358" i="1"/>
  <c r="BV2358" i="1"/>
  <c r="BW2358" i="1"/>
  <c r="BD2320" i="1"/>
  <c r="BV2320" i="1"/>
  <c r="BW2320" i="1"/>
  <c r="BD2359" i="1"/>
  <c r="BV2359" i="1"/>
  <c r="BW2359" i="1"/>
  <c r="BD2288" i="1"/>
  <c r="BV2288" i="1"/>
  <c r="BW2288" i="1"/>
  <c r="BD2520" i="1"/>
  <c r="BV2520" i="1"/>
  <c r="BW2520" i="1"/>
  <c r="BD2425" i="1"/>
  <c r="BV2425" i="1"/>
  <c r="BW2425" i="1"/>
  <c r="BD2394" i="1"/>
  <c r="BV2394" i="1"/>
  <c r="BW2394" i="1"/>
  <c r="BD2116" i="1"/>
  <c r="BV2116" i="1"/>
  <c r="BW2116" i="1"/>
  <c r="BD2289" i="1"/>
  <c r="BV2289" i="1"/>
  <c r="BW2289" i="1"/>
  <c r="BD2426" i="1"/>
  <c r="BV2426" i="1"/>
  <c r="BW2426" i="1"/>
  <c r="BD2521" i="1"/>
  <c r="BV2521" i="1"/>
  <c r="BW2521" i="1"/>
  <c r="BD18" i="1"/>
  <c r="BV18" i="1"/>
  <c r="BW18" i="1"/>
  <c r="BD63" i="1"/>
  <c r="BV63" i="1"/>
  <c r="BW63" i="1"/>
  <c r="BD824" i="1"/>
  <c r="BV824" i="1"/>
  <c r="BW824" i="1"/>
  <c r="BD64" i="1"/>
  <c r="BV64" i="1"/>
  <c r="BW64" i="1"/>
  <c r="BD632" i="1"/>
  <c r="BV632" i="1"/>
  <c r="BW632" i="1"/>
  <c r="BD574" i="1"/>
  <c r="BV574" i="1"/>
  <c r="BW574" i="1"/>
  <c r="BD251" i="1"/>
  <c r="BV251" i="1"/>
  <c r="BW251" i="1"/>
  <c r="BD575" i="1"/>
  <c r="BV575" i="1"/>
  <c r="BW575" i="1"/>
  <c r="BD232" i="1"/>
  <c r="BV232" i="1"/>
  <c r="BW232" i="1"/>
  <c r="BD233" i="1"/>
  <c r="BV233" i="1"/>
  <c r="BW233" i="1"/>
  <c r="BD481" i="1"/>
  <c r="BV481" i="1"/>
  <c r="BW481" i="1"/>
  <c r="BD576" i="1"/>
  <c r="BV576" i="1"/>
  <c r="BW576" i="1"/>
  <c r="BD65" i="1"/>
  <c r="BV65" i="1"/>
  <c r="BW65" i="1"/>
  <c r="BD1088" i="1"/>
  <c r="BV1088" i="1"/>
  <c r="BW1088" i="1"/>
  <c r="BD1155" i="1"/>
  <c r="BV1155" i="1"/>
  <c r="BW1155" i="1"/>
  <c r="BD1325" i="1"/>
  <c r="BV1325" i="1"/>
  <c r="BW1325" i="1"/>
  <c r="BD986" i="1"/>
  <c r="BV986" i="1"/>
  <c r="BW986" i="1"/>
  <c r="BD899" i="1"/>
  <c r="BV899" i="1"/>
  <c r="BW899" i="1"/>
  <c r="BD327" i="1"/>
  <c r="BV327" i="1"/>
  <c r="BW327" i="1"/>
  <c r="BD555" i="1"/>
  <c r="BV555" i="1"/>
  <c r="BW555" i="1"/>
  <c r="BD735" i="1"/>
  <c r="BV735" i="1"/>
  <c r="BW735" i="1"/>
  <c r="BD252" i="1"/>
  <c r="BV252" i="1"/>
  <c r="BW252" i="1"/>
  <c r="BD185" i="1"/>
  <c r="BV185" i="1"/>
  <c r="BW185" i="1"/>
  <c r="BD358" i="1"/>
  <c r="BV358" i="1"/>
  <c r="BW358" i="1"/>
  <c r="BD736" i="1"/>
  <c r="BV736" i="1"/>
  <c r="BW736" i="1"/>
  <c r="BD1290" i="1"/>
  <c r="BV1290" i="1"/>
  <c r="BW1290" i="1"/>
  <c r="BD1038" i="1"/>
  <c r="BV1038" i="1"/>
  <c r="BW1038" i="1"/>
  <c r="BD535" i="1"/>
  <c r="BV535" i="1"/>
  <c r="BW535" i="1"/>
  <c r="BD692" i="1"/>
  <c r="BV692" i="1"/>
  <c r="BW692" i="1"/>
  <c r="BD577" i="1"/>
  <c r="BV577" i="1"/>
  <c r="BW577" i="1"/>
  <c r="BD234" i="1"/>
  <c r="BV234" i="1"/>
  <c r="BW234" i="1"/>
  <c r="BD420" i="1"/>
  <c r="BV420" i="1"/>
  <c r="BW420" i="1"/>
  <c r="BD605" i="1"/>
  <c r="BV605" i="1"/>
  <c r="BW605" i="1"/>
  <c r="BD1527" i="1"/>
  <c r="BV1527" i="1"/>
  <c r="BW1527" i="1"/>
  <c r="BD1446" i="1"/>
  <c r="BV1446" i="1"/>
  <c r="BW1446" i="1"/>
  <c r="BD1757" i="1"/>
  <c r="BV1757" i="1"/>
  <c r="BW1757" i="1"/>
  <c r="BD1386" i="1"/>
  <c r="BV1386" i="1"/>
  <c r="BW1386" i="1"/>
  <c r="BD1504" i="1"/>
  <c r="BV1504" i="1"/>
  <c r="BW1504" i="1"/>
  <c r="BD1427" i="1"/>
  <c r="BV1427" i="1"/>
  <c r="BW1427" i="1"/>
  <c r="BD1156" i="1"/>
  <c r="BV1156" i="1"/>
  <c r="BW1156" i="1"/>
  <c r="BD1063" i="1"/>
  <c r="BV1063" i="1"/>
  <c r="BW1063" i="1"/>
  <c r="BD1077" i="1"/>
  <c r="BV1077" i="1"/>
  <c r="BW1077" i="1"/>
  <c r="BD1200" i="1"/>
  <c r="BV1200" i="1"/>
  <c r="BW1200" i="1"/>
  <c r="BD1315" i="1"/>
  <c r="BV1315" i="1"/>
  <c r="BW1315" i="1"/>
  <c r="BD1249" i="1"/>
  <c r="BV1249" i="1"/>
  <c r="BW1249" i="1"/>
  <c r="BD1372" i="1"/>
  <c r="BV1372" i="1"/>
  <c r="BW1372" i="1"/>
  <c r="BD1368" i="1"/>
  <c r="BV1368" i="1"/>
  <c r="BW1368" i="1"/>
  <c r="BD1568" i="1"/>
  <c r="BV1568" i="1"/>
  <c r="BW1568" i="1"/>
  <c r="BD1592" i="1"/>
  <c r="BV1592" i="1"/>
  <c r="BW1592" i="1"/>
  <c r="BD1652" i="1"/>
  <c r="BV1652" i="1"/>
  <c r="BW1652" i="1"/>
  <c r="BD1653" i="1"/>
  <c r="BV1653" i="1"/>
  <c r="BW1653" i="1"/>
  <c r="BD1706" i="1"/>
  <c r="BV1706" i="1"/>
  <c r="BW1706" i="1"/>
  <c r="BD1694" i="1"/>
  <c r="BV1694" i="1"/>
  <c r="BW1694" i="1"/>
  <c r="BD1795" i="1"/>
  <c r="BV1795" i="1"/>
  <c r="BW1795" i="1"/>
  <c r="BD1707" i="1"/>
  <c r="BV1707" i="1"/>
  <c r="BW1707" i="1"/>
  <c r="BD2051" i="1"/>
  <c r="BV2051" i="1"/>
  <c r="BW2051" i="1"/>
  <c r="BD1877" i="1"/>
  <c r="BV1877" i="1"/>
  <c r="BW1877" i="1"/>
  <c r="BD1986" i="1"/>
  <c r="BV1986" i="1"/>
  <c r="BW1986" i="1"/>
  <c r="BD1924" i="1"/>
  <c r="BV1924" i="1"/>
  <c r="BW1924" i="1"/>
  <c r="BD2136" i="1"/>
  <c r="BV2136" i="1"/>
  <c r="BW2136" i="1"/>
  <c r="BD2137" i="1"/>
  <c r="BV2137" i="1"/>
  <c r="BW2137" i="1"/>
  <c r="BD2031" i="1"/>
  <c r="BV2031" i="1"/>
  <c r="BW2031" i="1"/>
  <c r="BD2360" i="1"/>
  <c r="BV2360" i="1"/>
  <c r="BW2360" i="1"/>
  <c r="BD2002" i="1"/>
  <c r="BV2002" i="1"/>
  <c r="BW2002" i="1"/>
  <c r="BD2032" i="1"/>
  <c r="BV2032" i="1"/>
  <c r="BW2032" i="1"/>
  <c r="BD2052" i="1"/>
  <c r="BV2052" i="1"/>
  <c r="BW2052" i="1"/>
  <c r="BD2361" i="1"/>
  <c r="BV2361" i="1"/>
  <c r="BW2361" i="1"/>
  <c r="BD1987" i="1"/>
  <c r="BV1987" i="1"/>
  <c r="BW1987" i="1"/>
  <c r="BD2033" i="1"/>
  <c r="BV2033" i="1"/>
  <c r="BW2033" i="1"/>
  <c r="BD2229" i="1"/>
  <c r="BV2229" i="1"/>
  <c r="BW2229" i="1"/>
  <c r="BD2458" i="1"/>
  <c r="BV2458" i="1"/>
  <c r="BW2458" i="1"/>
  <c r="BD2459" i="1"/>
  <c r="BV2459" i="1"/>
  <c r="BW2459" i="1"/>
  <c r="BD2573" i="1"/>
  <c r="BV2573" i="1"/>
  <c r="BW2573" i="1"/>
  <c r="BD2490" i="1"/>
  <c r="BV2490" i="1"/>
  <c r="BW2490" i="1"/>
  <c r="BD2395" i="1"/>
  <c r="BV2395" i="1"/>
  <c r="BW2395" i="1"/>
  <c r="BD2362" i="1"/>
  <c r="BV2362" i="1"/>
  <c r="BW2362" i="1"/>
  <c r="BD2259" i="1"/>
  <c r="BV2259" i="1"/>
  <c r="BW2259" i="1"/>
  <c r="BD2574" i="1"/>
  <c r="BV2574" i="1"/>
  <c r="BW2574" i="1"/>
  <c r="BD2396" i="1"/>
  <c r="BV2396" i="1"/>
  <c r="BW2396" i="1"/>
  <c r="BD328" i="1"/>
  <c r="BV328" i="1"/>
  <c r="BW328" i="1"/>
  <c r="BD134" i="1"/>
  <c r="BV134" i="1"/>
  <c r="BW134" i="1"/>
  <c r="BD777" i="1"/>
  <c r="BV777" i="1"/>
  <c r="BW777" i="1"/>
  <c r="BD648" i="1"/>
  <c r="BV648" i="1"/>
  <c r="BW648" i="1"/>
  <c r="BD935" i="1"/>
  <c r="BV935" i="1"/>
  <c r="BW935" i="1"/>
  <c r="BD668" i="1"/>
  <c r="BV668" i="1"/>
  <c r="BW668" i="1"/>
  <c r="BD329" i="1"/>
  <c r="BV329" i="1"/>
  <c r="BW329" i="1"/>
  <c r="BD971" i="1"/>
  <c r="BV971" i="1"/>
  <c r="BW971" i="1"/>
  <c r="BD19" i="1"/>
  <c r="BV19" i="1"/>
  <c r="BW19" i="1"/>
  <c r="BD253" i="1"/>
  <c r="BV253" i="1"/>
  <c r="BW253" i="1"/>
  <c r="BD311" i="1"/>
  <c r="BV311" i="1"/>
  <c r="BW311" i="1"/>
  <c r="BD669" i="1"/>
  <c r="BV669" i="1"/>
  <c r="BW669" i="1"/>
  <c r="BD778" i="1"/>
  <c r="BV778" i="1"/>
  <c r="BW778" i="1"/>
  <c r="BD868" i="1"/>
  <c r="BV868" i="1"/>
  <c r="BW868" i="1"/>
  <c r="BD186" i="1"/>
  <c r="BV186" i="1"/>
  <c r="BW186" i="1"/>
  <c r="BD951" i="1"/>
  <c r="BV951" i="1"/>
  <c r="BW951" i="1"/>
  <c r="BD115" i="1"/>
  <c r="BV115" i="1"/>
  <c r="BW115" i="1"/>
  <c r="BD1201" i="1"/>
  <c r="BV1201" i="1"/>
  <c r="BW1201" i="1"/>
  <c r="BD1053" i="1"/>
  <c r="BV1053" i="1"/>
  <c r="BW1053" i="1"/>
  <c r="BD1202" i="1"/>
  <c r="BV1202" i="1"/>
  <c r="BW1202" i="1"/>
  <c r="BD88" i="1"/>
  <c r="BV88" i="1"/>
  <c r="BW88" i="1"/>
  <c r="BD278" i="1"/>
  <c r="BV278" i="1"/>
  <c r="BW278" i="1"/>
  <c r="BD116" i="1"/>
  <c r="BV116" i="1"/>
  <c r="BW116" i="1"/>
  <c r="BD825" i="1"/>
  <c r="BV825" i="1"/>
  <c r="BW825" i="1"/>
  <c r="BD389" i="1"/>
  <c r="BV389" i="1"/>
  <c r="BW389" i="1"/>
  <c r="BD578" i="1"/>
  <c r="BV578" i="1"/>
  <c r="BW578" i="1"/>
  <c r="BD235" i="1"/>
  <c r="BV235" i="1"/>
  <c r="BW235" i="1"/>
  <c r="BD482" i="1"/>
  <c r="BV482" i="1"/>
  <c r="BW482" i="1"/>
  <c r="BD236" i="1"/>
  <c r="BV236" i="1"/>
  <c r="BW236" i="1"/>
  <c r="BD390" i="1"/>
  <c r="BV390" i="1"/>
  <c r="BW390" i="1"/>
  <c r="BD842" i="1"/>
  <c r="BV842" i="1"/>
  <c r="BW842" i="1"/>
  <c r="BD1373" i="1"/>
  <c r="BV1373" i="1"/>
  <c r="BW1373" i="1"/>
  <c r="BD237" i="1"/>
  <c r="BV237" i="1"/>
  <c r="BW237" i="1"/>
  <c r="BD649" i="1"/>
  <c r="BV649" i="1"/>
  <c r="BW649" i="1"/>
  <c r="BD512" i="1"/>
  <c r="BV512" i="1"/>
  <c r="BW512" i="1"/>
  <c r="BD633" i="1"/>
  <c r="BV633" i="1"/>
  <c r="BW633" i="1"/>
  <c r="BD89" i="1"/>
  <c r="BV89" i="1"/>
  <c r="BW89" i="1"/>
  <c r="BD135" i="1"/>
  <c r="BV135" i="1"/>
  <c r="BW135" i="1"/>
  <c r="BD1528" i="1"/>
  <c r="BV1528" i="1"/>
  <c r="BW1528" i="1"/>
  <c r="BD1428" i="1"/>
  <c r="BV1428" i="1"/>
  <c r="BW1428" i="1"/>
  <c r="BD1483" i="1"/>
  <c r="BV1483" i="1"/>
  <c r="BW1483" i="1"/>
  <c r="BD1493" i="1"/>
  <c r="BV1493" i="1"/>
  <c r="BW1493" i="1"/>
  <c r="BD1133" i="1"/>
  <c r="BV1133" i="1"/>
  <c r="BW1133" i="1"/>
  <c r="BD1103" i="1"/>
  <c r="BV1103" i="1"/>
  <c r="BW1103" i="1"/>
  <c r="BD1489" i="1"/>
  <c r="BV1489" i="1"/>
  <c r="BW1489" i="1"/>
  <c r="BD1429" i="1"/>
  <c r="BV1429" i="1"/>
  <c r="BW1429" i="1"/>
  <c r="BD1235" i="1"/>
  <c r="BV1235" i="1"/>
  <c r="BW1235" i="1"/>
  <c r="BD1015" i="1"/>
  <c r="BV1015" i="1"/>
  <c r="BW1015" i="1"/>
  <c r="BD1109" i="1"/>
  <c r="BV1109" i="1"/>
  <c r="BW1109" i="1"/>
  <c r="BD1203" i="1"/>
  <c r="BV1203" i="1"/>
  <c r="BW1203" i="1"/>
  <c r="BD1327" i="1"/>
  <c r="BV1327" i="1"/>
  <c r="BW1327" i="1"/>
  <c r="BD1316" i="1"/>
  <c r="BV1316" i="1"/>
  <c r="BW1316" i="1"/>
  <c r="BD1308" i="1"/>
  <c r="BV1308" i="1"/>
  <c r="BW1308" i="1"/>
  <c r="BD1620" i="1"/>
  <c r="BV1620" i="1"/>
  <c r="BW1620" i="1"/>
  <c r="BD1569" i="1"/>
  <c r="BV1569" i="1"/>
  <c r="BW1569" i="1"/>
  <c r="BD1674" i="1"/>
  <c r="BV1674" i="1"/>
  <c r="BW1674" i="1"/>
  <c r="BD1675" i="1"/>
  <c r="BV1675" i="1"/>
  <c r="BW1675" i="1"/>
  <c r="BD2460" i="1"/>
  <c r="BV2460" i="1"/>
  <c r="BW2460" i="1"/>
  <c r="BD1878" i="1"/>
  <c r="BV1878" i="1"/>
  <c r="BW1878" i="1"/>
  <c r="BD1845" i="1"/>
  <c r="BV1845" i="1"/>
  <c r="BW1845" i="1"/>
  <c r="BD1889" i="1"/>
  <c r="BV1889" i="1"/>
  <c r="BW1889" i="1"/>
  <c r="BD2034" i="1"/>
  <c r="BV2034" i="1"/>
  <c r="BW2034" i="1"/>
  <c r="BD2003" i="1"/>
  <c r="BV2003" i="1"/>
  <c r="BW2003" i="1"/>
  <c r="BD2168" i="1"/>
  <c r="BV2168" i="1"/>
  <c r="BW2168" i="1"/>
  <c r="BD2230" i="1"/>
  <c r="BV2230" i="1"/>
  <c r="BW2230" i="1"/>
  <c r="BD2208" i="1"/>
  <c r="BV2208" i="1"/>
  <c r="BW2208" i="1"/>
  <c r="BD2035" i="1"/>
  <c r="BV2035" i="1"/>
  <c r="BW2035" i="1"/>
  <c r="BD2209" i="1"/>
  <c r="BV2209" i="1"/>
  <c r="BW2209" i="1"/>
  <c r="BD2290" i="1"/>
  <c r="BV2290" i="1"/>
  <c r="BW2290" i="1"/>
  <c r="BD2260" i="1"/>
  <c r="BV2260" i="1"/>
  <c r="BW2260" i="1"/>
  <c r="BD2397" i="1"/>
  <c r="BV2397" i="1"/>
  <c r="BW2397" i="1"/>
  <c r="BD2291" i="1"/>
  <c r="BV2291" i="1"/>
  <c r="BW2291" i="1"/>
  <c r="BD1964" i="1"/>
  <c r="BV1964" i="1"/>
  <c r="BW1964" i="1"/>
  <c r="BD2522" i="1"/>
  <c r="BV2522" i="1"/>
  <c r="BW2522" i="1"/>
  <c r="BD2231" i="1"/>
  <c r="BV2231" i="1"/>
  <c r="BW2231" i="1"/>
  <c r="BD2545" i="1"/>
  <c r="BV2545" i="1"/>
  <c r="BW2545" i="1"/>
  <c r="BD2427" i="1"/>
  <c r="BV2427" i="1"/>
  <c r="BW2427" i="1"/>
  <c r="BD2546" i="1"/>
  <c r="BV2546" i="1"/>
  <c r="BW2546" i="1"/>
  <c r="BD670" i="1"/>
  <c r="BV670" i="1"/>
  <c r="BW670" i="1"/>
  <c r="BD579" i="1"/>
  <c r="BV579" i="1"/>
  <c r="BW579" i="1"/>
  <c r="BD359" i="1"/>
  <c r="BV359" i="1"/>
  <c r="BW359" i="1"/>
  <c r="BD450" i="1"/>
  <c r="BV450" i="1"/>
  <c r="BW450" i="1"/>
  <c r="BD737" i="1"/>
  <c r="BV737" i="1"/>
  <c r="BW737" i="1"/>
  <c r="BD117" i="1"/>
  <c r="BV117" i="1"/>
  <c r="BW117" i="1"/>
  <c r="BD360" i="1"/>
  <c r="BV360" i="1"/>
  <c r="BW360" i="1"/>
  <c r="BD421" i="1"/>
  <c r="BV421" i="1"/>
  <c r="BW421" i="1"/>
  <c r="BD391" i="1"/>
  <c r="BV391" i="1"/>
  <c r="BW391" i="1"/>
  <c r="BD718" i="1"/>
  <c r="BV718" i="1"/>
  <c r="BW718" i="1"/>
  <c r="BD483" i="1"/>
  <c r="BV483" i="1"/>
  <c r="BW483" i="1"/>
  <c r="BD312" i="1"/>
  <c r="BV312" i="1"/>
  <c r="BW312" i="1"/>
  <c r="BD693" i="1"/>
  <c r="BV693" i="1"/>
  <c r="BW693" i="1"/>
  <c r="BD869" i="1"/>
  <c r="BV869" i="1"/>
  <c r="BW869" i="1"/>
  <c r="BD650" i="1"/>
  <c r="BV650" i="1"/>
  <c r="BW650" i="1"/>
  <c r="BD719" i="1"/>
  <c r="BV719" i="1"/>
  <c r="BW719" i="1"/>
  <c r="BD671" i="1"/>
  <c r="BV671" i="1"/>
  <c r="BW671" i="1"/>
  <c r="BD422" i="1"/>
  <c r="BV422" i="1"/>
  <c r="BW422" i="1"/>
  <c r="BD1001" i="1"/>
  <c r="BV1001" i="1"/>
  <c r="BW1001" i="1"/>
  <c r="BD254" i="1"/>
  <c r="BV254" i="1"/>
  <c r="BW254" i="1"/>
  <c r="BD797" i="1"/>
  <c r="BV797" i="1"/>
  <c r="BW797" i="1"/>
  <c r="BD392" i="1"/>
  <c r="BV392" i="1"/>
  <c r="BW392" i="1"/>
  <c r="BD187" i="1"/>
  <c r="BV187" i="1"/>
  <c r="BW187" i="1"/>
  <c r="BD279" i="1"/>
  <c r="BV279" i="1"/>
  <c r="BW279" i="1"/>
  <c r="BD188" i="1"/>
  <c r="BV188" i="1"/>
  <c r="BW188" i="1"/>
  <c r="BD393" i="1"/>
  <c r="BV393" i="1"/>
  <c r="BW393" i="1"/>
  <c r="BD41" i="1"/>
  <c r="BV41" i="1"/>
  <c r="BW41" i="1"/>
  <c r="BD606" i="1"/>
  <c r="BV606" i="1"/>
  <c r="BW606" i="1"/>
  <c r="BD280" i="1"/>
  <c r="BV280" i="1"/>
  <c r="BW280" i="1"/>
  <c r="BD1002" i="1"/>
  <c r="BV1002" i="1"/>
  <c r="BW1002" i="1"/>
  <c r="BD1120" i="1"/>
  <c r="BV1120" i="1"/>
  <c r="BW1120" i="1"/>
  <c r="BD1342" i="1"/>
  <c r="BV1342" i="1"/>
  <c r="BW1342" i="1"/>
  <c r="BD1328" i="1"/>
  <c r="BV1328" i="1"/>
  <c r="BW1328" i="1"/>
  <c r="BD1250" i="1"/>
  <c r="BV1250" i="1"/>
  <c r="BW1250" i="1"/>
  <c r="BD1220" i="1"/>
  <c r="BV1220" i="1"/>
  <c r="BW1220" i="1"/>
  <c r="BD1343" i="1"/>
  <c r="BV1343" i="1"/>
  <c r="BW1343" i="1"/>
  <c r="BD909" i="1"/>
  <c r="BV909" i="1"/>
  <c r="BW909" i="1"/>
  <c r="BD972" i="1"/>
  <c r="BV972" i="1"/>
  <c r="BW972" i="1"/>
  <c r="BD136" i="1"/>
  <c r="BV136" i="1"/>
  <c r="BW136" i="1"/>
  <c r="BD189" i="1"/>
  <c r="BV189" i="1"/>
  <c r="BW189" i="1"/>
  <c r="BD798" i="1"/>
  <c r="BV798" i="1"/>
  <c r="BW798" i="1"/>
  <c r="BD451" i="1"/>
  <c r="BV451" i="1"/>
  <c r="BW451" i="1"/>
  <c r="BD2575" i="1"/>
  <c r="BV2575" i="1"/>
  <c r="BW2575" i="1"/>
  <c r="BD1284" i="1"/>
  <c r="BV1284" i="1"/>
  <c r="BW1284" i="1"/>
  <c r="BD1214" i="1"/>
  <c r="BV1214" i="1"/>
  <c r="BW1214" i="1"/>
  <c r="BD1265" i="1"/>
  <c r="BV1265" i="1"/>
  <c r="BW1265" i="1"/>
  <c r="BD1110" i="1"/>
  <c r="BV1110" i="1"/>
  <c r="BW1110" i="1"/>
  <c r="BD1494" i="1"/>
  <c r="BV1494" i="1"/>
  <c r="BW1494" i="1"/>
  <c r="BD1387" i="1"/>
  <c r="BV1387" i="1"/>
  <c r="BW1387" i="1"/>
  <c r="BD1176" i="1"/>
  <c r="BV1176" i="1"/>
  <c r="BW1176" i="1"/>
  <c r="BD1089" i="1"/>
  <c r="BV1089" i="1"/>
  <c r="BW1089" i="1"/>
  <c r="BD1111" i="1"/>
  <c r="BV1111" i="1"/>
  <c r="BW1111" i="1"/>
  <c r="BD1285" i="1"/>
  <c r="BV1285" i="1"/>
  <c r="BW1285" i="1"/>
  <c r="BD1708" i="1"/>
  <c r="BV1708" i="1"/>
  <c r="BW1708" i="1"/>
  <c r="BD1796" i="1"/>
  <c r="BV1796" i="1"/>
  <c r="BW1796" i="1"/>
  <c r="BD1714" i="1"/>
  <c r="BV1714" i="1"/>
  <c r="BW1714" i="1"/>
  <c r="BD1758" i="1"/>
  <c r="BV1758" i="1"/>
  <c r="BW1758" i="1"/>
  <c r="BD1846" i="1"/>
  <c r="BV1846" i="1"/>
  <c r="BW1846" i="1"/>
  <c r="BD1779" i="1"/>
  <c r="BV1779" i="1"/>
  <c r="BW1779" i="1"/>
  <c r="BD1869" i="1"/>
  <c r="BV1869" i="1"/>
  <c r="BW1869" i="1"/>
  <c r="BD1790" i="1"/>
  <c r="BV1790" i="1"/>
  <c r="BW1790" i="1"/>
  <c r="BD2117" i="1"/>
  <c r="BV2117" i="1"/>
  <c r="BW2117" i="1"/>
  <c r="BD2138" i="1"/>
  <c r="BV2138" i="1"/>
  <c r="BW2138" i="1"/>
  <c r="BD1905" i="1"/>
  <c r="BV1905" i="1"/>
  <c r="BW1905" i="1"/>
  <c r="BD1946" i="1"/>
  <c r="BV1946" i="1"/>
  <c r="BW1946" i="1"/>
  <c r="BD2461" i="1"/>
  <c r="BV2461" i="1"/>
  <c r="BW2461" i="1"/>
  <c r="BD2247" i="1"/>
  <c r="BV2247" i="1"/>
  <c r="BW2247" i="1"/>
  <c r="BD2363" i="1"/>
  <c r="BV2363" i="1"/>
  <c r="BW2363" i="1"/>
  <c r="BD2321" i="1"/>
  <c r="BV2321" i="1"/>
  <c r="BW2321" i="1"/>
  <c r="BD2139" i="1"/>
  <c r="BV2139" i="1"/>
  <c r="BW2139" i="1"/>
  <c r="BD2364" i="1"/>
  <c r="BV2364" i="1"/>
  <c r="BW2364" i="1"/>
  <c r="BD2140" i="1"/>
  <c r="BV2140" i="1"/>
  <c r="BW2140" i="1"/>
  <c r="BD2365" i="1"/>
  <c r="BV2365" i="1"/>
  <c r="BW2365" i="1"/>
  <c r="BD2370" i="1"/>
  <c r="BV2370" i="1"/>
  <c r="BW2370" i="1"/>
  <c r="BD2547" i="1"/>
  <c r="BV2547" i="1"/>
  <c r="BW2547" i="1"/>
  <c r="BD2548" i="1"/>
  <c r="BV2548" i="1"/>
  <c r="BW2548" i="1"/>
  <c r="BD2232" i="1"/>
  <c r="BV2232" i="1"/>
  <c r="BW2232" i="1"/>
  <c r="BD2366" i="1"/>
  <c r="BV2366" i="1"/>
  <c r="BW2366" i="1"/>
  <c r="BD2322" i="1"/>
  <c r="BV2322" i="1"/>
  <c r="BW2322" i="1"/>
  <c r="BD2233" i="1"/>
  <c r="BV2233" i="1"/>
  <c r="BW2233" i="1"/>
  <c r="BD2491" i="1"/>
  <c r="BV2491" i="1"/>
  <c r="BW2491" i="1"/>
  <c r="BD2292" i="1"/>
  <c r="BV2292" i="1"/>
  <c r="BW2292" i="1"/>
  <c r="BD2141" i="1"/>
  <c r="BV2141" i="1"/>
  <c r="BW2141" i="1"/>
  <c r="BD2293" i="1"/>
  <c r="BV2293" i="1"/>
  <c r="BW2293" i="1"/>
  <c r="BD2234" i="1"/>
  <c r="BV2234" i="1"/>
  <c r="BW2234" i="1"/>
  <c r="BD2492" i="1"/>
  <c r="BV2492" i="1"/>
  <c r="BW2492" i="1"/>
  <c r="BD2462" i="1"/>
  <c r="BV2462" i="1"/>
  <c r="BW2462" i="1"/>
  <c r="BD281" i="1"/>
  <c r="BV281" i="1"/>
  <c r="BW281" i="1"/>
  <c r="BD607" i="1"/>
  <c r="BV607" i="1"/>
  <c r="BW607" i="1"/>
  <c r="BD854" i="1"/>
  <c r="BV854" i="1"/>
  <c r="BW854" i="1"/>
  <c r="BD66" i="1"/>
  <c r="BV66" i="1"/>
  <c r="BW66" i="1"/>
  <c r="BD738" i="1"/>
  <c r="BV738" i="1"/>
  <c r="BW738" i="1"/>
  <c r="BD282" i="1"/>
  <c r="BV282" i="1"/>
  <c r="BW282" i="1"/>
  <c r="BD190" i="1"/>
  <c r="BV190" i="1"/>
  <c r="BW190" i="1"/>
  <c r="BD634" i="1"/>
  <c r="BV634" i="1"/>
  <c r="BW634" i="1"/>
  <c r="BD973" i="1"/>
  <c r="BV973" i="1"/>
  <c r="BW973" i="1"/>
  <c r="BD651" i="1"/>
  <c r="BV651" i="1"/>
  <c r="BW651" i="1"/>
  <c r="BD580" i="1"/>
  <c r="BV580" i="1"/>
  <c r="BW580" i="1"/>
  <c r="BD1054" i="1"/>
  <c r="BV1054" i="1"/>
  <c r="BW1054" i="1"/>
  <c r="BD987" i="1"/>
  <c r="BV987" i="1"/>
  <c r="BW987" i="1"/>
  <c r="BD1121" i="1"/>
  <c r="BV1121" i="1"/>
  <c r="BW1121" i="1"/>
  <c r="BD492" i="1"/>
  <c r="BV492" i="1"/>
  <c r="BW492" i="1"/>
  <c r="BD910" i="1"/>
  <c r="BV910" i="1"/>
  <c r="BW910" i="1"/>
  <c r="BD556" i="1"/>
  <c r="BV556" i="1"/>
  <c r="BW556" i="1"/>
  <c r="BD720" i="1"/>
  <c r="BV720" i="1"/>
  <c r="BW720" i="1"/>
  <c r="BD1112" i="1"/>
  <c r="BV1112" i="1"/>
  <c r="BW1112" i="1"/>
  <c r="BD1064" i="1"/>
  <c r="BV1064" i="1"/>
  <c r="BW1064" i="1"/>
  <c r="BD1374" i="1"/>
  <c r="BV1374" i="1"/>
  <c r="BW1374" i="1"/>
  <c r="BD1204" i="1"/>
  <c r="BV1204" i="1"/>
  <c r="BW1204" i="1"/>
  <c r="BD1143" i="1"/>
  <c r="BV1143" i="1"/>
  <c r="BW1143" i="1"/>
  <c r="BD1259" i="1"/>
  <c r="BV1259" i="1"/>
  <c r="BW1259" i="1"/>
  <c r="BD760" i="1"/>
  <c r="BV760" i="1"/>
  <c r="BW760" i="1"/>
  <c r="BD238" i="1"/>
  <c r="BV238" i="1"/>
  <c r="BW238" i="1"/>
  <c r="BD900" i="1"/>
  <c r="BV900" i="1"/>
  <c r="BW900" i="1"/>
  <c r="BD936" i="1"/>
  <c r="BV936" i="1"/>
  <c r="BW936" i="1"/>
  <c r="BD812" i="1"/>
  <c r="BV812" i="1"/>
  <c r="BW812" i="1"/>
  <c r="BD581" i="1"/>
  <c r="BV581" i="1"/>
  <c r="BW581" i="1"/>
  <c r="BD826" i="1"/>
  <c r="BV826" i="1"/>
  <c r="BW826" i="1"/>
  <c r="BD635" i="1"/>
  <c r="BV635" i="1"/>
  <c r="BW635" i="1"/>
  <c r="BD813" i="1"/>
  <c r="BV813" i="1"/>
  <c r="BW813" i="1"/>
  <c r="BD361" i="1"/>
  <c r="BV361" i="1"/>
  <c r="BW361" i="1"/>
  <c r="BD394" i="1"/>
  <c r="BV394" i="1"/>
  <c r="BW394" i="1"/>
  <c r="BD1474" i="1"/>
  <c r="BV1474" i="1"/>
  <c r="BW1474" i="1"/>
  <c r="BD1857" i="1"/>
  <c r="BV1857" i="1"/>
  <c r="BW1857" i="1"/>
  <c r="BD1451" i="1"/>
  <c r="BV1451" i="1"/>
  <c r="BW1451" i="1"/>
  <c r="BD1529" i="1"/>
  <c r="BV1529" i="1"/>
  <c r="BW1529" i="1"/>
  <c r="BD1344" i="1"/>
  <c r="BV1344" i="1"/>
  <c r="BW1344" i="1"/>
  <c r="BD1157" i="1"/>
  <c r="BV1157" i="1"/>
  <c r="BW1157" i="1"/>
</calcChain>
</file>

<file path=xl/sharedStrings.xml><?xml version="1.0" encoding="utf-8"?>
<sst xmlns="http://schemas.openxmlformats.org/spreadsheetml/2006/main" count="128570" uniqueCount="13936">
  <si>
    <t>CASE_NUMBER</t>
  </si>
  <si>
    <t>CASE_STATUS</t>
  </si>
  <si>
    <t>RECEIVED_DATE</t>
  </si>
  <si>
    <t>DECISION_DATE</t>
  </si>
  <si>
    <t>TYPE_OF_APPLICATION</t>
  </si>
  <si>
    <t>CW-1_PERMIT_RENEWAL_DATE</t>
  </si>
  <si>
    <t>LONG_TERM_WORKER</t>
  </si>
  <si>
    <t>CAP_EXEMPT_WORKER</t>
  </si>
  <si>
    <t>EMERGENCY_SITUATION</t>
  </si>
  <si>
    <t>LEGAL_BUSINESS_NAME</t>
  </si>
  <si>
    <t>TRADE_NAME_DBA</t>
  </si>
  <si>
    <t>EMPLOYER_ADDRESS1</t>
  </si>
  <si>
    <t>EMPLOYER_ADDRESS2</t>
  </si>
  <si>
    <t>EMPLOYER_CITY</t>
  </si>
  <si>
    <t>EMPLOYER_STATE</t>
  </si>
  <si>
    <t>EMPLOYER_POSTAL_CODE</t>
  </si>
  <si>
    <t>EMPLOYER_COUNTRY</t>
  </si>
  <si>
    <t>EMPLOYER_PROVINCE</t>
  </si>
  <si>
    <t>EMPLOYER_PHONE</t>
  </si>
  <si>
    <t>EMPLOYER_PHONE_EXT</t>
  </si>
  <si>
    <t>EMPLOYER_FEIN</t>
  </si>
  <si>
    <t>NAICS_CODE</t>
  </si>
  <si>
    <t>TYPE_OF_EMPLOYER</t>
  </si>
  <si>
    <t>APPENDIX_A_ATTACHED</t>
  </si>
  <si>
    <t>EMPLOYER_POC_LAST_NAME</t>
  </si>
  <si>
    <t>EMPLOYER_POC_FIRST_NAME</t>
  </si>
  <si>
    <t>EMPLOYER_POC_MIDDLE_NAME</t>
  </si>
  <si>
    <t>EMPLOYER_POC_JOB_TITLE</t>
  </si>
  <si>
    <t>EMPLOYER_POC_ADDRESS1</t>
  </si>
  <si>
    <t>EMPLOYER_POC_ADDRESS2</t>
  </si>
  <si>
    <t>EMPLOYER_POC_CITY</t>
  </si>
  <si>
    <t>EMPLOYER_POC_STATE</t>
  </si>
  <si>
    <t>EMPLOYER_POC_POSTAL_CODE</t>
  </si>
  <si>
    <t>EMPLOYER_POC_COUNTRY</t>
  </si>
  <si>
    <t>EMPLOYER_POC_PROVINCE</t>
  </si>
  <si>
    <t>EMPLOYER_POC_PHONE</t>
  </si>
  <si>
    <t>EMPLOYER_POC_PHONE_EXT</t>
  </si>
  <si>
    <t>EMPLOYER_POC_EMAIL</t>
  </si>
  <si>
    <t>TYPE_OF_REPRESENTATION</t>
  </si>
  <si>
    <t>ATTORNEY_AGENT_LAST_NAME</t>
  </si>
  <si>
    <t>ATTORNEY_AGENT_FIRST_NAME</t>
  </si>
  <si>
    <t>ATTORNEY_AGENT_MIDDLE_NAME</t>
  </si>
  <si>
    <t>ATTORNEY_AGENT_ADDRESS1</t>
  </si>
  <si>
    <t>ATTORNEY_AGENT_ADDRESS2</t>
  </si>
  <si>
    <t>ATTORNEY_AGENT_CITY</t>
  </si>
  <si>
    <t>ATTORNEY_AGENT_STATE</t>
  </si>
  <si>
    <t>ATTORNEY_AGENT_POSTAL_CODE</t>
  </si>
  <si>
    <t>ATTORNEY_AGENT_COUNTRY</t>
  </si>
  <si>
    <t>ATTORNEY_AGENT_PROVINCE</t>
  </si>
  <si>
    <t>ATTORNEY_AGENT_PHONE</t>
  </si>
  <si>
    <t>ATTORNEY_AGENT_PHONE_EXT</t>
  </si>
  <si>
    <t>LAWFIRM_BUSINESS_EMAIL</t>
  </si>
  <si>
    <t>LAWFIRM_NAME_BUSINESS_NAME</t>
  </si>
  <si>
    <t>STATE_OF_HIGHEST_COURT</t>
  </si>
  <si>
    <t>NAME_OF_HIGHEST_STATE_COURT</t>
  </si>
  <si>
    <t>SOC_CODE</t>
  </si>
  <si>
    <t>SOC_TITLE</t>
  </si>
  <si>
    <t>PWD_CASE_NUMBER</t>
  </si>
  <si>
    <t>JOB_TITLE</t>
  </si>
  <si>
    <t>TOTAL_WORKERS_REQUESTED</t>
  </si>
  <si>
    <t>TOTAL_WORKERS_CERTIFIED</t>
  </si>
  <si>
    <t>REQUESTED_BEGIN_DATE</t>
  </si>
  <si>
    <t>REQUESTED_END_DATE</t>
  </si>
  <si>
    <t>EMPLOYMENT_BEGIN_DATE</t>
  </si>
  <si>
    <t>EMPLOYMENT_END_DATE</t>
  </si>
  <si>
    <t>ANTICIPATED_NUMBER_OF_HOURS</t>
  </si>
  <si>
    <t>SUNDAY_HOURS</t>
  </si>
  <si>
    <t>MONDAY_HOURS</t>
  </si>
  <si>
    <t>TUESDAY_HOURS</t>
  </si>
  <si>
    <t>WEDNESDAY_HOURS</t>
  </si>
  <si>
    <t>THURSDAY_HOURS</t>
  </si>
  <si>
    <t>FRIDAY_HOURS</t>
  </si>
  <si>
    <t>SATURDAY_HOURS</t>
  </si>
  <si>
    <t>HOURLY_SCHEDULE_BEGIN</t>
  </si>
  <si>
    <t>HOURLY_SCHEDULE_END</t>
  </si>
  <si>
    <t>EDUCATION_LEVEL</t>
  </si>
  <si>
    <t>TRAINING_MONTHS</t>
  </si>
  <si>
    <t>WORK_EXPERIENCE</t>
  </si>
  <si>
    <t>SUPERVISE_OTHER_EMP</t>
  </si>
  <si>
    <t>SUPERVISE_HOW_MANY</t>
  </si>
  <si>
    <t>SPECIAL_REQUIREMENTS</t>
  </si>
  <si>
    <t>WORKSITE_ADDRESS1</t>
  </si>
  <si>
    <t>WORKSITE_ADDRESS2</t>
  </si>
  <si>
    <t>WORKSITE_CITY</t>
  </si>
  <si>
    <t>WORKSITE_STATE</t>
  </si>
  <si>
    <t>WORKSITE_POSTAL_CODE</t>
  </si>
  <si>
    <t>BASIC_WAGE_RATE_FROM</t>
  </si>
  <si>
    <t>BASIC_RATE_OF_PAY_TO</t>
  </si>
  <si>
    <t>OVERTIME_RATE_FROM</t>
  </si>
  <si>
    <t>OVERTIME_RATE_TO</t>
  </si>
  <si>
    <t>PER</t>
  </si>
  <si>
    <t>ADDITIONAL_WAGE_CONDITIONS</t>
  </si>
  <si>
    <t>FREQUENCY_OF_PAY</t>
  </si>
  <si>
    <t>FREQUENCY_OF_PAY_OTHER</t>
  </si>
  <si>
    <t>OTHER_WORKSITE_LOCATION</t>
  </si>
  <si>
    <t>AGREED_TO_TERMS_AND_CONDITIONS</t>
  </si>
  <si>
    <t>DAILY_TRANSPORTATION</t>
  </si>
  <si>
    <t>OVERTIME_AVAILABLE</t>
  </si>
  <si>
    <t>ON_THE_JOB_TRAINING_AVAILABLE</t>
  </si>
  <si>
    <t>EMP-PROVIDED_TOOLS_EQUIPMENT</t>
  </si>
  <si>
    <t>BOARD_LODGING_OTHER_FACILITIES</t>
  </si>
  <si>
    <t>DEDUCTIONS_FROM_PAY</t>
  </si>
  <si>
    <t>PHONE_TO_APPLY</t>
  </si>
  <si>
    <t>EMAIL_TO_APPLY</t>
  </si>
  <si>
    <t>WEBSITE_TO_APPLY</t>
  </si>
  <si>
    <t>EMPLOYER_AGREED_TO_TERMS</t>
  </si>
  <si>
    <t>EMP_CLIENT_AGREED_TO_TERMS</t>
  </si>
  <si>
    <t>PREPARER_LAST_NAME</t>
  </si>
  <si>
    <t>PREPARER_FIRST_NAME</t>
  </si>
  <si>
    <t>PREPARER_MIDDLE_NAME</t>
  </si>
  <si>
    <t>PREPARER_BUSINESS_NAME</t>
  </si>
  <si>
    <t>PREPARER_EMAIL</t>
  </si>
  <si>
    <t>C-500-25087-810014</t>
  </si>
  <si>
    <t>Withdrawn</t>
  </si>
  <si>
    <t>New employment</t>
  </si>
  <si>
    <t>N</t>
  </si>
  <si>
    <t>B&amp;J Corporation</t>
  </si>
  <si>
    <t>Dive Y2K</t>
  </si>
  <si>
    <t>Gualo Rai, Middle Road PMB 626  Box 10001</t>
  </si>
  <si>
    <t>Saipan</t>
  </si>
  <si>
    <t>MP</t>
  </si>
  <si>
    <t>UNITED STATES OF AMERICA</t>
  </si>
  <si>
    <t>66-0661694</t>
  </si>
  <si>
    <t>Individual Employer</t>
  </si>
  <si>
    <t>IM</t>
  </si>
  <si>
    <t>SUK AH</t>
  </si>
  <si>
    <t>PRESIDENT</t>
  </si>
  <si>
    <t>GUALO RAI MIDDLE ROAD PMB 626 BOX 10001</t>
  </si>
  <si>
    <t>SAIPAN</t>
  </si>
  <si>
    <t>BnJcorp2019@gmail.com</t>
  </si>
  <si>
    <t>Self-Enrichment Teachers</t>
  </si>
  <si>
    <t>P-500-24213-233664</t>
  </si>
  <si>
    <t>Scuba Diving Instructor</t>
  </si>
  <si>
    <t>High School/GED</t>
  </si>
  <si>
    <t>TWO YEARS RELATED EXPERIENCE. AT LEAST HIGH SCHOOL GRADUATE MUST POSSESS A VALID SCUBA DIVING INSTRUCTOR LICENSE FROM NAUI OR PADI MUST BE WILLING TO WORK WITH FLEXIBLE SCHEDULE MUST BE ABLE TO SPEAK, READ AND WRITE THE KOREAN LANGUAGE FOR BETTER COMMUNICATIONS WITH KOREAN TOURIST CUSTOMER.</t>
  </si>
  <si>
    <t>Gualo Rai, Middle Road PMB 626 BOx 10001</t>
  </si>
  <si>
    <t>Hour</t>
  </si>
  <si>
    <t>Biweekly</t>
  </si>
  <si>
    <t>Y</t>
  </si>
  <si>
    <t>N/A</t>
  </si>
  <si>
    <t>SS Tax, Medicare Tax. Ch. 2 Tax (CNMI Tax), Chapter 7 tax</t>
  </si>
  <si>
    <t>C-500-25080-793313</t>
  </si>
  <si>
    <t>Determination Issued - Rejected</t>
  </si>
  <si>
    <t>TJ ENTERPRISES, INC.</t>
  </si>
  <si>
    <t>P.O. BOX 1007</t>
  </si>
  <si>
    <t>ROTA</t>
  </si>
  <si>
    <t>66-1086902</t>
  </si>
  <si>
    <t>ATALIG</t>
  </si>
  <si>
    <t>FRANCISCO</t>
  </si>
  <si>
    <t>M</t>
  </si>
  <si>
    <t>tjenterprises.inc25@gmail.com</t>
  </si>
  <si>
    <t>First-Line Supervisors of Retail Sales Workers</t>
  </si>
  <si>
    <t>P-500-25037-670009</t>
  </si>
  <si>
    <t>SALES CLERK SUPERVISOR</t>
  </si>
  <si>
    <t>Must be knowledgeable in handling QuickBooks point of sale software with 12 months' work experience.</t>
  </si>
  <si>
    <t>SINAPALO SAFEWAY BUILDING SINAPALO 1 VILLAGE</t>
  </si>
  <si>
    <t>CNMI Withholding Taxes and Federal Taxes(if applicable)</t>
  </si>
  <si>
    <t>C-500-25056-720870</t>
  </si>
  <si>
    <t>Determination Issued - Denied</t>
  </si>
  <si>
    <t>MB Tech. Micronesia, LLC</t>
  </si>
  <si>
    <t>Unit Annex 103 Pangelinan Bldg. Chalan Pale Arnold</t>
  </si>
  <si>
    <t>66-0867203</t>
  </si>
  <si>
    <t>Balakrishnan</t>
  </si>
  <si>
    <t>Beverly</t>
  </si>
  <si>
    <t>Casaclang</t>
  </si>
  <si>
    <t>Member/Owner</t>
  </si>
  <si>
    <t>PO Box 504850</t>
  </si>
  <si>
    <t>Unit Annex 103 Pangelinan Bldg., Chalan Pale Arnold Rd.</t>
  </si>
  <si>
    <t>yvenne15@yahoo.co.uk</t>
  </si>
  <si>
    <t>Maintenance and Repair Workers, General</t>
  </si>
  <si>
    <t>P-500-25020-630120</t>
  </si>
  <si>
    <t>CERTIFICATION IN CARPENTRY OR CERTIFICATION IN PLUMBING WORKS OR CERTIFICATION IN ELECTRICAL WORKS OR CERTIFICATION IN GENERAL MAINTENANCE</t>
  </si>
  <si>
    <t>Dandan</t>
  </si>
  <si>
    <t>Weekly</t>
  </si>
  <si>
    <t>FICA Tax (SS and Medicare), Ch2 tax and Ch7 tax</t>
  </si>
  <si>
    <t>C-500-25054-716977</t>
  </si>
  <si>
    <t>GLOBAL SOURCING LLC</t>
  </si>
  <si>
    <t>316B MARIANAS BUSINESS PLAZA</t>
  </si>
  <si>
    <t>NAURU LOOP, SUSUPE</t>
  </si>
  <si>
    <t>66-0788990</t>
  </si>
  <si>
    <t>Bernardo</t>
  </si>
  <si>
    <t>Federico Jr.</t>
  </si>
  <si>
    <t>Suratos</t>
  </si>
  <si>
    <t>Member</t>
  </si>
  <si>
    <t>P.O BOX 505912</t>
  </si>
  <si>
    <t>globalsourcingllc96950@gmail.com</t>
  </si>
  <si>
    <t>Paralegals and Legal Assistants</t>
  </si>
  <si>
    <t>P-500-24250-318979</t>
  </si>
  <si>
    <t>BOOKKEEPER</t>
  </si>
  <si>
    <t>Associate's</t>
  </si>
  <si>
    <t>- 12 MONTHS EXPERIENCE AS A BOOKKEEPER, 
-KNOWLEDGE AND EXPERIENCE IN CNMI AND FEDERAL TAXES.
-KNOWLEDGE AND EXPERIENCE IN USING ACCOUNTING SOFTWARES SUCH AS QUICKBOOKS AND PEACHTREE.</t>
  </si>
  <si>
    <t>none</t>
  </si>
  <si>
    <t>Chapter 2, Chapter 7 and Fica Employee share</t>
  </si>
  <si>
    <t>C-500-25085-803309</t>
  </si>
  <si>
    <t>Chong's Corporation</t>
  </si>
  <si>
    <t>6632 Chalan Pale Arnold Gualo Rai</t>
  </si>
  <si>
    <t>P.O. Box 500800</t>
  </si>
  <si>
    <t>98-6020944</t>
  </si>
  <si>
    <t>Samonte</t>
  </si>
  <si>
    <t>Camille</t>
  </si>
  <si>
    <t>Alontaga</t>
  </si>
  <si>
    <t>Accountant</t>
  </si>
  <si>
    <t>chongs@pticom.com</t>
  </si>
  <si>
    <t>Heating, Air Conditioning, and Refrigeration Mechanics and Installers</t>
  </si>
  <si>
    <t>P-500-24275-375810</t>
  </si>
  <si>
    <t>HVAC/R Specialist</t>
  </si>
  <si>
    <t>MUST BE ABLE TO READ, WRITE AND COMMUNICATE IN ENGLISH. PREFERABLY, HAS A DRIVER'S LICENSE.</t>
  </si>
  <si>
    <t>FEDERAL TAX, CNMI TAX, FICA</t>
  </si>
  <si>
    <t>https://labor.cnmi.gov/</t>
  </si>
  <si>
    <t>C-500-25092-825398</t>
  </si>
  <si>
    <t>Renewal of approved employment</t>
  </si>
  <si>
    <t>GOLD RIBBON ENTERPRISES, INC.</t>
  </si>
  <si>
    <t>GOLD RIBBON BAKESHOP &amp; RESTAURANT</t>
  </si>
  <si>
    <t>P.O. BOX 505623 CHALAN PIAO VILLAGE</t>
  </si>
  <si>
    <t>66-0713117</t>
  </si>
  <si>
    <t>ADA</t>
  </si>
  <si>
    <t>ROXANNE</t>
  </si>
  <si>
    <t>ARANDA</t>
  </si>
  <si>
    <t>CORPORATE SECRETARY</t>
  </si>
  <si>
    <t>P.O. BOX 505623</t>
  </si>
  <si>
    <t>goldribbonbakeshop@gmail.com</t>
  </si>
  <si>
    <t>Cooks, Restaurant</t>
  </si>
  <si>
    <t>P-500-24179-152444</t>
  </si>
  <si>
    <t>COOK</t>
  </si>
  <si>
    <t>NONE</t>
  </si>
  <si>
    <t>AFETNA BEACH ROAD, CHALAN PIAO VILLAGE</t>
  </si>
  <si>
    <t>Withholding Tax and Fica Tax</t>
  </si>
  <si>
    <t>C-500-25104-859542</t>
  </si>
  <si>
    <t>Dottino Enterprises, Inc.</t>
  </si>
  <si>
    <t>Godfather's Bar and Restaurant</t>
  </si>
  <si>
    <t>P.O Box 102 GRB</t>
  </si>
  <si>
    <t>66-0671031</t>
  </si>
  <si>
    <t>Dottino</t>
  </si>
  <si>
    <t>Gary</t>
  </si>
  <si>
    <t>Scott</t>
  </si>
  <si>
    <t>General Manager</t>
  </si>
  <si>
    <t>scottdottino@gmail.com</t>
  </si>
  <si>
    <t>Musicians and Singers</t>
  </si>
  <si>
    <t>P-500-24354-556469</t>
  </si>
  <si>
    <t>Musician and Singer</t>
  </si>
  <si>
    <t>None</t>
  </si>
  <si>
    <t>Applicants must have twelve (12) months of continuous work experience as musicians and singers. Knowledge of the theory and techniques required to compose, produce, and perform
works of music and dance, able to play one or more musical instruments and/or sing as a member of a band; performing before live audiences; practicing musical instrument/vocal
performances individually or in rehearsal with other musicians to better perform pieces of music; and maintaining and improving skills. giving full attention to what other people are saying, taking time to understand the points being made, asking questions as appropriate, and not interrupting at inappropriate times. talking to others to convey information effectively</t>
  </si>
  <si>
    <t>Palm Street Garapan</t>
  </si>
  <si>
    <t>1 duty meal provided, Christmas bonus subject to company policy, Worker's Compensation is provided by the employer</t>
  </si>
  <si>
    <t>CNMI taxes and FICA taxes as required by law</t>
  </si>
  <si>
    <t>scottdottino@yahoo.com</t>
  </si>
  <si>
    <t>https://jobs.labor.cnmi.gov</t>
  </si>
  <si>
    <t>C-500-25038-673757</t>
  </si>
  <si>
    <t>Determination Issued - Certification</t>
  </si>
  <si>
    <t>Commonwealth Healthcare Corporation</t>
  </si>
  <si>
    <t>1178 Hinemlu' St. Garapan</t>
  </si>
  <si>
    <t>PO Box 500409</t>
  </si>
  <si>
    <t>66-0774364</t>
  </si>
  <si>
    <t>Muna</t>
  </si>
  <si>
    <t>Esther</t>
  </si>
  <si>
    <t>Lizama</t>
  </si>
  <si>
    <t>Chief Executive Officer</t>
  </si>
  <si>
    <t>chcchr2011@gmail.com</t>
  </si>
  <si>
    <t>Registered Nurses</t>
  </si>
  <si>
    <t>P-500-24211-227385</t>
  </si>
  <si>
    <t>ASSOCIATES DEGREE IN NURSING FROM A RECOGNIZED/ACCREDITED SCHOOL OF NURSING OR FOREIGN EQUIVALENT. MUST PASS THE NCLEX-RN AND MUST BE LICENSED AS A REGISTERED NURSE BY THE COMMONWEALTH BOARD OF NURSE EXAMINERS (CBNE) TO PRACTICE NURSING IN THE COMMONWEALTH OF THE NORTHERN MARIANA ISLANDS (CNMI). MUST POSSESS BLS AND/OR ACLS CERTIFICATES. NRP AND/OR PALS CERTIFICATES, AS REQUIRED BY ASSIGNED UNIT.
COMPUTER LITERATE.
CONDITIONAL REQUIREMENT: EMPLOYMENT IS CONTINGENT UPON SUCCESSFUL CLEARING OF PRE-EMPLOYMENT HEALTH AND DRUG SCREENING IN ACCORDANCE WITH CHCC POLICY.</t>
  </si>
  <si>
    <t>Fringe benefits: Paid time off &amp; holidays.</t>
  </si>
  <si>
    <t xml:space="preserve">CNMI Tax, Federal Tax, Medicare and Social Security. Optional: Medical &amp; dental insurance, life insurance, 401a retirement plan. </t>
  </si>
  <si>
    <t>apply@chcc.health</t>
  </si>
  <si>
    <t>Tudela</t>
  </si>
  <si>
    <t>Vanessa</t>
  </si>
  <si>
    <t>DLG</t>
  </si>
  <si>
    <t>vanessa.tudela@chcc.health</t>
  </si>
  <si>
    <t>C-500-25073-775050</t>
  </si>
  <si>
    <t>NEAL B EISGROU</t>
  </si>
  <si>
    <t>JC CAFE RESTAURANT AND KARAOKE LOUNGE</t>
  </si>
  <si>
    <t>LOT 003T57</t>
  </si>
  <si>
    <t>TINIAN</t>
  </si>
  <si>
    <t>66-0695853</t>
  </si>
  <si>
    <t>EISGROU</t>
  </si>
  <si>
    <t>NEAL</t>
  </si>
  <si>
    <t>B</t>
  </si>
  <si>
    <t>PROPRIETOR</t>
  </si>
  <si>
    <t>808 SW 17TH ST</t>
  </si>
  <si>
    <t>FORT LAUDERDALE</t>
  </si>
  <si>
    <t>FL</t>
  </si>
  <si>
    <t>jccafe@ymail.com</t>
  </si>
  <si>
    <t>Food Preparation Workers</t>
  </si>
  <si>
    <t>P-500-24152-055017</t>
  </si>
  <si>
    <t>COMBINED FOOD PREPARATION AND SERVING WORKERS</t>
  </si>
  <si>
    <t>CNMI Taxes, Fica &amp; Medicare Taxes</t>
  </si>
  <si>
    <t>C-500-25111-883233</t>
  </si>
  <si>
    <t>Star Marianas Air, Inc.</t>
  </si>
  <si>
    <t>Hangar One West Tinian International Airport</t>
  </si>
  <si>
    <t>P.O. Box 520461</t>
  </si>
  <si>
    <t>Tinian</t>
  </si>
  <si>
    <t>66-0715844</t>
  </si>
  <si>
    <t>Christian</t>
  </si>
  <si>
    <t>Shaun</t>
  </si>
  <si>
    <t>Robert</t>
  </si>
  <si>
    <t>President</t>
  </si>
  <si>
    <t>hrdept@starmarianasair.com</t>
  </si>
  <si>
    <t>Reservation and Transportation Ticket Agents and Travel Clerks</t>
  </si>
  <si>
    <t>P-500-24191-181729</t>
  </si>
  <si>
    <t>Customer Service Specialist</t>
  </si>
  <si>
    <t>1. Education: Must have a high school diploma or equivalent (e.g., GED).
2. Experience: At least one year of relevant experience in handling customer inquiries, providing assistance, and resolving issues, ideally within an aviation or customer service environment.
3. Technical Skills:
	Experience in working with office equipment such as printers and scanners.
	Experience using the computer, including the use of internet technology, navigating web browsers, conducting online research, utilizing web-based applications, emails, online communication tools, and cloud-based storage systems.
4. Physical Requirements:
	Must be able to lift objects weighing up to 50 pounds.
	Must be able to perform tasks that involve bending, lifting, climbing, and standing for extended periods.
	Must be able to work outdoors in varying weather conditions
5. Police Clearance:
	Must obtain and provide a police clearance certificate issued within the 30 days preceding the time of application.
6. Availability:
	Must be willing to work flexible hours, including early mornings, late nights, weekends, and holidays.
	Must have reliable transportation to and from work.
The workdays and work hours specified in E.b.6 and E.b.7 are subject to change. This position requires a variable work schedule due to the nature of airline operations. The typical schedule involves rotations, with workers potentially working weekends, and holidays.</t>
  </si>
  <si>
    <t>All applicable CNMI and Federal Taxes</t>
  </si>
  <si>
    <t>jobs@starmarianasair.com</t>
  </si>
  <si>
    <t>LORITZ LLC</t>
  </si>
  <si>
    <t>P.O. BOX 10000 PMB 279</t>
  </si>
  <si>
    <t>UNIT 103, G/F., PIANO BLDG., MIDDLE RD.,</t>
  </si>
  <si>
    <t>saipan</t>
  </si>
  <si>
    <t>66-1033577</t>
  </si>
  <si>
    <t>WAN</t>
  </si>
  <si>
    <t>KIN YEE EDICK</t>
  </si>
  <si>
    <t>loritzllc2023@gmail.com</t>
  </si>
  <si>
    <t>Manicurists and Pedicurists</t>
  </si>
  <si>
    <t>P-500-25075-779629</t>
  </si>
  <si>
    <t>MANICURISTS &amp; PEDICURIRSTS</t>
  </si>
  <si>
    <t>AT LEAST 12 MONTHS PREVIOUS RELATED WORK EXPERIENCE AS MANICURISTS &amp; PEDICURISTS.</t>
  </si>
  <si>
    <t>UNIT 103 GF PIANO BLDG MIDDLE RD garapan</t>
  </si>
  <si>
    <t>LOCAL &amp; FEDERAL TAX DEDUCTABLE.</t>
  </si>
  <si>
    <t>C-500-25115-903443</t>
  </si>
  <si>
    <t>C PACIFIC CORPORATION</t>
  </si>
  <si>
    <t>FIVE STAR BUILDERS</t>
  </si>
  <si>
    <t>SAN ANTONIO BEACH ROAD</t>
  </si>
  <si>
    <t>PO BOX 503984</t>
  </si>
  <si>
    <t>66-0761986</t>
  </si>
  <si>
    <t>CATALUNA</t>
  </si>
  <si>
    <t>FREDDIE</t>
  </si>
  <si>
    <t>ZAMORA</t>
  </si>
  <si>
    <t>hr@cpacificcorp.com</t>
  </si>
  <si>
    <t>Construction Laborers</t>
  </si>
  <si>
    <t>P-500-24281-388485</t>
  </si>
  <si>
    <t>CONSTRUCTION LABORER</t>
  </si>
  <si>
    <t>Must have 12 months minimum work related experience. Ability to perform rigorous manual tasks and lift/move heavy materials repeatedly. Stamina for standing, bending, kneeling for long periods. Must have  understanding of OSHA safety requirements and proper use of PPE (personal protective equipment). Ability to measure materials accurately, read  plans and instructions. The applicant must have   knowledge in varying construction works such as scaffolding erection, mix concrete, site clearing, and other related works. Must be able to work for extended days or hours.</t>
  </si>
  <si>
    <t>n/a</t>
  </si>
  <si>
    <t>All applicable taxes required by Federal and CNMI Law</t>
  </si>
  <si>
    <t>C-500-25126-945851</t>
  </si>
  <si>
    <t>Paradise Dental Services Inc</t>
  </si>
  <si>
    <t xml:space="preserve">P.O. Box 1001 PMB 213 </t>
  </si>
  <si>
    <t>66-0829477</t>
  </si>
  <si>
    <t>KRUM</t>
  </si>
  <si>
    <t>NELSON</t>
  </si>
  <si>
    <t xml:space="preserve">President </t>
  </si>
  <si>
    <t>MIDDLE ROAD GUALO RAI</t>
  </si>
  <si>
    <t>P.O. Box 1001 PMB 213</t>
  </si>
  <si>
    <t>jewelvillacorte@gmail.com</t>
  </si>
  <si>
    <t>Dental Assistants</t>
  </si>
  <si>
    <t>P-500-25064-744284</t>
  </si>
  <si>
    <t>Dental Assistant</t>
  </si>
  <si>
    <t>MUST HAVE A HIGH SCHOOL DIPLOMA. MUST HAVE AT LEAST 12MONTHS OF WORKING EXPERICE AS DENTAL ASSISTANT, CERTIFICATE OF EMPLOYMENT AS DENTAL ASSISTANT IS REQUIRED.  PASSING OF PRE-SCREENING TEST IS REQUIRED (LIKE TRADE TEST AND/OR EMPLOYMENT EXAM)</t>
  </si>
  <si>
    <t>Paradise Dental Center Middle Road Gualo Rai</t>
  </si>
  <si>
    <t>Payroll related taxes as required by law.</t>
  </si>
  <si>
    <t>C-500-25084-800098</t>
  </si>
  <si>
    <t>Hong Ye Rental &amp; Construction Ltd</t>
  </si>
  <si>
    <t>3786 Afetnas Road San Antonio</t>
  </si>
  <si>
    <t>66-0799302</t>
  </si>
  <si>
    <t>Sheu</t>
  </si>
  <si>
    <t>Michael</t>
  </si>
  <si>
    <t>Unpingco</t>
  </si>
  <si>
    <t>hongye-mei@hotmail.com</t>
  </si>
  <si>
    <t>Cost Estimators</t>
  </si>
  <si>
    <t>P-500-24219-246589</t>
  </si>
  <si>
    <t>Estimator</t>
  </si>
  <si>
    <t>Bachelor's</t>
  </si>
  <si>
    <t>Bachelors Degree in Civil Engineering/related fields with 24 months of work related experience in a Construction Company.</t>
  </si>
  <si>
    <t>Employees' Income taxes as required by Federal &amp; CNMI laws</t>
  </si>
  <si>
    <t>L&amp;T Group of Companies, Ltd.</t>
  </si>
  <si>
    <t>Hotel Valentino</t>
  </si>
  <si>
    <t>2nd Floor, JP Centre Building</t>
  </si>
  <si>
    <t>3612 Beach Road, Garapan</t>
  </si>
  <si>
    <t>98-6021183</t>
  </si>
  <si>
    <t>Sablan</t>
  </si>
  <si>
    <t>Alexander</t>
  </si>
  <si>
    <t>Affatica</t>
  </si>
  <si>
    <t>hrd@ltsaipan.com</t>
  </si>
  <si>
    <t>P-500-25038-673604</t>
  </si>
  <si>
    <t>Cook</t>
  </si>
  <si>
    <t>3 months work experience required. Knowledge and experience in operating kitchen equipment. The job position requires lots of standing, walking, bending, stretching and other physical dexterity. Must be able to lift and carry at least 20 pounds and can work in a warm environment with full-size kitchen equipment. Must obtain a valid food handlers certificate. Knowledge and experience in Point of Sale restaurant software, food safety labelling system, menu planning and recipe cost control. Must be able to work nights, weekends and holidays as needed.</t>
  </si>
  <si>
    <t>Hotel Valentino Building, Lot #008 R 07</t>
  </si>
  <si>
    <t>Songsong Village, District 4</t>
  </si>
  <si>
    <t>Rota</t>
  </si>
  <si>
    <t>Paid leave, Holiday pay, and 401 (k) retirement plan subject to company policy.</t>
  </si>
  <si>
    <t>All CNMI and Federal Income Taxes. Share in medical insurance and 401 (k) retirement plan is optional.</t>
  </si>
  <si>
    <t>CNMI MANPOWER, LLC</t>
  </si>
  <si>
    <t>P.O. BOX 501856</t>
  </si>
  <si>
    <t>66-0974863</t>
  </si>
  <si>
    <t>Torres</t>
  </si>
  <si>
    <t>Vincent</t>
  </si>
  <si>
    <t>P.O. Box 501856</t>
  </si>
  <si>
    <t>cnmi.manpower670@gmail.com</t>
  </si>
  <si>
    <t>Bookkeeping, Accounting, and Auditing Clerks</t>
  </si>
  <si>
    <t>Accounting Clerk</t>
  </si>
  <si>
    <t>1st Floor Ben and Bibang Building</t>
  </si>
  <si>
    <t>Corner Rosa Street, Chalan Pali Arnold Road, Garapan</t>
  </si>
  <si>
    <t>C-500-25120-919427</t>
  </si>
  <si>
    <t>J &amp; P Co. Ltd.</t>
  </si>
  <si>
    <t>Laon Academy</t>
  </si>
  <si>
    <t>P.O. Box 504787</t>
  </si>
  <si>
    <t>66-1091464</t>
  </si>
  <si>
    <t>Hyun</t>
  </si>
  <si>
    <t>Eunsu</t>
  </si>
  <si>
    <t>Corporate Secretary</t>
  </si>
  <si>
    <t>businesssaipan@gmail.com</t>
  </si>
  <si>
    <t>Agent</t>
  </si>
  <si>
    <t>Cho</t>
  </si>
  <si>
    <t>Jin Koo</t>
  </si>
  <si>
    <t>P.O. Box 502564</t>
  </si>
  <si>
    <t>cho_jinjoocorp@yahoo.com</t>
  </si>
  <si>
    <t>Jin Joo Corporation</t>
  </si>
  <si>
    <t>Elementary School Teachers, Except Special Education</t>
  </si>
  <si>
    <t>P-500-25072-771198</t>
  </si>
  <si>
    <t>Art Teacher</t>
  </si>
  <si>
    <t>2 years of experience as an art teacher. Demonstrated in a variety of art techniques. Must have clear verbal and written communication skills. Capacity to supervise group work. Able to do planning and problem-solving skills. Supportive, flexible disposition. Available to work during evenings, on occasion. Ability to work with students of different ages, backgrounds, and abilities. Positive attitude, enthusiasm, and a passion for teaching art. Ability to handle multiple tasks and meet deadlines.</t>
  </si>
  <si>
    <t>San Jose Village</t>
  </si>
  <si>
    <t>CNMI, Federal Tax (FICA), and Medicare</t>
  </si>
  <si>
    <t>PMB 668 Box 10000</t>
  </si>
  <si>
    <t>90-0352428</t>
  </si>
  <si>
    <t>Hom</t>
  </si>
  <si>
    <t>javajoes_saipan@yahoo.com</t>
  </si>
  <si>
    <t>None.</t>
  </si>
  <si>
    <t>www.labor.cnmi.gov</t>
  </si>
  <si>
    <t>Montemayor</t>
  </si>
  <si>
    <t>Lourdes</t>
  </si>
  <si>
    <t>I</t>
  </si>
  <si>
    <t>M.G.A. Business</t>
  </si>
  <si>
    <t>cnmicw12019@gmail.com</t>
  </si>
  <si>
    <t>MMR CONSULTANCY SERVICES INC</t>
  </si>
  <si>
    <t>PO BOX 5403 CHRB</t>
  </si>
  <si>
    <t>66-0958588</t>
  </si>
  <si>
    <t>Sanciangco</t>
  </si>
  <si>
    <t>Mary Jane</t>
  </si>
  <si>
    <t>Secretary</t>
  </si>
  <si>
    <t>PO Box 5403 CHRB</t>
  </si>
  <si>
    <t>mmrconsultancyservices.spn@gmail.com</t>
  </si>
  <si>
    <t>Pest Control Workers</t>
  </si>
  <si>
    <t>P-500-25007-599213</t>
  </si>
  <si>
    <t>PEST CONTROL TECHNICIAN</t>
  </si>
  <si>
    <t>CHALAN LAULAU</t>
  </si>
  <si>
    <t>C-500-25080-793170</t>
  </si>
  <si>
    <t>ASC ARCH STRUCTURE CORPORATION</t>
  </si>
  <si>
    <t>PMB 885 BOX 10001</t>
  </si>
  <si>
    <t>CHALAN KIYA ROAD</t>
  </si>
  <si>
    <t>NOT APPLICABLE</t>
  </si>
  <si>
    <t>66-0604285</t>
  </si>
  <si>
    <t>YANG</t>
  </si>
  <si>
    <t>LULU</t>
  </si>
  <si>
    <t>VICE-PRESIDENT</t>
  </si>
  <si>
    <t>CHALAN KIYA VILLAGE</t>
  </si>
  <si>
    <t>asc@pticom.com</t>
  </si>
  <si>
    <t>General and Operations Managers</t>
  </si>
  <si>
    <t>P-500-24257-335115</t>
  </si>
  <si>
    <t>MANAGER</t>
  </si>
  <si>
    <t>NA</t>
  </si>
  <si>
    <t>STATE INCOME TAX, SOCIAL SECURITY (FICA), MEDICARE TAX</t>
  </si>
  <si>
    <t>https://jobs.labor.cnmi.gov/</t>
  </si>
  <si>
    <t>C-500-25098-839852</t>
  </si>
  <si>
    <t>ESTRELLA C. MENDIOLA</t>
  </si>
  <si>
    <t>HARVEST MART/3KINGS MARKET/ELITE BAKERY</t>
  </si>
  <si>
    <t>DISTRICT 4, SONGSONG VILLAGE</t>
  </si>
  <si>
    <t>P.O. BOX 966</t>
  </si>
  <si>
    <t>98-0404568</t>
  </si>
  <si>
    <t>MENDIOLA</t>
  </si>
  <si>
    <t>ESTRELLA</t>
  </si>
  <si>
    <t>CLITAR</t>
  </si>
  <si>
    <t>cw1harvest@gmail.com</t>
  </si>
  <si>
    <t>Bakers</t>
  </si>
  <si>
    <t>P-500-24186-175195</t>
  </si>
  <si>
    <t>BAKER</t>
  </si>
  <si>
    <t>KNOWLEDGE IN BAKING AND PASTRY-MAKING; ABLE TO OPERATE BAKING AND FOOD PREPARATION EQUIPMENT E.G. OVEN, MIXERS, BREAD CUTTERS, KNEADING MACHINES.</t>
  </si>
  <si>
    <t>SINAPALO 2 VILLAGE</t>
  </si>
  <si>
    <t>Deductions will include local and state taxes which is consistent and pertinent to U.S. Federal and CNMI Laws (e.g. Chapter 2, Chapter 7, SS, and Medicare).</t>
  </si>
  <si>
    <t>www.harvest3kings.com</t>
  </si>
  <si>
    <t>C-500-25097-835665</t>
  </si>
  <si>
    <t>Marisland Fish Inc.</t>
  </si>
  <si>
    <t>DJ Fish Mobile</t>
  </si>
  <si>
    <t>1170 Beach Road Chalan Piao</t>
  </si>
  <si>
    <t>P.O Box 504863</t>
  </si>
  <si>
    <t>66-0731083</t>
  </si>
  <si>
    <t>Salinas</t>
  </si>
  <si>
    <t>Carlita</t>
  </si>
  <si>
    <t>Avila</t>
  </si>
  <si>
    <t xml:space="preserve">Authorized Representative </t>
  </si>
  <si>
    <t>hibiscus2salon@gmail.com</t>
  </si>
  <si>
    <t>Fishing and Hunting Workers</t>
  </si>
  <si>
    <t>P-500-24353-553630</t>
  </si>
  <si>
    <t>Fisherman</t>
  </si>
  <si>
    <t>Proven experience operating fishing vessels, managing gear, and handling catches. Ability to navigate and operate boats, including boat engines and related systems. Skilled in maintaining and troubleshooting fishing gear and boat equipment.  Basic understanding of marine weather patterns, tides, and the CNMI fishing environment.  Knowledge of fishing quotas, size limits, species protection, and local/national regulations.  Ability to dive and retrieve bottom-dwelling fish when required. Understanding of safety protocols and readiness to respond in emergencies.  Physically fit to handle heavy gear, manage catch, and dive as needed. Problem-solving skills for emergency situations and equipment issues.  Willing to work flexible hours, including early mornings, late evenings, and extended hours. Communication skills for team or independent work. Careful sorting and measuring of fish to ensure compliance with regulations. Willingness to learn new techniques and adapt to new technologies. Familiarity with fishing laws and regulations and their influence on the industry. Must provide proof of a negative drug test and police clearance certificate.  Knowledge of proper preservation methods using ice or salt.</t>
  </si>
  <si>
    <t>Susupe Beach Across Multipurpose Center</t>
  </si>
  <si>
    <t>CNMI taxes and federal taxes are required by law.</t>
  </si>
  <si>
    <t>jdkcastro@yahoo.com</t>
  </si>
  <si>
    <t>Caras</t>
  </si>
  <si>
    <t>Sheryl</t>
  </si>
  <si>
    <t>C</t>
  </si>
  <si>
    <t>Prince Corporation</t>
  </si>
  <si>
    <t>princecorporation23@gmail.com</t>
  </si>
  <si>
    <t>Physical Therapist Aides</t>
  </si>
  <si>
    <t>Physical Therapist Aide</t>
  </si>
  <si>
    <t>C-500-25153-039406</t>
  </si>
  <si>
    <t>Let's Go Tour Company</t>
  </si>
  <si>
    <t>Beach/pool side, Crowne Plaza Resort Saipan</t>
  </si>
  <si>
    <t>Coral Tree Avenue, Garapan Village</t>
  </si>
  <si>
    <t>66-0830787</t>
  </si>
  <si>
    <t>Orallo</t>
  </si>
  <si>
    <t>Human Resources Manager</t>
  </si>
  <si>
    <t>camille.orallo@saipan.travel</t>
  </si>
  <si>
    <t>Animal Control Workers</t>
  </si>
  <si>
    <t>P-500-24200-204369</t>
  </si>
  <si>
    <t>Animal Attendant</t>
  </si>
  <si>
    <t>Must have a high school diploma or GED. Must have three (3) months prior training in Animal Husbandry. Must have at least twelve (12) months prior work experience as an Animal Attendant/Trainer. Must be able and willing to work shifts, evenings, holidays, and weekends. Must be able and willing to work during inclement weather. Must have or be able and willing to obtain valid Lifeguard and First-Aid &amp; CPR Certifications that will be applied equally to U.S. and foreign workers.</t>
  </si>
  <si>
    <t>Paid leave, Holiday pay, and 401(k) retirement plan subject to company policy.</t>
  </si>
  <si>
    <t xml:space="preserve">All CNMI and Federal Income Taxes. Share in medical insurance and 401(k) retirement plan is optional.
</t>
  </si>
  <si>
    <t>ceti.hr@saipan.travel</t>
  </si>
  <si>
    <t>HUANG SHUN CORPORATION</t>
  </si>
  <si>
    <t>U-SAVE MARKET</t>
  </si>
  <si>
    <t>P O BOX 520335</t>
  </si>
  <si>
    <t>SAN JOSE VILLAGE</t>
  </si>
  <si>
    <t>98-0458958</t>
  </si>
  <si>
    <t>HUANG</t>
  </si>
  <si>
    <t>YUREN</t>
  </si>
  <si>
    <t>GENERAL MANAGER</t>
  </si>
  <si>
    <t>PO BOX 520335</t>
  </si>
  <si>
    <t>tinianpopz@hotmail.com</t>
  </si>
  <si>
    <t>Stockers and Order Fillers</t>
  </si>
  <si>
    <t>P-500-24211-227309</t>
  </si>
  <si>
    <t>STOCKER</t>
  </si>
  <si>
    <t>U-SAVE MARKET LOT#014 T 22</t>
  </si>
  <si>
    <t>CHALAN MONSIGNOR GUERRERO</t>
  </si>
  <si>
    <t>WU</t>
  </si>
  <si>
    <t>BUILDING MAINTENANCE WORKER</t>
  </si>
  <si>
    <t>C-500-25083-796970</t>
  </si>
  <si>
    <t>EFG PACIFIC HOLDINGS, LLC</t>
  </si>
  <si>
    <t>ISLAND BEST CHOICE</t>
  </si>
  <si>
    <t>PMB 955 PO BOX 10000</t>
  </si>
  <si>
    <t>ROOM 104 MARIANAS BUSINESS PLAZA NAURU LOOP</t>
  </si>
  <si>
    <t>66-0847755</t>
  </si>
  <si>
    <t>Job Contractor - Joint Employer</t>
  </si>
  <si>
    <t>GUILLO</t>
  </si>
  <si>
    <t>EDEN</t>
  </si>
  <si>
    <t>FALLAR</t>
  </si>
  <si>
    <t>ROOM 104 MARIANAS BUSINESS PLAZA NAURU LOOP SUSUPE</t>
  </si>
  <si>
    <t>efg.pacific.holdings@gmail.com</t>
  </si>
  <si>
    <t>Childcare Workers</t>
  </si>
  <si>
    <t>P-500-24155-061280</t>
  </si>
  <si>
    <t>CHILDCARE WORKERS</t>
  </si>
  <si>
    <t>Childcare workers must be able to talk with parents and colleagues about the progress of the children in their care. Knowledge and understanding of children's growth and development
needs for social, physical, and intellectual expansion. Offering a safe environment for each child including their nutritional, technological and hygienic needs.</t>
  </si>
  <si>
    <t>MARIANAS BUSINESS PLAZA NAURU LOOP SUSUPE</t>
  </si>
  <si>
    <t>CNMI WITHHOLDING TAX, FICA SS, FICA MEDICARE.</t>
  </si>
  <si>
    <t>PACIFIC GLOBAL INC.</t>
  </si>
  <si>
    <t>ALUPYANG PL, CHALAN PIAO</t>
  </si>
  <si>
    <t>66-0836062</t>
  </si>
  <si>
    <t>FARHOUD</t>
  </si>
  <si>
    <t>AMJAD</t>
  </si>
  <si>
    <t>PACIFICGLOBAL2015@GMAIL.COM</t>
  </si>
  <si>
    <t>P-500-25057-724037</t>
  </si>
  <si>
    <t>pacificglobal2015@gmail.com</t>
  </si>
  <si>
    <t>LUEN FUNG ENTERPRISES (SAIPAN), INC.</t>
  </si>
  <si>
    <t>P.O. BOX 502725</t>
  </si>
  <si>
    <t>98-0230604</t>
  </si>
  <si>
    <t>WONG</t>
  </si>
  <si>
    <t>LAI YEE</t>
  </si>
  <si>
    <t>rwong@luenfungspn.com</t>
  </si>
  <si>
    <t>Accounting Associate</t>
  </si>
  <si>
    <t>Federal Income Tax, Social Security (FICA), Medicare Tax</t>
  </si>
  <si>
    <t>ALFREDO J. CABAEL</t>
  </si>
  <si>
    <t>KAUILA ENTERPRISE PROFESSIONAL SERVICES</t>
  </si>
  <si>
    <t>P.O. BOX 505053</t>
  </si>
  <si>
    <t>CABAEL</t>
  </si>
  <si>
    <t>ALFREDO</t>
  </si>
  <si>
    <t>JAVIER</t>
  </si>
  <si>
    <t>SOLE PROPRIETOR / PRESIDENT</t>
  </si>
  <si>
    <t>aljcabaell@gmail.com</t>
  </si>
  <si>
    <t>Fast Food and Counter Workers</t>
  </si>
  <si>
    <t>P-500-24161-088469</t>
  </si>
  <si>
    <t>COMBINED FOOD PREPARATION AND SERVING WORKER</t>
  </si>
  <si>
    <t>*MUST HAVE AT LEAST 3 MONTHS OF WORK-RELATED EXPERIENCE
*KNOWLEDGE OF SUPPLIES, EQUIPMENT, AND/OR SERVICES ORDERING AND INVENTORY CONTROL.
* ABILITY TO FOLLOW ROUTINE VERBAL AND WRITTEN INSTRUCTIONS.
* ABILITY TO READ AND WRITE.
* ABILITY TO UNDERSTAND AND FOLLOW SAFETY PROCEDURES.
* ABILITY TO SAFELY USE CLEANING EQUIPMENT AND SUPPLIES.
* ABILITY TO LIFT AND MANIPULATE HEAVY OBJECTS OF UP TO 50 LBS.
* KNOWLEDGE OF FOOD SERVICE LINES SET-UP AND TEMPERATURE REQUIREMENTS.
* SKILL IN COOKING AND PREPARING A VARIETY OF FOODS.
* KNOWLEDGE OF FOOD PREPARATION AND PRESENTATION METHODS, TECHNIQUES, AND QUALITY STANDARDS.
*MUST BE ABLE TO OBTAIN FOOD HANDLER CERTIFICATION (FOR RENEWAL ONLY, NEW EMPLOYMENT IS NOT REQUIRED)
*MUST AGREE TO A POST-OFFER, PRE-EMPLOYMENT DRUG SCREENING TEST. DRUG SCREENING TEST WHICH WILL APPLY EQUALLY TO U.S. WORKERS AND CW-1
WORKERS</t>
  </si>
  <si>
    <t>jobs.labor.cnmi.gov</t>
  </si>
  <si>
    <t>Dela Cruz</t>
  </si>
  <si>
    <t>B.</t>
  </si>
  <si>
    <t>Maintenance &amp; Repair Workers, General</t>
  </si>
  <si>
    <t>C-500-25117-908947</t>
  </si>
  <si>
    <t>CJ CORPORATION</t>
  </si>
  <si>
    <t>CONNIE'S CATERING</t>
  </si>
  <si>
    <t>P.O. BOX 501301</t>
  </si>
  <si>
    <t>66-0773921</t>
  </si>
  <si>
    <t>BERNARDO</t>
  </si>
  <si>
    <t>CONSUELO</t>
  </si>
  <si>
    <t>NEPOMUCENO</t>
  </si>
  <si>
    <t>cjcorp2.cnmi@gmail.com</t>
  </si>
  <si>
    <t>P-500-25080-795490</t>
  </si>
  <si>
    <t>REQUIRES A CLEAN DRIVING RECORD. ABILITY TO PASS THE COMPANY'S BACKGROUND CHECK REQUIRED. BACKGROUND CHECK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t>
  </si>
  <si>
    <t>KOTDET PI, SUSUPE BEACH ROAD</t>
  </si>
  <si>
    <t>CNMI PAYROLL TAXES</t>
  </si>
  <si>
    <t>C-500-25150-033102</t>
  </si>
  <si>
    <t>7SEVEN A'S GROUP CORPORATION</t>
  </si>
  <si>
    <t>Asiana Manpower Services</t>
  </si>
  <si>
    <t>3228 Texas Road, Chalan Kanoa, Saipan MP 96950</t>
  </si>
  <si>
    <t>PMB 280 Box 10005</t>
  </si>
  <si>
    <t>66-0959851</t>
  </si>
  <si>
    <t>MALLARI</t>
  </si>
  <si>
    <t>EFREN</t>
  </si>
  <si>
    <t>BAUTISTA</t>
  </si>
  <si>
    <t>3228 Texas Road, Chalan Kanoa, Saipan MP96950</t>
  </si>
  <si>
    <t>polchard@gmail.com</t>
  </si>
  <si>
    <t>P-500-25099-844716</t>
  </si>
  <si>
    <t xml:space="preserve">Must know the standard procedure in cooking different kind of foods. Applicants must also present Employment Certificate. </t>
  </si>
  <si>
    <t>In excess of 40 hours per week, the rate will be multiply by 1.5</t>
  </si>
  <si>
    <t>FICA Taxes (Social Security, Medicare)
CNMI Withholding Tax (Chapter, Chapter 7)</t>
  </si>
  <si>
    <t>C-500-25153-039411</t>
  </si>
  <si>
    <t>First-Line Supervisors of Entertainment and Recreation Workers, Except Gambling Services</t>
  </si>
  <si>
    <t>P-500-24192-185213</t>
  </si>
  <si>
    <t>Customer Service Supervisor</t>
  </si>
  <si>
    <t>Must have a Bachelor of Science in Animal Husbandry. Must have three (3) months prior training in Animal Husbandry. Must have at least twelve (12) months prior work experience as an Animal Attendant/Trainer. Must be able and willing to work shifts, evenings, holidays, and weekends. Must be able and willing to work during inclement weather. Must have or be able and willing to obtain a valid Lifeguard and First-aid &amp; CPR Certifications that will be applied equally to U.S. and foreign workers.</t>
  </si>
  <si>
    <t>Month</t>
  </si>
  <si>
    <t>Exempt Status, Paid Leave, Holiday Pay, and 401(k) Retirement Plan subject to company policy.</t>
  </si>
  <si>
    <t>All CNMI and Federal Income Taxes. Share in medical insurance and 401(k) retirement plan is optional.</t>
  </si>
  <si>
    <t>MARIA THERESA CRUZ</t>
  </si>
  <si>
    <t>JJ&amp;K COMPANY</t>
  </si>
  <si>
    <t>P O BOX 502305</t>
  </si>
  <si>
    <t>104 MANGO CITY</t>
  </si>
  <si>
    <t>66-0867453</t>
  </si>
  <si>
    <t>CRUZ</t>
  </si>
  <si>
    <t>MARIA THERESA</t>
  </si>
  <si>
    <t>VALENTINO</t>
  </si>
  <si>
    <t>matheresacrz@yahoo.com</t>
  </si>
  <si>
    <t>P-500-24355-560680</t>
  </si>
  <si>
    <t>12 MONTHS EXPERIENCE. ABLE TO WORK FLEXIBLE TIME</t>
  </si>
  <si>
    <t>104 MANGO CITY GARAPAN</t>
  </si>
  <si>
    <t>WORKERS COMPENSATION COMPANY PROVIDED</t>
  </si>
  <si>
    <t>WITHHOLDING TAX AND FICA</t>
  </si>
  <si>
    <t>labor.cnmi.gov</t>
  </si>
  <si>
    <t>PACIFIC ECO LAUNDRY INC</t>
  </si>
  <si>
    <t>PACIFIC ECO LAUNDRY</t>
  </si>
  <si>
    <t>3741 WINNERS RESIDENCE, AFETNA, SAN ANTONIO</t>
  </si>
  <si>
    <t>PO BOX 506003</t>
  </si>
  <si>
    <t>66-0868938</t>
  </si>
  <si>
    <t>KIM</t>
  </si>
  <si>
    <t>DOYI</t>
  </si>
  <si>
    <t>pacificecolaundry@gmail.com</t>
  </si>
  <si>
    <t>TRINANEZ</t>
  </si>
  <si>
    <t>CECILE</t>
  </si>
  <si>
    <t>ELIZABETH B. TORRES</t>
  </si>
  <si>
    <t>E SUPPLY ENTERPRISE</t>
  </si>
  <si>
    <t>P.O. BOX 506557</t>
  </si>
  <si>
    <t>TUN HERMAN PAN, AIRPORT RD., DANDAN</t>
  </si>
  <si>
    <t>NORTHERN MARIANA ISLANDS</t>
  </si>
  <si>
    <t>66-0972667</t>
  </si>
  <si>
    <t>TORRES</t>
  </si>
  <si>
    <t>ELIZABETH</t>
  </si>
  <si>
    <t>BARTOLOME</t>
  </si>
  <si>
    <t>e_supplyenterprise@yahoo.com</t>
  </si>
  <si>
    <t>Maids and Housekeeping Cleaners</t>
  </si>
  <si>
    <t>MAIDS AND HOUSEKEEPING CLEANER</t>
  </si>
  <si>
    <t>CNMI Taxes ( Chapter 2 &amp; Chapter 7)
 FICA Taxes ( Social Security &amp; Medicare )</t>
  </si>
  <si>
    <t>C-500-25116-908534</t>
  </si>
  <si>
    <t>SHINING STAR INC.</t>
  </si>
  <si>
    <t>SHINING STAR HOTEL</t>
  </si>
  <si>
    <t>JUAN NONG ST., CHALAN KANOA</t>
  </si>
  <si>
    <t>POBOX 505577</t>
  </si>
  <si>
    <t>66-0908066</t>
  </si>
  <si>
    <t>DENG</t>
  </si>
  <si>
    <t>AIHUA</t>
  </si>
  <si>
    <t>SECRETARY</t>
  </si>
  <si>
    <t>shiningstarinc@yahoo.com</t>
  </si>
  <si>
    <t>P-500-25037-670049</t>
  </si>
  <si>
    <t>MAINTENANCE WORKER</t>
  </si>
  <si>
    <t>At least continuous 12 months of maintenance worker experience. Must be able to make variable schedules, including early morning, evening and/or weekend.</t>
  </si>
  <si>
    <t>CNMI TAXES AND FEDERAL TAXES.</t>
  </si>
  <si>
    <t>Patrick D. Fernandez</t>
  </si>
  <si>
    <t>P.O Box 506185</t>
  </si>
  <si>
    <t>66-0846056</t>
  </si>
  <si>
    <t>Fernandez</t>
  </si>
  <si>
    <t>Patrick</t>
  </si>
  <si>
    <t>Proprietor</t>
  </si>
  <si>
    <t>oink2pdf@gmail.com</t>
  </si>
  <si>
    <t>Massage Therapists</t>
  </si>
  <si>
    <t>Federal Income Tax, State Income Tax, Social Security (FICA), Medicare Tax</t>
  </si>
  <si>
    <t>Ace Hardware CNMI, Inc</t>
  </si>
  <si>
    <t>Europa Place, Gualo Rai P.O. Box 500137</t>
  </si>
  <si>
    <t>94-3199949</t>
  </si>
  <si>
    <t>Lam</t>
  </si>
  <si>
    <t>Maxine</t>
  </si>
  <si>
    <t>HR Manager</t>
  </si>
  <si>
    <t>Insatto Street, Susupe P.O. Box 500137</t>
  </si>
  <si>
    <t>hrd@joeten.com</t>
  </si>
  <si>
    <t>P-500-25084-800123</t>
  </si>
  <si>
    <t>Bookkeeper</t>
  </si>
  <si>
    <t>KNOWLEDGE OF GENERAL ACCOUNTING PRINCIPLES AND CLOSING THE END OF YEAR BOOKS. ANALYTICAL AND COMPUTER SKILLS. UNDERSTANDING OF MATHEMATICS AND ACCOUNTING AND FINANCIAL PROCESSES. KNOWLEDGE OF BOOKKEEPING SOFTWARE. AT LEAST 24 MONTHS BOOKKEEPING EXPERIENCE, PREFERABLY WITHIN A BUSINESS SERVICES ENVIRONMENT. MUST HAVE HIGHSCHOOL DIPLOMA OR EQUIVALENT. APPLICANTS MUST PASS SKILL TEST DURING THE APPLICATION PROCESS (TOTAL PASSING SCORE IS 89%) THE SKILL TESTING AND COMPREHENSION EXAM ARE REQUIRED EQUALLY OF BOTH US AND FOREIGN WORKERS.</t>
  </si>
  <si>
    <t>Europa Place, Gualo Rai</t>
  </si>
  <si>
    <t>(Opt) Med, dental, vision, life ins, holiday pay, 401(K), personal time, employee discounts subject to the terms &amp; condi</t>
  </si>
  <si>
    <t>C-500-25099-844657</t>
  </si>
  <si>
    <t>SITONG CORPORATION</t>
  </si>
  <si>
    <t>SITONG AUTO SHOP/SITONG TIRE SHOP</t>
  </si>
  <si>
    <t>CHALAN PALE ARNOLD, PUERTO RICO VILLAGE</t>
  </si>
  <si>
    <t>66-0886842</t>
  </si>
  <si>
    <t>HE</t>
  </si>
  <si>
    <t>ZHE</t>
  </si>
  <si>
    <t>SITONGAUTOSHOP@GMAIL.COM</t>
  </si>
  <si>
    <t>Automotive Body and Related Repairers</t>
  </si>
  <si>
    <t>P-500-25047-698095</t>
  </si>
  <si>
    <t>AUTO BODY REPAIRER</t>
  </si>
  <si>
    <t>1. WORK SCHEDULE AS FOLLOWs:
8:00AM TO 12:00PM,
2:00PM TO 5:00PM.
7 HOURS ADAY, MONDAY THROUGH FRIDAY, 35 HOURS PER WEEK.
2. REQUEST AN ON-SITE TEST.</t>
  </si>
  <si>
    <t>Per week exceeds 40 hours, overtime rate $11.18 x1.5=$16.77 per hour</t>
  </si>
  <si>
    <t>Deduct all local and federal taxes (e.g. FICA) from pay.</t>
  </si>
  <si>
    <t>sitongautoshop@gmail.com</t>
  </si>
  <si>
    <t>CHECKPOINT INTERNATIONAL CORPORATION</t>
  </si>
  <si>
    <t>SUPPLY HOUSE WORLDWIDE</t>
  </si>
  <si>
    <t>106 MAC BUILDING</t>
  </si>
  <si>
    <t>99-3014284</t>
  </si>
  <si>
    <t>OPERATIONS MANAGER</t>
  </si>
  <si>
    <t>Tamuning</t>
  </si>
  <si>
    <t>GU</t>
  </si>
  <si>
    <t>checkpointinternational@gmail.com</t>
  </si>
  <si>
    <t>Sales Representatives, Wholesale and Manufacturing, Except Technical and Scientific Products</t>
  </si>
  <si>
    <t>RETAIL SALESPERSON</t>
  </si>
  <si>
    <t>SAIPAN A VENTURE, LLC</t>
  </si>
  <si>
    <t>Saipan Adventure</t>
  </si>
  <si>
    <t>Garapan Village</t>
  </si>
  <si>
    <t>PMB 329 PO Box 10000</t>
  </si>
  <si>
    <t>66-0852990</t>
  </si>
  <si>
    <t>Kim</t>
  </si>
  <si>
    <t>Min Ki</t>
  </si>
  <si>
    <t>spnaventure@gmail.com</t>
  </si>
  <si>
    <t>Tour Guides and Escorts</t>
  </si>
  <si>
    <t>P-500-25038-673760</t>
  </si>
  <si>
    <t>TOUR GUIDE</t>
  </si>
  <si>
    <t>Can work flexible time. Able to handle large group of people. Have a valid driver's license is required.</t>
  </si>
  <si>
    <t>CNMI and FEDERAL withholding tax</t>
  </si>
  <si>
    <t>Saipan Marine Corporation</t>
  </si>
  <si>
    <t>Gnd Fl., George Fleming Memorial Bldg., Commercial Port Ave.</t>
  </si>
  <si>
    <t>PMB 170 PPP Box 10000, Saipan</t>
  </si>
  <si>
    <t>Puerto Rico</t>
  </si>
  <si>
    <t>98-6021903</t>
  </si>
  <si>
    <t>Bigler</t>
  </si>
  <si>
    <t>Wayne</t>
  </si>
  <si>
    <t>Warren</t>
  </si>
  <si>
    <t>Chief People Officer</t>
  </si>
  <si>
    <t>wwbigler@cabtug.com</t>
  </si>
  <si>
    <t>Attorney</t>
  </si>
  <si>
    <t>Swavely</t>
  </si>
  <si>
    <t>Melinda</t>
  </si>
  <si>
    <t>Sue</t>
  </si>
  <si>
    <t>865 S. Marine Corps Drive</t>
  </si>
  <si>
    <t>Suite 201</t>
  </si>
  <si>
    <t>swavely@guamlawoffice.com</t>
  </si>
  <si>
    <t>Roberts Fowler &amp; Visosky LLP</t>
  </si>
  <si>
    <t>Supreme</t>
  </si>
  <si>
    <t>Industrial Machinery Mechanics</t>
  </si>
  <si>
    <t>P-500-25084-800217</t>
  </si>
  <si>
    <t>Marine Mechanic</t>
  </si>
  <si>
    <t xml:space="preserve">High school diploma (may be foreign equivalent); 24 months of experience as a marine mechanic in shipyard environment; Verification of qualifications required; Required to take and pass a substance abuse test after hire. </t>
  </si>
  <si>
    <t>Himawari Saipan, Inc.</t>
  </si>
  <si>
    <t>Himawari</t>
  </si>
  <si>
    <t>Bukiki Avenue</t>
  </si>
  <si>
    <t>Garapan</t>
  </si>
  <si>
    <t>66-0670325</t>
  </si>
  <si>
    <t>Suzuki</t>
  </si>
  <si>
    <t>Tatsuhito</t>
  </si>
  <si>
    <t>Vice President</t>
  </si>
  <si>
    <t>suzuki@himawari-saipan.com</t>
  </si>
  <si>
    <t>P-500-24180-161893</t>
  </si>
  <si>
    <t>Required Federal and Local tax.</t>
  </si>
  <si>
    <t>himawari-saipan.com</t>
  </si>
  <si>
    <t>Coca-Cola Beverage Co. (Micronesia) Inc.</t>
  </si>
  <si>
    <t>Lot 1774-1 Chalan Pale Arnold Chalan Laulau</t>
  </si>
  <si>
    <t>PO Box 500266</t>
  </si>
  <si>
    <t>Northern Mariana Islands</t>
  </si>
  <si>
    <t>98-6018506</t>
  </si>
  <si>
    <t>Del castillo</t>
  </si>
  <si>
    <t>Bonnie khan</t>
  </si>
  <si>
    <t>Representative</t>
  </si>
  <si>
    <t>spn_hr@subwaypacific.com</t>
  </si>
  <si>
    <t>LOT 1774-1 Chalan Pale Arnold Chalan Laulu</t>
  </si>
  <si>
    <t>Social Security (FICA), Medicare Tax, Other Payroll Withholdings</t>
  </si>
  <si>
    <t>C-500-25126-940371</t>
  </si>
  <si>
    <t>SHIM CORPORATION</t>
  </si>
  <si>
    <t>Pro Dive Saipan</t>
  </si>
  <si>
    <t>Lot No.  045-A-149 Suito Drive As Matuis Village</t>
  </si>
  <si>
    <t>PO Box 7487 SVRB</t>
  </si>
  <si>
    <t>66-0862033</t>
  </si>
  <si>
    <t>Shim</t>
  </si>
  <si>
    <t>Seoungbo</t>
  </si>
  <si>
    <t>shimcorp2023@gmail.com</t>
  </si>
  <si>
    <t>P-500-24128-963704</t>
  </si>
  <si>
    <t>SCUBA DIVING INSTRUCTOR</t>
  </si>
  <si>
    <t>Must be certified as an open water (for at least 6 months) with PADI, advanced open water diver, rescue diver, divemaster and emergency first response instructor (CPR) and First Aid. Have lodged 100 open water dives and successfully complete the instructor development.</t>
  </si>
  <si>
    <t>Lee</t>
  </si>
  <si>
    <t>Dong Kyu</t>
  </si>
  <si>
    <t>Shim Corporation</t>
  </si>
  <si>
    <t>C-500-25112-892842</t>
  </si>
  <si>
    <t>RadioCom Saipan Inc</t>
  </si>
  <si>
    <t>2nd Flr., Suite 7, RJ Commercial Bldg., Dandan</t>
  </si>
  <si>
    <t>PO Box 504651</t>
  </si>
  <si>
    <t>66-0474120</t>
  </si>
  <si>
    <t>Ganacias</t>
  </si>
  <si>
    <t>Leo Jun</t>
  </si>
  <si>
    <t>Operations Manager</t>
  </si>
  <si>
    <t>PO BOX 504651</t>
  </si>
  <si>
    <t>SAipan</t>
  </si>
  <si>
    <t>administration@radiocomusa.com</t>
  </si>
  <si>
    <t>P-500-25027-643350</t>
  </si>
  <si>
    <t>MAINTENANCE AND REPAIR WORKER, GENERAL</t>
  </si>
  <si>
    <t>MUST BE HIGHSCHOOL GRADUATE, MUST HAVE 12 MONTHS OF WORK RELATED EXPERIENCE. MUST KNOW HOW TO PERFORM ROUTINE MAINTENANCE ON EQUIPMENT AND DETERMINE WHEN AND WHAT KIND OF MAINTENANCE IS NEEDED. ABLE TO DETERMINE THE KIND OF TOOLS AND EQUIPMENT NEEDED TO DO A JOB.</t>
  </si>
  <si>
    <t>FICA and CNMI Applicable withholding Taxes.</t>
  </si>
  <si>
    <t>C-500-25132-962489</t>
  </si>
  <si>
    <t>P-500-25088-813224</t>
  </si>
  <si>
    <t>AUTO PAINTER</t>
  </si>
  <si>
    <t>1. WORK SCHEDULE AS FOLLOWS:
8:00AM TO 12:00PM; 2:00PM TO 5:00PM.
7 HOURS PER DAY, MONDAY THROUGH FRIDAY, 35 HOURS PER WEEK.
2. REQUEST FOR AN ON-SITE TESTING.</t>
  </si>
  <si>
    <t>Per week exceeds 40 hours, overtime rate $11.18 x 1.5=$16.77 per hour.</t>
  </si>
  <si>
    <t>PO BOX 502148</t>
  </si>
  <si>
    <t>201-A SCS bldg. Beach Road Cor. Llat St Garapan</t>
  </si>
  <si>
    <t>66-0586216</t>
  </si>
  <si>
    <t>KAWABE-TIU</t>
  </si>
  <si>
    <t>KAZUKO</t>
  </si>
  <si>
    <t>VICE PRESIDENT AND SECRETARY</t>
  </si>
  <si>
    <t>qualitywater.hr@gmail.com</t>
  </si>
  <si>
    <t>Repair and Maintenance Worker</t>
  </si>
  <si>
    <t>RJ Corporation</t>
  </si>
  <si>
    <t>RJ Comm. Bldg, STE6 1-F, Chalan Msgr Guerrero Rd Dan Dan</t>
  </si>
  <si>
    <t>PO Box 500575</t>
  </si>
  <si>
    <t>66-0724970</t>
  </si>
  <si>
    <t>Ayuyu</t>
  </si>
  <si>
    <t>Jose</t>
  </si>
  <si>
    <t>Cruz</t>
  </si>
  <si>
    <t>President/Owner</t>
  </si>
  <si>
    <t>RJ Comm. Bldg., STE6 1-F, Chalan Msgr Guerrero Rd Dan Dan</t>
  </si>
  <si>
    <t>rjcorporation670@gmail.com</t>
  </si>
  <si>
    <t>P-500-24243-304899</t>
  </si>
  <si>
    <t>Fast Food and Counter Worker</t>
  </si>
  <si>
    <t>CHALAN PALE ARNOLD, MIDDLE ROAD</t>
  </si>
  <si>
    <t>RJCORPORATION670@GMAIL.COM</t>
  </si>
  <si>
    <t>KI Manpower Services</t>
  </si>
  <si>
    <t>PO Box 505656</t>
  </si>
  <si>
    <t>535 Agingan Lane, San Antonio Village</t>
  </si>
  <si>
    <t>66-0884390</t>
  </si>
  <si>
    <t>Loste</t>
  </si>
  <si>
    <t>Andrea Elouise</t>
  </si>
  <si>
    <t>Alinas</t>
  </si>
  <si>
    <t>kimanpower.spn670@gmail.com</t>
  </si>
  <si>
    <t>Cooks, Institution and Cafeteria</t>
  </si>
  <si>
    <t>P-500-24177-144427</t>
  </si>
  <si>
    <t xml:space="preserve">Must have 12 months experience as cook. Must be able to lift at least 45 lbs. and can work on a flexible time or early morning shift. </t>
  </si>
  <si>
    <t>Agingan Lane, San Antonio Village</t>
  </si>
  <si>
    <t>P-500-24180-161798</t>
  </si>
  <si>
    <t>C-500-25119-914647</t>
  </si>
  <si>
    <t>Pacific Airport Services, Inc.</t>
  </si>
  <si>
    <t>P.O. Box 503220</t>
  </si>
  <si>
    <t>66-0474278</t>
  </si>
  <si>
    <t>MATTERN</t>
  </si>
  <si>
    <t>LEON</t>
  </si>
  <si>
    <t>LAWRENCE</t>
  </si>
  <si>
    <t>P.O. BOX 503220</t>
  </si>
  <si>
    <t>pas.acct@pasgps.com</t>
  </si>
  <si>
    <t>Laborers and Freight, Stock, and Material Movers, Hand</t>
  </si>
  <si>
    <t>P-500-25051-709348</t>
  </si>
  <si>
    <t>RAMP AGENT</t>
  </si>
  <si>
    <t>Saipan International Airport</t>
  </si>
  <si>
    <t>Tun Herman Pan Road</t>
  </si>
  <si>
    <t>CNMI TAX AND FICA TAX (SS &amp; MEDICARE)</t>
  </si>
  <si>
    <t>C-500-25114-898401</t>
  </si>
  <si>
    <t>Art Man Corporation</t>
  </si>
  <si>
    <t>Chalan Pale Arnold Road, Lower Base Drive</t>
  </si>
  <si>
    <t>PMB 122 Box 10000</t>
  </si>
  <si>
    <t>66-0472323</t>
  </si>
  <si>
    <t>Chung</t>
  </si>
  <si>
    <t>Hyun Joon</t>
  </si>
  <si>
    <t>artmancorporation@gmail.com</t>
  </si>
  <si>
    <t>Recycling and Reclamation Workers</t>
  </si>
  <si>
    <t>P-500-25055-717513</t>
  </si>
  <si>
    <t>Recycling and Reclamation Worker</t>
  </si>
  <si>
    <t>Must be knowledgeable on how to operate forklifts, pallet jacks, power lifts or front-end loaders to load bales, bundles, or other heavy items onto trucks for shipping to smelters or other recycled materials processing facilities. Workers can work without any supervision. Has the ability to coordinate two or more limbs, ability to quickly and repeatedly adjust the controls of a machine or a vehicle to exact positions. Able to work flexible hours, holidays and weekend.</t>
  </si>
  <si>
    <t>BLUE EAGLE ENTERPRISES LLC</t>
  </si>
  <si>
    <t>VI-LYN'S BBQ STAND</t>
  </si>
  <si>
    <t>P.O. BOX 506082</t>
  </si>
  <si>
    <t>DAMA DI NOCHE STREET, GARAPAN</t>
  </si>
  <si>
    <t>66-0801732</t>
  </si>
  <si>
    <t>JOSON</t>
  </si>
  <si>
    <t>RIZALLY</t>
  </si>
  <si>
    <t>DE LEON</t>
  </si>
  <si>
    <t>AUTHORIZED SIGNATORY</t>
  </si>
  <si>
    <t>blue_eagle_enterprises@yahoo.com</t>
  </si>
  <si>
    <t>P-500-24163-093884</t>
  </si>
  <si>
    <t>FOOD PREPARER</t>
  </si>
  <si>
    <t>MUST HAVE AT LEAST 3 MONTHS EXPERIENCE. KNOWLEDGE OF PRINCIPLES AND PROCESSES FOR PROVIDING CUSTOMER AND PERSONAL SERVICES. THIS INCLUDES
CUSTOMER NEEDS ASSESSMENT, MEETING QUALITY STANDARDS FOR SERVICES, AND EVALUATION OF CUSTOMER SATISFACTION.</t>
  </si>
  <si>
    <t xml:space="preserve">CNMI WITHHOLDING TAX, FEDERAL WITHHOLDING TAX, SOCIAL SECURITY AND MEDICARE CONTRIBUTIONS. </t>
  </si>
  <si>
    <t>DL.</t>
  </si>
  <si>
    <t>BLUE EAGLE ENTERPRISES LLC DBA; VI-LYNS BBQ, BLUE EAGLE CONSTRUCTION, RR MANPOWER</t>
  </si>
  <si>
    <t>C-500-24149-039999</t>
  </si>
  <si>
    <t>SAIPAN LAULAU DEVELOPMENT, INC</t>
  </si>
  <si>
    <t>LAOLAO BAY GOLF &amp; RESORT</t>
  </si>
  <si>
    <t>PMB 1020 P.O. BOX 10000</t>
  </si>
  <si>
    <t>66-0460289</t>
  </si>
  <si>
    <t>DELA CRUZ</t>
  </si>
  <si>
    <t>REDIE</t>
  </si>
  <si>
    <t>ALDAN</t>
  </si>
  <si>
    <t>HUMAN RESOURCES &amp; ADMINISTRATION MANAGER</t>
  </si>
  <si>
    <t>RDELACRUZ@LAOLAOBAYGOLF.COM</t>
  </si>
  <si>
    <t>Accountants and Auditors</t>
  </si>
  <si>
    <t>P-500-24064-766282</t>
  </si>
  <si>
    <t>ACCOUNTANT</t>
  </si>
  <si>
    <t>Knowledge in software applications; specifically in Hotel Opera, Micros POS, e-golf system and MAS200 accounting system is preferred.</t>
  </si>
  <si>
    <t>ROUTE 34, KAGMAN ROAD, KAGMAN III</t>
  </si>
  <si>
    <t>Applicable federal and local taxes, as required by law.
Optional: Housing at $100/month.
Optional: Medical insurance.</t>
  </si>
  <si>
    <t>hr@laolaobaygolf.com</t>
  </si>
  <si>
    <t>C-500-24196-195004</t>
  </si>
  <si>
    <t>MALABORBOR'S CHILD CARE</t>
  </si>
  <si>
    <t>P.O. BOX 1491</t>
  </si>
  <si>
    <t>SINAPALO VILLAGE</t>
  </si>
  <si>
    <t>66-1046898</t>
  </si>
  <si>
    <t>MALABORBOR</t>
  </si>
  <si>
    <t>PAULINE BENETT</t>
  </si>
  <si>
    <t>LIZAMA</t>
  </si>
  <si>
    <t>EMPLOYER</t>
  </si>
  <si>
    <t>BATITANGGURL670@GMAIL.COM</t>
  </si>
  <si>
    <t>P-500-24140-011986</t>
  </si>
  <si>
    <t>CHILD CARE WORKER</t>
  </si>
  <si>
    <t>HIGH SCHOOL DIPLOMA AND 12 MONTHS OF WORK EXPERIENCE AS A CHILD CARE WORKER.</t>
  </si>
  <si>
    <t>batitanggurl670@gmail.com</t>
  </si>
  <si>
    <t>C-500-24169-117634</t>
  </si>
  <si>
    <t>USA Fanter Corporation Ltd</t>
  </si>
  <si>
    <t>Bayogo Lane</t>
  </si>
  <si>
    <t>PMB 1372 Box 10003 Gualo Rai</t>
  </si>
  <si>
    <t>66-0544231</t>
  </si>
  <si>
    <t>Qian</t>
  </si>
  <si>
    <t>Guocao</t>
  </si>
  <si>
    <t>usafanter.operations@gmail.com</t>
  </si>
  <si>
    <t>Arlene</t>
  </si>
  <si>
    <t>4885 Dandan Rd</t>
  </si>
  <si>
    <t>PO Box 502882</t>
  </si>
  <si>
    <t>artigral670@gmail.com</t>
  </si>
  <si>
    <t>Artigral LLC</t>
  </si>
  <si>
    <t>Landscaping and Groundskeeping Workers</t>
  </si>
  <si>
    <t>P-500-24119-933077</t>
  </si>
  <si>
    <t>Landscaping and Groundskeeping Worker</t>
  </si>
  <si>
    <t>CNMI Required payroll deductions such as FICA, Medicare and payroll taxes</t>
  </si>
  <si>
    <t>C-500-24249-315373</t>
  </si>
  <si>
    <t>Medical and Clinical Laboratory Technologists</t>
  </si>
  <si>
    <t>P-500-24213-233595</t>
  </si>
  <si>
    <t>Clinical Laboratory Scientist</t>
  </si>
  <si>
    <t xml:space="preserve">U.S. BACHELOR'S DEGREE IN LABORATORY OR BIOLOGICAL SCIENCE WITH THE MINIMUM HOURS OF WORK AND TRAINING REQUIRED TO PERFORM LABORATORY TESTING, AS DEFINED BY CLIA REQUIREMENTS OR BACHELOR'S DEGREE GRADUATE OF A FOREIGN MEDICAL TECHNOLOGY PROGRAM THAT MEETS ALL EDUCATION AND TRAINING, AS DEFINED BY CLIA REQUIREMENTS. INDIVIDUALS WHO HAVE DEGREES FROM FOREIGN INSTITUTIONS MUST HAVE AN EVALUATION OF THIER CREDENTIALS TO DETERMINE THE EQUIVALENCY OF THEIR EDUCATION TO AN EDUCATION OBTAINED IN THE UNITED STATES. THE QUIVALENCY EVALUATIONS SHOULD BE ON A COURSE-BY-COURSE BASIS AND MAY BE PERFORMED BY A NATIONALLY RECOGNIZED ORGANIZATION. THESE MAY INCLUDE SUCH ORGANIZATIONS AS THE NATIONAL ASSOCIATION CREDENTIAL SERVICES, INC (NACES) AND THE INTERNATIONAL CREDENTIAL EVALUATORS, INC AND WORLD EDUCATION SERVICES. MUST HAVE TWO YEARS OR RECENT AND APPLICABLE CLINICAL EXPERIENCE. LICENSED BY THE CNMI HEALTHCARE PROFESSIONS LICENSING BOARD (HCLB) AS A CLINICAL LABORATORY TECHNOLOGISTS, MEETING ALL REQUIREMENTS WITH APPROPRIATE DOCUMENTS. POSSESS CURRENT LICENSE TO PRACTICE LABORATORY MEDICINE AMERICAN SOCIETY FOR CLINICAL PATHOLOGY (ASCP) OR EQUIVALENT SUCH AS AMERICAN MEDICAL TECHNOLOGISTS (AMT), HEALTH AND HUMAN SERVICES (HHS) AND HAVE AT LEAST ONE OF THE FOLLOWING: CLINICAL LABORATORY SCIENTIST LICENSED BY THE AMT OR HHS MAY BE EXEMPT FROM THE FOUR (4) YEAR DEGREE DUE TO LICENSING REQUIREMENT PRIOR TO 1998. 
CONDITIONAL REQUIREMENTS: EMPLOYMENT IS CONTINGENT UPON SUCCESSFUL CLEARING OF PRE-EMPLOYMENT HEALTH AND SCREENING IN ACCORDANCE WITH CHCC POLICY. </t>
  </si>
  <si>
    <t>Fringe benefits - paid time off &amp; holidays. Optional: Medical &amp; dental insurance, life insurance, 401a retirement plan.</t>
  </si>
  <si>
    <t>CNMI Tax, Federal Tax, Medicare and Social Security</t>
  </si>
  <si>
    <t>https://www.chcc.health/jobopportunities.php</t>
  </si>
  <si>
    <t>Javier</t>
  </si>
  <si>
    <t>Bernadette</t>
  </si>
  <si>
    <t>S.</t>
  </si>
  <si>
    <t>bernadette.javier@chcc.health</t>
  </si>
  <si>
    <t>C-500-24210-227260</t>
  </si>
  <si>
    <t>CHALLENGE TESTING, INC.</t>
  </si>
  <si>
    <t>P.O. BOX 10001 PMB 163</t>
  </si>
  <si>
    <t>1ST FLOOR ALEXANDER BLDG. BEACH ROAD, SAN JOSE</t>
  </si>
  <si>
    <t>63-1100804</t>
  </si>
  <si>
    <t>Watson</t>
  </si>
  <si>
    <t>Tobias</t>
  </si>
  <si>
    <t>1ST FLOOR ALEXANDER BLDG. BEACH ROAD , SAN JOSE</t>
  </si>
  <si>
    <t>saipan@challengetesting.com</t>
  </si>
  <si>
    <t>Helpers--Extraction Workers</t>
  </si>
  <si>
    <t>P-500-24166-110454</t>
  </si>
  <si>
    <t>Helper-- Extraction Workers</t>
  </si>
  <si>
    <t>Preferably have Highschool/GED diploma and have background experience in Water Well Drilling operation.</t>
  </si>
  <si>
    <t>1ST FLOOR ALEXANDER BLDG. BEACH ROAD,  SAN JOSE</t>
  </si>
  <si>
    <t>Withholding Tax, SS and Med Fica Tax</t>
  </si>
  <si>
    <t>www.challengetesting.com</t>
  </si>
  <si>
    <t>C-500-24178-148370</t>
  </si>
  <si>
    <t>TAE WOO CORPORATION</t>
  </si>
  <si>
    <t>PMB 102 P.O. BOX 10000</t>
  </si>
  <si>
    <t>98-0391924</t>
  </si>
  <si>
    <t>Choi</t>
  </si>
  <si>
    <t>Changkwon</t>
  </si>
  <si>
    <t>Corporate Vice President</t>
  </si>
  <si>
    <t>Pale Arnold , Middle Road</t>
  </si>
  <si>
    <t>PMB 102 P.O. Box 10000</t>
  </si>
  <si>
    <t>saipantaewoo@gmail.com</t>
  </si>
  <si>
    <t>Parts Salespersons</t>
  </si>
  <si>
    <t>P-500-24053-738023</t>
  </si>
  <si>
    <t>ALUMINUM PRODUCT &amp; WINDOW GLASS PARTS SALES PERSON</t>
  </si>
  <si>
    <t>Applicants should have at least 1 yr. of work-related experience and be willing to work overtime. Knows the principles &amp; methods of promoting &amp; selling products, including product demonstration, techniques, and sales control system. Knowledge of aluminum products including their designs, uses, repairs, and maintenance. With driver's License.</t>
  </si>
  <si>
    <t>Pale Arnold, Middle Road</t>
  </si>
  <si>
    <t>CNMI Withholding Tax, FICA Tax and other deduction required by Law</t>
  </si>
  <si>
    <t>C-500-24276-378942</t>
  </si>
  <si>
    <t>TRIPLE J SAIPAN, INC.</t>
  </si>
  <si>
    <t>PO Box 500487</t>
  </si>
  <si>
    <t>3207 Brigida St., Beach Road Chalan Kanoa</t>
  </si>
  <si>
    <t>98-6021436</t>
  </si>
  <si>
    <t>SEMAN</t>
  </si>
  <si>
    <t>DIRECTOR OF HUMAN RESOURCES</t>
  </si>
  <si>
    <t>3207 BRIGIDA ST.</t>
  </si>
  <si>
    <t>hrtjsaipan@triplejsaipan.com</t>
  </si>
  <si>
    <t>P-500-24205-214215</t>
  </si>
  <si>
    <t>Must have at least 12 months' work experience in a reputable establishment as a Cook.  Must be able to perform food preparation and cooking activities of a dining restaurants. Can design menu and review food purchases. Should have the ability to forecast food preparation base from increase or decrease customer guest flow. Can create inventory method based on company or restaurant needs. Can comply with nutrition, sanitation regulation and safety standards as prescribed by USDA. Technically updated on latest industry practices.</t>
  </si>
  <si>
    <t>Canal Dr., Broadway Ave. San Jose Village</t>
  </si>
  <si>
    <t>P.O. Box 500487</t>
  </si>
  <si>
    <t xml:space="preserve">CNMI Tax and FICA Tax. Housing is optional; Employees who are single may live in the housing with a monthly charge of $30.00 for air condition use, free housing or no monthly charge for single employees who opted not to use the air conditioner. </t>
  </si>
  <si>
    <t>https://www.carssaipan.com/careers</t>
  </si>
  <si>
    <t>C-500-24247-311719</t>
  </si>
  <si>
    <t>7AS BUILDING REPAIRS AND MAINTENANCE</t>
  </si>
  <si>
    <t>3228 TEXAS ROAD</t>
  </si>
  <si>
    <t>CHALAN KANOA, PMB 280 BOX 10005</t>
  </si>
  <si>
    <t>ABUAN</t>
  </si>
  <si>
    <t>PAUL RICHARD</t>
  </si>
  <si>
    <t>VILLANUEVA</t>
  </si>
  <si>
    <t>VICE PRESIDENT</t>
  </si>
  <si>
    <t>P-500-24142-017454</t>
  </si>
  <si>
    <t>24 MONTHS OF EXPERIENCE IN THIS POSITION IS REQURIED. DEMONSTRATE SKILLS WITH ELECTRICAL WORK, PLUMBING, CONCRETE, CARPENTRY, MACHINE MAINTENANCE AND REPAIR. TROUBLESHOOTING AND DIAGNOSTIC SKILLS. TECHNICAL KNOWLEDGE OF ELECTRICAL REPAIR, PLUMBING, ALONG WITH KNOWLEDGE OF CARPENTRY AND GENERAL MAINTENANCE. KNOWS AND FOLLOWS SAFETY PROCEDURES AND MAINTAINS A SAFE WORK ENVIRONMENT. TRAINED IN HANDS-ON EQUIPMENT MAINTENANCE. USES TIME PRODUCTIVELY TO ACCOMPLISH WORK GOALS. UNDERSTANDS TECHNOLOGY AND CAN GRASP CHALLENGING TECHNICAL ISSUES. PAYS ATTENTION TO DETAIL. MUST BE FLEXIBLE WITH DUTIES AND WORK SCHEDULE. REQUIRES THE ABILITY TO STAND FOR LONG PERIODS OF TIME. REQUIRES THE ABILITY TO BEND, AND TWIST TO PERFORM NORMAL JOB FUNCTIONS. REQUIRES THE ABILITY TO LIFT AND MANEUVER ITEMS WEIGHING 80 LBS. REQUIRES THE ABILITY TO PERFORM TASKS WHILE ON A LADDER. REQUIRES THE ABILITY TO OPERATE EQUIPMENT THAT REQUIRES CONTINUAL AND REPETITIVE HAND AND ARM MOTIONS.  ABILITY TO PASS THE COMPANY'S PRE-HIRE BACKGROUND CHECK REQUIRED WHICH WILL BE APPLIED EQUALLY TO BOTH U.S. WORKERS AND CW-1 WORKERS.  ALL APPLYING U.S. CITIZENS AND CW-1 INDIVIDUALS MUST OBTAIN A POLICE CLEARANCE PRE-HIRE AND MUST AGREE TO A POST-OFFER, PREEMPLOYMENT DRUG SCREENING TEST.</t>
  </si>
  <si>
    <t>CHALAN KANOA</t>
  </si>
  <si>
    <t>In excess of 40 hours per week the rate will be multiply by 1.5</t>
  </si>
  <si>
    <t>Taxes that include:
1. Withholding Taxes (Chapter 2,  Chapter 7)
2. FICA Taxes (Social Security and Medicare)</t>
  </si>
  <si>
    <t>C-500-24261-341868</t>
  </si>
  <si>
    <t>TRIPLE J MOTORS</t>
  </si>
  <si>
    <t>ADA JR.</t>
  </si>
  <si>
    <t>Tire Repairers and Changers</t>
  </si>
  <si>
    <t>P-500-24204-211092</t>
  </si>
  <si>
    <t>TIRE TECHNICIAN</t>
  </si>
  <si>
    <t xml:space="preserve">Must have a High School diploma or equivalent work experience in a reputable establishment as a Tire Technician. Must have at least 12 months work experience. Must be able to repair, mount and change passenger tires, industrial tires, Bus and truck tires as well as OTR (Off the Road) tires. Must be able to do section repairs as well as regrooving. Must be able to operate (Drive) tire truck and use tire changing tools and equipment. Preferred to have a drivers License.  </t>
  </si>
  <si>
    <t>BROADWAY AVE., CANAL ST.</t>
  </si>
  <si>
    <t xml:space="preserve">CNMI Tax AND FICA Tax. Housing is optional; Employees who are single may live in the housing with a monthly charge of $30.00 for air condition use, free housing or no monthly charge for single employees who opted not to use the air conditioner. </t>
  </si>
  <si>
    <t>C-500-24181-162260</t>
  </si>
  <si>
    <t>Triple J Saipan Inc.</t>
  </si>
  <si>
    <t>3207 Brigida St., Beach Road</t>
  </si>
  <si>
    <t>P.O. Box 500487, Chalan Kanoa</t>
  </si>
  <si>
    <t>Ada Jr.</t>
  </si>
  <si>
    <t xml:space="preserve">Francisco </t>
  </si>
  <si>
    <t>Seman</t>
  </si>
  <si>
    <t>Director of Human Resources</t>
  </si>
  <si>
    <t>P-500-23210-224664</t>
  </si>
  <si>
    <t>Landscaping/Gardener Worker</t>
  </si>
  <si>
    <t xml:space="preserve">Must have 3 months experience on landscaping or maintaining grounds of properties using hand and other power tools or equipment to perform a variety of tasks, which may include any combination of the following: sod laying, mowing, trimming, planting, watering, fertilizing, digging, raking, sprinkler installation, and installation of mortarless </t>
  </si>
  <si>
    <t>P.O. Box 520397</t>
  </si>
  <si>
    <t xml:space="preserve">CNMI Tax AND FICA Tax. Housing is optional; Employees who are single may live in the housing with a monthly charge of $30.00 for air condition use, free housing or no monthly charge for single employees who opted not to use the air condition. </t>
  </si>
  <si>
    <t>C-500-24193-188388</t>
  </si>
  <si>
    <t>Safety 1st Systems CNMI , Inc</t>
  </si>
  <si>
    <t>P.O Box 504673</t>
  </si>
  <si>
    <t>66-0716636</t>
  </si>
  <si>
    <t>Cleven</t>
  </si>
  <si>
    <t>Brad</t>
  </si>
  <si>
    <t>Sales Manager</t>
  </si>
  <si>
    <t>P.O. BOX 504673</t>
  </si>
  <si>
    <t>bcleven@safetycnmi.com</t>
  </si>
  <si>
    <t>Blackburm</t>
  </si>
  <si>
    <t>Pamela</t>
  </si>
  <si>
    <t>Brown</t>
  </si>
  <si>
    <t>PO Box 502452</t>
  </si>
  <si>
    <t>manager.pohlaw@gmail.com</t>
  </si>
  <si>
    <t>Pacific Ombudsman for Humanitarian Law</t>
  </si>
  <si>
    <t>CNMI Superior Court</t>
  </si>
  <si>
    <t>Installation, Maintenance, and Repair Workers, All Other</t>
  </si>
  <si>
    <t>P-500-24127-959588</t>
  </si>
  <si>
    <t>Fire Extinguisher Technician</t>
  </si>
  <si>
    <t>knowledge of fire extinguisher installation, repair, and service</t>
  </si>
  <si>
    <t>PO Box 504673</t>
  </si>
  <si>
    <t>Bright Morning Star Building , Gualo Rai</t>
  </si>
  <si>
    <t>Hilario</t>
  </si>
  <si>
    <t>Crispulo</t>
  </si>
  <si>
    <t>C-500-24299-431858</t>
  </si>
  <si>
    <t>ALEXANDER INCORPORATED</t>
  </si>
  <si>
    <t>ALEXANDER REALTY &amp; DEVELOPMENT</t>
  </si>
  <si>
    <t>ALEXANDER BLDG. 1ST FLR. OLEAI BEACH ROAD, SAN JOSE</t>
  </si>
  <si>
    <t>66-0573427</t>
  </si>
  <si>
    <t>DESOR</t>
  </si>
  <si>
    <t>KAMILLE JOYCE</t>
  </si>
  <si>
    <t>BRAVO</t>
  </si>
  <si>
    <t>BOOKKEEPING, ACCOUNTING &amp; AUDITING CLERK</t>
  </si>
  <si>
    <t>CHALAN PIAO</t>
  </si>
  <si>
    <t>kissmenjae@yahoo.com</t>
  </si>
  <si>
    <t>Office Clerks, General</t>
  </si>
  <si>
    <t>P-500-24221-253200</t>
  </si>
  <si>
    <t>OFFICE CLERKS, GENERAL</t>
  </si>
  <si>
    <t>HIGH SCHOOL/GED; PREFERABLY HAVE 12 MONTHS PROVEN OFFICE CLERK EXPERIENCE;  TECHNOLOGICAL SKILLS SUCH AS THE FOLLOWING: ACCOUNTING SOFTWARE SPECIFICALLY QUICKBOOKS AND MICROSOFT OFFICE</t>
  </si>
  <si>
    <t>FICA TAXES, CHAPTER 2 &amp; CHAPTER 7</t>
  </si>
  <si>
    <t>www.alexanderrealtysaipan.com</t>
  </si>
  <si>
    <t>C-500-24276-378936</t>
  </si>
  <si>
    <t>Golden Corporation</t>
  </si>
  <si>
    <t>Saipan Handyman Construction</t>
  </si>
  <si>
    <t>PO Box 505339</t>
  </si>
  <si>
    <t>66-0859638</t>
  </si>
  <si>
    <t>Tolin</t>
  </si>
  <si>
    <t>Lorenzo</t>
  </si>
  <si>
    <t>Organista</t>
  </si>
  <si>
    <t>golderncorp216@gmail.com</t>
  </si>
  <si>
    <t>P-500-24146-037881</t>
  </si>
  <si>
    <t>Ability to understand repairing building equipment, plumbing, electrical systems and experience in power or hand tools and routine equipment and vehicle maintenance. Able to work in a fast-paced environment and multi-task effectively. Must be able to work on flexible hours including weekends, holiday and night shifts.</t>
  </si>
  <si>
    <t>MMC 1 Building</t>
  </si>
  <si>
    <t>Chalan Piao Village</t>
  </si>
  <si>
    <t>Withholding Taxes, FICA &amp; Medicare Contribution</t>
  </si>
  <si>
    <t>goldencorp216@gmail.com</t>
  </si>
  <si>
    <t>C-500-24235-285235</t>
  </si>
  <si>
    <t>K-TOWN LLC</t>
  </si>
  <si>
    <t>PO BOX 520482</t>
  </si>
  <si>
    <t>66-0965075</t>
  </si>
  <si>
    <t>KWON</t>
  </si>
  <si>
    <t>KI PUNG</t>
  </si>
  <si>
    <t>erickwon@ktowncoffee.com</t>
  </si>
  <si>
    <t>P-500-24192-188074</t>
  </si>
  <si>
    <t>FAST FOOD COUNTER WORKER</t>
  </si>
  <si>
    <t>K-TOWN COFFEE</t>
  </si>
  <si>
    <t>C-500-24163-094250</t>
  </si>
  <si>
    <t>LDK, LLC</t>
  </si>
  <si>
    <t>LDK SUGARKING APARTMENT</t>
  </si>
  <si>
    <t>SUGARKING ROAD CHINATOWN VILLAGE</t>
  </si>
  <si>
    <t>PO BOX 7487 SVRB</t>
  </si>
  <si>
    <t>66-0737116</t>
  </si>
  <si>
    <t>LEE</t>
  </si>
  <si>
    <t>DONG KYU</t>
  </si>
  <si>
    <t>saipanpage@hotmail.com</t>
  </si>
  <si>
    <t>P-500-24043-709920</t>
  </si>
  <si>
    <t>MAINTENANCE &amp; REPAIR WORKERS, GENERAL</t>
  </si>
  <si>
    <t>Knowledge of machine and tools including their designs, uses, repair and maintenance. Knowledge of materials, methods and the tools involved in the construction or repair of house, buildings or other structures and machinery.</t>
  </si>
  <si>
    <t>CNMI AND FEDERAL WITHHOLDING TAX</t>
  </si>
  <si>
    <t>saipanpage@gmail.com</t>
  </si>
  <si>
    <t>C-500-24186-176124</t>
  </si>
  <si>
    <t>BERNABE SANTOS</t>
  </si>
  <si>
    <t>JAN'S FISH MART</t>
  </si>
  <si>
    <t>PO BOX 503688</t>
  </si>
  <si>
    <t>58-6575444</t>
  </si>
  <si>
    <t>SANTOS</t>
  </si>
  <si>
    <t>BERNABE</t>
  </si>
  <si>
    <t>a_laguisma@yahoo.com</t>
  </si>
  <si>
    <t>Meat, Poultry, and Fish Cutters and Trimmers</t>
  </si>
  <si>
    <t>P-500-24122-943241</t>
  </si>
  <si>
    <t>SALES PERSON-FISH MART</t>
  </si>
  <si>
    <t>CHALAN PALE ARNOLD</t>
  </si>
  <si>
    <t>C-500-24208-224428</t>
  </si>
  <si>
    <t>BEACH RD SAN ANTONIO</t>
  </si>
  <si>
    <t>P-500-24162-093370</t>
  </si>
  <si>
    <t>Maintenance Worker</t>
  </si>
  <si>
    <t xml:space="preserve">High School Graduate/GED. Must have 24 months experience. Knowledge of machines and tools, including their designs, uses, repair, and maintenance. Knowledge of materials,
methods, and the tools involved in the construction or repair of houses, buildings, or other structures. Ability to follow instructions from supervisors or senior maintenance workers.
Knowledge of general carpentry and repair. Ability to use hand tools and power tools.
</t>
  </si>
  <si>
    <t>ALL APPLICABLE TAXES</t>
  </si>
  <si>
    <t>C-500-24198-198069</t>
  </si>
  <si>
    <t>MENESES CORPORATION</t>
  </si>
  <si>
    <t>NAURU LP, SUSUPE</t>
  </si>
  <si>
    <t>PO BOX 503147</t>
  </si>
  <si>
    <t>66-0952219</t>
  </si>
  <si>
    <t>OQUIALDA</t>
  </si>
  <si>
    <t>JASMIN</t>
  </si>
  <si>
    <t>SANGGALANG</t>
  </si>
  <si>
    <t>NAURU LP SUSUPE</t>
  </si>
  <si>
    <t>MENESESCORP2019@YAHOO.COM</t>
  </si>
  <si>
    <t>Janitors and Cleaners, Except Maids and Housekeeping Cleaners</t>
  </si>
  <si>
    <t>P-500-24131-979874</t>
  </si>
  <si>
    <t>OPERATIONAL SERVICE WORKER</t>
  </si>
  <si>
    <t>Applicant must have 12 months of experience in the same position. Must have ability to complete scheduled tasks while responding to unexpected incidents. Must have knowledge of health and safety standards and the ability to handle cleaning chemicals safely. Must have time management skills. Customer service, communication and interpersonal skills are a must especially when dealing with clients. Applicants must be able to multitask and work under pressure. Applicant must be willing to work flexible time, holidays and weekends when necessary. Must be able to climb heights and lift loads of up to 50lbs. Work hours will be between 6:00AM and 8:00PM for at least 7 hours per day. Applicant must clearly indicate the JVA# and position being applied for. Applicant must submit a resume with character references, and employment certificates showing the required work experience. Complete applications will be considered if submitted within the recruitment period. We will contact previous employers for verification and personal reference. Applicants will be asked to demonstrate skill requirements of the job. All requirements will be applied equally to all applicants.</t>
  </si>
  <si>
    <t>NAURU LP</t>
  </si>
  <si>
    <t>SUSUPE</t>
  </si>
  <si>
    <t>menesescorp2019@yahoo.com</t>
  </si>
  <si>
    <t>C-500-24287-403453</t>
  </si>
  <si>
    <t>SAIPAN EMPLOYMENT AGENCY &amp; SERVICES INC</t>
  </si>
  <si>
    <t>PO Box 500724</t>
  </si>
  <si>
    <t>66-0896318</t>
  </si>
  <si>
    <t>Johnson</t>
  </si>
  <si>
    <t>Maria Lourdes</t>
  </si>
  <si>
    <t>Secretary and Treasurer</t>
  </si>
  <si>
    <t>Teer Drive, Oleai</t>
  </si>
  <si>
    <t>thewatercompany@yahoo.com</t>
  </si>
  <si>
    <t>P-500-24200-204301</t>
  </si>
  <si>
    <t>General Maintenance and Repair Worker</t>
  </si>
  <si>
    <t>Knowledge in multi craft skills in carpentry, plumbing, electrical and painting. Knowledge of materials and supplies needed for the repair and maintenance work. Knowledge on the methods needed to perform the task. Knowledge of the usage of tools and tools needed. Must be able to climb ladders and stairs and to lift and carry, push or pull up to 50 lbs. at a time. A minimum of 12 months experience is required.</t>
  </si>
  <si>
    <t>8581 Chalan Pali Arnold, Industrial Park, Lower Base</t>
  </si>
  <si>
    <t>Applicable CNMI and Federal tax and contributions</t>
  </si>
  <si>
    <t>C-500-24344-526446</t>
  </si>
  <si>
    <t>Determination Issued - Partial Certification</t>
  </si>
  <si>
    <t>JNL CORPORATION</t>
  </si>
  <si>
    <t>SURE CLEENE SERVICES</t>
  </si>
  <si>
    <t>PO BOX 10001 PMB 1466</t>
  </si>
  <si>
    <t>66-0725439</t>
  </si>
  <si>
    <t>ELAYDA</t>
  </si>
  <si>
    <t>JENNIFER</t>
  </si>
  <si>
    <t>TAYAG</t>
  </si>
  <si>
    <t>jnlcorporation.spn@gmail.com</t>
  </si>
  <si>
    <t>P-500-24191-181777</t>
  </si>
  <si>
    <t>JANITORS AND CLEANERS EXCEPT MAIDS AND HOUSEKEEPING</t>
  </si>
  <si>
    <t>In addition to the list of cleaning skills, knowledge or experience with cleaning supplies is a plus factor.</t>
  </si>
  <si>
    <t>CHALAN PALE ARNOLD, GARAPAN VILLAGE</t>
  </si>
  <si>
    <t>C-500-24344-526448</t>
  </si>
  <si>
    <t>GRACE CHRISTIAN ACADEMY OF SAIPAN</t>
  </si>
  <si>
    <t>PO BOX 500643</t>
  </si>
  <si>
    <t>NAVY HILL</t>
  </si>
  <si>
    <t xml:space="preserve">SAIPAN </t>
  </si>
  <si>
    <t>98-6021168</t>
  </si>
  <si>
    <t>NUNEZ</t>
  </si>
  <si>
    <t>BETH</t>
  </si>
  <si>
    <t>A</t>
  </si>
  <si>
    <t>CHIEF EDUCATION OFFICER</t>
  </si>
  <si>
    <t>ccasabella.saipan@gca-nmi.com</t>
  </si>
  <si>
    <t>Middle School Teachers, Except Special and Career/Technical Education</t>
  </si>
  <si>
    <t>P-500-24008-623005</t>
  </si>
  <si>
    <t>TEACHER - MIDDLE SCHOOL</t>
  </si>
  <si>
    <t>EXPERIENCE IN CHRISTIAN SCHOOL SETTING.
-WILL BE IN FULL SUPPORT WITH THE SCHOOLS PHILOSOPHY OF EDUCATION AND BIBLICAL PRINCIPLES. BORN- AGAIN CHRISTIAN.
-MUST BE WILLING TO OBTAIN ACSI CERTIFICATION DURING THE INITIAL YEAR OF EMPLOYMENT.
- FAMILIARITY USING TECHNOLOGY (LAPTOP, IPAD, PROJECTOR) IN THE CLASSROOM.
- KNOWLEDGE IN MICROSOFT OFFICE, GOOGLE CLASSROOM, GOOGLE DOCS, FORMS, AND OTHER EDUCATIONAL SOFTWARE.
-KNOWLEDGE OF INSTRUCTIONAL METHODS APPROPRIATE FOR STUDENTS AT THE RESPECTIVE GRADE LEVELS.</t>
  </si>
  <si>
    <t>MAGAS LP., NAVY HILL</t>
  </si>
  <si>
    <t>C-500-24349-543786</t>
  </si>
  <si>
    <t>DEOLITO RAMIREZ JR</t>
  </si>
  <si>
    <t>JJ MANPOWER SERVICE</t>
  </si>
  <si>
    <t>OLEAI SAN JOSE</t>
  </si>
  <si>
    <t>66-1032610</t>
  </si>
  <si>
    <t>RAMIREZ</t>
  </si>
  <si>
    <t>DEOLITO JR</t>
  </si>
  <si>
    <t>OWNER</t>
  </si>
  <si>
    <t>jjcompany670@yahoo.com</t>
  </si>
  <si>
    <t>P-500-24311-455945</t>
  </si>
  <si>
    <t>NO SPECIAL SKILLS REQUIRED</t>
  </si>
  <si>
    <t>CNMI TAXES, SS AND MEDICARE TAXES</t>
  </si>
  <si>
    <t>jjcompany670@gmail.com</t>
  </si>
  <si>
    <t>DEOLITO RAMIRZ JR</t>
  </si>
  <si>
    <t>C-500-25014-616025</t>
  </si>
  <si>
    <t>P-500-24274-372669</t>
  </si>
  <si>
    <t>Facilities and Ground Support Mechanic</t>
  </si>
  <si>
    <t>Must demonstrate ability to operate a variety of tools and equipment, including hand tools, power tools, and basic measuring instruments.
Must be able to lift and carry up to 50lbs.</t>
  </si>
  <si>
    <t>C-500-25015-618945</t>
  </si>
  <si>
    <t>3612 BEACH ROAD GARAPAN</t>
  </si>
  <si>
    <t>Tolentino</t>
  </si>
  <si>
    <t>Emerenciana</t>
  </si>
  <si>
    <t>3612 Beach Road Garapan</t>
  </si>
  <si>
    <t>P-500-24283-394351</t>
  </si>
  <si>
    <t>Janitor and Cleaner, Except Maids and Housekeeping Cleaners</t>
  </si>
  <si>
    <t>12 months of previous work experience. Knowledge and experience in operating cleaning equipment such as vacuum cleaner, mops and squeezers. Knowledge of proper safety
procedures in doing the tasks. Must be able to work nights, weekends and holidays as needed and flexible as work will be performed in different locations. Must be able to lift, push, pull or
carry objects minimum of 30 lbs. and bend, stretch, twist or reach with body, arms and/or legs. Trade test and employment examination are required.</t>
  </si>
  <si>
    <t>JP Centre Building 3612</t>
  </si>
  <si>
    <t>Beach Road, Garapan</t>
  </si>
  <si>
    <t>C-500-24260-338903</t>
  </si>
  <si>
    <t>MOHAMMED SOHEL</t>
  </si>
  <si>
    <t>PO BOX 10003 PMB 373C</t>
  </si>
  <si>
    <t>66-1039874</t>
  </si>
  <si>
    <t>SOHEL</t>
  </si>
  <si>
    <t>MOHAMMED</t>
  </si>
  <si>
    <t>msblawncare.spn@gmail.com</t>
  </si>
  <si>
    <t>P-500-24157-072411</t>
  </si>
  <si>
    <t>GROUND MAINTENANCE WORKER</t>
  </si>
  <si>
    <t xml:space="preserve">3 months experience as ground maintenance worker or landscape
,m working hours is Tuesday to Saturday 7:00am to 4:00pm with one hour lunch break </t>
  </si>
  <si>
    <t>All applicable CNMI (state) and federal tax deductions</t>
  </si>
  <si>
    <t>C-500-24187-176212</t>
  </si>
  <si>
    <t>Jessie Jojo Savellano</t>
  </si>
  <si>
    <t>JM Enterprises / Tech Auto Shop / Manpower</t>
  </si>
  <si>
    <t>Chalan Lau Lau, Middle Road</t>
  </si>
  <si>
    <t>P. O. Box 503589</t>
  </si>
  <si>
    <t>66-0984446</t>
  </si>
  <si>
    <t>Savellano</t>
  </si>
  <si>
    <t>Jessie Jojo</t>
  </si>
  <si>
    <t>Ramos</t>
  </si>
  <si>
    <t>Chalan Lau Lau Middle Road</t>
  </si>
  <si>
    <t>PO Box 503589</t>
  </si>
  <si>
    <t>jessiejojo@hotmail.com</t>
  </si>
  <si>
    <t>P-500-24101-871143</t>
  </si>
  <si>
    <t>Must be able to perform physical activities that require considerable use of arms and legs and moving whole body, such as climbing, lifting, balancing, walking, stooping, and handling materials.  Can work in flexible time.</t>
  </si>
  <si>
    <t>Chalan Pale Arnold Road, Chalan Lau Lau</t>
  </si>
  <si>
    <t>C-500-24115-919647</t>
  </si>
  <si>
    <t>QUEEN ASEAN CORPORATION</t>
  </si>
  <si>
    <t>SMARTPRO ACCOUNTING SERVICES</t>
  </si>
  <si>
    <t>P.O. BOX 503373</t>
  </si>
  <si>
    <t>66-1033074</t>
  </si>
  <si>
    <t>JANDOC</t>
  </si>
  <si>
    <t>ESMERALDA</t>
  </si>
  <si>
    <t>QUEENASEAN08@GMAIL.COM</t>
  </si>
  <si>
    <t>P-500-23249-322621</t>
  </si>
  <si>
    <t>ACCOUNTING ASSOCIATE</t>
  </si>
  <si>
    <t>At least two (2) years of accounting experience. Working knowledge of basic accounting principles and practices. Working knowledge of relevant state, federal, and local regulations. Proficiency in MS office and popular accounting software. Ability to work under pressure.</t>
  </si>
  <si>
    <t>CHALAN TUN THOMAS P. SABLAN</t>
  </si>
  <si>
    <t>CNMI TAXES AND FEDERAL TAXES REQUIRED BY LAW</t>
  </si>
  <si>
    <t>queenasean08@gmail.com</t>
  </si>
  <si>
    <t>C-500-24206-217526</t>
  </si>
  <si>
    <t>N K SAIPAN CORPORATION</t>
  </si>
  <si>
    <t>KOBLERVILLE RD., KOBLERVILLE</t>
  </si>
  <si>
    <t>PMB 154 BOX 10003</t>
  </si>
  <si>
    <t>66-0818227</t>
  </si>
  <si>
    <t>KANKANAN PATHIRAGE</t>
  </si>
  <si>
    <t>ATHULA</t>
  </si>
  <si>
    <t>NKSAIPANCORP@GMAIL.COM</t>
  </si>
  <si>
    <t>Bus and Truck Mechanics and Diesel Engine Specialists</t>
  </si>
  <si>
    <t>P-500-24149-040027</t>
  </si>
  <si>
    <t>AUTO MECHANIC</t>
  </si>
  <si>
    <t>MUST HAVE THE ABILITY TO REPAIR AUTOMOBILES, TRUCKS, BUSES, AND OTHER VEHICLES. MUST BE KNOWLEDGEABLE IN REPAIRING VIRTUALLY ANY PART ON THE VEHICLE AND SPECIALIZE IN THE TRANSMISSION SYSTEM. APPLICANT MUST HAVE AT LEAST 2 YEARS OF EXPERIENCE IN THE SAME POSITION. ABLE TO MULTI TASK AND WORK EVEN UNDER PRESSURE. APPLICANT MUST BE WILLING TO WORK FLEXIBLE TIME. APPLICANT MUST KNOW HOW TO DRIVE, HAVE A VALID DRIVER'S LICENSE AND NO TRAFFIC VIOLATIONS OR CITATIONS. APPLICANT MUST SUBMIT A RESUME, DRIVER'S LICENSE COPY AND EMPLOYMENT CERTIFICATION SHOWING THE REQUIRED WORK EXPERIENCE WHEN APPLYING FOR THE JOB OPPORTUNITY. APPLICANT WILL BE ASKED TO DEMONSTRATE SKILL REQUIREMENTS OF THE JOB. COMPLETE APPLICATIONS WILL BE CONSIDERED IF SUBMITTED WITHIN THE RECRUITMENT PERIOD. ALL REQUIREMENTS WILL BE APPLIED EQUALLY TO ALL APPLICANTS.</t>
  </si>
  <si>
    <t>KOBLERVILLE RD.,</t>
  </si>
  <si>
    <t>KOBLERVILLE</t>
  </si>
  <si>
    <t>nksaipancorp@gmail.com</t>
  </si>
  <si>
    <t>C-500-24310-452974</t>
  </si>
  <si>
    <t>SCOTT BUILDERS CONSTRUCTION, INC.</t>
  </si>
  <si>
    <t>MANPOWER SERVICES/BLDG. ANDCLEANING SERVICES/GENERALCONSTRUCTION</t>
  </si>
  <si>
    <t>2452-YB9 2ND FLOOR, SUNSET GLOW COMMERCIAL BUILDING,</t>
  </si>
  <si>
    <t>66-0845978</t>
  </si>
  <si>
    <t>ERNI</t>
  </si>
  <si>
    <t>OSCAR</t>
  </si>
  <si>
    <t>RAMOS</t>
  </si>
  <si>
    <t>OPERATION MANAGER</t>
  </si>
  <si>
    <t>2452-YB9 2ND FLOOR, SUNSET GLOW COMMERCIAL BUILDING</t>
  </si>
  <si>
    <t>scottbuildersconstruction@gmail.com</t>
  </si>
  <si>
    <t>P-500-24199-201255</t>
  </si>
  <si>
    <t>SPECIAL REQUIREMENTS
1. HOLDER OF A B.S. ACCOUNTANCY DEGREE.
2. WITH A MINIMUM OF 48 MONTHS OF CONTINUOUS WORKING EXPERIENCE.
3. KNOWLEDGEABLE IN THE APPLICATION OF GENERALLY ACCEPTED ACCOUNTING PRINCIPLES AND ADVICE AND IMPLEMENTING A SYSTEM OF GENERAL
ACCOUNTING INCLUDING PREPARATION OF FINANCIAL STATEMENTS,
ACCOUNTS PAYABLE, RECEIVABLES, PAYROLL, BANK RECONCILIATION, CNMI LOCAL AND FEDERAL TAX INTERPRETATION.
4. ANALYSIS OF FINANCIAL REPORTS, REVIEW, AND AUDIT OF FINANCIAL RECORDS AND OTHER RELATED DUTIES.
5. PROFICIENCY IN MS OFFICE (WORD, EXCEL, PUBLISHER, ADOBE, POWERPOINT, ETC.
6. APPLICATIONS ARE A MUST FAMILIARITY AND KNOWLEDGE OF PEACHTREE AND QUICKBOOKS ACCOUNTING.
7. MUST BE TRUSTWORTHY AND ABLE TO WORK UNDER TIME PRESSURE.
8. MUST WORK FLEXIBLE HOURS AND CAN WORK INDEPENDENTLY WITHOUT SUPERVISION.</t>
  </si>
  <si>
    <t>2452-YB9 2ND FLOOR, SUNSET GLOW COMMERCIAL</t>
  </si>
  <si>
    <t>CNMI TAX - CHAP2 &amp; CHAP7
FICA - SS &amp; MED</t>
  </si>
  <si>
    <t>C-500-24211-227661</t>
  </si>
  <si>
    <t>JK INVESTMENT &amp; DEVELOPMENT, LLC</t>
  </si>
  <si>
    <t>MANAGEMENT SERVICES &amp; TRAVEL AGENCY</t>
  </si>
  <si>
    <t>P.O. BOX 506275, CHALAN KIYA DRIVE</t>
  </si>
  <si>
    <t>CHALAN KIYA</t>
  </si>
  <si>
    <t>MARIANAS PACIFIC</t>
  </si>
  <si>
    <t>66-0719652</t>
  </si>
  <si>
    <t>JANG</t>
  </si>
  <si>
    <t>DU YOUNG</t>
  </si>
  <si>
    <t>luxurysaipan@gmail.com</t>
  </si>
  <si>
    <t>Travel Guides</t>
  </si>
  <si>
    <t>P-500-24155-065717</t>
  </si>
  <si>
    <t>TOUR GUIDES</t>
  </si>
  <si>
    <t xml:space="preserve">1) MUST HAVE 3 MONTHS WORK EXPERIENCE AS TOUR GUIDE OR RELATED JOB. 
2) FAMILIAR WIITH SAIPAN ESPECIALLY ABOUT AREAS OF INTERESTS 
3) KNOWLEDGE IN KOREAN AND JAPANESE LANGUAGE TO COMMUNICATE WELL WITH THE GUESTS FROM TARGET MARKET. 
4) MUST HAVE CNMI VALID DRIVER'S LICENSE. 
5) RESPONSIBLE, HONEST AND RELIABLE
 6) CAN WORK ON FLEXIBLE SCHEDULE DURING WEEKDAYS AND HOLIDAYS. 
7) MUST KNOW HOW TO OPERATE PASSENGER VEHICLES TO TAKE GUEST TO DESIGNATED SITES.
 8) MUST PROVIDE EMPLYMENT CERTIFICATION FROM PREVIOUS EMPLOYER(S)
 9) POLICE CLEARANCE MAY BE ASKED DURING FINAL INTERVIEW 
10) PERFORM OTHER RELATED DUTIES AS ASSIGNED.
</t>
  </si>
  <si>
    <t>CHALAN KIYA DRIVE</t>
  </si>
  <si>
    <t>EMPLOYEE WITHHOLDING TAX</t>
  </si>
  <si>
    <t>luxuryspn@gmail.com</t>
  </si>
  <si>
    <t>C-500-24274-372863</t>
  </si>
  <si>
    <t>NORTHERN MARIANA ISLANDS FOOTBALL ASSOCIATION</t>
  </si>
  <si>
    <t>4627 As Gonno Road</t>
  </si>
  <si>
    <t>PMB 338, P.O. Box 10001</t>
  </si>
  <si>
    <t>76-0797722</t>
  </si>
  <si>
    <t>TAN</t>
  </si>
  <si>
    <t>JERRY</t>
  </si>
  <si>
    <t>playsoccer@nmifa.com</t>
  </si>
  <si>
    <t>Recreation Workers</t>
  </si>
  <si>
    <t>P-500-24230-274879</t>
  </si>
  <si>
    <t>Soccer Program Assistant</t>
  </si>
  <si>
    <t>GENERAL KNOWLEDGE OF THE GAME OF SOCCER, SPECIALLY OF ITS RULES AND REGULATIONS. KNOWLEDGE OF MSWORDS, EXCEL, AND POWERPOINT PRESENTATION NECESSARY. KNOWLEDGE ON COMPUTERIZED LEAGUE MANAGEMENT SCHEDULING PROGRAMS. EXPERIENCE IN DOCUMENTING AND REPORTING OF PLAYERS AND OFFICIALS IN INTERNATIONAL SOCCER GAMES &amp; EVENTS, TOURNAMENTS, SUMMER TRAINING CAMPS, COURSES, ETC. HAS KNOWLEDGE AND EXPERIENCE IN THE AFC AND EAFF ELECTRONIC REGISTRATION SYSTEM FOR TOURNAMENTS AND OTHER EVENTS.
HIGHSCHOOL DIPLOMA/GED WITH AT LEAST 24 MONTHS OF WORK EXPERINCE IN RELATED FIELD.</t>
  </si>
  <si>
    <t>NMI SOCCER TRAINING CENTER, 4627 AS GONNO RD. KOBLERVILLE</t>
  </si>
  <si>
    <t>PMB 338, P.O. BOX 10001</t>
  </si>
  <si>
    <t>https://labor.cnmi.gov</t>
  </si>
  <si>
    <t>C-500-24320-476805</t>
  </si>
  <si>
    <t>1)MUST HAVE 12 MONTHS WORKING EXPERIENCE AS TOUR GUIDE OR RELATED JOB. 2) FAMILIAR WITH SAIPAN ESPECIALLY ABOUT AREAS OF INTERESTS 3) KNOWLEDGE IN KOREAN AND JAPANESE LANGUAGE TO COMMUNICATE WELL WITH THE GUESTS FROM TARGET MARKET. 4) CAN WORK ON FLEXIBLE SCHEDULE DURING WEEKDAYS AND HOLIDAYS. 5) MUST KNOW HOW TO OPERATE PASSENGER VEHICLES TO TAKE GUEST TO DESIGNATED SITES.  6) MUST HAVE VALID CNMI DRIVERS LICENSE. 7) MUST PROVIDE EMPLOYMENT CERTIFICATION FROM PREVIOUS EMPLOYER(S) 8) VALID PROOF OF IDENTITY AND EMPLOYMENT AUTHORIZATION MAY BE ASKED DURING FINAL INTERVIEW 9) WILLING TO WORK FLEXIBLE SCHEDULE 10) DO OTHER RELATED DUTIES AS ASSIGNED</t>
  </si>
  <si>
    <t>EMPLOYEE'S WITHHOLDING TAX</t>
  </si>
  <si>
    <t>C-500-24178-148296</t>
  </si>
  <si>
    <t>Gertrudes U. Rinon</t>
  </si>
  <si>
    <t>MDR Services</t>
  </si>
  <si>
    <t>PO BOX 500302</t>
  </si>
  <si>
    <t>99-3016853</t>
  </si>
  <si>
    <t>RINON</t>
  </si>
  <si>
    <t>GERTRUDES</t>
  </si>
  <si>
    <t>ULARTE</t>
  </si>
  <si>
    <t>rinongertrudes@gmail.com</t>
  </si>
  <si>
    <t>P-500-24074-798070</t>
  </si>
  <si>
    <t>Lowerbase Drive</t>
  </si>
  <si>
    <t>CNMI and Federal Tax</t>
  </si>
  <si>
    <t>C-500-24275-376110</t>
  </si>
  <si>
    <t>Genesis Enterprises, LLC</t>
  </si>
  <si>
    <t>Bentana Drive San Vicente</t>
  </si>
  <si>
    <t>P.O. Box 506228 CK</t>
  </si>
  <si>
    <t>66-0951392</t>
  </si>
  <si>
    <t>Belo</t>
  </si>
  <si>
    <t>Reynhard</t>
  </si>
  <si>
    <t>Masapol</t>
  </si>
  <si>
    <t>Bentana Drive</t>
  </si>
  <si>
    <t>San Vicente</t>
  </si>
  <si>
    <t>genesisenterprises.llc2019@gmail.com</t>
  </si>
  <si>
    <t>P-500-24143-027284</t>
  </si>
  <si>
    <t>Maintenance Specialist</t>
  </si>
  <si>
    <t>24 MONTHS OF WORK EXPERIENCE IN RELATED FIELD. Must be knowledgeable on equipment maintenance, repair and troubleshooting. Can work on holidays and weekends on extended hours, independently, and with minimum supervision.</t>
  </si>
  <si>
    <t>Overtime rate applies in excess of 40 hours work per week.</t>
  </si>
  <si>
    <t>All applicable taxes. The company offers housing at the cost of $150.00 a month including utilities. This offer is optional. Employees may look for their own housing facility or the employer may assist them in securing board and lodging.</t>
  </si>
  <si>
    <t>C-500-24292-415708</t>
  </si>
  <si>
    <t>SAINT TRADING COMPANY INC.</t>
  </si>
  <si>
    <t>SUITE 12 GROUND FLOOR 3290 BEACH ROAD PLAZA</t>
  </si>
  <si>
    <t>P.O. BOX 504330</t>
  </si>
  <si>
    <t>66-0673982</t>
  </si>
  <si>
    <t>OLARTE</t>
  </si>
  <si>
    <t>AILA</t>
  </si>
  <si>
    <t>DELOS SANTOS</t>
  </si>
  <si>
    <t>SUITE 12 GROUND FLOOR  3290 BEACH ROAD PLAZA</t>
  </si>
  <si>
    <t>saint_trading1986@yahoo.com</t>
  </si>
  <si>
    <t>P-500-24162-088877</t>
  </si>
  <si>
    <t>FACILITIES TECHNICIAN</t>
  </si>
  <si>
    <t>KNOWLEDGE OF MAINTENANCE ON EQUIPMENT AND DETERMINING WHEN AND WHAT KIND OF MAINTENANCE IS NEEDED. KNOWLEDGE OF MATERIALS, METHODS, AND THE TOOLS INVOLVED IN THE CONSTRUCTION OR REPAIR OF HOUSES, BUILDINGS, OR OTHER STRUCTURES.</t>
  </si>
  <si>
    <t>BEACH ROAD</t>
  </si>
  <si>
    <t>CNMI Withholding Tax, Federal Withholding Tax, Social Security and Medicare Contributions</t>
  </si>
  <si>
    <t>C-500-24286-403153</t>
  </si>
  <si>
    <t>Joaquin M Manglona</t>
  </si>
  <si>
    <t>1840 Beach Rd, Susupe</t>
  </si>
  <si>
    <t>Unit I 2nd Floor Arizona Building</t>
  </si>
  <si>
    <t>98-0459196</t>
  </si>
  <si>
    <t>Vallido</t>
  </si>
  <si>
    <t>Nancy Lena</t>
  </si>
  <si>
    <t>Pineda</t>
  </si>
  <si>
    <t>Corporate Manager</t>
  </si>
  <si>
    <t>Not Applicable</t>
  </si>
  <si>
    <t>jackmmanglona@gmail.com</t>
  </si>
  <si>
    <t>P-500-24244-307816</t>
  </si>
  <si>
    <t>Maintenance and Repair Worker, General</t>
  </si>
  <si>
    <t xml:space="preserve">At least 1 year proven previous maintenance and repair work experience. Must be skilled in the use of hand or power tools. Able to read and check plans, Blueprints, repair manuals or Parts catalogs as necessary. Must know how to use common tools such as hammers, hoists, saws, drills and wrenches. Experience with precision measuring instruments or electronic testing devices. Must have experience in performing routine maintenance.
</t>
  </si>
  <si>
    <t>Sulo Street</t>
  </si>
  <si>
    <t>Susupe</t>
  </si>
  <si>
    <t>C-500-24204-211133</t>
  </si>
  <si>
    <t>RJCL Corporation</t>
  </si>
  <si>
    <t>RNV Construction</t>
  </si>
  <si>
    <t>3688 Beachroad Garapan Village</t>
  </si>
  <si>
    <t>66-0570754</t>
  </si>
  <si>
    <t>Villacrusis</t>
  </si>
  <si>
    <t>Ruel</t>
  </si>
  <si>
    <t>Raro</t>
  </si>
  <si>
    <t>janebaes@rnvconstruction.com</t>
  </si>
  <si>
    <t>Human Resources Assistants, Except Payroll and Timekeeping</t>
  </si>
  <si>
    <t>P-500-24157-072182</t>
  </si>
  <si>
    <t>Human Resources Specialist</t>
  </si>
  <si>
    <t xml:space="preserve">APPLICANT MUST HAVE AT LEAST 6 MONTHS WORK EXPERIENCE IN HUMAN RESOURCES OR RELATED FIELD. APPLICANT MUST HAVE A HIGH SCHOOL DIPLOMA.
APPLICANT MUST HAVE THE SKILLS AND KNOWLEDGE IN UNDERSTANDING OF HUMAN RESOURCE PRINCIPLES, PRACTICES AND PROCEDURES. APPLICANT MUST HAVE
THE ABILITY IN CONDUCTING PERSONNEL RECRUITMENT, SELECTION, TRAINING, LABOR RELATIONS AND NEGOTIATION AND PERSONNEL INFORMATION SYSTEMS.
</t>
  </si>
  <si>
    <t>Taxes deduction applicable by Law.</t>
  </si>
  <si>
    <t>C-500-25141-999792</t>
  </si>
  <si>
    <t>7AS Building Repair and Maintenance</t>
  </si>
  <si>
    <t>Electricians</t>
  </si>
  <si>
    <t>P-500-25099-844770</t>
  </si>
  <si>
    <t>Electrician</t>
  </si>
  <si>
    <t>Skills on the installation of electrical wirings of the building. To support his/her working history, applicants must also present Employment Certificate.</t>
  </si>
  <si>
    <t>FICA (Social Security, Medicare)
CNMI Withholding Tax (Chapter 2, Chapter 7)</t>
  </si>
  <si>
    <t>7asgroupcorp@gmail.com</t>
  </si>
  <si>
    <t>C-500-25009-605687</t>
  </si>
  <si>
    <t>FRITZ PACIFIC</t>
  </si>
  <si>
    <t>STE 201 LANGSE STREET</t>
  </si>
  <si>
    <t>66-0659429</t>
  </si>
  <si>
    <t>SOLE PROPRIETOR/ PRESIDENT</t>
  </si>
  <si>
    <t>P-500-24161-088474</t>
  </si>
  <si>
    <t>MAINTENANCE AND REPAIR WORKERS, GENERAL</t>
  </si>
  <si>
    <t>MUST BE AT LEAST HIGH SCHOOL GRADUATE AND MUST HAVE AT LEAST 1 YEAR GENERAL MAINTENANCE EXPERIENCE IN REPAIRING BUILDINGS, EQUIPMENT, PLUMBING, ELECTRICAL SYSTEMS AND EXPERIENCE IN POWER OR HAND TOOLS. SKILL IN GENERAL CUSTODIAL DUTIES AND FACILITY CLEANING DUTIES. SKILL IN ROUTINE EQUIPMENT AND VEHICLE MAINTENANCE. ABLE TO WORK IN A FAST-PACED ENVIRONMENT AND MULTI-TASK EFFECTIVELY. MUST AGREE TO A POST- OFFER, PRE-EMPLOYMENT DRUG SCREENING TEST THE PROSPECTIVE EMPLOYEE OR APPLICANT WILL BE REQUIRED AN EMPLOYMENT DRUG SCREENING TEST WHICH WILL APPLY EQUALLY TO U.S. WORKERS AND CW-1 WORKERS.</t>
  </si>
  <si>
    <t xml:space="preserve">CNMI LOCAL TAXES (STATE TAXES) &amp; SOCIAL SECURITY/MEDICARE TAXES
</t>
  </si>
  <si>
    <t>C-500-25041-678518</t>
  </si>
  <si>
    <t>Architectural and Civil Drafters</t>
  </si>
  <si>
    <t>P-500-24275-378812</t>
  </si>
  <si>
    <t>Civil Designer</t>
  </si>
  <si>
    <t>ADDENDUM FOR SECTION E.B.5: SPECIAL REQUIREMENTS
MINIMUM ASSOCIATE'S DEGREE REQUIRED WITH 24 MONTHS WORK RELATED EXPERIENCE. KNOWLEDGE OF DESIGN TECHNIQUES, TOOLS, AND PRINCIPLES INVOLVED IN PRODUCTION OF PRECISION TECHNICAL PLANS, BLUEPRINTS, DRAWINGS, AND MODELS. KNOWLEDGE OF MATERIALS, METHODS, AND THE TOOLS INVOLVED IN THE CONSTRUCTION OR REPAIR OF HOUSES, BUILDINGS, OR OTHER STRUCTURES SUCH AS HIGHWAYS AND ROADS. 2 YEARS OF DIRECT WORK WITH AUTOCAD AND CONSTRUCTION DRAWING PREPARATION.</t>
  </si>
  <si>
    <t>BEACH ROAD SAN ANTONIO VILLAGE</t>
  </si>
  <si>
    <t>ALL APPLICABLE TAXES REQUIRED BY CNMI AND FEDERAL LAW</t>
  </si>
  <si>
    <t>Marianas Management Corporation</t>
  </si>
  <si>
    <t>98-6020546</t>
  </si>
  <si>
    <t>P-500-24137-001639</t>
  </si>
  <si>
    <t>General Maintenance</t>
  </si>
  <si>
    <t>POSITION SUMMARY: UNDER GENERAL SUPERVISION, PERFORMS A VARIETY OF GENERAL MAINTENANCE DUTIES WHICH INCLUDE ELECTRICAL, MECHANICAL, CARPENTRY, AND CONSTRUCTION IN THE MAINTENANCE AND REPAIR OF APARTMENT BUILDING FACILITIES AND EQUIPMENT. EXPERIENCE, KNOWLEDGE, ABILITIES: TWELVE (12) MONTHS RELATED MAINTENANCE WORK EXPERIENCE, INCLUDING PROPER SAFETY TECHNIQUES AND PROCEDURES WHILE USING CHEMICALS, POWER TOOLS, HAND TOOLS AND EQUIPMENT; KNOWLEDGE OF PROPER LIFTING TECHNIQUES AND OTHER SAFETY AND HAZARDOUS ACTIVITIES; ABILITY TO USE REQUIRED TOOLS AND EQUIPMENT INDEPENDENTLY OR WITH MINIMAL SUPERVISION. ESSENTIAL TASKS: MUST BE ABLE TO PERFORM THE FOLLOWING FUNCTIONS TO THE SATISFACTION OF THE EMPLOYEES SUPERVISOR. INSPECT BUILDINGS,
ELECTRICAL SYSTEMS, GROUNDS, AND EQUIPMENT TO ENSURE SAFE, WELL-MAINTAINED CONDITIONS, IDENTIFY HAZARDS, DEFECTS, AND THE NEED FOR
ADJUSTMENT OR REPAIR. PERFORM MINOR TROUBLESHOOTING AND REPAIRS; REPLACE LIGHT BULBS, BALLASTS AND FUSES. ASSIST WITH PREVENTIVE MAINTENANCE AND
TROUBLESHOOTING ON HVAC SYSTEMS, CHANGING FILTERS, BEARINGS. COMPLETE MAINTENANCE WORK ORDERS AS ASSIGNED. IDENTIFY AND PERFORM BASIC SERVICE AND REPAIR ON PLUMBING FIXTURES; OPEN CLOGGED LINES AND DRAINS. IDENTIFY AND ASSIST WITH CARPENTRY AND REPAIR WORK. OPERATES A VARIETY OF MACHINERY, EQUIPMENT AND TOOLS INCLUDING SAWS, ROUTER, DRILLS, SANDERS, PLANERS, DRILL PRESSES AND VARIOUS HAND TOOLS. MAINTAIN INVENTORY OF TOOLS, SUPPLIES, AND EQUIPMENT; RECOMMEND TOOLS, SUPPLIES, AND EQUIPMENT FOR PURCHASE. PERFORM A VARIETY OF LOCKSMITH DUTIES; INSTALL, REPAIR, AND REPLACE LOCKS ON DOORS INSPECT, SERVICE, AND MAINTAIN OPERATIONAL FUNCTIONALITY OF DOORS AND WINDOWS. BASIC ABILITY TO READ, INTERPRET AND WORK FROM BLUEPRINTS, DRAWINGS, OR ORAL INSTRUCTION ON A VARIETY OF STRUCTURES RELATED TO THE CONSTRUCTION PROJECT. INSTALL OR REPLACE PLUGS, SWITCHES, OUTLETS. ASSIST WITH MOVING LOADING, UNLOADING AND STORING SUPPLIES, FURNITURE AND EQUIPMENT. WEAR PROPER PROTECTIVE EQUIPMENT WHILE PERFORMING JOB DUTIES (I.E., GOGGLES, HELMET, BACK BRACE, KNEE PADS). RESPOND TO 24-HOUR EMERGENCY CALLS. ADJUSTMENT OF HOURS AND/OR WEEKEND WORK MAY BE REQUIRED AND/OR OCCASIONAL OVERTIME.</t>
  </si>
  <si>
    <t>Insatto Street, Susupe</t>
  </si>
  <si>
    <t>C-500-25003-591191</t>
  </si>
  <si>
    <t>ROSARIO JIMENEZ CLEMENTE</t>
  </si>
  <si>
    <t>ROSENCHRIST SERVICES</t>
  </si>
  <si>
    <t>P.O. BOX 506108</t>
  </si>
  <si>
    <t>3827 BATTU PI, SAN ANTONIO</t>
  </si>
  <si>
    <t>66-1077146</t>
  </si>
  <si>
    <t>CLEMENTE</t>
  </si>
  <si>
    <t>ROSARIO</t>
  </si>
  <si>
    <t>JIMENEZ</t>
  </si>
  <si>
    <t>rosenchristservices@gmail.com</t>
  </si>
  <si>
    <t>P-500-24323-483300</t>
  </si>
  <si>
    <t>COMMERCIAL CLEANER</t>
  </si>
  <si>
    <t>WITHHOLDING TAXES, MED AND SS FICA TAX</t>
  </si>
  <si>
    <t>J</t>
  </si>
  <si>
    <t>ROSENCRHIS SERVICES</t>
  </si>
  <si>
    <t>C-500-25021-630719</t>
  </si>
  <si>
    <t>GRANDEUR COMPANY, LLC</t>
  </si>
  <si>
    <t>P.O. BOX 500860</t>
  </si>
  <si>
    <t>G/F JP BLDG. 2, CHALAN PALE ARNOLD RD., GARAPAN</t>
  </si>
  <si>
    <t>66-0986926</t>
  </si>
  <si>
    <t>AGUI</t>
  </si>
  <si>
    <t>CELSO JR</t>
  </si>
  <si>
    <t>GARBANZOS</t>
  </si>
  <si>
    <t>grandeurservices2021@gmail.com</t>
  </si>
  <si>
    <t>P-500-24182-163253</t>
  </si>
  <si>
    <t>HOSEKEEPING</t>
  </si>
  <si>
    <t xml:space="preserve">AT LEAST 3 MONTHS WORK EXPERIENCED FOR THE POSITION; ATTENTION TO DETAIL; ABILITY TO MANAGE TIME BECAUSE THEY MUST QUICKLY PREPARE ROOMS BEFORE OCCUPANTS CHECK IN; ABILITY TO MEET PERFORMANCE EXPECTATIONS WITHOUT SUPERVISION; CAN COMMUNICATE BOTH ORAL AND WRITTEN, INCLUDING THE ABILITY TO LISTEN AND ASK THE RIGHT QUESTIONS TO GAIN CLARIFICATIONS; KNOWLEDGE OF CLEANING AND SANITATION PRODUCTS, TECHNIQUES AND METHODS AND WITH WORKING KNOWLEDGE OF OPERATING MECHANIZED CLEANING EQUIPMENT; AND ABILITY TO LIFT, PUSH AND PULL REQUIRED LOAD. </t>
  </si>
  <si>
    <t>G/F JP BLDG. 2, CHALAN PALE ARNOLD ROAD</t>
  </si>
  <si>
    <t>GARAPAN</t>
  </si>
  <si>
    <t>CNMI TAXES (CHAPTER 2 AND CHAPTER 7)
FICA TAXES (SOCIAL SECURITY AND MEDICARE)</t>
  </si>
  <si>
    <t>C-500-24353-552793</t>
  </si>
  <si>
    <t>HM Pacific LLC</t>
  </si>
  <si>
    <t>HM Pacific Systems LLC</t>
  </si>
  <si>
    <t>3589 Chalan Msgr Guerrero Road</t>
  </si>
  <si>
    <t>66-0932233</t>
  </si>
  <si>
    <t>Liban</t>
  </si>
  <si>
    <t>Marshall Jose</t>
  </si>
  <si>
    <t>Lumaban</t>
  </si>
  <si>
    <t>306D Finasisu Terraces</t>
  </si>
  <si>
    <t>manager@hmpacificllc.com</t>
  </si>
  <si>
    <t>P-500-24317-468139</t>
  </si>
  <si>
    <t xml:space="preserve">Must have knowledge in using power tools. </t>
  </si>
  <si>
    <t>3589 Chalan Msgr Guerrero</t>
  </si>
  <si>
    <t>CNMI Ch 2 Withholding and FICA/Medicare tax only</t>
  </si>
  <si>
    <t>C-500-24310-452928</t>
  </si>
  <si>
    <t>MANPOWER SERVICES, GENERAL BLDG. MAINTENANCE SERVICES/GENERAL CONSTRUCTION CONTRACTOR</t>
  </si>
  <si>
    <t>2452-YB9 SUNSET GLOW BLDG. COMMERCAIL BUILDING</t>
  </si>
  <si>
    <t>24-52 YB9 2ND FLOOR, SUNSET GLOW COMMERCIAL BUILDING</t>
  </si>
  <si>
    <t>P-500-24268-358907</t>
  </si>
  <si>
    <t>GENERAL MAINTENANCE</t>
  </si>
  <si>
    <t>Capable of Performing the job and being able to operate power tools and equipment. With 12 months work experience.</t>
  </si>
  <si>
    <t>2452-YB9 2nd floor Sunset Glow Commercial Building</t>
  </si>
  <si>
    <t>Bi-Weekly</t>
  </si>
  <si>
    <t>CNMI TAX - CHAP 2 &amp; CHAP 7
FICA - SS &amp; MED</t>
  </si>
  <si>
    <t>C-500-24338-512307</t>
  </si>
  <si>
    <t>Quality Water Inc</t>
  </si>
  <si>
    <t>qwinc.hr@gmail.com</t>
  </si>
  <si>
    <t>Environmental Science and Protection Technicians, Including Health</t>
  </si>
  <si>
    <t>P-500-24299-432085</t>
  </si>
  <si>
    <t>Water Quality Specialist</t>
  </si>
  <si>
    <t>ASSOCIATE'S DEGREE IN BIOLOGY OR CHEMISTRY. MIN. OF 4 YRS. EXPERIENCE AS ENVIRONMENTAL PROFESSION AND WATER TESTING LABORATORY. MUST HAVE
KNOWLEDGE OF SAFE DRINKING WATER ACT (SDWA) REQUIREMENTS AND REGULATIONS MUST KNOW HOW TO OPERATE ANALYTICAL INSTRUMENTS, SUCH AS
SPECTROPHOTOMETERS, CHLORIMETERS, FLAME PHOTOMETERS, OR COMPUTER-CONTROLLED ANALYZERS. MUST HAVE VALID CNMI DRIVERS LICENSE.
PRE-SCREENING TEST IS REQUIRED (LIKE TRADE TEST AND/OR EMPLOYMENT EXAM)</t>
  </si>
  <si>
    <t>201 - A SCS bldg. Beach Road Cor. Llat St Garapan</t>
  </si>
  <si>
    <t>C-500-25075-779587</t>
  </si>
  <si>
    <t>MR Corporation</t>
  </si>
  <si>
    <t>PO Box 7491 SVRB</t>
  </si>
  <si>
    <t>66-0926986</t>
  </si>
  <si>
    <t>Manzano</t>
  </si>
  <si>
    <t>Ranilo</t>
  </si>
  <si>
    <t>Paroginog</t>
  </si>
  <si>
    <t>ranniepmanzano@gmail.com</t>
  </si>
  <si>
    <t>P-500-25038-676149</t>
  </si>
  <si>
    <t>Certificate of Employment</t>
  </si>
  <si>
    <t>Unit 5, 2nd Floor, Pacific Quick Print Building, Chalan Pale</t>
  </si>
  <si>
    <t>CNMI TAX AND FEDERAL TAX</t>
  </si>
  <si>
    <t>C-500-24352-549363</t>
  </si>
  <si>
    <t xml:space="preserve">PO Box 502882 </t>
  </si>
  <si>
    <t>Carpenters</t>
  </si>
  <si>
    <t>P-500-24119-933078</t>
  </si>
  <si>
    <t>Carpenter</t>
  </si>
  <si>
    <t>Payroll deductions as required by law such as FICA, Medicare and other CNMI taxes withholding</t>
  </si>
  <si>
    <t>C-500-25041-681587</t>
  </si>
  <si>
    <t>FPA Pacific Corp.</t>
  </si>
  <si>
    <t>10 Grand St. San Jose Village</t>
  </si>
  <si>
    <t>66-0465106</t>
  </si>
  <si>
    <t>POWER</t>
  </si>
  <si>
    <t>DONALD</t>
  </si>
  <si>
    <t>JAMES</t>
  </si>
  <si>
    <t>jlibut@hawaiianrock.com</t>
  </si>
  <si>
    <t>Mobile Heavy Equipment Mechanics, Except Engines</t>
  </si>
  <si>
    <t>P-500-24201-207443</t>
  </si>
  <si>
    <t>Mobile Heavy Equipment Mechanic</t>
  </si>
  <si>
    <t>ABLE TO DIAGNOSE AND KNOWLEDGEABLE IN PARTS AS WELL AS RECORDS/LOGS OF VEHICLE/MACHINE SERVICES FOR TRUCKS AND QUARRY EQUIPMENT. MUST HAVE MINIMUM 24 MONTHS OF WORK EXPERIENCE.</t>
  </si>
  <si>
    <t>80 hours paid vacation leave and 40 hours paid sick leave</t>
  </si>
  <si>
    <t>Federal and local taxes, 50% health insurance premium is optional, IOU's</t>
  </si>
  <si>
    <t>C-500-25032-659321</t>
  </si>
  <si>
    <t>Hardt Eye Clinic, Inc.</t>
  </si>
  <si>
    <t>Hardt Eye Clinic</t>
  </si>
  <si>
    <t>Unit 1-6 Amparo Building Beach Road</t>
  </si>
  <si>
    <t>Chalan Laulau Village</t>
  </si>
  <si>
    <t>75-3142152</t>
  </si>
  <si>
    <t>Magboo</t>
  </si>
  <si>
    <t>Divina Marie</t>
  </si>
  <si>
    <t>Adan</t>
  </si>
  <si>
    <t>hardteye.acctg@gmail.com</t>
  </si>
  <si>
    <t>P-500-24311-456088</t>
  </si>
  <si>
    <t>Registered Nurse</t>
  </si>
  <si>
    <t xml:space="preserve">Must pass the NCLEX-RN, licensed as Registered Nurse by the Commonwealth Board of Nurse Examiners (CBNE) to practice nursing in the Commonwealth of the Northern Mariana Islands (CNMI). With At least 12 months prior professional nursing experience and an experience working in an optometry setting is preferred. </t>
  </si>
  <si>
    <t>C-500-25071-767501</t>
  </si>
  <si>
    <t>ALPEX SAIPAN INC.</t>
  </si>
  <si>
    <t>ALPEX SAIPAN WHOLESALE</t>
  </si>
  <si>
    <t>3644 San Antonio St. San Antonio Village</t>
  </si>
  <si>
    <t>SAIPAn</t>
  </si>
  <si>
    <t>66-0686552</t>
  </si>
  <si>
    <t>LIM</t>
  </si>
  <si>
    <t>ENOCH</t>
  </si>
  <si>
    <t>SUNG SOO</t>
  </si>
  <si>
    <t>CORPORATE PRESIDENT</t>
  </si>
  <si>
    <t>PO BOX 500440</t>
  </si>
  <si>
    <t>alpexsaipan@pticom.com</t>
  </si>
  <si>
    <t>P-500-25025-642592</t>
  </si>
  <si>
    <t>STOCKERS AND ORDER FILLERS</t>
  </si>
  <si>
    <t>HIGH SCHOOL GRADUATE OR EQUIVALENT WITH AT LEAST 12 MONTHS CONTINUED EXPERIENCE.
KNOWLEDGE OF ADMINISTRATIVE AND CLERICAL PROCEDURES AND SYSTEMS SUCH AS WORD PROCESSING, MANAGING FILES AND RECORDS. THE ABILITY TO COMMUNICATE INFORMATION AND IDEAS IN SPEAKING SO OTHERS WILL UNDERSTAND.
THE ABILITY TO ARRANGE THINGS IN A CERTAIN ORDER. THE ABILITY TO LISTEN TO AND UNDERSTAND INFORMATION AND IDEAS PRESENTED THROUGH SPOKEN WORDS AND SENTENCES</t>
  </si>
  <si>
    <t>3644 SAN ANTONIO ST. SAN ANTONIO VILLAGE</t>
  </si>
  <si>
    <t>ALL CNMI AND FEDERAL INCOME TAXES REQUIRED BY LAW. EMPLOYEE'S SHARE ON MEDICAL INSURANCE.</t>
  </si>
  <si>
    <t>C-500-25010-609384</t>
  </si>
  <si>
    <t>Candelaria F. Alubia</t>
  </si>
  <si>
    <t>Stop &amp; Shop Convience Store</t>
  </si>
  <si>
    <t>P. O box 511605</t>
  </si>
  <si>
    <t>99-3019061</t>
  </si>
  <si>
    <t>Alubia</t>
  </si>
  <si>
    <t>Candelaria</t>
  </si>
  <si>
    <t>P.O Box 511605</t>
  </si>
  <si>
    <t>laria88@gmail.com</t>
  </si>
  <si>
    <t>P-500-24330-499286</t>
  </si>
  <si>
    <t>Office Clerk</t>
  </si>
  <si>
    <t>Must have 6 month work experience. Computer Literate is a must. Knowledgeable of using computer software in inputting important data for recording purposes.</t>
  </si>
  <si>
    <t>Sinapalo Village</t>
  </si>
  <si>
    <t>rota</t>
  </si>
  <si>
    <t>CNMI Taxes and Fica Taxes</t>
  </si>
  <si>
    <t>Candelaria F. Alubia dba Stop &amp; Shop Convience Store</t>
  </si>
  <si>
    <t>C-500-25056-723873</t>
  </si>
  <si>
    <t>SAIPAN STEVEDORE COMPANY INC</t>
  </si>
  <si>
    <t>12436 COMMERCIAL PORT AVE, LOWER BASE , PUERTO RICO</t>
  </si>
  <si>
    <t>PO BOX 500208</t>
  </si>
  <si>
    <t>98-6018618</t>
  </si>
  <si>
    <t>CABRERA</t>
  </si>
  <si>
    <t>12436 COMMERCIAL PORT AVE, LOWER BASE PUERTO RICO</t>
  </si>
  <si>
    <t>saisteve@pticom.com</t>
  </si>
  <si>
    <t>P-500-24316-467708</t>
  </si>
  <si>
    <t xml:space="preserve">EMPLOYEES IN THESE OCCUPATIONS NEED 24 MONTHS OF ON-THE-JOB EXPERIENCE.  EXPERIENCE IN THE FIELD OF MAINTENANCE AND STRUCTURAL REPAIRS. ALL APPLYING U.S. CITIZENS AND CW INDIVIDUALS MUST OBTAIN A POLICE CLEARANCE PRE-HIRE. ALL APPLYING U.S. CITIZENS AND CW INDIVIDUALS MUST UNDERGO A DRUG SCREENING TEST POST HIRE </t>
  </si>
  <si>
    <t>12436 COMMERCIAL PORT AVE, LOWER BASE, PUERTO RICO</t>
  </si>
  <si>
    <t>C-500-25017-625054</t>
  </si>
  <si>
    <t>CHINESE BIBLE CHURCH INT'L., INC.</t>
  </si>
  <si>
    <t>EUCON INTERNATIONAL SCHOOL</t>
  </si>
  <si>
    <t>P.O. BOX 500087</t>
  </si>
  <si>
    <t>NORTHERN MARIANA ISL</t>
  </si>
  <si>
    <t>66-0561373</t>
  </si>
  <si>
    <t>WEI</t>
  </si>
  <si>
    <t>HSIEH-KAN</t>
  </si>
  <si>
    <t>CHRISTIAN</t>
  </si>
  <si>
    <t>hr@eucon.edu</t>
  </si>
  <si>
    <t>Bus Drivers, School</t>
  </si>
  <si>
    <t>P-500-24253-322361</t>
  </si>
  <si>
    <t>BUS DRIVER</t>
  </si>
  <si>
    <t>Can determine causes of operating errors and can decide what to do about the error.
Can perform routine maintenance on equipment and know what kind maintenance is needed.
Can control operations of equipment system
Must have latest police clearance and professional drivers license.
Must have at least 12 months experience as Bus Driver in a Christian School.</t>
  </si>
  <si>
    <t>6679 CHALAN PALI ARNOLD VILLAGE</t>
  </si>
  <si>
    <t>WORKER'S COMPENSATION</t>
  </si>
  <si>
    <t>CNMI Tax Withheld and FICA</t>
  </si>
  <si>
    <t>C-500-25031-656165</t>
  </si>
  <si>
    <t>Must have at least 12 months' work experience in a reputable establishment as a Cook.  Must be able to perform food preparation and cooking activities of a dining restaurants. Can design menu and review food purchases. Should have the ability to forecast food preparation base from increase or decrease customer guest flow. Can create inventory method based on company or restaurant needs. Can comply with nutrition, sanitation regulation and safety standards as prescribed by USDA. Must be updated on latest industry practices.</t>
  </si>
  <si>
    <t>2997 San Isidro Ave., Beach Road, Chalan Kanoa</t>
  </si>
  <si>
    <t>C-500-25008-605616</t>
  </si>
  <si>
    <t>PACIFIC MARINE ENTERPRISES, INC.</t>
  </si>
  <si>
    <t>PMB 181, BOX 10001</t>
  </si>
  <si>
    <t>CHALAN PALE ARNOLD PAIPAI DR, AS MAHETOG, TANAPAG</t>
  </si>
  <si>
    <t>66-0786636</t>
  </si>
  <si>
    <t>VARELA</t>
  </si>
  <si>
    <t>DANILYN</t>
  </si>
  <si>
    <t xml:space="preserve">DAVID </t>
  </si>
  <si>
    <t>CHALAN PALE ARNOLD PAIPAI DR., AS MAHETOG, TANAPAG</t>
  </si>
  <si>
    <t>danilynvarela@outlook.com</t>
  </si>
  <si>
    <t>Welders, Cutters, Solderers, and Brazers</t>
  </si>
  <si>
    <t>P-500-24101-871593</t>
  </si>
  <si>
    <t>WELDER</t>
  </si>
  <si>
    <t xml:space="preserve">NONE
</t>
  </si>
  <si>
    <t>DANILYNVARELA@OUTLOOK.COM</t>
  </si>
  <si>
    <t>C-500-24312-458855</t>
  </si>
  <si>
    <t>CNMI Tax, Federal Tax, Medicare and Social Security. Optional: Medical &amp; dental insurance, life insurance, 401a retirement plan.</t>
  </si>
  <si>
    <t>C-500-24304-441623</t>
  </si>
  <si>
    <t>6632 Chalan Pale Arnold</t>
  </si>
  <si>
    <t>P.O. Box 500800, Gualo Rai</t>
  </si>
  <si>
    <t>P-500-24212-230202</t>
  </si>
  <si>
    <t>Maintenance and Repair Worker</t>
  </si>
  <si>
    <t xml:space="preserve">Must be able to read, write and communicate in English. </t>
  </si>
  <si>
    <t>C-500-24345-529842</t>
  </si>
  <si>
    <t>Blue Spot Corporation</t>
  </si>
  <si>
    <t>Kylie's Bakeshop</t>
  </si>
  <si>
    <t>Chalan Pale Arnold, Middle Road</t>
  </si>
  <si>
    <t>P.O. Box 500529, Saipan</t>
  </si>
  <si>
    <t>Gualo Rai</t>
  </si>
  <si>
    <t>66-0805838</t>
  </si>
  <si>
    <t>Suguitan</t>
  </si>
  <si>
    <t>Rosalie</t>
  </si>
  <si>
    <t>Singson</t>
  </si>
  <si>
    <t>bluespotspn@gmail.com</t>
  </si>
  <si>
    <t>P-500-24292-415732</t>
  </si>
  <si>
    <t>Baker</t>
  </si>
  <si>
    <t>Federal and CNMI Taxes</t>
  </si>
  <si>
    <t>C-500-25008-602218</t>
  </si>
  <si>
    <t>P-500-24324-483905</t>
  </si>
  <si>
    <t>JANITORS AND CLEANER, EXCEPT MAID AND HOUSEKEEPING CLEANER</t>
  </si>
  <si>
    <t>NO EDUCATION EXPERIENCE IS REQUIRED; 3 MONTHS PROVEN COMMERCIAL CLEANER WORK EXPERIENCE</t>
  </si>
  <si>
    <t>C-500-24339-515970</t>
  </si>
  <si>
    <t>True Blue Business Services</t>
  </si>
  <si>
    <t>66-0995340</t>
  </si>
  <si>
    <t>SONIA</t>
  </si>
  <si>
    <t>truebluebusinessservices2017@gmail.com</t>
  </si>
  <si>
    <t>P-500-24299-432023</t>
  </si>
  <si>
    <t>Can handle complaints and accepts suggestions. Can assess the value and quality of food to serve or give to the customers.</t>
  </si>
  <si>
    <t>C-500-25027-643289</t>
  </si>
  <si>
    <t>MOHAMMED  SOHEL</t>
  </si>
  <si>
    <t>Security Guards</t>
  </si>
  <si>
    <t>P-500-24157-072421</t>
  </si>
  <si>
    <t>SECURITY GUARD</t>
  </si>
  <si>
    <t>6 months experience as Security Guard</t>
  </si>
  <si>
    <t>All applicable CNMI and Federal tax deductions.</t>
  </si>
  <si>
    <t>MSB SECURITY</t>
  </si>
  <si>
    <t>C-500-25087-810157</t>
  </si>
  <si>
    <t>MANZANO</t>
  </si>
  <si>
    <t>RANILO</t>
  </si>
  <si>
    <t>P</t>
  </si>
  <si>
    <t>PO BOX 7491 SVRB</t>
  </si>
  <si>
    <t>PHILIPPINES</t>
  </si>
  <si>
    <t>P-500-25075-779595</t>
  </si>
  <si>
    <t>CERTIFICATE OF EMPLOYMENT</t>
  </si>
  <si>
    <t>DOOR 5, ACE BUILDING, AS PERDIDO ROAD, CHALAN PIAO,</t>
  </si>
  <si>
    <t>CNMI AND FEDERAL TAX</t>
  </si>
  <si>
    <t>C-500-25091-816444</t>
  </si>
  <si>
    <t>City Trust Bank, Inc.</t>
  </si>
  <si>
    <t>Chalan Pale Arnold</t>
  </si>
  <si>
    <t>G/F J.E.T. Bldg., P.O. Box 501867</t>
  </si>
  <si>
    <t>CNMI</t>
  </si>
  <si>
    <t>66-0487628</t>
  </si>
  <si>
    <t>Ta</t>
  </si>
  <si>
    <t>Kuy</t>
  </si>
  <si>
    <t>Bun</t>
  </si>
  <si>
    <t>citytrustbank@ctbsaipan.com</t>
  </si>
  <si>
    <t>P-500-25014-616106</t>
  </si>
  <si>
    <t>Accounting Assistant</t>
  </si>
  <si>
    <t>* Minimum 2 years banking experience
* Knowledgeable in Electronic Wire Transfer and ACH payment processing
* Knowledgeable in Microsoft Office applications 
* Willingness to use qualitative and quantitative data indecision making</t>
  </si>
  <si>
    <t>CNMI Chapter 2 and Chapter 7 Taxes and FICA Tax</t>
  </si>
  <si>
    <t>C-500-25080-793342</t>
  </si>
  <si>
    <t>ISLAS BUILDERS</t>
  </si>
  <si>
    <t>GUALO RAI</t>
  </si>
  <si>
    <t>PO BOX 501180</t>
  </si>
  <si>
    <t>66-1035031</t>
  </si>
  <si>
    <t>BAYLON</t>
  </si>
  <si>
    <t>LUVI</t>
  </si>
  <si>
    <t>F.</t>
  </si>
  <si>
    <t>islasbuilders@gmail.com</t>
  </si>
  <si>
    <t>P-500-24205-214288</t>
  </si>
  <si>
    <t>MAINTENANCE AND REPAIR WORKERS</t>
  </si>
  <si>
    <t>WITH MINIMUM 6 MONTHS WORK EXPERIENCE. WITH KNOWLEDGE IN MACHINES, MATERIALS, METHODS AND TOOLS, INCLUDING THEIR DESIGNS, USES, REPAIR, AND MAINTENANCE OF HOUSES, BUILDINGS OR OTHER STRUCTURES. CAN WORK ON WEEKENDS OR HOLIDAYS. APPLICANTS EITHER US CITIZEN OR CW-1 MUST SUBMIT EMPLOYMENT CERTIFICATE</t>
  </si>
  <si>
    <t>GUALO</t>
  </si>
  <si>
    <t>According to approved working schedules</t>
  </si>
  <si>
    <t>CNMI AND FEDERAL TAXES</t>
  </si>
  <si>
    <t>C-500-25044-689160</t>
  </si>
  <si>
    <t>JTM CORPORATION</t>
  </si>
  <si>
    <t>Rose St. Beach Road Garapan</t>
  </si>
  <si>
    <t>PO BOX 5308 CHRB GARAPAN SAIPAN MP 96950</t>
  </si>
  <si>
    <t>66-0658129</t>
  </si>
  <si>
    <t>TENGCO</t>
  </si>
  <si>
    <t>ROLANDO</t>
  </si>
  <si>
    <t>SOMERA</t>
  </si>
  <si>
    <t>NORTHERN MARIANAS ISLANDS</t>
  </si>
  <si>
    <t>jhems.restaurant@yahoo.com</t>
  </si>
  <si>
    <t>P-500-25002-587036</t>
  </si>
  <si>
    <t>24 months work related experience. Work Certificate is required for both US Worker and CW-1 Worker.</t>
  </si>
  <si>
    <t>Deductions from Pay: Will make all deductions from the worker's paycheck required by law such as taxes
(Chapter 2, Chapter 7. SS &amp; MEDICARE) and will remit to applicable Government Agencies.</t>
  </si>
  <si>
    <t>C-500-25049-703805</t>
  </si>
  <si>
    <t>DAVID</t>
  </si>
  <si>
    <t>P-500-25009-605671</t>
  </si>
  <si>
    <t>C-500-25032-659352</t>
  </si>
  <si>
    <t>C-500-25073-775313</t>
  </si>
  <si>
    <t>JUSAHN CORPORATION</t>
  </si>
  <si>
    <t>CYC MARKET</t>
  </si>
  <si>
    <t>PMB 171 BOX 10001</t>
  </si>
  <si>
    <t>66-1015238</t>
  </si>
  <si>
    <t>AYUYU JR.</t>
  </si>
  <si>
    <t>AUGUSTIN</t>
  </si>
  <si>
    <t>REYES</t>
  </si>
  <si>
    <t>jusahncorp.main2022@gmail.com</t>
  </si>
  <si>
    <t>P-500-25036-666687</t>
  </si>
  <si>
    <t>JANITORS AND CLEANERS</t>
  </si>
  <si>
    <t>Performing physical activities that require considerable use of arms and legs and moving whole body, such as climbing, lifting, balancing, walking, stooping, and handling materials.</t>
  </si>
  <si>
    <t>KAGMAN III</t>
  </si>
  <si>
    <t>ALL FEDERAL AND CNMI TAXES</t>
  </si>
  <si>
    <t>C-500-25071-767236</t>
  </si>
  <si>
    <t>KPRO SERVICES, LLC</t>
  </si>
  <si>
    <t>KPRO CLEANING SERVICES</t>
  </si>
  <si>
    <t>P.O. BOX 10003, PMB 545</t>
  </si>
  <si>
    <t>66-1052419</t>
  </si>
  <si>
    <t>PAMINTUAN</t>
  </si>
  <si>
    <t>LEONIZA</t>
  </si>
  <si>
    <t>KPro010622@gmail.com</t>
  </si>
  <si>
    <t>P-500-25036-666376</t>
  </si>
  <si>
    <t>CLEANERS</t>
  </si>
  <si>
    <t>KPRO010622@GMAIL.COM</t>
  </si>
  <si>
    <t>C-500-25070-763784</t>
  </si>
  <si>
    <t>P-500-24219-246601</t>
  </si>
  <si>
    <t>Repair and Maintenance worker</t>
  </si>
  <si>
    <t>Employees' Income taxes as required by Federal and CNMI laws</t>
  </si>
  <si>
    <t>C-500-25071-769138</t>
  </si>
  <si>
    <t>P-500-25008-602204</t>
  </si>
  <si>
    <t>C-500-25094-831484</t>
  </si>
  <si>
    <t>Beatriz Q. Fejeran</t>
  </si>
  <si>
    <t>WJC Mart</t>
  </si>
  <si>
    <t>PO Box 503742</t>
  </si>
  <si>
    <t>66-0694967</t>
  </si>
  <si>
    <t>Fejeran</t>
  </si>
  <si>
    <t>Beatriz</t>
  </si>
  <si>
    <t>Q</t>
  </si>
  <si>
    <t>bettyfejeran1964@gmail.com</t>
  </si>
  <si>
    <t>P-500-25024-639590</t>
  </si>
  <si>
    <t>Must have 12 months maintenance experience. Knowledgeable in using hand and power tools in dong the task. May be required working on a flexible hours and under the sun if necessary.</t>
  </si>
  <si>
    <t>Dandan  Village</t>
  </si>
  <si>
    <t>cnmi taxes and fica taxes</t>
  </si>
  <si>
    <t>Beatriz Q. Fejeran dba WJC Mart</t>
  </si>
  <si>
    <t>P-500-24180-161719</t>
  </si>
  <si>
    <t>C-500-25121-924853</t>
  </si>
  <si>
    <t>Kylie's Bakeshop &amp; Restaurant</t>
  </si>
  <si>
    <t>66-0806838</t>
  </si>
  <si>
    <t>P-500-25050-705340</t>
  </si>
  <si>
    <t>Specializes Filipino Cuisines.</t>
  </si>
  <si>
    <t>Icekiss Inc.</t>
  </si>
  <si>
    <t>dba Foremost Foods Saipan</t>
  </si>
  <si>
    <t>Lot 1774-1 Chalan Pale Arnold Chlan Laulau</t>
  </si>
  <si>
    <t>Northern Marianas Islands</t>
  </si>
  <si>
    <t>66-0568743</t>
  </si>
  <si>
    <t>S</t>
  </si>
  <si>
    <t>Helpers--Installation, Maintenance, and Repair Workers</t>
  </si>
  <si>
    <t>P-500-25093-825649</t>
  </si>
  <si>
    <t>Technician's Helper</t>
  </si>
  <si>
    <t>C-500-25119-914700</t>
  </si>
  <si>
    <t>Sunlin's Sino-U.S. Trade Corp.</t>
  </si>
  <si>
    <t>Li's Haircut</t>
  </si>
  <si>
    <t>BEACH ROAD, SAN ANTONIO</t>
  </si>
  <si>
    <t>PMB 538 BOX 10003</t>
  </si>
  <si>
    <t>66-0819986</t>
  </si>
  <si>
    <t>XIAO</t>
  </si>
  <si>
    <t>RONGKUN</t>
  </si>
  <si>
    <t>sunlinscorp@gmail.com</t>
  </si>
  <si>
    <t>Hairdressers, Hairstylists, and Cosmetologists</t>
  </si>
  <si>
    <t>P-500-25059-735002</t>
  </si>
  <si>
    <t>Barber</t>
  </si>
  <si>
    <t>At lease work as a barber continuously for 24 months.</t>
  </si>
  <si>
    <t>Applicable Federal &amp; Local Taxes.</t>
  </si>
  <si>
    <t>C-500-25097-835623</t>
  </si>
  <si>
    <t>P&amp;P ELEVATOR COMPANY</t>
  </si>
  <si>
    <t>6284 Chalan Pali Arnold Chalan Laulau Village</t>
  </si>
  <si>
    <t>PMB 422 PO BOX 10000</t>
  </si>
  <si>
    <t>66-0874877</t>
  </si>
  <si>
    <t>Park</t>
  </si>
  <si>
    <t>Chul</t>
  </si>
  <si>
    <t>PMB 422 PO Box 10000</t>
  </si>
  <si>
    <t>pnpelevator@gmail.com</t>
  </si>
  <si>
    <t>P-500-25038-673704</t>
  </si>
  <si>
    <t>Must be able to perform repairs and maintenance job duties. Must have knowledge in pipe fitting, electrical works, carpentry and welding. Can operate and maintain hand tools and power tools.</t>
  </si>
  <si>
    <t>P&amp;P ELEVATOR CO.</t>
  </si>
  <si>
    <t>Manpower Service</t>
  </si>
  <si>
    <t>SABLAN</t>
  </si>
  <si>
    <t>Cement Masons and Concrete Finishers</t>
  </si>
  <si>
    <t>CEMENT MASON</t>
  </si>
  <si>
    <t>Coating, Painting, and Spraying Machine Setters, Operators, and Tenders</t>
  </si>
  <si>
    <t>JNJ CORPORATION</t>
  </si>
  <si>
    <t>Sunny Side Kitchen</t>
  </si>
  <si>
    <t>P.O. Box 195 GRB</t>
  </si>
  <si>
    <t>Azucena Street, Garapan</t>
  </si>
  <si>
    <t>66-0638839</t>
  </si>
  <si>
    <t>Orpiano</t>
  </si>
  <si>
    <t>Jennifer Rose</t>
  </si>
  <si>
    <t>Soliman</t>
  </si>
  <si>
    <t>sunnysidesaipan@gmail.com</t>
  </si>
  <si>
    <t>C-500-25093-826523</t>
  </si>
  <si>
    <t>R&amp;I CORPORATION</t>
  </si>
  <si>
    <t>NAMDAEMOON</t>
  </si>
  <si>
    <t>PMB 303 BOX 10000</t>
  </si>
  <si>
    <t>BEACH  ROAD GARAPAN</t>
  </si>
  <si>
    <t>66-0963837</t>
  </si>
  <si>
    <t>MIYUN LEE</t>
  </si>
  <si>
    <t>BEACH ROAD ,GARAPAN</t>
  </si>
  <si>
    <t>P-500-25038-674065</t>
  </si>
  <si>
    <t>12 MONTHS OF EXPERIENCE. ABLE TO WORK
FLEXIBLE TIME.</t>
  </si>
  <si>
    <t>BEACH ROAD GARAPAN</t>
  </si>
  <si>
    <t>C-500-25101-853673</t>
  </si>
  <si>
    <t>FICA TAX (SS and Medicare), Ch2 tax and Ch7 Tax</t>
  </si>
  <si>
    <t>C-500-25121-925179</t>
  </si>
  <si>
    <t>Transamerica (Saipan) Corporation</t>
  </si>
  <si>
    <t>P.O. Box 501579</t>
  </si>
  <si>
    <t># 6400 TAC Building, Middle Road, Chalan Laulau</t>
  </si>
  <si>
    <t>98-6021636</t>
  </si>
  <si>
    <t>Lim</t>
  </si>
  <si>
    <t>Steven</t>
  </si>
  <si>
    <t>Ong</t>
  </si>
  <si>
    <t>humanresourcetc@gmail.com</t>
  </si>
  <si>
    <t>Light Truck Drivers</t>
  </si>
  <si>
    <t>P-500-25002-586414</t>
  </si>
  <si>
    <t>Bulk Delivery Driver</t>
  </si>
  <si>
    <t>MUST BE HIGH SCHOOL/GED GRADUATE WITH 12 MONTHS DOCUMENTED WORK  RELATED EXPERIENCE, ALONG WITH THE SKILLS &amp; KNOWLEDGE REQUIRED FOR THE SAME POSITION. MUST POSSESS OR BE CAPABLE OF OBTAINING A VALID CNMI DRIVERS LICENSE.  MUST POSSESS OR BE CAPABLE OF OBTAINING VALID MEDICAL EXAMINER'S CERTIFICATE IN ACCORDANCE WITH THE FEDERAL MOTORS CARRIER SAFETY REGULATIONS (40CFR 391.41 THROUGH 391.49)  EQUALLY APPLICABLE TO BOTH U.S. AND FOREIGN APPLICANTS . MUST POSSESS A CLEAN DRIVING RECORDS AND POLICE CLEARANCE CERTIFICATE EQUALLY APPLICABLE TO BOTH US AND FOREIGN APPLICANTS. MUST BE PROFICIENT IN OPERATING A FORKLIFT, DELIVERY TRUCKS, FLATBED TRUCKS &amp; BOOM TRUCKS. MUST BE PHYSICALLY FIT &amp; BE ABLE TO LIFT, PULL , PUSH OR CARRY OBJECTS AT LEAST 90 LBS IN WEIGHT WITHOUT ASSISTANCE. MUST BE ABLE TO DELIVER WORK INDEPENDENTLY AND WITH URGENCY.  MUST BE ABLE TO WORK ON FLEXIBLE TIME, EARLY SHIFT, SUNDAYS AND HOLIDAYS IF THE NEED ARISES.  MUST HAVE A RELIABLE TRANSPORTATION TO AND FROM PLACE OF EMPLOYMENT.  DETAILED RESUME, EMPLOYMENT CERTIFICATIONS, PRE-SCREENING, TRADE EXAM ARE REQUIRED FOR PROPER USE OF TOOLS AND EQUIPMENT TO FURTHER ASSESS SKILLS AND QUALIFICATIONS EQUALLY APPLICABLE TO BOTH U.S. AND FOREIGN APPLICANTS . WILL CONSIDER FOREIGN EQUIVALENT OF HIGH SCHOOL/GED DIPLOMA.</t>
  </si>
  <si>
    <t>Chapters 2 &amp; 7 (State &amp; Federal) Taxes, Social Security &amp; Medicare Tax.</t>
  </si>
  <si>
    <t>O.</t>
  </si>
  <si>
    <t>Snow Lily LLC</t>
  </si>
  <si>
    <t>Lily Beauty Salon</t>
  </si>
  <si>
    <t>PO BOX 10003 PMB 215</t>
  </si>
  <si>
    <t>UNTI 5 GF CLEAR WATER HOTEL KADENA DI AMOR ST GARAPAN</t>
  </si>
  <si>
    <t>66-0933719</t>
  </si>
  <si>
    <t>snowsutfin@gmail.com</t>
  </si>
  <si>
    <t>P-500-25076-780370</t>
  </si>
  <si>
    <t>HAIRDRESSERS, HAIRSTYLISTS, COSMETOLOGISTS</t>
  </si>
  <si>
    <t>PO  BOX 10003 PMB 215</t>
  </si>
  <si>
    <t>THE NEW SUMMIT, LLC</t>
  </si>
  <si>
    <t>P.O. BOX 505604</t>
  </si>
  <si>
    <t>66-1096045</t>
  </si>
  <si>
    <t>MEMBER</t>
  </si>
  <si>
    <t>summit.cnmi@gmail.com</t>
  </si>
  <si>
    <t>SUMMIT.CNMI@GMAIL.COM</t>
  </si>
  <si>
    <t>P-500-24267-355771</t>
  </si>
  <si>
    <t>Heavy Equipment Mechanic</t>
  </si>
  <si>
    <t>P.O. BOX 502305</t>
  </si>
  <si>
    <t>BO DA CORPORATION</t>
  </si>
  <si>
    <t>BROADWAY SAN JOSE VILLAGE</t>
  </si>
  <si>
    <t>66-1057900</t>
  </si>
  <si>
    <t>ZHOU</t>
  </si>
  <si>
    <t>JUN</t>
  </si>
  <si>
    <t>BODACORPORATION@GMAIL.COM</t>
  </si>
  <si>
    <t>BUILDING MAINTENANCE AND REPAIR WORKER</t>
  </si>
  <si>
    <t>Per week exceeds 40 hours, overtime rate $9.75 x 1.5=$14.625 per hour.</t>
  </si>
  <si>
    <t>bodacorporation@gmail.com</t>
  </si>
  <si>
    <t>C-500-25125-940125</t>
  </si>
  <si>
    <t>Hawaiian Rock Products Corporation</t>
  </si>
  <si>
    <t>Hawaiian Rock Products</t>
  </si>
  <si>
    <t>PMB 139 PO Box 10000</t>
  </si>
  <si>
    <t>99-0113382</t>
  </si>
  <si>
    <t>Vereen</t>
  </si>
  <si>
    <t>Mark</t>
  </si>
  <si>
    <t>Anthony</t>
  </si>
  <si>
    <t>mvereen@hawaiianrock.com</t>
  </si>
  <si>
    <t>P-500-25080-793173</t>
  </si>
  <si>
    <t xml:space="preserve">Should have 12 months experience as Mobile Heavy Equipment Mechanic on a quarry &amp; construction 
company. 
Should have 12 months experience in repairing quarry equipment, crushing &amp; conveying system, ready mix 
batching plant/asphalt batching plant.
Should have a valid drivers license.
</t>
  </si>
  <si>
    <t>Naftan Road Route 304 Obyan</t>
  </si>
  <si>
    <t>not applicable</t>
  </si>
  <si>
    <t>FICA TAXES, FEDERAL &amp; LOCAL TAXES. INSURANCE PREMIUMS and 401K DEFERRALS are optional</t>
  </si>
  <si>
    <t>na</t>
  </si>
  <si>
    <t>ANTHONY</t>
  </si>
  <si>
    <t>RICHARD</t>
  </si>
  <si>
    <t>Farmworkers and Laborers, Crop, Nursery, and Greenhouse</t>
  </si>
  <si>
    <t>C-500-25094-831013</t>
  </si>
  <si>
    <t>FAMEX INC.</t>
  </si>
  <si>
    <t>P.O. BOX 503942 CK</t>
  </si>
  <si>
    <t>66-1036892</t>
  </si>
  <si>
    <t>SUCH</t>
  </si>
  <si>
    <t>JOHN</t>
  </si>
  <si>
    <t>famexinc670@gmail.com</t>
  </si>
  <si>
    <t>P-500-24215-242869</t>
  </si>
  <si>
    <t>BUILDING MAINTENANCE</t>
  </si>
  <si>
    <t>Knowledge of machines and tools, including their designs, uses, repair, and maintenance. Knowledge of materials, methods, and the tools involved in the construction or repair of houses, buildings, or other structures such as highways and roads. Must be able to work with powered tools, understand and implement building, fire, and OSHA safety requirements. Must be able to work extended hours or workdays.</t>
  </si>
  <si>
    <t>555 KOBLERVILLE ROAD</t>
  </si>
  <si>
    <t>ALL APPLICABLE FEDERAL AND LOCAL TAXES.</t>
  </si>
  <si>
    <t>MANGLONA</t>
  </si>
  <si>
    <t>SINAPALO SAFEWAY SINAPALO 1 VILLAGE</t>
  </si>
  <si>
    <t>C-500-25129-956772</t>
  </si>
  <si>
    <t>CHA LLC</t>
  </si>
  <si>
    <t>CHA CAFE &amp; BISTRO</t>
  </si>
  <si>
    <t>PO BOX 501961</t>
  </si>
  <si>
    <t>66-0819699</t>
  </si>
  <si>
    <t>SJ</t>
  </si>
  <si>
    <t>MEMBER-MANAGER</t>
  </si>
  <si>
    <t>PO BOX 500756</t>
  </si>
  <si>
    <t>chasaipan@gmail.com</t>
  </si>
  <si>
    <t>P-500-25078-786237</t>
  </si>
  <si>
    <t>BUILDING MAINTENANCE REPAIRER</t>
  </si>
  <si>
    <t>At least high school graduate with one (1) year experience in plumbing, masonry, painting, electrical, air-conditioning and ground maintenance. Willing to work during weekends, holidays, evenings and 24-hour emergency call.</t>
  </si>
  <si>
    <t>4081 Beach Road Garapan</t>
  </si>
  <si>
    <t>Federal &amp; CNMI Payroll Taxes</t>
  </si>
  <si>
    <t>NP LLC</t>
  </si>
  <si>
    <t>dba Tom Yum Restaurant</t>
  </si>
  <si>
    <t>PO Box 5645 CHRB</t>
  </si>
  <si>
    <t>66-0921773</t>
  </si>
  <si>
    <t>Regan</t>
  </si>
  <si>
    <t>Phannee</t>
  </si>
  <si>
    <t>Unsa</t>
  </si>
  <si>
    <t>tomyum2019@hotmail.com</t>
  </si>
  <si>
    <t>P-500-24148-039954</t>
  </si>
  <si>
    <t>San Antonio</t>
  </si>
  <si>
    <t>Withholding Taxes, FICA and Medicare Contribution</t>
  </si>
  <si>
    <t>phannee.unsa@gmail.com</t>
  </si>
  <si>
    <t>C-500-25105-863630</t>
  </si>
  <si>
    <t>Mary Ann F. Sablan</t>
  </si>
  <si>
    <t>Creative Hair and Body Care</t>
  </si>
  <si>
    <t>1st Flr., M2M Building, Jesus T. Attao St.</t>
  </si>
  <si>
    <t>66-0848528</t>
  </si>
  <si>
    <t>Mary Ann</t>
  </si>
  <si>
    <t>Florendo</t>
  </si>
  <si>
    <t>Owner</t>
  </si>
  <si>
    <t>12769 Coastal Drive</t>
  </si>
  <si>
    <t>Capitol Hill P. O. BOX 503776</t>
  </si>
  <si>
    <t>cnmigl@pticom.com</t>
  </si>
  <si>
    <t>P-500-24197-195184</t>
  </si>
  <si>
    <t>Beautician/Hair Stylist</t>
  </si>
  <si>
    <t>Required certificate of employment from previous employer as Beautician/Hair Stylist.  Preferred training certificates or achievement certificate but not required.
All qualifications and special requirements will be applied equally and consistently to both U. S. and foreign workers.</t>
  </si>
  <si>
    <t>Asia Pacific Hotels Inc.</t>
  </si>
  <si>
    <t>Century Hotel</t>
  </si>
  <si>
    <t>7325 Century Hotel Bldg, Chalan Pali Arnold Rd, Garapan</t>
  </si>
  <si>
    <t>P.O. Box 10000 PMB 1028 PPP</t>
  </si>
  <si>
    <t>98-0366922</t>
  </si>
  <si>
    <t>P-500-24177-145058</t>
  </si>
  <si>
    <t>Must have a high school diploma or GED. Must have at least twenty-four (24) months prior work experience as a Bookkeeper or Accounting Assistant. Must be able and willing to work shifts, evenings, weekends, and holidays.</t>
  </si>
  <si>
    <t>7325 Century Hotel Bldg, Chalan Pali Arnold Road, Garapan</t>
  </si>
  <si>
    <t>Paid Leave, Holiday Pay, and 401(k) Retirement Plan subject to company policy.</t>
  </si>
  <si>
    <t>Asia Pacific Hotels Inc. DBA Century Hotel</t>
  </si>
  <si>
    <t>COLORFUL CORP.</t>
  </si>
  <si>
    <t>SAIPAN FRESH MARKET</t>
  </si>
  <si>
    <t>MIDDLE ROAD, GARAPAN</t>
  </si>
  <si>
    <t>66-0855924</t>
  </si>
  <si>
    <t>STEPHANSON</t>
  </si>
  <si>
    <t>SIDNEY</t>
  </si>
  <si>
    <t>GESTUR</t>
  </si>
  <si>
    <t>colorfulcorpmarker@gmail.com</t>
  </si>
  <si>
    <t>STORE MAINTENANCE WORKER</t>
  </si>
  <si>
    <t>APPLICABLE FEDERAL &amp; LOCAL TAXES.</t>
  </si>
  <si>
    <t>C-500-25137-988119</t>
  </si>
  <si>
    <t>AMBIENT SERVICES CORPORATION</t>
  </si>
  <si>
    <t>AMBIENCE SALON</t>
  </si>
  <si>
    <t>LIM'S BUILDING GROUND FLOOR</t>
  </si>
  <si>
    <t>66-0900326</t>
  </si>
  <si>
    <t>BADAL</t>
  </si>
  <si>
    <t>MARK KRISS</t>
  </si>
  <si>
    <t>badal.mark@gmail.com</t>
  </si>
  <si>
    <t>P-500-24239-292177</t>
  </si>
  <si>
    <t>HAIRSTYLIST-HAIRDRESSER</t>
  </si>
  <si>
    <t>CNMI TAX AND FICA TAX</t>
  </si>
  <si>
    <t>P-500-25038-673743</t>
  </si>
  <si>
    <t>Must know to operate Quickbooks accounting software and microsoft office software, excel, word and powerpoint. Knowledge of administrative and clerical procedures and systems such as word processing, managing files and records, stenography and transcription, designing forms and other office procedures and terminology.</t>
  </si>
  <si>
    <t>Saipan A Venture, LLC</t>
  </si>
  <si>
    <t>C-500-25107-878078</t>
  </si>
  <si>
    <t>SUPERTECH, INC.</t>
  </si>
  <si>
    <t>WHITE COCONUT COMPUTER SERVICES</t>
  </si>
  <si>
    <t>Asusena Avenue, Garapan</t>
  </si>
  <si>
    <t>66-0797681</t>
  </si>
  <si>
    <t>MASILUNGAN</t>
  </si>
  <si>
    <t>MARCELO</t>
  </si>
  <si>
    <t>VILLEGAS</t>
  </si>
  <si>
    <t>Asusena Avenue, Garapan Village</t>
  </si>
  <si>
    <t>supertech@supertechsaipan.com</t>
  </si>
  <si>
    <t>P-500-25036-666569</t>
  </si>
  <si>
    <t>At least 12 months of working experience.  Skilled in the use of power tools and hand tools.  Willing to work flexible hours including weekends and holidays.</t>
  </si>
  <si>
    <t>CNMI Taxes and FICA</t>
  </si>
  <si>
    <t>mar@supertechsaipan.com</t>
  </si>
  <si>
    <t>TUN HERMAN PAN AIRPORT ROAD DAN DAN</t>
  </si>
  <si>
    <t>TUN HERMAN PAN  AIRPORT ROAD DAN DAN</t>
  </si>
  <si>
    <t>Waiters and Waitresses</t>
  </si>
  <si>
    <t>P-500-24193-188338</t>
  </si>
  <si>
    <t>FOOD PREPARATION WORKERS</t>
  </si>
  <si>
    <t>PREPARATION AND SERVING FOODS AND DRINKS.</t>
  </si>
  <si>
    <t>CNMI TAXES (CHAPTER 2 AND CHAPTER 7)
FICA TAXES ( SOCIAL SECURITY AND MEDICARE)</t>
  </si>
  <si>
    <t>KING</t>
  </si>
  <si>
    <t>SOLE PROPRIETOR</t>
  </si>
  <si>
    <t>ACCOUNTING TECHNICIAN</t>
  </si>
  <si>
    <t>Mangkok</t>
  </si>
  <si>
    <t>66-0652808</t>
  </si>
  <si>
    <t>Lerio</t>
  </si>
  <si>
    <t>Airen</t>
  </si>
  <si>
    <t>Padilla</t>
  </si>
  <si>
    <t>airen.lerio@kalayaanspn.com</t>
  </si>
  <si>
    <t>C-500-25109-882672</t>
  </si>
  <si>
    <t>ELENA M YUMUL</t>
  </si>
  <si>
    <t>YUMAN CONSTRUCTION</t>
  </si>
  <si>
    <t>PO BOX 7117 SVRB</t>
  </si>
  <si>
    <t>SAN VICENTE</t>
  </si>
  <si>
    <t>66-0783265</t>
  </si>
  <si>
    <t>YUMUL</t>
  </si>
  <si>
    <t>ELENA</t>
  </si>
  <si>
    <t>MANANSALA</t>
  </si>
  <si>
    <t>SAN VICENTE ROAD</t>
  </si>
  <si>
    <t>yumanconstructioncompany@gmail.com</t>
  </si>
  <si>
    <t>P-500-25062-738824</t>
  </si>
  <si>
    <t>MAINTENANCE TECHNICIAN</t>
  </si>
  <si>
    <t>Knowledge of machines and tools, including their designs, uses, repair, and maintenance.</t>
  </si>
  <si>
    <t>in excess of 40 hours 1.50 x base hourly wage</t>
  </si>
  <si>
    <t>CNMI WITHHOLDING TAX AND FICA TAX</t>
  </si>
  <si>
    <t>ELENA M YUMUL DBA YUMAN CONSTRUCTION</t>
  </si>
  <si>
    <t>TAMUNING</t>
  </si>
  <si>
    <t>E&amp;T Quality Management, LLC</t>
  </si>
  <si>
    <t>E&amp;T CONSTRUCTION</t>
  </si>
  <si>
    <t>Tun Herman Pan, Airport Rd., Dandan</t>
  </si>
  <si>
    <t>66-1054251</t>
  </si>
  <si>
    <t>Elizabeth</t>
  </si>
  <si>
    <t>Bartolome</t>
  </si>
  <si>
    <t>contact@etqualitymanagement.com</t>
  </si>
  <si>
    <t>P-500-24204-211171</t>
  </si>
  <si>
    <t>Knowledge in Repairing and Maintenance job of building and machine.
 Knowledge of machines and tools, including their designs, uses, repair, and maintenance; Knowledge of materials, methods, and the tools involved in the construction or repair of houses,
 buildings, or other structures such as highways and roads.</t>
  </si>
  <si>
    <t>CNMI TAXES ( CHAPTER 2 &amp; CHAPTER 7 )
 FICA TAXES ( SOCIAL SECURITY &amp; MEDICARE )</t>
  </si>
  <si>
    <t>et_qualitymanagementllc@yahoo.com</t>
  </si>
  <si>
    <t>P-500-24253-322377</t>
  </si>
  <si>
    <t>MUST HAVE AT LEAST 12 MONTHS WORKING EXEPRINCE AS A COOK, CANDIDATE MUST BE ABLE TO COOK ASIAN CUISINE ESPECIALLY CHINESE INTERNATIONAL
CUISINE AND AMERICAN CUISINE PREFERRABLY ABLE TO COMMUNICATE IN ENGLISH AND CHINESE. TEAM WORKER, ABLE TO COOK HEALTHY FOOD FOR 100-200 OR
MORE PATRONS. WILL ADHERE THE RULES AND REGULATIONS AS WELL AS PLOCIES OF THE COMPANY
MUST HAVE EXPERIENCE  WORKING IN SCHOOL</t>
  </si>
  <si>
    <t>6679 CHALAN PALI ARNOLD VILLAGE I LIYANG</t>
  </si>
  <si>
    <t>I LIYANG</t>
  </si>
  <si>
    <t>CNMI BOOKS AND RESOURCE CENTER</t>
  </si>
  <si>
    <t>TOTAL MANPOWER SERVICES</t>
  </si>
  <si>
    <t>MICRO BEACH ROAD</t>
  </si>
  <si>
    <t>66-0742150</t>
  </si>
  <si>
    <t>VILLAGOMEZ</t>
  </si>
  <si>
    <t>ANGELINA</t>
  </si>
  <si>
    <t>LICEN</t>
  </si>
  <si>
    <t>cnmibooks@gmail.com</t>
  </si>
  <si>
    <t>P-500-24207-220788</t>
  </si>
  <si>
    <t>MAIDS AND HOUSEKEEPING CLEANERS</t>
  </si>
  <si>
    <t>C-500-25114-897925</t>
  </si>
  <si>
    <t>1. Education: Must have a high school diploma or equivalent (e.g., GED).
2. Experience: At least one year of relevant experience in handling customer inquiries, providing assistance, and resolving issues, ideally within an aviation or customer service environment.
3. Technical Skills:
	Experience in working with office equipment such as printers and scanners.
	Experience using the computer, including the use of internet technology, navigating web browsers, conducting online research, utilizing web-based applications, emails, online communication tools, and cloud-based storage systems.
4. Physical Requirements:
	Must be able to lift objects weighing up to 50 pounds.
	Must be able to perform tasks that involve bending, lifting, climbing, and standing for extended periods.
	Must be able to work outdoors in varying weather conditions
5. Police Clearance:
	Must obtain and provide a police clearance certificate issued within the 30 days preceding the time of application.
6. Availability:
	Must be willing to work flexible hours, including early mornings, late nights, weekends, and holidays.
	Must have reliable transportation to and from work.
The workdays and work hours specified in E.b.6 and E.b.7 are subject to change. This position requires a variable work schedule due to the nature of airline operations. The typical
schedule involves rotations, with workers potentially working weekends, and holidays.</t>
  </si>
  <si>
    <t>C-500-25156-054950</t>
  </si>
  <si>
    <t>Century Hotel, Chalan Pali Arnold Road, Garapan Village</t>
  </si>
  <si>
    <t>P.O. Box 10000 PMB 1028</t>
  </si>
  <si>
    <t>P-500-24177-144995</t>
  </si>
  <si>
    <t>General Maintenance Worker</t>
  </si>
  <si>
    <t>Must have a high school diploma or GED. Must have twelve (12) months prior work experience as a General Maintenance Worker. Must be able to drive Company vehicles safely. Must have common knowledge of the use of hand tools, power tools, and maintenance equipment such as HVAC and generators. Must be able and willing to work nights weekends, and holidays. Must be able to work during inclement weather.</t>
  </si>
  <si>
    <t>Century Hotel, Beach Road, Garapan Village</t>
  </si>
  <si>
    <t>Paid leave, holiday pay, and 401(k) retirement plan subject to company policy.</t>
  </si>
  <si>
    <t>CNMI and Federal taxes. Share in medical insurance and 401(k) is optional.</t>
  </si>
  <si>
    <t>C-500-24318-471063</t>
  </si>
  <si>
    <t>SAIPAN LAULAU DEVELOPMENT, INC.</t>
  </si>
  <si>
    <t>P-500-24281-388356</t>
  </si>
  <si>
    <t xml:space="preserve">	Bachelors degree in accounting or related discipline required.
	Three (3) years of previous accounting experience required. 
	Knowledge in software applications, specifically in Hotel Opera, Micros POS, e-golf system and MAS2000 accounting system is preferred,
	Ability to read, analyze and interpret work documents and other related documents. 
	Ability to identify and resolve problems in a timely manner and develop alternative solutions.
	Ability to present and express ideas and information clearly and concisely in a manner appropriate to all audiences in both oral and written.
	Ability to meet the demands of the work schedule.</t>
  </si>
  <si>
    <t>ROUTE 34 KAGMAN ROAD, KAGMAN III</t>
  </si>
  <si>
    <t>APPLICABLE FEDERAL &amp; LOCAL TAXES, AS REQUIRED BY LAW.
OPTIONAL: HOUSING AT $100/MONTH.
OPTIONAL: HEALTH INSURANCE.</t>
  </si>
  <si>
    <t>C-500-24148-039173</t>
  </si>
  <si>
    <t>QUEEN MANPOWER SERVICES</t>
  </si>
  <si>
    <t>P-500-23249-322629</t>
  </si>
  <si>
    <t>12 months of experience in related food and beverage service and food preparation positions. Ability to use slicers, mixers, grinders, food processors, etc.  Knowledge of various cooking procedures and methods (grilling, baking, boiling etc.) Ability to work in flexible work schedules. Ability to perform large volume cooking. Able to handle work in a fast-paced environment.</t>
  </si>
  <si>
    <t>CNMI Taxes and Federal Taxes required by Law.</t>
  </si>
  <si>
    <t>C-500-24198-198404</t>
  </si>
  <si>
    <t>Yano Enterprises, Inc.</t>
  </si>
  <si>
    <t>Kinpachi Japanese Restaurant, Convenience Kinpachi</t>
  </si>
  <si>
    <t>PO Box 500089</t>
  </si>
  <si>
    <t>10192 Misa Bldg Coral Tree Avenue Garapan</t>
  </si>
  <si>
    <t>98-6020801</t>
  </si>
  <si>
    <t>Kamata</t>
  </si>
  <si>
    <t>Misako</t>
  </si>
  <si>
    <t>cnmikinpachi@gmail.com</t>
  </si>
  <si>
    <t>P-500-24147-038434</t>
  </si>
  <si>
    <t>Skilled in preparing  Japanese cuisine, including but not limited to sushi, sashimi &amp; tempura. Skilled in cutting &amp; preparations technique for each type of fish used in sushi rolls, as well as how to prepare sushi rice, sauces &amp; seasoned ingredients.
With valid Food Handler Certificate (applied  equally both for US workers &amp; CW-1 workers)
With valid police clearance (applied equally both for US workers &amp; CW-1 workers)
Can work in flexible hours including weekends, holidays &amp; night time shift . With own means of transportation.
Work certification from previous employer. (applied equally both for US workers &amp; CW-1 workers)</t>
  </si>
  <si>
    <t>Withholding tax Chapter 2 &amp; 7, FICA
Social Security</t>
  </si>
  <si>
    <t>Siwa</t>
  </si>
  <si>
    <t>Sonia</t>
  </si>
  <si>
    <t>G</t>
  </si>
  <si>
    <t>YANO Enterprises, Inc.</t>
  </si>
  <si>
    <t>C-500-24236-288429</t>
  </si>
  <si>
    <t>Phillip's Corporation, Inc</t>
  </si>
  <si>
    <t>Sky Tour</t>
  </si>
  <si>
    <t>2nd Floor Golden Plaza Building</t>
  </si>
  <si>
    <t>PMB 375 P.O. Box 10000 Susupe</t>
  </si>
  <si>
    <t>66-0725491</t>
  </si>
  <si>
    <t>Eun Joo</t>
  </si>
  <si>
    <t>phillipscorporation_i@yahoo.com</t>
  </si>
  <si>
    <t>P-500-24179-152776</t>
  </si>
  <si>
    <t>Tour Guide</t>
  </si>
  <si>
    <t>MUST HAVE A VALID DRIVERS LICENSE AND BE ABLE TO DRIVE MOTOR VEHICLES TO TRANSPORT CLIENTS TO ESTABLISHMENTS AND TOUR SITE LOCATIONS. ABLE TO
HANDLE LARGE GROUP OF PEOPLE. ABLE TO ADHERE TO A TIME SCHEDULE. MUST BE ABLE TO SPEAK, READ AND WRITE KOREAN LANGUAGE TO BE ABLE TO
INTERACT WITH CLIENTS AS MOST OF OUR CLIENTS ARE FROM KOREA</t>
  </si>
  <si>
    <t>chapter 2, fica sss and fica medical</t>
  </si>
  <si>
    <t>C-500-24301-435090</t>
  </si>
  <si>
    <t>PACIFIC BLENDS CORPORATION</t>
  </si>
  <si>
    <t>P.O. BOX 10001, PMB 8</t>
  </si>
  <si>
    <t>66-0991705</t>
  </si>
  <si>
    <t>QUINTO</t>
  </si>
  <si>
    <t>MARIA LOURDES</t>
  </si>
  <si>
    <t>BIGORNIA</t>
  </si>
  <si>
    <t>pacific_blends21@yahoo.com</t>
  </si>
  <si>
    <t>P-500-24211-227770</t>
  </si>
  <si>
    <t>SAN JOSE</t>
  </si>
  <si>
    <t>CNMI Withholding Tax and FICA Tax (SS and Medicare)</t>
  </si>
  <si>
    <t>C-500-24277-381767</t>
  </si>
  <si>
    <t>Ken Aqua Hotel &amp; Resort, Inc.</t>
  </si>
  <si>
    <t>Aqua Resort Club, Saipan</t>
  </si>
  <si>
    <t>9543 Chalan Pale Arnold Road</t>
  </si>
  <si>
    <t>66-0645436</t>
  </si>
  <si>
    <t>Gerrard</t>
  </si>
  <si>
    <t>Sachiko</t>
  </si>
  <si>
    <t>N.</t>
  </si>
  <si>
    <t>Acting General Manager</t>
  </si>
  <si>
    <t>hradmin@aquaresortsaipan.com</t>
  </si>
  <si>
    <t>P-500-24200-204376</t>
  </si>
  <si>
    <t>Reservation Supervisor</t>
  </si>
  <si>
    <t>Previous experience working with a hotel reservation system like Opera.</t>
  </si>
  <si>
    <t>Paid Leave, Duty Meals, and optional Health Insurance</t>
  </si>
  <si>
    <t>Applicable Federal and CNMI tax deductions.</t>
  </si>
  <si>
    <t>C-500-24318-473664</t>
  </si>
  <si>
    <t>C-500-24179-152583</t>
  </si>
  <si>
    <t>Art Man Environment Corporation</t>
  </si>
  <si>
    <t>Art Man Trash and Recycling</t>
  </si>
  <si>
    <t>PMB 999 Box 10001</t>
  </si>
  <si>
    <t>66-0892514</t>
  </si>
  <si>
    <t>Seung Jun</t>
  </si>
  <si>
    <t>Operation Manager</t>
  </si>
  <si>
    <t>artmantandr@gmail.com</t>
  </si>
  <si>
    <t>Automotive Service Technicians and Mechanics</t>
  </si>
  <si>
    <t>P-500-23153-072085</t>
  </si>
  <si>
    <t>Auto Mechanic</t>
  </si>
  <si>
    <t xml:space="preserve">Must have 24-months of related experience as automotive service technician and mechanics. Must be skilled in Mechanical, Auto body and electrical in repairs of all types of vehicles and other equipment. Specialized on hose/pipes, hydraulic hose, steering hose , oil hose, and pressure hose fabrication. Knowledge in all auto shop and fabrication jobs including painting jobs, tire replaced/installation. Specialized in car air conditioning for all kinds of vehicles. Must have the ability to perform the job without any supervision, flexible and willing to work weekend and holidays.
</t>
  </si>
  <si>
    <t>NONE.</t>
  </si>
  <si>
    <t>MONTEMAYOR</t>
  </si>
  <si>
    <t>LOURDES</t>
  </si>
  <si>
    <t>C-500-24249-315424</t>
  </si>
  <si>
    <t xml:space="preserve">CNMI Tax, Federal Tax, Medicare and Social Security, Fringe benefits - paid time off &amp; holidays. Optional: Medical &amp; dental insurance, life insurance, 401a retirement plan.
</t>
  </si>
  <si>
    <t>C-500-24172-131888</t>
  </si>
  <si>
    <t>P-500-23194-185608</t>
  </si>
  <si>
    <t>MAINTENANCE &amp; REPAIR WORKERS</t>
  </si>
  <si>
    <t>Knowledge of machines and tools, including their designs, uses, repair, and maintenance. Knowledge of materials, methods, and the tools involved in the construction or repair of houses and buildings. Ability to use hand tools and power tools.</t>
  </si>
  <si>
    <t>CNMI TAX AND FICA TAX.</t>
  </si>
  <si>
    <t>C-500-24302-435279</t>
  </si>
  <si>
    <t>Employees income taxes as required by CNMI and Federal laws</t>
  </si>
  <si>
    <t>C-500-24256-331894</t>
  </si>
  <si>
    <t>C-500-24227-265658</t>
  </si>
  <si>
    <t>HORIZONS INC.</t>
  </si>
  <si>
    <t>P.O. BOX 502399 CK, SAIPAN</t>
  </si>
  <si>
    <t>TANAPAG VILLAGE</t>
  </si>
  <si>
    <t>98-0097400</t>
  </si>
  <si>
    <t>TIU</t>
  </si>
  <si>
    <t>ALBERT</t>
  </si>
  <si>
    <t>ONG</t>
  </si>
  <si>
    <t>P.O. BOX 502399 CK SAIPAN</t>
  </si>
  <si>
    <t>horizonsincspn@gmail.com</t>
  </si>
  <si>
    <t>P-500-24086-829114</t>
  </si>
  <si>
    <t>AUTOMOTIVE MECHANIC</t>
  </si>
  <si>
    <t>Automotive and engine repair experience and  auto mechanic training required. Ability to use the diagnostic equipment. Ability to read and comprehend operating manuals, blueprints, technical drawings, instructions and information. Knowledge of machines and tools including their designs, uses and repair and maintenance. CNMI driver's license is required.</t>
  </si>
  <si>
    <t>All Federal and State Taxes</t>
  </si>
  <si>
    <t>horizons-inc-saipan.com</t>
  </si>
  <si>
    <t>Tiu</t>
  </si>
  <si>
    <t>Albert</t>
  </si>
  <si>
    <t>O</t>
  </si>
  <si>
    <t>Horizons Inc.</t>
  </si>
  <si>
    <t>C-500-24215-239989</t>
  </si>
  <si>
    <t>JRB CORPORATION</t>
  </si>
  <si>
    <t>P.O. BOX 504818 CK</t>
  </si>
  <si>
    <t xml:space="preserve">RTE 37 ACROSS &amp; NEAR TANU ROAD, ASLITO </t>
  </si>
  <si>
    <t>66-0943696</t>
  </si>
  <si>
    <t>BHUIYAN</t>
  </si>
  <si>
    <t>MD. NURUL</t>
  </si>
  <si>
    <t>RTE 37 ACROSS &amp; NEAR TANU ROAD, ASLITO</t>
  </si>
  <si>
    <t>corporationjrb@gmail.com</t>
  </si>
  <si>
    <t>P-500-24115-919221</t>
  </si>
  <si>
    <t xml:space="preserve">MUST BE AT LEAST HIGH SCHOOL GRADUATE, MINIMUM OF TWO (2) YEARS OF EXPERIENCE AS MAINTENANCE PERSONNEL. MUST HAVE A GENERAL KNOWLEDGE OF CARPENTRY, ELECTRICAL, PLUMBING, BUILDING &amp; MAINTENANCE SKILLS. MUST HAVE SKILLS IN PAINTING AND REPAIRING ROOFS, WINDOWS DOORS, FLOORS, AND WOODWORK. ABILITY TO UNDERSTANDS AND FOLLOW SAFETY PROCEDURES. MUST BE ABLE TO READ BLUEPRINTS AND ENGINEERING PLUMBING STRUCTURAL AND ELECTRICAL LAYOUTS. CAN WORK WORK WITHOUT ANY SUPERVISION. EMPLOYMENT CERTIFICATE RELEVANT TO THIS JOB OPPORTUNITY. THIS MAY APPLY TO BOTH
US WORKERS AND FOREIGN WORKERS. NO TRAINING REQUIRED.
</t>
  </si>
  <si>
    <t>CNMI Withholding Taxes and SS and Medicaid</t>
  </si>
  <si>
    <t>MD NURUL</t>
  </si>
  <si>
    <t>C-500-24278-385058</t>
  </si>
  <si>
    <t>C-500-24177-144450</t>
  </si>
  <si>
    <t>P.O. Box 505656</t>
  </si>
  <si>
    <t>San Antonio, Saipan</t>
  </si>
  <si>
    <t>P-500-23238-298443</t>
  </si>
  <si>
    <t>Outside Maintenance Workers</t>
  </si>
  <si>
    <t xml:space="preserve">Must have at least 3 months experience as Outside Maintenance Workers. Applicants must be able to lift 50 lbs. and can work on flexible hours on weekends and holidays or early morning shift.  Must submit detailed resume equally applicable to both U.S. and Foreign Workers. </t>
  </si>
  <si>
    <t>Mafute St., San Antonio Village</t>
  </si>
  <si>
    <t xml:space="preserve">Ch. 2 and Ch. 7 Taxes (State and Federal Tax), Social Security and Medicare Taxes </t>
  </si>
  <si>
    <t>C-500-24172-131609</t>
  </si>
  <si>
    <t>Barbers</t>
  </si>
  <si>
    <t>P-500-23206-212208</t>
  </si>
  <si>
    <t>BARBERS</t>
  </si>
  <si>
    <t>JOB REQUIRES BEING CAREFUL ABOUT DETAIL AND THOROUGH IN COMPLETING WORK TASKS. JOB REQUIRES BEING PLEASANT WITH OTHERS ON THE JOB AND DISPLAYING A GOOD-NATURED, COOPERATIVE ATTITUDE.</t>
  </si>
  <si>
    <t>CNMI WITHHOLDING TAX, FICA SS, FICA MEDICARE</t>
  </si>
  <si>
    <t>C-500-24270-365875</t>
  </si>
  <si>
    <t>Jaguar Limited</t>
  </si>
  <si>
    <t>P.O. Box 10003 pmb 589</t>
  </si>
  <si>
    <t>66-0525328</t>
  </si>
  <si>
    <t>ZHANG</t>
  </si>
  <si>
    <t>HUAYING</t>
  </si>
  <si>
    <t>PASEO DE MARIANAS, GARAPAN</t>
  </si>
  <si>
    <t>JAGUARLLC7119@gmail.com</t>
  </si>
  <si>
    <t>P-500-24234-281826</t>
  </si>
  <si>
    <t>AROMA THERAPIST</t>
  </si>
  <si>
    <t xml:space="preserve">MUST PERFORM PHYSICAL ACTIVITIES THAT REQUIRE CONSIDERABLE USE OF YOUR ARMS AND LEGS AND MOVING YOUR WHOLE BODY, SUCH AS CLIMBING, LIFTING, BALANCING, WALKING, STOOPING, AND HANDLING OF MATERIALS.
THE ABILITY TO EXERT MUSCLE FORCE REPEATEDLY OR CONTINOUSLY OVER TIME.
THE ABILITY TO COMMUNICATE INFORMATION AND IDEAS IN SPEAKING AS OTHERS WILL UNDERSTAND.
THE ABILITY TO USE YOUR ABDOMINAL AND LOWER BACK MUSCLES IN SUPPORT PART OF THE BODY OR CONTINOUSLY OVERTIME WITHOUT GIVING UP OR GETTING TIRED.
In order for applicants to be considered for this occupation, the applicant must be able to distinguish between different types of essential oils and know how they affect the body. </t>
  </si>
  <si>
    <t>Paseo De Marianas, Garapan</t>
  </si>
  <si>
    <t>local tax 4% and federal tax 7.65%</t>
  </si>
  <si>
    <t>C-500-24237-291485</t>
  </si>
  <si>
    <t>Big Bell Inc</t>
  </si>
  <si>
    <t>PO Box 5423 CHRB</t>
  </si>
  <si>
    <t>90-0042956</t>
  </si>
  <si>
    <t>GAPSOO</t>
  </si>
  <si>
    <t>PO BOX 5423 CHRB</t>
  </si>
  <si>
    <t>accounting@bigbellsaipan.com</t>
  </si>
  <si>
    <t>P-500-24200-204489</t>
  </si>
  <si>
    <t>MUST HAVE KNOWLEDGE HOW TO USE POWER AND HAND TOOLS .</t>
  </si>
  <si>
    <t>LISSIF LANE TANAPAG VILLAGE</t>
  </si>
  <si>
    <t xml:space="preserve">Only CNMI  (Ch2) Withholding and Federal (Fica/Medicare) Taxes will be deducted from the Workers Paycheck as required by law will be made.
</t>
  </si>
  <si>
    <t>GAP SOO</t>
  </si>
  <si>
    <t>BIG BELL INC</t>
  </si>
  <si>
    <t>C-500-24299-434693</t>
  </si>
  <si>
    <t>AVELINA LYN ROMEY REYES</t>
  </si>
  <si>
    <t>SAPPHIRE ENTERPRISES, INC.</t>
  </si>
  <si>
    <t>P.O. BOX 502869</t>
  </si>
  <si>
    <t>CHAR'S BUILDING, BEACH ROAD, CHALAN KANOA</t>
  </si>
  <si>
    <t>66-0542957</t>
  </si>
  <si>
    <t>AVELINA LYN</t>
  </si>
  <si>
    <t>ROMEY</t>
  </si>
  <si>
    <t>PRESIDENT/GENERAL MANAGER</t>
  </si>
  <si>
    <t>alanie0923@yahoo.com</t>
  </si>
  <si>
    <t>P-500-24259-338699</t>
  </si>
  <si>
    <t>BEAUTICIAN</t>
  </si>
  <si>
    <t>Preferably with twelve (12) months of work experience as a Beautician to perform haircuts, apply make-up, shampoo, and shape nails.</t>
  </si>
  <si>
    <t>FICA TAXES AND CNMI WITHHOLDING TAXES</t>
  </si>
  <si>
    <t>C-500-25031-656298</t>
  </si>
  <si>
    <t xml:space="preserve">Associate's degree required with 24 months work related experience. Knowledge of design techniques, tools, and principles involved in production of precision technical plans, blueprints, drawings, and models. Knowledge of materials, methods, and the tools involved in the construction or repair of houses, buildings, or other structures such as highways and roads. 2 years of direct work with autocad and construction drawing preparation. Produces clear, accurate technical drawings, plans, and documentation for civil engineering projects. Able to effectively interpret and translate engineering specifications and technical data into precise technical drawings and models.
</t>
  </si>
  <si>
    <t>All applicable taxes required by CNMI and Federal Law.</t>
  </si>
  <si>
    <t>C-500-24339-515949</t>
  </si>
  <si>
    <t>Computer User Support Specialists</t>
  </si>
  <si>
    <t>P-500-24289-406364</t>
  </si>
  <si>
    <t>Must be able to demonstrate ability to operate computer systems, both hardware and software; Ability to read manuals for computer diagnostics and troubleshooting.</t>
  </si>
  <si>
    <t>C-500-24320-476966</t>
  </si>
  <si>
    <t>Citi Development &amp; Construction, Inc.</t>
  </si>
  <si>
    <t>Citi Development &amp; Construction Inc. (CDCI) Tinian</t>
  </si>
  <si>
    <t>Unit 103 Paradise Complex</t>
  </si>
  <si>
    <t>Grand Street, San Jose Village</t>
  </si>
  <si>
    <t>98-0414649</t>
  </si>
  <si>
    <t>Sachdej</t>
  </si>
  <si>
    <t>Rong</t>
  </si>
  <si>
    <t>545 Chalan San Antonio</t>
  </si>
  <si>
    <t>Suite 310</t>
  </si>
  <si>
    <t>bobby@cdciguam.com</t>
  </si>
  <si>
    <t>Mailman</t>
  </si>
  <si>
    <t>Bruce</t>
  </si>
  <si>
    <t>PMB 238 Box 10000</t>
  </si>
  <si>
    <t>2nd Fl. Sasha Bldg., Beach Rd., Chalan Laulau</t>
  </si>
  <si>
    <t>bmailman@lexmarianas.com</t>
  </si>
  <si>
    <t>Mailman &amp; Kara, LLC</t>
  </si>
  <si>
    <t>CNMI SUPREME COURT</t>
  </si>
  <si>
    <t>P-500-24275-375789</t>
  </si>
  <si>
    <t>Experienced in mechanical, hydraulic, and electrical systems; skilled in using diagnostic tools and equipment; capable of interpreting technical manuals and schematics.</t>
  </si>
  <si>
    <t>North Field, Tinian Island</t>
  </si>
  <si>
    <t>DOD PROJECT FA8051-24-F-0024; EMPLOYER WILL PAY THE HIGHEST OF THE PWD, FEDERAL, STATE OR LOCAL MINIMUM WAGE</t>
  </si>
  <si>
    <t xml:space="preserve">ALL FEDERAL, STATE AND LOCAL EMPLOYMENT TAXES. </t>
  </si>
  <si>
    <t>C-500-24246-308354</t>
  </si>
  <si>
    <t>SAPPHIRE ENTERPISES, INC.</t>
  </si>
  <si>
    <t>P-500-24210-227254</t>
  </si>
  <si>
    <t>Preferably with six (6) months work experience and most recent police clearance.</t>
  </si>
  <si>
    <t>C-500-24196-195006</t>
  </si>
  <si>
    <t>D &amp; G FARM</t>
  </si>
  <si>
    <t>P.O. BOX 1261</t>
  </si>
  <si>
    <t>SONGSONG VILLAGE</t>
  </si>
  <si>
    <t>66-1055450</t>
  </si>
  <si>
    <t>CATUBAY</t>
  </si>
  <si>
    <t>DAMASO</t>
  </si>
  <si>
    <t>TMRIPLEY1127@GMAIL.COM</t>
  </si>
  <si>
    <t>P-500-24134-986150</t>
  </si>
  <si>
    <t>FARMER</t>
  </si>
  <si>
    <t>MINIMUM WORK EXPERIENCE OF THREE (3) MONTHS IS REQUIRED.</t>
  </si>
  <si>
    <t>P.O.BOX 1261</t>
  </si>
  <si>
    <t>tmripley1127@gmail.com</t>
  </si>
  <si>
    <t>C-500-24245-308125</t>
  </si>
  <si>
    <t>MOTION AUTOMOTIVE REPAIR CENTER, INC.</t>
  </si>
  <si>
    <t>MOTION AUTO SHOP:R&amp;D CONSTRUCTION;R&amp;D MANPOWER SVCS</t>
  </si>
  <si>
    <t>PUMPKIN ST., CHALAN LAU LAU</t>
  </si>
  <si>
    <t>PO BOX 504029</t>
  </si>
  <si>
    <t>66-0504723</t>
  </si>
  <si>
    <t>BATALLONES</t>
  </si>
  <si>
    <t>RENATO</t>
  </si>
  <si>
    <t>PRADO</t>
  </si>
  <si>
    <t>motionrepairshop@gmail.com</t>
  </si>
  <si>
    <t>P-500-24209-226931</t>
  </si>
  <si>
    <t>MUST HAVE AT LEAST ONE (1) YEAR WORKING EXPERIENCE. ABLE TO UNDERSTAND AND FOLLOW SAFETY RULES AND PROCEDURES. ABLE TO WORK WITH MINIMAL SUPERVISION. MUST HAVE KNOWLEDGE ON USING VARIOUS TOOLS AND EQUIPMENT THAT ARE COMMONLY USED BY GENERAL MAINTENANCE</t>
  </si>
  <si>
    <t>ALL APPLICABLE CNMI AND FEDERAL TAXES</t>
  </si>
  <si>
    <t>LEILANIE</t>
  </si>
  <si>
    <t>C-500-24166-110469</t>
  </si>
  <si>
    <t>Driver/Sales Workers</t>
  </si>
  <si>
    <t>P-500-23205-208961</t>
  </si>
  <si>
    <t>DRIVER SALES WORKER</t>
  </si>
  <si>
    <t>Knowledge of principles and processes for providing customer and personal services. Know how to drive. A valid CNMI driver's license will be required to both U.S. workers and foreign workers to perform this job.</t>
  </si>
  <si>
    <t>C-500-24187-176313</t>
  </si>
  <si>
    <t>ARMATECH CORPORATION</t>
  </si>
  <si>
    <t>P.O. BOX 504388</t>
  </si>
  <si>
    <t>2983 KNIGHT ST., SUSUPE</t>
  </si>
  <si>
    <t>66-0665720</t>
  </si>
  <si>
    <t>MALASARTE</t>
  </si>
  <si>
    <t>ROMEO</t>
  </si>
  <si>
    <t>DIESTA</t>
  </si>
  <si>
    <t>ARMATECH12345@GMAIL.COM</t>
  </si>
  <si>
    <t>Helpers--Production Workers</t>
  </si>
  <si>
    <t>P-500-24116-923531</t>
  </si>
  <si>
    <t>HELPER-PRODUCTION WORKERS</t>
  </si>
  <si>
    <t>C-500-24217-243278</t>
  </si>
  <si>
    <t>MIN WAN INTERNATIONAL INVESTMENT CORPORATION</t>
  </si>
  <si>
    <t>HAN NAM SUPERMARKET</t>
  </si>
  <si>
    <t>KOBLERVILLE MAIN ROAD, KOBLERVILLE VILLAGE</t>
  </si>
  <si>
    <t>66-0868967</t>
  </si>
  <si>
    <t>HERMAN</t>
  </si>
  <si>
    <t>P.</t>
  </si>
  <si>
    <t>MINWANCORP2010@GMAIL.COM</t>
  </si>
  <si>
    <t>P-500-24156-068217</t>
  </si>
  <si>
    <t>WORK SCHEDULE AS FOLLOW:
8:00AM TO 12:00PM,
2:00PM TO 5:00PM, 
7 HOURS A DAY, MONDAY THROUGH FRIDAY, 35 HOURS PER WEEK.</t>
  </si>
  <si>
    <t>Per week exceeds 40 hours, overtime rate $9.75 x 1.5=$14.625 per hour</t>
  </si>
  <si>
    <t>Deduct all local and federal taxes (e.g. FICA)</t>
  </si>
  <si>
    <t>minwancorp2010@gmail.com</t>
  </si>
  <si>
    <t>C-500-24256-331912</t>
  </si>
  <si>
    <t>Saipan Housing Corporation</t>
  </si>
  <si>
    <t>P.O.  Box 506313</t>
  </si>
  <si>
    <t>66-0851048</t>
  </si>
  <si>
    <t>Sook Ok</t>
  </si>
  <si>
    <t>P.O. Box 506313</t>
  </si>
  <si>
    <t>sinclair9665@hotmail.com</t>
  </si>
  <si>
    <t>P-500-24178-148276</t>
  </si>
  <si>
    <t>Financial Clerk</t>
  </si>
  <si>
    <t>1 year of work-related experience. Knowledge of MS Office and accounting software such as Quickbooks, Xero, and Sage. Knowledge of financial and mathematical skills. Ability to understand financial and bookkeeping processes and practices.  Knowledge of verbal and written communication skills. Ability to provide excellent customer service.</t>
  </si>
  <si>
    <t>Isa Drive, San Vicente</t>
  </si>
  <si>
    <t>CNMI and Federal Tax (FICA), Medicare</t>
  </si>
  <si>
    <t>C-500-24234-282226</t>
  </si>
  <si>
    <t>Asia  Pacific Hotels Inc.</t>
  </si>
  <si>
    <t>Crowne Plaza Resort Saipan</t>
  </si>
  <si>
    <t>Crowne Plaza Resort Saipan, Coral Tree Avenue, Garapan</t>
  </si>
  <si>
    <t>P.O. Box 501029</t>
  </si>
  <si>
    <t>P-500-24198-198295</t>
  </si>
  <si>
    <t>Must have at least 12 months prior work experience as a Maintenance/General Maintenance Worker. Must be able and willing to work nights, weekends, holidays, and during inclement weather.</t>
  </si>
  <si>
    <t>Paid leave, Holiday pay, and 401(k) Retirement Plan subject to company policy.</t>
  </si>
  <si>
    <t>hr.cprsaipan@ihg.com</t>
  </si>
  <si>
    <t>Asia Pacific Hotels Inc. D/B/A Crowne Plaza Resort Saipan</t>
  </si>
  <si>
    <t>C-500-24265-355250</t>
  </si>
  <si>
    <t>P-500-24177-144419</t>
  </si>
  <si>
    <t>Cleaners</t>
  </si>
  <si>
    <t xml:space="preserve">MUST HAVE AT 3 MONTHS PREVIOUS WORK RELATED SKILLS, KNOWLEDGE &amp; EXPERIENCE. APPLICANTS MUST BE ABLE TO LIFT 50 LBS. AND CAN WORK ON FLEXIBLE HOURS ON WEEKENDS AND HOLIDAYS OR EARLY MORNING SHIFT APPLICABLE TO BOTH U.S.
AND FOREIGN WORKERS. MUST SUBMIT DETAILED RESUME EQUALLY APPLICABLE TO BOTH U.S. AND FOREIGN WORKERS. </t>
  </si>
  <si>
    <t>Mafute Street</t>
  </si>
  <si>
    <t>San Antonio Village</t>
  </si>
  <si>
    <t>Ch. 2 and Ch. 7 Taxes(State and Federal Tax), Social Security and Medicare Tax</t>
  </si>
  <si>
    <t>C-500-24250-318960</t>
  </si>
  <si>
    <t>CLEAN WORLD CORPORATION</t>
  </si>
  <si>
    <t>2N CLEANING SPECIALIST</t>
  </si>
  <si>
    <t>UNIT 305A MARIANAS BUSINESS PLAZA NAURU LOOP SUSUPE</t>
  </si>
  <si>
    <t>P.O. BOX 10000 PMB222</t>
  </si>
  <si>
    <t>66-0742738</t>
  </si>
  <si>
    <t>FLORENDO</t>
  </si>
  <si>
    <t>NUMIDO</t>
  </si>
  <si>
    <t>RIMANDO</t>
  </si>
  <si>
    <t>P.O. BOX 10000 PMB 222</t>
  </si>
  <si>
    <t>cwcsaipan09@gmail.com</t>
  </si>
  <si>
    <t>P-500-24208-223840</t>
  </si>
  <si>
    <t>JANITOR AND CLEANER</t>
  </si>
  <si>
    <t>12 months of previous work experience and previous work-related skill, knowledge, or experience is required. Must be able to lift at least 25 pounds. Knowledge and experience of using a variety of cleaning tools and equipment such as vacuum cleaner, mops, and brooms.  Knowledge of safety guidelines when working with chemical cleaners.  Must be able to work on flexible work schedules (nights, weekends, and holidays) as needed as work will be performed on different worksites/locations. Employment exam/trade test required.</t>
  </si>
  <si>
    <t>UNIT 305A MARIANAS BUSINESS PLAZA NAURU LOOP</t>
  </si>
  <si>
    <t>ALL CNMI AND FEDERAL TAXES.</t>
  </si>
  <si>
    <t>https://www.marianaslabor.net</t>
  </si>
  <si>
    <t>C-500-24240-298358</t>
  </si>
  <si>
    <t>P.O. BOX 10001 PMB163</t>
  </si>
  <si>
    <t>WATSON</t>
  </si>
  <si>
    <t>TOBIAS</t>
  </si>
  <si>
    <t>P.O. BOX 10001 , PMB163</t>
  </si>
  <si>
    <t>P-500-24205-216883</t>
  </si>
  <si>
    <t xml:space="preserve">Must be at least High School  Graduate and must have at least 2 years of working experience in Bookkeeping, Accounting and/or Auditing in a corporate environment.  Knowledgeable in operating Quickbooks Accounting Software. Must know how to prepare and complete CNMI Local and Federal Tax returns. Ability to work independently with less supervision. Knowledgeable in costings and preparing project quotations for clients. Knowledgeable in doing inventory. Must have organizational skills and attention to details. Knowledge in water well drilling  field of business is a plus. </t>
  </si>
  <si>
    <t>1ST FLOOR ALEXANDER BLDG. BEACH ROAD SAN JOSE</t>
  </si>
  <si>
    <t>CNMI Local Withholding Tax (State Tax), SS and Med FICA Tax</t>
  </si>
  <si>
    <t>www.jobs.labor.cnmi.gov</t>
  </si>
  <si>
    <t>C-500-24256-331906</t>
  </si>
  <si>
    <t>C-500-24249-315425</t>
  </si>
  <si>
    <t>C-500-25070-764093</t>
  </si>
  <si>
    <t>PACIFIC ORIENTAL INC</t>
  </si>
  <si>
    <t>POI AVIATION</t>
  </si>
  <si>
    <t>POI Building, 2288 Northwest Lp, I Fadang</t>
  </si>
  <si>
    <t>66-0478273</t>
  </si>
  <si>
    <t>Jardinero</t>
  </si>
  <si>
    <t>Maria Luisa</t>
  </si>
  <si>
    <t>Human Resources Officer</t>
  </si>
  <si>
    <t>malou_jardinero@tanholdings.com</t>
  </si>
  <si>
    <t>P-500-24341-522652</t>
  </si>
  <si>
    <t>GSE MECHANIC</t>
  </si>
  <si>
    <t>Education: High School or GED Diploma. Work Experience: one (1) year of experience as a GSE mechanic or general repair mechanic or maintenance mechanic, with a preference for experience working with GSE or similar equipment. Proficiency in mechanical, hydraulic, and electrical systems repair. Familiarity with diagnostic tools and repair software. Ability to read and interpret technical documents accurately. A valid driver's license is mandatory; certification in forklift operation or similar equipment are advantageous. Keen awareness of small details during inspections and repairs is crucial, as malfunctions often stem from misalignments or subtle issues. A steady hand and good hand-eye coordination are essential for tasks, such as  connecting or attaching components, and using hand tools. Must be able to lift and carry heavy objects (up to 70 lbs. or more), work with greasy or dirty equipment, and adopt uncomfortable positions. Must tolerate hot or cold environments and stand, bend, kneel, and crouch for extended periods. Must possess the ability to perform effectively under pressure and be adaptable to flexible working hours. Additionally, must be available and prepared to work nights, weekends, holidays, and under inclement weather conditions.</t>
  </si>
  <si>
    <t>Paid leave, Holiday pay, and 401(k) retirement plan subject to company policy</t>
  </si>
  <si>
    <t>All CNMI and Federal income Taxes. The employee has the option to join the medical insurance plan and 401(k) employer sponsored plan and the share in medical insurance plan and 401(k) employer sponsored retirement savings plan will be optional.</t>
  </si>
  <si>
    <t>hr@poiaviation.com</t>
  </si>
  <si>
    <t>https://www.jobs.labor.cnmi.gov</t>
  </si>
  <si>
    <t>C-500-25023-636101</t>
  </si>
  <si>
    <t>3207 BRIGIDA ST., BEACH ROAD CHALAN KANOA</t>
  </si>
  <si>
    <t>P.O. BOX 500487</t>
  </si>
  <si>
    <t>P-500-24220-249872</t>
  </si>
  <si>
    <t>HOUSEKEEPING</t>
  </si>
  <si>
    <t>Must have at least 3 months work experience as a Housekeeper. Must be able to understand and follow instructions and put tasks in order. With knowledge of customer service on how to better serve and deal with guests. No education credential required.</t>
  </si>
  <si>
    <t>BROADWAY AVE., CANAL ST., SAN JOSE VILLAGE</t>
  </si>
  <si>
    <t>P.O. BOX 520397</t>
  </si>
  <si>
    <t>C-500-24339-516000</t>
  </si>
  <si>
    <t>TRUE BLUE BUSINESS SERVICES</t>
  </si>
  <si>
    <t>P-500-24299-431981</t>
  </si>
  <si>
    <t>Knowledge of machines and tools, including their designs, uses, repair, and maintenance. Knowledge of materials, methods, and the tools involved in the construction or repair of houses
and buildings. Ability to use hand tools and power tools.</t>
  </si>
  <si>
    <t>C-500-24352-548605</t>
  </si>
  <si>
    <t>IRONWOOD CONSTRUCTION LTD</t>
  </si>
  <si>
    <t>P.O. BOX 502997</t>
  </si>
  <si>
    <t>66-1038863</t>
  </si>
  <si>
    <t>XU</t>
  </si>
  <si>
    <t>XUE MEI</t>
  </si>
  <si>
    <t>admin@ironconstr.com</t>
  </si>
  <si>
    <t>P-500-24273-372487</t>
  </si>
  <si>
    <t>REPAIR AND MAINTENANCE WORKER</t>
  </si>
  <si>
    <t>3786 AFETNAS RD SAN ANTONIO</t>
  </si>
  <si>
    <t>Employees' Income taxes as required by federal and CNMI laws</t>
  </si>
  <si>
    <t>C-500-24323-483405</t>
  </si>
  <si>
    <t>JESUS A. PANTALEON</t>
  </si>
  <si>
    <t>PO BOX 503707</t>
  </si>
  <si>
    <t>66-1010611</t>
  </si>
  <si>
    <t>PANTALEON</t>
  </si>
  <si>
    <t>JESUS</t>
  </si>
  <si>
    <t>AGAPITO</t>
  </si>
  <si>
    <t>jessp96950@yahoo.com</t>
  </si>
  <si>
    <t>P-500-24219-246382</t>
  </si>
  <si>
    <t>HAIRSTYLIST</t>
  </si>
  <si>
    <t>C-500-25023-636107</t>
  </si>
  <si>
    <t>P-500-24281-388474</t>
  </si>
  <si>
    <t xml:space="preserve">High School Graduate/GED. Must have 24 months experience. Knowledge of machines and tools, including their designs, uses, repair, and maintenance. Knowledge of materials, methods, and the tools involved in the construction or repair of houses, buildings, or other structures. Ability to follow instructions from supervisors or senior maintenance workers. Knowledge of carpentry and repair. Ability to use hand tools and power tools.
</t>
  </si>
  <si>
    <t>C-500-25050-708609</t>
  </si>
  <si>
    <t>CNMI UNITY LLC</t>
  </si>
  <si>
    <t>SAN ROQUE VILLAGE</t>
  </si>
  <si>
    <t>98-1202355</t>
  </si>
  <si>
    <t>Castro</t>
  </si>
  <si>
    <t>Jung Jin</t>
  </si>
  <si>
    <t>Yang</t>
  </si>
  <si>
    <t>San Roque Village</t>
  </si>
  <si>
    <t>cnmiunity987@gmail.com</t>
  </si>
  <si>
    <t>P-500-25016-621654</t>
  </si>
  <si>
    <t>MAINTENANCE AND REPAIR WORKERS GENERAL</t>
  </si>
  <si>
    <t>JOB OPENING IS AVAILABLE FOR BOTH U.S. APPLICANTS AND U.S. WORKERS.
APPLICANT/S MUST HAVE 12 MONTHS OF RELATED WORKING EXPERIENCE AS A MAINTENANCE WORKER
APPLICANT/S MUST BE WILLING TO WORK FLEXIBLE TIME, DURING WEEKENDS AND HOLIDAYS</t>
  </si>
  <si>
    <t xml:space="preserve">Will deduct all mandatory Federal and State taxes. (Chapter 2, Chapter 7, Social Security, Medicare)
</t>
  </si>
  <si>
    <t>C-500-25038-673799</t>
  </si>
  <si>
    <t>Library Technicians</t>
  </si>
  <si>
    <t>P-500-24340-519500</t>
  </si>
  <si>
    <t>Educational Instruction and Library Workers</t>
  </si>
  <si>
    <t>C-500-24344-529382</t>
  </si>
  <si>
    <t>Josie's Unique Hair</t>
  </si>
  <si>
    <t>P-500-24146-037877</t>
  </si>
  <si>
    <t>Hairdressers, Hairstylists and Cosmetologists</t>
  </si>
  <si>
    <t>Have the ability to stand for extended periods.
 Have the ability to work under pressure.
 Have the ability to follow instructions.</t>
  </si>
  <si>
    <t xml:space="preserve">Withholding Taxes, FICA &amp; Medicare Contributions
</t>
  </si>
  <si>
    <t>C-500-24310-452947</t>
  </si>
  <si>
    <t>Gualo Rai Court Apartment Inc.</t>
  </si>
  <si>
    <t>Unit 203 Gualo Rai Center Bldg. 6725 Chalan Pale Arnold Rd.</t>
  </si>
  <si>
    <t>P.O. Box 500621</t>
  </si>
  <si>
    <t>66-0491697</t>
  </si>
  <si>
    <t>Pangelinan</t>
  </si>
  <si>
    <t>Cecilia</t>
  </si>
  <si>
    <t>Palacios</t>
  </si>
  <si>
    <t>President and General Manager</t>
  </si>
  <si>
    <t>Unit 203, Gualo Rai Center Bldg. 6725 Chalan Pale Arnold Rd.</t>
  </si>
  <si>
    <t>grcapartment2015@gmail.com</t>
  </si>
  <si>
    <t>P-500-24261-345073</t>
  </si>
  <si>
    <t xml:space="preserve">1. Must have at least Technical Certificate in Electrical and plumbing.
2. Must have knowledge in basic electrical system such as using electrical tester.
3. Must know how to trouble shoot small water pumps ( 1/4 &amp; 3/4 HP)
4. Must know how to operate generator during power outage.
5. Must know minor plumbing,  masonry and carpentry works.
6. Must know how to clean air-conditioners.
</t>
  </si>
  <si>
    <t>Unit 203 Gualo Rai Center Bldg. , 6725 Chalan Pale Arnold Rd</t>
  </si>
  <si>
    <t>Withholding tax &amp; SS/Medicare taxes</t>
  </si>
  <si>
    <t>C-500-24320-477103</t>
  </si>
  <si>
    <t>C-500-25020-628853</t>
  </si>
  <si>
    <t>World Corporation</t>
  </si>
  <si>
    <t>Saipan World Resort</t>
  </si>
  <si>
    <t>P.O. Box 500066</t>
  </si>
  <si>
    <t>66-0482329</t>
  </si>
  <si>
    <t>Crisostomo</t>
  </si>
  <si>
    <t>Evelyn</t>
  </si>
  <si>
    <t>Human Resources Assistant Manager</t>
  </si>
  <si>
    <t>evelync@saipanworldresort.com</t>
  </si>
  <si>
    <t>P-500-24288-403538</t>
  </si>
  <si>
    <t>Maintenance</t>
  </si>
  <si>
    <t>1985 Beach Road Susupe</t>
  </si>
  <si>
    <t>FICA, Chapter 2, and Chapter 7</t>
  </si>
  <si>
    <t>hr@saipanworldresort.com</t>
  </si>
  <si>
    <t>C-500-25003-591270</t>
  </si>
  <si>
    <t>PHILIPPINE GOODS CONSTRUCTION, INC.</t>
  </si>
  <si>
    <t>GENERAL CONSTRUCTION CONTRACTOR, HELP SUPPLY SRVS.,LAWN CARE SRVS.,EQUIPMENT RENTAL</t>
  </si>
  <si>
    <t>P.O. BOX 500165</t>
  </si>
  <si>
    <t>SAN JOSE BEACH ROAD</t>
  </si>
  <si>
    <t>98-0093534</t>
  </si>
  <si>
    <t>VILLACRUSIS</t>
  </si>
  <si>
    <t>DANILO</t>
  </si>
  <si>
    <t>CAPACIA</t>
  </si>
  <si>
    <t>vphilippinegoods@yahoo.com</t>
  </si>
  <si>
    <t>P-500-24281-388432</t>
  </si>
  <si>
    <t>EMPLOYMENT CERTIFICATION (12)  MONTHS WORK EXPERIENCE AS GENERAL MAINTENANCE.</t>
  </si>
  <si>
    <t>BEACH ROAD SAN JOSE VILLAGE</t>
  </si>
  <si>
    <t>ALL APPLICABLE CNMI &amp; FEDERAL TAXES (WTAX &amp; FICA)</t>
  </si>
  <si>
    <t>http://www.labor.cnmi.gov</t>
  </si>
  <si>
    <t>C-500-25015-618699</t>
  </si>
  <si>
    <t>Pacific Basin Insurance Company</t>
  </si>
  <si>
    <t>P.O. Box 500710</t>
  </si>
  <si>
    <t>Marianas Pacific</t>
  </si>
  <si>
    <t>66-0566807</t>
  </si>
  <si>
    <t>Reyes</t>
  </si>
  <si>
    <t>Joseph</t>
  </si>
  <si>
    <t>pacificbasininsurance@gmail.com</t>
  </si>
  <si>
    <t>P-500-24345-529831</t>
  </si>
  <si>
    <t>Computer User Support Specialist</t>
  </si>
  <si>
    <t xml:space="preserve">Skills on web platform development software, operating systems software, data base management software and development environment software.  Ability to make decisions and solving problems-analyzing information and evaluating results to choose the best solution and solve problems related to the job.  Possessing some work experience in an insurance company is a plus.
</t>
  </si>
  <si>
    <t>Ladera Building</t>
  </si>
  <si>
    <t>Beach Road Chalan Laulau</t>
  </si>
  <si>
    <t>C-500-24215-239973</t>
  </si>
  <si>
    <t>J.R.B. CORPORATION</t>
  </si>
  <si>
    <t xml:space="preserve">SOUTH PACIFIC SECURITY SERVICES </t>
  </si>
  <si>
    <t xml:space="preserve">P.O. BOX 504818 CK </t>
  </si>
  <si>
    <t>P-500-24115-919165</t>
  </si>
  <si>
    <t>SECURITY GUARD (S)</t>
  </si>
  <si>
    <t>TWELVE (12) MONTHS OF EXPERIENCE. PROOF OF ELIGIBILITY TO WORK IN THE UNITED STATES. HIGH SCHOOL DIPLOMA/GED (OR AGREEMENT TO COMPLETE A GED PROGRAM WITHIN SIX MONTHS OF HIRE). KNOWLEDGE OF RELEVANT EQUIPMENT, POLICIES, PROCEDURES, AND STRATEGIES TO PROMOTE EFFECTIVE LOCAL, STATE, OR NATIONAL SECURITY OPERATIONS FOR THE PROTECTION OF PEOPLE, DATA, PROPERTY, AND INSTITUTIONS. MONITORING/ASSESSING PERFORMANCE OF YOURSELF, OTHER INDIVIDUALS, OR ORGANIZATIONS TO MAKE IMPROVEMENTS OR TAKE CORRECTIVE ACTION. AND PERFORM ALL OTHER JOB RELATED DUTIES.</t>
  </si>
  <si>
    <t>C-500-25050-705186</t>
  </si>
  <si>
    <t>NORMA M MARFEGA</t>
  </si>
  <si>
    <t>NORM'S HOUSE RENTAL</t>
  </si>
  <si>
    <t>TANDUKI DRIVE DANDAN</t>
  </si>
  <si>
    <t>PO BOX 502356</t>
  </si>
  <si>
    <t>66-0667239</t>
  </si>
  <si>
    <t>MARFEGA</t>
  </si>
  <si>
    <t>NORMA</t>
  </si>
  <si>
    <t>M.</t>
  </si>
  <si>
    <t>Owner / Sole Proprietorship</t>
  </si>
  <si>
    <t>NMM.Saipan@gmail.com</t>
  </si>
  <si>
    <t>P-500-25014-616105</t>
  </si>
  <si>
    <t>CERTIFICATE OF WORKING EXPERIENCE FOR A MINIMUM OF 24 MONTHS TO BE
APPLIED FOR BOTH CW-1 AND US CITIZEN WORKERS.</t>
  </si>
  <si>
    <t>chapter 2, chapter 7, fica sss and fica medical</t>
  </si>
  <si>
    <t>nmm.saipan@gmail.com</t>
  </si>
  <si>
    <t>C-500-25064-744689</t>
  </si>
  <si>
    <t>NILA L TAITANO</t>
  </si>
  <si>
    <t>NILA'S SALON</t>
  </si>
  <si>
    <t>PO BOX 502404</t>
  </si>
  <si>
    <t>66-0657504</t>
  </si>
  <si>
    <t>TAITANO</t>
  </si>
  <si>
    <t>NILA</t>
  </si>
  <si>
    <t>LUMBERIO</t>
  </si>
  <si>
    <t>PROPRIETRESS</t>
  </si>
  <si>
    <t>nilasalon.spn@yahoo.com</t>
  </si>
  <si>
    <t>P-500-24207-223759</t>
  </si>
  <si>
    <t>C-500-25080-793300</t>
  </si>
  <si>
    <t>P-500-25037-670020</t>
  </si>
  <si>
    <t>DRIVER/SALES WORKER</t>
  </si>
  <si>
    <t>Must have a valid CNMI Driver's License with 12 months' work experience</t>
  </si>
  <si>
    <t>CNMI Withholding Taxes and Federal Taxes (if applicable)</t>
  </si>
  <si>
    <t>C-500-25036-669506</t>
  </si>
  <si>
    <t>Kang Corporation</t>
  </si>
  <si>
    <t>P. O box 503053</t>
  </si>
  <si>
    <t>98-0084411</t>
  </si>
  <si>
    <t>Kang Hee</t>
  </si>
  <si>
    <t>kangparts@hotmail.com</t>
  </si>
  <si>
    <t>Industrial Truck and Tractor Operators</t>
  </si>
  <si>
    <t>P-500-24331-499728</t>
  </si>
  <si>
    <t>Heavy and Tractor-Trailer Truck Drivers</t>
  </si>
  <si>
    <t>APPLICANT MUST HAVE 12 MONTHS WORK EXPERIENCE IN OPERATING HEAVY EQUIPMENT LIKE DUMPTRUCK, EXCAVATORS, BACKHOE, LOWBOY, CRANE, GRADER,TELEHANDLER, MANLIFT, SKYTRUCK , FORKLIFT, BOOMTRUCK, SKID STEER LOADER, CRANE.
VALID CNMI DRIVERS LICENSE IS REQUIRED TO PERFORM THE TASK.
KNOWLEDGEABLE IN MAINTAINING THE HEAVY EQUIPMENT.</t>
  </si>
  <si>
    <t>Chalan Laulau</t>
  </si>
  <si>
    <t>C-500-25066-753846</t>
  </si>
  <si>
    <t>KINGFISHER CORPORATION</t>
  </si>
  <si>
    <t>P.O. BOX 5232 CHRB</t>
  </si>
  <si>
    <t>66-0483116</t>
  </si>
  <si>
    <t>CUNANAN</t>
  </si>
  <si>
    <t>JOSEFINA</t>
  </si>
  <si>
    <t>RIVERA</t>
  </si>
  <si>
    <t>josie.kingfisher@gmail.com</t>
  </si>
  <si>
    <t>JANET</t>
  </si>
  <si>
    <t>HAN</t>
  </si>
  <si>
    <t>2ND FLOOR, D' TORRES BUILDING, MIDDLE ROAD</t>
  </si>
  <si>
    <t>JANETHANKING@GMAIL.COM</t>
  </si>
  <si>
    <t>KING LAW OFFICE, LLC</t>
  </si>
  <si>
    <t>P-500-25016-621920</t>
  </si>
  <si>
    <t>TALAFOFO ROAD, CAPITOL HILL</t>
  </si>
  <si>
    <t>JOSIE.KINGFISHER@GMAIL.COM</t>
  </si>
  <si>
    <t>C-500-25100-849404</t>
  </si>
  <si>
    <t>MICRONESIA RESORT INC.</t>
  </si>
  <si>
    <t>KENSINGTON HOTEL SAIPAN</t>
  </si>
  <si>
    <t>CHALAN PALE ARNOLD MAIN ROAD, SAN ROQUE</t>
  </si>
  <si>
    <t>PO BOX 5152 CHRB</t>
  </si>
  <si>
    <t>98-6021504</t>
  </si>
  <si>
    <t>DONGHWAN</t>
  </si>
  <si>
    <t>LEE_DONGHWAN01@eland.co.kr</t>
  </si>
  <si>
    <t>First-Line Supervisors of Office and Administrative Support Workers</t>
  </si>
  <si>
    <t>P-500-24236-288532</t>
  </si>
  <si>
    <t>Front Desk Supervisor</t>
  </si>
  <si>
    <t xml:space="preserve">ABLE TO DEMONSTRATE SPECIFIC SKILLS: 1. SOCIAL PERCEPTIVENESS-BEING AWARE OF OTHERS' REACTIONS AND UNDERSTANDING WHY THEY REACT AS THEY DO.
2. SPEAKING-TALKING TO OTHERS TO CONVEY INFORMATION EFFECTIVELY. 3. SERVICE ORIENTATION-ACTIVELY LOOKING FOR WAYS TO HELP PEOPLE. 4. ACTIVE
LISTENING-GIVING FULL ATTENTION TO WHAT OTHER PEOPLE ARE SAYING, TAKING TIME TO UNDERSTAND THE POINTS BEING MADE, ASKING QUESTIONS AS
APPROPRIATE AND NOT INTERRUPTING AT INAPPROPRIATE TIMES.5. COORDINATION- ADJUSTING ACTIONS IN RELATION TO OTHERS' ACTIONS. BE ABLE AND WILLING
TO WORK IN FLEXIBLE SHIFTS, DAYS, EVENING, NIGHT, WEEKEND AND HOLIDAYS.
</t>
  </si>
  <si>
    <t>duty meal, 15 days vacation leave after 1yr., 9 holiday pay; optional health insurance &amp; housing</t>
  </si>
  <si>
    <t>chapter 2 local tax/chapter 7 federal tax/optional $120.00 dorm &amp; health insurance</t>
  </si>
  <si>
    <t>HR@MRISAIPAN.COM</t>
  </si>
  <si>
    <t>http://kensingtonsaipan.com/en/recruit.php</t>
  </si>
  <si>
    <t>INOS</t>
  </si>
  <si>
    <t>DEBRA</t>
  </si>
  <si>
    <t>MICRONESIA RESORT INC. DBA: KENSINGTON HOTEL SAIPAN</t>
  </si>
  <si>
    <t>debra.inos@kensingtonsaipan.com</t>
  </si>
  <si>
    <t>C-500-25093-826029</t>
  </si>
  <si>
    <t>FICA, Chapter 2, and Chapter 7.</t>
  </si>
  <si>
    <t>hr@saipanwolrdresort.com</t>
  </si>
  <si>
    <t>C-500-25120-919792</t>
  </si>
  <si>
    <t>J. C. Tenorio Enterprises, Inc.</t>
  </si>
  <si>
    <t>98-6018511</t>
  </si>
  <si>
    <t>P-500-24137-001146</t>
  </si>
  <si>
    <t>Stock Control Clerk</t>
  </si>
  <si>
    <t xml:space="preserve">HIGH SCHOOL DIPLOMA OR GED REQUIRED. MINIMUM OF 6 MONTHS EXPERIENCE AS A STOCK CONTROL CLERK. PHYSICALLY ABLE TO STAND AND WALK FOR EXTENDED PERIODS OF TIME. PHYSICALLY CAPABLE OF ROUTINELY BENDING TO LIFT AND MOVE ITEMS UP TO 40 POUNDS. MUST TAKE A SKILLED TEST DURING APPLICATION PROCESS: -PERFORMING BASIC CALCULATIONS FOR INVENTORY AND OTHER WORK-RELATED RECORD KEEPING. -ANSWERING A BASIC LITERACY COMPREHENSION EXAM -TOTAL PASSING SCORE IS 89% THE SKILL TESTING AND COMPREHENSION EXAM ARE REQUIRED EQUALLY OF BOTH US AND FOREIGN WORKERS. MUST BE ABLE TO WORK ON WEEKENDS AND HOLIDAYS ON SHORT NOTICE.
</t>
  </si>
  <si>
    <t>J.C. Tenorio Enterprises, Inc.</t>
  </si>
  <si>
    <t>C-500-25106-873395</t>
  </si>
  <si>
    <t>P&amp;A CORPORATION</t>
  </si>
  <si>
    <t>WINNERS RESIDENCE, WINNERS GAS, WINNERS HARDWARE, ET AL</t>
  </si>
  <si>
    <t>P.O. BOX 506003</t>
  </si>
  <si>
    <t>3741 Afetna Rd San Antonio</t>
  </si>
  <si>
    <t>66-0689917</t>
  </si>
  <si>
    <t>saipanwinners5@gmail.com</t>
  </si>
  <si>
    <t>P-500-24181-162210</t>
  </si>
  <si>
    <t>OPERATION SERVICE WORKER</t>
  </si>
  <si>
    <t>Must have at least 1-year of work-related experience. Must be able to be multi-tasked and flexible to any related work assigned duties. Can do and perform work assignments under pressure with less supervision and must complete tasks on deadline. Must possess good communication and listening skills. Willing to work flexible hours including holidays and weekends. The work schedule for this position includes split shifts and each beneficiary shall have different days off, each with 1-day off per week. Must be physically fit to be able to handle strenuous activities such as lifting, pushing, pulling or carrying heavy loads. Must have own transportation to &amp; from work and must be able to secure CNMI driver's license.  
All applicants must submit an updated resume along with supporting documents, such as verifiable employment certifications, police clearance, and other relevant credentials for the position. Qualified candidates will be contacted for an interview. Applications must be received by the specified closing date. Background checks and drug testing may be required during or prior to employment and all applicants must agree and comply.</t>
  </si>
  <si>
    <t>3741 AFETNA RD SAN ANTONIO</t>
  </si>
  <si>
    <t>WINNERS RESIDENCE</t>
  </si>
  <si>
    <t>BANAYOS</t>
  </si>
  <si>
    <t>EMERLINDA</t>
  </si>
  <si>
    <t>P&amp;A Corporation</t>
  </si>
  <si>
    <t>Apartment Rental</t>
  </si>
  <si>
    <t>P-500-24146-037880</t>
  </si>
  <si>
    <t>Maids &amp; Housekeeping Cleaners</t>
  </si>
  <si>
    <t>ABILITY TO UNDERSTAND AND FOLLOW SAFETY PROCEDURES. MUST BE ABLE TO LIFT UP TO 30LBS OF MATERIALS, SOLUTIONS, OR LINENS. MUST BE ABLE TO WORK ON FLEXIBLE HOURS INCLUDING WEEKENDS, HOLIDAYS, AND NIGHT SHIFTS.</t>
  </si>
  <si>
    <t>LIN</t>
  </si>
  <si>
    <t>C-500-25090-813532</t>
  </si>
  <si>
    <t>PMB 955 P.O BOX 10000</t>
  </si>
  <si>
    <t>P-500-24154-061092</t>
  </si>
  <si>
    <t xml:space="preserve">Can handle complaints and accepts suggestions. Can assess the value and quality of food to serve or give to the customers.
</t>
  </si>
  <si>
    <t>KY CORPORATION</t>
  </si>
  <si>
    <t>AMERICAN PIZZA &amp; GRILL</t>
  </si>
  <si>
    <t>66-0662369</t>
  </si>
  <si>
    <t>apgsaipan670@gmail.com</t>
  </si>
  <si>
    <t>P-500-25043-685500</t>
  </si>
  <si>
    <t>With at least one year work experience as cook. Willing to work in flexible shifts, days, evenings, weekends and holidays.  Employees (cook) will work on rotating schedule 5 - 8 hours a day, between 10AM to 9PM.</t>
  </si>
  <si>
    <t>Beach Road Garapan</t>
  </si>
  <si>
    <t>C-500-25063-740220</t>
  </si>
  <si>
    <t>TENDER HOSPICE CARE, INC</t>
  </si>
  <si>
    <t>TENDER CARE</t>
  </si>
  <si>
    <t>BRI BLDG. KOPA DI ORU ST. GARAPAN</t>
  </si>
  <si>
    <t>SUITE 104B</t>
  </si>
  <si>
    <t>66-0769513</t>
  </si>
  <si>
    <t>GIA</t>
  </si>
  <si>
    <t>PO BOX 9663</t>
  </si>
  <si>
    <t>admin@hhcare.co</t>
  </si>
  <si>
    <t>P-500-24319-473901</t>
  </si>
  <si>
    <t>BOOKKEEPING, ACCOUNTING, and AUDITING CLERK</t>
  </si>
  <si>
    <t>BOOKKEEPING CERTIFICATE
WITH RELATED WORK EXPERIENCE IN HEALTHCARE INDUSTRY</t>
  </si>
  <si>
    <t>jovytri670@gmail.com</t>
  </si>
  <si>
    <t>C-500-25121-924867</t>
  </si>
  <si>
    <t>Joeten Motor Company, Inc</t>
  </si>
  <si>
    <t>Beach Road, Oleai P.O Box 500137</t>
  </si>
  <si>
    <t>98-6024545</t>
  </si>
  <si>
    <t>Insatto Street, Susupe P.O Box 500137</t>
  </si>
  <si>
    <t>Counter and Rental Clerks</t>
  </si>
  <si>
    <t>P-500-25037-670075</t>
  </si>
  <si>
    <t>Counter and Rental Clerk</t>
  </si>
  <si>
    <t>AT LEAST 6 MONTHS WORK EXPERIENCE IN THE RELATED FIELD OF CUSTOMER SERVICE, OFFICE ADMINISTRATION OR SALES WORK IN THE TOURISM INDUSTRY. MUST BE COMPUTER LITERATE WITH KNOWLEDGE OF EXCEL, WORD AND POWERPOINT. APPLICANTS MUST PASS CASHIER'S SKILLED TEST (TOTAL PASSING SCORE OF 89%) DURING THE APPLICATION PROCESS. THE SKILL TESTING AND COMPREHENSION EXAM ARE REQUIRED EQUALLY TO BOTH US AND FOREIGN WORKERS. APPLICANTS MUST HAVE A VALID DRIVERS LICENSE AND ARE REQUIRED EQUALLY TO BOTH US AND FOREIGN WORKERS. REQUIRED MINIMUM OF 3 MONTHS AUTOMATED RENT A CAR SYSTEM AND MANUAL RENT A CAR TRANSACTION EXPERIENCE.</t>
  </si>
  <si>
    <t>Beach Road, Oleai</t>
  </si>
  <si>
    <t>Joeten Motor Company, Inc.</t>
  </si>
  <si>
    <t>Western Sales Trading Company</t>
  </si>
  <si>
    <t>Lot 380 BNEW 7-1-2, Tokcha Ave.</t>
  </si>
  <si>
    <t>P.O. Box 500091, Saipan</t>
  </si>
  <si>
    <t>98-6021281</t>
  </si>
  <si>
    <t>San Pedro</t>
  </si>
  <si>
    <t>Danilo</t>
  </si>
  <si>
    <t>Estudillo</t>
  </si>
  <si>
    <t>Assistant Vice President, Administration</t>
  </si>
  <si>
    <t>danny_e_sanpedro@yahoo.com</t>
  </si>
  <si>
    <t>Sales Support Specialist</t>
  </si>
  <si>
    <t>Employer paid medical/dental insurance ($511/month) [Cont'd on E.b.12.]</t>
  </si>
  <si>
    <t>Social security, Medicare and withholding tax</t>
  </si>
  <si>
    <t>C-500-25099-848920</t>
  </si>
  <si>
    <t>kang Corporation</t>
  </si>
  <si>
    <t>P.O Box 503053</t>
  </si>
  <si>
    <t>P-500-25064-748468</t>
  </si>
  <si>
    <t>Must have 12 months worked experience as welder. Must be able to operate welding and grinding equipment and other hand and mechanical tools for welding jobs. Maybe required to work long standing or under the sun if necessary.</t>
  </si>
  <si>
    <t>Chalan laulau Village</t>
  </si>
  <si>
    <t>kim</t>
  </si>
  <si>
    <t>kang hee</t>
  </si>
  <si>
    <t>Kangparts@hotmail.com</t>
  </si>
  <si>
    <t>MACRO ENERGY INC</t>
  </si>
  <si>
    <t>98-6021487</t>
  </si>
  <si>
    <t>YAMAGISHI</t>
  </si>
  <si>
    <t>SHIGEMI</t>
  </si>
  <si>
    <t>PO BOX 5219 CHRB</t>
  </si>
  <si>
    <t>meidive.spn@gmail.com</t>
  </si>
  <si>
    <t>P-500-25008-602131</t>
  </si>
  <si>
    <t>C-500-25073-775275</t>
  </si>
  <si>
    <t>AYUYU JR</t>
  </si>
  <si>
    <t>Cashiers</t>
  </si>
  <si>
    <t>P-500-25036-666699</t>
  </si>
  <si>
    <t>CASHIER</t>
  </si>
  <si>
    <t>PREFERABLY ENGLISH AND CHINESE SPEAKING.  FAMILIARIZE WITH ELECTRONIC EQUIPMENT, LIKE CASH REGISTER AND POS.</t>
  </si>
  <si>
    <t>C-500-25100-849451</t>
  </si>
  <si>
    <t>Abana Co. Ltd.</t>
  </si>
  <si>
    <t>Holiday Saipan Hotel</t>
  </si>
  <si>
    <t>PMB A17 Box 10001</t>
  </si>
  <si>
    <t>98-0528847</t>
  </si>
  <si>
    <t>Yoo</t>
  </si>
  <si>
    <t>Ok Ja</t>
  </si>
  <si>
    <t>Hwang</t>
  </si>
  <si>
    <t>Lodging Managers</t>
  </si>
  <si>
    <t>P-500-24305-444266</t>
  </si>
  <si>
    <t>Hotel Services Supervisor</t>
  </si>
  <si>
    <t>12 months of experience. Knowledge of business and management principles involved in strategic planning, resource allocation, human resources modeling, leadership technique, production methods and coordination of people and resources. Knowledge in principles and processes for providing costumer and personal services includes customer needs assessment, quality standard for services, and evaluation of customer satisfaction.</t>
  </si>
  <si>
    <t>Puti Tainoviu Avenue, Garapan</t>
  </si>
  <si>
    <t xml:space="preserve">CNMI AND FICA AND MEDICARE TAX
</t>
  </si>
  <si>
    <t>C-500-25120-919286</t>
  </si>
  <si>
    <t>Milagros Parchamento Pellegrino</t>
  </si>
  <si>
    <t>Saipan Ice and Water Company</t>
  </si>
  <si>
    <t>Lot # 005-E-01</t>
  </si>
  <si>
    <t>98-6021455</t>
  </si>
  <si>
    <t>Lisua</t>
  </si>
  <si>
    <t>Maxima</t>
  </si>
  <si>
    <t>Litulumar</t>
  </si>
  <si>
    <t>Human Resources</t>
  </si>
  <si>
    <t>maxiel@saipanice.com</t>
  </si>
  <si>
    <t>P-500-25085-803275</t>
  </si>
  <si>
    <t>Driver/Sales Worker</t>
  </si>
  <si>
    <t>MUST HAVE A VALID CNMI  DRIVER'S LICENSE. PHYSICALLY ABLE TO CARRY AND DELIVER ABOUT 200 TO 300 BOTTLES OF FIVE-GALLON WATER DAILY.</t>
  </si>
  <si>
    <t>Social Security, Medicare and CNMI taxes</t>
  </si>
  <si>
    <t xml:space="preserve">670-322-6130 </t>
  </si>
  <si>
    <t>A.</t>
  </si>
  <si>
    <t>GENERAL MAINTENANCE WORKER</t>
  </si>
  <si>
    <t>San Jose</t>
  </si>
  <si>
    <t>C-500-25087-809930</t>
  </si>
  <si>
    <t>SOLID PARTNERS INCORPORATED</t>
  </si>
  <si>
    <t>3814 BEACH ROAD, GARAPAN</t>
  </si>
  <si>
    <t>P.O. BOX 504914</t>
  </si>
  <si>
    <t>66-0875945</t>
  </si>
  <si>
    <t>SOTTO</t>
  </si>
  <si>
    <t>DIVINA</t>
  </si>
  <si>
    <t>SOLIDPARTNERS.SPI@GMAIL.COM</t>
  </si>
  <si>
    <t>P-500-24137-002131</t>
  </si>
  <si>
    <t>HIGH SCHOOL DIPLOMA AND WITH ONE YEAR EXPERIENCED AS A GENERAL MAINTENANCE . ABILITY TO TAKE APART MACHINES, EQUIPMENT, OR DEVICES TO REMOVE
AND REPLACE DEFECTIVE PARTS. ABILITY TO USE COMMON TOOLS SUCH AS HAMMERS, HOISTS, SAWS, DRILLS, AND WRENCHES. EXPERIENCE WITH PRECISION
MEASURING INSTRUMENTS OR ELECTRONIC TESTING DEVICES. EXPERIENCE PERFORMING ROUTINE MAINTENANCE. STRONG ORGANIZATIONAL AND FOLLOW UP
SKILLS. ABILITY TO MAINTAIN FOCUS WHILE WORKING INDIVIDUALLY. MUST HAVE  KNOWLEDGE IN ELECTRICAL WORKS. MUST BE ABLE TO WORK FLEXIBLE SCHEDULE
INCLUDING EARLY MORNING HOURS, WEEKENDS AND HOLIDAYS</t>
  </si>
  <si>
    <t>C-500-25121-924821</t>
  </si>
  <si>
    <t>Homesmart Corporation</t>
  </si>
  <si>
    <t>Best Deal General Merchandise</t>
  </si>
  <si>
    <t>2340 Beachroad Oleai</t>
  </si>
  <si>
    <t>66-0655850</t>
  </si>
  <si>
    <t>Retail Salespersons</t>
  </si>
  <si>
    <t>P-500-24156-066551</t>
  </si>
  <si>
    <t>Retail Salesperson</t>
  </si>
  <si>
    <t>Applicant must have at least 12 months of work experience in any related field.</t>
  </si>
  <si>
    <t>Conveyor Operators and Tenders</t>
  </si>
  <si>
    <t>Conveyors Operators and Tenders</t>
  </si>
  <si>
    <t>6873 CHALAN PALI, ARNOLD, GARAPAN</t>
  </si>
  <si>
    <t>GENERAL MAINTENANCE &amp; REPAIR WORKERS</t>
  </si>
  <si>
    <t>BEACH ROAD CHALAN KANOA</t>
  </si>
  <si>
    <t>LEGASPI</t>
  </si>
  <si>
    <t>C-500-25115-904126</t>
  </si>
  <si>
    <t>FORTUNE PACIFIC CORPORATION</t>
  </si>
  <si>
    <t>SKY PARANOMA TOURS</t>
  </si>
  <si>
    <t>740 KOBLERVILLE ROAD</t>
  </si>
  <si>
    <t>POBOX 504411</t>
  </si>
  <si>
    <t>66-0879145</t>
  </si>
  <si>
    <t>MIN</t>
  </si>
  <si>
    <t>JIANHUA</t>
  </si>
  <si>
    <t>fortunepacific8888@gmail.com</t>
  </si>
  <si>
    <t>P-500-25014-616428</t>
  </si>
  <si>
    <t>12 MONTHS OF CONTINUOUS WORK EXPERIENCE REQUIRED AS A TOUR GUIDE, ABLE TO WORK IN THE EVENING, ON HOLIDAYS, AND ON WEEKENDS.</t>
  </si>
  <si>
    <t>Civil Engineering Technologists and Technicians</t>
  </si>
  <si>
    <t>P-500-24219-246592</t>
  </si>
  <si>
    <t>Civil Engineering Technician</t>
  </si>
  <si>
    <t xml:space="preserve">24 months of related work experience; Associate Degree in Civil Engineering is preferred; Must be knowledgeable in cost estimating, planning, scheduling, site inspection and familiarization of materials, methods and tools involved in construction or repair of buildings, houses or other structures.  </t>
  </si>
  <si>
    <t>DIANA CORPORATION</t>
  </si>
  <si>
    <t>AUGUST SUPERMARKET</t>
  </si>
  <si>
    <t>66-0948809</t>
  </si>
  <si>
    <t>AYUYU</t>
  </si>
  <si>
    <t>JUSTIN</t>
  </si>
  <si>
    <t>CHEN</t>
  </si>
  <si>
    <t>dianacorp.main2020@gmail.com</t>
  </si>
  <si>
    <t>P-500-25035-662888</t>
  </si>
  <si>
    <t>PREFERABLY ENGLISH AND CHINESE SPEAKING. FAMILIARIZE WITH ELECTRONIC EQUIPMENT, LIKE CASH REGISTER AND POS.</t>
  </si>
  <si>
    <t>ALAIHAI AVENUE, GARAPAN</t>
  </si>
  <si>
    <t>C-500-25096-835352</t>
  </si>
  <si>
    <t>MTO MAINTENANCE SAIPAN INC</t>
  </si>
  <si>
    <t>PO BOX 500947</t>
  </si>
  <si>
    <t>ROOM 206 MAC BUILDING CHALAN KIYA</t>
  </si>
  <si>
    <t>66-0773257</t>
  </si>
  <si>
    <t>Urbano</t>
  </si>
  <si>
    <t>Jocelyn</t>
  </si>
  <si>
    <t>admin@mtosaipan.com</t>
  </si>
  <si>
    <t>P-500-24141-012771</t>
  </si>
  <si>
    <t>MUST HAVE AT LEAST 24MONTH OF WORKING EXPERIENCE AS MAINTENANCE AND REPAIR WORKER. CERTIFICATE OF EMPLOYMENT AS MAINTENANCE AND REPAIR WORKER INS REQUIRED. HE/SHE MUST BE ABLE TO SPEND THE DAY ON THEIR FEET AND UNDER THE SUN WITHOUT GETTING OVERLY TIRED. CAN WORK FLEXIBLE TIME, TIME INCLUDING
WEEKENDS AND HOLIDAYS. PASSING OF PRE-SCREENING TEST IS REQUIRED (LIKE TRADE TEST AND/OR EMPLOYMENT EXAM)</t>
  </si>
  <si>
    <t>Room 206 MAC Bldg Chalan Kiya</t>
  </si>
  <si>
    <t>https://mtosaipan.com/</t>
  </si>
  <si>
    <t>C-500-25115-905023</t>
  </si>
  <si>
    <t>PACIFIC PROPERTY MANAGEMENT, LLC</t>
  </si>
  <si>
    <t>SAIPAN APARTMENT</t>
  </si>
  <si>
    <t>9816 ALAIHAI AVE, GARAPAN</t>
  </si>
  <si>
    <t>66-0906955</t>
  </si>
  <si>
    <t>GUO</t>
  </si>
  <si>
    <t>HUAFENG</t>
  </si>
  <si>
    <t>jiangzhenggroupcorp@gmail.com</t>
  </si>
  <si>
    <t>P-500-25037-669943</t>
  </si>
  <si>
    <t>At least 12 months of continuous work experience as maintenance worker.</t>
  </si>
  <si>
    <t>BE TO CORPORATION</t>
  </si>
  <si>
    <t>BETTER TOGETHER/BLACKWOOD</t>
  </si>
  <si>
    <t>P O BOX 7670 SVRB</t>
  </si>
  <si>
    <t>MONSIGNOR MARTINEZ KOBLERVILLE</t>
  </si>
  <si>
    <t>66-0883725</t>
  </si>
  <si>
    <t>ASSISTANT MANAGER</t>
  </si>
  <si>
    <t>betocorp6708@gmail.com</t>
  </si>
  <si>
    <t>P-500-24261-341848</t>
  </si>
  <si>
    <t>MAINTENANCE &amp; REPAIR WORKERS GENERAL</t>
  </si>
  <si>
    <t>With one year work experience as MAintenance &amp; Repair Workers General and able to use tools for maintaining work areas in support of  manpower services</t>
  </si>
  <si>
    <t>CNMI TAXES AND FICA TAXES</t>
  </si>
  <si>
    <t>BACANI</t>
  </si>
  <si>
    <t>GINA</t>
  </si>
  <si>
    <t>C-500-25112-887920</t>
  </si>
  <si>
    <t>P-500-24204-211068</t>
  </si>
  <si>
    <t>Applicant must have a 4-year bachelor's degree in accounting and must have at least 3 years' work experience in accounting. A CPA license is preferred. Must have experience in preparing financial statements in accordance with accepted accounting principles. Able to communicate financial results to stakeholders. Able to develop, modify, and document recordkeeping and accounting systems, making use of current computer technology or accounting software, Including specialized subsystems for the business operations.</t>
  </si>
  <si>
    <t>3207 BRIGIDA ST., BEACH ROAD</t>
  </si>
  <si>
    <t>P.O. BOX 500487, CHALAN KANOA</t>
  </si>
  <si>
    <t>CNMI Tax and FICA Tax</t>
  </si>
  <si>
    <t>C-500-25111-887402</t>
  </si>
  <si>
    <t>2nd Floor, JP Centre Building 3612</t>
  </si>
  <si>
    <t>P-500-24340-522186</t>
  </si>
  <si>
    <t>High School / GED Graduate with at least 24 months of previous work-related skill, knowledge, and experience. Performing routine maintenance on equipment and determining when and
what kind of maintenance is needed. Repairing machines or systems using the needed tools. Installing equipment, machines, wiring, or programs to meet specifications.</t>
  </si>
  <si>
    <t>C-500-25118-912987</t>
  </si>
  <si>
    <t>Aiden's Corporation</t>
  </si>
  <si>
    <t>Anqi's Boutique and Anqi's Sporting Goods</t>
  </si>
  <si>
    <t>Oleai Beach Road, San Jose</t>
  </si>
  <si>
    <t>P.O Box 10003 PMB 636-C</t>
  </si>
  <si>
    <t>66-1068231</t>
  </si>
  <si>
    <t>Pu</t>
  </si>
  <si>
    <t>Dexuan</t>
  </si>
  <si>
    <t>Authorized Representative</t>
  </si>
  <si>
    <t>aidenscorporation@gmail.com</t>
  </si>
  <si>
    <t>P-500-24354-556515</t>
  </si>
  <si>
    <t xml:space="preserve">Applicant must be a high school graduate with at least twenty-four (24) months of work experience as an accounting clerk. Knowledgeable in QuickBooks accounting, Peachtree, Sage, MS Office, numerical skills, organizational skills, computer skills, and problem-solving skills. Flexibility in work schedule is required. Preferably fluent in both English and Chinese (both written and spoken) to effectively communicate with suppliers in China.
</t>
  </si>
  <si>
    <t>Oleai Beach Road San Jose</t>
  </si>
  <si>
    <t>Workmen's Compensation is provided by the employer</t>
  </si>
  <si>
    <t>CNMI Taxes and Federal Taxes as required by law.</t>
  </si>
  <si>
    <t>Edgar</t>
  </si>
  <si>
    <t>C-500-25112-888229</t>
  </si>
  <si>
    <t>Marianas Skin Care Salon &amp; Spa Inc.</t>
  </si>
  <si>
    <t>Chalan Pale Arnold Road 1st Floor Say Bldg. Gualo Rai</t>
  </si>
  <si>
    <t>P.O. Box 500311</t>
  </si>
  <si>
    <t>66-0381589</t>
  </si>
  <si>
    <t>Guerrero</t>
  </si>
  <si>
    <t>Galanza</t>
  </si>
  <si>
    <t>evelyngalanza@yahoo.com</t>
  </si>
  <si>
    <t>P-500-25015-619092</t>
  </si>
  <si>
    <t xml:space="preserve">Must have at least 2-years of work related experience. Must have knowledge of principles and processes for providing customer and personal services, this includes customer needs assessment, meeting quality standards for services and evaluation of customer satisfaction. </t>
  </si>
  <si>
    <t>marianasskincaresalonandspa@gmail.com</t>
  </si>
  <si>
    <t>C-500-25106-873081</t>
  </si>
  <si>
    <t>P-500-24316-467822</t>
  </si>
  <si>
    <t>DIESEL MECHANIC</t>
  </si>
  <si>
    <t>PREFERABLY HAVE 24 MONTHS WORK EXPERIENCE IN RELATED FUNCTIONS. ALL APPLYING U.S. CITIZENS AND CW INDIVIDUALS MUST OBTAIN A POLICE CLEARANCE PRE-HIRE. ALL APPLYING U.S. CITIZENS AND CW INDIVIDUALS MUST UNDERGO A DRUG SCREENING TEST POST HIRE</t>
  </si>
  <si>
    <t>In addition to the list of basic cleaning skills, knowledge or experience with cleaning supplies is a plus factor.</t>
  </si>
  <si>
    <t>Le Queen Printing, Inc.</t>
  </si>
  <si>
    <t>Holy Angel Day &amp; Night Care Learning Center</t>
  </si>
  <si>
    <t>PO Box 505406</t>
  </si>
  <si>
    <t>66-0716211</t>
  </si>
  <si>
    <t>Jan Arriane</t>
  </si>
  <si>
    <t>Palma</t>
  </si>
  <si>
    <t>Childcare Center Director</t>
  </si>
  <si>
    <t>janreyes0107@gmail.com</t>
  </si>
  <si>
    <t>P-500-24141-012732</t>
  </si>
  <si>
    <t>2672 Dr. Torres Drive</t>
  </si>
  <si>
    <t>Chalan Kanoa</t>
  </si>
  <si>
    <t>Withholding Taxes, FICA &amp; Medicare Contributions</t>
  </si>
  <si>
    <t>C-500-25175-123040</t>
  </si>
  <si>
    <t>RH CORPORATION</t>
  </si>
  <si>
    <t>KESY WHOLESALE</t>
  </si>
  <si>
    <t>P.O. BOX 503609, MIDDLE ROAD</t>
  </si>
  <si>
    <t>66-1025313</t>
  </si>
  <si>
    <t>SU</t>
  </si>
  <si>
    <t>ZHEN YU</t>
  </si>
  <si>
    <t>corporationrh94@gmail.com</t>
  </si>
  <si>
    <t>P-500-25069-760837</t>
  </si>
  <si>
    <t>MAINTENANCE AND REPAIR WORKER</t>
  </si>
  <si>
    <t>AT LEAST 12 MONTHS WORKING EXPERIENCE AS MAINTENANCE AND REPAIR WORKER. KNOW HOW TO REPAIR DOORS, LOCKS, WINDOWS. CAN READ ELECTRICAL DIAGRAM AND REPAIR ELECTRICAL PROBLEMS. KNOWLEDGE IN REPAIR AND PAINTING IN BUILDING. KNOWLEDGE IN WELDING, CARPENTRY, AND MASONRY WORKS. WILLING TO WORK FLEXIBLE SCHEDULE. DO OTHER RELATED DUTIES AS ASSIGNED</t>
  </si>
  <si>
    <t>MIDDLE ROAD</t>
  </si>
  <si>
    <t>C-500-24198-198157</t>
  </si>
  <si>
    <t>KAUTZ GLASS COMPANY INC</t>
  </si>
  <si>
    <t>UFA ST</t>
  </si>
  <si>
    <t>LOWER BASE</t>
  </si>
  <si>
    <t>66-0775194</t>
  </si>
  <si>
    <t>KAUTZ</t>
  </si>
  <si>
    <t>RICHARD JR</t>
  </si>
  <si>
    <t>PETER</t>
  </si>
  <si>
    <t>kautzglasscompany@yahoo.com</t>
  </si>
  <si>
    <t>P-500-24074-798118</t>
  </si>
  <si>
    <t>SALES REPRESENTATIVE</t>
  </si>
  <si>
    <t>Able to determine and suggest which type of manufacturing product will apply to customer needs according to customers' requirements, like glass thickness, color, and type, as well as aluminum thickness and type.</t>
  </si>
  <si>
    <t>C-500-24222-256137</t>
  </si>
  <si>
    <t>Bun Kuy</t>
  </si>
  <si>
    <t>Financial Examiners</t>
  </si>
  <si>
    <t>P-500-24105-884870</t>
  </si>
  <si>
    <t>Compliance Officer</t>
  </si>
  <si>
    <t>* Minimum 4 years banking experience demonstrating a strong foundation of knowledge on bank compliance
* Accredited ACH Professional (AAP) certification
* National Check Professional (NCP) certification
* Knowledgeable in CNMI and Federal Banking laws, rules and regulation such as Bank Secrecy Act (BSA), Anti-Money Laundering (AML) Rules, and Fair Credit Act
* Proficient in Microsoft Office applications (Excel, Word, PowerPoint)</t>
  </si>
  <si>
    <t>C-500-24199-201115</t>
  </si>
  <si>
    <t>P.O. BOX 10001</t>
  </si>
  <si>
    <t>P-500-24143-022530</t>
  </si>
  <si>
    <t>Helper -- Extraction Workers</t>
  </si>
  <si>
    <t>C-500-24212-230551</t>
  </si>
  <si>
    <t>M &amp; R CORPORATION</t>
  </si>
  <si>
    <t>ALIFBABA TOUR</t>
  </si>
  <si>
    <t>NO. 800, KOBLERVILLE ROAD</t>
  </si>
  <si>
    <t>POBOX 504187</t>
  </si>
  <si>
    <t>66-1038171</t>
  </si>
  <si>
    <t>RARI</t>
  </si>
  <si>
    <t>SUMAN</t>
  </si>
  <si>
    <t>mrcorp8888@gmail.com</t>
  </si>
  <si>
    <t>P-500-24127-960006</t>
  </si>
  <si>
    <t xml:space="preserve">ABLE TO WORK IN THE EVENING, ON HOLIDAYS, AND ON WEEKENDS. 24 MONTHS OF WORK EXPERIENCE REQUIRED AS A TOUR GUIDE. </t>
  </si>
  <si>
    <t>C-500-24181-162476</t>
  </si>
  <si>
    <t>WINNERS RESIDENCE, AFETNA ROAD</t>
  </si>
  <si>
    <t>PO BOX 506003 SAN ANTONIO</t>
  </si>
  <si>
    <t>P-500-23219-242065</t>
  </si>
  <si>
    <t>EQUIPMENT MAINTENANCE &amp; REPAIR WORKS</t>
  </si>
  <si>
    <t>IDEALLY WITH KNOWLEDGE OF COMMERCIAL LAUNDRY EQUIPMENT AND BUILDING MAINTENANCE WORKS. MUST BE KNOWLEDGEABLE IN BASIC ELECTRICAL, CARPENTRY, AND HAND TOOLS. MUST HAVE AT LEAST 2 YEARS OF WORK EXPERIENCE IN A RELATED POSITION. A HIGH SCHOOL DIPLOMA OR EQUIVALENT IS REQUIRED. CERTIFICATE EMPLOYMENT IS REQUIRED. WILLING TO WORK ON POSSIBLE SPLIT SHIFTS AND WEEKEND SHIFTS INCLUDING HOLIDAYS.</t>
  </si>
  <si>
    <t>WINNERS RESIDENCE, AFTENA ROAD</t>
  </si>
  <si>
    <t>C-500-24248-313445</t>
  </si>
  <si>
    <t>P-500-24152-054963</t>
  </si>
  <si>
    <t>CNMI Tax, FICA Tax</t>
  </si>
  <si>
    <t>C-500-24177-144426</t>
  </si>
  <si>
    <t>QUINCY CORP</t>
  </si>
  <si>
    <t>MICRONESIAN MARINE</t>
  </si>
  <si>
    <t>8581 Chalan Pali Arnold</t>
  </si>
  <si>
    <t>Industrial Park, Lower Base</t>
  </si>
  <si>
    <t>66-0514646</t>
  </si>
  <si>
    <t>JOHNSON</t>
  </si>
  <si>
    <t>ROLAND</t>
  </si>
  <si>
    <t>PRESIDENT AND GENERAL MANAGER</t>
  </si>
  <si>
    <t>thewatercompanysaipan@gmail.com</t>
  </si>
  <si>
    <t>P-500-23205-208683</t>
  </si>
  <si>
    <t>GENERAL MAINTENANCE AND REPAIR WORKER</t>
  </si>
  <si>
    <t>Knowledge in multi craft skills in carpentry, plumbing, electrical and painting. Knowledge of materials and supplies needed for the repair and maintenance work. Knowledge on the methods needed to perform the task. Knowledge of the usage of tools and tools needed.   Must be able to climb ladders and stairs and to lift/carry, push and/or  pull  up to 50 lbs at a time. A minimum of 12 months experience is required.</t>
  </si>
  <si>
    <t>8581 CHALAN PALI ARNOLD, INDUSTRIAL PARK, LOWER BASE</t>
  </si>
  <si>
    <t>Applicable CNMI and Federal Tax</t>
  </si>
  <si>
    <t>C-500-24198-198091</t>
  </si>
  <si>
    <t>NAURU LP. SUSUPE</t>
  </si>
  <si>
    <t>P-500-24131-979889</t>
  </si>
  <si>
    <t>MUST HAVE 2 YEARS OF EXPERIENCE IN THE SAME POSITION MAINTAINING AN EXISTING BUILDING TO PREVENT DETERIORATION. CUSTOMER SERVICE, COMMUNICATION AND INTERPERSONAL SKILLS ARE A MUST WHEN DEALING WITH CLIENTS. APPLICANT MUST BE ABLE TO MULTI TASK AND WORK EVEN UNDER PRESSURE. APPLICANT MUST BE WILLING TO WORK FLEXIBLE TIME, HOLIDAYS AND  WEEKENDS WHEN NECESSARY. MUST HAVE TIME MANAGEMENT SKILLS. KNOWLEDGE OF BUILDING SKILLS INCLUDING AIR-CONDITIONING, ELECTRICAL, PLUMBING, PAINTING, AND GENERAL BUILDING REPAIR, MUST BE ADEPT AT USING A VARIETY OF HAND AND ELECTRICAL TOOLS. MUST HAVE THE ABILITY TO CLIMB HEIGHTS, LIFT UP TO 50 LBS. AND CLIMB ONTO LADDERS. WORK HOURS WILL BE BETWEEN 6AM AND 8PM FOR AT LEAST 7 HOURS PER DAY. APPLICANT MUST CLEARLY INDICATE THE JVA # AND POSITION BEING APPLIED FOR. APPLICANT MUST SUBMIT A RESUME WITH CHARACTER REFERENCES, AND EMPLOYMENT CERTIFICATES SHOWING THE REQUIRED WORK EXPERIENCE. COMPLETE APPLICATIONS WILL BE CONSIDERED IF SUBMITTED WITHIN THE RECRUITMENT PERIOD. WE WILL CONTACT PREVIOUS EMPLOYERS FOR VERIFICATION AND PERSONAL REFERENCE. APPLICANTS WILL BE ASKED TO DEMONSTRATE SKILL REQUIREMENTS OF THE JOB. ALL REQUIREMENTS WILL BE APPLIED EQUALLY TO ALL APPLICANTS.</t>
  </si>
  <si>
    <t>C-500-24198-198141</t>
  </si>
  <si>
    <t>P-500-24074-798105</t>
  </si>
  <si>
    <t>YARD MAINTENANCE</t>
  </si>
  <si>
    <t>KNOWLEDGE IN USING EQUIPMENT SUCH AS MOWER AND CHAINSAW</t>
  </si>
  <si>
    <t>C-500-24245-308098</t>
  </si>
  <si>
    <t>Lot TR 22890-R2, Chalan Pale Arnold Road, Gualo Rai Village</t>
  </si>
  <si>
    <t>PO BOX 501831</t>
  </si>
  <si>
    <t>saipan city</t>
  </si>
  <si>
    <t>SAIPAN CITY</t>
  </si>
  <si>
    <t>FEDERAL AND CNMI TAXES</t>
  </si>
  <si>
    <t>C-500-24298-428564</t>
  </si>
  <si>
    <t>Butchers and Meat Cutters</t>
  </si>
  <si>
    <t>P-500-24260-341693</t>
  </si>
  <si>
    <t>MEAT CUTTER/BUTCHER</t>
  </si>
  <si>
    <t xml:space="preserve">With at least 3 months working experience in wholesale food industry. 
Must have knowledge and experience of meat department operations and skills. Ability to work independently.
</t>
  </si>
  <si>
    <t>Canal Drive, Broadway St.</t>
  </si>
  <si>
    <t>C-500-24185-170869</t>
  </si>
  <si>
    <t>TAMARAW LLC</t>
  </si>
  <si>
    <t>PO BOX 503105</t>
  </si>
  <si>
    <t>66-1000423</t>
  </si>
  <si>
    <t>GALANG</t>
  </si>
  <si>
    <t>ANGELITO</t>
  </si>
  <si>
    <t>tamarawllc.saipan@gmail.com</t>
  </si>
  <si>
    <t>P-500-24115-919771</t>
  </si>
  <si>
    <t>12 MONTHS EXPERIENCE AS GENERAL MAINTENANCE, KNOWLEDGEABLE IN ALL MAINTENANCE WORK, INCLUDING ELECTRICAL AND OTHER DRAFTING
WORKS, MUST HAVE NO CRIMINAL RECORDS - BACKGROUND CHECKING WILL BE APPLICABLE TO ALL REGARDLESS OF STATUS, CITIZENSHIP, GENDER, RACE, AGE,
NATIONALITY, ETC</t>
  </si>
  <si>
    <t>SAN ANTONIO VILLAGE</t>
  </si>
  <si>
    <t>all applicable cnmi and federal tax deductions</t>
  </si>
  <si>
    <t>C-500-24201-207583</t>
  </si>
  <si>
    <t>SAIPAN CITY TAXI ASSOCIATION INC.</t>
  </si>
  <si>
    <t>P.O. BOX 505846</t>
  </si>
  <si>
    <t>GUALORAI</t>
  </si>
  <si>
    <t>66-0755153</t>
  </si>
  <si>
    <t>RAHAMAN</t>
  </si>
  <si>
    <t>ZIAUR</t>
  </si>
  <si>
    <t>811ziaurrahaman@gmail.com</t>
  </si>
  <si>
    <t>Taxi Drivers</t>
  </si>
  <si>
    <t>P-500-24086-829136</t>
  </si>
  <si>
    <t>TAXI DRIVERS</t>
  </si>
  <si>
    <t>Must be a holder of a valid CNMI Driver's Licenses and CNMI Taxi Operators Identification Card (aka Taxi Operators License) and must met all the legal requirements for issuance if such licenses.</t>
  </si>
  <si>
    <t>C-500-24209-226967</t>
  </si>
  <si>
    <t>Jonas M. Barcinas</t>
  </si>
  <si>
    <t>RJ;s Manpower Agency</t>
  </si>
  <si>
    <t>PO Box 503496 Buenas Dias Dandan</t>
  </si>
  <si>
    <t>66-1012901</t>
  </si>
  <si>
    <t>Barcinas</t>
  </si>
  <si>
    <t>Jonas</t>
  </si>
  <si>
    <t>Manibusan</t>
  </si>
  <si>
    <t>NORTHERN MARIANA ISLAND</t>
  </si>
  <si>
    <t>rjsmanpower2021@gmail.com</t>
  </si>
  <si>
    <t>P-500-24169-117095</t>
  </si>
  <si>
    <t>Commercial Cleaner</t>
  </si>
  <si>
    <t>At least 12 months of experience as commercial Cleaner.</t>
  </si>
  <si>
    <t>BARCINAS</t>
  </si>
  <si>
    <t>JONAS</t>
  </si>
  <si>
    <t>JONAS M. BARCINAS DBA RJ'S MANPOWER AGENCY</t>
  </si>
  <si>
    <t>C-500-24213-233695</t>
  </si>
  <si>
    <t>YOUNIS ART STUDIO, INC.</t>
  </si>
  <si>
    <t>MARIANAS VARIETY NEWS &amp; VIEWS</t>
  </si>
  <si>
    <t>P.O. BOX 500231</t>
  </si>
  <si>
    <t>8823 ALAIHAI AVENUE, GARAPAN, SAIPAN</t>
  </si>
  <si>
    <t>98-6018658</t>
  </si>
  <si>
    <t>LUISA</t>
  </si>
  <si>
    <t>VIDAL</t>
  </si>
  <si>
    <t>HR SPECIALIST</t>
  </si>
  <si>
    <t>liza.cruz@mvariety.com</t>
  </si>
  <si>
    <t>P-500-24120-933372</t>
  </si>
  <si>
    <t>Well-developed knowledge in accounting functions; Operate computers using updated technology and knowledgeable with Accounting software, Tax Preparation software, and Word processing software; Communicate in English language, both written and oral;  With knowledge in economics and accounting, mathematics, administration and management, customer and personal service; and Updated with tax laws.</t>
  </si>
  <si>
    <t>8823 ALAIHAI AVENUE, GARAPAN</t>
  </si>
  <si>
    <t>FICA Tax, CNMI Tax</t>
  </si>
  <si>
    <t>hr@mvariety.com</t>
  </si>
  <si>
    <t>www@mvariety.com</t>
  </si>
  <si>
    <t>V</t>
  </si>
  <si>
    <t>C-500-24204-211107</t>
  </si>
  <si>
    <t>DJ3D LLC</t>
  </si>
  <si>
    <t>COOL CARE AUTOMOTIVE AIRCONDITIONING &amp; REFRIGERATION</t>
  </si>
  <si>
    <t>PMB 598 P.O. BOX 10001</t>
  </si>
  <si>
    <t>CHALAN TUN JOAQUIN DOI, CHALAN KANOA</t>
  </si>
  <si>
    <t>66-0949062</t>
  </si>
  <si>
    <t>MARATITA</t>
  </si>
  <si>
    <t>CLAIRE ANN</t>
  </si>
  <si>
    <t>LUNA</t>
  </si>
  <si>
    <t>CHALAN TUN JOAQUIN DOI CHALAN KANOA</t>
  </si>
  <si>
    <t>PMB 598 BOX 10001</t>
  </si>
  <si>
    <t>dj3d.llc@gmail.com</t>
  </si>
  <si>
    <t>P-500-24156-066226</t>
  </si>
  <si>
    <t>AUTO AIRCON TECHNICIAN</t>
  </si>
  <si>
    <t>cnmicw12019@gmial.com</t>
  </si>
  <si>
    <t>C-500-24218-243529</t>
  </si>
  <si>
    <t>Irie Inc</t>
  </si>
  <si>
    <t>PO Box 1184 Teneto Street</t>
  </si>
  <si>
    <t>66-0531057</t>
  </si>
  <si>
    <t>HUYNH</t>
  </si>
  <si>
    <t>TRAC</t>
  </si>
  <si>
    <t>PO BOX 511578</t>
  </si>
  <si>
    <t>irieinc.hr@gmail.com</t>
  </si>
  <si>
    <t>P-500-24155-061338</t>
  </si>
  <si>
    <t>Must have a Padi Certification and Scuba Diving Instructor License
Must possess the following qualities and knowledge in:
	Customer and Personal Service
	English and Japanese Language
 Knowledge of principles and methods in scuba diving
	Communications and Media
	Speech Clarity/Oral Expression and hand signals under the water/Attention to detail. 
Must have 12months of working experience as Scuba Diving Instructor.</t>
  </si>
  <si>
    <t>1184 Teneto Street</t>
  </si>
  <si>
    <t>FEDERAL AND WITHHOLDING TAXES</t>
  </si>
  <si>
    <t>C-500-24276-378984</t>
  </si>
  <si>
    <t>7Seven A'S Group Corporation</t>
  </si>
  <si>
    <t>P-500-24233-278554</t>
  </si>
  <si>
    <t>Hairdresser</t>
  </si>
  <si>
    <t>Skills to perform different kind of hair styling.</t>
  </si>
  <si>
    <t>In excess of 40 hrs per week, the rate will be multiply by 1.5</t>
  </si>
  <si>
    <t>CNMI Taxes (Chapter 2)
FICA Taxes ( SSS, Medicare)</t>
  </si>
  <si>
    <t>C-500-24148-039169</t>
  </si>
  <si>
    <t>P-500-23249-322612</t>
  </si>
  <si>
    <t xml:space="preserve">24 months of experience is required. Skilled in the use of hand and power tools. Agility to take apart machines, equipment or devices to remove and  replace defective parts. Ability to use common tools such as hammers, hoists, saws, drills and wrenches. Experience with precision measuring instruments or electronic testing testing devices. Experience performing routine maintenance. Follow up skills. Ability to maintain focus while working individually. </t>
  </si>
  <si>
    <t>C-500-24303-441197</t>
  </si>
  <si>
    <t>Calvo Enterprises, Incorporated</t>
  </si>
  <si>
    <t>Sasanhaya Service Station</t>
  </si>
  <si>
    <t>Carlos Songsong Calvo Highway</t>
  </si>
  <si>
    <t>66-0499340</t>
  </si>
  <si>
    <t>Calvo</t>
  </si>
  <si>
    <t>Dana</t>
  </si>
  <si>
    <t>Manager</t>
  </si>
  <si>
    <t>dana@ceirota.com</t>
  </si>
  <si>
    <t>P-500-24260-338740</t>
  </si>
  <si>
    <t>Cashier</t>
  </si>
  <si>
    <t xml:space="preserve">1. Must have knowledge with point-of-sale systems, such as QuickBooks 
2. The employee is anticipated to work split shifts with flexible hours. </t>
  </si>
  <si>
    <t>FICA Tax and CNMI Withholding Tax</t>
  </si>
  <si>
    <t>finance@ceirota.com</t>
  </si>
  <si>
    <t>C-500-24330-496702</t>
  </si>
  <si>
    <t>LILY'S CARE</t>
  </si>
  <si>
    <t>P.O. BOX 1520</t>
  </si>
  <si>
    <t>99-3018906</t>
  </si>
  <si>
    <t>LILYLECH</t>
  </si>
  <si>
    <t>Secretaries and Administrative Assistants, Except Legal, Medical, and Executive</t>
  </si>
  <si>
    <t>P-500-24283-397304</t>
  </si>
  <si>
    <t>ADMINISTRATIVE ASSISTANT</t>
  </si>
  <si>
    <t>HIGH SCHOOL DIPLOMA AAND 6 MONTHS OF WORK EXPERIENCE AS AN ADMINISTRATIVE ASSISTANT.</t>
  </si>
  <si>
    <t>C-500-24300-434830</t>
  </si>
  <si>
    <t>Marianas Repairs Company, Inc.</t>
  </si>
  <si>
    <t>PO Box 502690</t>
  </si>
  <si>
    <t>98-3021449</t>
  </si>
  <si>
    <t>Gvan</t>
  </si>
  <si>
    <t>Natalia</t>
  </si>
  <si>
    <t>Mankhoevna</t>
  </si>
  <si>
    <t>hochalo13@hotmail.com</t>
  </si>
  <si>
    <t>P-500-24160-087697</t>
  </si>
  <si>
    <t>Heavy Equipment Mechanics</t>
  </si>
  <si>
    <t>Understanding of computer testing technologies
Ability to lift heavy machinery
Ability to work after-hours, if requested.</t>
  </si>
  <si>
    <t>C-500-24304-441910</t>
  </si>
  <si>
    <t>PMB 215 BOX 10003</t>
  </si>
  <si>
    <t>UNTI 5 G/F CLEAR WATER HOTEL KADENA DI AMOR ST GARAPAN</t>
  </si>
  <si>
    <t>P-500-24226-263415</t>
  </si>
  <si>
    <t>COSMETOLOGIST, HAIRDRESSERS, HAIRSTYLISTS</t>
  </si>
  <si>
    <t>AT LEAST 12 MONTHS PREVIOUS RELATED WORK EXPERIENCE AS COSMETOLOGIST, HAIRDRESSERS, HAIRSTYLISTS.</t>
  </si>
  <si>
    <t>C-500-24337-508780</t>
  </si>
  <si>
    <t xml:space="preserve">High School Graduate/GED. Must have 24 months experience. Knowledge of machines and tools, including their designs, uses, repair, and maintenance. Knowledge of materials, methods, and the tools involved in the construction or repair of houses, buildings, or other structures. Ability to follow instructions from supervisors or senior maintenance workers. Knowledge of general carpentry and repair. Ability to use hand tools and power tools.
</t>
  </si>
  <si>
    <t>C-500-24276-381700</t>
  </si>
  <si>
    <t>P-500-24219-249780</t>
  </si>
  <si>
    <t>BUS AND TRUCK MECHANICS AND DIESEL ENGINE SPECIALISTS</t>
  </si>
  <si>
    <t>High school graduate/GED diploma is required. Must have at least 24 months on-the job work experience. Knowledge of machines and tools, including their designs, uses, repair, and maintenance. Knowledgeable on commercial duty automatic transmissions and hybrid propulsion systems both mechanics and technology of diesel engines, understanding fault codes for engines and fueling systems. Comfortable using various tools, ranging from wrenches to computers that help them adjust engine functions. Must have in-dept knowledge of technical programs to work on the electrical systems in diesel equipment. Troubleshooting electrical system diesel engines and with computer diagnostic skills. Must have a valid drivers license and be able to operate manual transmission vehicles.</t>
  </si>
  <si>
    <t>Canal Drive, Broadway Ave.,</t>
  </si>
  <si>
    <t>C-500-24263-348802</t>
  </si>
  <si>
    <t>Tropex Garden Co., Ltd.</t>
  </si>
  <si>
    <t>Feddos Lane Corner Tun Joaquin Doi Road</t>
  </si>
  <si>
    <t>P. O. Box 502473 Finasisu</t>
  </si>
  <si>
    <t>66-0491358</t>
  </si>
  <si>
    <t>Mendoza</t>
  </si>
  <si>
    <t>Pablo</t>
  </si>
  <si>
    <t>Bautista</t>
  </si>
  <si>
    <t>elimoico@tropexgarden.com</t>
  </si>
  <si>
    <t>P-500-24165-105313</t>
  </si>
  <si>
    <t>CNMI Withholding Tax &amp; FICA Tax</t>
  </si>
  <si>
    <t>C-500-24240-295587</t>
  </si>
  <si>
    <t>C-500-24235-285261</t>
  </si>
  <si>
    <t>12776 Coastal Drive</t>
  </si>
  <si>
    <t>C-500-24181-163091</t>
  </si>
  <si>
    <t>COR. ENRIQUE ST., TEXAS ROAD, DIST. 2, CHALAN KANOA</t>
  </si>
  <si>
    <t>PO BOX 10000 PMB 222</t>
  </si>
  <si>
    <t>COR. ENRIQUE ST., TEXAS ROAD</t>
  </si>
  <si>
    <t>DIST. 2, CHALAN KANOA</t>
  </si>
  <si>
    <t>cleanworldcorp2009@gmail.com</t>
  </si>
  <si>
    <t>P-500-24025-665165</t>
  </si>
  <si>
    <t>3 MONTHS EXPERIENCE IS REQUIRED AND PREFERABLY WITH KNOWLEDGE OR EXPERIENCE WITH CLEANING SUPPLIES SUCH AS CLEANING CHEMICALS AND SOLVENTS AND THE ABILITY TO OPERATE THE CLEANING EQUIPMENT/MACHINES, TIME MANAGEMENT, ATTENTION TO DETAIL, ABILITY TO WORK INDEPEND ENTLY, AND SUPPLY MANAGEMENT. JANITORIAL AND WORK IS NOT ONLY ABOUT CLEANING, SOMEONE H AS THE ABILITY TO ORGANIZE WHAT WORK NEEDS TO BE DONE AND WHEN AND WHERE TO DO IT. CLEANING SUPPLIES MUST BE TRACKED, SCHEDULES SET, AND RECORDS KEPT, INCLUDING INVENTORY, ORDERING SUPPLIES, RECORD KEEPING, AND PROPER WORK SCHEDULING. MUST BE WORKING AS PART OF  A TEAM AND FOLLOWING INSTRUCTIONS.</t>
  </si>
  <si>
    <t>NORTHERN MARIANAS COLLEGE</t>
  </si>
  <si>
    <t>TUN ANTONIO APA ROAD, FINASISU LANE, DANDAN</t>
  </si>
  <si>
    <t>C-500-24365-575463</t>
  </si>
  <si>
    <t>7AS Building Repairs and Maintenance</t>
  </si>
  <si>
    <t>Villanueva</t>
  </si>
  <si>
    <t>P-500-24344-526441</t>
  </si>
  <si>
    <t xml:space="preserve">Can possess to troubleshoot. Can operate Maintenance &amp; Repair Equipment. Must have High School Diploma or GED and have at least 24 months working experience as a Maintenance &amp; Repair Workers, General with Employment Certificate. Must have a Police Clearance. Willing to work in a flexible working schedule. 
Note: This pre-requisite applies to BOTH CW-1 Workers and US Workers Applicant
</t>
  </si>
  <si>
    <t>In excess of 40 hours the rate will be multiply by 1.5</t>
  </si>
  <si>
    <t>CNMI Withholding Tax (Chapter 2, Chapter 7)
FICA (Social Security, Medicare)</t>
  </si>
  <si>
    <t>C-500-24298-429237</t>
  </si>
  <si>
    <t>HYACINTH CORPORATION</t>
  </si>
  <si>
    <t>PO BOX 502951</t>
  </si>
  <si>
    <t>66-0891096</t>
  </si>
  <si>
    <t>PALMA</t>
  </si>
  <si>
    <t>MARGARITA</t>
  </si>
  <si>
    <t>SUGASTE</t>
  </si>
  <si>
    <t>VICE  PRESIDENT</t>
  </si>
  <si>
    <t>PO B OX 502951</t>
  </si>
  <si>
    <t>hyacinthcorp.saipan@gmail.com</t>
  </si>
  <si>
    <t>Set and Exhibit Designers</t>
  </si>
  <si>
    <t>P-500-24213-234628</t>
  </si>
  <si>
    <t>SET EVENTS DESIGNER</t>
  </si>
  <si>
    <t>Certificate in basic events design, planning or coordination, 6 MONTHS EXPERIENCE</t>
  </si>
  <si>
    <t>All applicable CNMI and federal tax deductions</t>
  </si>
  <si>
    <t>C-500-24345-529897</t>
  </si>
  <si>
    <t>SAIPAN ADVENTURE DIVE</t>
  </si>
  <si>
    <t>GARAPAN VILLAGE</t>
  </si>
  <si>
    <t>PMB 711 PO BOX 10000</t>
  </si>
  <si>
    <t>MIN KI</t>
  </si>
  <si>
    <t>P-500-24310-452999</t>
  </si>
  <si>
    <t>SCUBA DIVINGS INSTRUCTOR</t>
  </si>
  <si>
    <t>Must be certified as an open water (for at least 6 months) with PADI, advanced open water diver, rescue diver, divemaster and emergency first response instructor (CPR) and First Aid. Have lodged  100 open water dives and successfully complete the instruction development.</t>
  </si>
  <si>
    <t>CNMI and FEDERAL WITHHOLDING TAX</t>
  </si>
  <si>
    <t>C-500-25035-662693</t>
  </si>
  <si>
    <t>P-500-24152-055058</t>
  </si>
  <si>
    <t>GENERAL MAINTENANCE &amp; REPAIR WORKER</t>
  </si>
  <si>
    <t>MUST KNOW HOW TO USE HAND AND POWER TOOLS .</t>
  </si>
  <si>
    <t>Only CNMI Withholding (Ch2) and Federal (Fica/Medicare) Taxes will be deducted from Workers Paycheck as required by law will be made.</t>
  </si>
  <si>
    <t>C-500-24181-162631</t>
  </si>
  <si>
    <t>P-500-23184-162870</t>
  </si>
  <si>
    <t>1 YEAR EXPERIENCE AS BUILDING MAINTENANCE IS REQUIRED AND PREFERABLY WITH CARPENTRY RELATED SKILLS SUCH AS REPAIR AND INSTALLATION.
CAN OPERATE EQUIPMENT AND HAND POWER TOOLS.
CAN WORK WITH LESS SUPERVISION</t>
  </si>
  <si>
    <t>G/F JP BLDG. 2, CHALAN PALE ARNOLD RD.</t>
  </si>
  <si>
    <t>FEDERAL TAXES (SOCIAL SECURITY AND MEDICARE)
CNMI TAXES (CHAPTER 2 AND CHAPTER 7)</t>
  </si>
  <si>
    <t>C-500-24155-061604</t>
  </si>
  <si>
    <t>P-500-23194-185641</t>
  </si>
  <si>
    <t>C-500-24192-185214</t>
  </si>
  <si>
    <t>Lucy Corporation</t>
  </si>
  <si>
    <t>Zoom Cafe</t>
  </si>
  <si>
    <t>P.O. Box 506163</t>
  </si>
  <si>
    <t>66-0680910</t>
  </si>
  <si>
    <t>Soon Ja</t>
  </si>
  <si>
    <t>P-500-24134-985995</t>
  </si>
  <si>
    <t>Cook Helper</t>
  </si>
  <si>
    <t>3 months work related experienced in food service. Ability to cope with time pressure. Ability to communicate information and ideas in speaking so others will understand. Able to handle work in fast-paced environment. Know how to use kitchen equipment and utensils. Available to work shifts, on public holidays, and over weekends. Required food handler certificate for US and CW workers.</t>
  </si>
  <si>
    <t>Beach Road, Susupe Village</t>
  </si>
  <si>
    <t>C-500-24250-319007</t>
  </si>
  <si>
    <t>AILA DELOS SANTOS OLARTE</t>
  </si>
  <si>
    <t>PROPHET CNMI</t>
  </si>
  <si>
    <t>SUITE 12 G/F 3290 BEACH ROAD PLAZA GARAPAN</t>
  </si>
  <si>
    <t>P.O BOX 504330</t>
  </si>
  <si>
    <t>66-1075735</t>
  </si>
  <si>
    <t>prophetmanpower2017@yahoo.com</t>
  </si>
  <si>
    <t>P-500-24205-214483</t>
  </si>
  <si>
    <t>BUILDING SERVICES TECHNICIAN</t>
  </si>
  <si>
    <t>Must have at least 12 months of work experience in a related field, able to work with little or no
supervision</t>
  </si>
  <si>
    <t>OVERTIME RATE APPLIES IN EXCESS OF 40 HOURS PER WEEK</t>
  </si>
  <si>
    <t>ALL APPLICABLE DEDUCTIONS</t>
  </si>
  <si>
    <t>C-500-24249-315427</t>
  </si>
  <si>
    <t>C-500-25038-674002</t>
  </si>
  <si>
    <t>United Coop Cleaning Services LLC</t>
  </si>
  <si>
    <t>Royal Palm Avenue, Beach Road, Garapan</t>
  </si>
  <si>
    <t>Second Floor Macaranas Building, PMB 738 P.O. Box 10,000</t>
  </si>
  <si>
    <t>66-0692168</t>
  </si>
  <si>
    <t>Hanson</t>
  </si>
  <si>
    <t>Bradley</t>
  </si>
  <si>
    <t>Managing Member</t>
  </si>
  <si>
    <t>uccsllc@gmail.com</t>
  </si>
  <si>
    <t>P-500-25002-587094</t>
  </si>
  <si>
    <t>Building and Grounds Cleaning and Maintenance Worker</t>
  </si>
  <si>
    <t xml:space="preserve">The position requires 24 months of prior work experience in basic plumbing, electrical, carpentry, masonry and landscaping skills for landscaping, maintenance and repairs as client needs arise.
Because the job will require daily movement in and about Saipan, travelling to and from client building and residence locations and to materials vendors to acquire items necessary for repairs and maintenance, the job requires that the employee obtain a CNMI driver's license and secure the daily use of an operational, registered and insured vehicle prior to the employee's first day of work and to maintain a valid CNMI driver's license, and operational registered and insured vehicle at all times during the full term of employment.  Company employees are reimbursed at the IRS mileage rate for their fuel and maintenance costs for all miles travelled in their vehicles for the company business.  
These requirements and all of the other requirements for this job apply to all company employees regardless of citizenship, nationality and/or place of hire.  The Company is an equal opportunity employer.
</t>
  </si>
  <si>
    <t>C-500-25056-720878</t>
  </si>
  <si>
    <t>C-500-24358-566643</t>
  </si>
  <si>
    <t>P-500-24270-365640</t>
  </si>
  <si>
    <t>Driver/ Sales Worker</t>
  </si>
  <si>
    <t xml:space="preserve">Must have a valid driver's license. Physically able to lift and deliver about 200 to 300 bottles of 5-gallon water daily. </t>
  </si>
  <si>
    <t>Social Security, CNMI taxes, medicare</t>
  </si>
  <si>
    <t>C-500-24309-452370</t>
  </si>
  <si>
    <t>Carlos &amp; Sabina Fruit Farm</t>
  </si>
  <si>
    <t>P-500-24260-338741</t>
  </si>
  <si>
    <t>Farmer</t>
  </si>
  <si>
    <t xml:space="preserve">The employee is anticipated to work split shifts with flexible hours. </t>
  </si>
  <si>
    <t>C-500-25045-692936</t>
  </si>
  <si>
    <t>MUST HAVE PEST CONTROL CERTIFICATION.
MUST HAVE AT LEAST ONE YEAR OF WORKING EXPERIENCE AS PEST CONTROL TECHNICIAN.
MUST POSSESS THE FOLLOWING QUALITIES:
NEAR AND CLEAR VISION TO INSPECT PEST ISSUES.
ORAL COMPREHENSION THE ABILITY TO LISTEN
TO AND UNDERSTAND INFORMATION AND IDEAS PRESENTED THROUGH SPOKEN WORDS AND SENTENCES.
ORAL EXPRESSION THE ABILITY TO COMMUNICATE INFORMATION AND IDEAS IN SPEAKING SO OTHERS WILL UNDERSTAND. 
SPEECH CLARITY THE ABILITY TO SPEAK CLEARLY SO OTHERS CAN UNDERSTAND YOU. 
DEDUCTIVE REASONING THE ABILITY TO
APPLY GENERAL RULES TO SPECIFIC PROBLEMS TO PRODUCE ANSWERS THAT MAKE SENSE.
GETTING INFORMATION OBSERVING, RECEIVING, AND OTHERWISE OBTAINING INFORMATION FROM ALL RELEVANT SOURCES. 
IDENTIFYING OBJECTS, ACTIONS, AND EVENTS IDENTIFYING INFORMATION BY CATEGORIZING, ESTIMATING, RECOGNIZING DIFFERENCES OR SIMILARITIES, AND DETECTING CHANGES IN CIRCUMSTANCES OR EVENTS. 
INSPECTING EQUIPMENT, STRUCTURES, OR MATERIALS TO IDENTIFY THE CAUSE OF ERRORS OR OTHER PROBLEMS OR DEFECTS.
MAKING DECISIONS AND SOLVING PROBLEMS ANALYZING INFORMATION AND EVALUATING RESULTS TO CHOOSE THE BEST SOLUTION AND SOLVE PROBLEMS.</t>
  </si>
  <si>
    <t>Withholding and Federal Tax</t>
  </si>
  <si>
    <t>C-500-24347-537109</t>
  </si>
  <si>
    <t>Success International Corporation</t>
  </si>
  <si>
    <t>Unit 4 of Quick Print Building</t>
  </si>
  <si>
    <t>PMB 778 P.O Box 10003</t>
  </si>
  <si>
    <t>98-0665056</t>
  </si>
  <si>
    <t>Miao</t>
  </si>
  <si>
    <t>Guojun</t>
  </si>
  <si>
    <t>successfulmgj2010@gmail.com</t>
  </si>
  <si>
    <t>Quality Control Analysts</t>
  </si>
  <si>
    <t>P-500-24310-453137</t>
  </si>
  <si>
    <t>Quality Control Analyst</t>
  </si>
  <si>
    <t>Certificate as a Quality Manager or consultant training course</t>
  </si>
  <si>
    <t>Unit 4 Quick Print Building Middle Road Garapan Village</t>
  </si>
  <si>
    <t>PO Box 10003 PMB 778</t>
  </si>
  <si>
    <t>C-500-25021-630263</t>
  </si>
  <si>
    <t>J.A.J. CORPORATION</t>
  </si>
  <si>
    <t>AJ BUILDING MAINTENANCE; AJ LAWN CARE SERVICE</t>
  </si>
  <si>
    <t>P.O. Box 504060</t>
  </si>
  <si>
    <t>66-1015759</t>
  </si>
  <si>
    <t>Jayrina</t>
  </si>
  <si>
    <t>P.O. Box 504060 CK</t>
  </si>
  <si>
    <t>jajcorporation01@gmail.com</t>
  </si>
  <si>
    <t>P-500-24334-507049</t>
  </si>
  <si>
    <t>Office Cleaner</t>
  </si>
  <si>
    <t xml:space="preserve">MUST HAVE ATLEAST 3 MONTHS WORKING EXPERIENCE AS OFFICE CLEANER. CERTIFICATE OF EMPLOYMENT AS OFFICE CLEANER IS REQUIRED. HE/ SHE MUST BE ABLE TO SPEND THE DAY ON THEIR FEET WITHOUT GETTING OVERLY TIRED. CAN WORK FLEXIBLE TIME, TIME INCLUDING WEEKENDS AND HOLIDAYS. 
PASS THE PRE-SCREENING TEST IS REQUIRED (LIKE TRADE TEST AND/OR EMPLOYMENT EXAM)
</t>
  </si>
  <si>
    <t>PAYROLL RELATED TAXES AS REQUIRED BY LAW</t>
  </si>
  <si>
    <t>C-500-25080-793317</t>
  </si>
  <si>
    <t>Food Batchmakers</t>
  </si>
  <si>
    <t>P-500-25037-670038</t>
  </si>
  <si>
    <t>FOOD BATCHMAKER</t>
  </si>
  <si>
    <t>Knowledge in processing hot pepper paste, sauce and pickled fruits with 12 months' work experience.</t>
  </si>
  <si>
    <t>C-500-25066-754367</t>
  </si>
  <si>
    <t>D &amp; W SAIPAN INC.</t>
  </si>
  <si>
    <t>HIGHWAY EXPRESS</t>
  </si>
  <si>
    <t>66-0619640</t>
  </si>
  <si>
    <t>PO BOX 500440 MIDDLE ROAD GUALO RAI</t>
  </si>
  <si>
    <t>dwsaipan@pticom.com</t>
  </si>
  <si>
    <t>P-500-25013-613084</t>
  </si>
  <si>
    <t>AUTOMOTIVE SERVICE TECHNICIANS AND MECHANICS</t>
  </si>
  <si>
    <t xml:space="preserve">HIGH SCHOOL GRADUATE OR EQUIVALENT. 24 MONTHS CONTINUED EXPERIENCE IN AUTOMOTIVE SERVICE AND MECHANICS. KNOWLEDGEABLE IN GENERAL REPAIR AND REPLACEMENT SERVICES TO INCLUDE: TRUING ROTORS AND DRUMS, DISC DRUMS AND BRAKES, WHEEL ALIGNMENT, STRUTS AND SUSPENSION, ENGINE PERFORMANCE (TUNE-UP), FUEL SYSTEMS, CRUISE CONTROL, SOUND SYSTEMS, EXHAUST SYSTEMS, FLUID AND FILTER SERVICE, HEATING AND COOLING SYSTEMS, AIR CONDITIONINGSYSTEMS, DRIVE TRAIN/U-JOINT SERVICE, FRONT WHEEL DRIVE/CONSTANT VELOCITY JOINTS AND SPECIALTY INSTALLATIONS.
MUST PASSED REQUIRED TRADE TEST TO VERIFY SKILLS AND QUALIFICATIONS.
</t>
  </si>
  <si>
    <t>All CNMI and Federal Income Taxes Required by Law. Employee's share on medical Insurance</t>
  </si>
  <si>
    <t>C-500-25013-613170</t>
  </si>
  <si>
    <t>CARGO EXPRESS (SAIPAN) INC.</t>
  </si>
  <si>
    <t>PO BOX 506391</t>
  </si>
  <si>
    <t>LOWER BASE DRIVE</t>
  </si>
  <si>
    <t>66-0503394</t>
  </si>
  <si>
    <t>Legaspi</t>
  </si>
  <si>
    <t>Liberato</t>
  </si>
  <si>
    <t>ceispn@cargoexpressi.com</t>
  </si>
  <si>
    <t>P-500-24150-044984</t>
  </si>
  <si>
    <t>HE/SHE MUST BE ABLE TO SPEND THE DAY ON THEIR FEET AND UNDER THE SUN WITHOUT GETTING OVERLY TIRED. CAN WORK FLEXIBLE TIME, TIME INCLUDING WEEKENDS AND HOLIDAYS. MUST HAVE ATLEAST 12MONTHS OF WORKING EXPERIENCE AS MAINTENANCE AND REPAIR WORKER. PRE-SCREENING TEST IS REQUIRED (LIKE TRADE TEST AND/OR EMPLOYMENT EXAM)</t>
  </si>
  <si>
    <t>nome</t>
  </si>
  <si>
    <t>C-500-24344-526561</t>
  </si>
  <si>
    <t>P-500-24201-207430</t>
  </si>
  <si>
    <t>Maintenance and Repair Worker General</t>
  </si>
  <si>
    <t>Previous work-related skill, knowledge or experience required. Must have at least 12 months of work experience.</t>
  </si>
  <si>
    <t>Federal and Local Taxes, 50% Health Insurance Premium is optional, IOU's</t>
  </si>
  <si>
    <t>C-500-25036-666316</t>
  </si>
  <si>
    <t>P-500-24190-178408</t>
  </si>
  <si>
    <t>ABLE TO HAVE KNOWLEDGE OF SUPPLIES, EQUIPMENT, AND INVENTORY CONTROL. ABILITY TO FOLLOW ROUTINE VERBAL AND WRITTEN INSTRUCTIONS. ABILITY TO
UNDERSTAND AND FOLLOW SAFETY PROCEDURES. ABILITY TO SAFELY USE CLEANING EQUIPMENT AND SUPPLIES. KNOWLEDGE OF FOOD SERVICE LINE SET-UP AND
TEMPERATURE REQUIREMENTS. ABILITY TO MULTI-TASK AND WORK UNDER PRESSURE.  ABLE TO PULL, PUSH, LIFT AND CARRY 50LBS WITHOUT ASSISTANCE. BE ABLE AND WILLING TO WORK IN FLEXIBLE SHIFTS, DAYS, EVENING, NIGHT,
WEEKEND AND HOLIDAYS.</t>
  </si>
  <si>
    <t>chapter 2 local tax/chapter 7 federal tax/optional $70.00 dorm &amp; health insurance</t>
  </si>
  <si>
    <t>C-500-25085-803752</t>
  </si>
  <si>
    <t>UNITED CONSTRUCTION CORP</t>
  </si>
  <si>
    <t>HALLOW BLOCKS MANUFACTURER</t>
  </si>
  <si>
    <t>PUMPKIN ST.  CHALAN LAULAU VILLAGE</t>
  </si>
  <si>
    <t>P.O. BOX 502571</t>
  </si>
  <si>
    <t>98-6021728</t>
  </si>
  <si>
    <t>IGLESIAS</t>
  </si>
  <si>
    <t>L</t>
  </si>
  <si>
    <t>MATHERESACRZ@YAHOO.COM</t>
  </si>
  <si>
    <t>Crushing, Grinding, and Polishing Machine Setters, Operators, and Tenders</t>
  </si>
  <si>
    <t>P-500-25048-698621</t>
  </si>
  <si>
    <t>BLOCK MACHINE OPERATOR</t>
  </si>
  <si>
    <t>HIGH SCHOOL GRADUATE WITH AT LEAST 12 MONTHS OF EXPERIENCE. MUST HAVE WORKING EXPERIENCE AS A BLOCK MACHINE OPERATOR OF HALLOW BLOCKS, A MACHINE MANUFACTURER. KNOWLEDGE IN MIXING AND MAKING DIFFERENT KINDS OF HALLOW BLOCKS. CAN DO OTHER RELATED DUTIES INSIDE THE FACTORY.WILLING TO WORK FROM A FLEXIBLE SCHEDULE. CAN WORK INDEPENDENTLY WITHOUT SUPERVISION.</t>
  </si>
  <si>
    <t>WORKERS COMPENSATION</t>
  </si>
  <si>
    <t>MARIANASLABOR.NET</t>
  </si>
  <si>
    <t>C-500-25106-868557</t>
  </si>
  <si>
    <t>P-500-25041-681602</t>
  </si>
  <si>
    <t>Helpers-Production Workers</t>
  </si>
  <si>
    <t>Some previous work-related skills, and knowledge of machines and tools, including their design, uses, repair, and maintenance.</t>
  </si>
  <si>
    <t>SOCIAL SECURITY, MEDICARE, CNMI TAXES</t>
  </si>
  <si>
    <t>C-500-25042-682095</t>
  </si>
  <si>
    <t>SMARTSTART LEARNING, LLC.</t>
  </si>
  <si>
    <t>SMARTSTART NURTURING CENTER</t>
  </si>
  <si>
    <t>66-0723994</t>
  </si>
  <si>
    <t>DIRECTOR</t>
  </si>
  <si>
    <t>linasaipan@aol.com</t>
  </si>
  <si>
    <t>P-500-24148-038696</t>
  </si>
  <si>
    <t>CHILD CARE WORKERS</t>
  </si>
  <si>
    <t>WORK EXPERIENCE REQUIRED IS 12 MONTHS CURRENT AND PROGRESSIVE IN CHILD CARE SETTING. INFANT TODDLER CERTIFICATION IS BIG PLUS FACTOR. EXPERIENCE WITH SPECIAL NEEDS CHILD IS BIG PLUS FACTOR. GOOD ORAL AND WRITTEN COMMUNICATION SKILLS (TO PREPARE LICENSING REQUIREMENTS ON DAILY REPORTS AND OBSERVATIONS. ENGLISH IS THE OFFICIAL LANGUAGE IN THE CNMI). MICROSOFT WORD AND EXCEL USER. SUCCESSFUL APPLICANT(S) IS REQUIRED TO SUBMIT AT LEAST TWO (2) RECOMMENDATION LETTERS FROM PREVIOUS EMPLOYMENT (DIRECT SUPERVISOR OR HR), WHICH MUST INCLUDE A STATEMENT ON WORK RELIABILITY, PUNCTUALITY, ATTENDANCE, AND WORK ETHICS. SUCCESSFUL APPLICANT(S) WILL BE REQUIRED TO PROVIDE TWO (2) LETTER OF REFERENCES FROM NON-FAMILY MEMBERS.
*REQUIRED BY CNMI LICENSING OFFICE BEFORE ALLOWED TO WORK IN ANY CENTER:
POLICE CLEARANCE, CPR, SEX OFFENDER REGISTRY NOTIFICATION ACT, AND FOOD HANDLER CERTIFICATE.
*REQUIRED BY CHILD CARE DEVELOPMENT FUND PROGRAM TO BE COUNTED IN ADULT:CHILD RATIO IMMEDIATELY BEFORE START OF WORK: COMPLETE AND PASS THE 12 TOPICS OF PRE-SERVICE TRAININGS.
WE ARE AN EQUAL OPPORTUNITY EMPLOYER AND THE ABOVE-MENTIONED REQUIREMENTS SHALL BE APPLIED EQUALLY TO ALL SUCCESSFUL APPLICANTS WHETHER U.S. WORKERS OR CW-1 WORKERS.</t>
  </si>
  <si>
    <t>C-500-25048-698398</t>
  </si>
  <si>
    <t>ULYSIS SIMPSON D. RAMOS</t>
  </si>
  <si>
    <t>ADAMAS DIAMOND COMPANY</t>
  </si>
  <si>
    <t>UNIT 101 BLUE BEACH HOUSE, BEACH ROAD</t>
  </si>
  <si>
    <t>PO BOX 505454</t>
  </si>
  <si>
    <t>66-1087746</t>
  </si>
  <si>
    <t>ULYSIS SIMPSON</t>
  </si>
  <si>
    <t>UNIT 101 BLUE BEACH HOUSE BEACH ROAD</t>
  </si>
  <si>
    <t>adiamond.c2024@gmail.com</t>
  </si>
  <si>
    <t>P-500-25003-591264</t>
  </si>
  <si>
    <t>PO BOX  500338</t>
  </si>
  <si>
    <t>CNMI WITHHOLDING TAX, FEDERAL WITHHOLDING TAX, SOCIAL SECURITY AND MEDICARE</t>
  </si>
  <si>
    <t>C-500-25055-717400</t>
  </si>
  <si>
    <t>Dano's Corporation</t>
  </si>
  <si>
    <t>Sea Shell Pink</t>
  </si>
  <si>
    <t>Quad L's Bldg., 2nd Floor Garapan Street</t>
  </si>
  <si>
    <t>P.O. Box 502696 Garapan</t>
  </si>
  <si>
    <t>66-0699068</t>
  </si>
  <si>
    <t>Hughes</t>
  </si>
  <si>
    <t>Hiroko</t>
  </si>
  <si>
    <t>Miyagawa</t>
  </si>
  <si>
    <t>Quad L's Bldg., 2nd Floor, Garapan Street</t>
  </si>
  <si>
    <t>P.O. Box 502696</t>
  </si>
  <si>
    <t>seashellpink2023@gmail.com</t>
  </si>
  <si>
    <t>Tailors, Dressmakers, and Custom Sewers</t>
  </si>
  <si>
    <t>P-500-25013-613322</t>
  </si>
  <si>
    <t>Tailors, Dressmakers and Custom Sewers</t>
  </si>
  <si>
    <t>With 1-year of previous work-related experience, skills and knowledge for these occupations to perform the job. Must have knowledge of design, techniques, tools and principles involved in production of precision technical plans, blueprints, drawings, and models. Has knowledge of principles and processes for providing customer and personal services including personal needs assessment, meeting quality standards for services, and evaluation of customer satisfaction. Must be knowledgeable in all types of sewing machine.</t>
  </si>
  <si>
    <t>C-500-25077-782872</t>
  </si>
  <si>
    <t>chalan tun thomas p sablan san antonio</t>
  </si>
  <si>
    <t>Jandoc</t>
  </si>
  <si>
    <t>Esmeralda</t>
  </si>
  <si>
    <t>P-500-24172-131854</t>
  </si>
  <si>
    <t>Detail-oriented. Flexibility to work around customer demand. Ability to work with team members to solve problems. Good planning skills. Ability to lift heavy items for an extended time. Ability to read and follow recipes.</t>
  </si>
  <si>
    <t>CNMI and Federal Taxes required by Law.</t>
  </si>
  <si>
    <t>C-500-25093-825793</t>
  </si>
  <si>
    <t>Resources Management International Corporation</t>
  </si>
  <si>
    <t>66-0686629</t>
  </si>
  <si>
    <t>rmicsaipan@gmail.com</t>
  </si>
  <si>
    <t>P-500-24335-507754</t>
  </si>
  <si>
    <t>Heavy Equipment Diesel Mechanic</t>
  </si>
  <si>
    <t>Must have knowledge of diesel engines, machines, heavy equipment and tools including their designs, uses, repair and maintenance.  Must have one (1) year proven work experience as a good Heavy Equipment Diesel Mechanic. 
Must possess a valid driver's license, which will be applied equally to both the U.S. and foreign workers.</t>
  </si>
  <si>
    <t>C-500-25085-803456</t>
  </si>
  <si>
    <t>RITA A. MANGLONA / JOAQUIN S. MANGLONA</t>
  </si>
  <si>
    <t>KIN &amp; RIT ENTERPRISES</t>
  </si>
  <si>
    <t>P.O. BOX 597</t>
  </si>
  <si>
    <t>66-0448533</t>
  </si>
  <si>
    <t>JACKIE</t>
  </si>
  <si>
    <t>jackie.manglona@kinrit.com</t>
  </si>
  <si>
    <t>P-500-25013-613325</t>
  </si>
  <si>
    <t>HIGH SCHOOL DIPLOMA AND 6 MONTHS  EXPERIENCE IN CASHIERING DUTIES OR CUSTOMER SERVICE; MUST BE ABLE TO TYPE 45 WPM IN ORDER TO EFFECTIVELY SERVICE CUSTOMERS, PARTICULARLY DURING WEAK PERIODS.</t>
  </si>
  <si>
    <t>RNV Forex</t>
  </si>
  <si>
    <t>P-500-24156-066485</t>
  </si>
  <si>
    <t>Customer Relationship Specialist</t>
  </si>
  <si>
    <t>C-500-25087-809827</t>
  </si>
  <si>
    <t>SMJ CORPORATION</t>
  </si>
  <si>
    <t>MJ ROADSIDE VENDOR</t>
  </si>
  <si>
    <t>P.O. BOX 503944</t>
  </si>
  <si>
    <t>66-0751100</t>
  </si>
  <si>
    <t>NAVARRO</t>
  </si>
  <si>
    <t>MARY ANN</t>
  </si>
  <si>
    <t>smj.saipan@gmail.com</t>
  </si>
  <si>
    <t>P-500-25041-678803</t>
  </si>
  <si>
    <t>FISHERMAN</t>
  </si>
  <si>
    <t>MUST BE PHYSICALLY FIT TO HANDLE STRENUOUS JOBS AND ARE ABLE TO LIFT AND CARRY HEAVY TIMES. HE MUST KNOW HOW TO DRIVE AND BE ABLE TO SECURE CNMI DRIVER'S LICENSE. CAN WORK ON FLEXIBLE HOURS.</t>
  </si>
  <si>
    <t>TEXAS ROAD</t>
  </si>
  <si>
    <t xml:space="preserve">All applicable taxes required by CNMI and Federal Law.
</t>
  </si>
  <si>
    <t>K.L. CARR ENTERPRISES, INC.</t>
  </si>
  <si>
    <t>4047 ESMERALLDA DRIVE ACHUGAO VILLAGE</t>
  </si>
  <si>
    <t>PO BOX 502535</t>
  </si>
  <si>
    <t>66-0710976</t>
  </si>
  <si>
    <t>CARR</t>
  </si>
  <si>
    <t>EVELYN</t>
  </si>
  <si>
    <t>CADAG</t>
  </si>
  <si>
    <t>PRESIDENT / MANAGER</t>
  </si>
  <si>
    <t>4047 ESMERALLDA DRIVE SAN ROQUE VILLAGE</t>
  </si>
  <si>
    <t>klcarr.2019@gmail.com</t>
  </si>
  <si>
    <t>P-500-24278-385180</t>
  </si>
  <si>
    <t>GENERAL REPAIRS &amp; MAINTENANCE WORKERS</t>
  </si>
  <si>
    <t>MUST HAVE AT LEAST 12 MONTHS OF EXPERIENCE AS A GENERAL
MAINTENANCE AND BUILDING REPAIRER AND/OR SIMILAR JOB OCCUPATION. MUST BE ABLE TO REPORT TO WORK 5 DAYS A WEEK. MUST AGREE TO A POST-OFFER PRE-EMPLOYMENT DRUG SCREENING AND RANDOM DRUG
TESTING WHICH WILL APPLY TO BOTH US AND CW-1 WORKERS.</t>
  </si>
  <si>
    <t>P.O. BOX 502535</t>
  </si>
  <si>
    <t>Days and hours worked each week may vary according to business needs.</t>
  </si>
  <si>
    <t>TINIAN SHIPPING SERVICES LLC</t>
  </si>
  <si>
    <t>66-0889580</t>
  </si>
  <si>
    <t>JOAQUIN</t>
  </si>
  <si>
    <t>CAMACHO</t>
  </si>
  <si>
    <t>jcmanglona@gmail.com</t>
  </si>
  <si>
    <t>LOWER BASE DRIVE, LOWER BASE VILLAGE</t>
  </si>
  <si>
    <t>C-500-25150-033201</t>
  </si>
  <si>
    <t>All CNMI and Federal Income Taxes required by law. Employee's share on medical Insurance is optional.</t>
  </si>
  <si>
    <t>Micro Beach Road Garapan</t>
  </si>
  <si>
    <t>66-0796436</t>
  </si>
  <si>
    <t>maiko.saipan@gmail.com</t>
  </si>
  <si>
    <t>C-500-25098-839846</t>
  </si>
  <si>
    <t>3741 WINNERS RESIDENCE, AFETNA, SAN ANTONIO PO BOX 506003</t>
  </si>
  <si>
    <t>3741 WINNERS RESIDENCE, AFETNA ROAD</t>
  </si>
  <si>
    <t>Laundry and Dry-Cleaning Workers</t>
  </si>
  <si>
    <t>P-500-24229-271828</t>
  </si>
  <si>
    <t>Operation Service Worker</t>
  </si>
  <si>
    <t>PREFERABLY WITH KNOWLEDGE IN PRODUCTION PROCESSES, QUALITY CONTROLS, HOTEL LINENS, AND GUEST OR PERSONAL LAUNDRY AND DRY-CLEANING. MUST HAVE A BASIC UNDERSTANDING OF LAUNDRY EQUIPMENT, MACHINES, AND SYSTEMS. MUST HAVE AT LEAST 6 MONTHS OF WORK EXPERIENCE IN COMMERCIAL LAUNDRY OR RELATED. AN EMPLOYMENT CERTIFICATE AS LAUNDRY &amp; DRY-CLEANER ARE REQUIRED. WILLING TO WORK ON POSSIBLE SPLIT SHIFT SCHEDULES INCLUDING WEEKENDS, AND EVEN HOLIDAYS IN CASE OF EMERGENCY.</t>
  </si>
  <si>
    <t>LEZON INTERNATIONAL, INC.</t>
  </si>
  <si>
    <t>Lot No 014 D 35 Garapan Village</t>
  </si>
  <si>
    <t>PMB 711 PO Box 10000</t>
  </si>
  <si>
    <t>66-0618191</t>
  </si>
  <si>
    <t>locoandtaco@outlook.com</t>
  </si>
  <si>
    <t>Lezon International, Inc.</t>
  </si>
  <si>
    <t>Refuse and Recyclable Material Collectors</t>
  </si>
  <si>
    <t>C-500-25099-844595</t>
  </si>
  <si>
    <t>C-500-25101-854070</t>
  </si>
  <si>
    <t>rose@rnvconstruction.com</t>
  </si>
  <si>
    <t>P-500-24157-072169</t>
  </si>
  <si>
    <t>Construction Worker</t>
  </si>
  <si>
    <t xml:space="preserve">Applicant must have at least 3 months of work experience.
</t>
  </si>
  <si>
    <t>C-500-25062-736413</t>
  </si>
  <si>
    <t>PAUL EVANGELISTA</t>
  </si>
  <si>
    <t>P &amp; G ENTERPRISES</t>
  </si>
  <si>
    <t>P.O. BOX 1267</t>
  </si>
  <si>
    <t>66-1081748</t>
  </si>
  <si>
    <t>EVANGELISTA</t>
  </si>
  <si>
    <t>PAUL</t>
  </si>
  <si>
    <t>pgevang2024@gmail.com</t>
  </si>
  <si>
    <t>P-500-25014-615747</t>
  </si>
  <si>
    <t>HAIRDRESSER</t>
  </si>
  <si>
    <t>HIGH SCHOOL DIPLOMA AND 12 MONTHS OF WORK EXPERIENCE AS A HAIRDRESSER.</t>
  </si>
  <si>
    <t>PGEVANG2024@GMAIL.COM</t>
  </si>
  <si>
    <t>C-500-25155-049358</t>
  </si>
  <si>
    <t>Bo Sea Corporation</t>
  </si>
  <si>
    <t>Gold Beach Hotel Saipan</t>
  </si>
  <si>
    <t>3366 beach road suite 101 (Gold Beach Hotel)</t>
  </si>
  <si>
    <t>I Liyang Village</t>
  </si>
  <si>
    <t>66-0836195</t>
  </si>
  <si>
    <t>tang</t>
  </si>
  <si>
    <t>ting jian</t>
  </si>
  <si>
    <t>general manager</t>
  </si>
  <si>
    <t>po box 502592</t>
  </si>
  <si>
    <t>kevinsaipan@gmail.com</t>
  </si>
  <si>
    <t>P-500-25118-909222</t>
  </si>
  <si>
    <t>maintenance and repair worker</t>
  </si>
  <si>
    <t>Must have a general knowledge of carpentry, electrical, mechanical, plumbing, masonry and building &amp; maintenance skills. Must be able to read blueprints and engineering plumbing, structural and electrical layouts. Can work without any supervision. Previous work related skill, knowledge or experience is needed for this occupation and with at least 12 months work experience.</t>
  </si>
  <si>
    <t>3366 beach road, I Liyang Village</t>
  </si>
  <si>
    <t>Ch2, Ch7 and FICA Taxes</t>
  </si>
  <si>
    <t>PEGS LLC</t>
  </si>
  <si>
    <t>2ND FLOOR TUN KIKU BDG GARAPAN</t>
  </si>
  <si>
    <t>2ND FLOOR TUN KIKU BUILDING GARAPAN</t>
  </si>
  <si>
    <t>66-0804741</t>
  </si>
  <si>
    <t>CASTRO</t>
  </si>
  <si>
    <t>GREGORIO</t>
  </si>
  <si>
    <t>PRESIDENT/CEO</t>
  </si>
  <si>
    <t>P .O. BOX 502713</t>
  </si>
  <si>
    <t>P-500-25036-666661</t>
  </si>
  <si>
    <t>CIVIL ENGINEERING TECHNICIAN</t>
  </si>
  <si>
    <t>LABOR.CNMI.GOV</t>
  </si>
  <si>
    <t>C-500-25104-859491</t>
  </si>
  <si>
    <t>The Sun Development, Inc.</t>
  </si>
  <si>
    <t>Royal Poker</t>
  </si>
  <si>
    <t>P.O. Box 505173</t>
  </si>
  <si>
    <t>66-0708742</t>
  </si>
  <si>
    <t>Jin</t>
  </si>
  <si>
    <t>Shunjin</t>
  </si>
  <si>
    <t>First-Line Supervisors of Gambling Services Workers</t>
  </si>
  <si>
    <t>P-500-24305-444321</t>
  </si>
  <si>
    <t>Gaming Supervisor</t>
  </si>
  <si>
    <t>1 YEAR WORK EXPERIENCED. KNOWLEDGE IN PRINCIPLES AND PROCESSESS FOR PROVIDING CUSTOMER SERVICE. MUST BE CAPABLE OF DELEGATING AND MANAGING SUBORDINATE. CAN WORK FLEXIBLE TIME IN NIGHTS AND HOLIDAYS. POLICE CLEARANCE AND DRUG TEST REQUIRED FOR US CITIZEN AND FOREIGN WORKERS.</t>
  </si>
  <si>
    <t>C-500-25084-800481</t>
  </si>
  <si>
    <t>PADILLA</t>
  </si>
  <si>
    <t>CHRISTOPHER JOJO</t>
  </si>
  <si>
    <t>CAMILOZA</t>
  </si>
  <si>
    <t>HUMAN RESOURCE MANAGER</t>
  </si>
  <si>
    <t>P-500-24182-163256</t>
  </si>
  <si>
    <t>BSC IN ACCOUNTING, FINANCE OR RELATED DEGREE, COMPUTER LITERATE, MS WORD AND EXCEL PROGRAMS, QUICKBOOK;
WORK EXPERIENCES AS AN ACCOUNTANT PREFERABLY IN A REPUTABLE COMPANY FOR AT LEAST 1 YEAR; 
KNOWLEDGE OF GENERAL ACCOUNTING AND AUDITING PRINCIPLES AND PROCEDURES, CAN COMMUNICATION WELL BOTH ORAL AND IN WRITING, HANDS ON EXPERIENCE IN ACCOUNTING AND TAX SOFTWARES, EXPERIENCE WITH LEDGERS AND ALL BOOKS OF ACCOUNTS; 
PREPARE SERVICE PROPOSALS AND ATTEND BIDDING TO PROSPECTIVE CLIENTS</t>
  </si>
  <si>
    <t>FICA (SOCIAL SECURITY AND MEDICARE)
CNMI TAXES (CHAP. 3 AND CHAP. 7)</t>
  </si>
  <si>
    <t>C-500-25108-878653</t>
  </si>
  <si>
    <t>World Wide Corporation</t>
  </si>
  <si>
    <t>World Tour and Travel</t>
  </si>
  <si>
    <t>PMB 305, BOX 10000</t>
  </si>
  <si>
    <t>M2M Bldg. Room 202, Garapan</t>
  </si>
  <si>
    <t>66-0472409</t>
  </si>
  <si>
    <t>Li</t>
  </si>
  <si>
    <t>Xinlan</t>
  </si>
  <si>
    <t>Vice-President</t>
  </si>
  <si>
    <t>worldtoursaipan@gmail.com</t>
  </si>
  <si>
    <t>P-500-25061-736295</t>
  </si>
  <si>
    <t>Travel Clerks</t>
  </si>
  <si>
    <t>MUST HAVE 12 MONTHS OF PRIOR EXPERIENCE WORKING FOR TRAVEL AGENCY. MANDARIN CHINESE LANGUAGE SKILLS IS PREFERRED. MUST PROVIDE UPDATED CRIMINAL RECORD CLEARANCE PRE-EMPLOYMENT. ALL EMPLOYMENT RULES APPLIES EQUALLY TO BOTH U.S. AND FOREIGN WORKERS.</t>
  </si>
  <si>
    <t>M2M Bldg., Room 202, Garapan</t>
  </si>
  <si>
    <t>Experience</t>
  </si>
  <si>
    <t>CNMI Chapter 2, FICA and other employment taxes as required by law.</t>
  </si>
  <si>
    <t>P-500-25038-674037</t>
  </si>
  <si>
    <t>6 MONTHS EXPERIENCE AND WORK FLEXIBLE TIME.</t>
  </si>
  <si>
    <t>104 MANGO CITY, MIDDLE ROAD GARAPAN</t>
  </si>
  <si>
    <t>C-500-25153-039023</t>
  </si>
  <si>
    <t>Bukiki Avenue Garapan</t>
  </si>
  <si>
    <t>P-500-25148-022716</t>
  </si>
  <si>
    <t xml:space="preserve">Must have 12 months of work-related experience as baker. Understanding the implications of new information for both current and future problem-solving and decision-making. Must be able to carry 50lbs. of flour, sugar and other ingredients. </t>
  </si>
  <si>
    <t>First-Line Supervisors of Food Preparation and Serving Workers</t>
  </si>
  <si>
    <t>P-500-24218-243539</t>
  </si>
  <si>
    <t>Must have a High School diploma. With at least 12 months work experience as a Restaurant Supervisor in a restaurant setting, with knowledge of computer to do daily reports. Must be able to manage split and flexible schedules. Must be able to manage various customer complaints, control inventory of food, equipment, small ware and liquor and other items such as uniforms that needed monthly inventory report. Can do kitchen preparation and cooking during busy situations.</t>
  </si>
  <si>
    <t>Broadway Ave., Canal St.</t>
  </si>
  <si>
    <t>AT LEAST 6 MONTHS WORK EXPERIENCE IN THE RELATED FIELD OF CUSTOMER SERVICE, OFFICE ADMINISTRATION OR SALES WORK IN THE TOURISM INDUSTRY. MUST BE COMPUTER LITERATE WITH KNOWLEDGE OF EXCEL, WORD AND POWERPOINT. APPLICANTS MUST PASS CASHIERS' SKILLED TEST (TOTAL PASSING SCORE OF 89%) DURING THE APPLICATION PROCESS. THE SKILL TESTING AND COMPREHENSION EXAM ARE REQUIRED EQUALLY TO BOTH US AND FOREIGN WORKERS. APPLICANTS MUST HAVE A VALID DRIVERS LICENSE AND ARE REQUIRED EQUALLY TO BOTH US AND FOREIGN WORKERS. REQUIRED MINIMUM OF 3 MONTHS AUTOMATED RENT A CAR SYSTEM AND MANUAL RENT A CAR TRANSACTION EXPERIENCE.</t>
  </si>
  <si>
    <t>C-500-25100-849216</t>
  </si>
  <si>
    <t>C-500-25122-929500</t>
  </si>
  <si>
    <t>P-500-25083-800036</t>
  </si>
  <si>
    <t>Inventory Specialist</t>
  </si>
  <si>
    <t xml:space="preserve">A) High school diploma (may be foreign equivalent); 12 months of experience as an Inventory Specialist, Promodiser, or Merchandiser; and must possess drivers license.  Verification of qualifications required.
B) Continued from E.c.7.a.: 5 days paid vacation leave after 1 year of employment, 7 days paid vacation leave after 2 years of employment, 10 days paid vacation leave after 3 years of employment; &amp; 5 days paid sick leave per year after completing 90 days from commencement of employment. Worker will be provided with daily transportation to and from workers residence to work site.  
C) Housing is optional.  At the worker's option, the Employer will assist the worker in securing housing consisting of a bedroom with shared bathroom, shared kitchen, &amp; shared living room/dining space at a monthly rate, excluding utilities, of $200 per bedroom or $100 if 2-person shared bedroom.  The worker is responsible for paying for the cost of the housing.
</t>
  </si>
  <si>
    <t>C-500-25121-925272</t>
  </si>
  <si>
    <t>M &amp;  R CORPORATION</t>
  </si>
  <si>
    <t>ALIFBABA FARMS</t>
  </si>
  <si>
    <t>P-500-24127-959934</t>
  </si>
  <si>
    <t>At least 3 months of continuous working experience in farm-related positions.</t>
  </si>
  <si>
    <t>P-500-24180-161770</t>
  </si>
  <si>
    <t xml:space="preserve">Must have 12 months of work-related experience as a baker. Understanding the implications of new information for both current and future problem-solving and decision-making. Must be able to carry 50lbs. of flour, sugar, and other ingredients. </t>
  </si>
  <si>
    <t>Required Federal and Local tax</t>
  </si>
  <si>
    <t>C-500-25129-956874</t>
  </si>
  <si>
    <t>J &amp; P Co., Ltd.</t>
  </si>
  <si>
    <t>P-500-25072-771202</t>
  </si>
  <si>
    <t>Piano Teacher</t>
  </si>
  <si>
    <t>2 years of experience as a Piano Teacher. Knowledge of music theory and piano technique. Must have clear communication and interpersonal skills. Patient, encouraging, and able to motivate students. Ability to create engaging and effective lesson plans. Flexibility to work evenings and weekends as needed.</t>
  </si>
  <si>
    <t>CNMI, Federal Tax (FICA) and Medicare</t>
  </si>
  <si>
    <t>C-500-25094-831100</t>
  </si>
  <si>
    <t>P-500-24179-152430</t>
  </si>
  <si>
    <t>State Income Tax, Social Security (FICA), Medicare Tax</t>
  </si>
  <si>
    <t>C-500-25105-863729</t>
  </si>
  <si>
    <t>P-500-24151-049626</t>
  </si>
  <si>
    <t xml:space="preserve">	Three (3) months of kitchen production experience.
	Understanding of food preparation fundamentals.
	Ability to follow recipes.
	Understanding of food allergies and foodborne illnesses.
	Mathematical skills.
	Knife handling skills.
</t>
  </si>
  <si>
    <t>MARIANAS DENTAL CENTER, LLC</t>
  </si>
  <si>
    <t>TSL Plaza 2nd Floor Beach Road</t>
  </si>
  <si>
    <t>PO Box 504699</t>
  </si>
  <si>
    <t>66-0932088</t>
  </si>
  <si>
    <t>Limbo</t>
  </si>
  <si>
    <t>Neil</t>
  </si>
  <si>
    <t>Owner/General Dentist</t>
  </si>
  <si>
    <t>smile@mdcsaipan.com</t>
  </si>
  <si>
    <t>P-500-25142-005256</t>
  </si>
  <si>
    <t xml:space="preserve">MUST HAVE ATLEAST 12MONTHS EXPERIENCE AS DENTAL ASSISTANT OR RELATED. CERTIFICATE OF EMPLOYMENT AS
DENTAL ASSISTANT IS REQUIRED. PASSED THE PRE-SCREENIG/EMPLOYMENT EXAM IS REQUIRED. MUST HAVE HIGH SCHOOL DIPLOMA.
</t>
  </si>
  <si>
    <t>TSL PLAZA 2ND FLOOR BEACH ROAD</t>
  </si>
  <si>
    <t>C-500-25114-903287</t>
  </si>
  <si>
    <t>HONG ELECTRIC ENTERPRISES INC</t>
  </si>
  <si>
    <t>CHALAN PALE ARNOLD ROAD, CHALAN LAULAU</t>
  </si>
  <si>
    <t>P.O BOX 501681</t>
  </si>
  <si>
    <t>66-0520874</t>
  </si>
  <si>
    <t>TAMPARONG</t>
  </si>
  <si>
    <t>MARIA CAROLINE</t>
  </si>
  <si>
    <t>CUDIAMAT</t>
  </si>
  <si>
    <t>ADMINISTRATIVE &amp; FINANCE MANAGER</t>
  </si>
  <si>
    <t>P.O.  Box 501681</t>
  </si>
  <si>
    <t>hongelectric670@gmail.com</t>
  </si>
  <si>
    <t>Order Clerks</t>
  </si>
  <si>
    <t>P-500-25072-771069</t>
  </si>
  <si>
    <t>ORDER ANALYST</t>
  </si>
  <si>
    <t>P.O. BOX 501681</t>
  </si>
  <si>
    <t>Salary Withholding tax and FICA Tax only</t>
  </si>
  <si>
    <t>HA &amp; JO INVESTMENT GROUP LLC</t>
  </si>
  <si>
    <t>ETE CAFE; PLUMERIA STEAKHOUSE</t>
  </si>
  <si>
    <t>66-0833086</t>
  </si>
  <si>
    <t>STEVE</t>
  </si>
  <si>
    <t>KAPSOO</t>
  </si>
  <si>
    <t>PO BOX 506483</t>
  </si>
  <si>
    <t>hajoetecafe@gmail.com</t>
  </si>
  <si>
    <t>P-500-24334-507109</t>
  </si>
  <si>
    <t>GARAPAN BEACH ROAD</t>
  </si>
  <si>
    <t>C-500-24211-229990</t>
  </si>
  <si>
    <t>UNIT 2A, 2nd Flr Marianas Printing Services Bldg.</t>
  </si>
  <si>
    <t>P-500-24166-110687</t>
  </si>
  <si>
    <t>2ND FLOOR ROOM 2-A MARIANAS PRINTING SERVICE BLDG., SAN JOSE</t>
  </si>
  <si>
    <t>SS FICA and other applicable CNMI Withholding Tax</t>
  </si>
  <si>
    <t>C-500-24249-318600</t>
  </si>
  <si>
    <t>V-kool Marianas USA, LLC</t>
  </si>
  <si>
    <t>Beach Road, Tun Segundo St. Chalan Kanoa</t>
  </si>
  <si>
    <t>66-0833044</t>
  </si>
  <si>
    <t>Sikayun</t>
  </si>
  <si>
    <t>Edward</t>
  </si>
  <si>
    <t>polyshinevkool@gmail.com</t>
  </si>
  <si>
    <t>Automotive Glass Installers and Repairers</t>
  </si>
  <si>
    <t>P-500-24205-214192</t>
  </si>
  <si>
    <t>Window Tint Specialist</t>
  </si>
  <si>
    <t>High School graduate with at least 12 months of work experience as Window Tint Specialist.  Knowledge and experience in the installation and removal of window tints for motor vehicles including residential and office windows.  Knowledge and experience in operating tools, equipment and materials for window tint installation and removal including proper safety procedures in doing the tasks.  Must be able to lift, push, pull or carry objects minimum if 30 lbs. and bend, stretch, twist or reach with body, arms and/or legs.  Trade test and employment examination are required.</t>
  </si>
  <si>
    <t>Beach Road, Tun Segundo St., Chalan Kanoa</t>
  </si>
  <si>
    <t>Applicable CNMI &amp; Federal Tax</t>
  </si>
  <si>
    <t>C-500-24250-318921</t>
  </si>
  <si>
    <t>12 months of previous work experience and previous work-related skill, knowledge, or experience is required. Must be able to lift at least 25 pounds. Knowledge and experience of using a variety of cleaning tools and equipment such as vacuum cleaner, mops, and brooms.  Knowledge of safety guidelines when working with chemical cleaners.  Must be able to work on flexible work schedules (nights, weekends, and holidays) as needed as work will be performed on different worksites/locations. Employment exam/trade test required - will be applied equally to both U.S. workers and CW-1 workers.</t>
  </si>
  <si>
    <t>ALL CNMI &amp; FEDERAL TAXES.</t>
  </si>
  <si>
    <t>C-500-24240-298256</t>
  </si>
  <si>
    <t>Saipan City</t>
  </si>
  <si>
    <t>C-500-24261-341769</t>
  </si>
  <si>
    <t>Guangdong Development Co., Ltd.</t>
  </si>
  <si>
    <t>Guangdong Hardware</t>
  </si>
  <si>
    <t>Guangdong Building, Msgr. Martinez Road</t>
  </si>
  <si>
    <t>P.O. BOX 501640, As Lito Village</t>
  </si>
  <si>
    <t>66-0500561</t>
  </si>
  <si>
    <t>JIANCHU</t>
  </si>
  <si>
    <t>Acting Office Representative</t>
  </si>
  <si>
    <t>guangdong_hardware@163.com</t>
  </si>
  <si>
    <t>P-500-24217-243473</t>
  </si>
  <si>
    <t>Material Coordinator</t>
  </si>
  <si>
    <t>AT LEAST A HIGH SCHOOL DIPLOMA OR EQUIVALENT. AT LEAST 12 MONTHS WORKING EXPERIENCE ON RELATED FIELD. FAMILIAR WITH MICROSOFT OFFICE.
PROFICIENT USING OF OFFICE SOFTWARE FOR SPREADING ANALYTICAL REPORTS AND PRESENTATION. ABILITY TO VERIFY ACCURACY OF TRANSACTIONAL DATA OF
THE INVENTORY, MATERIALS AND DOCUMENTS. KNOWLEDGE OF LISTENING AND SPEAKING ENGLISH AND CHINESE, BEING ABLE TO COMMUNICATE WITH LOCAL
PEOPLE AND DIFFERENT VENDORS (SUCH AS U.S., SINGAPORE, CHINA, AND SO ON) FOR THE RECEIVING VARIANCE AND PRODUCTS ISSUE, AND ABILITY TO PREPARE INVENTORY REPORT AND MATERIALS MONTHLY SALES REPORTS TO THE MANAGEMENT AND HEAD OFFICE (IN CHINA) FOR PROPER CONTROL. WORK EVEN ON WEEKEND OR HOLIDAY. KNOWLEDGE OF PRINCIPLES AND PROCESSES FOR PROVIDING CUSTOMER AND BUSINESS SERVICES. OTHER SKILLS SUCH AS
COORDINATION AND TIME MANAGEMENT.</t>
  </si>
  <si>
    <t>All CNMI and Federal Income Taxes.</t>
  </si>
  <si>
    <t>C-500-24225-262450</t>
  </si>
  <si>
    <t>WJC Mart / WJC Pacific Fishing</t>
  </si>
  <si>
    <t>P.O Box 503742</t>
  </si>
  <si>
    <t>Motorboat Mechanics and Service Technicians</t>
  </si>
  <si>
    <t>P-500-24171-127395</t>
  </si>
  <si>
    <t>Motor Boat Mechanic</t>
  </si>
  <si>
    <t>Must have 24 months work experience. Knowledgeable in using power tools and hands in repairing Diesel Boat Engine like wrenches, fliers,magnetic tools, tester, hammers etc..</t>
  </si>
  <si>
    <t xml:space="preserve">Dandan Road </t>
  </si>
  <si>
    <t xml:space="preserve">San Vicente Village </t>
  </si>
  <si>
    <t>Beatriz Q fejeran dba WJC mart</t>
  </si>
  <si>
    <t>C-500-24297-428439</t>
  </si>
  <si>
    <t>TUN HERMAN PAN AIRPORT ROAD DANDAN</t>
  </si>
  <si>
    <t>contact@esupplyenterprise.com</t>
  </si>
  <si>
    <t>P-500-24200-204400</t>
  </si>
  <si>
    <t>KNOWLEDGE IN REPAIRING AND MAINTENANCE JOB OF BUILDING AND MACHINE.
KNOWLEDGE IN OPERATING SPECIAL TOOLS</t>
  </si>
  <si>
    <t>CNMI TAXES(Chapter 2 and Chapter 7);
FICA TAXES( SOCIAL SECURITY AND MEDICARE)</t>
  </si>
  <si>
    <t>C-500-24265-355288</t>
  </si>
  <si>
    <t>P-500-24177-144410</t>
  </si>
  <si>
    <t xml:space="preserve">MUST HAVE AT LEAST 3 MONTHS PREVIOUS WORK RELATED SKILLS, KNOWLEDGE &amp; EXPERIENCE. APPLICANTS MUST BE ABLE TO LIFT 50 LBS. AND CAN WORK ON FLEXIBLE HOURS ON WEEKENDS AND HOLIDAYS OR EARLY MORNING SHIFT. MUST SUBMIT DETAILED RESUME EQUALLY APPLICABLE TO BOTH U.S. AND FOREIGN WORKERS. </t>
  </si>
  <si>
    <t>Ch. 2 and Ch. 7 Tax ( State and Federal Tax), Social Security and Medicare Tax</t>
  </si>
  <si>
    <t>C-500-24215-242849</t>
  </si>
  <si>
    <t>FAMEX INC</t>
  </si>
  <si>
    <t>CITRINE CATERING</t>
  </si>
  <si>
    <t>KOBLERVILLE ROAD</t>
  </si>
  <si>
    <t>HOUSE NO. 555 KOBLERVILLE VILLAGE</t>
  </si>
  <si>
    <t>HOMAN</t>
  </si>
  <si>
    <t>P-500-24179-152244</t>
  </si>
  <si>
    <t>BUILDING SERVICE TECHNICIAN</t>
  </si>
  <si>
    <t>Capable of operating cleaning equipment such as vacuum cleaner, mops and squeezers. Can
work in flexible hours.</t>
  </si>
  <si>
    <t>HOUSE NO 555 KOBLERVILLE VILLAGE</t>
  </si>
  <si>
    <t>All applicable taxes.</t>
  </si>
  <si>
    <t>C-500-24192-185041</t>
  </si>
  <si>
    <t>WEDNESDAY LLC</t>
  </si>
  <si>
    <t>P.O. BOX 10001 PMB 1222</t>
  </si>
  <si>
    <t>T7 G/F.,  PALM BLDG., PASEO DE MARIANAS STREET, GARAPAN</t>
  </si>
  <si>
    <t>66-1069231</t>
  </si>
  <si>
    <t>T7 G/F., PALM BUILDING PASEO DE MARIANAS STREET GARAPAN</t>
  </si>
  <si>
    <t>tiffaniexie2019@gmail.com</t>
  </si>
  <si>
    <t>P-500-24135-991792</t>
  </si>
  <si>
    <t>TOUR GUIDE &amp; ESCORTS</t>
  </si>
  <si>
    <t>APPLICANT HAVE TO PASS THE TOUR GUIDE EXAMINATION IF WORK AT CNMI, AT LEAST 12 MONTHS PREVIOUS RELATED WORK EXPERIENCE AS TOUR GUIDE &amp; ESCORTS.</t>
  </si>
  <si>
    <t>T7 G/F., PALM BLDG., PASEO DE MARIANAS STRRET, GARAPAN</t>
  </si>
  <si>
    <t>local &amp; federal tax.</t>
  </si>
  <si>
    <t>C-500-24335-507770</t>
  </si>
  <si>
    <t xml:space="preserve">Must have a Bachelor of Science in Animal Husbandry. Must have three (3) months prior training in Animal Husbandry. Must have at least twelve (12) months prior work experience as an Animal Attendant/Trainer. Must be able and willing to work shifts, evenings, holidays, and weekends. Must be able and willing to work during inclement weather. Must have or be able and willing to obtain a valid Lifeguard and First-aid &amp; CPR Certifications that will be applied equally to U.S. and foreign workers. </t>
  </si>
  <si>
    <t>C-500-24345-529419</t>
  </si>
  <si>
    <t xml:space="preserve">Withholding Taxes, FICA &amp; Medicare Contribution
</t>
  </si>
  <si>
    <t>C-500-24279-387896</t>
  </si>
  <si>
    <t>MB Tech Micronesia, LLC</t>
  </si>
  <si>
    <t>PO BOX 504850</t>
  </si>
  <si>
    <t>Member/Co-owner</t>
  </si>
  <si>
    <t>P-500-24208-224162</t>
  </si>
  <si>
    <t>Certificate in Bachelor of Science in Accountancy</t>
  </si>
  <si>
    <t>Social Security Tax
Medicare Tax
Chapter 2 Tax
Chapter 7 Tax, if applicable</t>
  </si>
  <si>
    <t>C-500-24341-522721</t>
  </si>
  <si>
    <t>Edwina M. Bermeo</t>
  </si>
  <si>
    <t>A &amp; E Enterprises</t>
  </si>
  <si>
    <t>p.o box 1329</t>
  </si>
  <si>
    <t>66-1070583</t>
  </si>
  <si>
    <t>Bermeo</t>
  </si>
  <si>
    <t>Edwina</t>
  </si>
  <si>
    <t>Manayao</t>
  </si>
  <si>
    <t>P.O Box 1329</t>
  </si>
  <si>
    <t>aebermeo.enterprises@gmail.com</t>
  </si>
  <si>
    <t>P-500-24301-435056</t>
  </si>
  <si>
    <t>CANDIDATE MAY BE REQUIRED TO WORK UNDER THE SUN OR RAINING IF NECESSARY.</t>
  </si>
  <si>
    <t>sinapalo Villag Rota</t>
  </si>
  <si>
    <t>p.o box  1329</t>
  </si>
  <si>
    <t>CNMI Taxes and FICA taxes</t>
  </si>
  <si>
    <t>C-500-24355-560645</t>
  </si>
  <si>
    <t>ROME RESEARCH CORPORATION</t>
  </si>
  <si>
    <t>IBB SITE ROBERT E. KAMOSA TRANSMITTING STATION</t>
  </si>
  <si>
    <t>P.O. BOX 520771</t>
  </si>
  <si>
    <t>16-1032496</t>
  </si>
  <si>
    <t>ACOLLADOR</t>
  </si>
  <si>
    <t>EDGARD</t>
  </si>
  <si>
    <t>BANDERADO</t>
  </si>
  <si>
    <t>PROJECT MANAGER</t>
  </si>
  <si>
    <t>EDGARD.ACOLLADOR@NEXTECHSOL.COM</t>
  </si>
  <si>
    <t>MAILMAN</t>
  </si>
  <si>
    <t>BRUCE</t>
  </si>
  <si>
    <t>2ND FLOOR SASHA BLDG., BEACH ROAD</t>
  </si>
  <si>
    <t>PMB 238 BOX 10000</t>
  </si>
  <si>
    <t>Radio, Cellular, and Tower Equipment Installers and Repairers</t>
  </si>
  <si>
    <t>P-500-24319-473991</t>
  </si>
  <si>
    <t>RADIO, CELLULAR AND TOWER EQUIPMENT INSTALLER &amp; REPAIRER I</t>
  </si>
  <si>
    <t>U.S. AND FOREIGN WORKERS MUST PASS THE GOVERNMENT ELECTRONICS ANALOG AND DIGITAL THEORY TESTS.</t>
  </si>
  <si>
    <t>Edgard.Acollador@nextechsol.com</t>
  </si>
  <si>
    <t>MAILMAN &amp; KARA, LLC</t>
  </si>
  <si>
    <t>C-500-24317-468003</t>
  </si>
  <si>
    <t>C-500-24303-438633</t>
  </si>
  <si>
    <t>4627 AS GONNO ROAD</t>
  </si>
  <si>
    <t>PMB 338, BOX 10001</t>
  </si>
  <si>
    <t>4627 AS GONNO ROAD,</t>
  </si>
  <si>
    <t>PMB 338 BOX 10001</t>
  </si>
  <si>
    <t>Exercise Physiologists</t>
  </si>
  <si>
    <t>P-500-24255-328963</t>
  </si>
  <si>
    <t>EXERCISE PHYSIOLOGIST</t>
  </si>
  <si>
    <t>KNOWLEDGE OF PRINCIPLES, METHODS, AND PROCEDURES FOR DIAGNOSIS, TREATMENT, AND REHABILITATION OF PHYSICAL AND MENTAL DYSFUNCTIONS, AND FOR CAREER COUNSELING AND GUIDANCE.  MAY BE ABLE TO TRAVEL TO COUNTRIES SPECIFIED IN THE JOB DUTIES.  WITH AT LEAST 24 MONTHS OF RELATED WORK EXPERIENCE, AND WITH EDUCATIONAL REQUIREMENT OF A BACHELOR'S DEGREE.</t>
  </si>
  <si>
    <t>NMI SOCCER TRAINING CENTER, 4627 AS GONNO ROAD, KOBLERVILLE</t>
  </si>
  <si>
    <t>C-500-24181-162691</t>
  </si>
  <si>
    <t>SP DANCOE AND ASSOCIATES, LLC</t>
  </si>
  <si>
    <t xml:space="preserve">P.O. BOX 503922 </t>
  </si>
  <si>
    <t>GUALO RAI CENTER BLDG., CHALAN PALE ARNOLD (MIDDLE) RD., GUA</t>
  </si>
  <si>
    <t>37-1776359</t>
  </si>
  <si>
    <t>DANCOE</t>
  </si>
  <si>
    <t>SONYA</t>
  </si>
  <si>
    <t>PANGELINAN</t>
  </si>
  <si>
    <t>spdancoe19@gmail.com</t>
  </si>
  <si>
    <t>P-500-23179-149472</t>
  </si>
  <si>
    <t>ARCHITECTURAL AND CIVIL DRAFTER</t>
  </si>
  <si>
    <t xml:space="preserve">6 MONTHS WORK EXPERIENCE.
AUTOCAD OPERATOR.
ARCHITECTURAL, STRUCTURAL, ELECTRICAL, MECHANICAL PLANNING, DESIGN AND COST ESTIMATES.
KNOWLEDGE IN BUILDING CODES, MATERIALS AND STANDARDS.
</t>
  </si>
  <si>
    <t>SP DANCOE OFFICE</t>
  </si>
  <si>
    <t>FICA (SOCIAL SECURITY AND MEDICARE) TAXES
CNMI (CHAPTER 2 AND CHAPTER 7) TAXES</t>
  </si>
  <si>
    <t>C-500-24290-412532</t>
  </si>
  <si>
    <t>MUST HAVE A HIGH SCHOOL DIPLOMA/GED CERTIFICATE. 12 MONTHS GENERAL MAINTENANCE EXPERIENCE. ABILITY TO UNDERSTAND REPAIRING BUILDINGS, EQUIPMENT, PLUMBING, ELECTRICAL SYSTEMS AND EXPERIENCE IN POWER OR HAND TOOLS AND ROUTINE EQUIPMENT AND VEHICLE MAINTENANCE. ABLE TO WORK IN A FAST-PACED ENVIRONMENT AND MULTI-TASK EFFECTIVELY MUST BE ABLE TO WORK ON FLEXIBLE HOURS INCLUDING WEEKENDS, HOLIDAYS AND NIGHT SHIFTS</t>
  </si>
  <si>
    <t>C-500-24157-072604</t>
  </si>
  <si>
    <t>Century Tours Inc.</t>
  </si>
  <si>
    <t>2F GSE Area, POI Bldg, International Terminal Lp, I'fadang</t>
  </si>
  <si>
    <t>66-0796956</t>
  </si>
  <si>
    <t>2F GSE Area, POI Building, International Terminal Lp</t>
  </si>
  <si>
    <t>Saipan International Airport, I'fadang</t>
  </si>
  <si>
    <t>P-500-23282-417405</t>
  </si>
  <si>
    <t>Must have at least 24 months prior work experience as an Accounting Assistant. Must have a High School Diploma/GED. Must be able and willing to work shifts, evening, holidays, and weekends.</t>
  </si>
  <si>
    <t>2F, POI BLDG-GSE AREA, INTERNATIONAL TERMINAL LP, I'FADANG</t>
  </si>
  <si>
    <t>P.O. BOX 10000 PMB 1028 PPP</t>
  </si>
  <si>
    <t>Century Tours, Inc.</t>
  </si>
  <si>
    <t>C-500-24344-526598</t>
  </si>
  <si>
    <t>MAHILUM ENTERPRISES</t>
  </si>
  <si>
    <t>KATHY BARBER SHOP</t>
  </si>
  <si>
    <t>P.O BOX 520281</t>
  </si>
  <si>
    <t>66-0988596</t>
  </si>
  <si>
    <t>MAHILUM</t>
  </si>
  <si>
    <t>ETERNSVY</t>
  </si>
  <si>
    <t>eterns.mahilum@gmail.com</t>
  </si>
  <si>
    <t>P-500-24306-446695</t>
  </si>
  <si>
    <t>BARBER</t>
  </si>
  <si>
    <t>C-500-24306-446883</t>
  </si>
  <si>
    <t>P-500-24164-099972</t>
  </si>
  <si>
    <t>Associate's degree required with 24 months work related experience. Knowledge of design techniques, tools, and principles involved in production of precision technical plans, blueprints, drawings, and models. Knowledge of materials, methods, and the tools involved in the construction or repair of houses, buildings, or other structures such as highways and roads. 2 years of direct work with AutoCAD and construction drawing preparation. Produces clear, accurate technical drawings, plans, and documentation for civil engineering projects. Able to effectively interpret and translate engineering specifications and technical data into precise technical drawings and models.</t>
  </si>
  <si>
    <t>C-500-25009-605963</t>
  </si>
  <si>
    <t>ABLE TO DIAGNOSE AND WELL KNOWLEDGEABLE IN PARTS AS WELL AS RECORDS/LOGS OF VEHICLE/MACHINE SERVICES FOR TRUCKS AND QUARRY EQUIPMENT. MUST HAVE MINIMUM 24 MONTHS OF WORK EXPERIENCE.</t>
  </si>
  <si>
    <t>C-500-24217-243475</t>
  </si>
  <si>
    <t xml:space="preserve">High school graduate and 24 months or work experience. Knowledge of machines and tools, including their designs, uses repair and maintenance. Knowledge of materials, methods, and tools involved in the repair of buildings. </t>
  </si>
  <si>
    <t>Required Federal and Local Tax</t>
  </si>
  <si>
    <t>C-500-24217-243327</t>
  </si>
  <si>
    <t>P-500-24177-145067</t>
  </si>
  <si>
    <t>Must have at least twelve (12) months prior work experience as a Night Manager/Auditor, Accounting Assistant/Clerk. Must have a high school diploma or GED. Must be able and willing to work nights, shifts, weekends, and during inclement weather.</t>
  </si>
  <si>
    <t>P.O . Box 501029</t>
  </si>
  <si>
    <t>Asia Pacific Hotels Inc. DBA Crowne Plaza Resort Saipan</t>
  </si>
  <si>
    <t>C-500-24313-461911</t>
  </si>
  <si>
    <t>GLOBAL SOURCING LLC.</t>
  </si>
  <si>
    <t>P-500-24190-178348</t>
  </si>
  <si>
    <t>Assistant Cook</t>
  </si>
  <si>
    <t>Doctorate (PhD)</t>
  </si>
  <si>
    <t>Must have 12 months experience with Work certfication.</t>
  </si>
  <si>
    <t>Chapter 2, chapter 7 and Fica employee share</t>
  </si>
  <si>
    <t>C-500-24257-335358</t>
  </si>
  <si>
    <t xml:space="preserve">CNMI Tax, Federal Tax, Medicare and Social Security
</t>
  </si>
  <si>
    <t>C-500-24257-335345</t>
  </si>
  <si>
    <t>80 hours paid vacation leave, 40 hours paid sick leave per annum</t>
  </si>
  <si>
    <t>Local and Federal Taxes, 50% Health Insurance Premium is optional, IOU's</t>
  </si>
  <si>
    <t>C-500-24229-271738</t>
  </si>
  <si>
    <t>SAIPAN LAULAU DEVELOPMENT INC.</t>
  </si>
  <si>
    <t>PMB 1020 P.O. 10000</t>
  </si>
  <si>
    <t>Pesticide Handlers, Sprayers, and Applicators, Vegetation</t>
  </si>
  <si>
    <t>P-500-24191-181496</t>
  </si>
  <si>
    <t>CHEMICAL APPLICATOR</t>
  </si>
  <si>
    <t xml:space="preserve">-	High school diploma or its equivalent.
-	Twelve (12) months work experience as Chemical applicator in a golf course.
</t>
  </si>
  <si>
    <t>APPLICABLE FEDERAL AND LOCAL TAXES AS REQUIRED BY LAW.
OPTIONAL: HOUSING AT $100 PER MONTH.
OPTIONAL: HEALTH INSURANCE.</t>
  </si>
  <si>
    <t>C-500-24244-307921</t>
  </si>
  <si>
    <t>SOUDELOR CORPORATION</t>
  </si>
  <si>
    <t>J3 ENTERPRISES</t>
  </si>
  <si>
    <t>P.O. BOX 501393, BEACH ROAD</t>
  </si>
  <si>
    <t>66-0846910</t>
  </si>
  <si>
    <t>ESLABAN</t>
  </si>
  <si>
    <t>CARLOS JR.</t>
  </si>
  <si>
    <t>ESPIRITU</t>
  </si>
  <si>
    <t>soudelorcorp@yahoo.com</t>
  </si>
  <si>
    <t>P-500-24158-082650</t>
  </si>
  <si>
    <t xml:space="preserve">AT LEAST 12 MONTHS WORKING EXPERIENCE AS MAINTENANCE AND REPAIR WORKER. KNOW HOW TO READ ELECTRICAL
DIAGRAM. KNOW CARPENTRY AND MASONRY WORKS.
WILLING TO WORK FLEXIBLE SCHEDULE. DO OTHER RELATED DUTIES AS ASSIGNED.
PRE-SCREENING TEST IS REQUIRED (LIKE TRADE TEST AND/OR EMPLOYMENT EXAM)
</t>
  </si>
  <si>
    <t>P-500-24220-249918</t>
  </si>
  <si>
    <t>FIRST LINE SUPERVISOR OF RETAIL SALES WORKERS</t>
  </si>
  <si>
    <t>ACCOUNTING ASSISTANT</t>
  </si>
  <si>
    <t>C-500-25077-783009</t>
  </si>
  <si>
    <t>C-500-24320-476789</t>
  </si>
  <si>
    <t>P-500-24205-214203</t>
  </si>
  <si>
    <t>FOOD PREPARATION AND SERVING RELATED WORKERS, ALL OTHERS</t>
  </si>
  <si>
    <t>PROPER HYGIENE: CUSTOMER SERVICE, KNOWLEDGE IN FOOD PREPARATION AND SERVING.</t>
  </si>
  <si>
    <t>PO BOX 501106</t>
  </si>
  <si>
    <t>OVERTIME RATE APPLIES IN EXCESS OF 40 HRS. PER WEEK</t>
  </si>
  <si>
    <t>CNMI WITHHOLDING TAX, FEDERAL WITHHOLDING TAX, SOCIAL SECURITY AND MEDICARE CONTRIBUTION</t>
  </si>
  <si>
    <t>C-500-25007-598634</t>
  </si>
  <si>
    <t xml:space="preserve">Can possess to troubleshoot. Can operate Maintenance &amp; Repair Equipment. Must have High School Graduate or GED and have at least 24 months working experience as a Maintenance &amp; Repair Workers, General with Employment Certificate. Must have a Police Clearance. Willing to work in a flexible working schedule. 
Note: This pre-requisite applies to BOTH CW-1 Workers and US Workers Applicant
</t>
  </si>
  <si>
    <t>CNMI Withholding Tax (Chapter 2, Chapter 7)
FICA Taxes (Social Security, Medicare)</t>
  </si>
  <si>
    <t>C-500-24268-358838</t>
  </si>
  <si>
    <t>C-500-25022-635860</t>
  </si>
  <si>
    <t>CHINEN ICE CANDY CORPORATION</t>
  </si>
  <si>
    <t>PUTI TAINOBUI AVE. BETWEEN ROUTE 308 AND ORCHID STREET</t>
  </si>
  <si>
    <t>P.O. BOX 500126, SAIPAN</t>
  </si>
  <si>
    <t>66-0816703</t>
  </si>
  <si>
    <t>R</t>
  </si>
  <si>
    <t>VICE-PRESIDENT/SECRETARY</t>
  </si>
  <si>
    <t>saipan401@gmail.com</t>
  </si>
  <si>
    <t>IKEDA</t>
  </si>
  <si>
    <t>MAMI</t>
  </si>
  <si>
    <t>OFF ROUTE 38 (NAVY HILL ROAD)</t>
  </si>
  <si>
    <t>P.O. BOX 500047, SAIPAN</t>
  </si>
  <si>
    <t>mami96950@gmail.com</t>
  </si>
  <si>
    <t>M&amp;M's CORPORATION</t>
  </si>
  <si>
    <t>P-500-24346-533726</t>
  </si>
  <si>
    <t>ICE CANDY MAKER</t>
  </si>
  <si>
    <t>Ability to monitor operating machines and sense any malfunction (problem sensitivity). Ability to record and report the production data to supervisor.</t>
  </si>
  <si>
    <t>Puti Tainobui Ave. between Route 308 and Orchid Street</t>
  </si>
  <si>
    <t>P.O. Box 500126, Saipan</t>
  </si>
  <si>
    <t>Worker's Compensation provided.</t>
  </si>
  <si>
    <t>Any and all Federal and CNMI taxes applicable by law.</t>
  </si>
  <si>
    <t>https://job.labor.cnmi.gov</t>
  </si>
  <si>
    <t>C-500-24310-453011</t>
  </si>
  <si>
    <t>Tinian Fuel Services, Inc.</t>
  </si>
  <si>
    <t>Tinian Landscaping and Custodial Services; TLC General Contractor</t>
  </si>
  <si>
    <t>Po Box 520800</t>
  </si>
  <si>
    <t>66-0608693</t>
  </si>
  <si>
    <t>Mendiola-Long</t>
  </si>
  <si>
    <t>Phillip</t>
  </si>
  <si>
    <t>Thomas</t>
  </si>
  <si>
    <t>jobs@tinianservice.com</t>
  </si>
  <si>
    <t>P-500-24219-246562</t>
  </si>
  <si>
    <t>Housekeeper</t>
  </si>
  <si>
    <t>Previous work-related skills, knowledge, or experience is required. Service orientation, Time management, and judgement and decision-making skills.</t>
  </si>
  <si>
    <t xml:space="preserve">FICA and Withholding Tax
</t>
  </si>
  <si>
    <t>C-500-25024-639846</t>
  </si>
  <si>
    <t>1 YEAR GENERAL MAINTENANCE EXPERIENCE IN REPAIRING BUILDINGS, EQUIPMENT, PLUMBING, ELECTRICAL SYSTEMS AND EXPERIENCE IN POWER OR HAND TOOLS. SKILL IN GENERAL CUSTODIAL DUTIES AND FACILITY CLEANING DUTIES. SKILL IN ROUTINE EQUIPMENT AND VEHICLE MAINTENANCE. ABLE TO WORK IN A FAST-PACED ENVIRONMENT AND MULTI-TASK. MUST AGREE TO A POST- OFFER, PRE-EMPLOYMENT DRUG SCREENING TEST THE PROSPECTIVE EMPLOYEE OR APPLICANT WILL BE REQUIRED AN EMPLOYMENT DRUG SCREENING TEST WHICH WILL APPLY EQUALLY TO U.S. WORKERS AND CW-1 WORKERS.</t>
  </si>
  <si>
    <t>C-500-25067-759692</t>
  </si>
  <si>
    <t>Magas Corporation</t>
  </si>
  <si>
    <t>670 Rocksteady Shop</t>
  </si>
  <si>
    <t>P.O. Box 505728</t>
  </si>
  <si>
    <t>Saipan, MP 96950</t>
  </si>
  <si>
    <t>66-0789383</t>
  </si>
  <si>
    <t>Cabrera</t>
  </si>
  <si>
    <t>May Ann</t>
  </si>
  <si>
    <t>stressfree670@yahoo.com</t>
  </si>
  <si>
    <t>P-500-25010-609464</t>
  </si>
  <si>
    <t>Job requires 6 months' work experience. Ability to manage time. Can work without supervision. Has the ability to listen to and understand information and ideas presented through spoken words and sentences. Has the ability to communicate information and ideas in speaking so others will understand. Fast learner in operating various electronic appliances.</t>
  </si>
  <si>
    <t>Middle Road, Gualo Rai</t>
  </si>
  <si>
    <t>Payroll Taxes</t>
  </si>
  <si>
    <t>C-500-25092-820820</t>
  </si>
  <si>
    <t>BLUE EAGLE CONSTRUCTION</t>
  </si>
  <si>
    <t>P-500-24163-093933</t>
  </si>
  <si>
    <t>MUST HAVE AT LEAST 24 MONTHS OF EXPERIENCE. ABILITY TO FOLLOW THE INSTRUCTIONS FROM THE SUPERVISOR OR SENIOR MAINTENANCE WORKERS.
KNOWLEDGE OF GENERAL CARPENTRY OR REPAIRS. ABILITY TO USE HAND TOOLS AND POWER TOOLS.</t>
  </si>
  <si>
    <t>CNMI WITHHOLDING TAX, FEDERAL WITHHOLDING TAX, SOCIAL SECURITY AND MEDICARE CONTRIBUTIONS. EMPLOYER WILL ASSIST IN SECURING BOARD AND LODGING AT NO COST OR DEDUCTION TO EMPLOYEES.</t>
  </si>
  <si>
    <t>DL</t>
  </si>
  <si>
    <t>C-500-25037-670571</t>
  </si>
  <si>
    <t>AMERICAN FEDERAL "ZJC" GROUP LTD. CO</t>
  </si>
  <si>
    <t>GREE AIR CONDITIONER</t>
  </si>
  <si>
    <t>BEACH ROAD, GARAPAN</t>
  </si>
  <si>
    <t>P.O. BOX 722 GRB</t>
  </si>
  <si>
    <t>66-0489222</t>
  </si>
  <si>
    <t>LIAO</t>
  </si>
  <si>
    <t>GUO HONG</t>
  </si>
  <si>
    <t>greesaipan@hotmail.com</t>
  </si>
  <si>
    <t>P-500-24143-023059</t>
  </si>
  <si>
    <t>AIRCON TECHNICIAN</t>
  </si>
  <si>
    <t>HIGH SCHOOL GRADUATE. MUST HAVE AT LEAST ONE YEAR OF EXPERIENCE AS AN AIRCON TECHNICIAN WITH AN EPA APPROVED CERTIFICATION. MUST BE ABLE TO
READ SCHEMATICS, GAUGES AND METERS. MUST HAVE KNOWLEDGE IN WELDING, ELECTRICAL AND CHARGING</t>
  </si>
  <si>
    <t>GREESAIPAN@HOTMAIL.COM</t>
  </si>
  <si>
    <t>C-500-25028-646325</t>
  </si>
  <si>
    <t>R-Joy Services, LLC</t>
  </si>
  <si>
    <t>Always Secure</t>
  </si>
  <si>
    <t>PO Box 10000 PMB 302</t>
  </si>
  <si>
    <t>66-1086541</t>
  </si>
  <si>
    <t>Hulford</t>
  </si>
  <si>
    <t>Jovelyn</t>
  </si>
  <si>
    <t>rjoy.services1@gmail.com</t>
  </si>
  <si>
    <t>P-500-24354-557408</t>
  </si>
  <si>
    <t>Security Guard</t>
  </si>
  <si>
    <t>High school diploma or equivalent
Proven experience as security officer
Computers and aptitude to learn new software and systems
Experience with security equipment and surveillance systems
Law enforcement experience</t>
  </si>
  <si>
    <t>1550 Hapon Drive</t>
  </si>
  <si>
    <t>Applicable CNMI Income Tax
Applicable Social Security
Applicable Medicare
Applicable Federal Income Tax
All other applicable CNMI and federal deductions</t>
  </si>
  <si>
    <t>670-234-5447</t>
  </si>
  <si>
    <t>C-500-25093-825862</t>
  </si>
  <si>
    <t>P-500-25008-602454</t>
  </si>
  <si>
    <t>Maid</t>
  </si>
  <si>
    <t>Must have 3 months of previous work experience as a Maid.  Knowledge and experience in operating cleaning equipment such as vacuum cleaner, mops and squeezers. Knowledge of proper safety procedures in doing the tasks. Attention to detail.</t>
  </si>
  <si>
    <t>Sulo Street along Talaya Avenue</t>
  </si>
  <si>
    <t>C-500-25097-835852</t>
  </si>
  <si>
    <t>GAJA CORPORATION</t>
  </si>
  <si>
    <t>GAJA SAIPAN</t>
  </si>
  <si>
    <t>P.O. BOX 502672, 305 B PACIFIC PALM RESORT, TINTA LOOP</t>
  </si>
  <si>
    <t>66-1064617</t>
  </si>
  <si>
    <t>HEE JUNG</t>
  </si>
  <si>
    <t>P.O. BOX 502672, 305 B, PACIFIC PALM RESORT, TINTA LOOP</t>
  </si>
  <si>
    <t>gajacorporation00@gmail.com</t>
  </si>
  <si>
    <t>P-500-24192-187831</t>
  </si>
  <si>
    <t>1)MINIMUM OF TWO (2) YEARS 24 MONTHS) WORKING EXPERIENCE AS TOUR GUIDE OR RELATED JOB. 2) FAMILIAR WITH SAIPAN ESPECIALLY ABOUT AREAS OF INTERESTS 3) KNOWLEDGE IN KOREAN AND JAPANESE LANGUAGE TO COMMUNICATE WELL WITH THE GUESTS FROM TARGET MARKET. 4) CAN WORK ON FLEXIBLE SCHEDULE DURING WEEKDAYS AND HOLIDAYS. 5) MUST KNOW HOW TO OPERATE PASSENGER VEHICLES TO TAKE GUEST TO DESIGNATED SITES. 6) MUST PROVIDE EMPLYMENT CERTIFICATION FROM PREVIOUS EMPLOYER(S) 7) VALID PROOF OF IDENTITY AND EMPLOYMENT AUTHORIZATION MAY BE ASKED DURING FINAL INTERVIEW</t>
  </si>
  <si>
    <t>305 B PACIFIC PALM RESORT, TINTA LOOP</t>
  </si>
  <si>
    <t>C-500-25056-723887</t>
  </si>
  <si>
    <t>C-500-25088-813106</t>
  </si>
  <si>
    <t>Damaso B. Catubay</t>
  </si>
  <si>
    <t>D &amp; G Farm</t>
  </si>
  <si>
    <t>P.O Box 1261</t>
  </si>
  <si>
    <t>Catubay</t>
  </si>
  <si>
    <t>Damaso</t>
  </si>
  <si>
    <t>catubaygloria@yahoo.com</t>
  </si>
  <si>
    <t>P-500-24351-545101</t>
  </si>
  <si>
    <t xml:space="preserve">Computer Literate. Must be familiar with Microsoft Excell and Word. Must have 6 month work experience
</t>
  </si>
  <si>
    <t>Damaso B. Catubay dba D &amp; G farm</t>
  </si>
  <si>
    <t>gloriacatubay@yahoo.com</t>
  </si>
  <si>
    <t>C-500-25098-839781</t>
  </si>
  <si>
    <t>PREFERABLY WITH KNOWLEDGE IN PRODUCTION PROCESSES, QUALITY CONTROLS, HOTEL LINENS, AND GUEST OR PERSONAL LAUNDRY AND DRY-CLEANING. MUST HAVE A BASIC UNDERSTANDING OF LAUNDRY EQUIPMENT, MACHINES, AND SYSTEMS. MUST HAVE AT LEAST 6 MONTHS OF WORK EXPERIENCE IN COMMERCIAL LAUNDRY OR RELATED. AN EMPLOYMENT CERTIFICATE AS LAUNDRY &amp; DRY-CLEANER AND HIGH SCHOOL DIPLOMA/ GED ARE REQUIRED. WILLING TO WORK ON POSSIBLE SPLIT SHIFT SCHEDULES INCLUDING WEEKENDS, AND EVEN HOLIDAYS IN CASE OF EMERGENCY.</t>
  </si>
  <si>
    <t>C-500-25100-849211</t>
  </si>
  <si>
    <t>ISLANDER MINI MART I</t>
  </si>
  <si>
    <t>LOT 801 SAN ANTONIO VILLAGE</t>
  </si>
  <si>
    <t>Graphic Designers</t>
  </si>
  <si>
    <t>P-500-25049-705058</t>
  </si>
  <si>
    <t>GRAPHIC DESIGNER</t>
  </si>
  <si>
    <t>A High School/GED diploma and an employment certificate as a Graphic Designer is to be applied equally to US workers and CW-1.</t>
  </si>
  <si>
    <t>nmm.cnmigrp@gmail.com</t>
  </si>
  <si>
    <t>C-500-25116-908698</t>
  </si>
  <si>
    <t>LUVI F. BAYLON</t>
  </si>
  <si>
    <t>P.O. Box 501180</t>
  </si>
  <si>
    <t>F</t>
  </si>
  <si>
    <t>P-500-25069-763616</t>
  </si>
  <si>
    <t>At least High School/GED graduate. With minimum working experience of twelve months as Cook. This job opportunity is atemporary, full time position.
Applicant must submit a certificate of employment and unexpired food handler certificate.</t>
  </si>
  <si>
    <t>C-500-25036-666658</t>
  </si>
  <si>
    <t>FIRSTLINE SUPERVISOR RESTAURANT</t>
  </si>
  <si>
    <t>2997 San Isidro, Beach Road, Chalan Kanoa</t>
  </si>
  <si>
    <t xml:space="preserve">CNMI Tax and FICA Tax. </t>
  </si>
  <si>
    <t>RELIANCE HELP SUPPLY</t>
  </si>
  <si>
    <t>P-500-24281-388478</t>
  </si>
  <si>
    <t xml:space="preserve">MUST HAVE 12 MONTHS EXPERIENCE. ABLE TO WORK SAFELY WITH A VARIETY OF CLEANING SUPPLIES. ABLE TO USE CLEANING EQUIPMENT. KNOWLEDGE OF CLEANING CHEMICALS AND SUPPLIES. MUST BE ABLE TO LOCATE, INTERPRET, AND APPLY SAFETY INFORMATION RELATED TO CLEANING CHEMICALS USING THE MATERIAL SAFETY DATA SHEETS (MSDS). HANDLES THE PHYSICAL DEMANDS OF THE JOB, INCLUDING STANDING AND WALKING FOR MOST OF THE SHIFT, BENDING, CLIMBING, AND LIFTING AT LEAST 25 POUNDS.
</t>
  </si>
  <si>
    <t>TANDUKI DRIVE DAN DAN VILLAGE</t>
  </si>
  <si>
    <t>WINZY CORPORATION</t>
  </si>
  <si>
    <t>66-0725791</t>
  </si>
  <si>
    <t>DEDUCIN</t>
  </si>
  <si>
    <t>ROGELIO</t>
  </si>
  <si>
    <t>ABRECE</t>
  </si>
  <si>
    <t>winzycorporation@gmail.com</t>
  </si>
  <si>
    <t>C-500-25090-813495</t>
  </si>
  <si>
    <t>Beach Road, P.O Box 500137</t>
  </si>
  <si>
    <t>Insatto Street</t>
  </si>
  <si>
    <t>P-500-25030-652772</t>
  </si>
  <si>
    <t>AT LEAST 6 MONTHS WORK EXPERIENCE IN THE RELATED FIELD OF CUSTOMER SERVICE, OFFICE ADMINISTRATION OR SALES WORK IN THE TOURISM INDUSTRY. MUST BE COMPUTER LITERATE WITH KNOWLEDGE OF EXCEL, WORD AND POWERPOINT. APPLICANTS MUST PASS CASHIERS' SKILLED TEST (TOTAL PASSING SCORE OF 89%) DURING THE APPLICATION PROCESS. THE SKILL TESTING AND COMPREHENSION
EXAM ARE REQUIRED EQUALLY TO BOTH US AND FOREIGN WORKERS. APPLICANTS MUST HAVE A VALID DRIVERS LICENSE AND ARE REQUIRED EQUALLY TO BOTH US AND FOREIGN WORKERS. REQUIRED MINIMUM OF 3 MONTHS AUTOMATED RENT A CAR SYSTEM AND MANUAL RENT A CAR TRANSACTION EXPERIENCE.</t>
  </si>
  <si>
    <t>Joeten Motors Company Inc.</t>
  </si>
  <si>
    <t>C-500-25153-039608</t>
  </si>
  <si>
    <t>ASIA PACIFIC CORPORATION</t>
  </si>
  <si>
    <t>1+1 SPA</t>
  </si>
  <si>
    <t>PO BOX 505213</t>
  </si>
  <si>
    <t>5474 ELLEGH AV, OLEAI</t>
  </si>
  <si>
    <t>66-0721188</t>
  </si>
  <si>
    <t>PRESIDENT/MANAGER</t>
  </si>
  <si>
    <t>edickwan@yahoo.com</t>
  </si>
  <si>
    <t>P-500-25073-774900</t>
  </si>
  <si>
    <t>MASSAGE THERAPISTS</t>
  </si>
  <si>
    <t>AT LEAST 12 MONTHS PREVIOUS WORK EXPERIENCE AS MASSAGE THERAPISTS.</t>
  </si>
  <si>
    <t>C-500-25106-869259</t>
  </si>
  <si>
    <t>P-500-24207-220786</t>
  </si>
  <si>
    <t>BOOKKEEPING, ACCOUNTING, AUDITING CLERK</t>
  </si>
  <si>
    <t>WORK EXPERIENCE REQUIRED IS 24 MONTHS IN BOOKKEEPING, OF WHICH THE LAST 12 MONTHS IS PROGRESSIVE.
MUST BE ABLE TO USE PEACH TREE ACCOUNTING SYSTEM-SAGE AND QUICKBOOKS. MUST BE ABLE TO USE ADEQUATELY MICROSOFT EXCEL AND WORD. MUST HAVE GOOD ORAL AND WRITTEN COMMUNICATION SKILLS IN ENGLISH. MUST BE ABLE TO PREPARE, GENERATE, RECONCILE, AND VALIDATE ACCURATE FINANCIAL STATEMENTS AND SUPPORTING DOCUMENTS/REPORTS FOR SUBMISSION TO CHILD CARE LICENSING PROGRAM, SMALL BUSINESS ADMINISTRATION, DEPARTMENT OF PUBLIC LAND, AND THE MONTHLY/QUARTERLY/YEARLY REPORTS TO CNMI REVENUE AND TAX OFFICE AND INTERNAL REVENUE SERVICES (IRS). VERBAL AND/OR WRITTEN TEST MAY BE PROVIDED TO SUBSTANTIATE SUFFICIENCY OF UNDERSTANDING OF GENERAL ACCOUNTING PRINCIPLES AND PRACTICES, CODING, DEBITS/CREDITS, AND UNDERSTANDING OF BASIC TAX FORMS.
MUST BE DEPENDABLE AND RELIABLE IN PUNTUALITY AND ATTENDANCE, FULFILLING OBLIGATIONS, AND MEETING REPORTING DEADLINES.
REQUIREMENT PRIOR TO START WORK: POLICE CLEARANCE
SUCCESSFUL APPLICANT(S) WILL BE REQUIRED TO SUBMIT AT LEAST TWO (2) LETTERS OF RECOMMENDATION FROM PREVIOUS EMPLOYMENT, WHICH MUST INCLUDE A STATEMENT ON RELIABILITY ON PUNCTUALITY AND ATTENDANCE AND MEETING REPORTING DEADLINES. SUCCESSFUL APPLICANT(S) WILL BE REQUIRED TO PROVIDE TWO (2) LETTER OF REFERENCE FROM NON-FAMILY MEMBERS.
WE ARE AN EQUAL OPPORTUNITY EMPLOYER AND ABOVE-MENTIONED REQUIREMENTS SHALL BE APPLIED EQUALLY TO ALL SUCCESSFUL APPLICANTS WHETHER U.S. OR CW-1 WORKERS.</t>
  </si>
  <si>
    <t>C-500-25107-873852</t>
  </si>
  <si>
    <t>Marianas Meat Harvesting Corporation</t>
  </si>
  <si>
    <t>CK Smokehouse &amp; Salad, MMHC Slaughterhouse, MMHC Retail, et al</t>
  </si>
  <si>
    <t>13006 Lowerbase Drive Lowerbase</t>
  </si>
  <si>
    <t>P.O. Box 506003</t>
  </si>
  <si>
    <t>66-0767442</t>
  </si>
  <si>
    <t>Doyi</t>
  </si>
  <si>
    <t>Bartenders</t>
  </si>
  <si>
    <t>P-500-24202-210656</t>
  </si>
  <si>
    <t>Bartender</t>
  </si>
  <si>
    <t>High school graduate and minimum of 1-year proven work experience as a Bartender. Must have a specific and strong knowledge of alcohol types, beverages mixing method &amp; drinks serving.  Possess positive personality, excellent customer service attitude, and can work independently on a fast-paced environment. Ability to keep the bar organized, stocked, and clean. Willing to work on flexible hours including holidays and weekends. The work schedule for this position includes shifting &amp; split shift and each beneficiary shall have different days off, each with 1-day off per week. All applicants must have own transportation to &amp; from work and must be able to secure CNMI drivers license and CNMI Food Handlers Permit.</t>
  </si>
  <si>
    <t>Konsolacion St</t>
  </si>
  <si>
    <t>SAINT TRADING COMPANY INC</t>
  </si>
  <si>
    <t>COOKS</t>
  </si>
  <si>
    <t>CNMI.LABOR.GOV</t>
  </si>
  <si>
    <t>DESTINY CROWN COMPANY, INC.</t>
  </si>
  <si>
    <t>PO BOX 505454 BEACH ROAD</t>
  </si>
  <si>
    <t>66-1093161</t>
  </si>
  <si>
    <t>Albero</t>
  </si>
  <si>
    <t>Marites</t>
  </si>
  <si>
    <t>Tavares</t>
  </si>
  <si>
    <t>Unit 101 BLUE BEACH HOUSE GARAPAN</t>
  </si>
  <si>
    <t>PO BOX 505454 SAIPAN MP</t>
  </si>
  <si>
    <t>crowndestiny305@gmail.com</t>
  </si>
  <si>
    <t>P-500-25059-731508</t>
  </si>
  <si>
    <t>Overtime rate applies in excess of 40 hours work per week</t>
  </si>
  <si>
    <t>C-500-25097-836979</t>
  </si>
  <si>
    <t>SUNSHINE RESTAURANT/SUNSHINE HOTEL/BO DA MASSAGE</t>
  </si>
  <si>
    <t>P-500-25038-673937</t>
  </si>
  <si>
    <t>1. WORK SCHEDULE AS FOLLOWS:
10:00AM TO 1:00PM,
5:00PM TO 9:00PM.
7 HOURS PER DAY, MONDAY THROUGH FRIDAY, 35 HOURS PER WEEK.
2. REQUEST AN ON-SITE COOKING TEST.</t>
  </si>
  <si>
    <t>Per week exceeds 40 hours, overtime rate $8.83 x 1.5=$13.245 per hour.</t>
  </si>
  <si>
    <t>Deduct all local and federal taxes (e. g. FICA) from pay.</t>
  </si>
  <si>
    <t>CALVARY INTERNATIONAL MISSION</t>
  </si>
  <si>
    <t>BOX 10001 PMB 466</t>
  </si>
  <si>
    <t>66-0589462</t>
  </si>
  <si>
    <t>PANG</t>
  </si>
  <si>
    <t>KOK</t>
  </si>
  <si>
    <t>HIONG</t>
  </si>
  <si>
    <t>acssaipan@gmail.com</t>
  </si>
  <si>
    <t>P-500-24159-082993</t>
  </si>
  <si>
    <t>MIDDLE SCHOOL SCIENCE TEACHER</t>
  </si>
  <si>
    <t>AGAPE CHRISTIAN SCHOOL</t>
  </si>
  <si>
    <t>H</t>
  </si>
  <si>
    <t>CALVARY INTERNATIONAL</t>
  </si>
  <si>
    <t>C-500-25070-763743</t>
  </si>
  <si>
    <t>C-500-25094-831119</t>
  </si>
  <si>
    <t>White Laundromat</t>
  </si>
  <si>
    <t>P. O Box 503053</t>
  </si>
  <si>
    <t>kang Hee</t>
  </si>
  <si>
    <t>P-500-25005-594925</t>
  </si>
  <si>
    <t>Laundry Attendants</t>
  </si>
  <si>
    <t>KNOWLEDGEABLE TO OPERATE DIGITAL AND MANUAL WASHING MACHINES AND DRYERS. KNOWLEDGEABLE IN TROUBLE SHOOTING OF MACHINES AND HEALTH AND SAFETY PROCEDURE OF THE WORK. MAY BE REQUIRED TO WORK LONG STANDING IF NECESSARY. MUST HAVE 3 MONTHS WORK EXPERIENCE.</t>
  </si>
  <si>
    <t>Chalan Kanoa Drive</t>
  </si>
  <si>
    <t>ARCHITECTURAL DRAFTER</t>
  </si>
  <si>
    <t>C-500-25153-039711</t>
  </si>
  <si>
    <t>AT LEAST 12 MONTHS PREVIOUS RELATED WORK EXPERIENCE AS HAIRDRESSERS, HAIRSTYLISTS, COSMTELOGISTS.</t>
  </si>
  <si>
    <t>Sea-Lago Inc.</t>
  </si>
  <si>
    <t>Lot 010 D25 Beach Rd</t>
  </si>
  <si>
    <t>66-0625661</t>
  </si>
  <si>
    <t>Markos</t>
  </si>
  <si>
    <t>Sarandos</t>
  </si>
  <si>
    <t>Louis</t>
  </si>
  <si>
    <t>boats@pticom.com</t>
  </si>
  <si>
    <t>P-500-25044-689304</t>
  </si>
  <si>
    <t xml:space="preserve">MUST HAVE A MINIMUM OF 12 MONTHS EXPERIENCE PREPARING, SEASONING AND COOKING CHINESE BUFFET FOOD ONBOARD DINNER CRUISE BOATS. APPLICANTS
ARE REQUIRED TO PARTICIPATE IN OUR COMPANY'S MANDATORY RANDOM DRUG TESTING PROGRAM, FOR ALL WORKERS CW-1 AND US WORKERS.
</t>
  </si>
  <si>
    <t>Lot 010 D25 Beach Rd. (On board company dinner cruise boat)</t>
  </si>
  <si>
    <t>HONG YE RENTAL AND CONSTRUCTION LTD</t>
  </si>
  <si>
    <t>P-500-24179-152345</t>
  </si>
  <si>
    <t>24 months work related experience and with valid drivers license</t>
  </si>
  <si>
    <t>C-500-25120-919695</t>
  </si>
  <si>
    <t>JOY LEE CORP.</t>
  </si>
  <si>
    <t>GREEN CONSUME MARKET</t>
  </si>
  <si>
    <t>Chalan Monsignor Martinez Road, As Lito</t>
  </si>
  <si>
    <t>66-0912678</t>
  </si>
  <si>
    <t>KUMA XIONG</t>
  </si>
  <si>
    <t>joyleecorpgreen@gmail.com</t>
  </si>
  <si>
    <t>P-500-25061-736163</t>
  </si>
  <si>
    <t>STORE BUTCHER</t>
  </si>
  <si>
    <t>At least 3 months of continuous working experience as a store butcher and health certificate.</t>
  </si>
  <si>
    <t>P.O. Box 505415</t>
  </si>
  <si>
    <t>66-0842106</t>
  </si>
  <si>
    <t>Islam</t>
  </si>
  <si>
    <t>MD Nurul</t>
  </si>
  <si>
    <t>President/Authorized Rep.</t>
  </si>
  <si>
    <t>Sugar King Estate, Judge Way St., China Town</t>
  </si>
  <si>
    <t>spnusc@gmail.com</t>
  </si>
  <si>
    <t>Applicable CNMI and Federal employment taxes as required by law.</t>
  </si>
  <si>
    <t>C-500-25127-946039</t>
  </si>
  <si>
    <t>SUWASO CORPORATION</t>
  </si>
  <si>
    <t>CORAL OCEAN RESORT</t>
  </si>
  <si>
    <t>P.O BOX 501160</t>
  </si>
  <si>
    <t>98-6021841</t>
  </si>
  <si>
    <t>PARK</t>
  </si>
  <si>
    <t>EUN PYUNG</t>
  </si>
  <si>
    <t>hr@coraloceansaipan.com</t>
  </si>
  <si>
    <t>First-Line Supervisors of Landscaping, Lawn Service, and Groundskeeping Workers</t>
  </si>
  <si>
    <t>P-500-24179-152458</t>
  </si>
  <si>
    <t>GROUNDSKEEPING SUPERVISOR</t>
  </si>
  <si>
    <t xml:space="preserve">Please See Addendum
</t>
  </si>
  <si>
    <t>4940 AS GONNO ROAD, KOBLERVILLE</t>
  </si>
  <si>
    <t>All CNMI and Federal Tax required by law.</t>
  </si>
  <si>
    <t>C-500-25172-118353</t>
  </si>
  <si>
    <t>MUST HAVE AT LEAST THREE (3) MONTHS  WORK EXPERIENCE AS A FAST FOOD AND COUNTER WORKER. ABILITY TO FOLLOW DIRECTIONS AND ADHERE TO SAFETY GUIDELINES. ABILITY TO WORK ON VARIED SCHEDULES UNDER DIVERSE CONDITIONS. MUST BE AVAILABLE TO WORK DAYS, NIGHTS, WEEKENDS, AND OCCASIONALLY, HOLIDAYS. MUST HAVE THE STAMINA TO STAND FOR A PROLONGED PERIOD OF TIME. ABILITY TO HOLD AND CARRY MULTIPLE PLATES IN ONE SERVING. MUST BE WILLING TO WORK FLEXIBLE
SCHEDULES INCLUDE WEEKENDS AND HOLIDAYS. APPLICANTS ARE REQIUIRED TO SUBMIT THEIR RESUME AND EMPLOYMENT CERTIFICATION SHOWING THE REQUIRED EXPERIENCE. APPLICATIONS WILL BE CONSIDERED IF SUBMITTED WITHIN THE RECRUITMENT PERIOD. PREVIOUS EMPLOYER WILL BE CONTACTED FOR VERIFICATION AND PERSONAL REFERENCE.</t>
  </si>
  <si>
    <t>C-500-25097-835796</t>
  </si>
  <si>
    <t>AKHIL CHANDRA MOLLICK</t>
  </si>
  <si>
    <t>MOLLICK ENTERPRISES</t>
  </si>
  <si>
    <t>P.O. BOX 502555, LOWER NAVY HILL</t>
  </si>
  <si>
    <t>66-0736128</t>
  </si>
  <si>
    <t>MOLLICK</t>
  </si>
  <si>
    <t>AKHIL CHANDRA</t>
  </si>
  <si>
    <t>akhilchandramollick@yahoo.com</t>
  </si>
  <si>
    <t>P-500-24250-319213</t>
  </si>
  <si>
    <t>At least 6 months working experience as Security Guard. Guard and patrol the whole area of the premises. Willing to work from flexible schedule. Perform other related duties as assigned.</t>
  </si>
  <si>
    <t>LOWER NAVY HILL</t>
  </si>
  <si>
    <t>C-500-25099-844765</t>
  </si>
  <si>
    <t>PRIMEX CORPORATION</t>
  </si>
  <si>
    <t>P.O. BOX 505792</t>
  </si>
  <si>
    <t>66-0857362</t>
  </si>
  <si>
    <t>SABADO</t>
  </si>
  <si>
    <t>GLORIA</t>
  </si>
  <si>
    <t>ABRAHAM</t>
  </si>
  <si>
    <t>primex670@gmail.com</t>
  </si>
  <si>
    <t>P-500-24157-072816</t>
  </si>
  <si>
    <t>PALE ARNOLD ROAD, GUALO RAI VILLAGE</t>
  </si>
  <si>
    <t>P.O. BOX 505792, GUAO RAI VILLAGE</t>
  </si>
  <si>
    <t>THE SEVENTH-DAY ADVENTIST MISSION OF THE NMI</t>
  </si>
  <si>
    <t>SAIPAN SEVENTH-DAY ADVENTIST CLINIC</t>
  </si>
  <si>
    <t>CHALAN LAULAU VILLAGE</t>
  </si>
  <si>
    <t>98-6018616</t>
  </si>
  <si>
    <t>SONSONA</t>
  </si>
  <si>
    <t>JOCELYN</t>
  </si>
  <si>
    <t>OFFICE MANAGER</t>
  </si>
  <si>
    <t>PO BOX 500169</t>
  </si>
  <si>
    <t>officemanager1@saipansdadental.com</t>
  </si>
  <si>
    <t>Marianas Coffee Company CNMI, LLC</t>
  </si>
  <si>
    <t>Marianas Coffee To Go</t>
  </si>
  <si>
    <t>873 Micro Beach Road, Garapan</t>
  </si>
  <si>
    <t>P.O Box 5674 CHRB</t>
  </si>
  <si>
    <t>98-0535713</t>
  </si>
  <si>
    <t>Hood</t>
  </si>
  <si>
    <t>David</t>
  </si>
  <si>
    <t>C.</t>
  </si>
  <si>
    <t>marianascoffeetogo@gmail.com</t>
  </si>
  <si>
    <t>P-500-25016-621749</t>
  </si>
  <si>
    <t>CNMI taxes and federal taxes as required by law.</t>
  </si>
  <si>
    <t>C-500-25098-840349</t>
  </si>
  <si>
    <t>NIRIC, LLC</t>
  </si>
  <si>
    <t>BARBER SHOP</t>
  </si>
  <si>
    <t>P.O. BOX 505360, KAGMAN ROAD (Rte 34)</t>
  </si>
  <si>
    <t>KAGMAN</t>
  </si>
  <si>
    <t>66-1062451</t>
  </si>
  <si>
    <t>NIRIC</t>
  </si>
  <si>
    <t>EDGAR</t>
  </si>
  <si>
    <t>DUENAS</t>
  </si>
  <si>
    <t>niricllcsaipan@gmail.com</t>
  </si>
  <si>
    <t>P-500-24303-438580</t>
  </si>
  <si>
    <t>HAIR STYLIST (ALL AROUND)</t>
  </si>
  <si>
    <t>AT LEAST 12 MONTHS WORKING EXPERIENCE. MUST HAVE WORKING EXPERIENCE AS ALL AROUND HAIR STYLIST. KNOW THE TECHNIQUES OF CUTTING AND HAIR STYLE. KNOW THE APPLICATION METHOD OF HAIR SOLUTION AND COLOR. KNOW HOW TO CUT AS PER CUSTOMERS INSTRUCTION. KNOW HOW TO TREAT HAIR. DO OTHER RELATED DUTIES AS ASSIGNED. WILLING TO WORK FLEXIBLE SCHEDULE.</t>
  </si>
  <si>
    <t>KAGMAN ROAD (Rte 34)</t>
  </si>
  <si>
    <t>C-500-25118-909367</t>
  </si>
  <si>
    <t>GMJ'S CORPORATION</t>
  </si>
  <si>
    <t>IKKI WHOLESALE</t>
  </si>
  <si>
    <t>RTE 303 Business Loop San Antonio Village</t>
  </si>
  <si>
    <t>PO Box 501166</t>
  </si>
  <si>
    <t>66-0723852</t>
  </si>
  <si>
    <t>Chae</t>
  </si>
  <si>
    <t>Sung Kun</t>
  </si>
  <si>
    <t>gmjscorp@gmail.com</t>
  </si>
  <si>
    <t>P-500-25038-673530</t>
  </si>
  <si>
    <t>DRIVER/SALES WORKERS</t>
  </si>
  <si>
    <t>Employer requires employer certification from previous employer and police clearance for US workers and CW-1 workers. Valid CNMI driver's license is required.</t>
  </si>
  <si>
    <t>GMJ'S Corporation</t>
  </si>
  <si>
    <t>C-500-25101-853862</t>
  </si>
  <si>
    <t>RJCL CORPORATION</t>
  </si>
  <si>
    <t>RNV CONSTRUCTION</t>
  </si>
  <si>
    <t>3688 BEACHROAD GARAPAN VILLAGE</t>
  </si>
  <si>
    <t>RUEL</t>
  </si>
  <si>
    <t>RARO</t>
  </si>
  <si>
    <t>P-500-24319-476363</t>
  </si>
  <si>
    <t>MASON</t>
  </si>
  <si>
    <t xml:space="preserve">Must have at least 3 months of work experience as MASON or in any related field. </t>
  </si>
  <si>
    <t>66-0774085</t>
  </si>
  <si>
    <t>Withholding Taxes, FICA and Medicare Contributions</t>
  </si>
  <si>
    <t>C-500-25100-853524</t>
  </si>
  <si>
    <t>3688 BEACH ROAD GARAPAN VILLAGE</t>
  </si>
  <si>
    <t>P-500-24318-470890</t>
  </si>
  <si>
    <t>MAINTENANCE AND REPAIR</t>
  </si>
  <si>
    <t>The applicant must have at least twelve (12) months of working experience in the same capacity. Knowledge in equipment maintenance, repairing, troubleshooting, equipment selection, or determining the kind of tools and equipment needed to do the job.</t>
  </si>
  <si>
    <t>C-500-25171-114145</t>
  </si>
  <si>
    <t>ACA CORPORATION</t>
  </si>
  <si>
    <t>TEXAS ROAD, CHALAN KANOA</t>
  </si>
  <si>
    <t>P.O. BOX 503535 CK</t>
  </si>
  <si>
    <t>66-0771433</t>
  </si>
  <si>
    <t>LU</t>
  </si>
  <si>
    <t>MING LU</t>
  </si>
  <si>
    <t>ACAGIFT@PTICOM.COM</t>
  </si>
  <si>
    <t>P-500-24158-077797</t>
  </si>
  <si>
    <t>Must have 2 years of experience in the same position maintaining an existing building to prevent deterioration. Customer service, communication and interpersonal skills are a must.
Applicant must be able to multi task. Applicant must be willing to work flexible time, holidays and weekends when necessary. Must have time management skills. Knowledge of building skills including air-conditioning maintenance, electrical, plumbing, painting, and general building repair, adept at using a variety of hand and electrical tools. Must have the ability to climb heights, lift up to 50 lbs. and climb onto ladders. Must be physically fit to work or perform the duties efficiently. Work hours will be between 8am and 5pm for at least 7 hours per day. Applicant must submit a resume with personal references, and employment certificates showing the required work experience. Complete applications will be considered if submitted within the recruitment period. We will contact previous employers for verification and personal reference. Applicants will be asked to demonstrate skill requirements of the job. All requirements will be applied equally to all applicants.</t>
  </si>
  <si>
    <t>acagift@pticom.com</t>
  </si>
  <si>
    <t>C-500-25125-935664</t>
  </si>
  <si>
    <t>H.S. LEE INC.</t>
  </si>
  <si>
    <t>SERENTI SAIPAN HOTEL</t>
  </si>
  <si>
    <t>4053 BEACH ROAD GARAPAN VILLAGE</t>
  </si>
  <si>
    <t>98-0102419</t>
  </si>
  <si>
    <t>hslee@pticom.com</t>
  </si>
  <si>
    <t>P-500-25013-613194</t>
  </si>
  <si>
    <t xml:space="preserve">BACHELOR'S DEGREE IN ACCOUNTING WITH ATLEAST 24 MONTHS OF EXPERIENCE AS AN ACCOUNTANT. KNOWLEDGEABLE IN PEACHTREE ACCOUNTING SOFTWARE AND MS OFFICE APPLICATIONS, PARTICULARLY EXCEL, WORD, AND POWERPOINT.
APPLICANT MUST PASSED REQUIREMENT TEST TO VERIFY SKILLS AND QUALIFICATIONS
</t>
  </si>
  <si>
    <t>All CNMI and Federal Tax required by Law. Employee's share on medical insurance is optional.</t>
  </si>
  <si>
    <t>C-500-25104-859487</t>
  </si>
  <si>
    <t>Manbin Corporation</t>
  </si>
  <si>
    <t>Thunder Chicken</t>
  </si>
  <si>
    <t>P.O. Box 505593</t>
  </si>
  <si>
    <t>66-0658010</t>
  </si>
  <si>
    <t>Jung Duk</t>
  </si>
  <si>
    <t>P-500-24305-444288</t>
  </si>
  <si>
    <t>3 months of experience in helping in kitchen settings. Ability to stand for extended period of time. Ability to safety use kitchen equipment and appliances. Knowledge of food safety standards and procedures.</t>
  </si>
  <si>
    <t>Middle Road, Chalan Laulau</t>
  </si>
  <si>
    <t>CNMI AND FICA AND MEDICARE TAX</t>
  </si>
  <si>
    <t>ALBERO</t>
  </si>
  <si>
    <t>MARITES</t>
  </si>
  <si>
    <t>TAVARES</t>
  </si>
  <si>
    <t>P-500-25100-849398</t>
  </si>
  <si>
    <t>CNMI WITHHOLDING TAX, FEDERAL WITHHOLDING TAX, SOCIAL SECURITY AND MEDICARE
CONTRIBUTION</t>
  </si>
  <si>
    <t>C-500-25106-873159</t>
  </si>
  <si>
    <t>Winners Residence, Winners Gas, Winners Hardware, Winners Restaurant,  et al</t>
  </si>
  <si>
    <t>3741 Afetna Rd. San Antonio</t>
  </si>
  <si>
    <t>P-500-24213-233641</t>
  </si>
  <si>
    <t>Operations Service Workers</t>
  </si>
  <si>
    <t xml:space="preserve">Must have at least 3 month work related experience. Must have knowledge in laundry &amp; dryer machines basic function and malfunction. Must be able to do basic math (add, subtract, multiple, divide) and accurately handle payments and make change. No theft records. Must be physically fit to lift, push, pull or carry heavy loads. Willing to work flexible hours including weekends &amp; holidays. The work schedule for this position includes split shift and each beneficiary shall have different days off, each with 1-day off per week. All applicants must have own transportation to and from work and must be able to secure CNMI Driver's license. All applicants must submit an updated resume along with supporting documents, such as verifiable employment certifications, police clearance, and other relevant credentials for the position. Qualified candidates will be contacted for an interview. Applications must be received by the specified job vacancy announcement closing date. Background checks and drug testing may be required during or prior to employment and all applicants must agree and comply. </t>
  </si>
  <si>
    <t>Kagman Rd</t>
  </si>
  <si>
    <t>C-500-25163-083479</t>
  </si>
  <si>
    <t>JOETEN MOTOR COMPANY INC.</t>
  </si>
  <si>
    <t>PO BOX 500680</t>
  </si>
  <si>
    <t>98-6020545</t>
  </si>
  <si>
    <t>QUAN</t>
  </si>
  <si>
    <t>SOLEDAD</t>
  </si>
  <si>
    <t>TENORIO</t>
  </si>
  <si>
    <t>squan@joetenmotors.com</t>
  </si>
  <si>
    <t>P-500-24229-271852</t>
  </si>
  <si>
    <t>ACCOUNTANT-ACCOUNTS RECEIVABLES</t>
  </si>
  <si>
    <t>JOETEN MOTOR BUILDING</t>
  </si>
  <si>
    <t>OLEAI VILLAGE</t>
  </si>
  <si>
    <t>C-500-25100-849421</t>
  </si>
  <si>
    <t>Saipan Computer Services Inc.</t>
  </si>
  <si>
    <t>G/F SCS bldg. Beach Road Cor Llat St Garapan</t>
  </si>
  <si>
    <t>98-0082495</t>
  </si>
  <si>
    <t>Kawabe-Tiu</t>
  </si>
  <si>
    <t>Kazuko</t>
  </si>
  <si>
    <t>PO BOX 502148 SAIPAN</t>
  </si>
  <si>
    <t>G/F SCS BLDG. BEACH ROAD COR LLAT ST GARAPAN</t>
  </si>
  <si>
    <t>scsinc.hr@gmail.com</t>
  </si>
  <si>
    <t>P-500-25019-628809</t>
  </si>
  <si>
    <t>MUST HAVE AT LEAST 2YEARS WORKING EXPERIENCE AS REPAIRS AND MAINTENANCE WORKER AND MUST HAVE A HIGH SCHOOL DIPLOMA. CERTIFICATE OF EMPLOYMENT AS REPAIR AND MAINTENANCE WORKER IS REQUIRED. PASSING OF PRE-SCREENING TEST IS REQUIRED (LIKE TRADE TEST AND/OR EMPLOYMENT EXAM)</t>
  </si>
  <si>
    <t xml:space="preserve">Payroll related taxes as required by law.
</t>
  </si>
  <si>
    <t>OCEAN TRADING LLC</t>
  </si>
  <si>
    <t>MARIANAS EMPLOYMENT SOLUTIONS</t>
  </si>
  <si>
    <t>66-1032406</t>
  </si>
  <si>
    <t>SALAZAR</t>
  </si>
  <si>
    <t>ISAGANI</t>
  </si>
  <si>
    <t>CNMI TAX AND FEDERAL TAX (FICA)</t>
  </si>
  <si>
    <t>T</t>
  </si>
  <si>
    <t>C-500-25099-844801</t>
  </si>
  <si>
    <t>HOMESMART REALTY, LLC.</t>
  </si>
  <si>
    <t>66-0961715</t>
  </si>
  <si>
    <t>P-500-24159-082853</t>
  </si>
  <si>
    <t>Operations Service Worker</t>
  </si>
  <si>
    <t>Applicant must have at least 6 months of work experience.</t>
  </si>
  <si>
    <t>BL MACHINE SHOP</t>
  </si>
  <si>
    <t>66-0860167</t>
  </si>
  <si>
    <t>blmachineshop@yahoo.com</t>
  </si>
  <si>
    <t>Walumwo Street Chalan Lau Lau</t>
  </si>
  <si>
    <t>PO Box</t>
  </si>
  <si>
    <t>ACCOUNTING CLERK</t>
  </si>
  <si>
    <t>C-500-25132-962468</t>
  </si>
  <si>
    <t>NJCM Logistics, LLC</t>
  </si>
  <si>
    <t>S-103 Tower Palace Chalan Pale Arnold</t>
  </si>
  <si>
    <t>PO Box 505093,CK</t>
  </si>
  <si>
    <t>66-0848448</t>
  </si>
  <si>
    <t>Rivera</t>
  </si>
  <si>
    <t>Crispino</t>
  </si>
  <si>
    <t>Tabia</t>
  </si>
  <si>
    <t>PO Box 505093, CK</t>
  </si>
  <si>
    <t>cris@royal-pacificexpress.com</t>
  </si>
  <si>
    <t>P-500-25089-813365</t>
  </si>
  <si>
    <t>Must have a minimum of 12 months experience and a High School Diploma
Valid Drivers License</t>
  </si>
  <si>
    <t>S-103 Tower Palace, Chalan Pale Arnold</t>
  </si>
  <si>
    <t>none except tax mandated by the Law</t>
  </si>
  <si>
    <t>C-500-24198-198140</t>
  </si>
  <si>
    <t>Assemblers and Fabricators, All Other</t>
  </si>
  <si>
    <t>P-500-24074-798122</t>
  </si>
  <si>
    <t>ASSEMBLER AND FABRICATOR</t>
  </si>
  <si>
    <t>KNOWLEDGE IN USING FABRICATION TOOLS AND EQUIPMENT</t>
  </si>
  <si>
    <t>C-500-24192-184998</t>
  </si>
  <si>
    <t>Wushin Corporation</t>
  </si>
  <si>
    <t>Building 12760 Lower Base Drive</t>
  </si>
  <si>
    <t>PO Box 500440</t>
  </si>
  <si>
    <t>98-6021338</t>
  </si>
  <si>
    <t>Enoch</t>
  </si>
  <si>
    <t>Sung Soo</t>
  </si>
  <si>
    <t>wushin2@pticom.com</t>
  </si>
  <si>
    <t>P-500-24130-979667</t>
  </si>
  <si>
    <t>A high school diploma or equivalent required.  Must have 24 months of experience as a bookkeeper.
Must have knowledge and understanding of bookkeeping practices and procedures.
Accomplish tasks with accuracy and attention to detail and has the ability to manage deadlines.
Must have knowledge with applications such as Microsoft Word, Excel, and accounting Sage 50 System.
A background check, and verification of work history and qualifications will be done and applied equally to both U. S. workers and CW-1 workers.</t>
  </si>
  <si>
    <t>C-500-24242-301792</t>
  </si>
  <si>
    <t>CHRISTOPHER LLC</t>
  </si>
  <si>
    <t>AHBHU AUTO CARE CENTER</t>
  </si>
  <si>
    <t>P.O. BOX 506377</t>
  </si>
  <si>
    <t>AIRPORT ROAD, DANDAN VILLAGE</t>
  </si>
  <si>
    <t>66-0659438</t>
  </si>
  <si>
    <t>JAKOSALEM</t>
  </si>
  <si>
    <t>MA SANDRA TERESITA</t>
  </si>
  <si>
    <t>AUTHORIZED PERSON</t>
  </si>
  <si>
    <t>christopherllc.spn@gmail.com</t>
  </si>
  <si>
    <t>P-500-24206-217606</t>
  </si>
  <si>
    <t>WITHHOLDING TAX, MED AND SS FICA TAX</t>
  </si>
  <si>
    <t>C-500-24261-341943</t>
  </si>
  <si>
    <t>Chef and Head Cooks</t>
  </si>
  <si>
    <t>P-500-24190-178404</t>
  </si>
  <si>
    <t>Chef De Partie</t>
  </si>
  <si>
    <t xml:space="preserve">FLEXIBLE AND WILLING TO ASSIST AS NEEDED TO ENSURE ALL RESTAURANT STANDARDS ARE MET. BE ABLE AND WILLING TO WORK IN  ABLE TO PULL, PUSH, LIFT, AND CARRY CULINARY SUPPLIES/EQUIPMENT 50LBS WITHOUT ASSISTANCE. FLEXIBLE SHIFTS, DAYS, EVENINGS, NIGHTS, WEEKENDS, AND HOLIDAYS.
</t>
  </si>
  <si>
    <t xml:space="preserve">chapter 2 local tax/chapter 7 federal tax/optional $120.00 dorm &amp; health insurance
</t>
  </si>
  <si>
    <t>C-500-24222-256261</t>
  </si>
  <si>
    <t>C-500-24215-240586</t>
  </si>
  <si>
    <t>C-500-24192-185045</t>
  </si>
  <si>
    <t>NJCM Logistics LLC</t>
  </si>
  <si>
    <t>DECM Consultancy</t>
  </si>
  <si>
    <t>S 103 Tower Palace , Chalan Pale Arnold</t>
  </si>
  <si>
    <t>CRISPINO</t>
  </si>
  <si>
    <t>TABIA</t>
  </si>
  <si>
    <t>S103 TOWER PALACE CHALAN PALE ARNOLD</t>
  </si>
  <si>
    <t>PO BOX 505093,CK</t>
  </si>
  <si>
    <t>P-500-24130-979651</t>
  </si>
  <si>
    <t>Must be Highschool graduate with 12 months of work experience related to building maintenance, basic electrical and mechanical jobs.</t>
  </si>
  <si>
    <t>S 103 Tower Palace,  Chalan Pale Arnold</t>
  </si>
  <si>
    <t>none except for tax and other fee's mandated by the law</t>
  </si>
  <si>
    <t>C-500-24222-256278</t>
  </si>
  <si>
    <t>BEACH ROAD SAN ANTONIO</t>
  </si>
  <si>
    <t>P-500-24164-099450</t>
  </si>
  <si>
    <t>HIGH SCHOOL GRADUATE/GED. MUST HAVE 24 MONTHS EXPERIENCE. KNOWLEDGE OF MACHINES AND TOOLS, INCLUDING THEIR DESIGNS, USES, REPAIR, AND MAINTENANCE. KNOWLEDGE OF MATERIALS, METHODS, AND THE TOOLS INVOLVED IN THE CONSTRUCTION OR REPAIR OF HOUSES, BUILDINGS, OR OTHER STRUCTURES. ABILITY TO FOLLOW INSTRUCTIONS FROM SUPERVISORS OR SENIOR MAINTENANCE WORKERS. KNOWLEDGE OF GENERAL CARPENTRY AND REPAIR. ABILITY TO USE HAND TOOLS AND POWER TOOLS.</t>
  </si>
  <si>
    <t>Beach Road San Antonio Village</t>
  </si>
  <si>
    <t>C-500-24248-312101</t>
  </si>
  <si>
    <t>P-500-24212-230261</t>
  </si>
  <si>
    <t>HOUSEKEEPING ATTENDANT</t>
  </si>
  <si>
    <t>With atleast 3 months work experience in housekeeping. Can work flexible schedules including weekends and holidays, daytime or evening. Must be able to lift up to 30lbs of materials, solutions, or linens. Applicants either US citizen or CW-1 must provide employment certificate.</t>
  </si>
  <si>
    <t>C-500-24262-346290</t>
  </si>
  <si>
    <t>1+1 TOUR SERVICE</t>
  </si>
  <si>
    <t>5474 ELLEGH AV OLEAI</t>
  </si>
  <si>
    <t>P-500-24199-201274</t>
  </si>
  <si>
    <t>APPLICANT REQUIRE TO PASS CNMI TOUR GUIDE EXAMINATION IF WORK AT SAIPAN, CNMI, AND AT LEAST WORKED AS TOUR GUIDE 12 MONTHS PREVIOUSLY.</t>
  </si>
  <si>
    <t>C-500-24177-144332</t>
  </si>
  <si>
    <t>GREEN LEISURE, LLC</t>
  </si>
  <si>
    <t>ALAIHAI AVENUE GARAPAN VILLAGE</t>
  </si>
  <si>
    <t>PMB 777 PO BOX 10000</t>
  </si>
  <si>
    <t>66-0841917</t>
  </si>
  <si>
    <t>LIU</t>
  </si>
  <si>
    <t>QIUTONG</t>
  </si>
  <si>
    <t>hotelgalleriaspn@gmail.com</t>
  </si>
  <si>
    <t>P-500-24100-866876</t>
  </si>
  <si>
    <t>Computer literate. Have knowledge on basic accounting.</t>
  </si>
  <si>
    <t>ALAIAHAI AVENUE GARAPAN VILLAGE</t>
  </si>
  <si>
    <t>C-500-24303-441165</t>
  </si>
  <si>
    <t>U.S. BACHELOR'S DEGREE IN LABORATORY OR BIOLOGICAL SCIENCE WITH THE MINIMUM HOURS OF WORK AND TRAINING REQUIRED TO PERFORM LABORATORY
TESTING, AS DEFINED BY CLIA REQUIREMENTS OR BACHELOR'S DEGREE GRADUATE OF A FOREIGN MEDICAL TECHNOLOGY PROGRAM THAT MEETS ALL EDUCATION
AND TRAINING, AS DEFINED BY CLIA REQUIREMENTS.  INDIVIDUALS WHO HAVE DEGREES FROM FOREIGN INSTITUTIONS MUST HAVE AN EVALUATION OF THIER
CREDENTIALS TO DETERMINE THE EQUIVALENCY OF THEIR EDUCATION TO AN EDUCATION OBTAINED IN THE UNITED STATES.  THE QUIVALENCY EVALUATIONS
SHOULD BE ON A COURSE-BY-COURSE BASIS AND MAY BE PERFORMED BY A NATIONALLY RECOGNIZED ORGANIZATION.  THESE MAY INCLUDE SUCH ORGANIZATIONS
AS THE NATIONAL ASSOCIATION CREDENTIAL SERVICES, INC (NACES) AND THE INTERNATIONAL CREDENTIAL EVALUATORS, INC AND WORLD EDUCATION SERVICES.
MUST HAVE TWO YEARS OR RECENT AND APPLICABLE CLINICAL EXPERIENCE. LICENSED BY THE CNMI HEALTHCARE PROFESSIONS LICENSING BOARD (HCLB) AS A
CLINICAL LABORATORY TECHNOLOGISTS, MEETING ALL REQUIREMENTS WITH APPROPRIATE DOCUMENTS.  POSSESS CURRENT LICENSE TO PRACTICE LABORATORY
MEDICINE AMERICAN SOCIETY FOR CLINICAL PATHOLOGY (ASCP) OR EQUIVALENT SUCH AS AMERICAN MEDICAL TECHNOLOGISTS (AMT), HEALTH AND HUMAN
SERVICES (HHS) AND HAVE AT LEAST ONE OF THE FOLLOWING:  CLINICAL LABORATORY SCIENTIST LICENSED BY THE AMT OR HHS MAY BE EXEMPT FROM THE FOUR
(4) YEAR DEGREE DUE TO LICENSING REQUIREMENT PRIOR TO 1998.
CONDITIONAL REQUIREMENTS:  EMPLOYMENT IS CONTINGENT UPON SUCCESSFUL CLEARING OF PRE-EMPLOYMENT HEALTH AND SCREENING IN ACCORDANCE WITH
CHCC POLICY</t>
  </si>
  <si>
    <t>Fringe benefits:  Paid time off and holidays.</t>
  </si>
  <si>
    <t xml:space="preserve">CNMI Tax, Federal Tax, Medicare and Social Security.  Optional:  Medical and Dental Insurance, Life Insurance, 401a Retirement Plan. </t>
  </si>
  <si>
    <t>D</t>
  </si>
  <si>
    <t>C-500-24211-227394</t>
  </si>
  <si>
    <t>Rising Star International Corporation</t>
  </si>
  <si>
    <t>Ranch BBQ Bar</t>
  </si>
  <si>
    <t>PO Box 504932</t>
  </si>
  <si>
    <t>66-1028506</t>
  </si>
  <si>
    <t>Sunhee</t>
  </si>
  <si>
    <t>owen6707834444@gmail.com</t>
  </si>
  <si>
    <t>Yen</t>
  </si>
  <si>
    <t>Chien Li</t>
  </si>
  <si>
    <t>PO Box 502823</t>
  </si>
  <si>
    <t>tonyyen5139@gmail.com</t>
  </si>
  <si>
    <t>Yen's Corporation</t>
  </si>
  <si>
    <t>P-500-24170-122247</t>
  </si>
  <si>
    <t>12 months work experience required as cook in a Chinese Restaurant .</t>
  </si>
  <si>
    <t>San Antonio, Beach Road</t>
  </si>
  <si>
    <t xml:space="preserve">CNMI &amp; Federal taxes deductions </t>
  </si>
  <si>
    <t>C-500-24283-394267</t>
  </si>
  <si>
    <t>Char's Building, Beach Road, Chalan Kanoa, Saipan, MP</t>
  </si>
  <si>
    <t>Preferably with six (6) months work experience and with most recent police clearance.</t>
  </si>
  <si>
    <t>C-500-24197-195188</t>
  </si>
  <si>
    <t>World Wide Insurance, Inc.</t>
  </si>
  <si>
    <t>World Wide Insurance and World Express Service</t>
  </si>
  <si>
    <t>PMB 305, Box 10000</t>
  </si>
  <si>
    <t>66-0546920</t>
  </si>
  <si>
    <t>Yu</t>
  </si>
  <si>
    <t>Jingyang</t>
  </si>
  <si>
    <t>Secretary/Authorized Representative</t>
  </si>
  <si>
    <t>Couriers and Messengers</t>
  </si>
  <si>
    <t>P-500-24101-871281</t>
  </si>
  <si>
    <t>Must have prior work experience for at least 12 months, must pass pre-employment drug test if selected. Mandarin Chinese language skills preferred. All employment requirements apply equally to both U.S. workers and foreign workers.</t>
  </si>
  <si>
    <t>Experience and Qualification</t>
  </si>
  <si>
    <t>C-500-24351-545208</t>
  </si>
  <si>
    <t>Operating Engineers and Other Construction Equipment Operators</t>
  </si>
  <si>
    <t>P-500-24262-345704</t>
  </si>
  <si>
    <t>Operating Engineers &amp; Other Construction Equipment Operator</t>
  </si>
  <si>
    <t>C-500-24170-122664</t>
  </si>
  <si>
    <t>PMB 1372 Box 10003 Saipan</t>
  </si>
  <si>
    <t>PO Box 502882 CK</t>
  </si>
  <si>
    <t>P-500-23252-333554</t>
  </si>
  <si>
    <t>Heavy and Tractor Trailer Truck Drivers</t>
  </si>
  <si>
    <t xml:space="preserve">Bayogo Lane </t>
  </si>
  <si>
    <t>Payroll taxes as required by law such as FICA, Medicare and CNMI tax withholding</t>
  </si>
  <si>
    <t>C-500-24338-511826</t>
  </si>
  <si>
    <t>G &amp; MHE, LLC</t>
  </si>
  <si>
    <t>KUMITI WY PMB50 BOX 10001</t>
  </si>
  <si>
    <t>66-1046884</t>
  </si>
  <si>
    <t>ALEJO</t>
  </si>
  <si>
    <t>MAXIMO</t>
  </si>
  <si>
    <t>L.</t>
  </si>
  <si>
    <t>g.en.mhellc@gmail.com</t>
  </si>
  <si>
    <t>P-500-24176-144209</t>
  </si>
  <si>
    <t xml:space="preserve">AT LEAST 3 MONTHS WORK EXPERIENCE. CAN WORK FLEXIBLE SCHEDULES INCLUDING WEEKENDS AND HOLIDAYS, DAYTIME OR
EVENING. MUST BE ABLE TO LIFT UP TO 30LBS OF MATERIALS, SOLUTIONS, OR LINENS.
MUST PROVIDE EMPLOYMENT CERTIFICATE AS HOUSEKEEPING ATTENDANT. PASSING OF PRE-SCREENING TEST IS REQUIRED (LIKE TRADE TEST AND/OR EMPLOYMENT EXAM)
</t>
  </si>
  <si>
    <t>CHINATOWN</t>
  </si>
  <si>
    <t>C-500-24344-526541</t>
  </si>
  <si>
    <t>C-500-24299-431800</t>
  </si>
  <si>
    <t>P-500-24163-094429</t>
  </si>
  <si>
    <t>Able to work flexible shifts, weekends, and holidays.  At least 12 months work related experience.</t>
  </si>
  <si>
    <t>C-500-24217-243474</t>
  </si>
  <si>
    <t>C-500-24297-428506</t>
  </si>
  <si>
    <t>P-500-24206-217633</t>
  </si>
  <si>
    <t>SERVICE CLERK</t>
  </si>
  <si>
    <t xml:space="preserve">WITHHOLDING TAXES, MED AND SS FICA TAX
</t>
  </si>
  <si>
    <t>C-500-24238-291790</t>
  </si>
  <si>
    <t>P-500-24155-061219</t>
  </si>
  <si>
    <t>BUNINAS ST SAN ANTONIO VILLAGE</t>
  </si>
  <si>
    <t>C-500-24225-261458</t>
  </si>
  <si>
    <t>FOUR SEASONS INTERNATIONAL CORP</t>
  </si>
  <si>
    <t>ONE BROADWAY STREET, SAN JOSE VILLAGE</t>
  </si>
  <si>
    <t>PO BOX 495</t>
  </si>
  <si>
    <t>66-0717156</t>
  </si>
  <si>
    <t>Brian</t>
  </si>
  <si>
    <t>Noel</t>
  </si>
  <si>
    <t>xuan-meihua@hotmail.com</t>
  </si>
  <si>
    <t>P-500-24182-163248</t>
  </si>
  <si>
    <t>WAITRESS</t>
  </si>
  <si>
    <t xml:space="preserve">Can work flexible time, night shift, holidays and sundays.
</t>
  </si>
  <si>
    <t>C-500-24193-188400</t>
  </si>
  <si>
    <t>P-500-24137-001713</t>
  </si>
  <si>
    <t>POSITION SUMMARY: UNDER GENERAL SUPERVISION, PERFORMS A VARIETY OF GENERAL MAINTENANCE DUTIES WHICH INCLUDE ELECTRICAL, MECHANICAL, CARPENTRY, AND CONSTRUCTION IN THE MAINTENANCE AND REPAIR OF APARTMENT BUILDING FACILITIES AND EQUIPMENT. EXPERIENCE, KNOWLEDGE, ABILITIES: TWELVE (12) MONTHS RELATED MAINTENANCE WORK EXPERIENCE, INCLUDING PROPER SAFETY TECHNIQUES AND PROCEDURES WHILE USING CHEMICALS, POWER TOOLS, HAND TOOLS AND EQUIPMENT; KNOWLEDGE OF PROPER LIFTING TECHNIQUES AND OTHER SAFETY AND HAZARDOUS ACTIVITIES; ABILITY TO USE REQUIRED TOOLS AND EQUIPMENT INDEPENDENTLY OR WITH MINIMAL SUPERVISION. ESSENTIAL TASKS: MUST BE ABLE TO PERFORM THE FOLLOWING FUNCTIONS TO THE SATISFACTION OF THE EMPLOYEES SUPERVISOR. INSPECT BUILDINGS, ELECTRICAL SYSTEMS, GROUNDS, AND EQUIPMENT TO ENSURE SAFE, WELL-MAINTAINED CONDITIONS, IDENTIFY HAZARDS, DEFECTS, AND THE NEED FOR ADJUSTMENT OR REPAIR. PERFORM MINOR TROUBLESHOOTING AND REPAIRS; REPLACE LIGHT BULBS, BALLASTS AND FUSES. ASSIST WITH PREVENTIVE MAINTENANCE AND TROUBLESHOOTING ON HVAC
SYSTEMS, CHANGING FILTERS, BEARINGS. COMPLETE MAINTENANCE WORK ORDERS AS ASSIGNED. IDENTIFY AND PERFORM BASIC SERVICE AND REPAIR ON PLUMBING FIXTURES; OPEN CLOGGED LINES AND DRAINS. IDENTIFY AND ASSIST WITH CARPENTRY AND REPAIR WORK. OPERATES A VARIETY OF MACHINERY, EQUIPMENT AND TOOLS INCLUDING SAWS, ROUTER, DRILLS, SANDERS, PLANERS, DRILL PRESSES AND VARIOUS HAND TOOLS. MAINTAIN INVENTORY OF TOOLS, SUPPLIES, AND EQUIPMENT; RECOMMEND TOOLS, SUPPLIES, AND EQUIPMENT FOR PURCHASE. PERFORM A VARIETY OF LOCKSMITH DUTIES; INSTALL, REPAIR, AND REPLACE LOCKS ON DOORS INSPECT, SERVICE, AND MAINTAIN OPERATIONAL FUNCTIONALITY OF DOORS AND WINDOWS.THE ABILITY TO READ, INTERPRET AND WORK FROM BLUEPRINTS, DRAWINGS, OR ORAL INSTRUCTION ON A VARIETY OF STRUCTURES RELATED TO THE CONSTRUCTION PROJECT. INSTALL OR REPLACE PLUGS, SWITCHES, OUTLETS. ASSIST WITH MOVING LOADING, UNLOADING AND STORING SUPPLIES, FURNITURE AND EQUIPMENT. WEAR PROPER PROTECTIVE EQUIPMENT WHILE PERFORMING JOB DUTIES (I.E., GOGGLES, HELMET, BACK BRACE, KNEE PADS). RESPOND TO 24-HOUR EMERGENCY CALLS. ADJUSTMENT OF HOURS AND/OR WEEKEND WORK MAY BE REQUIRED AND/OR OCCASIONAL OVERTIME.</t>
  </si>
  <si>
    <t>C-500-24276-378926</t>
  </si>
  <si>
    <t>PMB 280 P.O. Box 10005</t>
  </si>
  <si>
    <t>P-500-24234-281872</t>
  </si>
  <si>
    <t>Auto Mechanical and Electrical Repair</t>
  </si>
  <si>
    <t>Skills in trouble shooting both Mechanical &amp; Electrical Repairs</t>
  </si>
  <si>
    <t>CNMI Tax Chapter 2
FICA Taxes (SSS, Medicare)</t>
  </si>
  <si>
    <t>C-500-24215-239889</t>
  </si>
  <si>
    <t>KEEBENTTON INTERNATION INC.</t>
  </si>
  <si>
    <t>SERENITY SALON &amp; SPA</t>
  </si>
  <si>
    <t>P.O. BOX 501328</t>
  </si>
  <si>
    <t>66-0564522</t>
  </si>
  <si>
    <t>TA</t>
  </si>
  <si>
    <t>KUY</t>
  </si>
  <si>
    <t>BUN</t>
  </si>
  <si>
    <t>BEACH ROAD, GARAPAN DOLLAR DAYS WHOLESALE BLDG</t>
  </si>
  <si>
    <t>micprt@gmail.com</t>
  </si>
  <si>
    <t>P-500-24176-140956</t>
  </si>
  <si>
    <t>COSMETOLOGIST</t>
  </si>
  <si>
    <t>APPLICANT MUST HAVE AT LEAST 12 MONTHS OF PREVIOUS WORK-RELATED SKILL, KNOWLEDGE OR EXPERIENCE.</t>
  </si>
  <si>
    <t>BEACH ROAD, GARAPAN, 2nd FLR OF DOLLAR DAYS WHOLESALE</t>
  </si>
  <si>
    <t>PO BOX 501328</t>
  </si>
  <si>
    <t>ALL APPLICABLE CNMI AND FEDERAL TAXES.</t>
  </si>
  <si>
    <t>C-500-24312-458896</t>
  </si>
  <si>
    <t>P-500-24205-214284</t>
  </si>
  <si>
    <t>WITH AT LEAST MINIMUM 3 MONTHS WORKING EXPERIENCE IN MAINTAINING GROUND KEEPING EQUIPMENT. MUST KNOW HOW TO USE FERTILIZERS, HERBICIDES AND INSECTICIDES. 
APPLICANTS MUST SUBMIT EMPLOYMENT CERTIFICATE.</t>
  </si>
  <si>
    <t>C-500-24318-471097</t>
  </si>
  <si>
    <t>J.T.M. Corporation</t>
  </si>
  <si>
    <t>Rose Street Beach Road Garapan</t>
  </si>
  <si>
    <t>Northern Marianas Island</t>
  </si>
  <si>
    <t>P-500-24200-204724</t>
  </si>
  <si>
    <t>12 months work related experience. Work Certificate is required for both US Worker and CW-1 Worker</t>
  </si>
  <si>
    <t>Will make all deductions from the workers paycheck required by law such as Taxes(Chapter 2, Chapter 7, SS &amp; Medicare) and will remit to applicable government agencies.</t>
  </si>
  <si>
    <t>C-500-24202-210725</t>
  </si>
  <si>
    <t>ORIENTAL CORPORATION</t>
  </si>
  <si>
    <t>DY RENTAL</t>
  </si>
  <si>
    <t>2689 Chalan MSGR Guerrero, Chalan Laulau</t>
  </si>
  <si>
    <t>66-0482808</t>
  </si>
  <si>
    <t>YOON</t>
  </si>
  <si>
    <t>DAE YOUNG</t>
  </si>
  <si>
    <t>saipandy@yahoo.com</t>
  </si>
  <si>
    <t>P-500-24100-867143</t>
  </si>
  <si>
    <t>GENERAL BUILDING MAINTENANCE</t>
  </si>
  <si>
    <t>REQUIRED TWO YEARS OF WORK EXPERIENCE IN THE CATEGORY OF GENERAL BUILDING MAINTENANCE. MUST BE ABLE TO READ BLUEPRINTS, ENGINEERING, PLUMBING, STRUCTURAL, AND ELECTRICAL LAYOUTS. MUST DEMONSTRATE SKILLS IN HVAC AND REFRIGERATION MAINTENANCE. MUST KNOW ABOUT WORKING A DRAIN OR PIPE CLEANING EQUIPMENT AND PIPE. HAVE KNOWLEDGE OF MULTI-CRAFT SKILLS IN CARPENTRY AND THE TOOLS NEEDED TO PERFORM THE TASK AND TECHNICAL KNOWLEDGE OF ELECTRICAL REPAIR. REQUIRES THE ABILITY TO STAND FOR LONG PERIODS, MUST HAVE THE ABILITY TO CLIMB HEIGHTS, AND PERFORM TASKS ON A LADDER. MUST BE WILLING TO WORK FLEXIBLE TIME, HOLIDAYS, AND WEEKENDS WHEN NECESSARY. HAVE THE ABILITY TO UNDERSTAND AND FOLLOW SAFETY PROCEDURES AND MUST WORK WITHOUT SUPERVISION.</t>
  </si>
  <si>
    <t>3422 BEACH ROAD LIYANG</t>
  </si>
  <si>
    <t>C-500-24236-288780</t>
  </si>
  <si>
    <t>Herman's Modern Bakery, Inc.</t>
  </si>
  <si>
    <t>5040 Chalan Tun Herman Pan, Dandan-As Lito Village</t>
  </si>
  <si>
    <t>PO Box 500002</t>
  </si>
  <si>
    <t>98-6018500</t>
  </si>
  <si>
    <t>GUERRERO</t>
  </si>
  <si>
    <t>MICHAEL</t>
  </si>
  <si>
    <t>ROBERT</t>
  </si>
  <si>
    <t>ruth.deleon2@hermansbakery.com</t>
  </si>
  <si>
    <t>P-500-24197-195301</t>
  </si>
  <si>
    <t>Accounting Specialists</t>
  </si>
  <si>
    <t>Understanding of accounting principles and current Financial legislation. The ability to communicate information and ideas in writing and speaking so others will understand. The ability to add, subtract, multiply, or divide quickly and correctly. Knowledgeable of accounting softwares. Ability to use Microsoft Office Suite such as Excel and Excel formula system to solve problems, Microsoft Word to communicate or write Memo, and Microsoft Outlook for E-mail purposes.</t>
  </si>
  <si>
    <t>Days and hours worked each week may vary according to business need.</t>
  </si>
  <si>
    <t xml:space="preserve">The only deductions from pay are those allowed under applicable laws such as FICA/Medicare and relevant local
and federal taxes.
</t>
  </si>
  <si>
    <t>hr@hermansbakery.com</t>
  </si>
  <si>
    <t>C-500-24221-253566</t>
  </si>
  <si>
    <t>PACIFIC COOPERATION LTD.</t>
  </si>
  <si>
    <t>RAYAO LOOP, CHALAN KIYA</t>
  </si>
  <si>
    <t>P.O.BOX10001PMB906</t>
  </si>
  <si>
    <t>98-6021740</t>
  </si>
  <si>
    <t>MENG</t>
  </si>
  <si>
    <t>WEILI</t>
  </si>
  <si>
    <t>pacoop@itecnmi.com</t>
  </si>
  <si>
    <t>P-500-24100-867453</t>
  </si>
  <si>
    <t>PROJECT ENGINEER</t>
  </si>
  <si>
    <t xml:space="preserve">MUST HAVE AT LEAST TWO (2) YEARS OF WORK EXPERIENCE AS ENGINEER RELATED IN GOVERNMENT OR COMMERCIAL PROJECTS. KNOWS HOW TO OPERATE
AUTOCAD SOFTWARE AND MICROSOFT OFFICE EXCEL, WORD, OUTLOOK AND PROJECT. KNOWS HOW TO PLAN, SCHEDULE &amp; COORDINATE PROJECT ACTIVITIES TO
MEET DEADLINES. KNOWS HOW TO READ SPECIFICATIONS, SUCH AS BLUE PRINTS, TO DETERMINE PROJECT REQUIREMENTS OR PLAN PROCEDURES. </t>
  </si>
  <si>
    <t>Local and Federal Taxes</t>
  </si>
  <si>
    <t>C-500-24225-259650</t>
  </si>
  <si>
    <t>P-500-24099-863117</t>
  </si>
  <si>
    <t>Able to understand and follow safety procedures. Must have knowledge on using various tools and equipment that are commonly used by the General Maintenance. Must be able to work on weekends and holidays.</t>
  </si>
  <si>
    <t>9543 Chalan Pale Arnold</t>
  </si>
  <si>
    <t>Applicable Federal and CNMI Deductions</t>
  </si>
  <si>
    <t>C-500-24268-362100</t>
  </si>
  <si>
    <t>P.O. Box 520800</t>
  </si>
  <si>
    <t>Cooks, Fast Food</t>
  </si>
  <si>
    <t>P-500-24220-249889</t>
  </si>
  <si>
    <t>Previous work-related skills, knowledge, or experience, time management, service orientation, and monitoring.</t>
  </si>
  <si>
    <t>Grand  Street, Lot 003 T11, San Jose Village</t>
  </si>
  <si>
    <t>FICA and Withholding Tax</t>
  </si>
  <si>
    <t>C-500-24283-397279</t>
  </si>
  <si>
    <t>Fringe benefits - paid time off &amp; holidays.</t>
  </si>
  <si>
    <t xml:space="preserve">CNMI Tax, Federal Tax, Medicare and Social Security. Optional: Medical and Dental Insurance, Life Insurance, 401a Retirement Plan. </t>
  </si>
  <si>
    <t>C-500-24241-299035</t>
  </si>
  <si>
    <t>WIN TRUST CORPORATION</t>
  </si>
  <si>
    <t>PO BOX 129</t>
  </si>
  <si>
    <t>MIDDLE ROAD GUALO-RAI</t>
  </si>
  <si>
    <t>66-0973211</t>
  </si>
  <si>
    <t>TIAN</t>
  </si>
  <si>
    <t>YUMING</t>
  </si>
  <si>
    <t>wintrustcnmi@gmail.com</t>
  </si>
  <si>
    <t>P-500-24202-210706</t>
  </si>
  <si>
    <t>REPAIRS AND MAINTENANCE</t>
  </si>
  <si>
    <t>High school diploma or equivalent preferred twelve (12) months working experience. Technical knowledge in equipment selection or determining the kind of tools and equipment needed to do job.</t>
  </si>
  <si>
    <t>CNMI Withholding Tax and SS and Medicaid</t>
  </si>
  <si>
    <t>LPZ ENTERPRISES, INC.</t>
  </si>
  <si>
    <t>D &amp; A CONSTRUCTION</t>
  </si>
  <si>
    <t>P.O. BOX 502754</t>
  </si>
  <si>
    <t>CHALAN MSGR. MARTINEZ, KOBLERVILLE</t>
  </si>
  <si>
    <t>66-0763521</t>
  </si>
  <si>
    <t>EDWARD</t>
  </si>
  <si>
    <t>AMOG</t>
  </si>
  <si>
    <t>lpzenterprises@yahoo.com</t>
  </si>
  <si>
    <t>ELECTRICIAN</t>
  </si>
  <si>
    <t>C-500-25111-884112</t>
  </si>
  <si>
    <t>C-500-24294-419207</t>
  </si>
  <si>
    <t>ASSOCIATES DEGREE IN NURSING FROM A RECOGNIZED/ACCREDITED SCHOOL OF NURSING OR FOREIGN EQUIVALENT. MUST PASS THE NCLEX-RN AND MUST BE LICENSED AS A REGISTERED NURSE BY THE COMMONWEALTH BOARD OF NURSE EXAMINERS (CBNE) TO PRACTICE NURSING IN THE COMMONWEALTH OF THE NORTHERN MARIANA ISLANDS (CNMI). MUST POSSESS BLS AND/OR ACLS CERTIFICATES. NRP AND/OR PALS CERTIFICATES, AS REQUIRED BY ASSIGNED UNIT. COMPUTER LITERATE. 
CONDITIONAL REQUIREMENT: EMPLOYMENT IS CONTINGENT UPON SUCCESSFUL CLEARING OF PRE-EMPLOYMENT HEALTH AND DRUG SCREENING IN ACCORDANCE WITH CHCC POLICY.</t>
  </si>
  <si>
    <t>CNMI Tax, Federal Tax, Medicare and Social Security. Optional: Medical and Dental Insurance, Life Insurance, 401a Retirement Plan.</t>
  </si>
  <si>
    <t xml:space="preserve">(670)236-8202 </t>
  </si>
  <si>
    <t>C-500-25036-666355</t>
  </si>
  <si>
    <t>PRIME FIXTURES</t>
  </si>
  <si>
    <t>PMB 1466 PO BOX 10001</t>
  </si>
  <si>
    <t>P-500-24191-181764</t>
  </si>
  <si>
    <t>MAINTENANCE AND REPAIR, GENERAL</t>
  </si>
  <si>
    <t>Knowledge in equipment maintenance, repairing, trouble shooting, equipment selection or determining the kind of tools and equipment needed to do job.</t>
  </si>
  <si>
    <t>Withholding Taxes and FICA &amp; Medicare contribution</t>
  </si>
  <si>
    <t>C-500-25015-621615</t>
  </si>
  <si>
    <t>n?A</t>
  </si>
  <si>
    <t>JAE HYUN</t>
  </si>
  <si>
    <t>With one year work experience as MAintenance &amp; Repair Workers General and able to use tools for maintaining work areas in support of  manpower services.HIGH SCHOOL/GED ia an education requirement for this job opportunity</t>
  </si>
  <si>
    <t>670-234-6708</t>
  </si>
  <si>
    <t>C-500-25044-689213</t>
  </si>
  <si>
    <t>Bachelors Degree in Accountancy Diploma
3 years of progressive professional-level accounting experience is required.</t>
  </si>
  <si>
    <t>C-500-24290-409342</t>
  </si>
  <si>
    <t>Worker's Compensation</t>
  </si>
  <si>
    <t>mdejesus@eucon.edu</t>
  </si>
  <si>
    <t>C-500-25005-594964</t>
  </si>
  <si>
    <t>MMC 1 Building, Chalan Piao Village</t>
  </si>
  <si>
    <t>C-500-24326-489709</t>
  </si>
  <si>
    <t>Dong</t>
  </si>
  <si>
    <t>Jun</t>
  </si>
  <si>
    <t>AT LEAST A HIGH SCHOOL DIPLOMA OR EQUIVALENT. AT LEAST 12 MONTHS WORKING EXPERIENCE ON RELATED FIELD. FAMILIAR WITH MICROSOFT OFFICE.
KNOWLEDGE OF USING OF OFFICE SOFTWARE FOR SPREADING ANALYTICAL REPORTS AND PRESENTATION. ABILITY TO VERIFY ACCURACY OF TRANSACTIONAL DATA OF THE INVENTORY, MATERIALS AND DOCUMENTS. KNOWLEDGE OF LISTENING AND SPEAKING ENGLISH AND CHINESE, BEING ABLE TO COMMUNICATE WITH LOCAL PEOPLE AND DIFFERENT VENDORS (SUCH AS U.S., SINGAPORE, CHINA, AND SO ON) FOR THE RECEIVING VARIANCE AND PRODUCTS ISSUE, AND ABILITY TO PREPARE INVENTORY REPORT AND MATERIALS MONTHLY SALES REPORTS TO THE MANAGEMENT AND HEAD OFFICE (IN CHINA) FOR PROPER CONTROL. WORK EVEN ON WEEKEND OR HOLIDAY. KNOWLEDGE OF PRINCIPLES AND PROCESSES FOR PROVIDING CUSTOMER AND BUSINESS SERVICES. OTHER SKILLS SUCH AS COORDINATION AND TIME MANAGEMENT.</t>
  </si>
  <si>
    <t>C-500-25087-809904</t>
  </si>
  <si>
    <t>RADIOCOM SAIPAN INC</t>
  </si>
  <si>
    <t>2ND FLOOR, SUITE 7, RJ COMMERCIAL BLDG. DAN DAN</t>
  </si>
  <si>
    <t>P-500-24166-110757</t>
  </si>
  <si>
    <t>BOOKKEEPING ACCOUNTING AND AUDITING CLERK</t>
  </si>
  <si>
    <t>Must possess a high school diploma or equivalent, with at least 12 months of experience in bookkeeping or accounting, in a field related to electronics or two-way radios. Must be knowledgeable in QuickBooks for vendor and inventory management. Must be knowledgeable in Excel for creating and managing spreadsheets, using formulas and functions, and analyzing data. Must be familiar with radio electronics and components.</t>
  </si>
  <si>
    <t>FICA and applicable CNMI Withholding Taxes.</t>
  </si>
  <si>
    <t>C-500-25077-782889</t>
  </si>
  <si>
    <t>SMART-PRO ACCOUNTING SERVICES</t>
  </si>
  <si>
    <t>AUTHORIZED REPRESENTATIVE</t>
  </si>
  <si>
    <t>P-500-24163-094811</t>
  </si>
  <si>
    <t>High school graduate with two (2) years of accounting experience. Working knowledge of basic accounting principles and practices. Working knowledge of relevant state, federal, and local regulations. Proficiency in MS Office and popular accounting software. Ability to work under pressure.</t>
  </si>
  <si>
    <t>C-500-25021-632578</t>
  </si>
  <si>
    <t>ERJ CORPORATION</t>
  </si>
  <si>
    <t>ROSE STREET BEACH ROAD GARAPAN</t>
  </si>
  <si>
    <t>66-1061076</t>
  </si>
  <si>
    <t>ERJCORPORATION@YAHOO.COM</t>
  </si>
  <si>
    <t>P-500-24346-536456</t>
  </si>
  <si>
    <t>HOUSEKEEPING ATTENDANT/CLEANERS</t>
  </si>
  <si>
    <t xml:space="preserve">CAN WORK WITH A FLEXIBLE SCHEDULES INCLUDING WEEKENDS AND HOLIDAYS, DAYTIME OR EVENING. MUST BE ABLE TO LIFT UP TO 30 LBS OF OF MATERIALS,SOLUTIONS OR LINENS. 
</t>
  </si>
  <si>
    <t xml:space="preserve">Deductions from Pay: Will make all deductions from the worker's paycheck required by law such as taxes
(Chapter 2, Chapter 7. SS &amp; MEDICARE) and will remit to applicable Government Agencies.
</t>
  </si>
  <si>
    <t>erjcorporation@yahoo.com</t>
  </si>
  <si>
    <t>C-500-25085-803568</t>
  </si>
  <si>
    <t>P-500-25048-698651</t>
  </si>
  <si>
    <t>HIGH SCHOOL GRADUATE AND 12 MONTHS EXPERIENCE</t>
  </si>
  <si>
    <t>C-500-25074-779183</t>
  </si>
  <si>
    <t>P-500-24164-099979</t>
  </si>
  <si>
    <t>ASSOCIATE'S DEGREE MINIMUM REQUIRED AND MUST HAVE 24 MONTHS MINIMUM WORK-RELATED EXPERIENCE. MUST BE EXTREMELY ACCURATE WHEN RECORDING FIGURES AND TRANSACTIONS. KNOWLEDGE OF BOOKKEEPING, CREDITS/DEBITS, AND FAMILIARITY WITH ACCOUNTING SOFTWARE. ABLE TO REVIEW DATA TO IDENTIFY AND INVESTIGATE DISCREPANCIES. PROFICIENT WITH SPREADSHEETS, DATABASES, ACCOUNTING SOFTWARE. KEEP THOROUGH AND ORDERLY PAPER AND DIGITAL RECORDS. HANDLE CONFIDENTIAL FINANCIAL DATA ETHICALLY AND PROFESSIONALLY. TRUSTWORTHY WHEN HANDLING MONEY AND SENSITIVE DOCUMENTS. UNDERSTAND APPLICABLE ACCOUNTING REGULATIONS AND COMPLIANCE STANDARDS. WORK WITH VARIOUS DEPARTMENTS AND TEAMS TO GATHER OR SHARE FINANCIAL DOCUMENTATION. WORK ACCURATELY AND MEET DEADLINES DESPITE TIME CONSTRAINTS.</t>
  </si>
  <si>
    <t>P BOX 503984</t>
  </si>
  <si>
    <t>All applicable taxes required by CNMI and Federal Law</t>
  </si>
  <si>
    <t>C-500-25094-830904</t>
  </si>
  <si>
    <t>CNMI WITHHOLDING TAX, FEDERAL WITHHOLDING TAX, SOCIAL SECURITY AND MEDICARE CONTRIBUTIONS. EMPLOYER WILL ASSIST IN SECURING BOARD AND LODGING AT NO COST TO EMPLOYEES</t>
  </si>
  <si>
    <t>C-500-25073-775139</t>
  </si>
  <si>
    <t>MANAGE THE DAILY OPERATION OF THE TOUR OPERATION AND CONSTRUCTION/MAINTENANCE BUSINESS. REVIEW FINANCIAL STATEMENTS, SALES OR ACTIVITY REPORTS, OR OTHER PERFORMANCE DATA TO MEASURE PRODUCTIVITY OR GOAL ACHIEVEMENT OR TO IDENTIFY AREAS NEEDING COST REDUCTION OR PROGRAM IMPROVEMENT. PREPARE STAFF WORK SCHEDULES AND ASSIGN SPECIFIC DUTIES. DIRECT ADMINISTRATIVE ACTIVITIES DIRECTLY RELATED TO MAKING PRODUCTS OR PROVIDING SERVICES. MONITOR SUPPLIERS TO ENSURE THAT THEY EFFICIENTLY AND EFFECTIVELY PROVIDE NEEDED GOODS OR SERVICES WITHIN BUDGETARY LIMITS. ESTABLISH OR IMPLEMENT DEPARTMENTAL POLICIES, GOALS, OBJECTIVES, OR PROCEDURES IN CONJUNCTION WITH BOARD MEMBERS, ORGANIZATION OFFICIALS, OR STAFF MEMBERS.</t>
  </si>
  <si>
    <t>C-500-25044-689480</t>
  </si>
  <si>
    <t>P-500-25003-591268</t>
  </si>
  <si>
    <t xml:space="preserve">MUST HAVE AT LEAST 12 MONTHS OF WORK EXPERIENCE IN A RELATED FIELD, ABLE TO WORK WITH OR WITHOUT SUPERVISION
</t>
  </si>
  <si>
    <t>PO BOX 520495</t>
  </si>
  <si>
    <t>WITHHOLDING TAX, FEDERAL TAX, SOCIAL SECURITY, MEDICARE</t>
  </si>
  <si>
    <t>C-500-25107-873805</t>
  </si>
  <si>
    <t>CK Smokehouse &amp; Salad, CK Bread &amp; Pastry, MMHC Slaughterhouse, et al,</t>
  </si>
  <si>
    <t>13006 Lowerbase Drive</t>
  </si>
  <si>
    <t>P-500-24256-334869</t>
  </si>
  <si>
    <t>Baker &amp; Pastry Chef</t>
  </si>
  <si>
    <t xml:space="preserve">High school graduate and had completed vocational course on Baking &amp; Pastry. Must have a minimum of 1-year proven work experience as a Baker or Pastry Chef. Must have a specific knowledge in cakes, pastries, desserts, and bread types, ingredients measurements, and baking methods. Must be highly skilled in baking &amp; decorating cakes. Must be familiar in using baking tools and equipment. Can work independently on a fast-paced environment. Ability to keep the bakeshop organized, stocked, and clean. Willing to work on flexible hours including holidays and weekends. The work schedule for this position includes shifting &amp; split shifts and each beneficiary shall have different days off, each with 1-day off per week. All applicants must have own transportation to and from work must be able to secure the CNMI driver's license and Food Handlers Certificate.  </t>
  </si>
  <si>
    <t>Konsolacion St.</t>
  </si>
  <si>
    <t>C-500-25092-821084</t>
  </si>
  <si>
    <t>Universal Healthcare Services</t>
  </si>
  <si>
    <t>Corporate  Manager</t>
  </si>
  <si>
    <t>Home Health Aides</t>
  </si>
  <si>
    <t>P-500-24244-307804</t>
  </si>
  <si>
    <t>Caregiver</t>
  </si>
  <si>
    <t>Must have a valid CPR/AED Certification</t>
  </si>
  <si>
    <t>Rapugao</t>
  </si>
  <si>
    <t>Navy Hill</t>
  </si>
  <si>
    <t>C-500-25100-849415</t>
  </si>
  <si>
    <t>P-500-24190-178439</t>
  </si>
  <si>
    <t>Waitress/Waiter</t>
  </si>
  <si>
    <t xml:space="preserve">ABLE TO DEMONSTRATE SPECIFIC SKILLS: 1. ACTIVE LISTENING-GIVING FULL ATTENTION TO WHAT OTHER PEOPLE ARE SAYING, TAKING TIME TO UNDERSTAND THE
POINTS BEING MADE, ASKING QUESTIONS ARE APPROPRIATE, AND NOT INTERRUPTING IN APPROPRIATE TIMES. 2. SERVICE ORIENTATION- ACTIVELY LOOKING FOR
WAYS TO HELP OTHER 3. SPEAKING-TALKING TO OTHERS TO CONVEY INFORMATION EFFECTIVELY 4. SOCIAL PERCEPTIVENESS-BEING AWARE OF OTHERS
REACTIONS AND UNDERSTANDING WHY THEY REACT AS THEY DO. 5. COORDINATION-ADJUSTING IN RELATION TO OTHER'S ACTIONS. ABLE TO PUSH, PULL, LIFT AND CARRY 50LBS WITHOUT ASSISTANCE. BE ABLE AND WILLING TO WORK FLEXIBLE SHIFTS, DAYS, EVENINGS, NIGHTS, WEEKENDS AND HOLIDAYS.
</t>
  </si>
  <si>
    <t>BEAUTY NAILS</t>
  </si>
  <si>
    <t>P-500-25075-779632</t>
  </si>
  <si>
    <t>AT LEAST 12 MONTHS PREVIOUS RELATED WORK EXPERIENCE AS HAIRDRESSERS, HAIRSTYLISTS, COSMETOLOGISTS.</t>
  </si>
  <si>
    <t>C-500-25092-820875</t>
  </si>
  <si>
    <t>P-500-25050-705582</t>
  </si>
  <si>
    <t>GROUNDS MAINTENANCE WORKER</t>
  </si>
  <si>
    <t xml:space="preserve">Three (3) months of grounds maintenance work in a golf course.
</t>
  </si>
  <si>
    <t>Applicable federal and local taxes, as mandated by law.
Optional: Health insurance
Optional: Housing at $100 per month.</t>
  </si>
  <si>
    <t>C-500-25081-796169</t>
  </si>
  <si>
    <t>ACE PROFESSIONAL CORPORATION</t>
  </si>
  <si>
    <t>ACE ACCOUNTING</t>
  </si>
  <si>
    <t>CDA BUILDING SAN JOSE VILLAGE</t>
  </si>
  <si>
    <t>3RD FLOOR UNIT 309</t>
  </si>
  <si>
    <t>66-0874940</t>
  </si>
  <si>
    <t>psgacepc@gmail.com</t>
  </si>
  <si>
    <t>Legal Secretaries and Administrative Assistants</t>
  </si>
  <si>
    <t>P-500-24239-292162</t>
  </si>
  <si>
    <t>UNIT #309 CDA BUILDING</t>
  </si>
  <si>
    <t>C-500-25084-800587</t>
  </si>
  <si>
    <t>P-500-24182-163254</t>
  </si>
  <si>
    <t>FOOD PREPARATION AND SERVING RELATED WORKER</t>
  </si>
  <si>
    <t>FOOD AND BEVERAGE AND SERVING SKILLS WITH CUSTOMER SERVICE SKILLS, OR A SUITABLE ALTERNATIVE;
1 YEAR OF KITCHEN PRODUCTION AND/OR FOOD AND DRINKS SERVING EXPERIENCE PREFERABLY IN A HIGH-VOLUME RESTAURANT; UNDERSTANDING OF FOOD PREPARATION FUNDAMENTALS;
ABILITY TO FOLLOW RECIPES AND ACCEPT ORDERS; 
UNDERSTANDING OF FOOD ALLERGIES AND FOOD BORNE ILLNESSES; 
BASIC MATHEMATICAL SKILLS; 
PROFICIENT KNIFE HANDLING SKILLS;
CAN COMMUNICATION WEEL IN BOTH WRITTEN AND VERBAL; AND AVAILABLE TO WORK SHIFTS, ON PUBLIC HOLIDAYS, AND OVER WEEKENDS</t>
  </si>
  <si>
    <t>C-500-25137-988080</t>
  </si>
  <si>
    <t>G/F Alter City Building Garapan Street</t>
  </si>
  <si>
    <t>P.O. Box 506535 Garapan</t>
  </si>
  <si>
    <t>Bo Chyul</t>
  </si>
  <si>
    <t>TAYLOR</t>
  </si>
  <si>
    <t>MEMBER OF LLC</t>
  </si>
  <si>
    <t>CHALAN PALE ARNOLD GARAPAN</t>
  </si>
  <si>
    <t>C-500-25071-767275</t>
  </si>
  <si>
    <t>P-500-25048-700870</t>
  </si>
  <si>
    <t>MECHANIC</t>
  </si>
  <si>
    <t>Knowledge of machines and tools, repair, and maintenance.</t>
  </si>
  <si>
    <t>Social Security, Medicare, CNMI Taxes</t>
  </si>
  <si>
    <t>C-500-25094-834813</t>
  </si>
  <si>
    <t>AQUA CONNECTIONS, INC.</t>
  </si>
  <si>
    <t>1F COMETE CENTER, BEACH ROAD</t>
  </si>
  <si>
    <t>PMB 292 P.O. BOX 10000, SAIPAN</t>
  </si>
  <si>
    <t>66-0656089</t>
  </si>
  <si>
    <t>OKUMA</t>
  </si>
  <si>
    <t>HIROYUKI</t>
  </si>
  <si>
    <t>RETAIL SHOP MANAGER</t>
  </si>
  <si>
    <t>acisaipan@gmail.com</t>
  </si>
  <si>
    <t>P-500-25052-712942</t>
  </si>
  <si>
    <t>Dive Guide</t>
  </si>
  <si>
    <t>MUST BE A LICENSED DIVEMASTER OR SCUBA DIVING INSTRUCTOR, CERTIFIED BY PADI/NAUI/SSI OR EQUIVALENT AUTHORITY. THIS LICENSE REQUIREMENT IS APPLIED EQUALLY TO ALL WORKERS, U.S. AND FOREIGN. PREFERABLE TO HAVE SCUBA DIVE EXPERIENCE AND KNOWLEDGE IN DIVING SPOTS IN SAIPAN. MUST BE ABLE TO SPEAK, READ AND WRITE JAPANESE, ENOUGH TO GUIDE, ASSESS, INFORM AND COMMUNICATE WITH TOURISTS AND REGULARS FROM JAPAN WHICH
DOMINATES THE NATIONALITY OF COMPANY'S CUSTOMERS.</t>
  </si>
  <si>
    <t>DIVERS SUPPLY, 1F Unit# 105, Grandvrio Hotel</t>
  </si>
  <si>
    <t>c/o AQUA CONNECTIONS, INC. PMB 292 P.O. Box 10000, Saipan</t>
  </si>
  <si>
    <t>Worker's compensation and health insurance provided.</t>
  </si>
  <si>
    <t>C-500-24302-435300</t>
  </si>
  <si>
    <t>FRANCISCO M. ATALIG</t>
  </si>
  <si>
    <t>TJ ENTERPRISES</t>
  </si>
  <si>
    <t>98-6021724</t>
  </si>
  <si>
    <t>tjenterprises18@gmail.com</t>
  </si>
  <si>
    <t>P-500-24249-315604</t>
  </si>
  <si>
    <t>HELPERS-PRODUCTION WORKERS</t>
  </si>
  <si>
    <t>Knowledge in machine or tools including their designs, uses, repairs and maintenance.</t>
  </si>
  <si>
    <t>ONE CALL INCORPORATED</t>
  </si>
  <si>
    <t>ONE CALL MAINTENANCE</t>
  </si>
  <si>
    <t>Chalan Pale Arnold Middle Road</t>
  </si>
  <si>
    <t>66-0665739</t>
  </si>
  <si>
    <t>MAFNAS</t>
  </si>
  <si>
    <t>RUFO</t>
  </si>
  <si>
    <t>CHALAN PALE ARNOLD MIDDLE ROAD</t>
  </si>
  <si>
    <t>DTORRES BLDG, 1ST FLOOR</t>
  </si>
  <si>
    <t>RTMAFNAS@GMAIL.COM</t>
  </si>
  <si>
    <t>P-500-24210-227255</t>
  </si>
  <si>
    <t>CNMI &amp; FICA TAX</t>
  </si>
  <si>
    <t>C-500-25156-054929</t>
  </si>
  <si>
    <t>Asia Pacific Hotels  Inc. DBA Century Hotel</t>
  </si>
  <si>
    <t>C-500-25101-853819</t>
  </si>
  <si>
    <t>Blue Sky International Saipan Corporation</t>
  </si>
  <si>
    <t>QQ Car Rental</t>
  </si>
  <si>
    <t>4174 Cactus Street Beach Road, Garapan</t>
  </si>
  <si>
    <t>PMB 1148 Box 10003</t>
  </si>
  <si>
    <t>66-0779827</t>
  </si>
  <si>
    <t>Han</t>
  </si>
  <si>
    <t>Zijian</t>
  </si>
  <si>
    <t>qqcarrental@hotmail.com</t>
  </si>
  <si>
    <t>P-500-24353-553448</t>
  </si>
  <si>
    <t>Automotive Mechanic</t>
  </si>
  <si>
    <t xml:space="preserve">	High school diploma or equivalent required.
	Minimum of 12 months of hands-on work experience as an automotive mechanic.
	Ability to work flexible hours, including being available on short notice for emergency situations.
	Proven experience as an automotive mechanic, demonstrating expertise in diagnosing and repairing a variety of vehicles.
	Exceptional diagnostic and problem-solving skills, with a strong ability to identify and resolve complex mechanical issues efficiently.
	Comprehensive knowledge of both domestic and imported vehicles, with hands-on experience in a wide range of makes and models.
	Ability to work independently with minimal supervision, while also being an effective collaborator within a team-oriented environment.
	Meticulous attention to detail and a dedication to delivering high-quality workmanship on every repair.
	Physically capable of lifting tools, equipment, and vehicle parts as needed to perform repair tasks.
	Valid driver's license with a clean driving record, ensuring safe handling of vehicles in the shop.
	Experience with newer model vehicles and performance cars, staying current with the latest automotive technologies and trends.
	Fluency in both English and Chinese is preferred, enabling effective communication with a diverse team and customer base.
Interview Process:
	As part of the interview, candidates will be required to demonstrate their repair skills through a hands-on task. This may include diagnosing and repairing a vehicle issue in real-time. The demonstration will allow us to assess your technical proficiency, problem-solving skills, and approach to vehicle repairs in a practical setting.
</t>
  </si>
  <si>
    <t>4174 Cactus Street Beach Road Garapan</t>
  </si>
  <si>
    <t>CNMI taxes and Federal taxes as required by law.</t>
  </si>
  <si>
    <t>C-500-25079-789643</t>
  </si>
  <si>
    <t>CHINESE BIBLE CHURCH INT'L INC.</t>
  </si>
  <si>
    <t>Interpreters and Translators</t>
  </si>
  <si>
    <t>P-500-24254-325384</t>
  </si>
  <si>
    <t>CHINESE TRANSLATOR</t>
  </si>
  <si>
    <t>Must speak and write mandarin.
knowledge of the structure and content of a Chinese language including the meaning and spelling of words, rules of composition and grammar and pronunciation.
Communicating in writing as appropriate for the needs of the client.
The ability to speak so others can understand you.
Translating or explaining what information means and how it can be used.
Communicating with people outside the organization representing the organization to customers, the public, government, and other external sources, this information can be exchanged in
person in writing, or by telephone or e-mail.
Must have at least 12 month experienced in working at Christian School and be able to communicate with Chinese ESL students.</t>
  </si>
  <si>
    <t>KULALES PLACE CHALAN PALE ARNOLD ROAD</t>
  </si>
  <si>
    <t>TAx Withheld and FICA</t>
  </si>
  <si>
    <t xml:space="preserve">2340 BEACHROAD OLEAI </t>
  </si>
  <si>
    <t>66-0931221</t>
  </si>
  <si>
    <t>vizioninsltd@gmail.com</t>
  </si>
  <si>
    <t>C-500-25104-859434</t>
  </si>
  <si>
    <t>X.K CORPORATION</t>
  </si>
  <si>
    <t>X.K MARKET</t>
  </si>
  <si>
    <t>BEACH ROAD, CHALAN KANOA VILLAGE</t>
  </si>
  <si>
    <t>66-0860653</t>
  </si>
  <si>
    <t>SHI</t>
  </si>
  <si>
    <t>XIUMEI</t>
  </si>
  <si>
    <t>XKCORP2016@HOTMAIL.COM</t>
  </si>
  <si>
    <t>P-500-25041-678534</t>
  </si>
  <si>
    <t>STORE SALES SUPERVISOR</t>
  </si>
  <si>
    <t>WORK SCHEDULE AS FOLLOWS:
8:00AM TO 12:00PM,
2:00PM TO 5:00PM.
7 HOURS A DAY, MONDAY THROUGH FRIDAY, 35 HOURS PER WEEK.</t>
  </si>
  <si>
    <t>Per week exceeds 40 hours, overtime rate $11.35 x 1.5=$17.025 per hour.</t>
  </si>
  <si>
    <t>xkcorp2016@hotmail.com</t>
  </si>
  <si>
    <t>P-500-25073-774893</t>
  </si>
  <si>
    <t>TOUR GUIDE &amp; ESCORT</t>
  </si>
  <si>
    <t>APPLICANT HAVE TO PASS CNMI TOUR GUIDE EXAMINATION IF WORK AT SAIPAN, CNMI,  KNOWLEDGEMENT OF LOCAL HISTORY &amp; CULTURE.  AT LEAST 12 MONTHS PREVIOUS WORK EXPERIENCE AS TOUR GUIDE &amp; ESCORTS.</t>
  </si>
  <si>
    <t>local &amp; federal tax deductable.</t>
  </si>
  <si>
    <t>C-500-25093-826186</t>
  </si>
  <si>
    <t>PMB 955 BOX 10000</t>
  </si>
  <si>
    <t>P-500-24153-060325</t>
  </si>
  <si>
    <t>PRODUCTION WORKER</t>
  </si>
  <si>
    <t>C-500-25127-946467</t>
  </si>
  <si>
    <t>S.T.a.R. MARIANAS, INC.</t>
  </si>
  <si>
    <t>MANUFACTURE/WHOLESALE:DRINKING WATER, RETAIL GENERAL MERCHANDISE</t>
  </si>
  <si>
    <t>BLDG.#3140 I-LIYANG STREET, BEACH ROAD</t>
  </si>
  <si>
    <t>SOUTH GARAPAN</t>
  </si>
  <si>
    <t>71-0922554</t>
  </si>
  <si>
    <t>YUKINO</t>
  </si>
  <si>
    <t>HIROMI</t>
  </si>
  <si>
    <t>BLDG#3140 I-LIYANG STREET, BEACH ROAD</t>
  </si>
  <si>
    <t>starwater@pticom.com</t>
  </si>
  <si>
    <t>P-500-24130-974889</t>
  </si>
  <si>
    <t>Must have work experience as Sales Representative, Sales Associate or similar role with no more than 12 months of related work experience (preferrably in Water business). Have enough knowledge about the retail sales process. Familiarity with consumer behavior principles. Have basic accounting skills.  Track record of achieving sales quotas. Able to convey information to people/customer clearly and simply, in a way that mean things are understood and get done. Can operate a computer and use MS Word, MS Excel and MS Outlook.  Relevant Certification is a plus. Available to work flexible hours that may include early mornings, evenings, nights and/or holidays. Other related tasks as assigned.</t>
  </si>
  <si>
    <t>FICA, MEDICARE AND CHAPTER 2 TAXES</t>
  </si>
  <si>
    <t>C-500-25095-834970</t>
  </si>
  <si>
    <t>Must have at least 12 months of work experience in a related field, able to work with or without
supervision</t>
  </si>
  <si>
    <t>PO BOX 500338 BEACH ROAD</t>
  </si>
  <si>
    <t>C-500-25146-016895</t>
  </si>
  <si>
    <t>P-500-24324-483685</t>
  </si>
  <si>
    <t>Must have Twelve (12) months of continuous work experience as a Waiter/Waitress, including experience in a large-volume bar/restaurant, must able to lift 20 pounds and stand for up to an 8-hour shift; good customer service skills are required; and must be willing to work a flexible schedule, including holidays. A CNMI Food Handlers Certificate is required for all applicants who will be hired. Knowledge of principles and processes for providing customer and personal services. This includes customer needs assessment, meeting quality standards for services, and evaluating customer satisfaction. Some previous work-related skills, knowledge, or experience are usually needed. Actively looking for ways to help people</t>
  </si>
  <si>
    <t xml:space="preserve">CNMI taxes and federal taxes as required by law. </t>
  </si>
  <si>
    <t>P-500-25037-670022</t>
  </si>
  <si>
    <t xml:space="preserve">Knows how to process pickled fruits and vegetables.
</t>
  </si>
  <si>
    <t>C-500-25115-903763</t>
  </si>
  <si>
    <t>W &amp; Z CORPORATION</t>
  </si>
  <si>
    <t>MIDEA ELECTRIC</t>
  </si>
  <si>
    <t>POBOX 501666</t>
  </si>
  <si>
    <t>TUN SEGUNDO ST, CHALAN KANOA</t>
  </si>
  <si>
    <t>66-0797047</t>
  </si>
  <si>
    <t>YULING</t>
  </si>
  <si>
    <t>haoairconditioning@gmail.com</t>
  </si>
  <si>
    <t>P-500-25014-616360</t>
  </si>
  <si>
    <t>Air Conditioning Mechanics and Installers</t>
  </si>
  <si>
    <t>At least 12 months of relevant work experience.</t>
  </si>
  <si>
    <t>MIDEA ELECTRIC, TUN SEGUNDO ST, CHALAN KANOA</t>
  </si>
  <si>
    <t>C-500-25099-844847</t>
  </si>
  <si>
    <t>HARVEST MART/3KINGS MARKET/3KINGS MARKET TOO!</t>
  </si>
  <si>
    <t>P-500-24186-175180</t>
  </si>
  <si>
    <t>SALES SUPERVISOR</t>
  </si>
  <si>
    <t>KNOWLEDGEABLE IN MICROSOFT OFFICE APPLICATIONS; ABLE TO OPERATE JSALE POS SYSTEM; CREDIT CARD PROCESSING MACHINES; AND OPERATE 12-KEY CALCULATOR.</t>
  </si>
  <si>
    <t>SINAPALO 1 VILLAGE</t>
  </si>
  <si>
    <t>C-500-25107-873768</t>
  </si>
  <si>
    <t>D.K.K. Inc.</t>
  </si>
  <si>
    <t>DKK Construction, Dollars Poker, Moon Night Poker, et al</t>
  </si>
  <si>
    <t>PMB 214 Box 10005</t>
  </si>
  <si>
    <t>66-0650600</t>
  </si>
  <si>
    <t>P-500-24202-210666</t>
  </si>
  <si>
    <t>Building Maintenance &amp; Repairer</t>
  </si>
  <si>
    <t>High school graduate and has completed technical course in the jobs related fields with a minimum of 2-years of proven work experience in the position. Must have a specific understanding of electrical, carpentry, plumbing, hydraulic, and other maintenance systems. Possess knowledge of general building maintenance processes and methods. Working knowledge of construction tools, common appliances, and electrical devices. Willing to work on flexible hours including holidays and weekends. The work schedule for this position includes shifting &amp; split shift and each beneficiary shall have different days off, each with 1-day off per week. Can work under less supervision and must be able to meet deadlines. Must be physically fit to handle all kinds of strenuous duties. All applicants have own transportation to and from work and must be able to secure CNMI Driver's license. All applicants must submit an updated resume along with supporting documents, such as verifiable employment certifications, copy of diploma, police clearance, and other relevant credentials for the position. Qualified candidates will be contacted for an interview. Applications must be received by the specified closing date. Background checks and drug testing may be required during or prior to employment and all applicants must agree and comply.</t>
  </si>
  <si>
    <t>C-500-25099-844715</t>
  </si>
  <si>
    <t>Song Zhu Corporation LLC</t>
  </si>
  <si>
    <t>Po Box 505764</t>
  </si>
  <si>
    <t>66-0850573</t>
  </si>
  <si>
    <t>Song</t>
  </si>
  <si>
    <t>Yushu</t>
  </si>
  <si>
    <t>PO Box 505764</t>
  </si>
  <si>
    <t>songzhuwholesale@gmail.com</t>
  </si>
  <si>
    <t>Blackburn</t>
  </si>
  <si>
    <t>CNMI Supreme Court</t>
  </si>
  <si>
    <t>P-500-25051-709716</t>
  </si>
  <si>
    <t>Sales Representative</t>
  </si>
  <si>
    <t>Can communicate in writing and verbally
Can build rapport with both customers and suppliers
Can operate a computer and use MS Word, MS Excel, and MS Outlook
Can lift boxes during delivery
Knowledge of logistics procedures</t>
  </si>
  <si>
    <t>Texas Road Susupe Village</t>
  </si>
  <si>
    <t>C-500-25127-946639</t>
  </si>
  <si>
    <t>CANOZA</t>
  </si>
  <si>
    <t>MARYL JOYCE</t>
  </si>
  <si>
    <t>P-500-25007-599253</t>
  </si>
  <si>
    <t>Bachelors Degree in Accountancy Diploma
3 years of progressive professional-level accounting experience is required.
Knowledgeable in operating different accounting software such as Quickbooks, Peach Tree and Sage
Passing the pre-screening test (such as a trade test and/or employment exam) is required</t>
  </si>
  <si>
    <t>Federal and withholding Tax</t>
  </si>
  <si>
    <t>C-500-25102-858606</t>
  </si>
  <si>
    <t>Work experience requires 12 months as a Cook. Knowledge of techniques and equipment for food consumption, including storage and handling techniques. Knowledge of principles and processes for providing customer service. This includes customer needs assessment, meeting quality standards for services, and evaluation of customer satisfaction. Knowledge of raw materials, production processes, quality control, cost, and other techniques for manufacture and distribution of goods. Giving attention to the instructions, taking time to understand the points being made. Asking questions as appropriate, and not interrupting at inappropriate times. Using logic and reasoning to identify the strengths and weaknesses of alternative solutions, conclusions, or approaches to problems. Monitor the cleanliness in the kitchen food safety, sanitizing tools and dishes with the methods, and able to work on flexible hours.</t>
  </si>
  <si>
    <t>Required Federal and local tax.</t>
  </si>
  <si>
    <t>3H Group, LLC</t>
  </si>
  <si>
    <t>3H Accounting Services</t>
  </si>
  <si>
    <t>PO Box 502635</t>
  </si>
  <si>
    <t>66-1027320</t>
  </si>
  <si>
    <t>Tupas</t>
  </si>
  <si>
    <t>Dindo</t>
  </si>
  <si>
    <t>Dy</t>
  </si>
  <si>
    <t>dean_arjo@hotmail.com</t>
  </si>
  <si>
    <t>Monsignor Guerrero corner Chalan Pale Arnold</t>
  </si>
  <si>
    <t>P. O. Box 503776</t>
  </si>
  <si>
    <t>Capitol Hill</t>
  </si>
  <si>
    <t>P-500-24190-178457</t>
  </si>
  <si>
    <t>Beautician or Barber</t>
  </si>
  <si>
    <t>REQUIRED CERTIFICATE OF EMPLOYMENT FROM THE PREVIOUS EMPLOYER AS BEAUTICIAN OR BARBER OR HAIR DRESSER OR HAIR STYLIST WITH AT LEAST 24 MONTHS EXPERIENCE.
PREFERRED TRAINING CERTIFICATES OR ACHIEVEMENT CERTIFICATES BUT NOT REQUIRED.
ALL QUALIFICATIONS AND SPECIAL REQUIREMENTS WILL BE APPLIED EQUALLY AND CONSISTENLY TO BOTH U.S. AND CW1 WORKERS.</t>
  </si>
  <si>
    <t>1st Floor M2M Building, Jesus T. Attao St.</t>
  </si>
  <si>
    <t>ZHU</t>
  </si>
  <si>
    <t>Deduct all local and federal taxes(e.g. FICA) from pay.</t>
  </si>
  <si>
    <t>BO DA MASSAGE/SUNSHINE HOTEL/SUNSHINE RESTAURANT</t>
  </si>
  <si>
    <t>P-500-25038-673949</t>
  </si>
  <si>
    <t>MASSEUSE/MASSEUR</t>
  </si>
  <si>
    <t>Per week exceeds 40 hours, overtime rate $12.37 x 1.5=$18.555 per hour</t>
  </si>
  <si>
    <t>C-500-25105-863749</t>
  </si>
  <si>
    <t>Tae Woo Corporation</t>
  </si>
  <si>
    <t>P-500-25023-636360</t>
  </si>
  <si>
    <t>Aluminum &amp; Glass Product Sales Representative</t>
  </si>
  <si>
    <t>Knowledge of Aluminum products and Glass window and Door designs including their uses, repair, and maintenance.  With driver's License.</t>
  </si>
  <si>
    <t>Pale Arnold, Middle road</t>
  </si>
  <si>
    <t>Withholding Tax, FICA Tax ( SSS Tax &amp; Medicare)</t>
  </si>
  <si>
    <t>XINGHUA CORPORATION</t>
  </si>
  <si>
    <t>XINGHUA AUTO SERVICE CENTER</t>
  </si>
  <si>
    <t>PO BOX 502766</t>
  </si>
  <si>
    <t>66-0725068</t>
  </si>
  <si>
    <t>BAGSIC</t>
  </si>
  <si>
    <t>SAIXIAN</t>
  </si>
  <si>
    <t>PO BOX 505182</t>
  </si>
  <si>
    <t>xinghuaautoshop888@gmail.com</t>
  </si>
  <si>
    <t>P-500-24188-177983</t>
  </si>
  <si>
    <t>PARTS SALESPERSONS</t>
  </si>
  <si>
    <t>XINGHUA AUTO SERVICE CENTER BUILDING</t>
  </si>
  <si>
    <t>KOBLERVILLE ROAD, KOBLERVILLE VILLAGE</t>
  </si>
  <si>
    <t>jack_fruit58@yahoo.com</t>
  </si>
  <si>
    <t>C-500-25136-983610</t>
  </si>
  <si>
    <t>Paragon Corporation</t>
  </si>
  <si>
    <t>Coreplus Construction</t>
  </si>
  <si>
    <t>2340 Beachroad, San Jose Village</t>
  </si>
  <si>
    <t>66-0942948</t>
  </si>
  <si>
    <t>Quiring</t>
  </si>
  <si>
    <t>Paula Bianca</t>
  </si>
  <si>
    <t>Enolva</t>
  </si>
  <si>
    <t>hr@coreplusconstruction.com</t>
  </si>
  <si>
    <t>P-500-25015-618702</t>
  </si>
  <si>
    <t xml:space="preserve">Applicants must have a high school diploma and must have at least 12 months of work experience.  </t>
  </si>
  <si>
    <t>C-500-25101-854056</t>
  </si>
  <si>
    <t>Procurement Clerks</t>
  </si>
  <si>
    <t>P-500-25065-748783</t>
  </si>
  <si>
    <t>Procurement Agent</t>
  </si>
  <si>
    <t>Must be a high school graduate or have a valid GED. Must have at least twelve (12) months prior training in Accounting, Purchasing, Procurement. Must have at least twelve (12) months prior experience as an Accounting Assistant, Purchasing Agent, or Procurement Agent. Must be able to work shifts, nights, weekends, holidays, and during inclement weather. Must be able to carry or lift items weighing up to 50 pounds for at least 25 yards with or without a dolly. Familiarity with the SAP, Systems Applications &amp; Products system
is an advantage. Proficiency in Microsoft programs (specifically Outlook and Excel), property management systems, and point-of-sales systems and software is an advantage.</t>
  </si>
  <si>
    <t>HBR International, Inc.</t>
  </si>
  <si>
    <t>Plata Drive Corner Bwerh, Chalan Kiya</t>
  </si>
  <si>
    <t>66-0472725</t>
  </si>
  <si>
    <t>Saludez</t>
  </si>
  <si>
    <t>John Gilbert</t>
  </si>
  <si>
    <t>Salvatierra</t>
  </si>
  <si>
    <t>Plata Drive Cor Bwerh, Chalan Kiya</t>
  </si>
  <si>
    <t>hbrsaipan@yahoo.com</t>
  </si>
  <si>
    <t>P-500-25070-764097</t>
  </si>
  <si>
    <t>Civil Engineering Technicians</t>
  </si>
  <si>
    <t>1) MUST BE PROFICIENT IN READING CONSTRUCTION DRAWINGS AND SPECIFICATIONS
2) MUST BE PROFICIENT IN USING MS OFFICE (EXCEL, WORD, PPT)
3) MUST BE PROFICIENT IN USING AUTOCAD AND RELATED PROGRAMS</t>
  </si>
  <si>
    <t>PLATA DRIVE CORNER BWERH CHALAN KIYA</t>
  </si>
  <si>
    <t>Required Taxes</t>
  </si>
  <si>
    <t>C-500-24211-230105</t>
  </si>
  <si>
    <t>Manpower Services</t>
  </si>
  <si>
    <t>C-500-24281-388816</t>
  </si>
  <si>
    <t>G/F JP BLDG 2., CHALAN PALE ARNOLD RD., GARAPAN</t>
  </si>
  <si>
    <t>60-0986926</t>
  </si>
  <si>
    <t>P-500-24182-163257</t>
  </si>
  <si>
    <t xml:space="preserve">JOB SAFETY AND PROPER HANDLING AND USE OF SPECIAL TOOLS, EQUIPMENTS AND CLEANING SUPPLIES AND MATERIALS
</t>
  </si>
  <si>
    <t>FICA TAXES (SOCIAL SECURITY AND MEDICARE)
CNMI TAXES (CHAP 2 AND CHAP 7)</t>
  </si>
  <si>
    <t>C-500-24190-178349</t>
  </si>
  <si>
    <t>FEDERICO JR</t>
  </si>
  <si>
    <t>SURATOS</t>
  </si>
  <si>
    <t>P.O. BOX 505912</t>
  </si>
  <si>
    <t>P-500-24124-953124</t>
  </si>
  <si>
    <t>MUST HAVE JOB CERTIFICATION AS HOUSEKEEPING</t>
  </si>
  <si>
    <t>Chapter 2, Chapter 7 and Fica Employee Share</t>
  </si>
  <si>
    <t>C-500-24233-278655</t>
  </si>
  <si>
    <t>TORRES REFRIGERATION, INC.</t>
  </si>
  <si>
    <t>COMMERCE PL, AIRPORT ROAD, SAN VICENTE VILLAGE</t>
  </si>
  <si>
    <t>PO BOX 500714 CK</t>
  </si>
  <si>
    <t>66-0475304</t>
  </si>
  <si>
    <t>JOSEPH</t>
  </si>
  <si>
    <t>PRESIDENT &amp; GENERAL MANAGER</t>
  </si>
  <si>
    <t>JTTORRES@PTICOM.COM</t>
  </si>
  <si>
    <t>P-500-24194-191709</t>
  </si>
  <si>
    <t>AUTOMOTIVE SERVICE TECHNICIAN AND MECHANIC</t>
  </si>
  <si>
    <t xml:space="preserve">MUST HAVE 12 MONTHS OF RELATED EXPERIENCE AS SERVICE TECHNICIAN AND AUTO MECHANIC. ANALYSE AUTOMOTIVE AND AUTO AIR-CON PROBLEMS. KNOWLEDGE OF CAR'S MECHANICAL AND ELECTRONIC SYSTEMS. COMPETENCE WITH A VARIETY OF ELECTRONIC TOOLS SUCH AS INFRARED ENGINE ANALYZERS AND COMPUTERS. OPERATES SHOP TOOLS AND MACHINES. MODIFY , DESIGN AND FABRICATE SPECIAL PURPOSE EQUIPMENT. CERTIFICATIONS AND REQUIREMENTS: HIGH SCHOOL DIPLOMA. OPERATES SHOP TOOLS AND MACHINES. COMMUNICATE FLUENTLY IN BOTH WRITTEN AND ORAL FORM. MUST HAVE A VALID DRIVER'S LICENSE.
</t>
  </si>
  <si>
    <t>C-500-24155-061735</t>
  </si>
  <si>
    <t>P-500-23205-208924</t>
  </si>
  <si>
    <t>Childcare workers must be able to talk with parents and colleagues about the progress of the children in their care. Knowledge and understanding of children's growth and development needs for social, physical, and intellectual expansion. Offering a safe environment for each child including their nutritional, technological and hygienic needs.</t>
  </si>
  <si>
    <t>C-500-24169-117115</t>
  </si>
  <si>
    <t>P-500-23194-185654</t>
  </si>
  <si>
    <t>HAIRSTYLIST/BEAUTICIAN</t>
  </si>
  <si>
    <t>Previous experience as a hair stylist or colorist. Proficiency with hot irons, curlers and blow-dryers. Ability to perform waxing, pedicure, manicures and nail reconstruction. Knowledge of make-up application.</t>
  </si>
  <si>
    <t>C-500-24187-176206</t>
  </si>
  <si>
    <t>JESSIE JOJO SAVELLANO</t>
  </si>
  <si>
    <t>JM ENTERPRISES/TECH AUTO SHOP</t>
  </si>
  <si>
    <t>CHALAN PALE ARNOLD ROAD, CHALAN LAU LAU</t>
  </si>
  <si>
    <t>P.O. BOX 503589</t>
  </si>
  <si>
    <t>SAVELLANO</t>
  </si>
  <si>
    <t>JESSIE JOJO</t>
  </si>
  <si>
    <t>P-500-24078-806667</t>
  </si>
  <si>
    <t xml:space="preserve">MUST HAVE 24 MONTHS OF WORK RELATED EXPERIENCE AND HAVE KNOWLEDGE EITHER IN MECHANICAL, ELECTRICAL AND REFRIGERANT OR AS GENERAL REPAIR WORKER. </t>
  </si>
  <si>
    <t>CHALAN LAULAU MIDDLE ROAD</t>
  </si>
  <si>
    <t>C-500-24239-292078</t>
  </si>
  <si>
    <t>P-500-24195-194710</t>
  </si>
  <si>
    <t>ASSOCIATES DEGREE IN NURSING FROM A RECOGNIZED/ACCREDITED SCHOOL OF NURSING OR FOREIGN EQUIVALENT. MUST PASS THE NCLEX-RN AND MUST BE LICENSED AS A REGISTERED NURSE BY THE COMMONWEALTH BOARD OF NURSE EXAMINERS (CBNE) TO PRACTICE NURSING IN THE COMMONWEALTH OF THE NORTHERN MARIANA ISLANDS (CNMI). MUST POSSESS BLS AND/OR ACLS CERTIFICATES. NRP AND/OR PALS CERTIFICATES, AS REQUIRED BY ASSIGNED UNIT. COMPUTER LITERATE.
CONDITIONAL REQUIREMENTS: EMPLOYMENT IS CONTINGENT UPON SUCCESSFUL CLEARING OF PRE-EMPLOYMENT HEALTH AND DRUG SCREENING IN ACCORDANCE WITH CHCC POLICY.</t>
  </si>
  <si>
    <t>P.O. Box 500409 CK</t>
  </si>
  <si>
    <t>FRINGE BENEFITS - PAID TIME OFF &amp; HOLIDAYS. OPTIONAL: MEDICAL &amp; DENTAL INSURANCE</t>
  </si>
  <si>
    <t>CNMI TAX, FEDERAL TAX, MEDICARE AND SOCIAL SECURITY.  Optional: Medical and Dental Insurance</t>
  </si>
  <si>
    <t>TUDELA</t>
  </si>
  <si>
    <t>VANESSA</t>
  </si>
  <si>
    <t>COMMOWEALTH HEALTHCARE CORPORATION</t>
  </si>
  <si>
    <t>C-500-24206-217580</t>
  </si>
  <si>
    <t>STAYWELL SAIPAN, INC.</t>
  </si>
  <si>
    <t>RJ CORPORATION BUILDING, SUITE 2</t>
  </si>
  <si>
    <t>P.O. BOX 502050</t>
  </si>
  <si>
    <t>98-0126794</t>
  </si>
  <si>
    <t>MATSUMOTO</t>
  </si>
  <si>
    <t>CATHY</t>
  </si>
  <si>
    <t>CHARGUALAF</t>
  </si>
  <si>
    <t>BRANCH MANAGER</t>
  </si>
  <si>
    <t>ccmatsumoto@staywellguam.com</t>
  </si>
  <si>
    <t>2ND FL. SASHA BLDG., BEACH RD., CHALAN LAULAU</t>
  </si>
  <si>
    <t>Patient Representatives</t>
  </si>
  <si>
    <t>P-500-24158-077813</t>
  </si>
  <si>
    <t>UTILIZATION MANAGEMENT COORDINATOR</t>
  </si>
  <si>
    <t>U.S. AND FOREIGN WORKERS MUST BE FAMILIAR WITH THE MILLIMAN CARE GUIDELINES(MCG)/MEDICAL SOCIETY GUIDELINES.</t>
  </si>
  <si>
    <t>STATE AND FEDERAL EMPLOYMENT TAXES</t>
  </si>
  <si>
    <t>C-500-24172-131823</t>
  </si>
  <si>
    <t>P-500-23206-212186</t>
  </si>
  <si>
    <t>Job requires attention to detail, problem solving, noticing a problem and figuring out the best way to solve it. Capable of lifting 50 to 70 pounds unassisted. Able to work on feet for extended periods of time.</t>
  </si>
  <si>
    <t>C-500-24216-243068</t>
  </si>
  <si>
    <t>UNITED EQUIPMENT RENTAL COMPANY CORPORATION</t>
  </si>
  <si>
    <t>United Construction Services</t>
  </si>
  <si>
    <t>P.O. BOX 504029</t>
  </si>
  <si>
    <t>66-0913509</t>
  </si>
  <si>
    <t>uer.saipan@gmail.com</t>
  </si>
  <si>
    <t>Interior Designers</t>
  </si>
  <si>
    <t>P-500-24178-148207</t>
  </si>
  <si>
    <t>Certificate Of Employment with interior Designs Experience.  1 Year work Experience as a Interior Designer.</t>
  </si>
  <si>
    <t>2245 Walawal Place, Tanapag</t>
  </si>
  <si>
    <t>With Workers Compensation insurance</t>
  </si>
  <si>
    <t xml:space="preserve">CNMI &amp; FEDERAL TAXES </t>
  </si>
  <si>
    <t>C-500-24249-315584</t>
  </si>
  <si>
    <t>C-500-24303-438672</t>
  </si>
  <si>
    <t>Coaches and Scouts</t>
  </si>
  <si>
    <t>P-500-24255-329017</t>
  </si>
  <si>
    <t>FOOTBALL COACH</t>
  </si>
  <si>
    <t>KNOWLEDGE OF THE RULES AND REGULATIONS OF SOCCER GAMES. PROVIDE TRAINING DIRECTIONS, ENCOURAGEMENT, MOTIVATION, AND NUTRITIONAL ADVICE TO PREPARE ATHLETES FOR GAMES, COMPETITIVE EVENTS, OR TOURS. ADJUST COACHING TECHNIQUES BASED ON THE STRENGHS AND WEAKNESSES OF ATHLETES. INSTRUCT INDIVIDUAL OR GROUPS IN SPORTS RULES, GAME STRATEGIES AND PERFORMANCE PRINCIPLES, SUCH AS SPECIFIC WAYS OF MOVING THE BODY, HANDS, OR FEET, TO ACHIEVE DESIRED RESULTS. PLAN STRATEGIES AND CHOOSE TEAM MEMBERS FOR INDIVIDUAL GAMES OR SPORTS SEASONS. WITH COACHING CERTIFICATES ISSUED FROM AND ACCREDITED BY ASIAN FOOTBALL CONFEDERATION (AFC) REQUIRES. MAY BE ABLE TO TRAVEL TO COUNTRIES SPECIFIED IN THE JOB DUTIES. WITH 12 MONTHS OF TRAINING, 24 MONTHS OF RELATED WORK EXPERIECE AND WITH EDUCATIONAL REQUIREMENT OF BACHELOR'S DEGREE.</t>
  </si>
  <si>
    <t>C-500-24327-495526</t>
  </si>
  <si>
    <t>HOM</t>
  </si>
  <si>
    <t>BRIAN</t>
  </si>
  <si>
    <t>NOEL</t>
  </si>
  <si>
    <t>P-500-24182-163249</t>
  </si>
  <si>
    <t>CHAPTER 2, FICA SSS AND FICA MEDICARE</t>
  </si>
  <si>
    <t>C-500-24332-503456</t>
  </si>
  <si>
    <t>P-500-24199-201370</t>
  </si>
  <si>
    <t>1. ACTIVE LISTENING-GIVING FULL ATTENTION TO WHAT OTHER PEOPLE ARE SAYING, TAKING TIME TO UNDERSTAND THE POINTS BEING MADE, ASKING QUESTIONS
ARE APPROPRIATE, AND NOT INTERRUPTING IN
APPROPRIATE TIMES. 2. SERVICE ORIENTATION- ACTIVELY LOOKING FOR WAYS TO HELP OTHER 3. SPEAKING-TALKING TO OTHERS TO CONVEY INFORMATION
EFFECTIVELY 4. SOCIAL PERCEPTIVENESS-BEING AWARE OF
OTHER'S REACTIONS AND UNDERSTANDING WHEY THEY REACT AS THEY DO. 5. COORDINATION-ADJUSTING IN RELATION TO OTHER'S ACTIONS. BE ABLE AND WILLING
TO WORK IN FLEXIBLE SHIFTS, DAYS, EVENING, NIGHT,
WEEKEND AND HOLIDAYS.</t>
  </si>
  <si>
    <t>C-500-24281-388823</t>
  </si>
  <si>
    <t>FOOD AND BEVERAGE AND SERVING SKILLS WITH CUSTOMER SERVICE SKILLS, OR A SUITABLE ALTERNATIVE;
1 YEAR OF KITCHEN PRODUCTION AND/OR FOOD AND DRINKS SERVING EXPERIENCE PREFERABLY IN A HIGH-VOLUME RESTAURANT; UNDERSTANDING OF FOOD PREPARATION FUNDAMENTALS;
ABILITY TO FOLLOW RECIPES AND ACCEPT ORDERS; 
UNDERSTANDING OF FOOD ALLERGIES AND FOOD BORNE ILLNESSES; 
CAN COMMUNICATION WELL IN BOTH WRITTEN AND VERBAL; AND AVAILABLE TO WORK SHIFTS, ON PUBLIC HOLIDAYS, AND OVER WEEKENDS</t>
  </si>
  <si>
    <t>FICA TAXES (SOCIAL SECURITY AND MEDICARE)
CNMI TAXES (CHAP 3 AND CHAP 7)</t>
  </si>
  <si>
    <t>C-500-24272-372239</t>
  </si>
  <si>
    <t>MOTION AUTOMO SHOP:R&amp;D CONSTRUCTION;R&amp;D MANPOWER SVCS</t>
  </si>
  <si>
    <t>ALL APPLICABLE CNMI &amp; FEDERAL TAXES</t>
  </si>
  <si>
    <t>MOTION AUTOMOTIVE REPAIR CENTER</t>
  </si>
  <si>
    <t>C-500-24231-275305</t>
  </si>
  <si>
    <t>P.O box 503053</t>
  </si>
  <si>
    <t>P-500-24126-958698</t>
  </si>
  <si>
    <t xml:space="preserve">MUST HAVE 24 MONTHS EXPERIENCE AS OPERATION MANAGER IN A RETAILING BUSINESS AND  EQUIPMENT RENTAL INDUSTRY. COMPUTER LITERATE.MUST BE ABLE TO WORK FLEXIBLE DAYS AND FLEXIBLE HOURS SCHEDULE INCLUDING WEEKENDS AND HOLIDAYS IF NECESSARY. KNOWLEDGEABLE IN SPEAKING AND UNDERSTAND KOREAN LANGUAGE.
MUST HAVE UNDERSTANDING AND KNOWLEDGE OF HEALTH AND SAFETY STANDARDS OF THE BUSINESS
</t>
  </si>
  <si>
    <t>Chalan   LauLau Village</t>
  </si>
  <si>
    <t>C-500-24242-304844</t>
  </si>
  <si>
    <t>JOEL AKA KAJO'S CONSTRUCTION</t>
  </si>
  <si>
    <t>P.O. BOX 511792</t>
  </si>
  <si>
    <t>66-1051659</t>
  </si>
  <si>
    <t>MOLINA</t>
  </si>
  <si>
    <t>JOEL</t>
  </si>
  <si>
    <t>P-500-24205-214547</t>
  </si>
  <si>
    <t>ADMINISTRATIVE ASSISITANT</t>
  </si>
  <si>
    <t>HIGH SCHOOL DIPLOMA AND 12 MONTHS OF WORK EXPERIENCE AS AN ADMINISTRATIVE ASSISTANT.</t>
  </si>
  <si>
    <t>C-500-24268-359059</t>
  </si>
  <si>
    <t>C-500-24227-265827</t>
  </si>
  <si>
    <t>P-500-24191-181699</t>
  </si>
  <si>
    <t>POSITION SUMMARY: UNDER GENERAL SUPERVISION, PERFORMS A VARIETY OF GENERAL MAINTENANCE DUTIES WHICH INCLUDE ELECTRICAL, MECHANICAL, CARPENTRY, AND CONSTRUCTION IN THE MAINTENANCE AND REPAIR OF APARTMENT BUILDING FACILITIES AND EQUIPMENT. KNOWLEDGE, ABILITIES: TWELVE (12) MONTHS RELATED MAINTENANCE WORK EXPERIENCE, INCLUDING PROPER SAFETY TECHNIQUES AND PROCEDURES WHILE USING CHEMICALS, POWER TOOLS, HAND TOOLS AND EQUIPMENT; KNOWLEDGE OF PROPER LIFTING TECHNIQUES AND OTHER SAFETY AND HAZARDOUS ACTIVITIES; ABILITY TO USE REQUIRED TOOLS AND EQUIPMENT INDEPENDENTLY OR WITH MINIMAL SUPERVISION. ESSENTIAL TASKS: MUST BE ABLE TO PERFORM THE FOLLOWING FUNCTIONS TO THE SATISFACTION OF THE EMPLOYEES SUPERVISOR. INSPECT BUILDINGS, ELECTRICAL SYSTEMS, GROUNDS, AND
EQUIPMENT TO ENSURE SAFE, WELL-MAINTAINED CONDITIONS, IDENTIFY HAZARDS, DEFECTS, AND THE NEED FOR ADJUSTMENT OR REPAIR. PERFORM MINOR TROUBLESHOOTING AND REPAIRS; REPLACE LIGHT BULBS, BALLASTS AND FUSES. ASSIST WITH PREVENTIVE MAINTENANCE AND TROUBLESHOOTING ON HVAC SYSTEMS, CHANGING FILTERS, BEARINGS. COMPLETE MAINTENANCE WORK ORDERS AS ASSIGNED. IDENTIFY AND PERFORM BASIC SERVICE AND REPAIR ON PLUMBING FIXTURES; OPEN CLOGGED LINES AND DRAINS. IDENTIFY AND ASSIST WITH CARPENTRY AND REPAIR WORK. OPERATES A VARIETY OF MACHINERY,
EQUIPMENT AND TOOLS INCLUDING SAWS, ROUTER, DRILLS, SANDERS, PLANERS, DRILL PRESSES AND VARIOUS HAND TOOLS. MAINTAIN INVENTORY OF TOOLS, SUPPLIES, AND EQUIPMENT; RECOMMEND TOOLS, SUPPLIES, AND EQUIPMENT FOR PURCHASE. PERFORM A VARIETY OF LOCKSMITH DUTIES; INSTALL, REPAIR, AND REPLACE LOCKS ON DOORS INSPECT, SERVICE, AND MAINTAIN OPERATIONAL FUNCTIONALITY OF DOORS AND WINDOWS. BASIC ABILITY TO READ, INTERPRET AND WORK FROM BLUEPRINTS, DRAWINGS, OR ORAL INSTRUCTION ON A VARIETY OF STRUCTURES RELATED TO THE CONSTRUCTION PROJECT. INSTALL OR REPLACE PLUGS, SWITCHES, OUTLETS. ASSIST WITH MOVING LOADING, UNLOADING AND STORING SUPPLIES, FURNITURE AND EQUIPMENT. WEAR PROPER PROTECTIVE EQUIPMENT WHILE PERFORMING JOB DUTIES (I.E., GOGGLES, HELMET, BACK BRACE, KNEE PADS). RESPOND TO 24-HOUR EMERGENCY CALLS. ADJUSTMENT OF
HOURS AND/OR WEEKEND WORK MAY BE REQUIRED AND/OR OCCASIONAL OVERTIME.</t>
  </si>
  <si>
    <t>C-500-24256-331923</t>
  </si>
  <si>
    <t>Construction Managers</t>
  </si>
  <si>
    <t>P-500-24178-148255</t>
  </si>
  <si>
    <t>2 years of work experience as Manager. Knowledge of construction management processes, means, and methods. Knowledge of building products, construction details, relevant rules, regulations, and quality standards. Understanding all facets of the construction process. Familiarity with construction management software packages. Have time and project management skills.</t>
  </si>
  <si>
    <t>CNMI, Federal Tax (FICA), Medicare</t>
  </si>
  <si>
    <t>C-500-24310-453199</t>
  </si>
  <si>
    <t>C-500-24231-275081</t>
  </si>
  <si>
    <t>Kimberly Bautista Esmores</t>
  </si>
  <si>
    <t>E&amp;E Maintenance and Construction</t>
  </si>
  <si>
    <t>Tun Joaquin Road, Chalan Kanoa</t>
  </si>
  <si>
    <t>66-1000603</t>
  </si>
  <si>
    <t>Esmores</t>
  </si>
  <si>
    <t>Kimberly</t>
  </si>
  <si>
    <t>enecontruction2021@gmail.com</t>
  </si>
  <si>
    <t>P-500-24182-163271</t>
  </si>
  <si>
    <t>FICA Taxes: Social Security and Medicare;
 CNMI Taxes: Chapter 2 and Chapter 7</t>
  </si>
  <si>
    <t>C-500-24211-227335</t>
  </si>
  <si>
    <t>4JC CORPORATION</t>
  </si>
  <si>
    <t>R&amp;M PRINTERS</t>
  </si>
  <si>
    <t>PO BOX 506681 PUBLICO DRIVE LOWER NAVY HILL</t>
  </si>
  <si>
    <t>66-0675387</t>
  </si>
  <si>
    <t>DEANG</t>
  </si>
  <si>
    <t>IRINDINA</t>
  </si>
  <si>
    <t>PRUDENTE</t>
  </si>
  <si>
    <t>PO BOX 506681 PUBLICO DRIVE</t>
  </si>
  <si>
    <t>immanuel.saipan@gmail.com</t>
  </si>
  <si>
    <t>P-500-24170-122988</t>
  </si>
  <si>
    <t>1. PREFERABLY WITH EXPERIENCE IN A PRINTING COMPANY;
2.  KNOWLEDGE OF ADOBE PHOTOSHOP, ADOBE ILLUSTRATOR, AND MICROSOFT OFFICE;
3. CAN WORK UNDER PRESSURE AND INDEPENDENTLY</t>
  </si>
  <si>
    <t>PUBLICO DRIVE LOWER NAVY HILL</t>
  </si>
  <si>
    <t>C-500-24291-412613</t>
  </si>
  <si>
    <t>9543 Chalan Pale Arnold Road, San Roque</t>
  </si>
  <si>
    <t>Stationary Engineers and Boiler Operators</t>
  </si>
  <si>
    <t>P-500-24229-271550</t>
  </si>
  <si>
    <t>Assistant Chief Engineer</t>
  </si>
  <si>
    <t xml:space="preserve">WATER TREATMENT PLANT OPERATOR CERTIFICATION. VGI TRAINING CERTIFIED. MUST HAVE EXPERIENCE AS AN ASSISTANT CHIEF ENGINEER OR OTHER MANAGERIAL ROLE IN THE MAINTENANCE AND ENGINEERING DEPARTMENT, PREFERABLY IN A HOTEL SETTING.
</t>
  </si>
  <si>
    <t>C-500-24349-544045</t>
  </si>
  <si>
    <t>Marianas Security Corporation</t>
  </si>
  <si>
    <t>P.O. Box 500438</t>
  </si>
  <si>
    <t>66-0692454</t>
  </si>
  <si>
    <t>APRIL</t>
  </si>
  <si>
    <t>JAMBALOS</t>
  </si>
  <si>
    <t>Managing Consultant /Human Resources Coordinator</t>
  </si>
  <si>
    <t>Roong LN#1 Chalan Laulau</t>
  </si>
  <si>
    <t>office@marianassecurity.com</t>
  </si>
  <si>
    <t>P-500-24311-456159</t>
  </si>
  <si>
    <t>UNDER GENERAL SUPERVISION, PERFORMS VARIOUS GENERAL MAINTENANCE DUTIES, INCLUDING ELECTRICAL, MECHANICAL, CARPENTRY AND CONSTRUCTION IN THE MAINTENANCE AND REPAIR OF APARTMENT BUILDING FACILITIES AND EQUIPMENT.</t>
  </si>
  <si>
    <t>Joeten Superstore bdlg., Roong LN#1 Chalan Laulau</t>
  </si>
  <si>
    <t>CNMI TAXES AND FICA</t>
  </si>
  <si>
    <t>C-500-24347-537282</t>
  </si>
  <si>
    <t>Must have 12 month of work experience in the proffered position. Must be able to read, write, and the ability to grasp and make sense of information, instructions, and narratives. Can do and perform work assignment under pressure with less supervision and must be able to meet tasks deadline. Must be physically fit to be able to handle and perform the duties of the position. Willing to work flexible hours including holidays and weekends. The work schedule for this position includes split shift and each beneficiary shall have different days off, each with 1-day off per week. All applicant must have own transportation to &amp; from work and must be able to secure CNMI driver's license. All applicants must attach an updated resume, employment certification, and police clearance. Background checks and drug testing may be required during or prior to employment to all applicants.</t>
  </si>
  <si>
    <t>C-500-24355-560648</t>
  </si>
  <si>
    <t>KSK CORPORATION</t>
  </si>
  <si>
    <t>CK BUILDING BEACH ROAD CHALAN KANOA</t>
  </si>
  <si>
    <t>66-0628897</t>
  </si>
  <si>
    <t>JIN</t>
  </si>
  <si>
    <t>SHUN</t>
  </si>
  <si>
    <t>youngckim@gmail.com</t>
  </si>
  <si>
    <t>Coin, Vending, and Amusement Machine Servicers and Repairers</t>
  </si>
  <si>
    <t>P-500-24309-449737</t>
  </si>
  <si>
    <t>SERVICE TECHNICIAN</t>
  </si>
  <si>
    <t>Knowledge of circuit boards, processors, chips, electronic components, equipment.</t>
  </si>
  <si>
    <t>Employer's Quarterly Withholding Tax, FICA Tax</t>
  </si>
  <si>
    <t>C-500-25009-605869</t>
  </si>
  <si>
    <t>TENDER HOSPICE CARE INC</t>
  </si>
  <si>
    <t>SUITE 104 B</t>
  </si>
  <si>
    <t>P-500-24319-473818</t>
  </si>
  <si>
    <t>REGISTERED NURSE</t>
  </si>
  <si>
    <t>DIPLOMA
RN LICENSED</t>
  </si>
  <si>
    <t>C-500-24170-122682</t>
  </si>
  <si>
    <t>C-500-24255-328600</t>
  </si>
  <si>
    <t>PASEO DE MARIANAS Garapan</t>
  </si>
  <si>
    <t>P-500-24212-230224</t>
  </si>
  <si>
    <t>Manicurist</t>
  </si>
  <si>
    <t xml:space="preserve">In order for the applicants to be considered for this application, applicant must have full knowledge for providing excellent services to customers in regards to services for fingernails and toenails, must be active listener giving full attention to customers' needs and requests. Applicant must have at least 12 months of training and 12 months of relevant experience. </t>
  </si>
  <si>
    <t>FICA 7.65% ; STATE INCOME TAX 4%</t>
  </si>
  <si>
    <t>C-500-24283-397191</t>
  </si>
  <si>
    <t>P-500-24211-227363</t>
  </si>
  <si>
    <t>Utilization Review Nurse Case Specialist</t>
  </si>
  <si>
    <t>ASSOCIATES DEGREE IN NURSING FROM A RECOGNIZED/ACCREDITED SCHOOL OF NURSING OR FOREIGN EQUIVALENT. THREE (3) YEARS WORK EXPERIENCE IN ACUTE CARE HOSPITAL SETTING, OR UTILIZATION REVIEW DEPARTMENT. MUST HOLD CURRENT CNMI LICENSE AS A REGISTERED NURSE (NCLEX-RN) AND BLS CERTIFICATE.
CONDITIONAL REQUIREMENT: EMPLOYMENT IS CONTINGENT UPON SUCCESSFUL CLEARING OF PRE-EMPLOYMENT HEALTH AND DRUG SCREENING IN ACCORDANCE WITH CHCC POLICY.</t>
  </si>
  <si>
    <t>C-500-24275-378761</t>
  </si>
  <si>
    <t>DELTA TRADING CO., LTD.</t>
  </si>
  <si>
    <t>H-Mart</t>
  </si>
  <si>
    <t>PMB A-7 box 10001</t>
  </si>
  <si>
    <t>98-0158435</t>
  </si>
  <si>
    <t>Kang</t>
  </si>
  <si>
    <t>Junghun</t>
  </si>
  <si>
    <t>PMB A-7 Box 10001</t>
  </si>
  <si>
    <t>kangali2372@newintra.seoulgrocery.com</t>
  </si>
  <si>
    <t>Mun</t>
  </si>
  <si>
    <t>Su</t>
  </si>
  <si>
    <t>PO BOX 10749</t>
  </si>
  <si>
    <t>lawyerpark@hotmail.com</t>
  </si>
  <si>
    <t>Law Offices of Park &amp; Associates</t>
  </si>
  <si>
    <t>GUAM</t>
  </si>
  <si>
    <t>Market Research Analysts and Marketing Specialists</t>
  </si>
  <si>
    <t>P-500-24200-204304</t>
  </si>
  <si>
    <t>Computer competency in Word, Excel, and PowerPoint programs.</t>
  </si>
  <si>
    <t>3666 Alu Dr Afetna</t>
  </si>
  <si>
    <t>kangali2372@naver.com</t>
  </si>
  <si>
    <t>Law Office of Park &amp; Associates</t>
  </si>
  <si>
    <t>C-500-24303-438205</t>
  </si>
  <si>
    <t>JUAN T. GUERRERO &amp; ASSOCIATES INC</t>
  </si>
  <si>
    <t>GTS ENTERPRISES</t>
  </si>
  <si>
    <t>UNIT 104 MJ BLDG., GARAPAN VILLAGE</t>
  </si>
  <si>
    <t>66-0463283</t>
  </si>
  <si>
    <t>BORLAZA</t>
  </si>
  <si>
    <t>JOMELYN</t>
  </si>
  <si>
    <t>ESTOPARE</t>
  </si>
  <si>
    <t>P.O. BOX 501217</t>
  </si>
  <si>
    <t>resumes.jtga@gmail.com</t>
  </si>
  <si>
    <t>P-500-24184-166749</t>
  </si>
  <si>
    <t>MAID AND HOUSEKEEPING CLEANER</t>
  </si>
  <si>
    <t>AT LEAST THREE (3) MONTHS EXPERIENCE TO TWO (2) OR LESS EMPLOYERS. PHYSICALLY ABLE TO PERFORM THEIR DUTIES. MUST MEET PHYSICAL REQUIREMENTS SUCH AS LIFTING OBJECTS OF AT LEAST 25 LBS.; UP TO 50 LBS. WITH HELP OF A HAND TRUCK OR LIMITED ASSISTANCE; BENDING AND STANDING FOR DURATION OF SHIFT. MUST BE ABLE TO WORK WITH HOUSEHOLD PETS. MUST KNOW HOW TO OPERATE CLEANING EQUIPMENT SUCH AS CARPET SHAMPOOERS, CARPET STEAMERS, CLOTHES WASHER AND DRYER, IRONING MACHINE OR PRESSES, FLOOR POLISHERS, AND VACUUM CLEANERS. AS WELL AS THE ABILITY TO WORK WITH MINIMAL SUPERVISION. ABLE TO WORK DURING WEEKENDS OR NIGHT SHIFTS WHEN NEEDED. THE EMPLOYER REQUIRES POST-OFFER PRE-EMPLOYMENT DRUG SCREENING TEST AND RANDOM DRUG TESTING WHICH IS TO BE APPLIED EQUALLY TO BOTH U.S. WORKERS AND CW-1 WORKERS</t>
  </si>
  <si>
    <t>UNIT 104 MJ BLDG.</t>
  </si>
  <si>
    <t>Days and Hours of work may vary according to business needs</t>
  </si>
  <si>
    <t>Only Taxes and Other withholding required by Law</t>
  </si>
  <si>
    <t>resume.jtga@gmail.com</t>
  </si>
  <si>
    <t>C-500-24291-415619</t>
  </si>
  <si>
    <t>C-500-24218-243481</t>
  </si>
  <si>
    <t>U&amp;A, LLC (Urbano &amp; Associates, LLC)</t>
  </si>
  <si>
    <t>Room 206 MAC Building Chalan Kiya</t>
  </si>
  <si>
    <t>P.O. Box 506693</t>
  </si>
  <si>
    <t>66-0877439</t>
  </si>
  <si>
    <t>Rodolfo</t>
  </si>
  <si>
    <t>admin@uallc.biz</t>
  </si>
  <si>
    <t>P-500-24137-006048</t>
  </si>
  <si>
    <t>MUST HAVE ATLEAST 12MONTHS OF WORKING EXPERIENCE AS A BOOKKEEPER AND WITH HIGH SCHOOL DIPLOMA OR EQUIVALENT. MUST HAVE KNOWLEDGE AND POSSESS HANDS-ON EXPERIENCE ON THE USE OF ACCOUNTING SOFTWARE, SUCH AS QUICKBOOKS. KNOWLEDGEABLE WITH WORD AND EXCEL. PREPARE CNMI INDIVIDUAL &amp; CORPORATE INCOME TAX, FEDERAL INDIVIDUAL &amp; CORPORATE INCOME TAX RETURN AND VARIOUS U.S. STATES INDIVIDUAL &amp; CORPORATE TAX RETURN. CAN WORK FLEXIBLE TIME, TIME INCLUDING NIGHTS, WEEKENDS AND HOLIDAYS. PRE-SCREENING TEST IS REQUIRED (LIKE TRADE TEST AND/OR EMPLOYMENT EXAM) AND WILL BE APPLIED EQUALLY TO BOTH U.S. WORKERS AND CW-1 WORKERS.</t>
  </si>
  <si>
    <t>C-500-24290-409916</t>
  </si>
  <si>
    <t>CNMI TAXES (CHAPTER 2 AND CHAPTER 7)
FICA TAXES (CHAPTER 2 AND CHAPTER 7)</t>
  </si>
  <si>
    <t>C-500-25080-793346</t>
  </si>
  <si>
    <t>C-500-25080-793314</t>
  </si>
  <si>
    <t>P-500-25037-670000</t>
  </si>
  <si>
    <t>A/C &amp; REFRIGERATION TECHNICIAN</t>
  </si>
  <si>
    <t>Knowledge in installing and repairing chillers, aircon and refrigerators with 12 months' work experience.</t>
  </si>
  <si>
    <t>Building Cleaning Workers, All Other</t>
  </si>
  <si>
    <t>C-500-25104-859589</t>
  </si>
  <si>
    <t>C-500-25027-643560</t>
  </si>
  <si>
    <t>Joy</t>
  </si>
  <si>
    <t>P-500-24352-550158</t>
  </si>
  <si>
    <t>Must have at least 3 months of experience pruning trees, landscaping, ground maintenance, fence/gate repairs, trimming plants, removing/disposing debris or tree limbs, repair of equipment such as bush cutter or lawn mower. Must know how to operate lawn mower, trimmer, grass cutter, edging machine. Must know when equipment needs maintenance or repair. Must have driver's license. Must adhere to company policy and procedures. Experience is a must.</t>
  </si>
  <si>
    <t xml:space="preserve">CNMI Income Tax
Social Security 
Applicable Federal Income tax 
Applicable Medicare 
Other Applicable taxes
</t>
  </si>
  <si>
    <t>C-500-25048-698420</t>
  </si>
  <si>
    <t>GERTRUDES U RINON</t>
  </si>
  <si>
    <t>MJ MANPOWER SERVICES</t>
  </si>
  <si>
    <t>66-0914699</t>
  </si>
  <si>
    <t>AS LITO TIKA LN</t>
  </si>
  <si>
    <t>RINONGERTRUDES@GMAIL.COM</t>
  </si>
  <si>
    <t>P-500-25002-586543</t>
  </si>
  <si>
    <t>HOUSEKEEPING STAFF</t>
  </si>
  <si>
    <t xml:space="preserve">None </t>
  </si>
  <si>
    <t>MIDDLE ROAD, SAN ROQUE</t>
  </si>
  <si>
    <t>CHAPTER 2, FICAC SS, FICA MEDICARE</t>
  </si>
  <si>
    <t>C-500-25080-793311</t>
  </si>
  <si>
    <t>P-500-25037-670018</t>
  </si>
  <si>
    <t xml:space="preserve">Knowledge in handling QuickBooks Point of Sale software with 12 months' work experience.
</t>
  </si>
  <si>
    <t>C-500-24364-575250</t>
  </si>
  <si>
    <t>R&amp;EQ Corporation</t>
  </si>
  <si>
    <t>R&amp;EQ Day &amp; Night Child Care Center</t>
  </si>
  <si>
    <t>PO BOX 506014</t>
  </si>
  <si>
    <t>66-0698805</t>
  </si>
  <si>
    <t>Penaroyo</t>
  </si>
  <si>
    <t>Rex John</t>
  </si>
  <si>
    <t>Segotier</t>
  </si>
  <si>
    <t>Assistant Director</t>
  </si>
  <si>
    <t>reqcorp@gmail.com</t>
  </si>
  <si>
    <t>P-500-24276-379053</t>
  </si>
  <si>
    <t>Childcare worker</t>
  </si>
  <si>
    <t>Pre-service training certificates, CPR certificate, Police Clearance, Food Handling Certificate</t>
  </si>
  <si>
    <t>10139 Magalahi Drive</t>
  </si>
  <si>
    <t>C-500-24298-428766</t>
  </si>
  <si>
    <t>VEREEN</t>
  </si>
  <si>
    <t>MARK</t>
  </si>
  <si>
    <t>P-500-24260-338747</t>
  </si>
  <si>
    <t>Should have 12 months experience as Civil Engineering Technician. Should have a valid driver's license.</t>
  </si>
  <si>
    <t>FICA TAXES, FEDERAL &amp; LOCAL TAXES. INSURANCE PREMIUMS and 401K DEFERRALS are optional.</t>
  </si>
  <si>
    <t>C-500-24353-552761</t>
  </si>
  <si>
    <t>Other</t>
  </si>
  <si>
    <t>CNMI Ch 2 Withholding and FICA/Medicare Tax only</t>
  </si>
  <si>
    <t>C-500-25014-615991</t>
  </si>
  <si>
    <t>Commercial Pilots</t>
  </si>
  <si>
    <t>P-500-24191-181636</t>
  </si>
  <si>
    <t>Commercial Pilot</t>
  </si>
  <si>
    <t>Must hold at least a Commercial Pilot Certificate with appropriate category and class ratings, as required under Title 14CFR 135.243(C)(1). The required certificate will be applied equally to both U.S. workers and CW-1 workers.
Must hold a first-class medical certificate, as required under TITLE 14 CFR 61.23(a)(2). The required medical certificate will be applied equally to both U.S. workers and CW-1 workers.
Must have at least 1,200 hours of flight time as a pilot, including 500 hours of cross-country flight time, 100 hours of night flight time, and 75 hours of actual or simulated instrument time at least 50 hours of which were in actual flight, as required under Title 14 CFR 135.243 (c)(2). The required flight hours will be applied to both U.S. workers and CW-1 workers. 
The pilot must successfully complete the FAA required company trainings and checks, prior to being assigned as a pilot-in-command of the PA-31 aircraft. This requirement is in accordance with the FAA approved company Training Program, and must be performed and completed using the company facility and aircraft. Must complete 100 hours of flight time as pilot-in-command in the PA-31-350 aircraft, in accordance with 14 CFR 135.105(a). The required training and flight hours will be applied to both U.S. workers and CW-1 workers. NOTE: The offered wage is paid upon successful completion of the company training and flight hour requirements.
The worker may not be assigned as a pilot of any aircraft operated by Star Marianas Air, Inc. unless the worker successfully passes a DOT/FAA Pre-employment drug test drug test, as required under Title 14 CFR120.109(a): (1) No employer may hire any individual for a safety-sensitive function listed in 120.105 unless the employer first conducts a pre-employment test and receives a verified negative drug test result for that individual, (2) No employer may allow an individual to transfer from a nonsafety-sensitive to a safety sensitive function unless the employer first conducts a pre-employment test and receives a verified negative drug test result for the individual. NOTE: The pre-employment drug test is a DOT and FAA requirement, and may only be performed in the US. The DOT/FAA pre-employment drug test requirement under Title 14 CFR120.109(a)(1) will be applied equally to both U.S. workers and CW-1 workers. 
The worker must sign an agreement with a Training Cost Recovery program wherein the employer initially bears the cost of the required trainings and checks. The cost of this training shall be prorated over the first 6 months of the employment. If the worker does not complete 6 months of employment, the worker shall reimburse the company for a prorated amount of the cost of the ground and flight training. The required agreement with a Training Cost Recovery program will be applied equally to both U.S. workers and CW-1 workers.
The workdays and work hours specified in E.b.6 and E.b.7 are subject to change. This position requires a variable work schedule due to the nature of airline operations. The typical schedule involves rotations, usually 4 days ON and 2 days OFF, with pilots potentially working early mornings, late nights, weekends and holidays. The position's schedule is subject to the crew duty and rest limitations set forth in title 14 of the Code of Federal Regulations Part 135 subparts 135.265 and 135.267 as applicable to the type of flight operation conducted (e.g., Scheduled or On-Demand).</t>
  </si>
  <si>
    <t>Offered wage is paid upon successful completion of the company training and flight hour requirements described in E.b.12</t>
  </si>
  <si>
    <t>pilotjobs@starmarianasair.com</t>
  </si>
  <si>
    <t>C-500-25059-731450</t>
  </si>
  <si>
    <t>ALLIED CONSTRUCTION CORPORATION</t>
  </si>
  <si>
    <t>BARNYS PIZZA</t>
  </si>
  <si>
    <t>TEXAS ROAD SUSUPE VILLAGE</t>
  </si>
  <si>
    <t>BARNYS PIZZA BUILDING</t>
  </si>
  <si>
    <t>66-0558539</t>
  </si>
  <si>
    <t>HAM</t>
  </si>
  <si>
    <t>JIMMY</t>
  </si>
  <si>
    <t>CHEONG</t>
  </si>
  <si>
    <t>alliedspn@gmail.com</t>
  </si>
  <si>
    <t>P-500-24236-288523</t>
  </si>
  <si>
    <t>C-500-25045-692946</t>
  </si>
  <si>
    <t>Bachelors Degree in Accountancy Diploma
3 years of progressive professional-level accounting experience is required.
Knowledgeable in operating different accounting software such as Quickbooks, Peach Tree and Sage</t>
  </si>
  <si>
    <t>C-500-25056-720931</t>
  </si>
  <si>
    <t>C-500-25028-646316</t>
  </si>
  <si>
    <t>P-500-24352-550349</t>
  </si>
  <si>
    <t>General Cleaner</t>
  </si>
  <si>
    <t>Must have at least 24 months of experience doing janitorial or commercial cleaning job. 
Ability to observe safety and security procedures and to comply with policies
Ability to read and interpret written information; ability to write clear statements; ability to communicate orally
Must be able to do physical work and operate power equipment normally found in janitorial operations
Attention to detail
Ability to follow schedules and keep commitments
Ability to follow directions from a supervisor
Ability to demonstrate professionalism
Must be able to manage time efficiently and to work individually as well as within a team</t>
  </si>
  <si>
    <t>CNMI Income Tax
Social Security
Applicable Federal Income tax
Applicable Medicare 
All other applicable taxes and deductions</t>
  </si>
  <si>
    <t>C-500-25008-602333</t>
  </si>
  <si>
    <t>BOOKKEEPING CERTIFICATE</t>
  </si>
  <si>
    <t>BRI BUILDING KOPA DI ORU ST. GARAPAN</t>
  </si>
  <si>
    <t>C-500-24169-117626</t>
  </si>
  <si>
    <t xml:space="preserve">Saipa </t>
  </si>
  <si>
    <t>Brickmasons and Blockmasons</t>
  </si>
  <si>
    <t>P-500-24119-933076</t>
  </si>
  <si>
    <t>Mason</t>
  </si>
  <si>
    <t>C-500-24339-515800</t>
  </si>
  <si>
    <t>P-500-24278-385005</t>
  </si>
  <si>
    <t>Food Service Worker</t>
  </si>
  <si>
    <t>Must have 3-month experience preferable in a high volume restaurant. Must have understanding of food preparation fundamentals, knowledgeable in food safety and sanitation, knowhow in using variety of kitchen equipment. Must have basic reading, writing, and communication skills. Able to work all shifting and flexible schedules including weekends and holidays. The work schedule for this position includes shifting &amp; split shifts and each beneficiary shall have different days off, each with 1-day off per week. All applicants must be able to secure the CNMI Drivers license and Food Handlers Certificate. Must have own transportation to and from work. All applicants must provide an updated resume, verifiable employment certification, and other related documents. Background checks and drug testing may be required during or prior to employment to all applicants.</t>
  </si>
  <si>
    <t>C-500-24366-577878</t>
  </si>
  <si>
    <t>P-500-24220-249815</t>
  </si>
  <si>
    <t>With 12 months' work experience on the job as baker. Knowledge of raw materials, production processes, quality control, costs, and other techniques for maximizing the effective manufacture and distribution of goods. Must be able to handle split shift schedule. Must be able to work on busy operation days, like holidays</t>
  </si>
  <si>
    <t>1539 BEACH ROAD, CHALAN KANOA</t>
  </si>
  <si>
    <t xml:space="preserve">DEDUCTIONS FROM PAY
CNMI Tax AND FICA Tax. Housing is optional; Employees who are single may live in the housing with a monthly charge of $30.00 for air condition use, free housing or no monthly charge for single employees who opted not to use the air condition. 
</t>
  </si>
  <si>
    <t>C-500-25004-594647</t>
  </si>
  <si>
    <t>SP Dancoe &amp; Associates, LLC</t>
  </si>
  <si>
    <t>P.O Box 503922</t>
  </si>
  <si>
    <t>Dancoe</t>
  </si>
  <si>
    <t>Sonya</t>
  </si>
  <si>
    <t>spdasaipan@gmail.com</t>
  </si>
  <si>
    <t>P-500-24289-406278</t>
  </si>
  <si>
    <t>Architectural and Civil Drafter</t>
  </si>
  <si>
    <t>Must have 24 months experience. Must have a license or certificate as Architectural  and Civil drafter. Must be able to work flexible time, during holidays, weekends, if necessary. Must be familiar with Computer aided design CAD software, Graphics or photo imaging software, Microsoft power point.</t>
  </si>
  <si>
    <t>Gualio Rai Village</t>
  </si>
  <si>
    <t>C-500-25099-844537</t>
  </si>
  <si>
    <t>P-500-24192-185065</t>
  </si>
  <si>
    <t>Accounting Specialist</t>
  </si>
  <si>
    <t>Technical Skill: computer literacy</t>
  </si>
  <si>
    <t>C-500-25044-689114</t>
  </si>
  <si>
    <t>ANAKS OCEAN VIEW HILL HOMEOWNER'S ASSOCIATION, LTD.</t>
  </si>
  <si>
    <t>PMB 128 PPP BOX 10000</t>
  </si>
  <si>
    <t>MIDDLE ROAD PUERTO RICO</t>
  </si>
  <si>
    <t>66-0704805</t>
  </si>
  <si>
    <t>HOLL</t>
  </si>
  <si>
    <t>office1@anaks.net</t>
  </si>
  <si>
    <t>P-500-24284-400376</t>
  </si>
  <si>
    <t>MAINTENANCE - PREVENTIVE</t>
  </si>
  <si>
    <t>Lot Number EA 129-R1, Pantalan Circle</t>
  </si>
  <si>
    <t>PUERTO RICO VILLAGE</t>
  </si>
  <si>
    <t>C-500-25072-771245</t>
  </si>
  <si>
    <t>C-500-25073-775003</t>
  </si>
  <si>
    <t>Triple J Saipan, Inc.</t>
  </si>
  <si>
    <t>P-500-25030-652711</t>
  </si>
  <si>
    <t>RESTAURANT SERVER</t>
  </si>
  <si>
    <t xml:space="preserve">Must have at least 6 months, work experience.
With knowledge of principles and processes for providing customers and personal services.
which includes customer needs assessment, meeting quality standards for services, and evaluation of customer satisfaction. With ability to communicate and listen to understand customer needs.
</t>
  </si>
  <si>
    <t>C-500-25105-863542</t>
  </si>
  <si>
    <t>C-500-25086-807033</t>
  </si>
  <si>
    <t>P-500-25050-705123</t>
  </si>
  <si>
    <t>Procurement Clerk</t>
  </si>
  <si>
    <t>High School diploma with at least 24 months of previous work-related skill, knowledge and experience. Must have skills and experience in Adobe Acrobat/Reader, Microsoft Office, Word,
Excel, Power Point, Outlook. Must have experience in creating weekly and monthly reports and weekly personnel work schedule, customer service management and tenant computerized invoicing system; strategic planning, resource allocation, coordination of people and resources. Knowledge and experience of administrative procedures and systems such as word processing, managing files and records, designing forms and work place technology including System Application of Product in Data Processing (SAP). Knowledge of occupational safety and health regulations.</t>
  </si>
  <si>
    <t>C-500-25062-736447</t>
  </si>
  <si>
    <t>Knowledge in Repairing and Maintenance job of building and machine. 
Knowledge of machines and tools, including their designs, uses, repair, and maintenance; Knowledge of materials, methods, and the tools involved in the construction or repair of houses, buildings, or other structures such as highways and roads.</t>
  </si>
  <si>
    <t>C-500-25107-878500</t>
  </si>
  <si>
    <t>Signsational</t>
  </si>
  <si>
    <t>66-0895855</t>
  </si>
  <si>
    <t>SIKAYUN</t>
  </si>
  <si>
    <t>signsational2017@gmail.com</t>
  </si>
  <si>
    <t>Customer Service Representatives</t>
  </si>
  <si>
    <t>P-500-25069-760566</t>
  </si>
  <si>
    <t>Customer Service Representative</t>
  </si>
  <si>
    <t>AT LEAST 12 MONTHS OF WORK-RELATED SKILL, KNOWLEDGE OR EXPERIENCE OF CUSTOMER SERVICE OR SALES WORK. MUST BE COMPUTER LITERATE WITH KNOWLEDGE OF MICROSOFT OFFICE, MICROSOFT WORD, POWERPOINT, EXCEL, OUTLOOK, TEAMS, ONENOTE AND ONEDRIVE. SKILLS TEST AND COMPREHENSION EXAMINATIONS ARE REQUIRED TO US AND FOREIGN WORKERS. MUST BE ABLE TO LIFT, PUSH, PULL OR CARRY OBJECTS MINIMUM OF 30 LBS. AND BEND, STRETCH, TWIST OR REACH WITH BODY, ARMS AND/OR LEGS.</t>
  </si>
  <si>
    <t>C-500-25055-717686</t>
  </si>
  <si>
    <t>Payroll and Timekeeping Clerks</t>
  </si>
  <si>
    <t>P-500-25010-609439</t>
  </si>
  <si>
    <t>Payroll &amp; Timekeeping Clerk</t>
  </si>
  <si>
    <t xml:space="preserve">- AT LEAST 12 MONTHS OF EXPERIENCE AS A PAYROLL CLERK OR TIMEKEEPER AND 
  TIMECARD ACCOUNTING SYSTEM
- COMPUTER LITERATE (WORD AND SPREADSHEET EXCEL)
- KNOWLEDGE IN MICROSOFT OFFICE SOFTWARE &amp; POWER POINT SYSTEM. 
</t>
  </si>
  <si>
    <t>PAYROLL TAXES</t>
  </si>
  <si>
    <t>QUIRING</t>
  </si>
  <si>
    <t>PAULA BIANCA</t>
  </si>
  <si>
    <t>ENOLVA</t>
  </si>
  <si>
    <t>PACIFIC ABC CORPORATION</t>
  </si>
  <si>
    <t>J&amp;J MART</t>
  </si>
  <si>
    <t>PO BOX 520037</t>
  </si>
  <si>
    <t>66-0723787</t>
  </si>
  <si>
    <t>CHARLENE</t>
  </si>
  <si>
    <t>amin8621442@gmail.com</t>
  </si>
  <si>
    <t>P-500-24257-335085</t>
  </si>
  <si>
    <t>J&amp;J MART - SAN JOSE</t>
  </si>
  <si>
    <t>amin8621442@hotmail.com</t>
  </si>
  <si>
    <t>C-500-25050-705496</t>
  </si>
  <si>
    <t>cpacificcorp@gmail.com</t>
  </si>
  <si>
    <t>Crane and Tower Operators</t>
  </si>
  <si>
    <t>P-500-24164-099944</t>
  </si>
  <si>
    <t>Heavy Equipment Operator</t>
  </si>
  <si>
    <t xml:space="preserve">HIGH SCHOOL DIPLOMA  AND JOB-RELATED CERTIFICATION(S) REQUIRED. APPLICANT MUST HAVE 24 MONTHS WORK EXPERIENCE IN OPERATING HEAVY EQUIPMENT SUCH AS DUMP TRUCK, BOOM TRUCK, EXCAVATORS, AND TELEHANDLER. CONTROLLING OPERATIONS OF EQUIPMENT OR SYSTEMS. WATCHING GAUGES, DIALS, OR OTHER INDICATORS TO MAKE SURE A MACHINE IS WORKING PROPERLY. KNOWLEDGE OF MACHINES AND TOOLS, INCLUDING THEIR DESIGNS, USES, REPAIR, AND MAINTENANCE. ABILITY TO OBSERVE SAFETY PRECAUTIONS. MUST ABLE TO WORK EXTENDED HOURS OR WORK DAYS. A VALID CNMI DRIVER'S LICENSE IS REQUIRED TO OPERATE HEAVY EQUIPMENT.
</t>
  </si>
  <si>
    <t>C-500-25073-775206</t>
  </si>
  <si>
    <t>P-500-25035-662873</t>
  </si>
  <si>
    <t>C-500-25094-831229</t>
  </si>
  <si>
    <t>Saipan Stevedore Company Inc</t>
  </si>
  <si>
    <t>12436 COMMERCIAL PORT AVE,  PO BOX 500208</t>
  </si>
  <si>
    <t>48-6018618</t>
  </si>
  <si>
    <t>P-500-25058-727594</t>
  </si>
  <si>
    <t xml:space="preserve">EMPLOYEES IN THESE OCCUPATIONS NEED 24 MONTHS OF ON-THE-JOB EXPERIENCE. EXPERIENCE IN THE FIELD OF MAINTENANCE AND STRUCTURAL REPAIRS. ALL APPLYING U.S. CITIZENS AND CW INDIVIDUALS MUST OBTAIN A POLICE CLEARANCE PRE-HIRE. ALL APPLYING U.S. CITIZENS AND CW INDIVIDUALS MUST UNDERGO A DRUG SCREENING TEST POST HIRE. </t>
  </si>
  <si>
    <t>Saipan Stevedore Company, Inc.</t>
  </si>
  <si>
    <t>C-500-25099-844859</t>
  </si>
  <si>
    <t>P-500-25013-613215</t>
  </si>
  <si>
    <t xml:space="preserve">HIGH SCHOOL GRADUATE OR EQUIVALENT WITH AT LEAST 24 MONTHS OF CONTINUED EXPERIENCE. KNOWLEDGEABLE IN GENERAL MAINTENANCE AND REPAIR WORK INCLUDING ELECTRICAL, CARPENTRY, MASONRY AND PLUMBING REPAIRS. KNOWLEDGE ON AIRCONDITIONING TROUBLESHOOTING AND REPAIR. KNOWLEDGEABLE ON HOW TO OPERATE GENERATOR. KNOWLEDGEABLE IN OTHER MAINTENANCE DUTIES SUCH AS MOWING AND TRIMMING LAWNS ON HOTEL PREMISES, REPLACING LIGHT BULBS. MAINTAIN CLEANNESS BY SWIPING THE GROUND, PARKING LOTS AND WALKWAYS. APPLICANT MUST BE WILLING TO WORK FLEXIBLE TIME, HOLIDAYS AND WEEKENDS WHEN NECESSARY.APPLICANTS WILL BE ASKED TO DEMONSTRATE SKILL REQUIREMENT OF THE JOB.
</t>
  </si>
  <si>
    <t xml:space="preserve">ALL CNMI AND FEDERAL INCOME TAXES REQUIRED BY LAW. EMPLOYEE'S SHARE ON MEDICAL INSURANCE IS OPTIONAL. </t>
  </si>
  <si>
    <t>Chalan Pale Arnold Road</t>
  </si>
  <si>
    <t>Baristas</t>
  </si>
  <si>
    <t>P-500-24324-483585</t>
  </si>
  <si>
    <t>C-500-25099-844839</t>
  </si>
  <si>
    <t>P-500-24156-066516</t>
  </si>
  <si>
    <t>Auditing Clerk</t>
  </si>
  <si>
    <t>APPLICANT MUST HAVE A HIGH SCHOOL DIPLOMA. APPLICANT MUST HAVE AT LEAST 12 MONTHS OF WORK EXPERIENCE AS AUDITING CLERK OR RELATED FIELD.</t>
  </si>
  <si>
    <t>C-500-25093-826057</t>
  </si>
  <si>
    <t>Insatto Street, P.O. Box 500137</t>
  </si>
  <si>
    <t>P-500-25037-670079</t>
  </si>
  <si>
    <t>POSITION SUMMARY: UNDER GENERAL SUPERVISION, PERFORMS A VARIETY OF GENERAL MAINTENANCE DUTIES WHICH INCLUDE ELECTRICAL, MECHANICAL, CARPENTRY, AND CONSTRUCTION IN THE MAINTENANCE AND REPAIR OF APARTMENT BUILDING FACILITIES AND EQUIPMENT. EDUCATION: HIGH SCHOOL/GED. EXPERIENCE, KNOWLEDGE, ABILITIES: TWELVE (12) MONTHS RELATED MAINTENANCE WORK EXPERIENCE, INCLUDING SAFETY TECHNIQUES AND PROCEDURES WHILE USING CHEMICALS, POWER TOOLS, HAND TOOLS AND EQUIPMENT; KNOWLEDGE OF LIFTING TECHNIQUES AND OTHER SAFETY AND HAZARDOUS ACTIVITIES; ABILITY TO USE REQUIRED TOOLS AND EQUIPMENT INDEPENDENTLY OR WITH MINIMAL SUPERVISION. ESSENTIAL TASKS: MUST BE ABLE TO PERFORM THE FOLLOWING FUNCTIONS TO THE SATISFACTION OF THE EMPLOYEES SUPERVISOR. INSPECT BUILDINGS, ELECTRICAL SYSTEMS, GROUNDS, AND EQUIPMENT TO ENSURE SAFE, WELL- MAINTAINED CONDITIONS, IDENTIFY HAZARDS, DEFECTS, AND THE NEED FOR ADJUSTMENT OR REPAIR. PERFORM MINOR TROUBLESHOOTING AND REPAIRS; REPLACE LIGHT BULBS, BALLASTS AND FUSES. ASSIST WITH PREVENTIVE MAINTENANCE AND TROUBLESHOOTING ON HVAC SYSTEMS, CHANGING FILTERS, BEARINGS. COMPLETE MAINTENANCE WORK ORDERS AS ASSIGNED. IDENTIFY AND PERFORM SERVICE AND REPAIR ON PLUMBING FIXTURES; OPEN CLOGGED LINES AND DRAINS. IDENTIFY AND ASSIST WITH CARPENTRY AND REPAIR WORK. OPERATES A VARIETY OF MACHINERY, EQUIPMENT AND TOOLS INCLUDING SAWS, ROUTER, DRILLS, SANDERS, PLANERS, DRILL PRESSES AND VARIOUS HAND TOOLS. MAINTAIN INVENTORY OF TOOLS, SUPPLIES, AND EQUIPMENT; RECOMMEND TOOLS, SUPPLIES, AND EQUIPMENT FOR PURCHASE. PERFORM A VARIETY OF LOCKSMITH DUTIES; INSTALL, REPAIR, AND REPLACE LOCKS ON DOORS INSPECT, SERVICE, AND MAINTAIN OPERATIONAL FUNCTIONALITY OF DOORS AND WINDOWS. ABILITY TO READ, INTERPRET AND WORK FROM BLUEPRINTS, DRAWINGS, OR ORAL INSTRUCTION ON A VARIETY OF STRUCTURES RELATED TO THE CONSTRUCTION PROJECT. INSTALL OR REPLACE PLUGS, SWITCHES, OUTLETS. ASSIST WITH MOVING LOADING, UNLOADING AND STORING SUPPLIES, FURNITURE AND EQUIPMENT. WEAR PROPER PROTECTIVE EQUIPMENT WHILE PERFORMING JOB DUTIES (I.E., GOGGLES, HELMET, BACK BRACE, KNEE PADS). TRAINING CERTIFICATES RELATING TO GENERAL MAINTENANCE. APPLICANTS MUST HAVE VALID DRIVER'S LICENSE AND ARE REQUIRED EQUALLY TO BOTH US AND FOREIGN WORKERS. RESPOND TO 24-HOUR EMERGENCY CALLS. ADJUSTMENT OF HOURS AND/OR WEEKEND WORK MAY BE REQUIRED AND/OR OCCASIONAL OVERTIME.</t>
  </si>
  <si>
    <t>C-500-25112-888156</t>
  </si>
  <si>
    <t>P-500-25021-630148</t>
  </si>
  <si>
    <t>Mustn have 12 months working experience as Driver/Sales worker. Must have valid CNMI driver's license. Must know Saipan route for delivery. Operate vehicle or material moving equipment. Willing to work flexible hours. Do other related duties as assigned.</t>
  </si>
  <si>
    <t>C-500-25153-039556</t>
  </si>
  <si>
    <t>JP Centre Building</t>
  </si>
  <si>
    <t>C-500-25099-844861</t>
  </si>
  <si>
    <t xml:space="preserve">3688 Beachroad Garapan Village </t>
  </si>
  <si>
    <t>P-500-24156-066513</t>
  </si>
  <si>
    <t xml:space="preserve">APPLICANT MUST HAVE A HIGH SCHOOL DIPLOMA. APPLICANT MUST HAVE AT LEAST 6 MONTHS OF WORK EXPERIENCE. APPLICANT MUST HAVE THE SKILLS IN PROMOTING THE PRODUCTS AND SERVICES. APPLICANT MUST HAVE THE VALID DRIVER'S LICENSE.
</t>
  </si>
  <si>
    <t>C-500-25104-859480</t>
  </si>
  <si>
    <t>Construction and Material Supply, Inc.</t>
  </si>
  <si>
    <t>CMS Rocky Quarry, P.O Box 500137</t>
  </si>
  <si>
    <t>98-6020859</t>
  </si>
  <si>
    <t>P-500-25030-652855</t>
  </si>
  <si>
    <t>A MINIMUM OF 12 MONTHS OF WORK-RELATED SKILL, KNOWLEDGE, OR EXPERIENCE IS NEEDED. HIGH SCHOOL DIPLOMA OR EQUIVALENT. MUST BE FLEXIBLE WITH JOB DUTIES. MUST WORK ON HOLIDAYS AND WEEKENDS ON SHORT NOTICE.</t>
  </si>
  <si>
    <t>CMS Rocky Quarry, Kannat Tabla Drive, Rte 307 P.O Box 500137</t>
  </si>
  <si>
    <t>K. L. Carr Enterprises, Inc.</t>
  </si>
  <si>
    <t>4047 Esmerallda Drive San Roque Village</t>
  </si>
  <si>
    <t>PO Box 502535</t>
  </si>
  <si>
    <t>HBR International, Inc</t>
  </si>
  <si>
    <t>Plata Drive Corner Bwerh , Chalan Kiya</t>
  </si>
  <si>
    <t>Maintenance Repairer, Building</t>
  </si>
  <si>
    <t>98-6021449</t>
  </si>
  <si>
    <t>P-500-25080-796012</t>
  </si>
  <si>
    <t xml:space="preserve">Understanding of computer testing technologies
Ability to lift heavy machinery
Ability to work after-hours, if requested.
</t>
  </si>
  <si>
    <t>C-500-25100-849191</t>
  </si>
  <si>
    <t>Hotel, Motel, and Resort Desk Clerks</t>
  </si>
  <si>
    <t>P-500-24236-288539</t>
  </si>
  <si>
    <t>Guest Service Representative</t>
  </si>
  <si>
    <t>PROFESSIONAL APPEARANCE, SPEAK ENGLISH LANGUAGE, LIFT AND CARRY 30LBS. PROBLEM SOLVING SKILLS, STAMINA TO STAND FOR LONG PERIODS, ABILITY TO
STAY CALM UNDER PRESSURE, ORGANIZED AND DETAILED ORIENTED, ABLE TO WORK FLEXIBLE SCHEDULES.</t>
  </si>
  <si>
    <t>C-500-25134-972945</t>
  </si>
  <si>
    <t>P-500-24124-953088</t>
  </si>
  <si>
    <t>- 12 MONTHS EXPERIENCE AS A BOOKKEEPER, KNOWLEDGE AND EXPERIENCE IN CNMI AND FEDERAL TAXES.-KNOWLEDGE AND EXPERIENCE IN PREVAILING WAGE DETERMINATION APPLICATION, TEMPORARY LABOR CERTIFICATION APPLICATIONS AND PERM APPLICATIONS.- KNOWLEDGE AND EXPERIENCE IN FILING FOR CW-1, CW-2, E2 CNMI AND E2 US VISAS.- KNOWLEDGE AND EXPERIENCE IN USING ACCOUNTING SOFTWARES SUCH AS QUICKBOOKS AND PEACHTREE.</t>
  </si>
  <si>
    <t>C-500-25113-893013</t>
  </si>
  <si>
    <t>C-500-25106-873190</t>
  </si>
  <si>
    <t>P-500-24181-162177</t>
  </si>
  <si>
    <t>Must have at least 3 month of work related experience. Must be able to read, write, and the ability to grasp and make sense of information, instructions, and narratives. Can do and perform work assignments under pressure with less supervision and must be able to meet tasks deadlines. Must be physically fit to be able to handle and perform the duties of the position. Willing to work flexible hours including holidays and weekends. The work schedule for this position includes split shifts and each beneficiary shall have different days off, each with 1-day off per week. All applicants must have own transportation to &amp; from work and must be able to secure CNMI drivers license. All applicants must attach an updated resume, employment certification, police clearance, and other relevant credentials for the position. Background checks and drug testing may be required during or prior to employment to all applicants.</t>
  </si>
  <si>
    <t>Rejoice World Corporation</t>
  </si>
  <si>
    <t>9 Eleven Resto Bar II</t>
  </si>
  <si>
    <t>Rte 30 Beach Road Corner Coconut Street</t>
  </si>
  <si>
    <t>Garapan, P.O. Box 500261</t>
  </si>
  <si>
    <t>66-0923690</t>
  </si>
  <si>
    <t>Maratas</t>
  </si>
  <si>
    <t>Corazon</t>
  </si>
  <si>
    <t>Bernaldez</t>
  </si>
  <si>
    <t>rejoiceworldcorp@gmail.com</t>
  </si>
  <si>
    <t>P-500-24134-986506</t>
  </si>
  <si>
    <t>Federal Tax and CNMI Tax</t>
  </si>
  <si>
    <t>C-500-25127-946606</t>
  </si>
  <si>
    <t>C-500-25100-849762</t>
  </si>
  <si>
    <t>P-500-25038-674049</t>
  </si>
  <si>
    <t>SELF-MOTIVATION, INTEGRITY ABILITY TO REFLECT ON ONE'S WORK AS WELL AS THE WIDER CONSEQUENCES OF FINANCIAL DECISION-MAKING INTEREST ORGANIZATION SKILLS AND ABILITY TO MANAGE DEADLINES, TEAM WORKING COMMUNICATION AND INTERPERSONAL SKILLS, PROFICIENCY IN IT ANALYTICAL ACTIVITY METHODICAL APPROACH AND PROBLEM-SOLVING SKILLS, HIGH LEVEL OF NUMERACY. SUMMARIZES CURRENT FINANCIAL STATUS BY COLLECTING
INFORMATION PREPARATION IN BALANCE SHEET.PROFIT AND LOSS STATEMENT AND OTHER REPORTS, FINANCIAL TRANSACTION BY AUDITING DOCUMENTS. MAINTAIN ACCOUNTING CONTROLS BY PREPARING AND
RECOMMENDING POLICIES AND PROCEDURE. COLLEGE GRADUATE AND 2 YEARS EXPERIENCE. BACHELOR DEGREE</t>
  </si>
  <si>
    <t>C-500-25100-849506</t>
  </si>
  <si>
    <t>Fine Tree Catering</t>
  </si>
  <si>
    <t>98-0618471</t>
  </si>
  <si>
    <t>Jung Gon</t>
  </si>
  <si>
    <t>P-500-24305-444281</t>
  </si>
  <si>
    <t>1 year prior experience in related food and beverage service and food preparation positions. Experience with hot and cold food preparation, can cook Korean and Sushi dishes.  Knowledge of accepted sanitation standards and health codes. Ability to use slicers, mixers, grinders, food processors, etc. Able to handle work in fast-paced environment.</t>
  </si>
  <si>
    <t>San Vicente Village</t>
  </si>
  <si>
    <t>Sewing Machine Operators</t>
  </si>
  <si>
    <t>Blue Eagle Enterprises LLC</t>
  </si>
  <si>
    <t>RR Manpower Services</t>
  </si>
  <si>
    <t>P.O. Box 506082</t>
  </si>
  <si>
    <t>Dama Di Noche Street, Garapan</t>
  </si>
  <si>
    <t>Joson</t>
  </si>
  <si>
    <t>Rizally</t>
  </si>
  <si>
    <t>De Leon</t>
  </si>
  <si>
    <t>Authorized Signatory</t>
  </si>
  <si>
    <t>P-500-24155-061130</t>
  </si>
  <si>
    <t>Child Care Workers</t>
  </si>
  <si>
    <t>At least 12 months of work experience as a child care worker.</t>
  </si>
  <si>
    <t>Beach Road, San Antonio</t>
  </si>
  <si>
    <t>P.O. Box 505378</t>
  </si>
  <si>
    <t>E &amp; T  QUALITY MANAGEMENT LLC</t>
  </si>
  <si>
    <t>TUN HERMAN PAN AIRPORT ROAD, DAN-DAN</t>
  </si>
  <si>
    <t>Janitors and Cleaners, Except Maids and Housekeeping Cleaner</t>
  </si>
  <si>
    <t>CNMI TAXES(Chapter 2 and Chapter 7);
 FICA TAXES( SOCIAL SECURITY AND MEDICARE)</t>
  </si>
  <si>
    <t>Sole Proprietor</t>
  </si>
  <si>
    <t>STOCK CLERKS, SALES FLOOR</t>
  </si>
  <si>
    <t>C-500-25111-883295</t>
  </si>
  <si>
    <t>LONG FENG CORPORATION</t>
  </si>
  <si>
    <t>NEW X.O MARKET/PARTY POKER/XU FARM</t>
  </si>
  <si>
    <t>CHALAN PALE ARNOLD, GUALO RAI VILLAGE</t>
  </si>
  <si>
    <t>66-0713989</t>
  </si>
  <si>
    <t>LI</t>
  </si>
  <si>
    <t>GUOWU</t>
  </si>
  <si>
    <t>NEWXOSAIPAN@HOTMAIL.COM</t>
  </si>
  <si>
    <t>Sales Managers</t>
  </si>
  <si>
    <t>P-500-25040-678189</t>
  </si>
  <si>
    <t>SALES MANAGER</t>
  </si>
  <si>
    <t>WORK SCHEDULE AS FOLLOWS:
8:00AM TO 12:00PM,
2:00PM TO 5:00PM.
7 HOURS PER DAY, MONDAY THROUGH FRIDAY, 35 HOURS PER WEEK.</t>
  </si>
  <si>
    <t>Biweekly salary $18.24 x 70 hours=$1,276.80 (FLSA Exempt)</t>
  </si>
  <si>
    <t>newxosaipan@hotmail.com</t>
  </si>
  <si>
    <t>C-500-25115-903523</t>
  </si>
  <si>
    <t>EAST TELECOM CORPORATION</t>
  </si>
  <si>
    <t>KOBLERVILLE 629</t>
  </si>
  <si>
    <t>66-0722354</t>
  </si>
  <si>
    <t>easttelecomsaipan@gmail.com</t>
  </si>
  <si>
    <t>P-500-25014-616352</t>
  </si>
  <si>
    <t>ABLE TO WORK IN THE EVENING, ON HOLIDAYS, AND ON WEEKENDS. 24 MONTHS OF WORK EXPERIENCE REQUIRED AS A TOUR GUIDE.</t>
  </si>
  <si>
    <t>C-500-25115-903864</t>
  </si>
  <si>
    <t>Songsong Village</t>
  </si>
  <si>
    <t>C-500-25105-863609</t>
  </si>
  <si>
    <t>Triple Star International Corporation</t>
  </si>
  <si>
    <t>Triple Star Recycling</t>
  </si>
  <si>
    <t>Sta. Remedios Lower Base</t>
  </si>
  <si>
    <t>66-0823926</t>
  </si>
  <si>
    <t>Xiong</t>
  </si>
  <si>
    <t>Weigang</t>
  </si>
  <si>
    <t>yueyang2014@yahoo.com</t>
  </si>
  <si>
    <t>P-500-25067-759294</t>
  </si>
  <si>
    <t>ROUTE 32 NIYOK DRIVE</t>
  </si>
  <si>
    <t>AS Perdido</t>
  </si>
  <si>
    <t>C-500-25127-946594</t>
  </si>
  <si>
    <t>91-3199949</t>
  </si>
  <si>
    <t>P-500-24136-000989</t>
  </si>
  <si>
    <t xml:space="preserve">POSITION SUMMARY: UNDER GENERAL SUPERVISION, PERFORMS A VARIETY OF GENERAL MAINTENANCE DUTIES WHICH INCLUDE ELECTRICAL, MECHANICAL, CARPENTRY, AND CONSTRUCTION IN THE MAINTENANCE AND REPAIR OF APARTMENT BUILDING FACILITIES AND EQUIPMENT. EDUCATION: COMPLETION OF HIGH SCHOOL/GED EXPERIENCE, KNOWLEDGE, ABILITIES: TWELVE (12) MONTHS RELATED MAINTENANCE WORK EXPERIENCE, INCLUDING PROPER SAFETY TECHNIQUES AND PROCEDURES WHILE USING CHEMICALS, POWER TOOLS, HAND TOOLS AND EQUIPMENT; KNOWLEDGE OF PROPER LIFTING TECHNIQUES AND OTHER SAFETY AND HAZARDOUS ACTIVITIES; ABILITY TO USE REQUIRED TOOLS AND EQUIPMENT INDEPENDENTLY OR WITH MINIMAL SUPERVISION. ESSENTIAL TASKS: MUST BE ABLE TO
PERFORM THE FOLLOWING FUNCTIONS TO THE SATISFACTION OF THE EMPLOYEES SUPERVISOR. INSPECT BUILDINGS, ELECTRICAL SYSTEMS, GROUNDS, AND
EQUIPMENT TO ENSURE SAFE, WELL-MAINTAINED CONDITIONS, IDENTIFY HAZARDS, DEFECTS, AND THE NEED FOR ADJUSTMENT OR REPAIR. PERFORM MINOR TROUBLESHOOTING AND REPAIRS; REPLACE LIGHT BULBS, BALLASTS AND FUSES. ASSIST WITH PREVENTIVE MAINTENANCE AND TROUBLESHOOTING ON HVAC SYSTEMS, CHANGING FILTERS, BEARINGS. COMPLETE MAINTENANCE WORK ORDERS AS ASSIGNED. IDENTIFY AND PERFORM BASIC SERVICE AND REPAIR ON PLUMBING FIXTURES; OPEN CLOGGED LINES AND DRAINS. IDENTIFY AND ASSIST WITH CARPENTRY AND REPAIR WORK. OPERATES A VARIETY OF MACHINERY,
EQUIPMENT AND TOOLS INCLUDING SAWS, ROUTER, DRILLS, SANDERS, PLANERS, DRILL PRESSES AND VARIOUS HAND TOOLS. MAINTAIN INVENTORY OF TOOLS, SUPPLIES, AND EQUIPMENT; RECOMMEND TOOLS, SUPPLIES, AND EQUIPMENT FOR PURCHASE. PERFORM A VARIETY OF LOCKSMITH DUTIES; INSTALL, REPAIR, AND REPLACE LOCKS ON DOORS INSPECT, SERVICE, AND MAINTAIN OPERATIONAL FUNCTIONALITY OF DOORS AND WINDOWS. BASIC ABILITY TO READ, INTERPRET AND WORK FROM BLUEPRINTS, DRAWINGS, OR ORAL INSTRUCTION ON A VARIETY OF STRUCTURES RELATED TO THE CONSTRUCTION PROJECT. INSTALL OR REPLACE PLUGS, SWITCHES, OUTLETS. ASSIST WITH MOVING LOADING, UNLOADING AND STORING SUPPLIES, FURNITURE AND EQUIPMENT. WEAR PROPER PROTECTIVE EQUIPMENT WHILE PERFORMING JOB DUTIES (I.E., GOGGLES, HELMET, BACK BRACE, KNEE PADS). RESPOND TO 24-HOUR EMERGENCY CALLS. ADJUSTMENT OF
HOURS AND/OR WEEKEND WORK MAY BE REQUIRED AND/OR OCCASIONAL OVERTIME.
</t>
  </si>
  <si>
    <t>ACE Hardware (CNMI), Inc.</t>
  </si>
  <si>
    <t>C-500-25146-017260</t>
  </si>
  <si>
    <t>D' GRANDEST CAFE AND RESTAURANT</t>
  </si>
  <si>
    <t>1 YEAR OF KITCHEN PRODUCTION AND/OR FOOD AND DRINKS SERVING EXPERIENCE PREFERABLY IN A HIGH-VOLUME RESTAURANT; UNDERSTANDING OF FOOD PREPARATION FUNDAMENTALS;
ABILITY TO FOLLOW RECIPES AND ACCEPT ORDERS; 
UNDERSTANDING OF FOOD ALLERGIES AND FOOD BORNE ILLNESSES;  
CAN HANDLE AND USE KNIFE SAFELY;
CAN COMMUNICATE IN BOTH WRITTEN AND VERBAL; AND AVAILABLE TO WORK SHIFTS, ON PUBLIC HOLIDAYS, AND OVER WEEKENDS</t>
  </si>
  <si>
    <t>C-500-24274-372695</t>
  </si>
  <si>
    <t>NEW PLUS TRADING CORPORATION</t>
  </si>
  <si>
    <t>SAN VICENTE VILLAGE</t>
  </si>
  <si>
    <t>PO BOX 504633</t>
  </si>
  <si>
    <t>66-0717377</t>
  </si>
  <si>
    <t>YU</t>
  </si>
  <si>
    <t>SHU LI</t>
  </si>
  <si>
    <t>newplustradingco@gmail.com</t>
  </si>
  <si>
    <t>P-500-24232-275512</t>
  </si>
  <si>
    <t>Experience in accounting services, bookkeeping, payroll, basic tax preparation and bank reconciliation. Must know to operate Quickbooks accounting software and microsoft office software, excel, word.</t>
  </si>
  <si>
    <t>NEW PLUS TRADING CORP.</t>
  </si>
  <si>
    <t>C-500-24288-403495</t>
  </si>
  <si>
    <t>MODERN INCORPORATED</t>
  </si>
  <si>
    <t>FUJIAIRE</t>
  </si>
  <si>
    <t>CHALAN PALE ARNOLD CHALAN LAULAU</t>
  </si>
  <si>
    <t>66-0677807</t>
  </si>
  <si>
    <t>SIU</t>
  </si>
  <si>
    <t>DANNY KAYEE</t>
  </si>
  <si>
    <t>moderincorporated@gmail.com</t>
  </si>
  <si>
    <t>P-500-24230-274884</t>
  </si>
  <si>
    <t>CNMI TAX, SS AND MEDICARE TAX</t>
  </si>
  <si>
    <t>modernincorporated@gmail.com</t>
  </si>
  <si>
    <t>C-500-24201-207616</t>
  </si>
  <si>
    <t>dj gem llc</t>
  </si>
  <si>
    <t>restaurant / catering</t>
  </si>
  <si>
    <t>p. o box 1502</t>
  </si>
  <si>
    <t>66-0997171</t>
  </si>
  <si>
    <t>calvo</t>
  </si>
  <si>
    <t>jesusa</t>
  </si>
  <si>
    <t>officer in charge</t>
  </si>
  <si>
    <t>p o box 1502</t>
  </si>
  <si>
    <t>puestogrill.mp@gmail.com</t>
  </si>
  <si>
    <t>P-500-24110-904439</t>
  </si>
  <si>
    <t>Food Preparation Worker</t>
  </si>
  <si>
    <t xml:space="preserve">Must have 3 MONTHS EXPERIENCE AS FOOD PREPARATION WORKER. KNOWLEDGEABLE IN HEALTH AND SAFETY PROCEDURES AT WORK. MAY BE ABLE TO WORK ON A FLEXIBLE TIME SCHEDULE IF NEEDED. May be working on a long standing position if necessary
</t>
  </si>
  <si>
    <t>Song song Vilalge</t>
  </si>
  <si>
    <t>DJ GEM LLC</t>
  </si>
  <si>
    <t>C-500-24198-198165</t>
  </si>
  <si>
    <t>P-500-24142-017112</t>
  </si>
  <si>
    <t>Able to use testing devices to check airflow, temperature and power; Knowledgeable in motors, compressors and evaporators is also required; Able to use variety of tools, including hammers, pipe cutters, measurement gauges and acetylene torches; Has the ability to read blueprints, circuit diagrams and mechanical drawings.</t>
  </si>
  <si>
    <t>District 4 Songsong Village</t>
  </si>
  <si>
    <t>P.O. Box 966</t>
  </si>
  <si>
    <t>C-500-24248-312118</t>
  </si>
  <si>
    <t>HOFSCHNEIDER ENGINEERING CORPORATION</t>
  </si>
  <si>
    <t>PMB 368 P.O. BOX 10000</t>
  </si>
  <si>
    <t>66-0819398</t>
  </si>
  <si>
    <t>HOFSCHNEIDER</t>
  </si>
  <si>
    <t>William</t>
  </si>
  <si>
    <t>gailm@hofschneider-eng.com</t>
  </si>
  <si>
    <t>Xu</t>
  </si>
  <si>
    <t>Nelson</t>
  </si>
  <si>
    <t>238 Archbishop Flores Street</t>
  </si>
  <si>
    <t>Suite 903</t>
  </si>
  <si>
    <t>Hagatna</t>
  </si>
  <si>
    <t>nelson.xu@baumannguam.com</t>
  </si>
  <si>
    <t>BAUMANN, XU and BLACK, LLC</t>
  </si>
  <si>
    <t>SUPREME COURT OF GUAM and DISTRICT COURT OF GUAM</t>
  </si>
  <si>
    <t>P-500-24198-198115</t>
  </si>
  <si>
    <t>Knowledge of FHWA/AASHTO/FAA/EPA/NFPA/ASTM 3; AutoCAD, AutoCAD Civil 3D; Bluebeam Revu; Storm and Sanitary Analysts (SSA) software; MS Projects; and Prolog Manager and Converge is required. 
Familiarity with Carlson Civil Suite is preferred. 
Certification in Procore Admin, Project Management, Engineer, Quality and Safety, and Financial Management is preferred.</t>
  </si>
  <si>
    <t>2nd Floor, JET Building, Middle Road</t>
  </si>
  <si>
    <t>Chapter 2 and Chapter 7 (if applicable) and FICA Deductions</t>
  </si>
  <si>
    <t>www.hofschneider-eng.com</t>
  </si>
  <si>
    <t>vmesa@baumannguam.com</t>
  </si>
  <si>
    <t>C-500-24175-140730</t>
  </si>
  <si>
    <t>4047 Esmerallda Drive Achugao Village</t>
  </si>
  <si>
    <t>President/Manager</t>
  </si>
  <si>
    <t>P-500-23190-175643</t>
  </si>
  <si>
    <t>General Repairs &amp; Maintenance Workers</t>
  </si>
  <si>
    <t>Must have at least 12 months of experience as a General maintenance and building repairer and/or similar job occupation. Must be able to report to work 5 days a week. Must agree to a post-offer pre-employment drug screening and random drug testing which will apply to both US and CW-1 workers.</t>
  </si>
  <si>
    <t>The only deductions from pay are those allowed under applicable laws such as FICA/Medicare and applicable local and federal taxes.</t>
  </si>
  <si>
    <t>C-500-24278-385088</t>
  </si>
  <si>
    <t>CANAL DR., BROADWAY ST.,</t>
  </si>
  <si>
    <t>C-500-24185-170109</t>
  </si>
  <si>
    <t>GEN.CONSTRUCTION CONTRACTOR, HELP SUPPLY SERVICES, LAWN CARE SERVICES, EQUIPMENT RENTAL</t>
  </si>
  <si>
    <t>P-500-24108-894495</t>
  </si>
  <si>
    <t xml:space="preserve">EMPLOYMENT CERTIFICATION (12) MONTHS WORK EXPERIENCE AS GENERAL MAINTENANCE </t>
  </si>
  <si>
    <t>PHILIPPINE GOODS CONSTRUCTION INC.</t>
  </si>
  <si>
    <t>ALL APPLICABLE CNMI AND FEDERAL TAXES (WTAX &amp; FICA)</t>
  </si>
  <si>
    <t>C-500-24248-312367</t>
  </si>
  <si>
    <t>ARNEL I CARO</t>
  </si>
  <si>
    <t>PO BOX 3517</t>
  </si>
  <si>
    <t>98-1378250</t>
  </si>
  <si>
    <t>CARO</t>
  </si>
  <si>
    <t>ARNEL</t>
  </si>
  <si>
    <t>arnel.caro1@gmail.com</t>
  </si>
  <si>
    <t>P-500-24142-018357</t>
  </si>
  <si>
    <t>12 months experience as production worker , WORKING HOURS IS 7:00AM TO 3:00PM With one hour lunch break</t>
  </si>
  <si>
    <t>arnel.caro01@gmail.com</t>
  </si>
  <si>
    <t>C-500-24219-246607</t>
  </si>
  <si>
    <t>P-500-24095-858538</t>
  </si>
  <si>
    <t>Must know how to clean the area assigned.</t>
  </si>
  <si>
    <t>C-500-24198-198658</t>
  </si>
  <si>
    <t>PMB 279 BOX 10000</t>
  </si>
  <si>
    <t>UNIT 103, G/F., PIANO BLDG., MIDDLE RD., GARAPAN</t>
  </si>
  <si>
    <t>P-500-24085-826062</t>
  </si>
  <si>
    <t>MANICURISTS</t>
  </si>
  <si>
    <t xml:space="preserve">AT LEAST 12 MONTH PREVIOUS RELATED WORK EXPERIENCE AS MANICURISTS.  EMPLOYER GUARANTEE TO OFFER THE WORKER EMPLOYEMENT FOR A TOTAL NUMBER OF WORK HOURS EQUAL TO AT LEAST THREE-FOURTHS OF THE WORKDAYS OF THE TOTAL PERIOD OF EMPLOYMENT SPECIFIED IN WORK CONTRACT, BEGINNING WITH THE FIRST WORKDAY AFTER THE ARRIVAL OF THE WORKER AT THE PLACE OF EMPLOYMENT OR THE ADVERTISED CONTRACTUAL FIRST DATE OF NEED, WHICHEVER IS LATER, AND ENDING ON THE EXPIRATION DATE SPECIFIED IN THE WORK CONTRACT OR ITS EXTENSION, IF ANY. </t>
  </si>
  <si>
    <t>FEDERAL &amp; LOCAL TAX DEDUCTABLE.</t>
  </si>
  <si>
    <t>C-500-24229-271945</t>
  </si>
  <si>
    <t>Human Resources Director</t>
  </si>
  <si>
    <t>P-500-24134-985810</t>
  </si>
  <si>
    <t>C-500-24228-268804</t>
  </si>
  <si>
    <t>Islanders Net, Inc</t>
  </si>
  <si>
    <t>Oleai Beach Bar &amp; Grill</t>
  </si>
  <si>
    <t>P.O. Box 501599</t>
  </si>
  <si>
    <t>66-0802638</t>
  </si>
  <si>
    <t>Kamegai</t>
  </si>
  <si>
    <t>Seiichi</t>
  </si>
  <si>
    <t>akikokamegai@gmail.com</t>
  </si>
  <si>
    <t>P-500-24163-094610</t>
  </si>
  <si>
    <t xml:space="preserve">KNOWLEDGE OF SUPPLIES, EQUIPMENT, AND INVENTORY CONTROL. ABILITY TO FOLLOW ROUTINE VERBAL AND WRITTEN INSTRUCTIONS. ABILITY TO UNDERSTAND
AND FOLLOW SAFETY PROCEDURES. ABILITY TO SAFELY USE CLEANING EQUIPMENT AND SUPPLIES. ABILITY TO LIFT AND MANIPULATE HEAVY SUPPLIES OF UP TO 20
LBS. KNOWLEDGE OF FOOD SERVICE LINE SET-UP AND TEMPERATURE REQUIREMENTS. EXPERIENCE IN INTERNATIONAL CUISINE MOST ESPECIALLY LOCAL,
AMERICAN &amp; MEXICAN FOOD. ABILITY TO PROCESS FRESH FISH.  WILLING TO WORK FLEXIBLE HOURS INCLUDING WEEKENDS AND HOLIDAYS.
</t>
  </si>
  <si>
    <t>Beach Road, San Jose</t>
  </si>
  <si>
    <t>C-500-24219-246595</t>
  </si>
  <si>
    <t>Tinian Landscaping &amp; Custodial Services; TLC General Contractor; TLC Maintenance; Primo's Fast food Diner</t>
  </si>
  <si>
    <t>P-500-24136-996510</t>
  </si>
  <si>
    <t>Equipment maintenance, repairing, troubleshooting and detail-oriented.</t>
  </si>
  <si>
    <t>Grand Street, Lot 003 T11, San Jose Village</t>
  </si>
  <si>
    <t>C-500-24191-181427</t>
  </si>
  <si>
    <t>3K Corporation</t>
  </si>
  <si>
    <t>Dress Shop</t>
  </si>
  <si>
    <t>5590 Dandan Road, San Vicente</t>
  </si>
  <si>
    <t>66-0773162</t>
  </si>
  <si>
    <t>Khang</t>
  </si>
  <si>
    <t>Paul</t>
  </si>
  <si>
    <t>5590 Dandan Road San Vicente</t>
  </si>
  <si>
    <t>pk3kcorp@yahoo.com</t>
  </si>
  <si>
    <t>P-500-24070-786142</t>
  </si>
  <si>
    <t>Dressmaker</t>
  </si>
  <si>
    <t>Employment Certification as Dressmaker</t>
  </si>
  <si>
    <t>All CNMI and Federal Taxes required by law</t>
  </si>
  <si>
    <t>C-500-24318-471064</t>
  </si>
  <si>
    <t>ROSE STREET GARAPAN</t>
  </si>
  <si>
    <t>P-500-24198-198638</t>
  </si>
  <si>
    <t>Housekeeping Attendants/Cleaners</t>
  </si>
  <si>
    <t>3 months work related experience. Work Certificate is required for both US Worker and CW-1 Worker.</t>
  </si>
  <si>
    <t>Will make all deduction(s) from the workers' paycheck required by law such as Taxes (Chapter 2, Chapter 7, SS, and Medicare) and will remit to applicable government agencies.</t>
  </si>
  <si>
    <t>C-500-24264-352093</t>
  </si>
  <si>
    <t>P-500-24191-181680</t>
  </si>
  <si>
    <t>Procurement Specialist</t>
  </si>
  <si>
    <t>Must be able to demonstrate ability in operating Windows, Microsoft Office applications specifically Excel, and the Internet.</t>
  </si>
  <si>
    <t>C-500-24257-335350</t>
  </si>
  <si>
    <t>C-500-24270-365732</t>
  </si>
  <si>
    <t>P-500-24194-191762</t>
  </si>
  <si>
    <t xml:space="preserve">The position requires 24 months of prior work experience in basic plumbing, electrical, carpentry, masonry and landscapingskills for landscaping, maintenance and repairs as client needs arise. 
Because the job will require daily movement in and about Saipan, travelling to and from client building and residence locations and to materials vendors to acquire items necessary for repairs and maintenance, the job requires that the employee obtain a CNMI Driver's License and secure the daily use of an operational, registered and insured vehicle prior to the employee's first day of work and to maintain a valid CNMI Driver's License, and operational registered and insured vehicle at all times during the full term of employment.  Company employees are reimbursed at the IRS mileage rate for their fuel and maintenance costs for all miles traveled in their vehicles for company business.  
These requirements and all of the other requirements for this job apply to all company employees regardless of citizenship, nationality and/or place of hire.  The Company is an equal opportunity employer.
</t>
  </si>
  <si>
    <t>Not applicable</t>
  </si>
  <si>
    <t>C-500-24329-496556</t>
  </si>
  <si>
    <t>C-500-24184-166706</t>
  </si>
  <si>
    <t>Q &amp; A CORPORATION</t>
  </si>
  <si>
    <t>NAURU LP., SUSUPE</t>
  </si>
  <si>
    <t>P.O. BOX 505144</t>
  </si>
  <si>
    <t>66-0942101</t>
  </si>
  <si>
    <t>ABENDAN</t>
  </si>
  <si>
    <t>ZENAIDA</t>
  </si>
  <si>
    <t>ALOTA</t>
  </si>
  <si>
    <t>qacorp.spn@gmail.com</t>
  </si>
  <si>
    <t>P-500-24093-846194</t>
  </si>
  <si>
    <t>MUST HAVE A MINIMUM OF TWO YEARS WORK EXPERIENCE IN THE SAME POSITION, HANDLING MULTIPLE LINES OF BUSINESS WITH A BACKGROUND IN ADMINISTRATIVE SERVICES. COMPUTER LITERATE WITH KNOWLEDGE IN SPREADSHEETS AND ACCOUNTING SOFTWARE (PEACHTREE, QUICKBOOKS, MS EXCEL). KNOWLEDGEABLE IN PREPARATION OF TAX RETURNS, BUSINESS AND FINANCIAL REPORTS, BILLING AND COLLECTIONS, PAYROLL AND BUDGETING DUTIES. ABLE TO ADHERE TO SUPERVISION AND FOLLOW DETAILED INSTRUCTIONS. PART OF THE JOB IS UNDERSTANDING CLIENT NEEDS SO CUSTOMER SERVICE, COMMUNICATION AND INTERPERSONAL SKILLS AS WELL AS THE ABILITY TO COMPOSE PROFESSIONAL CORRESPONDENCES IS REQUIRED. ONCE HIRED APPLICANT WILL BE HANDLING SENSITIVE CLIENT INFORMATION SO THEY MUST BE ABLE TO WORK INDEPENDENTLY WITH LEAST SUPERVISION. APPLICANT MUST BE WILLING TO WORK FLEXIBLE TIME, EVEN WEEKENDS OR HOLIDAYS IF NECESSARY ESPECIALLY TO MEET DEADLINES. APPLICANT MUST SUBMIT COMPLETE APPLICATION WHICH INCLUDES A RESUME WITH PERSONAL REFERENCES, AND EMPLOYMENT CERTIFICATES SHOWING THE REQUIRED WORK EXPERIENCE. COMPLETE APPLICATIONS WILL BE CONSIDERED IF SUBMITTED WITHIN THE RECRUITMENT PERIOD. WE WILL CONTACT PREVIOUS EMPLOYERS FOR VERIFICATION AND PERSONAL REFERENCE. APPLICANTS WILL BE ASKED TO DEMONSTRATE SKILL REQUIREMENTS OF THE JOB.</t>
  </si>
  <si>
    <t>NAURU LP.</t>
  </si>
  <si>
    <t>C-500-24248-312067</t>
  </si>
  <si>
    <t>P-500-24190-178443</t>
  </si>
  <si>
    <t>ABLE TO DEMONSTRATE SPECIFIC SKILLS: 1. EQUIPMENT MAINTENANCE-PERFORMING ROUTINE MAINTENANCE ON EQUIPMENT AND DETERMINING WHEN AND WHAT
KIND OF MAINTENANCE IS NEEDED. 2. REPAIRING-REPAIRING MACHINES OR SYSTEMS USING THE NEEDED TOOLS. 3. TROUBLESHOOTING-DETERMINING CAUSES OF
OPERATION ERRORS AND DECIDING WHAT TO DO ABOUT IT. 4. CRITICAL THINKING-USING LOGIC AND REASONING TO IDENTIFY THE STRENGTHS AND WEAKNESSES OF
ALTERNATIVE SOLUTIONS, CONCLUSIONS OR APPROACHES TO PROBLEMS. 5. EQUIPMENT SELECTION- DETERMINING THE KIND OF TOOLS AND EQUIPMENT NEEDED
TO DO A JOB. ABLE TO PULL, PUSH, LIFT, AND CARRY 50LBS WITHOUT ASSISTANCE. BE ABLE AND WILLING TO WORK FLEXIBLE SHIFTS, DAYS, EVENINGS, NIGHT, WEEKENDS AND HOLIDAYS</t>
  </si>
  <si>
    <t>C-500-25015-618659</t>
  </si>
  <si>
    <t>MARFEGA TRADING CO., INC.</t>
  </si>
  <si>
    <t>ASKS FASHION &amp; SALON</t>
  </si>
  <si>
    <t>CHALAN TUN HERMAN PAN, DANDAN</t>
  </si>
  <si>
    <t>98-6021520</t>
  </si>
  <si>
    <t>MARILAG</t>
  </si>
  <si>
    <t>islander@pticom.com</t>
  </si>
  <si>
    <t>P-500-24261-341800</t>
  </si>
  <si>
    <t>DRESSMAKER</t>
  </si>
  <si>
    <t>WITH 12 MONTHS OF WORK-RELATED EXPERIENCE. WITH CERTIFICATE OF EMPLOYMENT AS DRESSMAKER TO BE APPLIED FOR BOTH CW-1 AND U.S. CITIZEN.</t>
  </si>
  <si>
    <t>Chalan Tun Herman Pan, Dandan</t>
  </si>
  <si>
    <t>C-500-24297-425539</t>
  </si>
  <si>
    <t>CHINESE BIBLE CHURCH INT'L., INC</t>
  </si>
  <si>
    <t>P-500-24254-325402</t>
  </si>
  <si>
    <t>SCHOOL SECRETARY AND ADMINISTRATIVE ASST.</t>
  </si>
  <si>
    <t>Must have at least 12 months experience to be secretary and admin asst. in Christian School</t>
  </si>
  <si>
    <t>FICA and CNMI Tax Withheld</t>
  </si>
  <si>
    <t>C-500-24300-434796</t>
  </si>
  <si>
    <t>mdr services</t>
  </si>
  <si>
    <t>Rinon</t>
  </si>
  <si>
    <t>Gertrudes</t>
  </si>
  <si>
    <t>Ularte</t>
  </si>
  <si>
    <t>P-500-24206-217656</t>
  </si>
  <si>
    <t>CHAPTER 2, FICA SSS AND FICA MEDICAL</t>
  </si>
  <si>
    <t>C-500-24205-216611</t>
  </si>
  <si>
    <t>P.O. BOX 505792, GUALO RAI VILLAGE</t>
  </si>
  <si>
    <t>REGISTERED AGENT</t>
  </si>
  <si>
    <t>C-500-24330-499393</t>
  </si>
  <si>
    <t>Hydroaire Mechanical Systems (Saipan), Inc.</t>
  </si>
  <si>
    <t>VP Enterprises</t>
  </si>
  <si>
    <t>P.O. Box 506023</t>
  </si>
  <si>
    <t>As Perdido Road</t>
  </si>
  <si>
    <t>66-0835430</t>
  </si>
  <si>
    <t>Erese</t>
  </si>
  <si>
    <t>Fernando</t>
  </si>
  <si>
    <t>Falloran</t>
  </si>
  <si>
    <t>hydroaire@yahoo.com</t>
  </si>
  <si>
    <t>P-500-24283-394802</t>
  </si>
  <si>
    <t>Aircon Technician</t>
  </si>
  <si>
    <t xml:space="preserve">MUST OF HAVE KNOWLEDGE OF MACHINE AND TOOLS INCLUDING THEIR DESIGNS, USES, REPAIR AND MAINTENANCE, KNOWLEDGE OF ARITHMETIC, ALGEBRA, GEOMETRY, CALCULUS, STATISTICS AND THEIR APPLICATIONS.
</t>
  </si>
  <si>
    <t>All applicable CNMI and Federal Taxes.</t>
  </si>
  <si>
    <t>C-500-24365-575464</t>
  </si>
  <si>
    <t>Dong Guk Corporation</t>
  </si>
  <si>
    <t>Pajukol Restaurant</t>
  </si>
  <si>
    <t>PMB 1301 Box 10003</t>
  </si>
  <si>
    <t>66-0731873</t>
  </si>
  <si>
    <t>Bang</t>
  </si>
  <si>
    <t>Young Tae</t>
  </si>
  <si>
    <t>P-500-24305-444251</t>
  </si>
  <si>
    <t>Supervisor</t>
  </si>
  <si>
    <t>1 year work-related experience as Supervisor. Experience in Customer Service Management. Familiarity with food handling, safety, and other restaurant guidelines. Able to handle all aspects of day-to-day restaurant work. Able to handle a fast-paced environment.</t>
  </si>
  <si>
    <t>Flores Rosa St., Garapan</t>
  </si>
  <si>
    <t>C-500-24215-239987</t>
  </si>
  <si>
    <t>C-500-24186-175519</t>
  </si>
  <si>
    <t>J Lee Development Corporation</t>
  </si>
  <si>
    <t>The Summit Condominium &amp; Hotel</t>
  </si>
  <si>
    <t>PO Box 500756</t>
  </si>
  <si>
    <t>66-0662367</t>
  </si>
  <si>
    <t>Alfred</t>
  </si>
  <si>
    <t>Leah</t>
  </si>
  <si>
    <t>leah.saipan@gmail.com</t>
  </si>
  <si>
    <t>P-500-24080-814306</t>
  </si>
  <si>
    <t>Building Maintenance Repairer</t>
  </si>
  <si>
    <t>At least high school graduate with two(2) years in plumbing, masonry, painting, electrical, air-conditioning and ground maintenance. Willing to work during weekends, holidays, evenings and 24-hour emergency on call.</t>
  </si>
  <si>
    <t>11190 Fitme Pl Navyhill</t>
  </si>
  <si>
    <t>Federal &amp; CNMI payroll taxes</t>
  </si>
  <si>
    <t>C-500-24198-198515</t>
  </si>
  <si>
    <t>P-500-24101-872058</t>
  </si>
  <si>
    <t>Reservation and Transportation Ticket Agent and Travel Clerk</t>
  </si>
  <si>
    <t>3 months work related experience. Work Certificate is required for both US Worker and CW-1 worker</t>
  </si>
  <si>
    <t>Will make all deductions from the workers paycheck required by law such as Taxes(Chapter 2, Chapter 7, SS &amp; Medicare) and will remit to applicable Government Agencies.</t>
  </si>
  <si>
    <t>C-500-24202-210715</t>
  </si>
  <si>
    <t>Applicant must have at least 12 months of work experience.</t>
  </si>
  <si>
    <t>C-500-25063-740594</t>
  </si>
  <si>
    <t>G&amp;G CASTRO FARM</t>
  </si>
  <si>
    <t>GUALO RAI MIDDLE ROAD</t>
  </si>
  <si>
    <t>66-0749207</t>
  </si>
  <si>
    <t>GUALORAI MIDDLE ROAD</t>
  </si>
  <si>
    <t>P-500-24326-490192</t>
  </si>
  <si>
    <t>DRIVER'S LICENSES ARE REQUIRED FOR U.S. CITIZENS AND CW1 WORKERS.USE A VARIETY OF SKILLS TO SUCCEED IN YOUR WORK DUTIES, RANGING FROM TECHNICAL SKILLS INVOLVING MACHINERY TO MORE GENERAL SKILLS, SUCH AS THE ABILITY TO COMMUNICATE EFFECTIVELY WITH CLIENTS.</t>
  </si>
  <si>
    <t>CNMI TAX AND FICA</t>
  </si>
  <si>
    <t>C-500-25108-878842</t>
  </si>
  <si>
    <t>C-500-24320-476977</t>
  </si>
  <si>
    <t>P-500-24275-375783</t>
  </si>
  <si>
    <t>Crane Operator</t>
  </si>
  <si>
    <t>Skilled in operating various crane models, load charts, rigging methods, maintenance, safety protocols, and OSHA guidelines.</t>
  </si>
  <si>
    <t>DOD PROJECT FA8051-24-F-0024. EMPLOYER WILL PAY THE HIGHEST OF THE PWD, FEDERAL, STATE OR LOCAL MINIMUM WAGE.</t>
  </si>
  <si>
    <t xml:space="preserve">ALL FEDERAL, STATE &amp; LOCAL EMPLOYMENT TAXES. </t>
  </si>
  <si>
    <t>C-500-24341-522668</t>
  </si>
  <si>
    <t>NORTHERN MARIANAS INTERNATIONAL SCHOOL</t>
  </si>
  <si>
    <t>First Steps Daycare</t>
  </si>
  <si>
    <t>PMB 936 BOX 10000</t>
  </si>
  <si>
    <t>NAURU LOOP SUSUPE VILLAGE</t>
  </si>
  <si>
    <t>66-0804494</t>
  </si>
  <si>
    <t>VAN DER MAAS</t>
  </si>
  <si>
    <t>ERICK</t>
  </si>
  <si>
    <t>nmissaipancnmi@gmail.com</t>
  </si>
  <si>
    <t>P-500-24218-243660</t>
  </si>
  <si>
    <t xml:space="preserve">Knowledgeable in QuickBooks Accounting, Peachtree, Sage, MS Office. Numerical Skills. Organizational Skills. Attention to Details. Computer Skills. Problem Solving Skills.
</t>
  </si>
  <si>
    <t>GROUND FLOOR MARIANAS BUSINESS PLAZA NAURU LOOP</t>
  </si>
  <si>
    <t>C-500-24362-573171</t>
  </si>
  <si>
    <t>JAG CORPORATION (CNMI), INC.</t>
  </si>
  <si>
    <t>OLEAI BEACH ROAD SAN JOSE RM. C 2/F MPSI BLDG</t>
  </si>
  <si>
    <t>P.O. BOX 505426</t>
  </si>
  <si>
    <t>66-0858687</t>
  </si>
  <si>
    <t>GACAYAN</t>
  </si>
  <si>
    <t>JUAN</t>
  </si>
  <si>
    <t>ACOPIADO</t>
  </si>
  <si>
    <t>OLEAI BEACH ROAD, SAN JOSE RM. C 2/F MPSI BLDG.</t>
  </si>
  <si>
    <t>juangacayan@yahoo.com</t>
  </si>
  <si>
    <t>P-500-24316-467829</t>
  </si>
  <si>
    <t>MUST HAVE 24-MONTHS OF WORK RELATED EXPERIENCE. BASIC KNOWLEDGE EITHER IN MECHANICAL, OR ELECTRICAL AS A GENERAL MAINTENANCE.</t>
  </si>
  <si>
    <t>OLEAI BEACH ROAD, RM. C, 2/F MPSI BLDG.</t>
  </si>
  <si>
    <t>C-500-24347-537048</t>
  </si>
  <si>
    <t>Unit 4 of Quick Print Building Garapan Village</t>
  </si>
  <si>
    <t>PMB 778 PO BOX 10003</t>
  </si>
  <si>
    <t>P-500-24310-453117</t>
  </si>
  <si>
    <t>Heavy and tractor-trailer truck driver</t>
  </si>
  <si>
    <t>Must be able to drive manual or automatic trucks and vehicles and a valid drivers license.</t>
  </si>
  <si>
    <t>C-500-24301-435088</t>
  </si>
  <si>
    <t>2885 Dandan Rd</t>
  </si>
  <si>
    <t>P-500-24259-338520</t>
  </si>
  <si>
    <t>C-500-24336-508422</t>
  </si>
  <si>
    <t>P.O. BOX 50860</t>
  </si>
  <si>
    <t>7309 JP BLDG., CHALAN PALE ARNOLD ROAD, GARAPAN</t>
  </si>
  <si>
    <t>P-500-24182-163251</t>
  </si>
  <si>
    <t>1 YEAR EXPERIENCE AS BUILDING MAINTENANCE IS REQUIRED AND PREFERABLY WITH CARPENTRY RELATED SKILLS SUCH AS REPAIR/INSTALLATION; CAN OPERATE EQUIPMENT AND HAND POWER TOOLS. MUST HAVE PROBLEM SOLVING SKILLS, AND ORGANIZED. MUST BE ABLE TO DELIVER WORK INDEPENDENTLY AND ON TIME.</t>
  </si>
  <si>
    <t>FEDERAL TAXES (SOCIAL SECURITY ABD MEDICARE)
CNMI TAXES (CHAPTER 2 AND CHAPTER 7)</t>
  </si>
  <si>
    <t>C-500-24340-519453</t>
  </si>
  <si>
    <t>FU'S ORIGINAL CO.</t>
  </si>
  <si>
    <t>STAY CAFE</t>
  </si>
  <si>
    <t>BEACH ROAD GARAPAN VILLAGE</t>
  </si>
  <si>
    <t>PO BOX 506674</t>
  </si>
  <si>
    <t>66-0986420</t>
  </si>
  <si>
    <t>staycafespn@gmail.com</t>
  </si>
  <si>
    <t>P-500-24226-262672</t>
  </si>
  <si>
    <t>BARISTAS</t>
  </si>
  <si>
    <t>Have work related experience food customer service as Barista.</t>
  </si>
  <si>
    <t>C-500-25031-655974</t>
  </si>
  <si>
    <t>saint trading company inc.</t>
  </si>
  <si>
    <t>Suite 12 GF 3290 Beach Road Plaza Garapan</t>
  </si>
  <si>
    <t>P-500-24338-512281</t>
  </si>
  <si>
    <t>BUILDING SERVICE TECNICIANS</t>
  </si>
  <si>
    <t xml:space="preserve">Must have at least 12 months of work experience in a related field and be able to work with or Without Supervision
</t>
  </si>
  <si>
    <t>CHALAN PIAO VILLAGE</t>
  </si>
  <si>
    <t>PO BOX 505339</t>
  </si>
  <si>
    <t>OVERTIME RATE APPLIES IN EXCESS OF 40 HOOUR PER WEEK</t>
  </si>
  <si>
    <t>C-500-25033-659873</t>
  </si>
  <si>
    <t>C-500-25062-736381</t>
  </si>
  <si>
    <t>C-500-25100-849428</t>
  </si>
  <si>
    <t>C-500-25055-717512</t>
  </si>
  <si>
    <t>C-500-25093-826023</t>
  </si>
  <si>
    <t>C-500-25066-753936</t>
  </si>
  <si>
    <t>ABELINA T. MENDIOLA</t>
  </si>
  <si>
    <t>DFS ENTERPRISES</t>
  </si>
  <si>
    <t>LOT 345 R 216 SINAPALO 1</t>
  </si>
  <si>
    <t>VILLAGE SINAPALO 1</t>
  </si>
  <si>
    <t>66-0775366</t>
  </si>
  <si>
    <t>ABELINA</t>
  </si>
  <si>
    <t>SOLE PROPRIETOR/OWNER</t>
  </si>
  <si>
    <t>TAITANOMENDIOLA63@GMAIL.COM</t>
  </si>
  <si>
    <t>PMB 763, P.O. BOX 10001</t>
  </si>
  <si>
    <t>2ND FLOOR, D' TORRES BUILDING, MIDDLE ROAD, GARAPAN</t>
  </si>
  <si>
    <t>janethanking@gmail.com</t>
  </si>
  <si>
    <t>P-500-25009-605959</t>
  </si>
  <si>
    <t>SINAPALO I</t>
  </si>
  <si>
    <t>C-500-25101-853807</t>
  </si>
  <si>
    <t>CNMI WITHHOLDING TAX, FEDERAL WITHHOLDING TAX, SOCIAL SECURITY AND MEDICARE CONTRIBUTIONS, EMPLOYER WILL ASSIST IN SECURING BOARD AND LODGING AT NO COST OR DEDUCTION TO EMPLOYEES.</t>
  </si>
  <si>
    <t>C-500-25081-796162</t>
  </si>
  <si>
    <t>C-500-25094-831491</t>
  </si>
  <si>
    <t>PO Box 503496</t>
  </si>
  <si>
    <t>Owner/President</t>
  </si>
  <si>
    <t>P-500-25056-721183</t>
  </si>
  <si>
    <t>HighSchool/GED and 12 works experience as Physical Therapist Aide.</t>
  </si>
  <si>
    <t>Buenas Dias Alof Avenue Dandan</t>
  </si>
  <si>
    <t>RJ'S MANPOWER AGENCY</t>
  </si>
  <si>
    <t>C-500-25121-925130</t>
  </si>
  <si>
    <t>P-500-24137-001648</t>
  </si>
  <si>
    <t xml:space="preserve">KNOWLEDGE OF GENERAL ACCOUNTING PRINCIPLES. ANALYTICAL, COMMUNICATION AND COMPUTER SKILLS. UNDERSTANDING OF MATHEMATICS AND ACCOUNTING AND FINANCIAL PROCESSES. KNOWLEDGE OF BOOKKEEPING SOFTWARE.MUST HAVE HIGHSCHOOL DIPLOMA OR EQUIVALENT AND AT LEAST 24 MONTHS BOOKKEEPING EXPERIENCE, PREFERABLY WITHIN A BUSINESS SERVICES ENVIRONMENT. APPLICANTS MUST PASS SKILL TEST DURING THE APPLICATION PROCESS (TOTAL PASSING SCORE IS 89%) THE SKILL TESTING AND COMPREHENSION EXAM ARE REQUIRED EQUALLY OF BOTH US AND FOREIGN WORKERS.
</t>
  </si>
  <si>
    <t>CREATIVE CAPITAL CORPORATION</t>
  </si>
  <si>
    <t>SMARTSTART NURTURING CENTER NAVY HILL</t>
  </si>
  <si>
    <t>MAYORIA AVE.,</t>
  </si>
  <si>
    <t>66-0887421</t>
  </si>
  <si>
    <t>VIILAGOMEZ</t>
  </si>
  <si>
    <t>smartstartspn@gmail.com</t>
  </si>
  <si>
    <t>P-500-24200-204485</t>
  </si>
  <si>
    <t xml:space="preserve">WORK EXPERIENCE REQUIRED IS 12 MONTHS CURRENT AND PROGRESSIVE IN CHILD CARE SETTING. INFANT TODDLER CERTIFICATION IS BIG PLUS FACTOR. EXPERIENCE WITH SPECIAL NEEDS CHILD IS BIG PLUS FACTOR. GOOD ORAL AND WRITTEN COMMUNICATION SKILLS (TO PREPARE LICENSING REQUIREMENTS ON DAILY REPORTS AND OBSERVATIONS. ENGLISH IS THE OFFICIAL LANGUAGE IN THE CNMI). MICROSOFT WORD AND EXCEL USER. SUCCESSFUL APPLICANT(S) IS REQUIRED TO SUBMIT AT LEAST TWO (2) RECOMMENDATION LETTERS FROM PREVIOUS EMPLOYMENT (DIRECT SUPERVISOR OR HR), WHICH MUST INCLUDE A STATEMENT ON WORK RELIABILITY, PUNCTUALITY, ATTENDANCE, AND WORK ETHICS. SUCCESSFUL APPLICANT(S) WILL BE REQUIRED TO PROVIDE TWO (2) LETTER OF REFERENCE FROM NON-FAMILY MEMBERS.
*REQUIRED BY CNMI LICENSING OFFICE BEFORE ALLOWED TO WORK IN ANY CENTER:
POLICE CLEARANCE, CPR, SEX OFFENDER REGISTRY NOTIFICATION ACT, AND FOOD HANDLER CERTIFICATE.
*REQUIRED BY CHILD CARE DEVELOPMENT FUND PROGRAM TO BE COUNTED IN ADULT:CHILD RATIO IMMEDIATELY BEFORE START OF WORK: COMPLETE AND PASS THE 12 TOPICS OF PRE-SERVICE TRAININGS.
WE ARE AN EQUAL OPPORTUNITY EMPLOYER AND THE ABOVE-MENTIONED REQUIREMENTS SHALL BE APPLIED EQUALLY TO ALL SUCCESSFUL APPLICANTS WHETHER U.S. WORKERS OR CW-1 WORKERS.
</t>
  </si>
  <si>
    <t>C-500-25093-825939</t>
  </si>
  <si>
    <t>C-500-25128-952176</t>
  </si>
  <si>
    <t>CEASAR F SUPETRAN</t>
  </si>
  <si>
    <t>CELNAPS ENTERPRISESD</t>
  </si>
  <si>
    <t>PO BOX 503540</t>
  </si>
  <si>
    <t>SUPETRAN</t>
  </si>
  <si>
    <t>CEASAR</t>
  </si>
  <si>
    <t>celnapsenterprises@gmail.com</t>
  </si>
  <si>
    <t>P-500-25077-783638</t>
  </si>
  <si>
    <t>6 MONTHS EXPERIENCE AS GENERAL MAINTENANCE</t>
  </si>
  <si>
    <t>CELNAPS BLDG JUDGEWAY STREET</t>
  </si>
  <si>
    <t>All applicable CNMI and federal, tax deductions</t>
  </si>
  <si>
    <t>CELNAPS ENTERPRISES</t>
  </si>
  <si>
    <t>P-500-24165-105345</t>
  </si>
  <si>
    <t>C-500-25149-027835</t>
  </si>
  <si>
    <t>P-500-25097-835809</t>
  </si>
  <si>
    <t xml:space="preserve">AT LEAST 12 MONTHS WORKING EXPERIENCE AS MAINTENANCE WORKER. KNOW HOW TO REPAIR DOORS, LOCKS, WINDOWS. KNOWLEDGE IN PAINTING, ELECTRICAL AND MASONRY WORKS. KNOW LAND SCAPPING WORKS. WILLING TO WORK FLEXIBLE SCHEDULE. DO OTHER RELATED DUTIES AS ASSIGNED.
</t>
  </si>
  <si>
    <t>CALVO</t>
  </si>
  <si>
    <t>CNMI TAXES &amp; FICA TAXES</t>
  </si>
  <si>
    <t>C-500-25104-859437</t>
  </si>
  <si>
    <t>P-500-25041-678511</t>
  </si>
  <si>
    <t>Bi-weekly salary $18.24 x70 hours=$1,276.80(FLSA Exempt)</t>
  </si>
  <si>
    <t>C-500-25134-973028</t>
  </si>
  <si>
    <t xml:space="preserve">	High school diploma, GED, or a suitable alternative.
	Twelve (12) months of kitchen production experience.
	Excellent understanding of food preparation fundamentals.
	Ability to follow recipes.
	Sound understanding of food allergies and foodborne illnesses.
	Basic mathematical skills.
	Proficient knife handling skills.
</t>
  </si>
  <si>
    <t>Withholding Taxes, FICA and Medicare deductions</t>
  </si>
  <si>
    <t>Jang</t>
  </si>
  <si>
    <t>Tour Coordinator</t>
  </si>
  <si>
    <t>C-500-25098-839816</t>
  </si>
  <si>
    <t>Dong A Corporation</t>
  </si>
  <si>
    <t>Dong A Wholesale &amp; Hana Trading</t>
  </si>
  <si>
    <t>Lower Base Puerto Rico Village</t>
  </si>
  <si>
    <t>66-0808716</t>
  </si>
  <si>
    <t>dongaspn@gmail.com</t>
  </si>
  <si>
    <t>P-500-25035-662725</t>
  </si>
  <si>
    <t>Employer requires employer certification from previous employer and police clearance for US workers and CW1 workers for Sales Workers. Valid CNMI driver's license is required.</t>
  </si>
  <si>
    <t>P-500-25076-780384</t>
  </si>
  <si>
    <t>MANICURISTS &amp; PEDICURISTS</t>
  </si>
  <si>
    <t>AT LEAST 12 MONTHS PREVIOUS WORK EXPERIENCE AS MANICURISTS &amp; PEDICURISTS.</t>
  </si>
  <si>
    <t>C-500-25084-800581</t>
  </si>
  <si>
    <t xml:space="preserve">AT LEAST 3 MONTHS WORK EXPERIENCED FOR THE POSITION;
SERVICE ORIENTED AND ATTENTION TO DETAIL;
ABILITY TO MANAGE TIME EFFICIENTLY BECAUSE THEY MUST QUICKLY PREPARE ROOMS BEFORE OCCUPANTS CHECK IN;
 ABILITY TO MEET PERFORMANCE EXPECTATIONS WITHOUT SUPERVISION;
CAN COMMUNICATE WELL BOTH ORAL AND WRITTEN, INCLUDING THE ABILITY TO LISTEN CAREFULLY AND ASK THE RIGHT QUESTIONS TO GAIN CLARIFICATIONS;
ABILITY TO MAINTAIN A PROFESSIONAL APPEARANCE AND INTERACT POSITIVELY WITH GUESTS; 
KNOWLEDGE OF CLEANING AND SANITATION PRODUCTS, TECHNIQUES AND METHODS AND WITH WORKING KNOWLEDGE OF OPERATING MECHANIZED CLEANING EQUIPMENT;
HAVE AN EYE FOR CLEANLINESS AND HARD WORKER; AND 
ABILITY TO LIFT, PUSH AND PULL REQUIRED LOAD.
</t>
  </si>
  <si>
    <t>ROOM 104 MARIANAS BUSINESS PLAZA NAURU</t>
  </si>
  <si>
    <t>P-500-24155-061105</t>
  </si>
  <si>
    <t>COOKS, RESTAURANT</t>
  </si>
  <si>
    <t>Able to follow sanitation standards and health codes. Ability to use slicers, mixers, grinder, food processors, knife, etc. Able to handle work in fast-paced kitchen environment. Meeting quality standards for services, and evaluation of customer satisfaction.</t>
  </si>
  <si>
    <t>C-500-25147-018140</t>
  </si>
  <si>
    <t xml:space="preserve">FICA TAX(SS and Medicare), CH2 tax and CH7 tax </t>
  </si>
  <si>
    <t>PMB 1042 Box 10001</t>
  </si>
  <si>
    <t>66-1022936</t>
  </si>
  <si>
    <t>Detdon</t>
  </si>
  <si>
    <t>Adul</t>
  </si>
  <si>
    <t>mabang1521@gmail.com</t>
  </si>
  <si>
    <t>Beautician</t>
  </si>
  <si>
    <t>ATOMS CO LTD</t>
  </si>
  <si>
    <t>10443 Adetfa Street</t>
  </si>
  <si>
    <t>1F Gill Blas Condominium</t>
  </si>
  <si>
    <t>66-0492673</t>
  </si>
  <si>
    <t>Kaijo</t>
  </si>
  <si>
    <t>Juanita</t>
  </si>
  <si>
    <t>Ebba</t>
  </si>
  <si>
    <t>Administrative Officer</t>
  </si>
  <si>
    <t>Gill Blas Condominium</t>
  </si>
  <si>
    <t>consulting-dep@atomsco.com</t>
  </si>
  <si>
    <t>Gill Blas Condominium 1F</t>
  </si>
  <si>
    <t>C-500-25116-908684</t>
  </si>
  <si>
    <t>LI'S USA CORPORATION</t>
  </si>
  <si>
    <t>NEW I MART</t>
  </si>
  <si>
    <t>Middle Rd, Tanapag</t>
  </si>
  <si>
    <t>66-0963515</t>
  </si>
  <si>
    <t>GUIHAN</t>
  </si>
  <si>
    <t>Middle Rd., Tanapag</t>
  </si>
  <si>
    <t>PMB 538 Box 10003</t>
  </si>
  <si>
    <t>lisusacopr@gmail.com</t>
  </si>
  <si>
    <t>P-500-25057-724784</t>
  </si>
  <si>
    <t>Must be able to prepare primal cuts of meat into a variety of smaller cuts intended for sale in a retail environment. Prepare meat products, maintain meat department area and perform special order meat product requests. Must have full knowledge and experience of a meat department operations and skills. Ability to work independently. have at least continuous 3 months of experience at store as butcher.</t>
  </si>
  <si>
    <t>C-500-25094-831463</t>
  </si>
  <si>
    <t>ITS CORPORATION</t>
  </si>
  <si>
    <t>HEAVY EQUIPMENT RENTAL</t>
  </si>
  <si>
    <t>P.O. BOX 502273 CHALAN LAULAU</t>
  </si>
  <si>
    <t>LOT#22703-8 CHALAN PALE ARNOLD MIDDLE ROAD</t>
  </si>
  <si>
    <t>66-0737294</t>
  </si>
  <si>
    <t>CHOI</t>
  </si>
  <si>
    <t>YONGDUK</t>
  </si>
  <si>
    <t>P-500-24162-089505</t>
  </si>
  <si>
    <t>1 year of work-related experience. Knowledge of accounting and bookkeeping principles. Experience with accounting software. Data entry. Ability to keep records and files with attention to detail. Able to meet the deadlines. Ability to identify errors and solve problems.  Know how to do the CNMI Tax.</t>
  </si>
  <si>
    <t xml:space="preserve">P.O. BOX 502273 </t>
  </si>
  <si>
    <t>C-500-25130-961931</t>
  </si>
  <si>
    <t>P-500-25092-820866</t>
  </si>
  <si>
    <t>C-500-25093-825782</t>
  </si>
  <si>
    <t>P-500-24335-507764</t>
  </si>
  <si>
    <t>Proven maintenance and repair work experience.  Skilled in the use of hand or power tools.  Able to read and check blueprints, plans, repair manuals or catalogs as necessary.  Must know how to use common tools such as hammers, hoists, saws, drills and wrenches.  Experienced with precision measuring instruments or electric testing devices.  Must have experience in performing routine maintenance.</t>
  </si>
  <si>
    <t>1840 Beach Rd</t>
  </si>
  <si>
    <t>C-500-25106-869210</t>
  </si>
  <si>
    <t>C-500-25107-875593</t>
  </si>
  <si>
    <t>RISING CORPORATION</t>
  </si>
  <si>
    <t>LUCKY DE MARKET/RISING SUPERMARKET</t>
  </si>
  <si>
    <t>DANDAN MAIN ROAD, DANDAN VILLAGE</t>
  </si>
  <si>
    <t>66-0739519</t>
  </si>
  <si>
    <t>DE</t>
  </si>
  <si>
    <t>RISINGCORP2010@GMAIL.COM</t>
  </si>
  <si>
    <t>P-500-25041-679892</t>
  </si>
  <si>
    <t>risingcorp2010@gmail.com</t>
  </si>
  <si>
    <t>C-500-25148-022880</t>
  </si>
  <si>
    <t>P-500-23240-299010</t>
  </si>
  <si>
    <t>P &amp; G Enterprises</t>
  </si>
  <si>
    <t>Evangelista</t>
  </si>
  <si>
    <t>C-500-25119-914747</t>
  </si>
  <si>
    <t>P-500-25051-709417</t>
  </si>
  <si>
    <t>Aircraft Cleaner</t>
  </si>
  <si>
    <t>CNMI Payroll Tax &amp; FICA Tax ( SS &amp; Medicare)</t>
  </si>
  <si>
    <t>GUORONG</t>
  </si>
  <si>
    <t>STORE MAINTENANCE</t>
  </si>
  <si>
    <t>C-500-25104-859475</t>
  </si>
  <si>
    <t>C-500-25099-844754</t>
  </si>
  <si>
    <t>Vizion Insurance Company LTD</t>
  </si>
  <si>
    <t>Vizion Insurance</t>
  </si>
  <si>
    <t>2340 Beachroad OIeai</t>
  </si>
  <si>
    <t>P-500-24153-059833</t>
  </si>
  <si>
    <t>Applicant must have a high school diploma. Applicant must have at least 6 months of work experience in any related field.</t>
  </si>
  <si>
    <t xml:space="preserve">Taxes deduction applicable by Law. </t>
  </si>
  <si>
    <t>Licensed Practical and Licensed Vocational Nurses</t>
  </si>
  <si>
    <t>C-500-25100-853491</t>
  </si>
  <si>
    <t>MOUNTAIN LLC</t>
  </si>
  <si>
    <t>P.O. BOX 504891</t>
  </si>
  <si>
    <t>66-1043231</t>
  </si>
  <si>
    <t>JOO</t>
  </si>
  <si>
    <t>HO JOON</t>
  </si>
  <si>
    <t>mountainllcjoo@gmail.com</t>
  </si>
  <si>
    <t>P-500-25072-771528</t>
  </si>
  <si>
    <t>MOUNTAINLLCJOO@GMAIL.COM</t>
  </si>
  <si>
    <t>C-500-25111-887350</t>
  </si>
  <si>
    <t>Winners Residence, Winners Gas, Winners Hardware, et al</t>
  </si>
  <si>
    <t>P-500-24201-210562</t>
  </si>
  <si>
    <t>Electronics &amp; Equipment Technician</t>
  </si>
  <si>
    <t>High School graduate with at least 2-year of working experience in the position. Must possess expertise in HVAC, washer/dryer, equipment troubleshooting, and repair. Demonstrate flexibility and exceptional organizational skills to meet a work deadline. Willing to work flexible hours including weekends &amp; holidays. Must be physically fit to handle strenuous work. All applicants must have own transportation to and from work and must be able to secure the CNMI Driver's license. All applicants must submit an updated resume along with supporting documents, such as verifiable employment certifications, copy of diploma, police clearance, and other relevant credentials for the position. Qualified candidates will be contacted for an interview. Applications must be received by the specified job vacancy announcement closing date. Background checks and drug testing may be required during or prior to employment and all applicants must agree and comply.</t>
  </si>
  <si>
    <t>C-500-24181-162739</t>
  </si>
  <si>
    <t>HAN'S CORPORATON</t>
  </si>
  <si>
    <t>P.O. BOX 501538 CK</t>
  </si>
  <si>
    <t>CHALAN PALE ARNOLD ROAD, GARAPAN</t>
  </si>
  <si>
    <t>98-0080877</t>
  </si>
  <si>
    <t xml:space="preserve">HAN </t>
  </si>
  <si>
    <t>JIN KWAN</t>
  </si>
  <si>
    <t>hanscorp2011@gmail.com</t>
  </si>
  <si>
    <t>P-500-23175-141673</t>
  </si>
  <si>
    <t>BASIC AUTO MECHANICAL SKILLS;
KNOWLEDGE IN PROPER HANDLING AND OPERATING OF SPECIAL TOOLS AND EQUIPMENT</t>
  </si>
  <si>
    <t>HAN'S CORPORATION BUILDING</t>
  </si>
  <si>
    <t>CHALAN PALE ARNOLD RD., GARAPAN</t>
  </si>
  <si>
    <t>FICA TAXES (Social Security and Medicare)
CNMI Taxes (Chap 2 and Chap 7)</t>
  </si>
  <si>
    <t>C-500-24324-483968</t>
  </si>
  <si>
    <t>`Days and hours worked each week may vary according to business needs.</t>
  </si>
  <si>
    <t>C-500-24229-271721</t>
  </si>
  <si>
    <t>P-500-24190-181265</t>
  </si>
  <si>
    <t>SOUS CHEF</t>
  </si>
  <si>
    <t xml:space="preserve">	Progressive experience in high volume food production or catering.
	Knowledge in Korean, Western, Japanese and other cuisines.
	Must be able to obtain a Food Handler Certificate.
</t>
  </si>
  <si>
    <t>C-500-24256-331911</t>
  </si>
  <si>
    <t>First-Line Supervisors of Construction Trades and Extraction Workers</t>
  </si>
  <si>
    <t>P-500-24178-148267</t>
  </si>
  <si>
    <t>Construction Supervisor</t>
  </si>
  <si>
    <t>2 years of work-related experience. Experience in the construction industry is required. Experience in a leadership role is recommended. Knowledge in written and verbal communication skills. Ability to focus and keep calm under pressure. Ability to keep track of multiple projects.</t>
  </si>
  <si>
    <t>C-500-24206-217664</t>
  </si>
  <si>
    <t>Applicable Federal and CNMI Tax Deductions</t>
  </si>
  <si>
    <t>C-500-24198-200989</t>
  </si>
  <si>
    <t>AGA ENTERPRISES, INC</t>
  </si>
  <si>
    <t>BEAUTY SALON, JANITORIAL, TELECOM CONTRACTOR,MANPOWER,ROOM RENTAL</t>
  </si>
  <si>
    <t>PO BOX 503894</t>
  </si>
  <si>
    <t>DAMA DE NOCHE ST, GARAPAN</t>
  </si>
  <si>
    <t>66-0703964</t>
  </si>
  <si>
    <t>GAGARING</t>
  </si>
  <si>
    <t>AIDA</t>
  </si>
  <si>
    <t>MADREO</t>
  </si>
  <si>
    <t>agaenterprises9@gmail.com</t>
  </si>
  <si>
    <t>P-500-24126-958111</t>
  </si>
  <si>
    <t>MAINTENANCE HELPER</t>
  </si>
  <si>
    <t>ABILITY TO LISTEN AND FOLLOW INSTRUCTIONS EFFECTIVELY. ABILITY TO IDENTIFY TECHNICAL DEFECTS IN ELECTRICAL UNITS AND OTHER EQUIPMENT IN A FACILITY. ABILITY TO WORK INDEPENDENTLY.</t>
  </si>
  <si>
    <t>DAMA DE NOCHE ST GARAPAN</t>
  </si>
  <si>
    <t>Fringe Benefits Provided:  Workers' Compensation</t>
  </si>
  <si>
    <t>Social Security (FICA), Medicare Tax, Payroll Withholding Tax</t>
  </si>
  <si>
    <t>C-500-24190-178478</t>
  </si>
  <si>
    <t>BASIC KNOWLEDGE EITHER IN MECHANICAL, ELECTRICAL AND REFRIGERANT OR AS GENERAL REPAIR WORKER.</t>
  </si>
  <si>
    <t>C-500-24207-220651</t>
  </si>
  <si>
    <t>Elizabeth K. Tenorio</t>
  </si>
  <si>
    <t>Blossoms Floral Depot/Novelties</t>
  </si>
  <si>
    <t>G/F Jet Bldg Chalan Pale Arnold St. Middle Road Gualo Rai</t>
  </si>
  <si>
    <t>66-0491930</t>
  </si>
  <si>
    <t>Tenorio</t>
  </si>
  <si>
    <t>Kintol</t>
  </si>
  <si>
    <t>G/F Jet  Bldg Chalan Pale Arnold St Middle Road Gualo Rai</t>
  </si>
  <si>
    <t>BFSsaipan@gmail.com</t>
  </si>
  <si>
    <t>P-500-24141-012400</t>
  </si>
  <si>
    <t>12 months work related experience required.  Must be able speak and communicate clearly.  Must have a valid CNMI driver license and possess a good driving record.  Must be able to work flexible hours.</t>
  </si>
  <si>
    <t>Mandatory CNMI &amp;  Federal Taxes</t>
  </si>
  <si>
    <t>C-500-24207-220681</t>
  </si>
  <si>
    <t>Road Corporation</t>
  </si>
  <si>
    <t>P.O. Box 505558</t>
  </si>
  <si>
    <t>66-0775910</t>
  </si>
  <si>
    <t>Bae</t>
  </si>
  <si>
    <t>Seung Gi</t>
  </si>
  <si>
    <t>Koblerville Road, Koblerville</t>
  </si>
  <si>
    <t>roadcorporation96950@gmail.com</t>
  </si>
  <si>
    <t>P-500-24081-818256</t>
  </si>
  <si>
    <t>C-500-24263-348683</t>
  </si>
  <si>
    <t>CHALAN PALE ARNOLD MIDDLE ROAD, GUALO- RAI</t>
  </si>
  <si>
    <t>CHALAN PALE ARNOLD MIDDLE ROAD, GUALO RAI</t>
  </si>
  <si>
    <t>saipatewoo@gmail.com</t>
  </si>
  <si>
    <t>P-500-24129-969026</t>
  </si>
  <si>
    <t>Aluminum and Glass Window Production Workers</t>
  </si>
  <si>
    <t>Knowledge of the machine and tools including their uses, repair, maintenance. 
Knows to control the operation of the equipment and the system process of the fabrication.
Applicants should have at least 1 year of work-related experience and be willing to work overtime.</t>
  </si>
  <si>
    <t>CNMI WITHHOLDING TAX, FICA TAX AND OTHER DEDUCTIONS REQUIRED BY LAW</t>
  </si>
  <si>
    <t>C-500-24236-288472</t>
  </si>
  <si>
    <t>Travel Agents</t>
  </si>
  <si>
    <t>P-500-24179-152836</t>
  </si>
  <si>
    <t>Travel Agent</t>
  </si>
  <si>
    <t>MUST BE COMPUTER LITERATE. KNOWLEDGE AND EXPERIENCE IN HANDLING RESERVATION INQUIRIES IN THE HOTEL INDUSTRY. KNOWLEDGE OF ATTENDING TO
INCOMING AND OUTGOING CALLS. KNOWLEDGE OF MAINTAINING CORDIAL RELATIONS WITH ALL GUESTS. SOLID UNDERSTANDING OF GIVING SPECIAL TREATMENT
TO VIP GUESTS. MUST BE ABLE TO SPEAK, READ AND WRITE KOREAN LANGUAGE TO BE ABLE TO INTERACT WITH CLIENTS AS MOST OF OUR CLIENTS ARE FROM
KOREA.</t>
  </si>
  <si>
    <t>C-500-24171-128505</t>
  </si>
  <si>
    <t>P-500-23253-333774</t>
  </si>
  <si>
    <t>Payroll deductions as required by law such as FICA, MEdicare and other CNMI taxes withholding</t>
  </si>
  <si>
    <t>C-500-24296-422260</t>
  </si>
  <si>
    <t>Canal Dr., Broadway St., San Jose Village</t>
  </si>
  <si>
    <t>C-500-24227-265795</t>
  </si>
  <si>
    <t>P-500-24191-181709</t>
  </si>
  <si>
    <t>POSITION SUMMARY: UNDER GENERAL SUPERVISION, PERFORMS A VARIETY OF GENERAL MAINTENANCE DUTIES WHICH INCLUDE ELECTRICAL, MECHANICAL, CARPENTRY, AND CONSTRUCTION IN THE MAINTENANCE AND REPAIR OF APARTMENT BUILDING FACILITIES AND EQUIPMENT. EXPERIENCE, KNOWLEDGE, ABILITIES: TWELVE (12) MONTHS RELATED MAINTENANCE WORK EXPERIENCE, INCLUDING PROPER SAFETY TECHNIQUES AND PROCEDURES WHILE USING CHEMICALS, POWER TOOLS, HAND TOOLS AND EQUIPMENT; KNOWLEDGE OF PROPER LIFTING TECHNIQUES AND OTHER SAFETY AND HAZARDOUS ACTIVITIES; ABILITY TO USE REQUIRED TOOLS AND EQUIPMENT INDEPENDENTLY OR WITH MINIMAL SUPERVISION. ESSENTIAL TASKS: MUST BE ABLE TO PERFORM THE FOLLOWING FUNCTIONS TO THE SATISFACTION OF THE EMPLOYEES SUPERVISOR. INSPECT BUILDINGS, ELECTRICAL SYSTEMS, GROUNDS, AND EQUIPMENT TO ENSURE SAFE, WELL-MAINTAINED CONDITIONS, IDENTIFY HAZARDS, DEFECTS, AND THE NEED FOR ADJUSTMENT OR REPAIR. PERFORM MINOR TROUBLESHOOTING AND REPAIRS; REPLACE LIGHT BULBS, BALLASTS AND FUSES. ASSIST WITH PREVENTIVE MAINTENANCE AND TROUBLESHOOTING ON HVAC SYSTEMS, CHANGING FILTERS, BEARINGS. COMPLETE MAINTENANCE WORK ORDERS AS ASSIGNED. IDENTIFY AND PERFORM BASIC SERVICE AND REPAIR ON PLUMBING FIXTURES; OPEN CLOGGED LINES AND DRAINS. IDENTIFY AND ASSIST WITH CARPENTRY AND REPAIR WORK. OPERATES A VARIETY OF MACHINERY, EQUIPMENT AND TOOLS INCLUDING SAWS, ROUTER, DRILLS, SANDERS, PLANERS, DRILL PRESSES AND VARIOUS HAND TOOLS. MAINTAIN INVENTORY OF TOOLS, SUPPLIES, AND EQUIPMENT; RECOMMEND TOOLS, SUPPLIES, AND EQUIPMENT FOR PURCHASE. PERFORM A VARIETY OF LOCKSMITH DUTIES; INSTALL, REPAIR, AND REPLACE LOCKS ON DOORS INSPECT, SERVICE, AND MAINTAIN OPERATIONAL FUNCTIONALITY OF DOORS AND WINDOWS. BASIC ABILITY TO READ, INTERPRET AND WORK FROM BLUEPRINTS, DRAWINGS, OR ORAL INSTRUCTION ON A VARIETY OF STRUCTURES RELATED TO THE CONSTRUCTION PROJECT. INSTALL OR REPLACE PLUGS, SWITCHES, OUTLETS. ASSIST WITH MOVING LOADING, UNLOADING AND STORING SUPPLIES, FURNITURE AND EQUIPMENT. WEAR PROPER PROTECTIVE EQUIPMENT WHILE PERFORMING JOB DUTIES (I.E., GOGGLES, HELMET, BACK BRACE, KNEE PADS). RESPOND TO 24-HOUR EMERGENCY CALLS. ADJUSTMENT OF HOURS AND/OR WEEKEND WORK MAY BE REQUIRED AND/OR OCCASIONAL OVERTIME.</t>
  </si>
  <si>
    <t>C-500-24185-175128</t>
  </si>
  <si>
    <t>NEW X.O MARKET/PARTY POKER</t>
  </si>
  <si>
    <t>P-500-24065-771835</t>
  </si>
  <si>
    <t>per week exceeds 40 hours, overtime rate $10.17 x 1.5=$15.255 per hour</t>
  </si>
  <si>
    <t>C-500-24236-288762</t>
  </si>
  <si>
    <t>Po Box 500002</t>
  </si>
  <si>
    <t>P-500-24197-195290</t>
  </si>
  <si>
    <t>APPLICANTS MUST HAVE AT LEAST 6-MONTHS OF TRAINING IN A BASIC BAKING COURSE AND TWELVE (12) MONTHS OF EXPERIENCE AS A BAKER HELPER, BAKER, OR OTHER SIMILAR OCCUPATIONS. SKILLS AND KNOWLEDGE IN ROUTINE BAKERY MACHINERY OPERATIONS. ABLE TO WORK IN A FAST-PACED ENVIRONMENT. MUST BE ABLE TO WORK 7 DAYS A WEEK &amp; ON HOLIDAYS WITH A FLEXIBLE SCHEDULE. MUST BE ABLE TO LIFT 50 LBS OF INGREDIENTS.</t>
  </si>
  <si>
    <t>C-500-24332-503512</t>
  </si>
  <si>
    <t>P-500-24292-416176</t>
  </si>
  <si>
    <t>FOOTBALL HEAD COACH</t>
  </si>
  <si>
    <t>KNOWLEDGE OF THE RULES AND REGULATIONS OF SOCCER GAMES. PROVIDE TRAINING DIRECTIONS, ENCOURAGEMENT, MOTIVATION, AND NUTRITIONAL ADVICE TO PREPARE ATHLETES FOR GAMES, COMPETITIVE EVENTS, OR TOURS.  ADJUST COACHING TECHNIQUES BASED ON THE STRENGHS AND WEAKNESSES OF ATHLETES. INSTRUCT INDIVIDUAL OR GROUPS IN SPORTS RULES, GAME STRATEGIES AND PERFORMANCE PRINCIPLES, SUCH AS SPECIFIC WAYS OF MOVING THE BODY, HANDS, OR FEET, TO ACHIEVE DESIRED RESULTS. PLAN STRATEGIES AND CHOOSE TEAM MEMBERS FOR INDIVIDUAL GAMES OR SPORTS SEASONS. WITH COACHING CERTIFICATES ISSUED FROM AND ACCREDITED BY ASIAN FOOTBALL CONFEDERATION (AFC) REQUIRES. MAY BE ABLE TO TRAVEL TO COUNTRIES SPECIFIED IN THE JOB DUTIES. WITH 12 MONTHS OF TRAINING, 24 MONTHS OF RELATED WORK EXPERIENCE AND WITH EDUCATIONAL REQUIREMENT OF BACHELOR'S DEGREE.</t>
  </si>
  <si>
    <t>C-500-24349-543934</t>
  </si>
  <si>
    <t>YAN YI CORPORATION</t>
  </si>
  <si>
    <t>FENNY BEAUTY SALON</t>
  </si>
  <si>
    <t>66-0709979</t>
  </si>
  <si>
    <t>COLE</t>
  </si>
  <si>
    <t>LIFEN LUAN</t>
  </si>
  <si>
    <t>yanyicorporation@gmail.com</t>
  </si>
  <si>
    <t>P-500-24311-455909</t>
  </si>
  <si>
    <t>C-500-24339-515946</t>
  </si>
  <si>
    <t>C-500-24180-157772</t>
  </si>
  <si>
    <t>Springs Development Inc</t>
  </si>
  <si>
    <t>6519 Springs Plaza Suite 17</t>
  </si>
  <si>
    <t>66-0673394</t>
  </si>
  <si>
    <t>Diaz</t>
  </si>
  <si>
    <t>Soledad</t>
  </si>
  <si>
    <t>Camacho</t>
  </si>
  <si>
    <t>sdisaipan@gmail.com</t>
  </si>
  <si>
    <t>P-500-24050-728429</t>
  </si>
  <si>
    <t>Maintenance &amp; Repair, General</t>
  </si>
  <si>
    <t>All applicable CNMI &amp; Federal Taxes</t>
  </si>
  <si>
    <t>C-500-24172-131640</t>
  </si>
  <si>
    <t>P-500-23206-212200</t>
  </si>
  <si>
    <t>AUTOMOTIVE SERVICE TECHNICIAN &amp; MECHANICS</t>
  </si>
  <si>
    <t>Automotive and engine repair experience or auto mechanic training required. Ability to use the diagnostic equipment. Ability to read and comprehend instructions and information. May lift objects that weigh as much as 50 lbs.</t>
  </si>
  <si>
    <t>C-500-24302-435294</t>
  </si>
  <si>
    <t>C-500-24186-175430</t>
  </si>
  <si>
    <t>Herminio A Perez</t>
  </si>
  <si>
    <t>Angel's Enterprises</t>
  </si>
  <si>
    <t>P.O Box 1471</t>
  </si>
  <si>
    <t>66-1027802</t>
  </si>
  <si>
    <t>Perez</t>
  </si>
  <si>
    <t>Herminio</t>
  </si>
  <si>
    <t>angelenterprisese301@gmail.com</t>
  </si>
  <si>
    <t>P-500-24122-943295</t>
  </si>
  <si>
    <t>Retail Sales Person</t>
  </si>
  <si>
    <t xml:space="preserve">Must have 6 month work experience as Retail Sales Person. Knowledgeable to use cash register and card machine. </t>
  </si>
  <si>
    <t>angelsenterprises301@gmail.com</t>
  </si>
  <si>
    <t>Herminio Perez dba Angel's Enterprises</t>
  </si>
  <si>
    <t>C-500-24344-526397</t>
  </si>
  <si>
    <t>P-500-24206-217643</t>
  </si>
  <si>
    <t>AUTOMOTIVE BODY AND RELATED REPAIRER</t>
  </si>
  <si>
    <t>C-500-25014-618380</t>
  </si>
  <si>
    <t>C-500-24275-376934</t>
  </si>
  <si>
    <t>AGA ENTERPRISES, INC.</t>
  </si>
  <si>
    <t>BEAUTY SALON, ACCTG SERV,JANITORIAL,TELECOM CONTRACTOR,ROOM RENTAL</t>
  </si>
  <si>
    <t>P.O. BOX 503894</t>
  </si>
  <si>
    <t>DAMA DE NOCHE ST. GARAPAN</t>
  </si>
  <si>
    <t>P-500-24126-958136</t>
  </si>
  <si>
    <t>Intermediate level Excel Skills - Candidates at this level can use moderately complex Excel functions.  They can do the following:  Advanced formula usage (e.g., VLOOKUP, INDEXMATCH) Data sorting and filtering.  Experience with QuickBooks Accounting Software - have the ability to manage accounts payable and receivables, invoicing, billing and collection, journal entries, reconciliations, and financial reporting on an accrual basis</t>
  </si>
  <si>
    <t>Fringe Benefits Provided: Workers' Compensation</t>
  </si>
  <si>
    <t>agaent2016@gmail.com</t>
  </si>
  <si>
    <t>C-500-24185-170054</t>
  </si>
  <si>
    <t>PHILIPPINE GOODS, INC.</t>
  </si>
  <si>
    <t>TRENDS BEAUTY SALON, RETAIL AND GENERAL MERCHANDISE, BARBEQUE HOUSE, PROPERTY RENTAL</t>
  </si>
  <si>
    <t>98-6018588</t>
  </si>
  <si>
    <t>trendsbeautysalon@yahoo.com</t>
  </si>
  <si>
    <t>P-500-24094-850556</t>
  </si>
  <si>
    <t>Computer literacy knowledge in accounting system. Bachelors Diploma and Employment Certificates required as Accountant.</t>
  </si>
  <si>
    <t>PHILIPPINE GOODS BLDG.,OFFICE SAN JOSE BEACH ROAD</t>
  </si>
  <si>
    <t>STATE INCOME TAX, SOCIAL SECURITY (FICA) MEDICARE TAX</t>
  </si>
  <si>
    <t>C-500-24248-315137</t>
  </si>
  <si>
    <t>Cardiovascular Technologists and Technicians</t>
  </si>
  <si>
    <t>P-500-24211-227376</t>
  </si>
  <si>
    <t>Respiratory Technicians</t>
  </si>
  <si>
    <t>ASSOCIATES DEGREE IN RESPIRATORY THERAPY. MINIMUM TWO (2) YEARS OF RESPIRATORY THERAPY TECHNICIAN EXPERIENCE IN A HOSPITAL SETTING. EQUIVALENT COMBINATIONS OF EDUCATION AND EXPERIENCE THAT PROVIDE THE REQUIRED KNOWLEDGE, SKILLS, AND ABILITIES WILL BE EVALUATED ON AN INDIVIDUAL BASIS. THIS POSITION REQUIRES AVERAGE SKILL WITH COMPUTERS AND GENERAL OFFICE EQUIPMENT. LICENSED BY STATE OR COUNTRY OF RESIDENCE.
CONDITIONAL REQUIREMENT: EMPLOYMENT IS CONTINGENT UPON SUCCESSFUL CLEARING OF PRE-EMPLOYMENT HEALTH AND DRUG SCREENING IN ACCORDANCE WITH CHCC POLICY.</t>
  </si>
  <si>
    <t>C-500-25021-630804</t>
  </si>
  <si>
    <t>G/F JP BLDG. 2, 7309 CHALAN PALE ARNOLD RD., GARAPAN</t>
  </si>
  <si>
    <t>C-500-25038-676915</t>
  </si>
  <si>
    <t>P-500-24237-291607</t>
  </si>
  <si>
    <t>Massage Therapist</t>
  </si>
  <si>
    <t>GED/Diploma and 12months experience as Massage Therapist.</t>
  </si>
  <si>
    <t>503496 Buenas Dias Dandan</t>
  </si>
  <si>
    <t>CNMI Payroll Taxes</t>
  </si>
  <si>
    <t>C-500-24352-549260</t>
  </si>
  <si>
    <t>P-500-24267-355855</t>
  </si>
  <si>
    <t>C-500-24352-549239</t>
  </si>
  <si>
    <t>Artigral670@gmail.com</t>
  </si>
  <si>
    <t>P-500-24267-355839</t>
  </si>
  <si>
    <t>C-500-24351-545231</t>
  </si>
  <si>
    <t>P-500-24267-355726</t>
  </si>
  <si>
    <t>Auto Body and Related Repairers</t>
  </si>
  <si>
    <t>C-500-25077-782999</t>
  </si>
  <si>
    <t>C-500-25009-605695</t>
  </si>
  <si>
    <t>1 YEAR GENERAL MAINTENANCE EXPERIENCE IN REPAIRING BUILDINGS, EQUIPMENT, PLUMBING, ELECTRICAL SYSTEMS AND EXPERIENCE IN POWER OR HAND TOOLS. SKILL IN GENERAL CUSTODIAL DUTIES AND FACILITY CLEANING DUTIES. SKILL IN ROUTINE EQUIPMENT AND VEHICLE MAINTENANCE. ABLE TO WORK IN A FAST-PACED ENVIRONMENT AND MULTI-TASK.  MUST AGREE TO A POST- OFFER, PRE-EMPLOYMENT DRUG SCREENING TEST THE PROSPECTIVE EMPLOYEE OR APPLICANT WILL BE REQUIRED AN EMPLOYMENT DRUG SCREENING TEST WHICH WILL APPLY EQUALLY TO U.S. WORKERS AND CW-1 WORKERS.</t>
  </si>
  <si>
    <t>C-500-25007-598601</t>
  </si>
  <si>
    <t>SATIRO SERVICES, LLC</t>
  </si>
  <si>
    <t>66-0957408</t>
  </si>
  <si>
    <t>satiroservices@gmail.com</t>
  </si>
  <si>
    <t>P-500-24319-474045</t>
  </si>
  <si>
    <t>PROCUREMENT SPECIALIST</t>
  </si>
  <si>
    <t xml:space="preserve">Knows how to negotiate; With understanding of time-management; Understanding of risk management; Knowledge and understanding on how to enhance sustainability; Knowledge and understanding of the global market; Must have financial understanding ability; Understanding of quality control and assurance, supply chain management, warehousing, inventory management, and warehouse management.
</t>
  </si>
  <si>
    <t>SATIROSERVICES@GMAIL.COM</t>
  </si>
  <si>
    <t>C-500-25077-783573</t>
  </si>
  <si>
    <t>S &amp; Y Corporation</t>
  </si>
  <si>
    <t>PO BOX 999</t>
  </si>
  <si>
    <t>66-0774338</t>
  </si>
  <si>
    <t>ARRIOLA</t>
  </si>
  <si>
    <t>NASEON</t>
  </si>
  <si>
    <t>sycorporation.rota@gmail.com</t>
  </si>
  <si>
    <t>P-500-24124-953183</t>
  </si>
  <si>
    <t>KNOWLEDGE OF GENERAL CARPENTRY AND REPAIR.
ABILITY TO USE HAND TOOLS AND POWER TOOLS.
6 MONTHS WORKING EXPERIENCE AS GENERAL MAINTENANCE</t>
  </si>
  <si>
    <t>SINAPALO</t>
  </si>
  <si>
    <t>all applicable CNMI and federal tax deductions</t>
  </si>
  <si>
    <t>S &amp; Y CORPORATI0N</t>
  </si>
  <si>
    <t>C-500-24323-480088</t>
  </si>
  <si>
    <t>cnmi tax, ss and medicare tax</t>
  </si>
  <si>
    <t>C-500-24353-552848</t>
  </si>
  <si>
    <t>C-500-24366-577963</t>
  </si>
  <si>
    <t>Other degree (JD, MD, etc.)</t>
  </si>
  <si>
    <t>C-500-25080-793349</t>
  </si>
  <si>
    <t>P-500-25037-670046</t>
  </si>
  <si>
    <t>Must be high school graduate with at least 12 months' work experience</t>
  </si>
  <si>
    <t>CNMI WIthholding Taxes and Federal Taxes(if applicable)</t>
  </si>
  <si>
    <t>C-500-25080-793274</t>
  </si>
  <si>
    <t>P-500-25037-670032</t>
  </si>
  <si>
    <t>LANDSCAPING AND GROUNDSKEEPING WORKER</t>
  </si>
  <si>
    <t>Knows how to operate riding mowers and bush cutters with 12 months' work experience.</t>
  </si>
  <si>
    <t>C-500-25036-666371</t>
  </si>
  <si>
    <t>PMB 1466 PO Box 10001</t>
  </si>
  <si>
    <t>In addition to the list of basic cleaning skills, experience with cleaning supplies is a plus factor.</t>
  </si>
  <si>
    <t>C-500-25051-709068</t>
  </si>
  <si>
    <t>TENDER HOSPICE CARE, INC.</t>
  </si>
  <si>
    <t>Personal Care Aides</t>
  </si>
  <si>
    <t>P-500-24319-473883</t>
  </si>
  <si>
    <t>PERSONAL CARE AIDE</t>
  </si>
  <si>
    <t>HOMECARE AIDE CERTIFICATE</t>
  </si>
  <si>
    <t>C-500-25034-659952</t>
  </si>
  <si>
    <t>P.O BOX 502754</t>
  </si>
  <si>
    <t>P-500-24339-515902</t>
  </si>
  <si>
    <t>C-500-25031-656246</t>
  </si>
  <si>
    <t>P-500-24220-249905</t>
  </si>
  <si>
    <t>HEATING, AIRCONDITIONING, &amp; REF. MECHANICS &amp; INSTALLERS</t>
  </si>
  <si>
    <t>Must have a High School diploma is required or equivalent work experience as Air conditioning and Refrigeration Technician and Installers. Must have experience with Freon System, large walk-in freezer as well as retail in-line coffin and display cases. Experience with diesel generators, with knowledge of machines and tools, including their designs, uses, repair, and maintenance. Must have 24 Months work experience.</t>
  </si>
  <si>
    <t>C-500-25093-825748</t>
  </si>
  <si>
    <t xml:space="preserve">High school graduate with least 3 month of work related experience. Can do and perform work assignment under pressure with less supervision and must be able to meet tasks deadline. Must be physically fit to be able to handle and perform the duties of the position. No theft record. Willing to work flexible hours including holidays and weekends. The work schedule for this position includes split shift and each beneficiary shall have different days off, each with 1-day off per week. All applicants must have own transportation to &amp; from work and must possess valid CNMI driver's license. </t>
  </si>
  <si>
    <t>Afetna Rd San Antonio</t>
  </si>
  <si>
    <t>C-500-25041-678730</t>
  </si>
  <si>
    <t>C-500-25045-693311</t>
  </si>
  <si>
    <t>C-500-25056-721212</t>
  </si>
  <si>
    <t>Maribel F. Sasakura</t>
  </si>
  <si>
    <t>PJM Enterprises</t>
  </si>
  <si>
    <t>PO BOX 1231 ANNEX F SONGSONG VILLAGE</t>
  </si>
  <si>
    <t>94-8793255</t>
  </si>
  <si>
    <t>Sasakura</t>
  </si>
  <si>
    <t>Maribel</t>
  </si>
  <si>
    <t>maribelsasakura.pjm@gmail.com</t>
  </si>
  <si>
    <t>P-500-25003-591015</t>
  </si>
  <si>
    <t>MUST HAVE 12 MONTH OF WORK EXPERIENCE. KNOWLEDGEABLE OF SAFETY AND PROCEDURE OF THE JOB. MUST BE ABLE TO WORK ON HOLIDAYS AND FLEXIBLE
HOURS IF NECESSARY. MAYBE ABLE TO WORK ON A LONG STANDING POSITION IF NECESSARY</t>
  </si>
  <si>
    <t>cnmi itaxes and fica taxes</t>
  </si>
  <si>
    <t>Maribel F. Sasakura dba PJM Enterprises</t>
  </si>
  <si>
    <t>C-500-25114-898283</t>
  </si>
  <si>
    <t>The Place Eatery &amp; Bar</t>
  </si>
  <si>
    <t>Puntan Muchot, Garapan</t>
  </si>
  <si>
    <t>P-500-24255-328726</t>
  </si>
  <si>
    <t>Food preparation and Serving Related Workers, All other</t>
  </si>
  <si>
    <t>Preparation and Serving Foods and Drinks</t>
  </si>
  <si>
    <t>CNMI Taxes ( Chapter 2 &amp; Chapter 7) and FICA (Social Security &amp; Medicare)</t>
  </si>
  <si>
    <t>C-500-25095-835121</t>
  </si>
  <si>
    <t>L.X UNITE CORPORATION</t>
  </si>
  <si>
    <t>NEW MIRAGE MASSAGE PARLOR/NEW MIRAGE BUAUTY SALON</t>
  </si>
  <si>
    <t>426 THE PROMENADE, GARAPAN VILLAGE</t>
  </si>
  <si>
    <t>66-1020815</t>
  </si>
  <si>
    <t>XIANHONG</t>
  </si>
  <si>
    <t>LXUNITECORP@GMAIL.COM</t>
  </si>
  <si>
    <t>P-500-25044-689403</t>
  </si>
  <si>
    <t xml:space="preserve">1. WORK SCHEDULE AS FOLLOW:
10:00AM TO 1:00PM,
2:00PM TO 6:00PM.
7 HOURS A DAY, MONDAY THROUGH FRIDAY, 35 HOURS PER WEEK.
2. REQUEST AN ON-SITE TEST.
</t>
  </si>
  <si>
    <t>lxunitecorp@gmail.com</t>
  </si>
  <si>
    <t>C-500-25111-883674</t>
  </si>
  <si>
    <t>TFC CORPORATION</t>
  </si>
  <si>
    <t>TFC GENERAL CONSTRUCTION</t>
  </si>
  <si>
    <t>P.O. BOX 502706, AS PERDIDO ROAD</t>
  </si>
  <si>
    <t>66-0894193</t>
  </si>
  <si>
    <t>FERNANDEZ</t>
  </si>
  <si>
    <t>TERESITA</t>
  </si>
  <si>
    <t>MANARANG</t>
  </si>
  <si>
    <t>tfcgeneralconstruction@yahoo.com</t>
  </si>
  <si>
    <t>P-500-24303-438726</t>
  </si>
  <si>
    <t>AT LEAST 12 MONTHS WORKING EXPERIENCE AS MAINTENANCE AND REPAIR WORKER. KNOW HOW TO REPAIR DOORS, LOCKS, WINDOWS. KNOWLEDGE IN WELDING, MASONRY, CARPENTRY AND PAINTING WORKS. KNOW GARDENING WORKS. WILLING TO WORK FLEXIBLE SCHEDULE. DO OTHER RELATED DUTIES AS ASSIGNED</t>
  </si>
  <si>
    <t>AS PERDIDO ROAD</t>
  </si>
  <si>
    <t>CHAN PIAO</t>
  </si>
  <si>
    <t>C-500-25142-010204</t>
  </si>
  <si>
    <t>Lucky E, LLC</t>
  </si>
  <si>
    <t>Erika's Beauty</t>
  </si>
  <si>
    <t>PO Box 504218</t>
  </si>
  <si>
    <t>66-1069857</t>
  </si>
  <si>
    <t>Xianhong</t>
  </si>
  <si>
    <t>Member/Manager</t>
  </si>
  <si>
    <t>erikabeautyspn@gmail.com</t>
  </si>
  <si>
    <t>Tony Chien Li</t>
  </si>
  <si>
    <t>P-500-25093-825626</t>
  </si>
  <si>
    <t>6 months work experience required as Manicurist.</t>
  </si>
  <si>
    <t>CNMI &amp; Federal Taxes</t>
  </si>
  <si>
    <t>C-500-25022-633006</t>
  </si>
  <si>
    <t>S.T.a.R. Marianas, Inc.</t>
  </si>
  <si>
    <t>Manufacture/Wholesale Drinking Water, Retail Merchandise, Import/Export (Except Garments)</t>
  </si>
  <si>
    <t>Building#3140, I-lIyang Street, Beach Road</t>
  </si>
  <si>
    <t>South Garapan</t>
  </si>
  <si>
    <t>Yukino</t>
  </si>
  <si>
    <t>Hiromi</t>
  </si>
  <si>
    <t>Building#3140, I-Liyang Street, Beach Road</t>
  </si>
  <si>
    <t>P-500-24191-181443</t>
  </si>
  <si>
    <t>Sales Route Delivery Driver</t>
  </si>
  <si>
    <t>Must have a valid drivers license with no more than 12 months of previous related work experience. Work experience in a water company and a work certification to show is a plus.  Must be able to lift (5-gallon bottled water, or cases of 350ml/500ml bottled water, or bags of ice) at a time, consistently and at a high volume throughout the day. Anywhere between 60-300 5-gallon bottles are hand delivered each day. Must be able to walk up stairs carrying bottles. Delivery driver that can convey information to people/customer clearly and simply in a way that means things are understood and get done. Person that can operate/driver delivery trucks (Standard/Automatic type of trucks) to distribute drinking water to stores, restaurants, residentials, apartments and hotels, including ice delivery (restaurant only). Ability to deliver bulk water overnight. Must be able to understand weekly schedule. Available to work flexible hours that may include early mornings, evenings, weekends, night and or holidays. Other related tasks as assigned.</t>
  </si>
  <si>
    <t>Fica, Medicare &amp; Chapter 2 Taxes</t>
  </si>
  <si>
    <t>C-500-25156-054945</t>
  </si>
  <si>
    <t>Paid leave, Holiday pay, and 401(k) retirement plan subject to company policies.</t>
  </si>
  <si>
    <t>CNMI and Federal Taxes. Share in medical insurance and 401(k) retirement plan is optional</t>
  </si>
  <si>
    <t>C-500-25098-839805</t>
  </si>
  <si>
    <t>EURO SAIPAN ASSETS 5, LLC</t>
  </si>
  <si>
    <t>EURO SAIPAN ASSETS 5 LLC HOTEL</t>
  </si>
  <si>
    <t>P.O. BOX 502624</t>
  </si>
  <si>
    <t>CHICHIRICA AVE., KADENA DI AMOR ST. GARAPAN VILLAGE</t>
  </si>
  <si>
    <t>82-2897021</t>
  </si>
  <si>
    <t>NEO</t>
  </si>
  <si>
    <t>QUE YAU</t>
  </si>
  <si>
    <t>euroclearwater@gmail.com</t>
  </si>
  <si>
    <t>P-500-24207-220497</t>
  </si>
  <si>
    <t>HOTEL OPERATIONS MANAGER</t>
  </si>
  <si>
    <t>C-500-25141-005001</t>
  </si>
  <si>
    <t>Must have at least Associate's Degree in Accounting/Computer Science/Management and 48 months of working experience in Accounting works. 
Must be  proficient in Quickbooks Accounting system and can operate without supervision. 
Must know how to prepare financial documents, reports and/or budget.
Must know how to prepare, complete and compute CNMI Local and Federal Tax
Must have ethical behavior and good moral conduct.</t>
  </si>
  <si>
    <t xml:space="preserve">CNMI Withholding Tax (State Income Tax) , Social Security (FICA) and Medicare Tax
</t>
  </si>
  <si>
    <t>C-500-25095-834987</t>
  </si>
  <si>
    <t xml:space="preserve">Must have at least 12 months of work experience in a related field, able to work with or without supervision
</t>
  </si>
  <si>
    <t>ASLITO</t>
  </si>
  <si>
    <t>PO BOX 505803 BEACH ROAD</t>
  </si>
  <si>
    <t>C-500-25097-835561</t>
  </si>
  <si>
    <t>PACIFIC ORIENTAL INC.</t>
  </si>
  <si>
    <t>Aircraft Mechanics and Service Technicians</t>
  </si>
  <si>
    <t>P-500-24340-519481</t>
  </si>
  <si>
    <t>AIRCRAFT MAINTENANCETECHNICIAN</t>
  </si>
  <si>
    <t>Education: High School or GED Diploma. Work experience: Must have at least twenty-four (24) months work experience as an Aircraft Maintenance Technician. Knowledge of machines and tools, including their designs, uses, repair, and maintenance. Knowledge of the practical application of engineering science and technology. Performing routine maintenance on equipment and determining when and what kind of maintenance is needed. Repairing machines or systems using the needed tools. Watching gauges, dials, or other indicators to make sure a machine is working properly. Determining causes of operating errors and deciding what to do about it. Determining the kind of tools and equipment needed to do a job. Skilled in the use of specialized aircraft testing equipment and hold current U.S. FAA A&amp;P License or an equivalent foreign license which will be applied equally to both the U.S. workers and foreign workers . Skilled in the use of various operating systems: Technical manual data base software, Microsoft Office, Microsoft Windows, Microsoft Word, and Microsoft Excel. Must possess the ability to perform effectively under pressure and be adaptable to flexible working hours. Additionally, must be available and prepared to worknights, weekends, holidays, and under inclement weather conditions.</t>
  </si>
  <si>
    <t>C-500-25118-909848</t>
  </si>
  <si>
    <t>9494 Speaker Lane Chinatown</t>
  </si>
  <si>
    <t>P.O Box 505068</t>
  </si>
  <si>
    <t>66-0974469</t>
  </si>
  <si>
    <t>Areniego</t>
  </si>
  <si>
    <t>P-500-25073-774783</t>
  </si>
  <si>
    <t>Must be at least a High School Graduate and with a minimum of Twenty-Four (24) months of work experience as a Maintenance and Repair Workers, General</t>
  </si>
  <si>
    <t>C-500-25078-786456</t>
  </si>
  <si>
    <t>P-500-25038-676346</t>
  </si>
  <si>
    <t>P.O. BOX 501610</t>
  </si>
  <si>
    <t>Roland</t>
  </si>
  <si>
    <t>8581 Chalan Pali Arnold, Lower Base</t>
  </si>
  <si>
    <t>P.O. Box 501610</t>
  </si>
  <si>
    <t>DY Rental</t>
  </si>
  <si>
    <t>P-500-25042-681832</t>
  </si>
  <si>
    <t>SAIPANDY@YAHOO.COM</t>
  </si>
  <si>
    <t>C-500-25118-909627</t>
  </si>
  <si>
    <t>EML CORPORATION</t>
  </si>
  <si>
    <t>MANILA DE SALON</t>
  </si>
  <si>
    <t>G/F ABA BLDG., CHALAN PALE ARNOLD ROAD, GUALO RAI</t>
  </si>
  <si>
    <t>P.O. BOX 503317</t>
  </si>
  <si>
    <t>66-0847448</t>
  </si>
  <si>
    <t>LICUP</t>
  </si>
  <si>
    <t>MESA</t>
  </si>
  <si>
    <t>G/F ABA BLDG. CHALAN PALE ARNOLD ROAD, GUALO RAI</t>
  </si>
  <si>
    <t>emlcorpsaipan@gmail.com</t>
  </si>
  <si>
    <t>P-500-24182-163157</t>
  </si>
  <si>
    <t>AT LEAST 24 MONTHS WORK EXPERIENCE AS BEAUTICIAN; 
KNOWLEDGE OF PRINCIPLES AND PROCESSES FOR PROVIDING CUSTOMER AND PERSONAL SERVICES, THESE INCLUDES CUSTOMER NEEDS ASSESSMENT, MEETING QUALITY STANDARDS FOR SERVICES, AND EVALUATION OF CUSTOMER SATISFACTION.</t>
  </si>
  <si>
    <t>AMCA Trading Business, Inc.</t>
  </si>
  <si>
    <t>P.O. Box 503024</t>
  </si>
  <si>
    <t>Chalan Pale Arnold Road 1st Floor Ace Bldg. Chalan Lau Lau</t>
  </si>
  <si>
    <t>66-0673664</t>
  </si>
  <si>
    <t>Denicia Mary</t>
  </si>
  <si>
    <t>Avendano</t>
  </si>
  <si>
    <t>Chalan Pale Arnold Road, 1st Floor Ace Bldg., Chalan Lau Lau</t>
  </si>
  <si>
    <t>P-500-25015-619079</t>
  </si>
  <si>
    <t>Bookkeeping, Accounting &amp; Auditing Clerk</t>
  </si>
  <si>
    <t>Chalan Pale Arnold Road, 1st Floor Ace Bldg. Chalan Lau Lau</t>
  </si>
  <si>
    <t>C-500-25114-898437</t>
  </si>
  <si>
    <t>C-500-25119-914258</t>
  </si>
  <si>
    <t>LIAO TI CORPORATION</t>
  </si>
  <si>
    <t>SHI HAI TOUR AGENT</t>
  </si>
  <si>
    <t>CORAL TREE AVE, GARAPAN</t>
  </si>
  <si>
    <t>66-0775579</t>
  </si>
  <si>
    <t>EMMA</t>
  </si>
  <si>
    <t>liaoticorp8888@gmail.com</t>
  </si>
  <si>
    <t>P-500-25037-670115</t>
  </si>
  <si>
    <t>Able to work in flexible time as in the evening, on holidays, and on weekends. 24 months of continuous work experience required as a tour guide.</t>
  </si>
  <si>
    <t>C-500-25177-130150</t>
  </si>
  <si>
    <t>MUST HAVE AT LEAST THREE (3) MONTHS WORK EXPERIENCE AS A FAST FOOD AND COUNTER WORKER. ABILITY TO FOLLOW DIRECTIONS AND ADHERE TO SAFETY GUIDELINES. ABILITY TO WORK ON VARIED SCHEDULES UNDER DIVERSE CONDITIONS. MUST BE AVAILABLE TO WORK DAYS, NIGHTS, WEEKENDS, AND OCCASIONALLY, HOLIDAYS. MUST HAVE THE STAMINA TO STAND FOR A PROLONGED PERIOD OF TIME. MUST BE
WILLING TO WORK FLEXIBLE SCHEDULES INCLUDE WEEKENDS AND HOLIDAYS. 
APPLICANTS ARE REQIUIRED TO SUBMIT THEIR RESUME AND EMPLOYMENTCERTIFICATION SHOWING THE REQUIRED EXPERIENCE. APPLICATIONS WILL BE CONSIDERED IF SUBMITTED WITHIN THE RECRUITMENT PERIOD. PREVIOUS EMPLOYER WILL BE CONTACTED FOR VERIFICATION AND
PERSONAL REFERENCE.
RJ CORPORATION, IS THE JOB CONTRACTOR. THE WORKER WILL BE ASSIGNED TO WORK AT THE LOCATION OF THE JCA INC. DBA McDonald's of Saipan, THE EMPLOYER-CLIENT LOCATED AT CHALAN PALE ARNOLD, MIDDLE ROAD, SAIPAN, MP 96950</t>
  </si>
  <si>
    <t>P-500-25068-760369</t>
  </si>
  <si>
    <t>JONAS M. BARCINAS</t>
  </si>
  <si>
    <t>PO BOX 503496</t>
  </si>
  <si>
    <t>OWNER/PRESIDENT</t>
  </si>
  <si>
    <t>P-500-24209-226969</t>
  </si>
  <si>
    <t>12 MONTHS OF EXPERIENCE AS GENERAL MAINTENANCE.</t>
  </si>
  <si>
    <t>C-500-25133-972462</t>
  </si>
  <si>
    <t>SONSGONG VILLAGE</t>
  </si>
  <si>
    <t>P.O. 1267</t>
  </si>
  <si>
    <t>P-500-25014-615753</t>
  </si>
  <si>
    <t>HIGH SCHOOL DIPLOMA AND 12 MONTHS OF WORK EXPERIENCE AS AN ACCOUNTING CLERK. MUST BE FAMILIAR WITH ACCOUNTING SOFTWARE LIKE PEACH TREE OR QUICK BOOKS.</t>
  </si>
  <si>
    <t>C-500-25111-883428</t>
  </si>
  <si>
    <t>MASSAGE THERAPIST</t>
  </si>
  <si>
    <t>C-500-24248-313373</t>
  </si>
  <si>
    <t>C-500-24310-452969</t>
  </si>
  <si>
    <t>MANPOWER SERVICES/BLDG. AND CLEANING SERVICES/GENERAL CONSTRUCTION</t>
  </si>
  <si>
    <t>P-500-24199-201268</t>
  </si>
  <si>
    <t xml:space="preserve">1. AT LEAST 36 MONTHS OF EXPERIENCE AS A MANAGER.
2. KNOWLEDGEABLE IN MAKING PROPOSALS WITH ACCURATE PAPER RATES AND OTHER THINGS NEEDED.
3. MUST HAVE RELIABLE TRANSPORTATION.
4. MUST BE ABLE TO WORK FLEXIBLE DAYS AND FLEXIBLE HOURS SCHEDULE INCLUDING NIGHTS, WEEKENDS, AND HOLIDAYS.
5. MUST HAVE UNDERSTANDING AND KNOWLEDGE OF SAFETY.
6. MUST BE WILLING TO TAKE A DRUG TEST UPON HIRING.
7. FINAL INTERVIEW WILL INCLUDE A SKILL TEST REVIEW IN FINANCIAL STATEMENTS, SALES, ACTIVITY REPORTS, OR OTHER PERFORMANCE DATA TO MEASURE
PRODUCTIVITY OR GOAL ACHIEVEMENT OR TO IDENTIFY AREAS
NEEDING COST REDUCTION OR PROGRAM IMPROVEMENT, DIRECT AND COORDINATE ACTIVITIES OF BUSINESS OR DEPARTMENTS CONCERNED WITH THE SALES.
8. KNOWLEDGEABLE IN DESIGN, ADOBE ILLUSTRATION, AND OTHER FILE-RELATED.
9. DIRECT ADMINISTRATIVE ACTIVITIES DIRECTLY RELATED TO PROVIDING SERVICES.
10. PREPARE STAFF WORK SCHEDULES AND ASSIGN SPECIFIC DUTIES.
11. MONITOR SUPPLIERS TO ENSURE THAT THEY EFFICIENTLY AND EFFECTIVELY PROVIDE NEEDED GOODS ON SERVICES WITHIN BUDGETARY LIMITS.
</t>
  </si>
  <si>
    <t>scottbuildersconstrtuction@gmail.com</t>
  </si>
  <si>
    <t>C-500-24187-177867</t>
  </si>
  <si>
    <t>Managing Director</t>
  </si>
  <si>
    <t>P-500-24074-797913</t>
  </si>
  <si>
    <t>Work Experience Requirement: 1 year related experience</t>
  </si>
  <si>
    <t>C-500-24257-335349</t>
  </si>
  <si>
    <t>C-500-24247-309044</t>
  </si>
  <si>
    <t>T. Builders LLC</t>
  </si>
  <si>
    <t>P.O. Box 505404</t>
  </si>
  <si>
    <t>66-1003331</t>
  </si>
  <si>
    <t>Padayao</t>
  </si>
  <si>
    <t>Veronica</t>
  </si>
  <si>
    <t>t.builders96950@gmail.com</t>
  </si>
  <si>
    <t>P-500-24209-226866</t>
  </si>
  <si>
    <t>Building Maintenance</t>
  </si>
  <si>
    <t>Must have 12 months experience as Maintenance Worker</t>
  </si>
  <si>
    <t>Beach Road San Antonio</t>
  </si>
  <si>
    <t>Chapter 2, Chapter 7 and FICA Employee share</t>
  </si>
  <si>
    <t>C-500-24182-163246</t>
  </si>
  <si>
    <t>P-500-23190-175782</t>
  </si>
  <si>
    <t>Child Care Worker</t>
  </si>
  <si>
    <t>Pre-service training certificates, CPR certificate, Police Clearance, Food Handling Certificate.</t>
  </si>
  <si>
    <t>C-500-24229-271625</t>
  </si>
  <si>
    <t>VIP CORPORATION</t>
  </si>
  <si>
    <t>VIP TINTING SERVICES</t>
  </si>
  <si>
    <t>PMB A-4 BOX 10001</t>
  </si>
  <si>
    <t>66-0837794</t>
  </si>
  <si>
    <t>GUANGCHAO</t>
  </si>
  <si>
    <t>vip.corp.sp@gmail.com</t>
  </si>
  <si>
    <t>P-500-24188-177990</t>
  </si>
  <si>
    <t>MAINTENANCE - TINT INSTALLER</t>
  </si>
  <si>
    <t>GUALO RAI VILLAGE, MIDDLE ROAD</t>
  </si>
  <si>
    <t>C-500-24256-332073</t>
  </si>
  <si>
    <t>C-500-24170-122143</t>
  </si>
  <si>
    <t>Photographers</t>
  </si>
  <si>
    <t>P-500-23236-291520</t>
  </si>
  <si>
    <t>Photographer</t>
  </si>
  <si>
    <t xml:space="preserve">Must have experience operating DSLR cameras in a variety of settings (sunny, cloudy, action, portrait etc.). Knowledge of all types and can shoot almost any camera. Ability to communicate and collaborate with other team members. Computer skills with database management and photo editing software.
</t>
  </si>
  <si>
    <t xml:space="preserve">CNMI WITHHOLDING TAX, FICA SS, FICA MEDICARE
</t>
  </si>
  <si>
    <t>C-500-24236-288459</t>
  </si>
  <si>
    <t>WESTCORE BUILDERS CORPORATION</t>
  </si>
  <si>
    <t>J@J Construction, WestCore Manpower Services</t>
  </si>
  <si>
    <t>5870 Chalan Pali Arnold Chalan Kiya</t>
  </si>
  <si>
    <t>PMB 761, Box 10005</t>
  </si>
  <si>
    <t>66-1039615</t>
  </si>
  <si>
    <t>Blancia</t>
  </si>
  <si>
    <t>Jimmy</t>
  </si>
  <si>
    <t>Orozco</t>
  </si>
  <si>
    <t>westpac670@gmail.com</t>
  </si>
  <si>
    <t>P-500-24176-141022</t>
  </si>
  <si>
    <t>The applicant must have at least 3 months of relevant work experience.  They must be knowledgeable about basic tasks such as preparing surfaces, mixing concrete, pouring and finishing concrete, managing curing processes, and conducting basic repairs on concrete structures.  The applicant should also be able to use basic hand tools essential for concrete work and be capable of lifting heavy objects.</t>
  </si>
  <si>
    <t>SS FICA and other applicable CNMI withholding tax.</t>
  </si>
  <si>
    <t>C-500-24255-328759</t>
  </si>
  <si>
    <t>P-500-24179-152365</t>
  </si>
  <si>
    <t>BE ABLE TO STAND FOR PROLONGED PERIOD OF TIME.
FULL UNDERSTANDING OF LICENSING RESPONSIBILITIES AND ENVIRONMENTAL HEALTH STANDARDS. ACQUIRED HOSPITALITY
RELATED PROGRAM. KNOWLEDGE OF PRINCIPLES AND PROCESSES FOR PROVIDING CUSTOMER AND PERSONAL SERVICES INCLUDING HANDLING LARGE GROUP OF
CUSTOMERS.  KNOWLEDGE AND EXPERIENCE IN HOTEL/RESORT AS A COOK IS AN ADVANTAGE. 
. FOOD TASTING SKILLS TEST MAY APPLY. ABILITY TO SPEAK, READ AND WRITE ANY OTHER LANGUAGE IS A
PLUS.ALL INTERESTED APPLICANTS (U.S CITIZEN, FOREIGN WORKER, ETC.) MUST BE ABLE TO OBTAIN A FOOD HANDLER
CERTIFICATION.WILLING TO WORK IN FLEXIBLE SHIFTS, DAYS, EVENINGS, WEEKEND AND HOLIDAYS</t>
  </si>
  <si>
    <t xml:space="preserve">All CNMI and Federal Taxes required by law. </t>
  </si>
  <si>
    <t>C-500-24248-313534</t>
  </si>
  <si>
    <t>P.O. BOX 520104</t>
  </si>
  <si>
    <t>P-500-24152-054973</t>
  </si>
  <si>
    <t>WAITERS/WAITRESSES</t>
  </si>
  <si>
    <t>C-500-24205-216696</t>
  </si>
  <si>
    <t>P.O. Box 505792, GUALO RAI VILLAGE</t>
  </si>
  <si>
    <t>P-500-24157-072799</t>
  </si>
  <si>
    <t>C-500-24199-201604</t>
  </si>
  <si>
    <t>LUCKY QIANG CORPORATION</t>
  </si>
  <si>
    <t>LUCKY QIANG MART</t>
  </si>
  <si>
    <t>P.O. BOX 570</t>
  </si>
  <si>
    <t>66-0818145</t>
  </si>
  <si>
    <t>PALACIOS</t>
  </si>
  <si>
    <t>JOSEPHINE</t>
  </si>
  <si>
    <t>BOARD SECRETARY</t>
  </si>
  <si>
    <t>luckyqiangmarttinian@gmail.com</t>
  </si>
  <si>
    <t>P-500-24128-964313</t>
  </si>
  <si>
    <t>STORE CLERK</t>
  </si>
  <si>
    <t>Special requirements with 6 months job experience from previous work-related skills and knowledge as Retail Store Clerk.</t>
  </si>
  <si>
    <t>C-500-24218-243515</t>
  </si>
  <si>
    <t>UNITED MANAGEMENT INTERNATIONAL, LLC</t>
  </si>
  <si>
    <t>PMB 762 Box 10000</t>
  </si>
  <si>
    <t>66-0982362</t>
  </si>
  <si>
    <t>Surynt</t>
  </si>
  <si>
    <t>Richard</t>
  </si>
  <si>
    <t>rsurynt@unitedmgmtint.net</t>
  </si>
  <si>
    <t>P-500-24177-148109</t>
  </si>
  <si>
    <t>The role of General Maintenance requires a broad skill set to manage diverse tasks. This includes maintaining and repairing machines, mechanical equipment, and buildings, diagnosing and fixing electrical issues like faulty switches, outlets, and circuit breakers. Preventive maintenance is essential for smooth machine operation, alongside setting up machinery and planning repairs using blueprints. General Maintenance workers also handle general cleaning and property upkeep.
Additionally, they may paint roofs, windows, doors, floors, woodwork, and walls, and maintain specialized equipment and machinery. Utilizing common hand and power tools such as screwdrivers, saws, drills, wrenches, and hammers is integral to their work.</t>
  </si>
  <si>
    <t>5724 Faya Lane</t>
  </si>
  <si>
    <t>Koblerville</t>
  </si>
  <si>
    <t>Federal Income Tax, State Income Tax, Social Security (FICA), Other Payroll Withholdings</t>
  </si>
  <si>
    <t>mbatulan@unitedmgmtint.net</t>
  </si>
  <si>
    <t>C-500-24227-265638</t>
  </si>
  <si>
    <t>P-500-24086-829096</t>
  </si>
  <si>
    <t>Must be knowledgeable in Peachtree Accounting Program, SAP and Microsoft Office applications and have background in handling book of accounts, preparation of trial balances and other related jobs. Must have knowledge and experience in computation of taxes owed, preparation of returns and reporting of other tax requirements in compliance with federal, state and company policies, rules and regulations.</t>
  </si>
  <si>
    <t>C-500-24256-331908</t>
  </si>
  <si>
    <t>A &amp; C IMPORT/EXPORT</t>
  </si>
  <si>
    <t>3 BROS. LAUNDROMAT</t>
  </si>
  <si>
    <t>P. O Box 1359 Sinapalo 1</t>
  </si>
  <si>
    <t>99-3015984</t>
  </si>
  <si>
    <t>P.O Box 1359 Sinapalo 1</t>
  </si>
  <si>
    <t>ac_import_export020617@yahoo.com</t>
  </si>
  <si>
    <t>P-500-24217-243472</t>
  </si>
  <si>
    <t>Maintenance and Repair Workers, Genera</t>
  </si>
  <si>
    <t>MUST HAVE 12 MONTHS WORK EXPERIENCE AS MAINTENANCE. CAN FIX/REPAIR COMMERCIAL WASHERS AND DRYERS.CAN DO WELDING JOBS. KNOWLEDGE IN PLASTERING, PAINTING AND BLUSTERING (TO MAKE SURE THE PLACE IS WELL MAINTAINED. CAN OPERATE POWER TOOLS AND MANUAL TOOLS.</t>
  </si>
  <si>
    <t>A &amp; C Import/Export</t>
  </si>
  <si>
    <t>C-500-24248-312096</t>
  </si>
  <si>
    <t>Purchasing Managers</t>
  </si>
  <si>
    <t>P-500-24190-178377</t>
  </si>
  <si>
    <t>PURCHASING MANAGER</t>
  </si>
  <si>
    <t xml:space="preserve">ABLE TO READ, WRITE AND UNDERSTAND FOREIGN LANGUAGE (CHINESE OR KOREAN LANGUAGE), EXPERIENCE ON TECHNOLOGY SKILLS OF PROCUREMENT
SOFTWARE, PRESENTATION SOFTWARE, ENTERPRISE RESOURCE PLANNING ERP SOFTWARE, ELECTRONIC MAIL SOFTWARE, DATA BASE USER INTERFACE AND
QUERY SOFTWARE, KNOWLEDGE OF ECONOMIC AND ACCOUNTING PRINCIPLES AND PRACTICES, THE FINANCIAL MARKETS, BANKING AND ANALYSIS AND REPORTING
OF FINANCIAL DATA, ABLE TO SPEAK, WRITE AND UNDERSTAND THE ENGLISH LANGUAGE, ABLE TO MEET CUSTOMERS NEEDS ASSESSMENT, MEETING QUALITY
STANDARDS FOR SERVICES, AND EVALUATION OF CUSTOMER SATISFACTION, ABLE TO WORK ON FLEXIBLE SCHEDULE INCLUDING WEEKENDS, WEEKDAYS, HOLIDAYS
ETC., KNOWLEDGE OF BUSINESS AND MANAGEMENT PRINCIPLES INVOLVED IN STRATEGIC PLANNING, RESOURCE ALLOCATION, HUMAN RESOURCE MODELING,
LEADERSHIP TECHNIQUE, PRODUCTION METHODS, AND COORDINATION OF PEOPLE AND RESOURCES.
</t>
  </si>
  <si>
    <t>C-500-24243-304974</t>
  </si>
  <si>
    <t>SUITE 12 GF 3290 BEACH ROAD PLAZA</t>
  </si>
  <si>
    <t>P.O BOX 504330 GARAPAN</t>
  </si>
  <si>
    <t>SUITE 12 GF 3290 BEACH ROAD  PLAZA</t>
  </si>
  <si>
    <t>C-500-24364-575251</t>
  </si>
  <si>
    <t>C-500-24353-552672</t>
  </si>
  <si>
    <t>P-500-24318-470973</t>
  </si>
  <si>
    <t>Must be able to work on weekends and holidays when needed.</t>
  </si>
  <si>
    <t>Duty Meals</t>
  </si>
  <si>
    <t>Applicable Federal &amp; CNMI tax deductions.</t>
  </si>
  <si>
    <t>C-500-24198-198455</t>
  </si>
  <si>
    <t>P-500-24101-871960</t>
  </si>
  <si>
    <t xml:space="preserve">COOK </t>
  </si>
  <si>
    <t>C-500-24181-162468</t>
  </si>
  <si>
    <t>A&amp;C Import/Export</t>
  </si>
  <si>
    <t>P.O Box 1359</t>
  </si>
  <si>
    <t>alubia</t>
  </si>
  <si>
    <t>candelaria</t>
  </si>
  <si>
    <t>P-500-24066-774340</t>
  </si>
  <si>
    <t>FARM WORKER</t>
  </si>
  <si>
    <t xml:space="preserve">MUST HAVE KNOWLEDGE TO USE TRACTOR AND TRUCK FOR LOADING OF GOODS. CANDIDATE MAY BE REQUIRED TO WORK UNDER THE SUN OR RAINING IF NECESSARY.
</t>
  </si>
  <si>
    <t>Sinapalo  Village</t>
  </si>
  <si>
    <t>cnmi taxes and fica taxees</t>
  </si>
  <si>
    <t>C-500-24212-230186</t>
  </si>
  <si>
    <t>LK Corporation</t>
  </si>
  <si>
    <t>P.O. Box 506776</t>
  </si>
  <si>
    <t>66-0909426</t>
  </si>
  <si>
    <t>Yoon Sik</t>
  </si>
  <si>
    <t>aiden3803@gmail.com</t>
  </si>
  <si>
    <t>P-500-24130-974847</t>
  </si>
  <si>
    <t>1 YEAR OF WORK EXPERIENCE. KNOWLEDGE OF BASIC BOOKKEEPING AND FINANCIAL TRANSACTIONS. KNOWLEDGE IN MS OFFICE AND ACCOUNTING SOFTWARE SUCH AS EXCEL, QUICKBOOKS, DATABASES. ORGANIZATIONAL AND MULTITASKING ABILITIES. PROVIDING CUSTOMER SERVICE BY ANSWER QUESTIONS AND RESOLVING QUERIES AND ISSUES. HAVE TIME MANAGEMENT SKILLS. TYPING SKILLS TO ENSURE QUICK AND ACCURATE DATA ENTRY.</t>
  </si>
  <si>
    <t>Gualo Rai Village</t>
  </si>
  <si>
    <t>C-500-24263-348597</t>
  </si>
  <si>
    <t>SUITE 12 G/F 3290 BEACH ROAD GARAPAN</t>
  </si>
  <si>
    <t>P.O BOX 504330 SAN JOSE</t>
  </si>
  <si>
    <t>MONSIGNOR GUERRERO ROAD</t>
  </si>
  <si>
    <t>PROPER HYGIENE, CUSTOMER SERVICE, AND KNOWLEDGE IN FOOD PREPARATION AND SERVING.</t>
  </si>
  <si>
    <t>PO BOX 504330 SAN JOSE</t>
  </si>
  <si>
    <t>OVERTIME RATES APPLIES IN EXCESS OF 40 HOURS PER WEEK</t>
  </si>
  <si>
    <t>ALL APPLICABLE DEDUTIONS</t>
  </si>
  <si>
    <t>C-500-24290-409850</t>
  </si>
  <si>
    <t>P-500-24182-163255</t>
  </si>
  <si>
    <t xml:space="preserve">1 YEAR EXPERIENCE AS A COOK IN INTERNATIONAL CUISINE IS REQUIRED AND PREFERABLY FROM A HIGH VOLUME RESTAURANT. 
MUST HAVE FOOD PROBLEM SOLVING SKILLS AND ORGANIZED. 
MUST BE ABLE TO WORK UNDER PRESSURE AND ADAPTABLE TO LAST MINUTE PREPARATION. 
ABLE TO WORK A FLEXIBLE SCHEDULE INCLUDING EARLY MORNING HOURS, NIGHTS, WEEKENDS AND HOLIDAYS.
</t>
  </si>
  <si>
    <t>C-500-24198-201004</t>
  </si>
  <si>
    <t>Intermediate level Excel Skills - Candidates at this level can use moderately complex Excel functions. They can do the following: Advanced formula usage (e.g., VLOOKUP, INDEX-MATCH) Data sorting and filtering. Experience with QuickBooks Accounting Software - have the ability to manage accounts payable and receivables, invoicing, billing and collection, journal entries, reconciliations, and financial reporting on an accrual basis.</t>
  </si>
  <si>
    <t>C-500-24166-110508</t>
  </si>
  <si>
    <t>P-500-23194-185658</t>
  </si>
  <si>
    <t>BOOKKEEPING, ACCOUNTING, AND AUDITING CLERKS</t>
  </si>
  <si>
    <t>KNOWLEDGE IN QUICKBOOKS ACCOUNTING, PEACHTREE, SAGE AND MS OFFICE. NUMERICAL SKILLS. ORGANIZATIONAL SKILLS. ATTENTION TO DETAILS. COMPUTER SKILLS. PROBLEM SOLVING SKILLS.</t>
  </si>
  <si>
    <t>C-500-24310-452891</t>
  </si>
  <si>
    <t>SCOTT BUILDERS CONSTRUCTION INC.</t>
  </si>
  <si>
    <t>MANPOWER SERVICES,GEN. BLDG. MAINTENANCE/GENERAL CONSTRUCTION CONTRACTOR</t>
  </si>
  <si>
    <t>P-500-24268-358899</t>
  </si>
  <si>
    <t>Capable of Performing the job and being able to operate power tools &amp; equipment with 12 months work experience</t>
  </si>
  <si>
    <t>2452-Yb9 2nd Floor, Sunset Glow Commercial  Building</t>
  </si>
  <si>
    <t>CNMI TAX - CHAP2 AND CHAP7
FICA - SS AND MED
BASED ON THE GROSS PAY</t>
  </si>
  <si>
    <t>C-500-24221-254833</t>
  </si>
  <si>
    <t>JMSI SAIPAN, LLC</t>
  </si>
  <si>
    <t>PMB 1014, BOX 10000</t>
  </si>
  <si>
    <t>WAREHOUSE #5B CHALAN KIYA INDUSTRIAL CENTER</t>
  </si>
  <si>
    <t>66-0929216</t>
  </si>
  <si>
    <t>LEBRIA</t>
  </si>
  <si>
    <t>ALAN</t>
  </si>
  <si>
    <t>jmsi.saipan705@gmail.com</t>
  </si>
  <si>
    <t>P-500-24151-051934</t>
  </si>
  <si>
    <t>WAREHOUSE #5B, CHALAN KIYA INDUSTRIAL CENTER</t>
  </si>
  <si>
    <t>JMSI.SAIPAN705@GMAIL.COM</t>
  </si>
  <si>
    <t>C-500-24176-141305</t>
  </si>
  <si>
    <t>MIR CORPORATION</t>
  </si>
  <si>
    <t>TOHA FARMING</t>
  </si>
  <si>
    <t>PO BOX 505635</t>
  </si>
  <si>
    <t>TOMAS P SABLAN BEACHROAD SAN ANTONIO</t>
  </si>
  <si>
    <t>66-0776511</t>
  </si>
  <si>
    <t>PANNA</t>
  </si>
  <si>
    <t>MIR MAHABOBUR</t>
  </si>
  <si>
    <t>RAHMAN</t>
  </si>
  <si>
    <t>corporationmir@gmail.com</t>
  </si>
  <si>
    <t>P-500-24082-822148</t>
  </si>
  <si>
    <t xml:space="preserve">With at least 3 months of relevant work experience. </t>
  </si>
  <si>
    <t>TOMAS P SABLAN</t>
  </si>
  <si>
    <t>CNMI WITHHOLDING TAXES AND SS AND MEDICAID</t>
  </si>
  <si>
    <t>panna</t>
  </si>
  <si>
    <t>mir mahabobur</t>
  </si>
  <si>
    <t>mir corporation</t>
  </si>
  <si>
    <t>C-500-24310-453526</t>
  </si>
  <si>
    <t>MD NAZRUL ISLAM</t>
  </si>
  <si>
    <t>PO BOX 8094 SVRB</t>
  </si>
  <si>
    <t>99-3008588</t>
  </si>
  <si>
    <t>ISLAM</t>
  </si>
  <si>
    <t>MD NAZRUL</t>
  </si>
  <si>
    <t>khairulsec.diligence@gmail.com</t>
  </si>
  <si>
    <t>P-500-24164-100002</t>
  </si>
  <si>
    <t>C-500-24352-548626</t>
  </si>
  <si>
    <t>P-500-24273-372489</t>
  </si>
  <si>
    <t>ESTIMATOR</t>
  </si>
  <si>
    <t>C-500-24282-391353</t>
  </si>
  <si>
    <t>JUAN T GUERRERO &amp; ASSOCIATES INC</t>
  </si>
  <si>
    <t>UNIT 104 MJ BLDG, GARAPAN VILLAGE</t>
  </si>
  <si>
    <t>P-500-24200-204303</t>
  </si>
  <si>
    <t>AT LEAST HIGH SCHOOL GRADUATE AND MUST HAVE  TWLEVE (12) MONTHS EXPERIENCE TO TWO (2) OR LESS EXMPLOYERS - Upon submission of their resume and employment certificate, the applicant must provide the total work experience of 12 months, regardless if it is in 1 employer or combination of two employers. By reviewing the Candidate's portfolio will allow us to determine the total months or years of experience. KNOWLEDGE OF OPERATIONAL CHARACTERISTICS OF MECHANICAL EQUIPMENT AND TOOLS USED IN THE MAINTENANCE AND REPAIR OF FACILITIES, KNOWLEDGE OF OCCUPATIONAL HAZARDS AND STANDS SAFETY PRATICES NECESSARY IN THE MAINTENANCE AND REPAIR OF FACILITIES. KNOWLEDGE OF BASIC BUILDING MAINTENANCE PRACTICES AND PROCEDURES; PRINCIPALS AND PROCEDURES OF RECORD KEEPING. MUST MEET PHYSICAL REQUIREMENTS TO PERFORM THEIR DUTIES SUCH AS LIFTING OBJECTS OF AT LEAST 25-50 LBS. WITH OF WITHOUT ASSITANCE OF HAND TRUCK OR ANOTHER PERSON; BENDING AND STANDING FOR DURATION OF SHIFT. ABILITY TO EXERT MAXIMUM MUSCLE FORCE TO LIFT, PUSH, PULL, OR CARRY HEAVY OBJECT; ABILITY TO ARRANGE THINGS OR ACTIONS IN A CERTAIN ORDER OR PATTERN ACCORDING TO A SPECIFIC RULE OR SET OF RULES; MUST HAVE PHYSICAL STAMINA AND DEXTERITY; ABILITY TO READ TECHNICAL MANUALS AND DRAWINGS; MUST KNOW HOW TO OPERATE HAND AND ELECTRICAL, TOOLS SUCH AS ADJUSTABLE WRENCHES, DRAIN OR PIPE CLEANING EQUIPMENT, HEX KEYS, LEVELS, PIPE OR TUBE CUTTER, PIPE WRENCHES POWER DRILLS, POWER SAWS, PULLER, SCREWDRIVERS, ETC.; EXTENSIVE KNOWLEDGE OF HVAC, PLUMBING AND ELECTRICAL SYSTEM, MATERIALS, METHODS, AND THE TOOLS INVOLVED IN THE CONSTRUCTION OR REPAIR OF HOUSES, OR OTHER STRUCTURES - the employer use various methods to determine if the candidate is qualified to this position: (1) Written Tests: Multiple-choice or short answer questions covering topics like plumbing, electrical system, HVAC, and general safety procedures, (2) Verbal Examinations: One-on-one interviews where candidates explain maintenance procedures or identify issues in hypothetical scenarios, and (3) Portfolio Review: Candidates can present past work or projects that demonstrate their knowledge and experience in building maintenance. MUST BE ABLE TO WORK ON WEEKENDS OR NIGHT SHIFT IN NEEDED. THE EMPLOYER REQUIRES POST-OFFER PRE-EMPLOYMENT DRUG SCREENING TEST AND RANDOM DRUG TESTING WHICH IS TO BE APPLIED EQUALLY TO BOTH U.S. WORKERS AND CW-1 WORKERS. THE EMPLOYMENT REQUIRES THE POST-OFFER PRE-EMPLOYMENT POLICE CLEARANCE RECORD TO BE PROVIDED TO THE EMPLOYERS; THIS REQUIREMENTS IS TO BE APPLIED EQUALLY TO BOTH U.S. WORKERS AND CW-1 WORKER.</t>
  </si>
  <si>
    <t>SONG SONG VILLAGE</t>
  </si>
  <si>
    <t>Days &amp; Hours of work may vary according to business needs</t>
  </si>
  <si>
    <t>Only taxes and other withholding required by Law.</t>
  </si>
  <si>
    <t>C-500-24291-413133</t>
  </si>
  <si>
    <t>FIDELITY INTERNATIONAL CORPORATION</t>
  </si>
  <si>
    <t>DBA J.A.M. CONSTRUCTION</t>
  </si>
  <si>
    <t>P.O. BOX 7121 SVRB, AS LITO ROAD</t>
  </si>
  <si>
    <t>AS LITO</t>
  </si>
  <si>
    <t>66-0883698</t>
  </si>
  <si>
    <t>JOVEN</t>
  </si>
  <si>
    <t>ALVIZ</t>
  </si>
  <si>
    <t>fidelityinternationalcorp@yahoo.com</t>
  </si>
  <si>
    <t>Cabinetmakers and Bench Carpenters</t>
  </si>
  <si>
    <t>P-500-24238-291924</t>
  </si>
  <si>
    <t>CABINET MAKERS AND BENCH CARPENTER</t>
  </si>
  <si>
    <t>At least 12 months working experience as cabinet makers and bench carpenters. Must be able to make designs and make accurate measurements. Know how to use hand tools and power tools. Know how to read blueprints and building plans for accurate layout. Know how to make design of cabinets. Willing to work flexible schedule. Do other related duties as assigned.</t>
  </si>
  <si>
    <t>AS LITO ROAD</t>
  </si>
  <si>
    <t>C-500-24318-470886</t>
  </si>
  <si>
    <t>P-500-24281-391218</t>
  </si>
  <si>
    <t>AMUSEMENT MACHINE SERVICER &amp; REPAIRER</t>
  </si>
  <si>
    <t>Knowledge of circuit boards, processors, chips, electronic components, equipment</t>
  </si>
  <si>
    <t>C-500-24344-526538</t>
  </si>
  <si>
    <t>10 Grand St San Jose Village</t>
  </si>
  <si>
    <t>P-500-24200-207372</t>
  </si>
  <si>
    <t>Must have at least 12  months of work experience as an Accounting Clerk.</t>
  </si>
  <si>
    <t>C-500-24366-577986</t>
  </si>
  <si>
    <t>C-500-24246-308365</t>
  </si>
  <si>
    <t>P-500-24192-184946</t>
  </si>
  <si>
    <t>Maintenance Engineer</t>
  </si>
  <si>
    <t>SAN VICENTEN ROAD</t>
  </si>
  <si>
    <t>C-500-24276-379049</t>
  </si>
  <si>
    <t>Must have a High School diploma or equivalent work experience as Air conditioning and Refrigeration Technician and Installers. With complete knowledge of machines and tools, including their designs, uses, repair, and maintenance. Must have 24 Months work experience.</t>
  </si>
  <si>
    <t>C-500-24196-195119</t>
  </si>
  <si>
    <t>TANO GROUP, INC.</t>
  </si>
  <si>
    <t>P.O. BOX 5017 CHRB</t>
  </si>
  <si>
    <t>LAGUNA DRIVE, SADOG TASI</t>
  </si>
  <si>
    <t>66-1341128</t>
  </si>
  <si>
    <t>Fallon</t>
  </si>
  <si>
    <t>Alexis</t>
  </si>
  <si>
    <t>julie.duenas@gmail.com</t>
  </si>
  <si>
    <t>P-500-24134-986124</t>
  </si>
  <si>
    <t>Welder</t>
  </si>
  <si>
    <t xml:space="preserve">Must have current Welding Certification </t>
  </si>
  <si>
    <t>LAGUNA DRIVE SADOG TASI</t>
  </si>
  <si>
    <t>tanogroup.saipan@gmail.com</t>
  </si>
  <si>
    <t>C-500-24256-332317</t>
  </si>
  <si>
    <t>Solid Partners Incorporated</t>
  </si>
  <si>
    <t>3814 Beach Road, Garapan</t>
  </si>
  <si>
    <t>P.O. Box 504914</t>
  </si>
  <si>
    <t>Sotto</t>
  </si>
  <si>
    <t>Divina</t>
  </si>
  <si>
    <t>solidpartners.spi@gmail.com</t>
  </si>
  <si>
    <t>P-500-24122-943537</t>
  </si>
  <si>
    <t>Maid and Housekeeping Cleaner</t>
  </si>
  <si>
    <t>THREE MONTHS RELATED WORK EXPERIENCED. MUST HAVE THE ABILITY TO BEND , STRECTH, TWIST, OR REACH WITH YOUR BODY, ARMS, AND/OR LEGS. MUST KNOW HOW TO OPERATE CLEANING EQUIPMENT SUCH AS CARPET SHAMPOOERS, CARPET STEAMERS, CLOTHES WASHER AND DRYER, IRONING MACHINE OR PRESSES, FLOOR POLISHERS, AND VACUUM CLEANERS. MUST BE WILLING TO WORK FLEXIBLE SCHEDULES INCLUDING WEEKENDS AND HOLIDAYS. APPLICANTS ARE REQUIRED TO SUBMIT THEIR RESUME AND EMPLOYMENT CERTIFICATION SHOWING THE REQUIRED EXPERIENCE. APPLICATIONS WILL BE CONSIDERED IF SUBMITTED WITHIN THE RECRUITMENT PERIOD. PREVIOUS EMPLOYER WILL BE CONTACTED FOR VERIFICATION AND PERSONAL REFERENCE.</t>
  </si>
  <si>
    <t>Chalan Msgr. Guerrero Rd., Dan Dan</t>
  </si>
  <si>
    <t>C-500-24250-318923</t>
  </si>
  <si>
    <t>THE WATER COMPANY</t>
  </si>
  <si>
    <t>8581 CHALAN PALI ARNOLD INDUSTRIAL PARK, LOWER BASE</t>
  </si>
  <si>
    <t>P-500-24214-239703</t>
  </si>
  <si>
    <t xml:space="preserve">Must have a Bachelor's Degree in Accounting/Accountancy. With a minimum of 3 years of relevant work experience in handling various and multiple  accounting tasks and works preferably in a Company with several diversified line of businesses. Must have knowledge,  skills  and experience in doing computerized and financial systems; must be knowledgeable in applying different accounting methods and techniques of analyzing general ledgers, journal entries, financial statements, trial balance and others. Must be able to prepare and maintain various reports accurately. Must have full knowledge  in MS office databases, intuit quickbooks software and spread sheet software. Must be able to communicate well in the English language including to speak and write clearly, to communicate effectively and to understand written languages.  </t>
  </si>
  <si>
    <t>C-500-24204-211155</t>
  </si>
  <si>
    <t>C-500-24257-335100</t>
  </si>
  <si>
    <t>C-500-24262-345210</t>
  </si>
  <si>
    <t>San Isidro, Beach Road, Chalan Kanoa</t>
  </si>
  <si>
    <t>C-500-24241-298523</t>
  </si>
  <si>
    <t>C-500-24169-117332</t>
  </si>
  <si>
    <t>3207 Brigida St., Beach Rd.</t>
  </si>
  <si>
    <t>Francisco</t>
  </si>
  <si>
    <t>P-500-23208-218731</t>
  </si>
  <si>
    <t xml:space="preserve">First Line Supervisor </t>
  </si>
  <si>
    <t>Must have a High School diploma. With at least 12 months work experience as a Restaurant Supervisor in a restaurant setting, with knowledge to do daily reports. Must be able to handle split and flexible schedules. Must be able to handle various customer complaints, control inventory of food, equipment, small ware and liquor and other items such as uniforms that needed monthly inventory report. Can do kitchen preparation and cooking during busy situations.</t>
  </si>
  <si>
    <t>San Isidro Ave., Beach Road</t>
  </si>
  <si>
    <t>Deductions from pay are CNMI Tax and FICA Tax. Housing are optional; Employees who are single may live in the housing with a monthly charge of $30 for air conditioner use, free housing or no monthly charge for single employees who opted not to use the air conditioner.</t>
  </si>
  <si>
    <t>C-500-24235-285488</t>
  </si>
  <si>
    <t>In addition to the list of basic cleaning skills, special knowledge or experience with cleaning supplies is a plus factor.</t>
  </si>
  <si>
    <t>Withholding tax and fica (medicare and ss)</t>
  </si>
  <si>
    <t>C-500-24215-239793</t>
  </si>
  <si>
    <t>APPLICANTS MUST HAVE AT LEAST 12 MONTHS OF PREVIOUS WORK-RELATED SKILL, KNOWLEDGE OR EXPERIENCE.</t>
  </si>
  <si>
    <t>C-500-24220-250068</t>
  </si>
  <si>
    <t>CNMI TAX AND FEDERAL TAX REQUIRED BY LAW.</t>
  </si>
  <si>
    <t>C-500-24330-496710</t>
  </si>
  <si>
    <t>PO BOX 504974</t>
  </si>
  <si>
    <t>P-500-24319-473957</t>
  </si>
  <si>
    <t>CRANE AND TOWER OPERATOR</t>
  </si>
  <si>
    <t xml:space="preserve">Applicants must have a high school diploma and must have at least 12 months of work experience as crane and tower operators or in any related field. The applicant must have a driver's license; must have a crane operator certification and training with similar equipment; and must have knowledge and skills in operating a wide variety of construction machinery. </t>
  </si>
  <si>
    <t>Withholding taxes, FICA-SS, and Medicare contributions.</t>
  </si>
  <si>
    <t>C-500-25007-598948</t>
  </si>
  <si>
    <t>MARIA</t>
  </si>
  <si>
    <t>P-500-24184-166915</t>
  </si>
  <si>
    <t>NONE EDUCATIONAL, 12 MONTHS EXPERIENCE. ABLE TO WORK FLEXIBLE TIME</t>
  </si>
  <si>
    <t>C-500-25080-793291</t>
  </si>
  <si>
    <t xml:space="preserve">Knows how to process pickled fruits and vegetables with 12 months' work experience.
</t>
  </si>
  <si>
    <t>C-500-25064-745381</t>
  </si>
  <si>
    <t>P-500-24358-566656</t>
  </si>
  <si>
    <t xml:space="preserve">	A high school diploma or equivalent (GED) is required.
	A minimum of 12 months of current and progressive work experience in a childcare setting is required. 
Certifications:
Infant and Toddler Certification is a significant asset.
CPR and First Aid certification are highly preferred and will be considered valuable assets.
Food Handler Certificate.
Police clearance and Sex Offender Registry Notification Act documentation are mandatory.
Health certification from the Saipan Health Clinic is required for all candidates.
Skills and Competencies:
	Ability to communicate clearly, concisely, and effectively with children, parents, and colleagues. This includes the ability to explain complex ideas in a simple, understandable manner. 
        Ability to write clear, accurate, and well-organized daily reports, observations, and notes, following specific formatting guidelines and ensuring correct grammar, spelling, and punctuation in all written correspondence.
	Ability to understand and respond to the emotional needs of children, fostering a nurturing, supportive, and positive environment for their development.
	Must be able to handle challenging behaviors calmly and professionally, ensuring a safe and positive experience for children at all times.
	Ability to develop and maintain a well-structured schedule for daily activities, routines, and responsibilities, ensuring all childrens needs are met in a timely manner. This could include managing classroom supplies, creating lesson plans, or tracking progress on activities.
        Ability to prioritize tasks and allocate sufficient time for activities and individual needs, ensuring the daily schedule is followed without delays. This includes handling unforeseen interruptions and adjusting schedules as needed.
	Must have the physical energy and stamina to actively engage in play and other physically demanding tasks throughout the day.
	Ability to identify potential hazards in the environment and immediately take action to mitigate risks to childrens safety. This also includes paying attention to childrens behavior, identifying any signs of distress or health concerns, and ensuring that all policies and procedures are followed consistently.
	Ability to think quickly and effectively address behavioral issues, minor accidents, and emergency situations while ensuring the safety and well-being of the children.
	Familiarity with child safety protocols, emergency procedures, and basic child development principles.
Additional Requirements:
	Recommendation Letters: Successful applicants must submit at least two (2) recommendation letters from previous employers (direct supervisors or HR), which must include statements regarding reliability, punctuality, attendance, and work ethic.
	Reference Letters: Two (2) letters of reference from non-family members must be provided.
Licensing and Certification (required by the CNMI Licensing Office):
	Police Clearance
	CPR Certification
	Sex Offender Registry Notification Act Compliance
	Food Handler Certificate
Additional Preferred Certifications:
	Certifications in early childhood education or child development will be highly regarded.
Equal Opportunity Employer Statement: We are an Equal Opportunity Employer and apply the above requirements equally to all successful applicants, whether U.S. workers or CW-1 workers.</t>
  </si>
  <si>
    <t>Workmen's Compensation is provided</t>
  </si>
  <si>
    <t>C-500-24353-552641</t>
  </si>
  <si>
    <t>Duty meals</t>
  </si>
  <si>
    <t>Applicable Federal and CNMI tax deductions</t>
  </si>
  <si>
    <t>C-500-25024-639840</t>
  </si>
  <si>
    <t>CNMI LOCAL TAXES (STATE TAXES) &amp; SOCIAL SECURITY/MEDICARE TAXES</t>
  </si>
  <si>
    <t>jobs.labor.cnmi.go</t>
  </si>
  <si>
    <t>C-500-25045-693038</t>
  </si>
  <si>
    <t>C-500-24351-545203</t>
  </si>
  <si>
    <t>P-500-24262-345732</t>
  </si>
  <si>
    <t>Operators driver's license required.</t>
  </si>
  <si>
    <t>C-500-25078-786335</t>
  </si>
  <si>
    <t>Capable of operating cleaning equipment such as floor polisher, carpet &amp; upholstery shampoo machine, vacuum cleaner, mops and squeezers.</t>
  </si>
  <si>
    <t>C-500-25075-779571</t>
  </si>
  <si>
    <t>gcastro@pegsmp.com</t>
  </si>
  <si>
    <t>MUST HAVE AN ASSOCIATE DEGREE IN CIVIL ENGINEERING.
WITH AT LEAST 24 MONTHS OF RELEVANT WORK EXPERIENCE IN CIVIL ENGINEERING AND MUST BE FAMILIAR WITH ALL ASPECTS OF CIVIL ENGINEERING WORKS.</t>
  </si>
  <si>
    <t>WITHHOLDING TAX AND FICA.</t>
  </si>
  <si>
    <t>C-500-25045-692949</t>
  </si>
  <si>
    <t>C-500-25032-659449</t>
  </si>
  <si>
    <t>C-500-25041-678346</t>
  </si>
  <si>
    <t>UNITED CONSTRUCTION SRVCS./HEAVY EQUIPMENT REPAIR  SHOP</t>
  </si>
  <si>
    <t>uer.saipan@yahoo.com</t>
  </si>
  <si>
    <t>P-500-24326-490113</t>
  </si>
  <si>
    <t>Knowledge of machines hand tools or power tools, including their designs, uses ,repair and maintenance. 
12 Months work experience as a Maintenance Worker</t>
  </si>
  <si>
    <t>2245 WALAWAL PLACE</t>
  </si>
  <si>
    <t>CNMI TAX, SS FICA &amp; MEDICARE</t>
  </si>
  <si>
    <t>C-500-25041-678733</t>
  </si>
  <si>
    <t>MJ ROADSIDE  VENDOR</t>
  </si>
  <si>
    <t>P.O.BOX 503944</t>
  </si>
  <si>
    <t>VICE- PRESIDENT</t>
  </si>
  <si>
    <t>P.O.BOX 503944 CK</t>
  </si>
  <si>
    <t>P-500-24185-170163</t>
  </si>
  <si>
    <t>sale representative</t>
  </si>
  <si>
    <t>Must have work experience as a sales representative. Must have a  knowledge in marketing.</t>
  </si>
  <si>
    <t>P.O.BOX 503944 CK SAIPAN MP 96950</t>
  </si>
  <si>
    <t>2692 DR.TORRES DRIVE CHALAN KANOA</t>
  </si>
  <si>
    <t>C-500-25100-849578</t>
  </si>
  <si>
    <t>Anqi's Boutique</t>
  </si>
  <si>
    <t xml:space="preserve">	High School Diploma required.
	A minimum of 12 months of work experience as an Accounting Clerk 
	Proficient in QuickBooks Accounting, Peachtree, SAGE, and MS Office (Excel, Word, etc.).
	Strong numerical, organizational, and computer skills.
	Solid understanding of accounting principles, tax regulations, and financial reporting.
	Experience in data entry, reconciliation, and preparing financial reports with high attention to detail.
	Fluency in both English and Chinese (written and spoken) to communicate effectively with suppliers in China.
	Strong ability to analyze financial data, identifies discrepancies, and proposes effective solutions.
	Excellent written and verbal communication skills for clear and professional correspondence.
	Ability to interact effectively with internal teams and external suppliers.
	Demonstrated ability to prioritize and manage multiple tasks in a fast-paced work environment while meeting deadlines.
	Strong commitment to maintaining confidentiality with financial and company information.
	Flexible and able to adapt to changing workloads and office needs.
</t>
  </si>
  <si>
    <t>princecorporation@gmail.com</t>
  </si>
  <si>
    <t>C-500-25077-782915</t>
  </si>
  <si>
    <t>GENEBLAZO</t>
  </si>
  <si>
    <t>P-500-24157-072300</t>
  </si>
  <si>
    <t>BARTENDER</t>
  </si>
  <si>
    <t>High school diploma, certificates with 12 months of experience, meets minimum age to serve alcohol, Availability to work nights, weekends, and holidays. Exceptional interpersonal and communication skills, Strong task and time management abilities, Ability to stand, walk, bend, etc for extended periods and lift up to 25 lbs.</t>
  </si>
  <si>
    <t>C-500-25098-840075</t>
  </si>
  <si>
    <t>MANTRADE COMPANY INCORPORATED</t>
  </si>
  <si>
    <t>MANTRADE INSURANCE</t>
  </si>
  <si>
    <t>MSV BLDG 1499 BEACH ROAD</t>
  </si>
  <si>
    <t>66-0715796</t>
  </si>
  <si>
    <t>GONZALES</t>
  </si>
  <si>
    <t>DAISY</t>
  </si>
  <si>
    <t>jigghernando@yahoo.com</t>
  </si>
  <si>
    <t>P-500-24326-492929</t>
  </si>
  <si>
    <t xml:space="preserve">Highschool Diploma with at least 24 months of work related experience in financial management, taxation, payroll and general accounting procedures with emphasis on receivables and payable management.  Knowledge and experience in Adobe Systems: Adobe Acrobat/Reader; Microsoft Office: Word, Excel, PowerPoint; and Accounting Software Peachtree, and 410DX Cash Management System. </t>
  </si>
  <si>
    <t>C-500-25073-775244</t>
  </si>
  <si>
    <t>P-500-25035-662915</t>
  </si>
  <si>
    <t>The ability to quickly move  hand,  hand together with arm, or two hands to grasp, manipulate, or assemble . The ability to bend, stretch, twist, or reach with body, arms, and/or legs. And the ability to use abdominal and lower back muscles to support part of the body repeatedly or continuously over time without "giving out" or fatiguing.</t>
  </si>
  <si>
    <t>ALAHAI AVENUE, GARAPAN</t>
  </si>
  <si>
    <t>C-500-25122-929466</t>
  </si>
  <si>
    <t>P.O. BOX 501579</t>
  </si>
  <si>
    <t>6400 TAC BLDG., MIDDLE ROAD, CHALAN LAULAU</t>
  </si>
  <si>
    <t>P-500-25002-586192</t>
  </si>
  <si>
    <t>HARDWARE SALES ASSOCIATES</t>
  </si>
  <si>
    <t>1. MUST HAVE 24 MONTHS DOCUMENTED WORK RELATED EXPERIENCE,  ALONG WITH THE SKILLS AND KNOWLEDGE REQUIRED FOR  THE SAME POSITION.
 2. MUST HAVE A GOOD COMMUNICATION SKILLS AND MATHEMATICAL ABILITY. 
3. MUST BE ABLE TO OPERATE A MANUAL PAINT COLORANT MIXING MACHINE.
 4. MUST BE KNOWLEDGEABLE IN COUNTERPOINT POINT OF SALE MS DOS OPERATIONS. 
5. MUST BE ABLE TO OPERATE PERSONAL COMPUTER WITH MICROSOFT WINDOWS OPERATING SYSTEM.
 6. MUST BE ABLE TO OPERATE WEB-BASED EMAILS AND COMPOSE REPLY TO EMAIL
QUERIES. 
7.  MUST BE ABLE TO ANALYZE INFORMATION AND EVALUATE RESULTS IN SOLVING SALES PROBLEMS.
7. MUST BE ABLE TO LIFT, CARRY AND MOVE HEAVY OBJECTS AT LEAST 90 LBS. IN WEIGHT WITHOUT ASSISTANCE.
8.  MUST BE ABLE TO DELIVER WORK INDEPENDENTLY AND WITH URGENCY.
9.  MUST HAVE A RELIABLE TRANSPORTATION TO AND FROM PLACE OF EMPLOYMENT EQUALLY APPLICABLE TO BOTH U.S. AND FOREIGN APPLICANTS.
10.  DETAILED RESUME, EMPLOYMENT CERTIFICATIONS, POLICE CLEARANCE AND PRE-SCREENING ARE REQUIRED EQUALLY APPLICABLE TO BOTH U.S. AND FOREIGN APPLICANTS.</t>
  </si>
  <si>
    <t>Chapters 2 &amp; 7 (State &amp; Federal) Taxes, Social Security &amp; Medicare Tax</t>
  </si>
  <si>
    <t>C-500-25084-800274</t>
  </si>
  <si>
    <t>UNITY TRADE SERVICES INC.</t>
  </si>
  <si>
    <t>UNITY TRADE SERVICS INC.</t>
  </si>
  <si>
    <t>P O BOX 500703</t>
  </si>
  <si>
    <t>UFA STREET LOWER BASE</t>
  </si>
  <si>
    <t>98-6021304</t>
  </si>
  <si>
    <t>MACALINAO</t>
  </si>
  <si>
    <t>RONEl</t>
  </si>
  <si>
    <t>GEENRAL MANAGER</t>
  </si>
  <si>
    <t>unitytradeservice@yahoo.com</t>
  </si>
  <si>
    <t>Structural Metal Fabricators and Fitters</t>
  </si>
  <si>
    <t>P-500-24323-480094</t>
  </si>
  <si>
    <t>STRUCTURAL, METAL FRABRICATORS &amp; FITTERS</t>
  </si>
  <si>
    <t>WITH ONE YEAR WORK EXPERIENCE  AS STRUCTURAL, METAL FRABRICATORS &amp; FITTERS</t>
  </si>
  <si>
    <t>CENDY</t>
  </si>
  <si>
    <t>UNITY TRADE SERVICES INC</t>
  </si>
  <si>
    <t>C-500-25146-016865</t>
  </si>
  <si>
    <t xml:space="preserve">At least six (6) months of experience as a barista, preferably in a specialty coffee shop or caf setting.
Understanding of espresso machines, coffee brewing methods, and the ability to craft high-quality espresso-based drinks (e.g., lattes, cappuccinos, macchiatos).
A genuine passion for coffee and a strong desire to continuously learn about coffee trends, brewing techniques, and coffee bean varieties. Interest in educating customers and team members about coffee.
Exceptional interpersonal and communication skills with a talent for creating a friendly, welcoming environment for customers. Able to build rapport with patrons and ensure a positive experience.
Ability to thrive in a fast-paced, dynamic environment. Capable of working under pressure while maintaining high service standards and attention to detail.
Ability to work well as part of a team, assisting colleagues during busy shifts, and contributing to a collaborative, supportive work environment.
Ability to stand for long periods and lift up to 25 pounds as needed. Must be able to perform tasks efficiently in a busy caf setting.
</t>
  </si>
  <si>
    <t>C-500-25076-779831</t>
  </si>
  <si>
    <t>SANCIANGCO</t>
  </si>
  <si>
    <t>MARY JANE</t>
  </si>
  <si>
    <t>P-500-25007-599238</t>
  </si>
  <si>
    <t>MUST BE HIGH SCHOOL GRADUATE WITH AT LEAST TWELVE (12) MONTHS OF RELATED EXPERIENCE. APPLICANTS EITHER US CITIZENS OR CW1 WORKERS, MUST ATTEND PRE-SERVICE TRAINING, 30 HOURS OF COMPULSORY ANNUAL TRAINING &amp; TECHNICAL ASSISTANCE, CPR TRAINING, FOOD HANDLING, CRIMINAL BACKGROUND CHECK AND OTHER TRAINING REQUIRED BY CHILD CARE LICENSING PROGRAM AND CHILD CARE AND DEVELOPMENT FUND PROGRAM.</t>
  </si>
  <si>
    <t>C-500-25148-022444</t>
  </si>
  <si>
    <t>P-500-25113-893114</t>
  </si>
  <si>
    <t>SALES WORKER/AGENT</t>
  </si>
  <si>
    <t>- 12 MONTHS EXPERIENCE AS A SALES AGENT/WORKER
- MUST POSSES A VALID CNMI DRIVER'S LICENSE
- PREFERABLY FLUENT IN CHINESE LANGUAGE</t>
  </si>
  <si>
    <t>C-500-25113-897838</t>
  </si>
  <si>
    <t>Coca-Cola Beverages Micronesia Inc.</t>
  </si>
  <si>
    <t>P.O. Box 500266</t>
  </si>
  <si>
    <t>Sagana</t>
  </si>
  <si>
    <t>P-500-25064-744665</t>
  </si>
  <si>
    <t>Truck Mechanic and Diesel Engine Specialist</t>
  </si>
  <si>
    <t>With at least (2) two years of Auto mechanic experience. Must be able to understand basic problem-solving and instruction. Skills &amp; training certificates in Automotive servicing or a mechanic is a plus.</t>
  </si>
  <si>
    <t>P.O Box 500266</t>
  </si>
  <si>
    <t>All applicable federal and local taxes.</t>
  </si>
  <si>
    <t>C-500-25093-826596</t>
  </si>
  <si>
    <t>DRIVER'S LICENSES ARE REQUIRED FOR U.S. CITIZENS AND CW1 WORKERS.USE A VARIETY OF SKILLS TO SUCCEED IN YOUR WORK DUTIES,
RANGING FROM TECHNICAL SKILLS INVOLVING MACHINERY TO MORE GENERAL SKILLS, SUCH AS THE ABILITY TO COMMUNICATE EFFECTIVELY WITH CLIENTS.</t>
  </si>
  <si>
    <t>C-500-25122-929871</t>
  </si>
  <si>
    <t>COMMONWEALTH MEDICAL SERVICES, LLC</t>
  </si>
  <si>
    <t>COMMONWEALTH MEDICAL SERVICES</t>
  </si>
  <si>
    <t>PMB 145 PO BOX 10003</t>
  </si>
  <si>
    <t>EAST GARAPAN ROAD, GARAPAN VILLAGE</t>
  </si>
  <si>
    <t>66-1031795</t>
  </si>
  <si>
    <t>DELEON GUERRERO</t>
  </si>
  <si>
    <t>NI</t>
  </si>
  <si>
    <t>commonwealthmedicalcenterllc@gmail.com</t>
  </si>
  <si>
    <t>Billing and Posting Clerks</t>
  </si>
  <si>
    <t>P-500-25079-789853</t>
  </si>
  <si>
    <t>MEDICAL BILLER AND POSTING CLERK</t>
  </si>
  <si>
    <t xml:space="preserve">These occupations usually involve using communication and organizational skills to coordinate, supervise, manage, or train others to accomplish goals. </t>
  </si>
  <si>
    <t>C-500-25138-988844</t>
  </si>
  <si>
    <t>Tinian Ice &amp; Water Bottling Co.</t>
  </si>
  <si>
    <t>3 Canal Street San Jose Village</t>
  </si>
  <si>
    <t>66-0471278</t>
  </si>
  <si>
    <t>P-500-23209-221841</t>
  </si>
  <si>
    <t>Drivers/Salesworkers</t>
  </si>
  <si>
    <t>Must have a valid CNMI Drivers License. Must have a minimum 12 months experience in sales related occupation.</t>
  </si>
  <si>
    <t>Federal and Local Taxes, 50% health insurance premium is optional, IOU's</t>
  </si>
  <si>
    <t>C-500-25117-908948</t>
  </si>
  <si>
    <t>REQUIRES A CLEAN DRIVING RECORD. ABILITY TO PASS THE COMPANY'S BACKGROUND CHECK REQUIRED. BACKGROUND CHECK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t>
  </si>
  <si>
    <t>C-500-25097-839611</t>
  </si>
  <si>
    <t>Maven LLC</t>
  </si>
  <si>
    <t>Marianas Hairlines</t>
  </si>
  <si>
    <t>PMB 778 P.O. BOX 10000</t>
  </si>
  <si>
    <t>#740 CPL Derence Jack Rd. Garapan</t>
  </si>
  <si>
    <t>66-1016725</t>
  </si>
  <si>
    <t>Wedel</t>
  </si>
  <si>
    <t>Nicholas</t>
  </si>
  <si>
    <t>James</t>
  </si>
  <si>
    <t>marianashairlines@gmail.com</t>
  </si>
  <si>
    <t>P-500-24317-468287</t>
  </si>
  <si>
    <t>Cosmetologist,hairstylist,barber</t>
  </si>
  <si>
    <t>Hairstyling, cosmetologist</t>
  </si>
  <si>
    <t>CNMI and Federal Taxes</t>
  </si>
  <si>
    <t>C-500-25160-066523</t>
  </si>
  <si>
    <t>P-500-24144-028174</t>
  </si>
  <si>
    <t xml:space="preserve">24 MONTHS OF WORK EXPERIENCE IN RELATED FIELD. Must be extremely accurate when recording figures and transactions. Knowledge of bookkeeping and the use of computer and computer systems. Can work on holidays and weekends, independently, and with minimum supervision.
</t>
  </si>
  <si>
    <t>R3A GENERAL SERVICES, LLC</t>
  </si>
  <si>
    <t>MARIANAS LED LIGHTS &amp; SOLAR; R3A GENERAL MAINTENANCE SERVICES</t>
  </si>
  <si>
    <t>PO BOX 7654 SVRB 101</t>
  </si>
  <si>
    <t>UNIT 101 HKP BUILDING, MIDDLE ROAD</t>
  </si>
  <si>
    <t>66-0848137</t>
  </si>
  <si>
    <t>ARIEL</t>
  </si>
  <si>
    <t>NALANGAN</t>
  </si>
  <si>
    <t>r3a_generalservicesllc@yahoo.com</t>
  </si>
  <si>
    <t>P-500-24150-044499</t>
  </si>
  <si>
    <t>C-500-25090-815914</t>
  </si>
  <si>
    <t>P-500-25043-685621</t>
  </si>
  <si>
    <t>PREVIOUS EXPERIENCE AS A HAIR STYLIST OR COLORIST. ABILITY TO USE HOT IRONS, CURLERS AND BLOW-DRYERS. ABILITY TO PERFORM WAXING, PEDICURE, MANICURES AND NAIL RECONSTRUCTION. KNOWLEDGE OF MAKE-UP APPLICATION.</t>
  </si>
  <si>
    <t>P-500-24141-012702</t>
  </si>
  <si>
    <t xml:space="preserve">Must have no prior felonies or misdemeanors in the CNMI or any place of origin relating to children and minors. Staff hired at the center is required to comply with CNMI DCCA-CCLP requirements and documentations including consenting to an FBI criminal background check. Must be able to complete online pre-service training on 12 topics as required by DCCA-CCDF/CCLP. </t>
  </si>
  <si>
    <t>Withholding Taxes, FICA and Medicare contributions</t>
  </si>
  <si>
    <t>C-500-25139-993626</t>
  </si>
  <si>
    <t>P-500-25007-599259</t>
  </si>
  <si>
    <t xml:space="preserve">MUST HAVE A VALID 12 MONTHS WORKING EXPERIENCE AS HAIRDRESSER,
BEAUTICIAN, COSMETOLOGIST.
</t>
  </si>
  <si>
    <t>Federal and withholding taxes</t>
  </si>
  <si>
    <t>C-500-25097-835679</t>
  </si>
  <si>
    <t>Education: High School or GED Diploma. Work Experience: one (I) year of experience as a Ground Support Equipment (GSE) Mechanic or general repair mechanic or maintenance mechanic, with experience working with GSE or similar equipment. Applicants must demonstrate the ability to perform assigned tasks in accordance with established procedures and quality standards. Skills and qualifications will be evaluated through structured interviews, practical skills assessments, and/or verification of prior work experience. Trade tests and employment examinations may be required. Must be able to lift and carry heavy objects (up to 70lbs. or more), work with greasy or dirty equipment, and adopt uncomfortable positions. Must tolerate hot or cold environments and stand, bend, kneel, and crouch for extended periods. Must possess the ability to perform productively under pressure and be adaptable to flexible working hours. Additionally, must be available and prepared to worknights, weekends, holidays, and under inclement weather conditions.</t>
  </si>
  <si>
    <t>Paid leave, Holiday pay, and 401(k)retirement plan subject to companypolicy.</t>
  </si>
  <si>
    <t>C-500-25084-800602</t>
  </si>
  <si>
    <t>1 YEAR EXPERIENCE AS BUILDING MAINTENANCE IS REQUIRED AND PREFERABLY WITH CARPENTRY RELATED SKILLS SUCH AS REPAIR/INSTALLATION;
CAN OPERATE EQUIPMENT AND HAND POWER TOOLS. 
MUST HAVE PROBLEM SOLVING SKILLS, BE SELF MOTIVATED AND ORGANIZED. MUST BE ABLE TO DELIVER WORK INDEPENDENTLY AND WITH URGENCY.</t>
  </si>
  <si>
    <t>C-500-25094-831121</t>
  </si>
  <si>
    <t>P-500-24180-161841</t>
  </si>
  <si>
    <t>3814 Beach Road, Gaarapan</t>
  </si>
  <si>
    <t>C-500-25167-094675</t>
  </si>
  <si>
    <t>C-500-25130-961634</t>
  </si>
  <si>
    <t>JRP ENTERPRISES</t>
  </si>
  <si>
    <t>P.O BOX 502636</t>
  </si>
  <si>
    <t>98-0080003</t>
  </si>
  <si>
    <t>DINGFA</t>
  </si>
  <si>
    <t>6704 CHALAN PALE ARNOLD GUALO RAI</t>
  </si>
  <si>
    <t>SAIPAN.JRP@GMAIL.COM</t>
  </si>
  <si>
    <t>P-500-25092-820876</t>
  </si>
  <si>
    <t>KNOWLEDGE OF USING HANDS/POWER TOOLS TO DO MAINTAINING AND REPAIRING WORK, KNOWLEDGE OF MATERIALS, METHODS, AND THE TOOLS INVOLVED IN THE CONSTRUCTION OR REPAIR, BE ABLE TO READ TECHNICAL INFORMATION NEEDED TO PERFORM MAINTENANCE OR REPAIRS. 12 MONTHS PREVIOUS WORK EXPERIENCE IS REQUIRED AS GENERAL MAINTENANCE AND REPAIR WORKER</t>
  </si>
  <si>
    <t>Local and federal tax</t>
  </si>
  <si>
    <t>saipan.jrp@gmail.com</t>
  </si>
  <si>
    <t>Home Health Aide</t>
  </si>
  <si>
    <t>C-500-25104-859429</t>
  </si>
  <si>
    <t>BEICHEN CO., LTD</t>
  </si>
  <si>
    <t>BED &amp; BREAKFAST</t>
  </si>
  <si>
    <t>1535 HUSGA AVE, GARAPAN VILLAGE</t>
  </si>
  <si>
    <t>66-0882563</t>
  </si>
  <si>
    <t>WANG</t>
  </si>
  <si>
    <t>LUSHA</t>
  </si>
  <si>
    <t>BEICHENCOLTD@OUTLOOK.COM</t>
  </si>
  <si>
    <t>P-500-25051-710862</t>
  </si>
  <si>
    <t xml:space="preserve">1. WORK SCHEDULE AS FOLLOWS:
8:00AM TO 12:00PM,
2:00PM TO 5:00PM.
7 HOURS PER DAY, MONDAY THROUGH FRIDAY, 35 HOURS PER WEEK.
2.REQUEST AN ON-SITE TEST.
</t>
  </si>
  <si>
    <t>beichencoltd@outlook.com</t>
  </si>
  <si>
    <t>C-500-25093-825774</t>
  </si>
  <si>
    <t>13006 Lowerbaserive</t>
  </si>
  <si>
    <t>Must have a minimum of 1-year proven work experience as a Baker or Pastry Chef. Must have a specific knowledge in cakes, pastries, desserts, and bread types, ingredients measurements, and baking methods. Must be highly skilled in baking &amp; decorating cakes. Must be familiar in using baking tools and equipment. Can work independently on a fast-paced environment. Ability to keep the bakeshop organized, stocked, and clean. Willing to work on flexible hours including holidays and weekends. The work schedule for this position includes shifting &amp; split shifts and each beneficiary shall have different days off, each with 1-day off per week.  Must have own transportation to and from work and must possess a valid CNMI Driver's License.  All applicants must submit an updated resume along with supporting documents, such as verifiable employment certifications, police clearance, and other relevant credentials for the position. Qualified candidates will be contacted for an interview. Applications must be received by the specified closing date. Background checks and drug testing may be required during or prior to employment and all applicants must agree and comply.</t>
  </si>
  <si>
    <t>C-500-25098-840467</t>
  </si>
  <si>
    <t>PAM PACIFIC ENTERPRISE CORP</t>
  </si>
  <si>
    <t>PENA HOUSE BOTIQUE &amp; SALON</t>
  </si>
  <si>
    <t>P.O. BOX 500689, # 980 CHALAN TUN THOMAS P SABLAN</t>
  </si>
  <si>
    <t>66-0464710</t>
  </si>
  <si>
    <t>HSIA-LING</t>
  </si>
  <si>
    <t>#980 CHALAN TUN TOMAS P SABLAN, BEACH ROAD</t>
  </si>
  <si>
    <t>SAN ANTONIO</t>
  </si>
  <si>
    <t>pampacificenterprises@gmail.com</t>
  </si>
  <si>
    <t>P-500-25007-599190</t>
  </si>
  <si>
    <t>EMBROIDERY MACHINE OPERATOR</t>
  </si>
  <si>
    <t>Must have 3 months working experience as Embroidery Machine Operator. Know how to set embroidery machines. Know how to select the thread and fabrics that will used for each job. Know how to make embroidery designs. Know how to calibrate and control embroidery machine settings. Willing to work flexible schedule. Do other related duties as assigned.</t>
  </si>
  <si>
    <t>980 CHALAN TUN TOMAS P. SABLAN</t>
  </si>
  <si>
    <t>C-500-25113-892926</t>
  </si>
  <si>
    <t>Must have knowledge of diesel engines, machines, heavy equipment and tools including their designs, uses, repair and maintenance.  Must have one (1) year proven work experience as a Heavy Equipment Diesel Mechanic. 
Must possess a valid driver's license, which will be applied equally to both the U.S. and foreign workers.</t>
  </si>
  <si>
    <t>C-500-25106-869077</t>
  </si>
  <si>
    <t>L and F, Incorporated</t>
  </si>
  <si>
    <t>Fishing Tackle &amp; Sporting Goods</t>
  </si>
  <si>
    <t>Beach Road Susupe Village</t>
  </si>
  <si>
    <t>P.O.Box 500726</t>
  </si>
  <si>
    <t>66-0476823</t>
  </si>
  <si>
    <t>Catherine</t>
  </si>
  <si>
    <t>Flores</t>
  </si>
  <si>
    <t>fishingtacklespn@gmail.com</t>
  </si>
  <si>
    <t>P-500-24320-477099</t>
  </si>
  <si>
    <t>Building Repairer Maintenance</t>
  </si>
  <si>
    <t>This job opportunity requires 2 years of work experience in the field of masonry, carpentry, lighting, electrical, plumbing, and painting.</t>
  </si>
  <si>
    <t>CNMI and Federal tax required by law such as withholding tax and FICA</t>
  </si>
  <si>
    <t>C-500-25121-925167</t>
  </si>
  <si>
    <t>P-500-24355-560710</t>
  </si>
  <si>
    <t>Maintenance skills encompass a range of abilities essential for maintaining and repairing equipment, facilities, and systems. These skills include troubleshooting, preventive maintenance, electrical and mechanical repairs, and effective communication.
A driver's license is required for U.S. citizens and CW1 workers.</t>
  </si>
  <si>
    <t>WORKER'S COMPENSATION COMPANY PROVIDED</t>
  </si>
  <si>
    <t>C-500-25097-835702</t>
  </si>
  <si>
    <t>C-500-25112-888299</t>
  </si>
  <si>
    <t>AARON PAUL V. PAMINTUAN</t>
  </si>
  <si>
    <t>ARGEO ENTERPRISES</t>
  </si>
  <si>
    <t>P.O. BOX 503350, CHALAN KANOA DRIVE</t>
  </si>
  <si>
    <t>66-0926817</t>
  </si>
  <si>
    <t>AARON PAUL</t>
  </si>
  <si>
    <t>pamintuan.aaronpaul@yahoo.com</t>
  </si>
  <si>
    <t>P-500-24284-397547</t>
  </si>
  <si>
    <t>CHALAN KANOA DRIVE</t>
  </si>
  <si>
    <t>C-500-25119-914696</t>
  </si>
  <si>
    <t>P-500-25051-709465</t>
  </si>
  <si>
    <t>SAIPAN INTERNATIONAL AIRPORT</t>
  </si>
  <si>
    <t>TUN HERMAN PAN ROAD</t>
  </si>
  <si>
    <t>CNMI Withholding Tax and FICA Tax</t>
  </si>
  <si>
    <t>C-500-25109-882669</t>
  </si>
  <si>
    <t>Chalan Pale Arnold Road, Gualo Rai</t>
  </si>
  <si>
    <t>66-0673663</t>
  </si>
  <si>
    <t>noems2467@yahoo.com</t>
  </si>
  <si>
    <t>MUST HAVE AT LEAST 2-YEARS WORK RELATED EXPERIENCE. MUST HAVE KNOWLEDGE OF PRINCIPLES AND PROCESSES FOR PROVIDING CUSTOMER AND PERSONAL SERVICES, THIS INCLUDES CUSTOMER NEEDS ASSESSMENT, MEETING QUALITY STANDARDS FOR SERVICES, AND EVALUATION OF CUSTOMER SATISFACTION.</t>
  </si>
  <si>
    <t>C-500-25099-844872</t>
  </si>
  <si>
    <t xml:space="preserve">All CNMI and Federal Income taxes Required by Law. Employee's share on medical Insurance is optional. </t>
  </si>
  <si>
    <t>C-500-25107-874987</t>
  </si>
  <si>
    <t>MIN WAN INTERNATIONAL INVESTMENT CORP</t>
  </si>
  <si>
    <t>GUOTENG</t>
  </si>
  <si>
    <t>P-500-25047-698105</t>
  </si>
  <si>
    <t>C-500-25097-836871</t>
  </si>
  <si>
    <t>1. WORK SCHEDULE AS FOLLOWS:
10:00AM TO 1:00PM,
2:00PM TO 6:00PM. 7 HOURS PER DAY, MONDAY THROUGH FRIDAY, 35 HOURS PER WEEK.
2. REQUEST AN ON-SITE TEST.</t>
  </si>
  <si>
    <t>C-500-25112-887760</t>
  </si>
  <si>
    <t>P-500-25037-670522</t>
  </si>
  <si>
    <t xml:space="preserve">ONE YEAR EXPERIENCED AS A COOK. MUST HAVE BASIC CULINARY SKILLS AND GOOD HYGIENE IS ESSENTIAL. ABLE TO WORK INDEPENDENTLY. FAMILIAR IN PREPARATION OF INTERNATIONAL CUISINE. MUST BE ABLE TO WORK SHIFTS AND FLEXIBLE SCHEDULES INCLUDING WEEKENDS AND HOLIDAY. 
APPLICANTS ARE REQUIRED TO SUBMIT THEIR RESUME AND EMPLOYMENT CERTIFICATION SHOWING THE
REQUIRED EXPERIENCE. APPLICATIONS WILL BE CONSIDERED IF SUBMITTED WITHIN THE RECRUITMENT PERIOD. PREVIOUS EMPLOYER WILL BE CONTACTED FOR
VERIFICATION AND PERSONAL REFERENCE.
</t>
  </si>
  <si>
    <t>Coconut St., Beach Road Garapan</t>
  </si>
  <si>
    <t>C-500-25098-840122</t>
  </si>
  <si>
    <t>LC CORPORATION, INC.</t>
  </si>
  <si>
    <t>Hello Tour</t>
  </si>
  <si>
    <t>101 Chalan Monsignor Martinez Road Koblerville Village</t>
  </si>
  <si>
    <t>66-0591967</t>
  </si>
  <si>
    <t>Ham</t>
  </si>
  <si>
    <t>Sook In</t>
  </si>
  <si>
    <t>PO Box7487 SVRB</t>
  </si>
  <si>
    <t>lccorpinc@gmail.com</t>
  </si>
  <si>
    <t>P-500-25038-673642</t>
  </si>
  <si>
    <t>Knowledge of historical events and their causes, indicators and effects on civilizations and cultures. Knowledge of business principle. Involved in strategic planning, resource allocation, human resource modelling, leadership technique, production methods and coordination of people and resources. Valid CNMI driver's license is required.</t>
  </si>
  <si>
    <t>LC Corporation, Inc.</t>
  </si>
  <si>
    <t>C-500-25105-863671</t>
  </si>
  <si>
    <t>Saipan Central Baptist Church Inc.</t>
  </si>
  <si>
    <t>P.O. Box 504961</t>
  </si>
  <si>
    <t>66-0707238</t>
  </si>
  <si>
    <t>Piao</t>
  </si>
  <si>
    <t>Yulan</t>
  </si>
  <si>
    <t>P-500-24305-444296</t>
  </si>
  <si>
    <t>Church Clerk</t>
  </si>
  <si>
    <t>1 year working experience in congregation. Able to have a time management. Ability to legible handwriting and take notes and accurately, sort and distribute mail. Can handle emails, send thank you notes and record information regarding church members milestones, such as wedding, baptism certificates and list of committees. Able to pay bills, maintaining tax files and schedule service calls for office equipment.</t>
  </si>
  <si>
    <t>Aga Place, Kanat Tabla</t>
  </si>
  <si>
    <t>DANDAN</t>
  </si>
  <si>
    <t>C-500-25125-940030</t>
  </si>
  <si>
    <t>Beach Road, Oleai P.O.Box 500137</t>
  </si>
  <si>
    <t>P-500-24137-001500</t>
  </si>
  <si>
    <t>Auto Body Repairer</t>
  </si>
  <si>
    <t xml:space="preserve">HIGH SCHOOL DIPLOMA OR EQUIVALENT. AT LEAST 12 MONTHS EXPERIENCE IN RELATED FIELD. TECHNICAL SKILLS: AUTO BODY TECHS USE A WIDE RANGE OF TOOLS AND EQUIPMENT TO ASSESS AND REPAIR CARS. OTHER WORK DEMANDS STRENGTH AND AGILITY. APPLICANTS MUST PASS AUTO PARTS SKILLED TEST (TOTAL PASSING SCORE OF 89%) DURING APPLICATION PROCESS. THE SKILL TESTING AND COMPREHENSION EXAM ARE REQUIRED EQUALLY OF BOTH US AND FOREIGN WORKERS. MUST BE ABLE TO WORK ON WEEKENDS AND HOLIDAYS ON SHORT NOTICE.
</t>
  </si>
  <si>
    <t>Joeten Motors Company, Inc.</t>
  </si>
  <si>
    <t>C-500-24261-344953</t>
  </si>
  <si>
    <t>PO BOX 5308 CHRB</t>
  </si>
  <si>
    <t>P-500-24134-986129</t>
  </si>
  <si>
    <t>Can work with a flexible schedules including weekends and holidays, daytime or evening. Must be able to lift up to 30 lbs of of materials, solutions or linens. Applicants either U.S. Citizen or CW1 must provide school credential and  employment certificate.</t>
  </si>
  <si>
    <t>Will make all deductions from the worker's paycheck required by law such as Taxes (Chapter 2, Chapter 7, SS &amp; Medicare) and will remite to applicable Government Agencies.</t>
  </si>
  <si>
    <t>www.cnmi.labor.gov</t>
  </si>
  <si>
    <t>C-500-24198-198143</t>
  </si>
  <si>
    <t>P-500-24074-798138</t>
  </si>
  <si>
    <t>MAID</t>
  </si>
  <si>
    <t>KNOWLEDGE IN USING CLEANING EQUIPMENT SUCH AS VACCUM CLEANERS</t>
  </si>
  <si>
    <t>C-500-24171-128415</t>
  </si>
  <si>
    <t>P-500-23253-333773</t>
  </si>
  <si>
    <t>Payroll deductions as required by law such as FICA, Medicare and other required CNMI taxes withholding</t>
  </si>
  <si>
    <t>C-500-24245-308109</t>
  </si>
  <si>
    <t>503496 Buenas Dias Alof Avenue Dandan</t>
  </si>
  <si>
    <t>C-500-24275-375821</t>
  </si>
  <si>
    <t>SAN ANTONIO BEACH RD</t>
  </si>
  <si>
    <t>P-500-24208-224359</t>
  </si>
  <si>
    <t>MAINTENANCE WORKERS</t>
  </si>
  <si>
    <t xml:space="preserve">High School Graduate/GED. Must have 24 months experience. Knowledge of machines and tools, including their designs, uses, repair, and maintenance. Knowledge of materials, methods, and the tools involved in the construction or repair of houses, buildings, or other structures. Ability to follow instructions from supervisors or senior maintenance workers. Knowledge of general carpentry and repair. Ability to use hand tools and power tools.
</t>
  </si>
  <si>
    <t>C-500-24332-503600</t>
  </si>
  <si>
    <t>TRENDS BEAUTY SALON, RETAIL &amp; GEN.MERCHANDISE, BARBEQUE HOUSE, PROPERTY RENTAL</t>
  </si>
  <si>
    <t>P.O.BOX 500165</t>
  </si>
  <si>
    <t>TRENDS BEAUTY SALON PHIL.GOODS BLDG., BEACH ROAD SAN JOSE</t>
  </si>
  <si>
    <t>TRENDS BEAUTY SALON PHILGOODS BLDG.BEACH RD SAN JOSE</t>
  </si>
  <si>
    <t>P-500-24281-388496</t>
  </si>
  <si>
    <t>HAIRDRESSERS, HAIRSTYLIST AND COSMETOLOGISTS</t>
  </si>
  <si>
    <t>CREATIVITY AS AS A HAIRSTYLIST IT CAN BE HELPFUL TO KNOW CURRENT FASHION TRENDS AND BE WILLING TO EXPERIMENT WITH NEW HAIRCUTS DESIGNS, COLOR STYLE AND DESIGNS, CUSTOMER-SERVICE SKILLS PHYSICAL ENDURANCE AND DEXTERITY, TIDINESS, TIME MANAGEMENT SKILLS AND PROFESSIONAL SKILLS , MUST HAVE CERTIFICATES AS HAIRDRESSERS AND HAIRSTYLISTS.</t>
  </si>
  <si>
    <t>TRENDS BEAUTY SALON PHILGOODS BLDG. BEACH RD SAN JOSE</t>
  </si>
  <si>
    <t>PO BOX 500165</t>
  </si>
  <si>
    <t>ALL APPLICABLE CNMI &amp; FEDERAL TAX (FICA &amp; WTAX)</t>
  </si>
  <si>
    <t>C-500-24177-144524</t>
  </si>
  <si>
    <t>P-500-23206-212121</t>
  </si>
  <si>
    <t>COUNTER AND RENTAL CLERKS</t>
  </si>
  <si>
    <t>Ability to communicate and attend to customers or guests inquiries. Knowledge in Microsoft Office applications (Outlook, Excel) and related management system applications.</t>
  </si>
  <si>
    <t>C-500-24167-115831</t>
  </si>
  <si>
    <t>YONGLONG CORP.</t>
  </si>
  <si>
    <t>GUANGZHOU RESTAURANT</t>
  </si>
  <si>
    <t>DATE ST, GARAPAN</t>
  </si>
  <si>
    <t>PMB 188 BOX 10003</t>
  </si>
  <si>
    <t>66-0961983</t>
  </si>
  <si>
    <t>QIWEN</t>
  </si>
  <si>
    <t>yonglongcorp@gmail.com</t>
  </si>
  <si>
    <t>P-500-23184-162178</t>
  </si>
  <si>
    <t>AT LEAST 12 MONTHS OF CONTINUOUS WORKING EXPERIENCE IN RELATED POSITION. NEED TO BE ABLE TO COOK CHINESE FOOD SUCH AS CANTONESE, HUNAN, ETC.</t>
  </si>
  <si>
    <t>C-500-24243-304942</t>
  </si>
  <si>
    <t>Have the ability to stand for extended periods.
Have the ability to work under pressure.
Have the ability to follow instructions.
Have effective listening &amp; communication skills in order to understand clients' needs.</t>
  </si>
  <si>
    <t>C-500-24260-338911</t>
  </si>
  <si>
    <t>6 months experience as Security Guard, working hours is 9:00am to 6:00pm with one hour lunch break Mnday to Friday</t>
  </si>
  <si>
    <t>All applicable CNMI and federal tax deducitons</t>
  </si>
  <si>
    <t>C-500-24257-335356</t>
  </si>
  <si>
    <t>P-500-24201-207439</t>
  </si>
  <si>
    <t>Heavy &amp; Tractor Trailer Truck Driver</t>
  </si>
  <si>
    <t>MUST HAVE MINIMUM 12 MONTHS OF WORK EXPERIENCE AS A HEAVY AND TRACTOR-TRAILER TRUCK, CEMENT TRUCK AND DUMP TRUCK DRIVER. KNOWLEDGE IN OPERATING OTHER HEAVY EQUIPMENT SUCH AS LOADERS OR EXCAVATORS IS AN ADVANTAGE.</t>
  </si>
  <si>
    <t>C-500-24206-217625</t>
  </si>
  <si>
    <t>edgard.acollador@nextechsol.com</t>
  </si>
  <si>
    <t>2ND FL. SASHA BLDG. BEACH RD. CHALAN LAULAU</t>
  </si>
  <si>
    <t>P-500-24156-071099</t>
  </si>
  <si>
    <t>RADIO, CELLULAR, AND TOWER EQUIPMENT INSTALLER &amp; REPAIRER I</t>
  </si>
  <si>
    <t>C-500-24211-227355</t>
  </si>
  <si>
    <t xml:space="preserve">Only CNMI Withholding (Ch2) and Federal (Fica/Medicare) Taxes will be deducted from Workers Paycheck as required by law will be made.
</t>
  </si>
  <si>
    <t>C-500-24170-122586</t>
  </si>
  <si>
    <t>Herman's Modern Bakery Inc.</t>
  </si>
  <si>
    <t>P-500-24034-691093</t>
  </si>
  <si>
    <t xml:space="preserve">Three (3) months of training in bakery machine maintenance, Auto equipment maintenance, and other fields. Twelve (12) months experience in ACU &amp; Refrigeration installation and maintenance; Machine maintenance and/or other related job. Able to work during weekends and holidays. Knowledge of machines and tools, including their designs, uses, repair, and maintenance. </t>
  </si>
  <si>
    <t>The only deductions from pay are those allowed under applicable laws such as FICA/Medicare and relevant local and federal taxes.</t>
  </si>
  <si>
    <t>C-500-24198-198111</t>
  </si>
  <si>
    <t>P-500-24150-049445</t>
  </si>
  <si>
    <t>Janitors &amp; Cleaners</t>
  </si>
  <si>
    <t>The applicant must have at least three (3) months of working experience in the same capacity. No High school/GED diploma required. In addition to the list of basic cleaning skills, special knowledge or experience with cleaning supplies is a plus factor.</t>
  </si>
  <si>
    <t>C-500-24172-131633</t>
  </si>
  <si>
    <t>P-500-23206-212204</t>
  </si>
  <si>
    <t>TAILOR, DRESSMAKER AND CUSTOM SEWER</t>
  </si>
  <si>
    <t>MUST HAVE A VERY SPECIALIZED SET OF SKILLS, INCLUDES SEWING, PATTERN MAKING AND FASHION DESIGN. MUST KNOW HOW TO ALTER OR REPAIR BOTH MEN'S AND WOMEN'S CLOTHES.</t>
  </si>
  <si>
    <t>C-500-24259-338522</t>
  </si>
  <si>
    <t>P-500-24142-017886</t>
  </si>
  <si>
    <t>CELNAPS BLDG (GREEN) JUDGEWAY ST CHINATOWN</t>
  </si>
  <si>
    <t>All applicable CNMI and Federal tax deductions</t>
  </si>
  <si>
    <t>CELNAPS ENTERRISES</t>
  </si>
  <si>
    <t>C-500-24292-415720</t>
  </si>
  <si>
    <t>P-500-24162-088865</t>
  </si>
  <si>
    <t>ACCOUNTING ASSOCIATES</t>
  </si>
  <si>
    <t>KNOWLEDGE OF ADMINISTRATIVE AND CLERICAL PROCEDURES AND SYSTEMS SUCH AS WORD PROCESSING, MANAGING FILES AND RECORDS, DESIGNING FORMS, AND OTHER OFFICE PROCEDURES AND TERMINOLOGY. KNOWLEDGE OF ECONOMIC AND ACCOUNTING PRINCIPLES AND PRACTICES, THE FINANCIAL MARKETS, BANKING AND THE ANALYSIS AND REPORTING OF FINANCIAL DATA.</t>
  </si>
  <si>
    <t>CNMI Withholding tax, Federal Withholding tax, Social Security and Medicare contributions.</t>
  </si>
  <si>
    <t>C-500-25002-590098</t>
  </si>
  <si>
    <t>P-500-24212-230253</t>
  </si>
  <si>
    <t>High School/GED graduate with minimum of 12 months work experience as an Accountant. This job opportunity is a temporary, full-time position.Must have knowledge of Quickbooks/Peachtree, MS Word, MS Excel and other accounting software. Must have knowledge in preparation of Monthly and Annual Financial Statements and Annual Income Tax Return. Applicants either US citizen or CW-1 must submit Employment certificate.</t>
  </si>
  <si>
    <t>C-500-24326-489689</t>
  </si>
  <si>
    <t>Acting office representative</t>
  </si>
  <si>
    <t>P.O. Box 501640, As Lito Village</t>
  </si>
  <si>
    <t>P-500-24153-059857</t>
  </si>
  <si>
    <t>Light Truck Driver</t>
  </si>
  <si>
    <t>Familiar with construction materials with at least 12 months working experience as a Light Truck Drivers . Related skills and knowledge are required to this position and must have a valid local driver license when operating or driving the delivery truck. Must have experience for safety driving when some emergency or special conditions occur. Must have knowledge of loading and unloading construction materials, emergency boom truck repairing and safety hoisting of heavy equipment with heavy loading. Understanding and speaking both English, Chinese, or Filipino language to communicate with local and foreign customers is preferable. Willing to work on flexible hours even at weekend or holidays.</t>
  </si>
  <si>
    <t>C-500-24352-549356</t>
  </si>
  <si>
    <t>PO Box 502882 Dandan</t>
  </si>
  <si>
    <t>P-500-24262-345683</t>
  </si>
  <si>
    <t>C-500-25031-656140</t>
  </si>
  <si>
    <t>P-500-24164-099989</t>
  </si>
  <si>
    <t xml:space="preserve">MUST BE ABLE TO WORK FOR EXTENDED HOURS OR WORK DAYS MUST BE EXTREMELY PROFICIENT IN THE USE OF MICROSOFT EXCEL, WORD, OUTLOOK, AND OTHER MICROSOFT OFFICE PROGRAMS PROFICIENT IN ANY AND MOST ACCOUNTING SOFTWARE. ABLE TO MULTITASK, PRIORITIZE AND EXECUTE IN A FAST PACED ENVIRONMENT.
</t>
  </si>
  <si>
    <t>Daily</t>
  </si>
  <si>
    <t>All applicable taxes  by CNMI and Federal Law</t>
  </si>
  <si>
    <t>C-500-24179-152302</t>
  </si>
  <si>
    <t>HONG YE RENTAL &amp; CONSTRUCTION, LTD.</t>
  </si>
  <si>
    <t>SHEU</t>
  </si>
  <si>
    <t>UNPINGCO</t>
  </si>
  <si>
    <t>P-500-23355-583560</t>
  </si>
  <si>
    <t>WITH VALID DRIVERS LICENSE</t>
  </si>
  <si>
    <t>Employees' Income Taxes as required by Federal and CNMI laws</t>
  </si>
  <si>
    <t>C-500-24178-148488</t>
  </si>
  <si>
    <t>MARIANAS INSURANCE BUILDING CHALAN MONSIGNOR GUERRERO</t>
  </si>
  <si>
    <t>ALYSSIA ASHLEY</t>
  </si>
  <si>
    <t>DIRECTOR OF OPERATIONS</t>
  </si>
  <si>
    <t>P-500-23179-148895</t>
  </si>
  <si>
    <t>FOOD SERVICE WORKERS</t>
  </si>
  <si>
    <t>MUST BE KNOWLEDGEABLE IN FOOD SAFETY AND SANITATION, USING A VARIETY OF EQUIPMENT AND UTENSILS, INCLUDING SPECIALIZED APPLIANCES AND OVENS, TO PREPARE INGREDIENTS ACCORDING TO A CHEF'S SUGGESTIONS OR REQUIREMENTS. UNDERSTANDING THE PROPER WAY TO MIX AND MEASURE INGREDIENTS PRECISELY, STORE FOOD ITEMS PROPERLY TO ENSURE THEIR PRESERVATION AND ALLOW THEM TO MAINTAIN THEIR FLAVOR.</t>
  </si>
  <si>
    <t>Overtime rate applies in excess of 40 hrs. work per week.</t>
  </si>
  <si>
    <t>CNMI WITHHOLDING TAX, FEDERAL WITHHOLDING TAX, SOCIAL SECURITY AND MEDICARE
CONTRIBUTION.</t>
  </si>
  <si>
    <t>C-500-24186-175288</t>
  </si>
  <si>
    <t>ROSELIA TEREGEYO</t>
  </si>
  <si>
    <t>UNITED PRINTERS</t>
  </si>
  <si>
    <t>AS PERDIDO RD CHALAN PIAO</t>
  </si>
  <si>
    <t>66-0773836</t>
  </si>
  <si>
    <t>TEREGEYO</t>
  </si>
  <si>
    <t>ROSELIA</t>
  </si>
  <si>
    <t>unitedprinters670@yahoo.com</t>
  </si>
  <si>
    <t>P-500-24118-932773</t>
  </si>
  <si>
    <t>GRAPHIC ARTS DESIGNER</t>
  </si>
  <si>
    <t>NO SPECIAL REQUIREMENTS REQUIRED</t>
  </si>
  <si>
    <t>ROSELIA TEREGEYO dba UNITED PRINTERS</t>
  </si>
  <si>
    <t>C-500-24180-157512</t>
  </si>
  <si>
    <t>OLEAI BEACH ROAD SAN JOSE, RM. C, 2/F MPSI BLDG</t>
  </si>
  <si>
    <t xml:space="preserve">P.O. BOX 505426 </t>
  </si>
  <si>
    <t xml:space="preserve">JUAN </t>
  </si>
  <si>
    <t>OLEAI BEACH ROAD, SAN JOSE, RM. C 2/F MPSI BLDG.</t>
  </si>
  <si>
    <t>P-500-24012-636101</t>
  </si>
  <si>
    <t xml:space="preserve">OLEAI BEACH ROAD, RM. C, 2/F MPSI BLDG. </t>
  </si>
  <si>
    <t>C-500-24228-268915</t>
  </si>
  <si>
    <t>Ramona T. Attao</t>
  </si>
  <si>
    <t>P.O. Box 500813</t>
  </si>
  <si>
    <t>66-1071983</t>
  </si>
  <si>
    <t>Attao</t>
  </si>
  <si>
    <t>Ramona</t>
  </si>
  <si>
    <t>saipanbusiness23@gmail.com</t>
  </si>
  <si>
    <t>P-500-24157-077173</t>
  </si>
  <si>
    <t>2 years of work experience in similar role. knowledge of general maintenance techniques and equipment. Knowledge in using hand and power tools. Knowledge of electrical, plumbing, and HVAC systems. Ability to prioritize tasks effectively. Attention to detail and ability to follow instructions accurately. Ability to work independently. Flexibility to work on weekends or outside regular working hours for emergencies or special projects.</t>
  </si>
  <si>
    <t>China Town Village</t>
  </si>
  <si>
    <t>C-500-24218-246156</t>
  </si>
  <si>
    <t>Must have 12 months of work-related experience as a baker.  Understanding the implications of new information for both current and future problem-solving and decision-making.  Must be able to carry 50lbs. of flour, sugar, and other ingredients.  Can work in flexible hours.</t>
  </si>
  <si>
    <t>C-500-24181-162051</t>
  </si>
  <si>
    <t>Deolito Ramirez Jr</t>
  </si>
  <si>
    <t>JJ Manpower</t>
  </si>
  <si>
    <t>Oleai San Jose</t>
  </si>
  <si>
    <t>Ramirez Jr</t>
  </si>
  <si>
    <t>Deolito</t>
  </si>
  <si>
    <t>P-500-24103-880491</t>
  </si>
  <si>
    <t>No Special Sills Required</t>
  </si>
  <si>
    <t>DEOLITO</t>
  </si>
  <si>
    <t>DEOLITO RAMIREZ</t>
  </si>
  <si>
    <t>C-500-24190-178444</t>
  </si>
  <si>
    <t>KB Enterprises, Inc.</t>
  </si>
  <si>
    <t>Sign &amp; Sign</t>
  </si>
  <si>
    <t xml:space="preserve">Chalan Monsignor De Leon Guerrero, 1/F MIC Bldg San Jose </t>
  </si>
  <si>
    <t>P. O. Box 502861</t>
  </si>
  <si>
    <t>66-0821323</t>
  </si>
  <si>
    <t>Jin Hyung</t>
  </si>
  <si>
    <t>Vice-President / Treasurer</t>
  </si>
  <si>
    <t>Chalan Monsignor De Leon Guerrero, MIC Bldg.1/F San Jose</t>
  </si>
  <si>
    <t>P.O. Box 502861</t>
  </si>
  <si>
    <t>kbjang@hotmail.com</t>
  </si>
  <si>
    <t>Computer, Automated Teller, and Office Machine Repairers</t>
  </si>
  <si>
    <t>P-500-24101-871263</t>
  </si>
  <si>
    <t>Printer Technician and Maintenance</t>
  </si>
  <si>
    <t>Must have 24-months of work related experience with commercial printer. Must be able to utilize printing software. Must be familiar in all kinds of commercial printer and printer parts. Knowledge of machines and tools, including their designs, uses, repair, and maintenance. Has the ability to troubleshoot and think independently. Must have knowledge of basic networking. Ability to lift and carry 50 pounds. Pull, lift, reach and transport equipment parts and boxes.</t>
  </si>
  <si>
    <t>1/F MIC Bldg. , San Jose Village</t>
  </si>
  <si>
    <t>C-500-25043-685591</t>
  </si>
  <si>
    <t>ALL APPLICABLE CNMI AND FEDERAL TAXES  (WTAX &amp; FICA)</t>
  </si>
  <si>
    <t>C-500-24333-506355</t>
  </si>
  <si>
    <t>C-500-24339-515982</t>
  </si>
  <si>
    <t>P-500-24299-432036</t>
  </si>
  <si>
    <t>Job requires attention to detail, problem solving, noticing a problem and figuring out the best way to solve it. Capable of lifting 50 to 70 pounds unassisted. Able to work on feet for extended
periods of time.</t>
  </si>
  <si>
    <t>C-500-24211-227281</t>
  </si>
  <si>
    <t>Chen</t>
  </si>
  <si>
    <t>Dingfa</t>
  </si>
  <si>
    <t>6704 Chalan Pale Arnold, Gualo Rai</t>
  </si>
  <si>
    <t>P-500-24173-136245</t>
  </si>
  <si>
    <t>KNOWLEDGE OF USING HANDS/POWER TOOLS TO DO MAINTAINING AND REPAIRING WORK, KNOWLEDGE OF MATERIALS, METHODS, AND THE TOOLS INVOLVED IN THE CONSTRUCTION OR REPAIR, BE ABLE TO READ TECHNICAL INFORMATION NEEDED TO PERFORM MAINTENANCE OR REPAIRS. 12 MONTHS PREVIOUS WORK EXPERIENCE IS REQUIRED AS GENERAL MAINTENANCE AND REPAIR WORKER.</t>
  </si>
  <si>
    <t>LOCAL GOVERNMENT &amp; FEDERAL TAX</t>
  </si>
  <si>
    <t>C-500-24220-250063</t>
  </si>
  <si>
    <t>C-500-24162-089138</t>
  </si>
  <si>
    <t>PMB 338,  P.O. Box 10001</t>
  </si>
  <si>
    <t>P-500-24052-734685</t>
  </si>
  <si>
    <t>GENERAL KNOWLEDGE OF THE GAME OF SOCCER SPECIALLY OF ITS RULES AND REGULATIONS. KNOWLEDGE ON MSWORDS, EXCEL, AND POWER POINT PRESENTATION NECESSARY. KNOWLEDGE ON COMPUTERIZED LEAGUE MANAGEMENT SCHEDULING PROGRAMS. EXPERIENCE IN DOCUMENTING AND REPORTING OF PLAYERS AND OFFICIALS IN INTERNATIONAL SOCCER GAMES &amp; EVENTS, TOURNAMENTS, SUMMER TRAINING CAMPS, COURSES, ETC. KNOWLEDGE AND EXPERIENCE IN THE EAFF AND AFC ELECTRONIC REGISTRATION SYSTEM FOR TOURNAMENTS AND OTHER EVENTS WILL BE GIVEN ADDITIONAL CONSIDERATIONS. HIGH SCHOOL DIPLOMA WITH AT LEAST 24 MONTHS OF WORK EXPERIENCE.</t>
  </si>
  <si>
    <t>NMI Soccer Training Center, 4627 As Gonno Rd. Koblerville</t>
  </si>
  <si>
    <t>C-500-24310-452964</t>
  </si>
  <si>
    <t>P-500-24199-201296</t>
  </si>
  <si>
    <t>HIGH SCHOOL GRADUATE WITH A MINIMUM OF 12 MONTH WORKING EXPERIENCE AS OPERATIONAL SERVICE WORKER. USED TO PERFORM BASIC TROUBLESHOOTING ABILITY , REPAIRS OR TAKE PREVENTAIVE MEASURES TO ENSURE THE LIFE AND FUNCTIONING OF VARIOUS TYPES OF EQUIPMENT. HAVE THE SKILL TO INSPECT, DIAGNOSE AND SOLVE PROBLEMS WITH MACHINES OR BUILDINGS.</t>
  </si>
  <si>
    <t>SUNSET GLOW COMMERCIAL BUILDING,</t>
  </si>
  <si>
    <t>C-500-24260-338791</t>
  </si>
  <si>
    <t>Traditional Corporation</t>
  </si>
  <si>
    <t>Your Only Traditional Massage</t>
  </si>
  <si>
    <t>Tun Tomas P. Sablan Beach Road, Chalan Kanoa</t>
  </si>
  <si>
    <t>PMB 839 Box 10005</t>
  </si>
  <si>
    <t>66-1002341</t>
  </si>
  <si>
    <t>AUSTRIA</t>
  </si>
  <si>
    <t>ANTONIO</t>
  </si>
  <si>
    <t>ANCHETA</t>
  </si>
  <si>
    <t>PRESIDENT / SECRETARY</t>
  </si>
  <si>
    <t>TUN TOMAS P. SABLAN BEACH ROAD CHALAN KANOA</t>
  </si>
  <si>
    <t>PMB 839 BOX 10005</t>
  </si>
  <si>
    <t>traditionalcorp2024@gmail.com</t>
  </si>
  <si>
    <t>P-500-24204-211132</t>
  </si>
  <si>
    <t>Masseuse</t>
  </si>
  <si>
    <t>MUST BE A HIGH SCHOOL GRADUATE WITH AT LEAST 24-MONTHS OF WORK RELATED EXPERIENCE AS MASSEUSE.  HAS KNOWLEDGE FOR PROVIDING CUSTOMER AND PERSONAL SERVICES, THIS INCLUDES CUSTOMER NEEDS ASSESSMENT, MEETING QUALITY STANDARDS FOR SERVICES AND EVALUATION OF CUSTOMER SATISFACTION.  ABILITY TO EXERT MUSCLE FORCE REPEATEDLY AS THIS INVOLVES MUSCULAR ENDURANCE AND RESISTANCE TO MUSCLE FATIGUE.  HAS THE PHYSICAL STRENGTH TO APPLY DEEP PRESSURE WHEN NECESSARY AND THE SELF-AWARENESS AND CONTROL TO USE A MORE DELICATE TOUCH AND HAS A RELAXING ENERGY AND SPEAK SLOWLY AND CALMLY WHEN COMMUNICATING WITH THE CLIENTS.  CAN WORK IN FLEXIBLE TIME.</t>
  </si>
  <si>
    <t>Tun Tomas P. Sablan Beach Road Chalan Kanoa</t>
  </si>
  <si>
    <t>M.G.A. BUSINESS</t>
  </si>
  <si>
    <t>C-500-24279-387980</t>
  </si>
  <si>
    <t>1 YEAR EXPERIENCE AS BUILDING MAINTENANCE IS REQUIRED AND PREFERABLY WITH CARPENTRY RELATED SKILLS SUCH AS REPAIR/INSTALLATION;
CAN OPERATE EQUIPMENT AND HAND POWER TOOLS. 
MUST HAVE PROBLEM SOLVING SKILLS. MUST BE ABLE TO DELIVER WORK INDEPENDENTLY AND WITH URGENCY.</t>
  </si>
  <si>
    <t>CNMI TAXES (CHAP 2 AND CHAP 7)
FICA TAXES (SOCIAL SECURITY AND MEDICARE)</t>
  </si>
  <si>
    <t>C-500-24276-378975</t>
  </si>
  <si>
    <t>P-500-24234-281918</t>
  </si>
  <si>
    <t>Skills in cutting , trimming, styling hair</t>
  </si>
  <si>
    <t>CNMI Taxes (Chapter 2)
FICA Taxes (SSS, Medicare)</t>
  </si>
  <si>
    <t>C-500-24248-313511</t>
  </si>
  <si>
    <t>C-500-24250-318789</t>
  </si>
  <si>
    <t>PO Box 501489</t>
  </si>
  <si>
    <t>Northern Mariana Island</t>
  </si>
  <si>
    <t>P-500-24205-214358</t>
  </si>
  <si>
    <t>Employment Certification as Dressmaker requirement will be applied equally to both U.S. workers and CW-1 workers.</t>
  </si>
  <si>
    <t>C-500-24208-224240</t>
  </si>
  <si>
    <t>All applicable CNMI and fedral tax deductions</t>
  </si>
  <si>
    <t>C-500-24187-176150</t>
  </si>
  <si>
    <t>C-500-24166-110478</t>
  </si>
  <si>
    <t xml:space="preserve">ATTENTION TO DETAIL. </t>
  </si>
  <si>
    <t>C-500-24278-384972</t>
  </si>
  <si>
    <t>P-500-24218-243585</t>
  </si>
  <si>
    <t>AUTOMOTIVE SERVICE TECHNICIAN AND MECHANICS</t>
  </si>
  <si>
    <t>High school graduate/GED diploma is required.  Must have at least 24 months on-the job work experience using computer diagnostic devices in newer Hyundai and Mazda vehicles.  Can repair virtually any component on the vehicle; engine and transmission rebuild electrical diagnosis &amp; repair, service air conditioning and heating systems.  Must have a valid driver's license and Must be able to read and write work orders.</t>
  </si>
  <si>
    <t>PAGU AV., RT 314</t>
  </si>
  <si>
    <t>C-500-24296-422980</t>
  </si>
  <si>
    <t>C-500-25125-939942</t>
  </si>
  <si>
    <t>Advance Carrier, Inc</t>
  </si>
  <si>
    <t>Marianas Carrier</t>
  </si>
  <si>
    <t>Gualo Rai Commercial Center, Gualo Rai P.O. Box 500137</t>
  </si>
  <si>
    <t>66-0811846</t>
  </si>
  <si>
    <t>P-500-24136-001024</t>
  </si>
  <si>
    <t>HVAC Technician</t>
  </si>
  <si>
    <t>HIGH SCHOOL DIPLOMA, GED OR SUITABLE EQUIVALENT. AT LEAST 12 MONTHS EXPERIENCE AS AN HVAC TECHNICIAN. UNDERSTANDING OF ADVANCED PRINCIPLES OF AIR CONDITIONING, REFRIGERATION AND HEATING. WORKING KNOWLEDGE OF BOILER SYSTEMS. ABILITY TO WORK AFTER HOURS, OVER WEEKENDS AND ON PUBLIC HOLIDAYS WITH SHORT OR NO NOTICE. ABILITY TO WORK IN CONFINED SPACES. ENSURING COMPLIANCE WITH APPLIANCE STANDARDS AND WITH OCCUPATIONAL HEALTH AND SAFETY ACT. READ AND UNDERSTAND IN BALANCING AIR AND WATER TREATMENT SYSTEMS IN LINE WITH HVAC PROTOCOLS. READ AND
UNDERSTAND SCHEMATICS AND WORK PLANS.</t>
  </si>
  <si>
    <t>Gualo Rai Commercial Center, Gualo Rai</t>
  </si>
  <si>
    <t>Advance Carrier, Inc.</t>
  </si>
  <si>
    <t>C-500-25080-793279</t>
  </si>
  <si>
    <t>P-500-25037-670027</t>
  </si>
  <si>
    <t>STOCK AND MATERIAL MOVERS, HAND</t>
  </si>
  <si>
    <t xml:space="preserve">Knowledge in QuickBooks point of sale software and must be physically able to perform the work with 12 months' work experience. </t>
  </si>
  <si>
    <t>C-500-25020-628842</t>
  </si>
  <si>
    <t>P-500-24191-181693</t>
  </si>
  <si>
    <t>1-F Tinian KLH Building</t>
  </si>
  <si>
    <t>C-500-25051-709038</t>
  </si>
  <si>
    <t>C-500-24281-388821</t>
  </si>
  <si>
    <t xml:space="preserve">THREE MONTHS WORK EXPERIENCE FOR THE POSITION; 
SERVICE ORIENTED AND ATTENTION TO DETAIL; ABILITY TO MANAGE TIME EFFICIENTLY BECAUSE THEY MUST QUICKLY PREPARE ROOMS BEFORE OCCUPANTS CHECK IN; ABILITY TO MEET PERFORMANCE EXPECTATIONS WITHOUT SUPERVISION; CAN COMMUNICATE WELL BOTH ORAL AND WRITTEN, INCLUDING THE ABILITY TO LISTEN CAREFULLY AND ASK THE RIGHT QUESTIONS TO GAIN CLARIFICATIONS; AND INTERACT POSITIVELY WITH GUESTS; KNOWLEDGE OF CLEANING AND SANITATION PRODUCTS, TECHNIQUES AND METHODS AND WITH WORKING KNOWLEDGE OF OPERATING MECHANIZED CLEANING EQUIPMENT; AND ABILITY TO LIFT, PUSH AND PULL REQUIRED LOAD. </t>
  </si>
  <si>
    <t>C-500-24366-577884</t>
  </si>
  <si>
    <t>With 12 months' work experience on the job as baker. Knowledge of raw materials, production processes, quality control, costs, and other techniques for maximizing the manufacture and distribution of goods. Must be able to handle split shift schedule. Must be able to work on busy operation days, like holidays</t>
  </si>
  <si>
    <t>C-500-25030-652725</t>
  </si>
  <si>
    <t>CNMI Tax and FICA Tax.</t>
  </si>
  <si>
    <t>C-500-25024-639508</t>
  </si>
  <si>
    <t>P-500-24347-537125</t>
  </si>
  <si>
    <t>CNMI, Federal Tax (FICA), and Medicare Tax</t>
  </si>
  <si>
    <t>C-500-25017-625347</t>
  </si>
  <si>
    <t>MIDDLE ROAD PUERTO RICE</t>
  </si>
  <si>
    <t>C-500-24366-577955</t>
  </si>
  <si>
    <t>TRI ENTERPRISES, INC.</t>
  </si>
  <si>
    <t>MARIANAS VISITING NURSES</t>
  </si>
  <si>
    <t>SUITE 104</t>
  </si>
  <si>
    <t>66-0595842</t>
  </si>
  <si>
    <t>P-500-24319-473875</t>
  </si>
  <si>
    <t>jovymacaraig@hhcare.co</t>
  </si>
  <si>
    <t>C-500-24331-500398</t>
  </si>
  <si>
    <t>C-500-24310-452892</t>
  </si>
  <si>
    <t>Transasian Corporation</t>
  </si>
  <si>
    <t>P.O. Box 501579, Middle Road, Chalan Laulau</t>
  </si>
  <si>
    <t>ASIA GARDEN APARTMENTS, LUUGHAL PLACE</t>
  </si>
  <si>
    <t>98-0166250</t>
  </si>
  <si>
    <t># 6400 TAC Bldg., Middle Road, Chalan Laulau</t>
  </si>
  <si>
    <t>humanresourceta@gmail.com</t>
  </si>
  <si>
    <t>P-500-24171-127812</t>
  </si>
  <si>
    <t>1. MUST HAVE 2 YEARS DOCUMENTED WORK EXPERIENCE, KNOWLEDGE AND SKILLS IN THE SAME POSITION.
2. MUST BE PROFICIENT IN THE USE OF HAND AND POWER TOOLS TO REPAIR ELECTRICAL, ELECTRONIC COMPONENTS, PIPE SYSTEMS, PLUMBING, MACHINERY OR
EQUIPMENT.
3. MUST BE ABLE TO LIFT, CARRY AND MOVE HEAVY OBJECTS AT LEAST 90 LBS. IN WEIGHT WITHOUT ASSISTANCE.
4. MUST BE ABLE TO WORK ON FLEXIBLE TIME, EARLY MORNING SHIFT, SUNDAYS AND HOLIDAYS; AND BE ABLE TO DELIVER WORK INDEPENDENTLY AND WITH URGENCY. 
5.  MUST HAVE A RELIABLE TRANSPORTATION TO AND FROM THE PLACE OF WORK.
6.DETAILED RESUME, EMPLOYMENT CERTIFICATIONS AND PRE-SCREENING TEST ARE REQUIRED EQUALLY APPLICABLE TO BOTH U.S.  AND FOREIGN APPLICANTS.</t>
  </si>
  <si>
    <t>ASIA GARDEN APARTMENT, LUUGHAL PLACE</t>
  </si>
  <si>
    <t>C-500-24318-471138</t>
  </si>
  <si>
    <t>northern marianas islands</t>
  </si>
  <si>
    <t>P-500-24198-198623</t>
  </si>
  <si>
    <t>6 months work related experience. Work Certificate is required for both US Worker and CW-1 Worker.</t>
  </si>
  <si>
    <t>C-500-25048-698471</t>
  </si>
  <si>
    <t>TASI TOURS &amp; TRANSPORTATION INC</t>
  </si>
  <si>
    <t>P.O. BOX 501023</t>
  </si>
  <si>
    <t>98-6018633</t>
  </si>
  <si>
    <t>WATANABE</t>
  </si>
  <si>
    <t>MAMORU</t>
  </si>
  <si>
    <t>lucy058@tasi-saipan.com</t>
  </si>
  <si>
    <t>Electrical and Electronic Engineering Technologists and Technicians</t>
  </si>
  <si>
    <t>P-500-24329-496677</t>
  </si>
  <si>
    <t>Mechanical Engineering Technicians</t>
  </si>
  <si>
    <t>must be able to use excel, word &amp; powerpoint, computer application for vehicle/bus repairs, must have knowledge of machine and hand-tools used for the job. Have Electrical knowledge</t>
  </si>
  <si>
    <t>3100 Beach Road Garapan</t>
  </si>
  <si>
    <t>C-500-25052-712749</t>
  </si>
  <si>
    <t>C-500-25039-677584</t>
  </si>
  <si>
    <t>PRIMTEK INCORPORATED</t>
  </si>
  <si>
    <t>PRIMTEK CONSTRUCTION</t>
  </si>
  <si>
    <t>P O BOX 504921</t>
  </si>
  <si>
    <t>KANNAT TABLA DRIVE CORNER LONG LANE</t>
  </si>
  <si>
    <t>66-0666006</t>
  </si>
  <si>
    <t>PO</t>
  </si>
  <si>
    <t>EMMANUEL</t>
  </si>
  <si>
    <t>primtek.construct@yahoo.com</t>
  </si>
  <si>
    <t>P-500-24145-037408</t>
  </si>
  <si>
    <t>MAINTENANCE REPAIRER</t>
  </si>
  <si>
    <t>MUST HAVE KNOWLEDGE IN PIPE FITTING, ELECTRICAL WORKS, CARPENTRY, AND WELDING. CAN OPERATE AND MAINTAIN HAND TOOLS AND POWER TOOLS.MUST HAVE AT LEAST 24 MONTHS OF WORKING EXPERIENCE AS A MAINTENANCE REPAIRER. HIGH SCHOOL DIPLOMA IS REQUIRED. HE/ SHE MUST BE ABLE TO SPEND THE DAY ON THEIR FEET AND UNDER THE SUN WITHOUT GETTING OVERLY TIRED. CAN WORK FLEXIBLE TIME, TIME INCLUDING WEEKENDS AND HOLIDAYS. CERTIFICATE OF EMPLOYMENT AS MAINTENANCE REPAIRER IS REQUIRED
PASSED THE PRE-SCREENING TEST IS REQUIRED
(LIKE TRADE TEST AND / OR EMPLOYMENT EXAM)</t>
  </si>
  <si>
    <t xml:space="preserve">FICA &amp; WITHHOLDING TAX
</t>
  </si>
  <si>
    <t>C-500-25092-825589</t>
  </si>
  <si>
    <t>P-500-24331-502933</t>
  </si>
  <si>
    <t>Heavy Duty Custodian</t>
  </si>
  <si>
    <t xml:space="preserve">High school graduate. Must have at least 1-year of work-related experience. Can perform work assignments with less supervision. Familiar with using cleaning tools such as power washer, bush cutter, lawnmower, and other heavy duty cleaning equipment. Must be knowledgeable with using chemical cleaners, pesticides, and be able to mix detergents for cleaning solutions according to specifications. Willing to work flexible hours including holidays and weekends. This position includes shifting work schedule and each beneficiary shall have different days off, each with 1-day off per week. Must be physically fit to be able to handle strenuous activities such as lifting, pushing, pulling or carrying heavy loads. Must have own transportation to &amp; from work and must possess a valid CNMI Driver's License. </t>
  </si>
  <si>
    <t>Afetna Rd</t>
  </si>
  <si>
    <t>C-500-25084-800129</t>
  </si>
  <si>
    <t>P-500-25043-688696</t>
  </si>
  <si>
    <t>HVAC TECHNICIAN</t>
  </si>
  <si>
    <t>Knowledge of machines and parts</t>
  </si>
  <si>
    <t>Social Security, Medicare, CNMI taxes</t>
  </si>
  <si>
    <t>C-500-25041-678339</t>
  </si>
  <si>
    <t>C-500-25036-666519</t>
  </si>
  <si>
    <t>MUSIC PERFORMING ARTS COMPETITION CORPORATION MPACC</t>
  </si>
  <si>
    <t>PO BOX 500935</t>
  </si>
  <si>
    <t>66-1052710</t>
  </si>
  <si>
    <t>QUITUGUA</t>
  </si>
  <si>
    <t>DANIEL</t>
  </si>
  <si>
    <t>mpacc.corpspn@gmail.com</t>
  </si>
  <si>
    <t>P-500-24157-072516</t>
  </si>
  <si>
    <t>PERFORMER</t>
  </si>
  <si>
    <t>3 months experience as performer</t>
  </si>
  <si>
    <t>KANAT TABLA</t>
  </si>
  <si>
    <t>C-500-25088-813109</t>
  </si>
  <si>
    <t>DAMASO B. CATUBAY</t>
  </si>
  <si>
    <t>P.O BOX 1261</t>
  </si>
  <si>
    <t>P-500-24351-545093</t>
  </si>
  <si>
    <t>MUST KNOW HOW TO DRIVE TRACTOR AND TRUCK FOR LOADING OF GOODS. CANDIDATE MAY BE REQUIRED TO WORK UNDER THE SUN OR RAINING IF
NECESSARY.</t>
  </si>
  <si>
    <t>Damaso Catubay dba D &amp; G FARM</t>
  </si>
  <si>
    <t>C-500-25100-849726</t>
  </si>
  <si>
    <t>STERLING CORPORATION</t>
  </si>
  <si>
    <t>LAGOON SPA, VERDE SPA, DYNAMIC SHIATSU</t>
  </si>
  <si>
    <t>PMB 836 P.O. BOX 10001</t>
  </si>
  <si>
    <t>CORAL TREE AVE GARAPAN</t>
  </si>
  <si>
    <t>66-0564867</t>
  </si>
  <si>
    <t>ZHIMING</t>
  </si>
  <si>
    <t>P-500-25059-731491</t>
  </si>
  <si>
    <t>MASSEUSE</t>
  </si>
  <si>
    <t>Current massage therapy certification or license. At least 12 months of experience in a professional spa or massage therapy setting
Excellent interpersonal and communication skills. Ability to perform various types of massages with excellent technique
Ability to work flexible hours, including evenings and weekends.</t>
  </si>
  <si>
    <t>CORAL TREE AVE GARAPAN SAIPAN Northern Mariana Islands 96950</t>
  </si>
  <si>
    <t>Villaroyal Pawnshop</t>
  </si>
  <si>
    <t>C-500-25076-781822</t>
  </si>
  <si>
    <t>chapter 2, fica sss and fica med</t>
  </si>
  <si>
    <t>C-500-25072-771748</t>
  </si>
  <si>
    <t>PKM CORPORATION</t>
  </si>
  <si>
    <t>SAIPAN GREEN ENERGY/JUMENG CONSTRUCTION</t>
  </si>
  <si>
    <t>CHALAN MONSIGNOR GUERRERO, DANDAN VILLAGE</t>
  </si>
  <si>
    <t>66-0717389</t>
  </si>
  <si>
    <t>LANLAN</t>
  </si>
  <si>
    <t>PKMSAIPAN@GMAIL.COM</t>
  </si>
  <si>
    <t>Solar Thermal Installers and Technicians</t>
  </si>
  <si>
    <t>P-500-25036-666906</t>
  </si>
  <si>
    <t>SOLAR THERMAL INSTALLER</t>
  </si>
  <si>
    <t>(1). WORK SCHEDULE AS FOLLOWS:
8:00 AM TO 12:00PM;
2:00PM TO 5:00PM.
(7) HOURS A DAY, MONDAY THROUGH FRIDAY, (35) HOURS PER WEEK.
(2) REQUEST AN ON-SITE FIELD TESTING.</t>
  </si>
  <si>
    <t>Per Week exceeds 40 hours, overtime rate $11.21 x 1.5=$16.815 per hour</t>
  </si>
  <si>
    <t>pkmsaipan@gmail.com</t>
  </si>
  <si>
    <t>C-500-25094-831555</t>
  </si>
  <si>
    <t>SJ Corporation</t>
  </si>
  <si>
    <t>P.O BOX 501962</t>
  </si>
  <si>
    <t>98-0084512</t>
  </si>
  <si>
    <t>Jong Hoo</t>
  </si>
  <si>
    <t>sjcorpsaipan2020@gmail.com</t>
  </si>
  <si>
    <t>P-500-24317-468105</t>
  </si>
  <si>
    <t>Building Cleaning Workers, All Othe</t>
  </si>
  <si>
    <t>Knowledgeable in health and safety procedure in doing the task. Familiar with various cleaning supplies and materials like vacuum cleaner, Broom, Dustpan, Mop , Plastic Buckets, trash bags, glass cleaner, wood polish etc.. May be able to work standing long hours if necessary or under the sun. Must have 3 months work experience.</t>
  </si>
  <si>
    <t>C-500-25128-951454</t>
  </si>
  <si>
    <t>C-500-25097-835651</t>
  </si>
  <si>
    <t>GPPC INC.</t>
  </si>
  <si>
    <t>P.O. BOX 504357 CK</t>
  </si>
  <si>
    <t>TUN KIOSHI KILELEMAN ROAD, AS PERDIDO</t>
  </si>
  <si>
    <t>66-0589962</t>
  </si>
  <si>
    <t>PAGULAYAN</t>
  </si>
  <si>
    <t>ANITA</t>
  </si>
  <si>
    <t>FERMIN</t>
  </si>
  <si>
    <t>anniep@gppcinc.com</t>
  </si>
  <si>
    <t>P-500-25059-731337</t>
  </si>
  <si>
    <t>MAINTENANCE ENGINEER</t>
  </si>
  <si>
    <t>KNOWLEDGE IN USING HAND AND POWER TOOLS SUCH AS CORDLESS POWER DRILLS, POWER CIRCULARS SAWS, AND PULLERS</t>
  </si>
  <si>
    <t>TUN KIOSHI KILELEMAN ROAD</t>
  </si>
  <si>
    <t>AS PERDIDO AREA</t>
  </si>
  <si>
    <t>IN EXCESS OF 40 HOURS X 1.50</t>
  </si>
  <si>
    <t>CNMI WITHHOLDING AND FICA TAX</t>
  </si>
  <si>
    <t>www.gppcinc.com</t>
  </si>
  <si>
    <t>C-500-25098-840262</t>
  </si>
  <si>
    <t>Alba Prime Pacific LLC</t>
  </si>
  <si>
    <t>Multiline Supplies &amp; Services</t>
  </si>
  <si>
    <t>Pedro Lane Chalan Kanoa Village</t>
  </si>
  <si>
    <t>PMB 138 PO Box 10000</t>
  </si>
  <si>
    <t>66-0803280</t>
  </si>
  <si>
    <t>Leong</t>
  </si>
  <si>
    <t>rleong1969@gmail.com</t>
  </si>
  <si>
    <t>P-500-24264-352314</t>
  </si>
  <si>
    <t>Work Certificate is required  for both US Workers and CW-1 Workers</t>
  </si>
  <si>
    <t>I.</t>
  </si>
  <si>
    <t>C-500-25094-831153</t>
  </si>
  <si>
    <t>DREAM PACIFIC CORPORATION</t>
  </si>
  <si>
    <t>RM 203 LIMS BUILDING 2480 BEACH ROAD OLEAI</t>
  </si>
  <si>
    <t>PO BOX 500968</t>
  </si>
  <si>
    <t>66-0842167</t>
  </si>
  <si>
    <t>TERESA</t>
  </si>
  <si>
    <t>HWANG</t>
  </si>
  <si>
    <t>CORPORATE SECRETARTY</t>
  </si>
  <si>
    <t>dreampacificcorp2016@gmail.com</t>
  </si>
  <si>
    <t>P-500-24225-259674</t>
  </si>
  <si>
    <t xml:space="preserve">One year related experience in Tour/ Travel Industry. Must be able to speak, read and write the Korean language for better communication with the tourist customers. Computer skill required ( Microsoft-Office-Excel/Word) At least High school Graduate. Traffic and police clearance required- Applied Equally to US and CW-1 Workers. Must possess a valid  Drivers License- Applied Equally to US and CW-1 Workers.. Must be willing to work with flexible schedule. Previous work experience required- Applied Equally to US and CW-1 Workers.
</t>
  </si>
  <si>
    <t>SS TAX, MEDICARE TAX, CH. 2 TAX ( CNMI TAX), CHAPTER 7 TAX</t>
  </si>
  <si>
    <t>CNMI withholding and FICA Tax</t>
  </si>
  <si>
    <t>2340 BEACHROAD OLEAI</t>
  </si>
  <si>
    <t>C-500-25093-826471</t>
  </si>
  <si>
    <t>C-500-25104-863169</t>
  </si>
  <si>
    <t>P-500-25037-670053</t>
  </si>
  <si>
    <t xml:space="preserve">Must be proficient in using software such as Microsoft Office and QuickBooks.
</t>
  </si>
  <si>
    <t>TANG INVESTMENTS INC</t>
  </si>
  <si>
    <t>PUTI TAINOBIU AV., GARAPAN</t>
  </si>
  <si>
    <t>PO BOX 66 GRB</t>
  </si>
  <si>
    <t>66-0701944</t>
  </si>
  <si>
    <t>TANG</t>
  </si>
  <si>
    <t>TANGINVESTMENTSINC@GMAIL.COM</t>
  </si>
  <si>
    <t>P-500-24191-181528</t>
  </si>
  <si>
    <t>To qualify, applicants must have at least 24 months experience working in the same position. Must have knowledge of Thai massage. Customer service, communication and interpersonal skills are a must. Applicant must be able to converse in Japanese, Chinese &amp; English to accommodate diverse tourist clientele. Applicant must be able to multi task and work even under pressure. Please note that the work schedule will be divided into three shifts (opening shift, mid shift and closing shift) to be spread among the workers. Applicants are required to submit a form of identification, updated resume and employment certification showing the required work experience. Complete applications will be considered if submitted within the recruitment period. Previous employers will be contacted for verification and character reference. Applicants will be asked to demonstrate skill requirements of the job. All requirements apply equally to all applicants.</t>
  </si>
  <si>
    <t>PUTI TAINOBIU AV.</t>
  </si>
  <si>
    <t>tanginvestmentsinc@gmail.com</t>
  </si>
  <si>
    <t>C-500-25121-925288</t>
  </si>
  <si>
    <t>SAIPAN INT'L DIVING CORPORATION</t>
  </si>
  <si>
    <t>LESTUN ST, GARAPAN</t>
  </si>
  <si>
    <t>PMB 12 BOX 10003</t>
  </si>
  <si>
    <t>66-1069420</t>
  </si>
  <si>
    <t>divingcorp8888@gmail.com</t>
  </si>
  <si>
    <t>P-500-24128-966087</t>
  </si>
  <si>
    <t>ABLE TO WORK IN THE EVENING, ON HOLIDAYS, AND ON WEEKENDS. 24 MONTHS OF WORKING EXPERIENCE REQUIRED AS A TOUR GUIDE.</t>
  </si>
  <si>
    <t>C-500-25168-104396</t>
  </si>
  <si>
    <t>APINAN'S ROYAL THAI EMPORIUM, LLC</t>
  </si>
  <si>
    <t>P.O. BOX 7435 SVRB</t>
  </si>
  <si>
    <t>CHALAN MONSIGNOR GUERRERO RD., SAN JOSE</t>
  </si>
  <si>
    <t>66-0919384</t>
  </si>
  <si>
    <t>BURRELL</t>
  </si>
  <si>
    <t>WILLIAM</t>
  </si>
  <si>
    <t>FREDERICK</t>
  </si>
  <si>
    <t>MANAGING MEMBER</t>
  </si>
  <si>
    <t>wfburrell0148@gmail.com</t>
  </si>
  <si>
    <t>P-500-24337-508565</t>
  </si>
  <si>
    <t>Master's</t>
  </si>
  <si>
    <t xml:space="preserve">U.S. AND FOREIGN WORKERS MUST HAVE A CERTIFICATE IN THE ART OF THAI THERAPEUTIC MASSAGING AND MUSCLE RELAXATION. </t>
  </si>
  <si>
    <t>CHALAN MONSIGNOR GURRERO RD., SAN JOSE</t>
  </si>
  <si>
    <t>ALL STATE AND FEDERAL EMPLOYMENT TAXES.</t>
  </si>
  <si>
    <t>wfburrell0148@yahoo.com</t>
  </si>
  <si>
    <t>MAILMAN  &amp; KARA, LLC</t>
  </si>
  <si>
    <t>bmailman@gmail.com</t>
  </si>
  <si>
    <t>C-500-25107-874383</t>
  </si>
  <si>
    <t>SPN US CORPORATION</t>
  </si>
  <si>
    <t>Furnace, Kiln, Oven, Drier, and Kettle Operators and Tenders</t>
  </si>
  <si>
    <t>P-500-25068-760353</t>
  </si>
  <si>
    <t>Charcoal Makers</t>
  </si>
  <si>
    <t>MUST PASS (PRE-EMPLOYMENT) CHARCOAL BURNER HANDLING TEST IF SELECTED, MUST HAVE 12 MONTHS PRIOR EXPERIENCE IN THIS FIELD. 
ALL EMPLOYMENT REQUIREMENTS APPLY EQUALLY TO BOTH U.S. WORKERS AND CW-1 WORKERS.</t>
  </si>
  <si>
    <t>Chalan Pale Arnold Road, Marpi</t>
  </si>
  <si>
    <t xml:space="preserve">Applicable CNMI and Federal employment taxes as required by law.
</t>
  </si>
  <si>
    <t>C-500-25111-883445</t>
  </si>
  <si>
    <t>FEIYUE CORPORRATION</t>
  </si>
  <si>
    <t>SAIPAN GIFT SHOP</t>
  </si>
  <si>
    <t>66-1080576</t>
  </si>
  <si>
    <t>GUIQING</t>
  </si>
  <si>
    <t>FYUE1556@GMAIL.COM</t>
  </si>
  <si>
    <t>P-500-25046-697539</t>
  </si>
  <si>
    <t>WORK SCHEDULE AS FOLLOWS:
8:00AM TO 12:00PM,
2:00PM TO 5:00PM.
7 HOURS PER DAY, MONDAY THROUGH FRIDAY, 35 HOURS PER WEEK</t>
  </si>
  <si>
    <t>Per week exceeds 40 hours, overtime rate $11.35 x1.5=$17.025 per hour.</t>
  </si>
  <si>
    <t>fyue1556@gmail.com</t>
  </si>
  <si>
    <t>C-500-25105-863883</t>
  </si>
  <si>
    <t>P-500-25063-740122</t>
  </si>
  <si>
    <t xml:space="preserve">The applicant must be a college graduate with a Bachelor's degree in Business Administration, majoring in accounting, and have at least two years of working experience as an accountant, with knowledge of the Peachtree Accounting System. Computer literate using Microsoft Excel, Word, and PowerPoint. </t>
  </si>
  <si>
    <t>Social Security, medicare, CNMI Taxes</t>
  </si>
  <si>
    <t>670-322-6130</t>
  </si>
  <si>
    <t>C-500-25096-835354</t>
  </si>
  <si>
    <t>P-500-24141-012776</t>
  </si>
  <si>
    <t>Maid and Housekeeping Worker</t>
  </si>
  <si>
    <t>MUST HAVE AT LEAST 3MONTHS OF WORKING EXPERIENCE AS MAID AND HOUSEKEEPING WORKER. MUST PRESENT A COPY OF CERTIFICATE OF EMPLOYMENT AS MAID AND HOUSEKEEPING WORKER.  HE/SHE MUST BE ABLE TO SPEND THE DAY ON THEIR FEET. WITHOUT GETTING OVERLY TIRED. CAN WORK FLEXIBLE TIME, TIME INCLUDING BACK-TO-BACK,
WEEKENDS, NIGHTS AND HOLIDAYS. PASSING  OF PRE-SCREENING TEST IS REQUIRED (LIKE TRADE TEST AND/OR
EMPLOYMENT EXAM)</t>
  </si>
  <si>
    <t>mtosaipan.com</t>
  </si>
  <si>
    <t>N/a</t>
  </si>
  <si>
    <t>LERIO</t>
  </si>
  <si>
    <t>AIREN</t>
  </si>
  <si>
    <t>HR MANAGER</t>
  </si>
  <si>
    <t>C-500-25114-903275</t>
  </si>
  <si>
    <t>M.M. CORPORATION</t>
  </si>
  <si>
    <t>MARY'S BEAUTY SALON II</t>
  </si>
  <si>
    <t>GARAPAN STREET</t>
  </si>
  <si>
    <t>PMB 388 BOX 10000</t>
  </si>
  <si>
    <t>66-0913752</t>
  </si>
  <si>
    <t>MUSTION</t>
  </si>
  <si>
    <t>FENGYING</t>
  </si>
  <si>
    <t>MA</t>
  </si>
  <si>
    <t>mmcorpsaipan0316@gmail.com</t>
  </si>
  <si>
    <t>P-500-25014-616327</t>
  </si>
  <si>
    <t>12 months of related work experience.</t>
  </si>
  <si>
    <t>MARY'S BEAUTY SALON, GARAPAN STREET</t>
  </si>
  <si>
    <t>CNMI WITHHOLDING TAX AND FICA TAX.</t>
  </si>
  <si>
    <t>MAINTENANCE and REPAIR WORKERS, GENERAL</t>
  </si>
  <si>
    <t>P-500-24177-144425</t>
  </si>
  <si>
    <t>UNITED EQUIPMENT RENTAL COMP CORP</t>
  </si>
  <si>
    <t>UNITED CONSTRUCTION SERVICES</t>
  </si>
  <si>
    <t>P-500-25078-786296</t>
  </si>
  <si>
    <t>2291 Pumpkin Street, Beach Road Chalan Laulau</t>
  </si>
  <si>
    <t>C-500-25111-883157</t>
  </si>
  <si>
    <t xml:space="preserve">AT LEAST 12 MONTHS WORKING EXPERIENCE AS MAINTENANCE AND REPAIR WORKER.CERTIFICATE OF EMPLOYMENT AS MAINTENANCE AND REPAIR WORKER IS REQUIRED. . KNOW HOW TO READ ELECTRICAL
DIAGRAM. KNOW CARPENTRY AND MASONRY WORKS.
WILLING TO WORK FLEXIBLE SCHEDULE. DO OTHER RELATED DUTIES AS ASSIGNED.
PASSING THE PRE-SCREENING TEST IS REQUIRED (LIKE TRADE TEST AND/OR EMPLOYMENT EXAM)
</t>
  </si>
  <si>
    <t>PAYROLL RELATED TAXES AS REQUIRED BY LAW.</t>
  </si>
  <si>
    <t>C-500-25134-977729</t>
  </si>
  <si>
    <t>GEM Corporation</t>
  </si>
  <si>
    <t>66-0655896</t>
  </si>
  <si>
    <t>P-500-25021-632822</t>
  </si>
  <si>
    <t>Applicant mist have at least 6 months of work experience in any related field.</t>
  </si>
  <si>
    <t>C-500-24247-309012</t>
  </si>
  <si>
    <t>Employee must be deducted with all Taxes (Chapter 2) and FICA (Social Security and Medicare)</t>
  </si>
  <si>
    <t>C-500-24198-198081</t>
  </si>
  <si>
    <t>Applicant must have 12 months of experience in the same position. Must have ability to complete scheduled tasks while responding to unexpected incidents. Must have knowledge of health and safety standards and the ability to handle cleaning chemicals safely. Must have time management skills. Customer service, communication and interpersonal skills are a must especially when dealing with clients. Applicants must be able to multitask and work under pressure. Applicant must be willing to work flexible time, holidays and weekends when necessary. Must be able to limb heights and lift loads of up to 50lbs. Work hours will be between 6:00AM and 8:00PM for at least 7 hours per day. Applicant must clearly indicate the JVA# and position being applied for. Applicant must submit a resume with character references, and employment certificates showing the required work experience. Complete applications will be considered if submitted within the recruitment period. We will contact previous employers for verification and personal reference. Applicants will be asked to demonstrate skill requirements of the job. All requirements will be applied equally to all applicants.</t>
  </si>
  <si>
    <t>C-500-24215-239980</t>
  </si>
  <si>
    <t>CORPORATIONJRB@GMAIL.COM</t>
  </si>
  <si>
    <t>C-500-24235-285250</t>
  </si>
  <si>
    <t>1st Flr. M2M Building, Jesus T. Attao St.</t>
  </si>
  <si>
    <t>C-500-24219-246444</t>
  </si>
  <si>
    <t>P-500-24156-071464</t>
  </si>
  <si>
    <t>POSITION SUMMARY: UNDER GENERAL SUPERVISION, PERFORMS A VARIETY OF GENERAL MAINTENANCE DUTIES WHICH INCLUDE ELECTRICAL, MECHANICAL, CARPENTRY, AND CONSTRUCTION IN THE MAINTENANCE AND REPAIR OF APARTMENT BUILDING FACILITIES AND EQUIPMENT. EXPERIENCE, KNOWLEDGE, ABILITIES: TWELVE (12) MONTHS RELATED MAINTENANCE WORK EXPERIENCE, INCLUDING SAFETY TECHNIQUES AND PROCEDURES WHILE USING CHEMICALS, POWER TOOLS, HAND TOOLS AND EQUIPMENT; KNOWLEDGE OF LIFTING TECHNIQUES AND OTHER SAFETY AND HAZARDOUS ACTIVITIES; ABILITY TO USE REQUIRED TOOLS AND EQUIPMENT INDEPENDENTLY OR WITH MINIMAL SUPERVISION. ESSENTIAL TASKS: MUST BE ABLE TO PERFORM THE FOLLOWING FUNCTIONS TO THE SATISFACTION OF THE EMPLOYEES SUPERVISOR. INSPECT BUILDINGS, ELECTRICAL SYSTEMS, GROUNDS, AND EQUIPMENT TO ENSURE SAFE MAINTAINED CONDITIONS, IDENTIFY HAZARDS, DEFECTS, AND THE NEED FOR ADJUSTMENT OR REPAIR. PERFORM MINOR TROUBLESHOOTING AND REPAIRS; REPLACE LIGHT BULBS, BALLASTS AND FUSES. ASSIST WITH PREVENTIVE MAINTENANCE AND TROUBLESHOOTING ON HVAC SYSTEMS, CHANGING FILTERS, BEARINGS. COMPLETE MAINTENANCE WORK ORDERS AS ASSIGNED. IDENTIFY AND PERFORM SERVICE AND REPAIR ON PLUMBING FIXTURES; OPEN CLOGGED LINES AND DRAINS. IDENTIFY AND ASSIST WITH CARPENTRY AND REPAIR WORK. OPERATES A VARIETY OF MACHINERY, EQUIPMENT AND TOOLS INCLUDING SAWS, ROUTER, DRILLS, SANDERS, PLANERS, DRILL PRESSES AND VARIOUS HAND TOOLS. MAINTAIN INVENTORY OF TOOLS, SUPPLIES, AND EQUIPMENT; RECOMMEND TOOLS, SUPPLIES, AND EQUIPMENT FOR PURCHASE. PERFORM A VARIETY OF LOCKSMITH DUTIES; INSTALL, REPAIR, AND REPLACE LOCKS ON DOORS INSPECT, SERVICE, AND MAINTAIN OPERATIONAL FUNCTIONALITY OF DOORS AND WINDOWS. ABILITY TO READ, INTERPRET AND WORK FROM BLUEPRINTS, DRAWINGS, OR ORAL INSTRUCTION ON A VARIETY OF STRUCTURES RELATED TO THE CONSTRUCTION PROJECT. INSTALL OR REPLACE PLUGS, SWITCHES, OUTLETS. ASSIST WITH MOVING LOADING, UNLOADING AND STORING SUPPLIES, FURNITURE AND EQUIPMENT. WEAR PROPER PROTECTIVE EQUIPMENT WHILE PERFORMING JOB DUTIES (I.E., GOGGLES, HELMET, BACK BRACE, KNEE PADS). RESPOND TO 24-HOUR EMERGENCY CALLS. ADJUSTMENT OF HOURS AND/OR WEEKEND WORK MAY BE REQUIRED AND/OR OCCASIONAL OVERTIME.</t>
  </si>
  <si>
    <t>C-500-24202-210714</t>
  </si>
  <si>
    <t>C-500-24302-435276</t>
  </si>
  <si>
    <t>C-500-24198-198442</t>
  </si>
  <si>
    <t>P-500-24101-871928</t>
  </si>
  <si>
    <t xml:space="preserve">3 months work related experience. Work Certificate is required for both US Worker and CW-1 worker
</t>
  </si>
  <si>
    <t>C-500-24269-362267</t>
  </si>
  <si>
    <t>CALVO ENTERPRISES, INCORPORATED</t>
  </si>
  <si>
    <t>SASANHAYA SERVICE STATION / MOBIL MART / CALVO OFFICE SPACE RENTAL / CARLOS &amp; SABINA FRUIT FARM</t>
  </si>
  <si>
    <t>CARLOS SONGSONG CALVO HIGHWAY</t>
  </si>
  <si>
    <t>DANA</t>
  </si>
  <si>
    <t>DANA@CEIROTA.COM</t>
  </si>
  <si>
    <t>P-500-24227-265654</t>
  </si>
  <si>
    <t>MAINTENANCE &amp; REPAIR WORKER</t>
  </si>
  <si>
    <t xml:space="preserve">1. MUST HAVE A KNOWLEDGE IN ANALYZING, MAINTAINING, REPAIRING, AND TROUBLESHOOTING AIR CONDITIONER AND REFRIGERATION UNITS
2. MUST HAVE A KNOWLEDGE OF MACHINES AND TOOLS, INCLUDING THEIR DESIGNS, USES, REPAIR, AND MAINTENANCE
3. THE EMPLOYEE IS ANTICIPATED TO WORK SPLIT SHIFTS WITH FLEXIBLE HOURS      </t>
  </si>
  <si>
    <t>C-500-24290-409427</t>
  </si>
  <si>
    <t>3228 Texas Road, Chalan Kanoa</t>
  </si>
  <si>
    <t>P-500-24248-311997</t>
  </si>
  <si>
    <t xml:space="preserve">Skills in Bookkeeping &amp; Auditing. Can work on Spread Sheet Accounting Method. Knowledge in Peach Tree and Quick Book Accounting Software. Must have at least 36 months of working experiences as an Accountant. Must possesses Employment Certificate. Graduate in the degree of Bachelor of Science in Commerce majoring in Accounting or Bachelor of Science in Accountancy.  
(Note: This pre-requisite applies to BOTH CW-1 Workers Applicant and US Workers Applicant)
</t>
  </si>
  <si>
    <t>In excess of 40 hours a week the rate will be multiply by 1.5</t>
  </si>
  <si>
    <t>Taxes that include;
1. CNMI Taxes (Chapter 2, Chapter 7)
2. FICA Taxes (Social Security, Medicare)</t>
  </si>
  <si>
    <t>C-500-24261-341771</t>
  </si>
  <si>
    <t>PAYLESS SUPER FRESH AND TRUCKLOAD STORE</t>
  </si>
  <si>
    <t>This job requires a high school diploma or equivalent, as well as 12 months of work experience in managing daily operations of a grocery or retail store. Also requires knowledge in planning, promoting products, ordering, and overseeing the processing and packaging of all items, must be able to multitask and be able to handle a split shift schedule can work flexible days/hours, even on holidays and weekends.</t>
  </si>
  <si>
    <t>110 BEACH ROAD, CHALAN KANOA</t>
  </si>
  <si>
    <t>PO BOX 500487</t>
  </si>
  <si>
    <t>C-500-24252-322189</t>
  </si>
  <si>
    <t>C-500-24249-315416</t>
  </si>
  <si>
    <t>C-500-24169-117417</t>
  </si>
  <si>
    <t>C Pacific Corporation</t>
  </si>
  <si>
    <t>Five Star Builders</t>
  </si>
  <si>
    <t xml:space="preserve">Beach Road San Antonio Village </t>
  </si>
  <si>
    <t>PO Box 503984</t>
  </si>
  <si>
    <t>66-0791986</t>
  </si>
  <si>
    <t>Cataluna</t>
  </si>
  <si>
    <t>Freddie</t>
  </si>
  <si>
    <t>Zamora</t>
  </si>
  <si>
    <t>P-500-23270-383854</t>
  </si>
  <si>
    <t>Associate's degree required with 24 months work related experience. Knowledge of design techniques, tools, and principles involved in production of precision technical plans, blueprints, drawings, and models. Knowledge of materials, methods, and the tools involved in the construction or repair of houses, buildings, or other structures such as highways and roads. 2 years of direct work with autocad and construction drawing preparation. Produces clear, accurate technical drawings, plans, and documentation for civil engineering projects. Able to effectively interpret and translate engineering specifications and technical data into precise technical drawings and models.</t>
  </si>
  <si>
    <t>C-500-24275-376143</t>
  </si>
  <si>
    <t>C-500-24344-526394</t>
  </si>
  <si>
    <t>P-500-24206-217611</t>
  </si>
  <si>
    <t>C-500-24320-476896</t>
  </si>
  <si>
    <t>PO BOX 504330</t>
  </si>
  <si>
    <t>SUITE 12 G/F BEACH ROAD PLAZA GARAPAN</t>
  </si>
  <si>
    <t>P-500-24281-388377</t>
  </si>
  <si>
    <t>ACCOUNTING SPECIALIST</t>
  </si>
  <si>
    <t>ADDENDUM FOR SECTION E.B.5: SPECIAL REQUIREMENTS
MUST POSSESS THE ABILITY TO USE COMPUTERS PROGRAMMED WITH ACCOUNTING SOFTWARE. KNOWLEDGE OF ADMINISTRATIVE AND OFFICE PROCEDURES AND
SYSTEMS SUCH AS WORD PROCESSING, MANAGING FILES AND RECORDS, DESIGNING FORMS, AND WORKPLACE TERMINOLOGY. KNOWLEDGE OF ECONOMIC AND
ACCOUNTING PRINCIPLES AND PRACTICES, THE FINANCIAL MARKETS, BANKING, AND THE ANALYSIS AND REPORTING OF FINANCIAL DATA.</t>
  </si>
  <si>
    <t>OVERTIME RATE APPLIES IN EXCESS OF 40 HOURS WORK PER WEEK</t>
  </si>
  <si>
    <t xml:space="preserve">CNMI WITHHOLDING TAX, FEDERAL WITHHOLDING TAX, SOCIAL SECURITY AND MEDICARE CONTRIBUTIONS </t>
  </si>
  <si>
    <t>C-500-24257-335352</t>
  </si>
  <si>
    <t>C-500-24214-236956</t>
  </si>
  <si>
    <t>Only CNMI Withholding tax (Ch2) and Federal (fica/medicare) taxes will be deducted from workers payroll check as required by law will be made.</t>
  </si>
  <si>
    <t>BEL</t>
  </si>
  <si>
    <t>C-500-24204-211308</t>
  </si>
  <si>
    <t>C-500-24261-341759</t>
  </si>
  <si>
    <t>FPA PACIFIC CORP.</t>
  </si>
  <si>
    <t>P.O. BOX 520010</t>
  </si>
  <si>
    <t>JLIBUT@HAWAIIANROCK.COM</t>
  </si>
  <si>
    <t>P-500-24222-256294</t>
  </si>
  <si>
    <t>QUARRY SUPERINTENDENT</t>
  </si>
  <si>
    <t>A minimum of 24 months of experience in a supervisory role in the quarry or mining industry. Extensive knowledge of quarry operations, including extraction processing and dispatch. Experience in implementing and maintaining safety and quality control systems. Must have a High School/GED.</t>
  </si>
  <si>
    <t>Grand St. San Jose Village</t>
  </si>
  <si>
    <t>80 hours paid vacation leave, 40 hours paid sick leave</t>
  </si>
  <si>
    <t>C-500-24226-262701</t>
  </si>
  <si>
    <t>E &amp; T Quality Management, LLC</t>
  </si>
  <si>
    <t>Tun Herman Pan Airport Road, Dan-Dan</t>
  </si>
  <si>
    <t>Tun Herman Pan Airport Road, Dan- Dan</t>
  </si>
  <si>
    <t>P-500-24121-938206</t>
  </si>
  <si>
    <t>Food Preparation and Serving Related Workers, All Other</t>
  </si>
  <si>
    <t xml:space="preserve">CNMI TAXES (CHAPTER 2 AND CHAPTER 7)
FICA TAXES ( SOCIAL SECURITY AND MEDICARE)
</t>
  </si>
  <si>
    <t>C-500-24194-191663</t>
  </si>
  <si>
    <t>P-500-24089-840737</t>
  </si>
  <si>
    <t>Must have at least 12 months work experience.  Must be able to perform food preparation and cooking activities of a dining restaurants.  Can design menu and review food purchases.  Should have the ability to forecast food preparation base from increase or decrease customer guest flow.  Can create inventory method base from company or restaurant needs.  Can comply with nutrition, sanitation regulation and safety standards as prescribed by USDA.  Technically updated on latest industry practices.</t>
  </si>
  <si>
    <t>SS FICA and other applicable CNMI Tax</t>
  </si>
  <si>
    <t>C-500-24295-419361</t>
  </si>
  <si>
    <t>P-500-24249-315591</t>
  </si>
  <si>
    <t>Maintenance and Repair, General</t>
  </si>
  <si>
    <t xml:space="preserve">HIGH SCHOOL AND EQUIVALENT OF  1 YEAR EXPERIENCE SKILLED IN ALL ASPECT OF BUILDING MAINTENANCE
</t>
  </si>
  <si>
    <t>none except tax mandated by the law</t>
  </si>
  <si>
    <t>C-500-25002-586455</t>
  </si>
  <si>
    <t>cnmi taxes and fica  taxes</t>
  </si>
  <si>
    <t>C-500-24366-577867</t>
  </si>
  <si>
    <t>C-500-25003-591287</t>
  </si>
  <si>
    <t>C-500-24170-122653</t>
  </si>
  <si>
    <t>P-500-23252-333559</t>
  </si>
  <si>
    <t>Payroll taxes as required by law such as FICA, Medicare and CNMI tax withholdings.</t>
  </si>
  <si>
    <t>C-500-24239-292227</t>
  </si>
  <si>
    <t>must experience as a sales representative. Must have knowledge in marketing Must have any  sales certificate related in general</t>
  </si>
  <si>
    <t>withholding tax and ss / Medicare taxes</t>
  </si>
  <si>
    <t>navarro</t>
  </si>
  <si>
    <t>mary ann</t>
  </si>
  <si>
    <t>m</t>
  </si>
  <si>
    <t>smj corporation</t>
  </si>
  <si>
    <t>C-500-24264-352567</t>
  </si>
  <si>
    <t>P-500-24221-253533</t>
  </si>
  <si>
    <t>MUST BE EXPERIENCE WITH TROUBLE SHOOT AND MAINTENANCE ALL KIND OF EQUIPMENT AND MACHINE; ABLE TO WORK WITHOUT SUPERVISION</t>
  </si>
  <si>
    <t>C-500-24214-239682</t>
  </si>
  <si>
    <t>P-500-24095-858481</t>
  </si>
  <si>
    <t>Knowledge in machine and tools including their designs, uses, repairs and maintenance.</t>
  </si>
  <si>
    <t>C-500-24196-195005</t>
  </si>
  <si>
    <t>P-500-24134-986154</t>
  </si>
  <si>
    <t>OFFICE CLERK</t>
  </si>
  <si>
    <t>HIGH SCHOOL DIPLOMA AND 12 MONTHS OF WORK EXPERIENCE AS AN OFFICE CLERK.</t>
  </si>
  <si>
    <t>C-500-24170-122185</t>
  </si>
  <si>
    <t>Amusement and Recreation Attendants</t>
  </si>
  <si>
    <t>P-500-23206-212141</t>
  </si>
  <si>
    <t>AMUSEMENT AND RECREATION ATTENDANT</t>
  </si>
  <si>
    <t>Ability to meet customers needs and provide necessary assistance. Ability to learn the procedures, rules, and regulations for the facility. Ability to master multiple job responsibilities required at the facility.</t>
  </si>
  <si>
    <t>C-500-24198-198164</t>
  </si>
  <si>
    <t>C-500-24227-265930</t>
  </si>
  <si>
    <t xml:space="preserve">BACHELORS DEGREE IN EDUCATION MAJOR IN SCIENCE OR A RELATED DISCIPLINE.
A COMPLETED APPRENTICESHIP OR TEACHING EXPERIENCE.
PRACTICAL EXPERIENCE WITH MS OFFICE, GOOGLE CLASSROOM, AND OTHER SOFTWARE.
DEDICATION, PATIENCE, AND THE ABILITY TO REMAIN CALM IN TENSE SITUATIONS.
THE ABILITY TO ANSWER SENSITIVE QUESTIONS AND CREATE AN ENVIRONMENT WHERE EVERYONES OPINIONS ARE RESPECTED.
</t>
  </si>
  <si>
    <t>C-500-24181-162580</t>
  </si>
  <si>
    <t>RC LLC</t>
  </si>
  <si>
    <t>P. O. BOX 5788 CHRB</t>
  </si>
  <si>
    <t>SULO ST. SUSUPE</t>
  </si>
  <si>
    <t>66-0939977</t>
  </si>
  <si>
    <t>LAXA</t>
  </si>
  <si>
    <t>CHARITO</t>
  </si>
  <si>
    <t>P O Box 5788 CHRB</t>
  </si>
  <si>
    <t>rcllcompany@gmail.com</t>
  </si>
  <si>
    <t>P-500-23173-135003</t>
  </si>
  <si>
    <t>must have one year work experience as maintenance and repair workers general and able to use tools for maintaining work areas in support of manpower services</t>
  </si>
  <si>
    <t>SULO ST SUSUPE</t>
  </si>
  <si>
    <t>C-500-24208-224157</t>
  </si>
  <si>
    <t>angelsenterprisese301@gmail.com</t>
  </si>
  <si>
    <t>P-500-24289-409115</t>
  </si>
  <si>
    <t>songsong Village</t>
  </si>
  <si>
    <t>C-500-25029-649580</t>
  </si>
  <si>
    <t xml:space="preserve">Can possess to troubleshoot. Can operate Maintenance &amp; Repair Equipment. Must have High School Diploma or GED and have at least 24 months working experience as a Maintenance &amp; Repair Workers, General with Employment Certificate. Must have a Police Clearance. Willing to work in a flexible working schedule. 
Note: This pre-requisite applies to BOTH CW-1 Workers and US Workers Applicant
</t>
  </si>
  <si>
    <t>C-500-25073-774780</t>
  </si>
  <si>
    <t>C-500-24362-573031</t>
  </si>
  <si>
    <t>Juan T. Guerrero &amp; Associates Inc</t>
  </si>
  <si>
    <t>Unit 104 MJ Bldg., Garapan Village</t>
  </si>
  <si>
    <t>P.O. Box 501217</t>
  </si>
  <si>
    <t>P-500-24282-391328</t>
  </si>
  <si>
    <t>Maintenance And Repair Workers, General</t>
  </si>
  <si>
    <t>KNOWLEDGE OF OPERATIONAL CHARACTERISTICS OF MECHANICAL EQUIPMENT AND TOOLS USED IN THE MAINTENANCE AND REPAIR OF FACILITIES, KNOWLEDGE OF OCCUPATIONAL HAZARDS AND STANDS SAFETY PRATICES NECESSARY IN THE MAINTENANCE AND REPAIR OF FACILITIES. KNOWLEDGE  ON  BUIDLING MAINTENANCE PRACTICES AND PROCEDURES; PRINCIPALS AND PROCEDURES OF RECORD KEEPING. MUST MEET PHYSICAL REQUIREMENTS TO PERFORM THEIR DUTIES SUCH AS LIFTING OBJECTS OF AT LEAST 25-50 LBS. WITH OF WITHOUT ASSITANCE OF HAND TRUCK OR ANOTHER PERSON; BENDING AND STANDING FOR DURATION OF SHIFT. ABILITY TO EXERT MAXIMUM MUSCLE FORCE TO LIFT, PUSH, PULL, OR CARRY HEAVY OBJECT; ABILITY TO ARRANGE THINGS OR ACTIONS IN A CERTAIN ORDER OR PATTERN ACCORDING TO A SPECIFIC RULE OR SET OF RULES; MUST HAVE PHYSICAL STAMINA AND DEXTERITY; ABILITY TO READ TECHNICAL MANUALS AND DRAWINGS; MUST KNOW HOW TO OPERATE HAND AND ELECTRICAL, TOOLS SUCH AS ADJUSTABLE WRENCHES, DRAIN OR PIPE CLEANING EQUIPMENT, HEX KEYS, LEVELS, PIPE OR TUBE CUTTER, PIPE WRENCHES POWER DRILLS, POWER SAWS, PULLER, SCREWDRIVERS, ETC.; KNOWLEDGE OF HVAC, PLUMBING AND ELECTRICAL SYSTEM, MATERIALS, METHODS, AND THE TOOLS INVOLVED IN THE CONSTRUCTION OR REPAIR OF HOUSES, OR OTHER STRUCTURES. MUST BE ABLE TO WORK ON WEEKENDS OR NIGHT SHIFT IN NEEDED. THE EMPLOYER REQUIRES POST-OFFER PRE-EMPLOYMENT DRUG SCREENING TEST AND RANDOM DRUG TESTING WHICH IS TO BE APPLIED EQUALLY TO BOTH U.S. WORKERS AND CW-1 
WORKERS. THE EMPLOYMENT REQUIRES THE POST-OFFER PRE-EMPLOYMENT POLICE CLEARANCE RECORD TO BE PROVIDED TO THE EMPLOYERS; THIS REQUIREMENTS IS TO BE APPLIED EQUALLY TO BOTH U.S. WORKERS AND CW-1 WORKER.</t>
  </si>
  <si>
    <t xml:space="preserve">Only taxes and other withholding required by Law.
</t>
  </si>
  <si>
    <t>C-500-24323-480290</t>
  </si>
  <si>
    <t>LBC Mabuhay Saipan, Inc.</t>
  </si>
  <si>
    <t>Chalan Pale Arnold Road, Chalan Lau lau</t>
  </si>
  <si>
    <t>P.O. Box 501910</t>
  </si>
  <si>
    <t>98-3021926</t>
  </si>
  <si>
    <t>Cuaresma</t>
  </si>
  <si>
    <t>Elisa</t>
  </si>
  <si>
    <t>Mariquit</t>
  </si>
  <si>
    <t>Administrative Assistant</t>
  </si>
  <si>
    <t>lbcspn33@pticom.com</t>
  </si>
  <si>
    <t>P-500-24271-369332</t>
  </si>
  <si>
    <t xml:space="preserve">MUST BE A BACHELOR'S DEGREE, MAJOR IN COMMERCE WITH 48-MONTHS OF WORK RELATED EXPERIENCE AS A SALES MANAGER. MUST HAVE KNOWLEDGE IN GOVERNMENT RULES AND REGULATIONS PERTAINING TO FREIGHT FORWARDING AND FOREIGN EXCHANGE REMITTANCE. MUST BE FAMILIAR WITH THE RULES OF ANTI-MONEY LAUNDERING AND HOW TO APPLY THAT RULES ON THE BUSINESS OF FOREIGN EXCHANGE AND FREIGHT FORWARDING. TRAININGS/SEMINARS IN MONEY LAUNDERING IS A PLUS. MUST KNOW HOW TO ANALYZE FINANCIAL RECORDS OR REPORTS TO DETERMINE STATE OF OPERATIONS. MUST HAVE THE ABILITY TO LEAD IN A FAST PACED ENVIRONMENT. MUST HAVE KNOWLEDGE IN THE WHOLE PROCESSES INVOLVED FROM THE TIME THE MONEY LEAVES THE HANDS OF THE REMITTER AND UP TO THE POINT THE RECIPIENT RECEIVES THE MONEY. MUST BE FAMILIAR WITH ALL REPORTS REQUIRED BY THE GOVERNMENT FOR COMPLIANCE AS WELL AS THE MANAGEMENT REPORTS. MUST BE FAMILIAR AND HAVE KNOWLEDGE OF LOGISTICS INVOLVED IN SENDING CARGOES ABROAD, INCLUDING ACQUIRING ALL CLEARANCES, PERMITS AND ALL DOCUMENTATIONS REQUIRED. </t>
  </si>
  <si>
    <t>C-500-24344-526423</t>
  </si>
  <si>
    <t xml:space="preserve">Batallones </t>
  </si>
  <si>
    <t xml:space="preserve">Renato </t>
  </si>
  <si>
    <t>P-500-24178-148252</t>
  </si>
  <si>
    <t xml:space="preserve">Knowledge of machines hand tools or power tools, including their designs, uses, repair, and maintenance. Basic knowledge in electrical works . </t>
  </si>
  <si>
    <t>C-500-24295-422030</t>
  </si>
  <si>
    <t>Fringe benefits: Paid time off and holiday pay.</t>
  </si>
  <si>
    <t>C-500-24318-471150</t>
  </si>
  <si>
    <t>P-500-24198-198589</t>
  </si>
  <si>
    <t>C-500-24310-452962</t>
  </si>
  <si>
    <t>CNMI TAX - CHAP2 &amp; CHAP 7
FICA- SS &amp; MED</t>
  </si>
  <si>
    <t>C-500-25031-656259</t>
  </si>
  <si>
    <t>YELDEZ T. JAVIER</t>
  </si>
  <si>
    <t>LOVING HANDS DAYCARE</t>
  </si>
  <si>
    <t>BEACH ROAD, SAN ANTONIO VILLAGE</t>
  </si>
  <si>
    <t>PO BOX 505378</t>
  </si>
  <si>
    <t>66-0721701</t>
  </si>
  <si>
    <t>EDILBERTO III</t>
  </si>
  <si>
    <t>TABORA</t>
  </si>
  <si>
    <t>lovinghandsdaycareoffice@gmail.com</t>
  </si>
  <si>
    <t>P-500-24353-552705</t>
  </si>
  <si>
    <t>Bachelors degree from an accredited college or university, experience in progressive professional level of accounting. Computer literate with knowledge in Microsoft software programs (excel, access, outlook and word) and accounting software (Quick books and Peachtree). Knowledgeable in preparation of tax returns, budget forecast, business and financial reports, billing and collections, payroll and budgeting duties. Able to adhere to and meet reporting deadlines and can work with minimum supervision. Must have 48 months of work experience.</t>
  </si>
  <si>
    <t>Edilberto III</t>
  </si>
  <si>
    <t>Loving Hands Day Care</t>
  </si>
  <si>
    <t>C-500-24320-476955</t>
  </si>
  <si>
    <t>2nd Fl., Sasha Bldg., Beach Rd., Chalan Laulau</t>
  </si>
  <si>
    <t>P-500-24275-375788</t>
  </si>
  <si>
    <t>Skilled in utilizing different welding methods like MIG, TIC, and stick welding; skilled in understanding and interpreting blueprints and work orders; be able to understand and practice metallurgy and welding safety protocols.</t>
  </si>
  <si>
    <t>DOD Project FA8051-24-F-0024: Employer will pay the highest of the PWD, Federal State or Local minimum wage</t>
  </si>
  <si>
    <t>C-500-25052-713043</t>
  </si>
  <si>
    <t>C-500-25080-793285</t>
  </si>
  <si>
    <t>C-500-25021-632609</t>
  </si>
  <si>
    <t>P-500-24346-536478</t>
  </si>
  <si>
    <t>JOB OPENING IS AVAILABLE FOR BOTH U.S. APPLICANTS AND U.S. WORKERS.
APPLICANT/S MUST BE AT LEAST A HIGH SCHOOL GRADUATE
APPLICANT/S MUST HAVE 12 MONTHS OF RELATED WORKING EXPERIENCE AS A MAINTENANCE WORKER
APPLICANT/S MUST BE WILLING TO WORK FLEXIBLE TIME, DURING WEEKENDS AND HOLIDAYS</t>
  </si>
  <si>
    <t>C-500-25094-830965</t>
  </si>
  <si>
    <t>C-500-25072-774640</t>
  </si>
  <si>
    <t>C-500-25107-873840</t>
  </si>
  <si>
    <t>P-500-24202-210660</t>
  </si>
  <si>
    <t>High school graduate. Must have at least 1-year of work-related experience. Can do and perform work assignments under pressure with less supervision and meet tasks deadline. Familiar in using cleaning equipment and tools. Must be physically fit to lift, push, pull or carry heavy loads.  Willing to work flexible hours including holidays and weekends. The work schedule for this position includes split shifts and each beneficiary shall have different days off, each with 1-day off per week.  All applicants must have own transportation to &amp; from work and must be able to secure CNMI driver's license.</t>
  </si>
  <si>
    <t>C-500-25073-775232</t>
  </si>
  <si>
    <t>C-500-25117-908972</t>
  </si>
  <si>
    <t>P-500-25080-795536</t>
  </si>
  <si>
    <t>3-months experience, no diploma required, and have knowledge in proper food handling and sanitation practices.</t>
  </si>
  <si>
    <t>C-500-25121-925149</t>
  </si>
  <si>
    <t>C-500-25121-925142</t>
  </si>
  <si>
    <t>The Athlete's Foot of Saipan, Inc</t>
  </si>
  <si>
    <t>Beach Road, Garapan P.O. Box 500137</t>
  </si>
  <si>
    <t>66-0457478</t>
  </si>
  <si>
    <t>P-500-24137-001681</t>
  </si>
  <si>
    <t>Retail Supervisor</t>
  </si>
  <si>
    <t xml:space="preserve">HIGH SCHOOL DIPLOMA, GED, OR SUITABLE EQUIVALENT. AT LEAST 12 MONTHS WORK EXPERIENCE AS A RETAIL SUPERVISOR OR SIMILAR POSITION. PROFICIENT KNOWLEDGE OF CUSTOMER SERVICE, AND STANDARD OFFICE PRACTICES AND PROCEDURES. PROFICIENT COMPUTER SKILLS. PROFICIENT STANDARD OFFICE EQUIPMENT SKILLS. COMMUNICATION SKILLS, BOTH WRITTEN AND VERBAL. PHONE ETIQUETTE. ORGANIZATIONAL SKILLS. AVAILABLE TO WORK SHIFTS. MUST BE ABLE TO WORK ON HOLIDAYS AND WEEKENDS. MUST TAKE A SKILLED TEST DURING APPLICATION PROCESS: PERFORMING BASIC CALCULATIONS FOR INVENTORY AND OTHER WORK-RELATED RECORD KEEPING. ANSWERING A BASIC LITERACY COMPREHENSION EXAM -TOTAL PASSING SCORE IS 89% THE SKILL TESTING AND
COMPREHENSION EXAM ARE REQUIRED EQUALLY OF BOTH US AND FOREIGN WORKERS.
</t>
  </si>
  <si>
    <t>The Athlete's Foot of Saipan, Inc.</t>
  </si>
  <si>
    <t>C-500-25097-835690</t>
  </si>
  <si>
    <t>P-500-25060-735149</t>
  </si>
  <si>
    <t xml:space="preserve">KNOWLEDGE IN USING HAND TOOLS AND TESTERS. POSSESSION OF A VALID DRIVER'S LICENSE IS REQUIRED. </t>
  </si>
  <si>
    <t>C-500-25041-678778</t>
  </si>
  <si>
    <t xml:space="preserve">Must have work experience as a sales representative and obtain a sales representative certification. Must have knowledge in marketing and sales.
</t>
  </si>
  <si>
    <t>C-500-25121-924829</t>
  </si>
  <si>
    <t>C-500-25122-933659</t>
  </si>
  <si>
    <t>Marisland Fish Inc</t>
  </si>
  <si>
    <t>P-500-24353-553595</t>
  </si>
  <si>
    <t>Boat Mechanic</t>
  </si>
  <si>
    <t>1. Understanding how boat engines and systems work, including their design, repair, and maintenance.
2. Ability to use, repair, and maintain tools and equipment necessary for boat repair and maintenance.
4. Troubleshooting skills to identify and fix mechanical or electrical issues with boats.
5. Knowledge of mechanical and electrical systems on boats, including engines, electrical circuits, and safety equipment.
6. Understanding of safety procedures for working on boats and ensuring that vessels are safe to operate.
7. Ability to prioritize tasks and complete repairs or maintenance on time.
8. Good understanding of English for communication, following instructions, and keeping records.
9. Ability to perform physical tasks such as lifting, bending, and working in tight spaces on boats.
10. Skills in using diagnostic tools to check the performance of boat engines and other mechanical systems.</t>
  </si>
  <si>
    <t>C-500-25101-853983</t>
  </si>
  <si>
    <t>B and L Corporation</t>
  </si>
  <si>
    <t>P.O. BOX 10001 PMB 11</t>
  </si>
  <si>
    <t>VILLA</t>
  </si>
  <si>
    <t>LEILA</t>
  </si>
  <si>
    <t>BAIS</t>
  </si>
  <si>
    <t>Machinists</t>
  </si>
  <si>
    <t>P-500-25013-615451</t>
  </si>
  <si>
    <t>MACHINIST</t>
  </si>
  <si>
    <t>Knowledgeable in setting up &amp; in operating industrials machines such as Lathe/ Milling &amp; Crankshaft Grinding Machines, Tig &amp; Mig Welding Machine, Re boring Machine, Magnetic Drilling Machine.</t>
  </si>
  <si>
    <t>FICA Taxes / State &amp; Federal Taxes</t>
  </si>
  <si>
    <t>C-500-25134-972973</t>
  </si>
  <si>
    <t>Seahorse Inc. Saipan</t>
  </si>
  <si>
    <t>null</t>
  </si>
  <si>
    <t>66-0680290</t>
  </si>
  <si>
    <t>Walker</t>
  </si>
  <si>
    <t>Shaohong</t>
  </si>
  <si>
    <t>Che</t>
  </si>
  <si>
    <t>Secretary of Corporation</t>
  </si>
  <si>
    <t>rhtishao@gmail.com</t>
  </si>
  <si>
    <t>C-500-25073-774851</t>
  </si>
  <si>
    <t>C-500-25104-859448</t>
  </si>
  <si>
    <t>TIANHONG CORPORATION</t>
  </si>
  <si>
    <t>TIANHONG MARKET</t>
  </si>
  <si>
    <t>CANAL STREET, SAN JOSE VILLAGE</t>
  </si>
  <si>
    <t>66-0855214</t>
  </si>
  <si>
    <t>LIYANG</t>
  </si>
  <si>
    <t>TIANHONGCORPORATION@GMAIL.COM</t>
  </si>
  <si>
    <t>P-500-25041-678565</t>
  </si>
  <si>
    <t>Bi-weekly salary $18.24 x 70 hours=$1,276.80(FLSA Exempt)</t>
  </si>
  <si>
    <t>tianhongcorporation@gmail.com</t>
  </si>
  <si>
    <t>Bostonian, Inc.</t>
  </si>
  <si>
    <t>Bostonian</t>
  </si>
  <si>
    <t>Chalan Pale Arnold Road Chalan Lau Lau</t>
  </si>
  <si>
    <t>P.O. Box 500758</t>
  </si>
  <si>
    <t>66-0657446</t>
  </si>
  <si>
    <t>Obligacion</t>
  </si>
  <si>
    <t>Yayoi</t>
  </si>
  <si>
    <t>Kado</t>
  </si>
  <si>
    <t>yayoibostonian@gmail.com</t>
  </si>
  <si>
    <t>P-500-25021-630241</t>
  </si>
  <si>
    <t>C-500-25119-916122</t>
  </si>
  <si>
    <t>JINLI FOODS CORP.</t>
  </si>
  <si>
    <t>JINLI STORE</t>
  </si>
  <si>
    <t>Flame Tree Road, Dandan</t>
  </si>
  <si>
    <t>66-0865466</t>
  </si>
  <si>
    <t>jinlifoodscorp@gmail.com</t>
  </si>
  <si>
    <t>P-500-25061-735904</t>
  </si>
  <si>
    <t>STORE MANAGER</t>
  </si>
  <si>
    <t>At least 24 consecutive months of working experience as a store manager.</t>
  </si>
  <si>
    <t>Maintenance Mechanic</t>
  </si>
  <si>
    <t>C-500-25100-849416</t>
  </si>
  <si>
    <t>Maintenance skills encompass a range of abilities for maintaining and repairing equipment, facilities, and systems. These skills include troubleshooting, preventive maintenance, electrical and mechanical repairs, and communication.
A driver's license is required for U.S. citizens and CW1 workers. 12 months Experience.</t>
  </si>
  <si>
    <t>C-500-25108-878697</t>
  </si>
  <si>
    <t>Mohammed Ayub Ali</t>
  </si>
  <si>
    <t>Ali Construction</t>
  </si>
  <si>
    <t>P.O. Box 503969</t>
  </si>
  <si>
    <t>66-0843795</t>
  </si>
  <si>
    <t>Ali</t>
  </si>
  <si>
    <t>Mohammed Ayub</t>
  </si>
  <si>
    <t>Chalan Pale Arnold Road, Gualorai</t>
  </si>
  <si>
    <t>alispn2022@gmail.com</t>
  </si>
  <si>
    <t>P-500-24185-170008</t>
  </si>
  <si>
    <t>General Maintenance and Repair Workers</t>
  </si>
  <si>
    <t>MUST HAVE AT LEAST 12 MONTHS OF PRIOR EXPERIENCE. MUST PROVIDE UPDATED CRIMINAL RECORD CLEARANCE PRE-EMPLOYMENT. ALL
EMPLOYMENT RULES APPLIES EQUALLY TO BOTH U.S. AND CW-1 WORKERS.</t>
  </si>
  <si>
    <t>MIHA Housing Facilities Garapan</t>
  </si>
  <si>
    <t>CNMI and Federal employment taxes as required by law.</t>
  </si>
  <si>
    <t>P-500-24353-552713</t>
  </si>
  <si>
    <t>C-500-25118-909395</t>
  </si>
  <si>
    <t>DONG A CORPORATION</t>
  </si>
  <si>
    <t>DONG A WHOLESALE AND  HANA TRADING</t>
  </si>
  <si>
    <t>P-500-25037-669785</t>
  </si>
  <si>
    <t>WAREHOUSE WORKER</t>
  </si>
  <si>
    <t>The ability to perform physical activities that require considerable use of hands/arms and legs and moving the whole body such as lifting, stooping, installing, positioning moving materials and manipulating things.</t>
  </si>
  <si>
    <t>D' Elegance Enterprises, Inc.</t>
  </si>
  <si>
    <t>Restaurant, Catering, Barbeque Stand, Commercial Space Rental</t>
  </si>
  <si>
    <t>Alaihai Avenue Corner Garapan Street</t>
  </si>
  <si>
    <t>P.O. Box 501106</t>
  </si>
  <si>
    <t>98-6021731</t>
  </si>
  <si>
    <t>Emily</t>
  </si>
  <si>
    <t>delegancesaipan@gmail.com</t>
  </si>
  <si>
    <t>P-500-24187-176162</t>
  </si>
  <si>
    <t>All Mandated CNMI Federal and Payroll Taxes</t>
  </si>
  <si>
    <t>Lily Beautysalon</t>
  </si>
  <si>
    <t>P-500-25076-780403</t>
  </si>
  <si>
    <t>AT LEAST 12 MONTHS PREVIOUS RELATED WORK EXPERIENCE AS MASSAGE THERIPISTS.</t>
  </si>
  <si>
    <t>C-500-25155-049287</t>
  </si>
  <si>
    <t>MANAGEMENT SERVICES</t>
  </si>
  <si>
    <t>P O BOX 506275</t>
  </si>
  <si>
    <t>CHALAN KIYA DRIVE, CHALAN KIYA VILLAGE</t>
  </si>
  <si>
    <t>99-0719652</t>
  </si>
  <si>
    <t>P-500-24324-483912</t>
  </si>
  <si>
    <t>EMPLOYMENT CERTIFICATION AS AN ACCOUNTANT WITH  ATLEAST 36 MONTHS WORK EXPERIENCED.</t>
  </si>
  <si>
    <t>AN OVERTIME PAYS OF $26.22 AN AHOUR  IN EXCESS OF 40 HRS A WEEK</t>
  </si>
  <si>
    <t>SALARY TAX, SOCIAL SECURITY  TAX &amp; MEDICARE TAX</t>
  </si>
  <si>
    <t>BEDANIA</t>
  </si>
  <si>
    <t>RODRIGO</t>
  </si>
  <si>
    <t>BIGBANG ENTERTAINMENT, LLC.</t>
  </si>
  <si>
    <t>ppr.reservation@gmail.com</t>
  </si>
  <si>
    <t>C-500-25107-873467</t>
  </si>
  <si>
    <t>C-500-25175-122842</t>
  </si>
  <si>
    <t>SAIPAN GLOBE INTERNATIONAL GROUP LTD</t>
  </si>
  <si>
    <t>CHALAN PALE ARNOLD CORNER MAMATE LOOP</t>
  </si>
  <si>
    <t>P.O. BOX 168 GRB, SAN ROQUE</t>
  </si>
  <si>
    <t>66-0846783</t>
  </si>
  <si>
    <t>KWAN</t>
  </si>
  <si>
    <t>JOHN KIERWIN</t>
  </si>
  <si>
    <t>SAIPANGLOBE@GMAIL.COM</t>
  </si>
  <si>
    <t>P-500-25039-677619</t>
  </si>
  <si>
    <t>GENERAL MAINTENANCE AND REPAIR WORKERS</t>
  </si>
  <si>
    <t>12 months work-related skill, knowledge, or experience is needed.</t>
  </si>
  <si>
    <t>C-500-25118-909339</t>
  </si>
  <si>
    <t>Lot No. 045-A-149 Suito Drive As Matuis Vilalge</t>
  </si>
  <si>
    <t>Lot No. 045-A-149 Suito Drive As Matuis Village</t>
  </si>
  <si>
    <t>Must be certified as an open water (for at least 6 months) with PADI, advanced open water diver, rescue diver, divemaster and emergency first response instructor (CPR) and First Aid. Have lodged 100 open water dives and complete the instructor development.</t>
  </si>
  <si>
    <t>C-500-25107-875500</t>
  </si>
  <si>
    <t>P-500-25041-679935</t>
  </si>
  <si>
    <t>C-500-25136-983276</t>
  </si>
  <si>
    <t>C&amp;Q CORPORATION</t>
  </si>
  <si>
    <t>C&amp;Q RENTALS/C&amp;Q LAUNDRY</t>
  </si>
  <si>
    <t>CANAL STREET, SAN ROSE VILLAGE</t>
  </si>
  <si>
    <t>66-1047876</t>
  </si>
  <si>
    <t>CHAO</t>
  </si>
  <si>
    <t>CQCORPORATION2023@GMAIL.COM</t>
  </si>
  <si>
    <t>P-500-25093-827778</t>
  </si>
  <si>
    <t>1. WORK SCHEDULE AS FOLLOW:
 8:00AM TO 12:00PM,
 2:00PM TO 5:00PM.
 7 HOURS PER DAY, MONDAY THROUGH FRIDAY, 35 HOURS PER WEEK.
2. REQUEST FOR ON-SITE TESTING.</t>
  </si>
  <si>
    <t>cqcorporation2023@gmail.com</t>
  </si>
  <si>
    <t>C-500-24206-217616</t>
  </si>
  <si>
    <t>2ND FL. SASHA BLDG., BEACH RD. CHALAN LAULAU</t>
  </si>
  <si>
    <t>P-500-24156-071087</t>
  </si>
  <si>
    <t>AGINGAN LANE, SAN ANTONIO</t>
  </si>
  <si>
    <t>C-500-24260-338732</t>
  </si>
  <si>
    <t>P-500-24220-252868</t>
  </si>
  <si>
    <t>Building Services Technician</t>
  </si>
  <si>
    <t xml:space="preserve">1. MUST HAVE 1 YEAR DOCUMENTED WORK EXPERIENCE, KNOWLEDGE &amp; SKILLS IN THE SAME POSITION.
2. MUST BE PROFICIENT IN THE USE OF HAND &amp; POWER TOOLS TO DO MINOR REPAIRS &amp; ADJUSTMENTS OF BUILDING FACILITIES.
3. MUST BE ABLE TO LIFT, CARRY &amp; MOVE HEAVY OBJECTS AT LEAST 90 LBS. IN WEIGHT WITHOUT ASSISTANCE.
4. MUST BE ABLE TO WORK ON FLEXIBLE TIME, EARLY MORNING SHIFT, SUNDAYS &amp; 
HOLIDAYS WHEN NEEDED &amp; MUST BE ABLE DELIVERY WORK INDEPENDENTLY &amp; WITH URGENCY.
5. MUST HAVE A RELIABLE TRANSPORTATION TO &amp; FROM PLACE OF EMPLOYMENT.
6. DETAILED RESUME, EMPLOYMENT CERTIFICATIONS &amp; PRE-SCREENING TEST ARE REQUIRED EQUALLY APPLICABLE TO BOTH U.S. AND FOREIGN APPLICANTS.
</t>
  </si>
  <si>
    <t xml:space="preserve">Chapters 2 &amp; 7 (State &amp; Federal) Taxes, Social Security &amp; Medicare Tax.  </t>
  </si>
  <si>
    <t>C-500-24172-131784</t>
  </si>
  <si>
    <t>Golden Palm LLC</t>
  </si>
  <si>
    <t>TOUR SERVICE</t>
  </si>
  <si>
    <t>CAPITAL HILL IN ISA DRIVE</t>
  </si>
  <si>
    <t>66-1056269</t>
  </si>
  <si>
    <t>ZHAN</t>
  </si>
  <si>
    <t>FENGXIA</t>
  </si>
  <si>
    <t>Operating Manager</t>
  </si>
  <si>
    <t>goldenpalm1001@yahoo.com</t>
  </si>
  <si>
    <t>P-500-23340-546840</t>
  </si>
  <si>
    <t>TOUR</t>
  </si>
  <si>
    <t>12 MONTHS EXPERIENCE IN TOUR GUIDING, ABLE TO COMMUNICATE in ENGLISH AND CHINESE AND WORK FLEXIBLE TIME</t>
  </si>
  <si>
    <t>Sadog Tasi in Capitol Hill</t>
  </si>
  <si>
    <t>Applicable Federal &amp; Local Taxes</t>
  </si>
  <si>
    <t>C-500-24256-332090</t>
  </si>
  <si>
    <t>C-500-24296-422336</t>
  </si>
  <si>
    <t xml:space="preserve">High school graduate/GED diploma is required. Must have at least 24 months on-the job work experience using computer diagnostic devices in newer Hyundai and Mazda vehicles. Can repair virtually any component on the vehicle; engine and transmission rebuild electrical diagnosis &amp; repair, service air conditioning and heating systems. Must have a valid drivers License and Must be able to read and write work orders.
</t>
  </si>
  <si>
    <t>C-500-24198-198501</t>
  </si>
  <si>
    <t>P-500-24101-872016</t>
  </si>
  <si>
    <t xml:space="preserve"> Food Preparation Workers </t>
  </si>
  <si>
    <t>3 months work related experience. Work Certificate is required for both US Worker and CW-1
worker</t>
  </si>
  <si>
    <t>C-500-24212-230256</t>
  </si>
  <si>
    <t>C-500-24221-255971</t>
  </si>
  <si>
    <t>6873 CHALAN PALI, ARNOLD, GARAPARA</t>
  </si>
  <si>
    <t>P-500-24159-082866</t>
  </si>
  <si>
    <t>24 MONTHS EXPERIENCE AS GENERAL MAINTENANCE, ELECTRICIAN, MACHINE AND REPAIR WORKERS.
MUST POSSES A VALID CNMI DRIVER'S LICENSE
MUST HAVE KNOWLEDGE AND EXPERIENCE IN ELECTRICAL, REFRIGERATION, CARPENTER WORK, MONITORING AND SERVICE OF IN-HOUSE GENERATOR AND
GENERAL REPAIRS OF BUILDINGS.</t>
  </si>
  <si>
    <t>6873 CHALAN PALI. ARNOLD, GARAPAN</t>
  </si>
  <si>
    <t>PAYROLL TAXES DEDUCTIONS</t>
  </si>
  <si>
    <t>C-500-24271-368883</t>
  </si>
  <si>
    <t>PRO DIVE SAIPAN</t>
  </si>
  <si>
    <t>LOT NO 045-A-149 SUITO DRIVE AS MATUIS VILLAGE</t>
  </si>
  <si>
    <t>SHIM</t>
  </si>
  <si>
    <t>SEOUNGBO</t>
  </si>
  <si>
    <t>LOT NO 045-A-149 SUITO DRIVE AS MATUIS</t>
  </si>
  <si>
    <t>C-500-24277-384779</t>
  </si>
  <si>
    <t>AT LEAST THREE (3) MONTHS EXPERIENCE TO TWO (2) OR LESS EMPLOYERS. PHYSICALLY ABLE TO PERFORM THEIR DUTIES. MUST MEET PHYSICAL REQUIREMENTS SUCH AS LIFTING OBJECTS OF AT LEAST 25 LBS.; UP TO 50 LBS. WITH HELP OF A HAND TRUCK OR LIMITED ASSISTANCE; BENDING AND STANDING FOR DURATION OF SHIFT. MUST BE ABLE TO WORK WITH HOUSEHOLD PETS. MUST KNOW HOW TO OPERATE CLEANING EQUIPMENT SUCH AS CARPET SHAMPOOERS, CARPET STEAMERS, CLOTHES WASHER AND DRYER, IRONING MACHINE OR PRESSES, FLOOR POLISHERS, AND VACUUM
CLEANERS. AS WELL AS THE ABILITY TO WORK WITH MINIMAL SUPERVISION. ABLE TO WORK DURING WEEKENDS OR NIGHT SHIFTS WHEN NEEDED. THE EMPLOYER REQUIRES POST-OFFER PRE-EMPLOYMENT DRUG SCREENING TEST AND RANDOM DRUG TESTING WHICH IS TO BE APPLIED EQUALLY TO BOTH U.S. WORKERS AND CW-1 WORKERS</t>
  </si>
  <si>
    <t>SONGSON VILLAGE</t>
  </si>
  <si>
    <t>Only taxes and other withholding required by Law</t>
  </si>
  <si>
    <t>C-500-24192-185273</t>
  </si>
  <si>
    <t>M &amp; C ,LLC</t>
  </si>
  <si>
    <t>GENERAL CONSTRUCTION CONTRACTOR</t>
  </si>
  <si>
    <t>PMB 429, P.O. BOX  10005, BEACH ROAD</t>
  </si>
  <si>
    <t>66-0987952</t>
  </si>
  <si>
    <t>CARLITO</t>
  </si>
  <si>
    <t>ESIDRO</t>
  </si>
  <si>
    <t>PMB 429, P.O. BOX 10005, BEACH ROAD</t>
  </si>
  <si>
    <t>mcllc0055@gmail.com</t>
  </si>
  <si>
    <t>P-500-24128-968106</t>
  </si>
  <si>
    <t>At least 12 months working experience as maintenance and repair worker. Know how to repair doors, locks, windows. Can read electrical diagram and repair electrical problems. Knowledge in repair and painting in building. Knowledge in Welding, Carpentry, and Masonry works. Willing to work flexible schedule. Do other related duties as assigned.</t>
  </si>
  <si>
    <t>C-500-24296-423046</t>
  </si>
  <si>
    <t>P-500-24218-243979</t>
  </si>
  <si>
    <t>C-500-24191-181600</t>
  </si>
  <si>
    <t>UMDA WHOLESALE/RETAIL, INC.</t>
  </si>
  <si>
    <t>UMDA WHOLESALE/RETAIL, INC. DBA ISLAND APPAREL</t>
  </si>
  <si>
    <t>8110 CHALAN PALI ARNOLD ROAD</t>
  </si>
  <si>
    <t>P.O. BOX 502912, SAIPAN</t>
  </si>
  <si>
    <t>SADOG TASI</t>
  </si>
  <si>
    <t>98-0437099</t>
  </si>
  <si>
    <t>office.islandapparel@gmail.com</t>
  </si>
  <si>
    <t>P-500-24122-947514</t>
  </si>
  <si>
    <t>Production Helpers</t>
  </si>
  <si>
    <t>Preferable to have a background in different types of material used for printed products. Must be able to work as a team with others; must have the ability to inspect the quality of the finished products by following the company standards; must have the ability to multi-task to meet production standards and deadlines. Ability to use computer aided design CAD and graphic/photo-imaging softwares are welcome.</t>
  </si>
  <si>
    <t>C-500-24206-217635</t>
  </si>
  <si>
    <t>ALL REQUIRED STATE AND FEDERAL EMPLOYMENT TAXES</t>
  </si>
  <si>
    <t>C-500-24276-379012</t>
  </si>
  <si>
    <t>C-500-24304-441335</t>
  </si>
  <si>
    <t>P-500-24218-243845</t>
  </si>
  <si>
    <t>RETAIL SALESPERSONS</t>
  </si>
  <si>
    <t>C-500-24263-348648</t>
  </si>
  <si>
    <t>Elizabeth B. Torres</t>
  </si>
  <si>
    <t>E Supply Enterprise</t>
  </si>
  <si>
    <t>P-500-24207-220655</t>
  </si>
  <si>
    <t xml:space="preserve">Knowledgeable in Google Workspace
Problem and Analytical Skills
Time Management and Multitasking
</t>
  </si>
  <si>
    <t>CNMI TAXES ( CHAPTER 2 AND CHAPTER 7)
FICA TAXES ( SOCIAL SECURITY AND MEDICARE)</t>
  </si>
  <si>
    <t>C-500-24366-577919</t>
  </si>
  <si>
    <t xml:space="preserve">Home Care Aide Certificate
</t>
  </si>
  <si>
    <t>C-500-25014-616045</t>
  </si>
  <si>
    <t>Chapter 2 and Fica Employee share</t>
  </si>
  <si>
    <t>C-500-24272-372198</t>
  </si>
  <si>
    <t>5040 Chalan Tun Herman Pan, Dandan-As Lito Vill</t>
  </si>
  <si>
    <t>P-500-24236-288721</t>
  </si>
  <si>
    <t>MUST HAVE A HIGH SCHOOL DIPLOMA/GED CERTIFICATE. THREE (3) MONTHS OF TRAINING IN BAKERY MACHINE MAINTENANCE, AUTO EQUIPMENT MAINTENANCE, AND /OR RELATED FIELDS. TWELVE (12) MONTHS EXPERIENCE IN ACU &amp; REFRIGERATION INSTALLATION AND MAINTENANCE; MACHINE MAINTENANCE AND/OR OTHER RELATED JOB. ABLE TO WORK DURING WEEKENDS AND HOLIDAYS. KNOWLEDGE OF MACHINES AND TOOLS, INCLUDING THEIR DESIGNS, USES, REPAIR, AND MAINTENANCE.</t>
  </si>
  <si>
    <t>The only deductions from pay are those allowed under applicable laws such as FICA/Medicare and relevant local
and federal taxes.</t>
  </si>
  <si>
    <t>C-500-24291-412734</t>
  </si>
  <si>
    <t>Consolidated Transportation Services, Inc</t>
  </si>
  <si>
    <t>CTSI Logistics</t>
  </si>
  <si>
    <t>CTSI Building 12901 Lower Base Drive</t>
  </si>
  <si>
    <t>Lower Base</t>
  </si>
  <si>
    <t>66-0452417</t>
  </si>
  <si>
    <t>Jovencio</t>
  </si>
  <si>
    <t>Isip</t>
  </si>
  <si>
    <t>hrd@ctsi-logistics.com</t>
  </si>
  <si>
    <t>Cargo and Freight Agents</t>
  </si>
  <si>
    <t>P-500-24232-275346</t>
  </si>
  <si>
    <t>Cargo and Freight Agent</t>
  </si>
  <si>
    <t>KNOWLEDGE OF PRINCIPLES AND METHODS FOR MOVING PEOPLE OR GOODS BY AIR, RAIL, SEA, OR ROAD, INCLUDING THE RELATIVE COSTS AND BENEFITS. KNOWLEDGE OF PRINCIPLES AND PROCESSES FOR PROVIDING CUSTOMER AND PERSONAL SERVICES. THIS INCLUDES CUSTOMER NEEDS ASSESSMENT, MEETING QUALITY STANDARDS FOR SERVICES, AND EVALUATION OF CUSTOMER SATISFACTION</t>
  </si>
  <si>
    <t>C-500-24206-217673</t>
  </si>
  <si>
    <t>Jet Holding Company, Inc.</t>
  </si>
  <si>
    <t>J's Restaurant I &amp; II, Saipan Bowling Center</t>
  </si>
  <si>
    <t>66-0545078</t>
  </si>
  <si>
    <t>Juan</t>
  </si>
  <si>
    <t>G/F Jet Bldg Chalan Pale Arnold St Middle Road Gualo Rai</t>
  </si>
  <si>
    <t>jet.acctg@pticom.com</t>
  </si>
  <si>
    <t>Dishwashers</t>
  </si>
  <si>
    <t>P-500-24138-007030</t>
  </si>
  <si>
    <t>Dishwasher</t>
  </si>
  <si>
    <t>3 months work related experience.  Willing to work flexible shift.  Knowledge and ability to safely use kitchen equipment and appliances, ability to stand for extended periods of time.</t>
  </si>
  <si>
    <t>G/F Jet Bldg Chalan Pale arnold St. Middle Road Gualo Rai</t>
  </si>
  <si>
    <t>Beach Road San Jose</t>
  </si>
  <si>
    <t>Mandatory CNMI &amp; Federal Taxes</t>
  </si>
  <si>
    <t>C-500-24227-265787</t>
  </si>
  <si>
    <t>C-500-24212-233269</t>
  </si>
  <si>
    <t>PO Box 506023</t>
  </si>
  <si>
    <t>P-500-24085-826372</t>
  </si>
  <si>
    <t>Must of have knowledge of machine and tools including their designs, uses, repair and maintenance, knowledge of arithmetic, algebra, geometry, calculus, statistics and their applications.</t>
  </si>
  <si>
    <t>As Perdido</t>
  </si>
  <si>
    <t>Hydroaire Mechanical Systems (Saipan) Inc.</t>
  </si>
  <si>
    <t>C-500-24201-207670</t>
  </si>
  <si>
    <t>J. LUCKY CORPORATION</t>
  </si>
  <si>
    <t>EXPRESS PRINTING AND RAINBOW COLORS</t>
  </si>
  <si>
    <t>PMB 92 BOX 10003</t>
  </si>
  <si>
    <t>ROOM#5 LIMS BLDG MAGE GUERRERO ROAD</t>
  </si>
  <si>
    <t>66-1775708</t>
  </si>
  <si>
    <t>SOLEDAD MARIE</t>
  </si>
  <si>
    <t>P.O. BOX 10003, PMB 92</t>
  </si>
  <si>
    <t>expressprintingsaipan@yahoo.com</t>
  </si>
  <si>
    <t>P-500-24155-061495</t>
  </si>
  <si>
    <t>OFFICE CLERK, GENERAL</t>
  </si>
  <si>
    <t>Knowledgeable in Printing Servers. taking ID Photos. Photo Editing using Adobe Photoshop</t>
  </si>
  <si>
    <t>C-500-24229-271603</t>
  </si>
  <si>
    <t xml:space="preserve">STATE INCOME TAX, SOCIAL SECURITY (FICA), MEDICARE TAX </t>
  </si>
  <si>
    <t>C-500-24318-471105</t>
  </si>
  <si>
    <t>P-500-24200-204783</t>
  </si>
  <si>
    <t>C-500-25009-605864</t>
  </si>
  <si>
    <t>C-500-24201-207718</t>
  </si>
  <si>
    <t>S &amp; Y CORPORATION</t>
  </si>
  <si>
    <t>PO Box 999</t>
  </si>
  <si>
    <t>P-500-24124-953262</t>
  </si>
  <si>
    <t>FAMILIARITY IN USING THE CASH REGISTER AND POS. 3 MONTHS EXPEIRENCE AS A RETAIL CASHIER AND WILLING TO WORK IN ROTA</t>
  </si>
  <si>
    <t>All applicable CNMI state tax and federal tax deductions</t>
  </si>
  <si>
    <t>C-500-24200-207341</t>
  </si>
  <si>
    <t>Chapter 2, Chapter 7 and Fica employee share</t>
  </si>
  <si>
    <t>C-500-24179-152692</t>
  </si>
  <si>
    <t xml:space="preserve">CFPJ Corporation </t>
  </si>
  <si>
    <t>FPJ Construction</t>
  </si>
  <si>
    <t>As Perdido Road, Chalan Piao</t>
  </si>
  <si>
    <t>P.O. BOX 501073</t>
  </si>
  <si>
    <t>66-0854697</t>
  </si>
  <si>
    <t>Acquiatan</t>
  </si>
  <si>
    <t>Cristina</t>
  </si>
  <si>
    <t>Exec. Director/ Secretary/ Treasurer</t>
  </si>
  <si>
    <t>cfpjcorp.2014@yahoo.com</t>
  </si>
  <si>
    <t>P-500-24039-702119</t>
  </si>
  <si>
    <t>Must have at least 24-months of work related experience. Must have the ability to quickly move hand or more hand together with the arm, or two hands to grasp, manipulate or assemble objects. With skills on critical thinking and troubleshooting, abilities on manual dexterity and problem sensitivity. Must know how to handle and drive heavy equipment.</t>
  </si>
  <si>
    <t>C-500-24209-226953</t>
  </si>
  <si>
    <t xml:space="preserve">Homesmart Corporation </t>
  </si>
  <si>
    <t xml:space="preserve">Best Deal General Merchandise </t>
  </si>
  <si>
    <t xml:space="preserve">3688 Beachroad Garapan </t>
  </si>
  <si>
    <t xml:space="preserve">Saipan </t>
  </si>
  <si>
    <t xml:space="preserve">VILLACRUSIS </t>
  </si>
  <si>
    <t xml:space="preserve">RUEL </t>
  </si>
  <si>
    <t xml:space="preserve">RARO </t>
  </si>
  <si>
    <t xml:space="preserve">GENERAL MANAGER </t>
  </si>
  <si>
    <t xml:space="preserve">3688 BEACHROAD GARAPAN VILLAGE </t>
  </si>
  <si>
    <t>P-500-24120-933620</t>
  </si>
  <si>
    <t xml:space="preserve">Driver/Sales Worker </t>
  </si>
  <si>
    <t>Applicant must have a high school diploma. Applicant must have at least 6 months of work experience. Applicant must have the skills in promoting the products and services. Applicant must have a valid driver's license.</t>
  </si>
  <si>
    <t>C-500-24175-140849</t>
  </si>
  <si>
    <t>NEW MIRAGE MASSAGE PARLOR/NEW MIRAGE BEAUTY SALON</t>
  </si>
  <si>
    <t>P-500-24067-779009</t>
  </si>
  <si>
    <t>WORK SCHEDULE AS FOLLOW:
10:00AM TO 1:00PM,
2:00PM TO 6:00PM.
7 HOURS A DAY, MONDAY THROUGH FRIDAY, 35 HOURS PER WEEK.</t>
  </si>
  <si>
    <t>Per week exceeds 40 hours, overtime rate $12.26 x1.5=$18.39 per hours</t>
  </si>
  <si>
    <t>C-500-24243-304887</t>
  </si>
  <si>
    <t>C-500-25048-698457</t>
  </si>
  <si>
    <t>High school graduate and minimum of 1-year proven work experience as a Bartender. Must have a specific and strong knowledge of alcohol types, beverages mixing method &amp; drinks serving.  Possess positive personality, excellent customer service attitude, and can work independently on a fast-paced environment. Ability to keep the bar organized, stocked, and clean. Willing to work on flexible hours including holidays and weekends. The work schedule for this position includes shifting &amp; split shift and each beneficiary shall have different days off, each with 1-day off per week. Must have own transportation to &amp; from work. All applicants must be able to secure the CNMI Food Handlers Permit and CNMI drivers license. All applicants must submit an updated resume, copy of diploma, certificates, employment certification, and other related documents. Background checks and drug testing may be required during or prior to employment to all applicants.</t>
  </si>
  <si>
    <t>C-500-25009-605659</t>
  </si>
  <si>
    <t>C-500-25007-598594</t>
  </si>
  <si>
    <t>P-500-24319-474040</t>
  </si>
  <si>
    <t>ELECTRICAL CONTROL TECHNICIAN</t>
  </si>
  <si>
    <t xml:space="preserve">MUST HAVE KNOWLEDGE OF CIRCUIT BOARDS, PROCESSORS, CHIPS, ELECTRONIC EQUIPMENT, AND COMPUTER HARDWARE AND SOFTWARE, INCLUDING APPLICATIONS AND PROGRAMMING. </t>
  </si>
  <si>
    <t>C-500-25017-625320</t>
  </si>
  <si>
    <t>C-500-25080-793272</t>
  </si>
  <si>
    <t>Withholding Tax, FICA Tax (SSS tax &amp; Medicare)</t>
  </si>
  <si>
    <t>C-500-25013-613048</t>
  </si>
  <si>
    <t>J.A.M. CONSTRUCTION</t>
  </si>
  <si>
    <t>P.O. BOX 7121, SVRB, AS LITO ROAD</t>
  </si>
  <si>
    <t>P-500-24250-318696</t>
  </si>
  <si>
    <t>At least 12 months working experience as maintenance and repair worker. Know how to repair doors, locks, windows. Can read electrical diagram and repair electrical problems. Knowledge in repair and painting in building. Knowledge in tile setting. Knowledge in Welding, Carpentry, and Masonry works. Willing to work flexible schedule. Do other related duties as assigned.</t>
  </si>
  <si>
    <t>C-500-25009-605686</t>
  </si>
  <si>
    <t>C-500-24310-455785</t>
  </si>
  <si>
    <t>Must have at least 12 months of work experience in a related field, able to work with or without supervision.</t>
  </si>
  <si>
    <t>FEDDOS LANE CORNER TUN JOAQUIN DOI ROAD</t>
  </si>
  <si>
    <t>P.O BOX 502473</t>
  </si>
  <si>
    <t>C-500-24319-474046</t>
  </si>
  <si>
    <t>AT LEAST THREE (3) MONTHS  WORK EXPERIENCE.  PHYSICALLY ABLE TO PERFORM THEIR DUTIES. MUST MEET PHYSICAL REQUIREMENTS SUCH AS LIFTING OBJECTS OF AT LEAST 25 LBS.; UP TO 50 LBS. WITH HELP OF A HAND TRUCK OR LIMITED ASSISTANCE; BENDING AND STANDING FOR DURATION OF SHIFT. MUST BE ABLE TO WORK WITH HOUSEHOLD PETS. MUST KNOW HOW TO OPERATE CLEANING EQUIPMENT SUCH AS CARPET SHAMPOOERS, CARPET STEAMERS, CLOTHES WASHER AND DRYER, IRONING MACHINE OR PRESSES, FLOOR POLISHERS, AND VACUUM  CLEANERS. AS WELL AS THE ABILITY TO WORK WITHOUT SUPERVISION. ABLE TO WORK DURING WEEKENDS OR NIGHT SHIFTS WHEN NEEDED. THE EMPLOYER REQUIRES POST-OFFER PRE-EMPLOYMENT DRUG SCREENING TEST AND RANDOM DRUG TESTING WHICH IS TO BE APPLIED EQUALLY TO BOTH U.S. WORKERS AND CW-1 WORKERS</t>
  </si>
  <si>
    <t>Days and Hours of Work may vary according to business needs</t>
  </si>
  <si>
    <t>Only Taxes and Other withholding required by Law.</t>
  </si>
  <si>
    <t>C-500-24324-486586</t>
  </si>
  <si>
    <t>P-500-24289-406312</t>
  </si>
  <si>
    <t>Maintenance and Repairer Worker, General</t>
  </si>
  <si>
    <t>MUST HAVE 12 MONTH OF WORKING EXPERIENCE AS MAINTENANCE WORKER.
KNOWLEDGEABLE TO USE POWER TOOLS AND HAND TOOLS LIKE HAMMER DRILLS, GRINDERS, SANDERS, PLIERS, ADJUSTABLE WRENCHES, ELECTRIC CUTTERS. KNOWLEDGEABLE OF SAFETY PRECAUTIONS IN DOING THE TASK</t>
  </si>
  <si>
    <t>C-500-25027-643288</t>
  </si>
  <si>
    <t xml:space="preserve">3 months experience as ground maintenance worker or landscape
</t>
  </si>
  <si>
    <t>C-500-25080-793159</t>
  </si>
  <si>
    <t xml:space="preserve">Must be proficient in using software such as Microsoft Office and QuickBooks with 12 months' work experience.
</t>
  </si>
  <si>
    <t>C-500-25052-713302</t>
  </si>
  <si>
    <t>FIVE STAR AUTOSHOP</t>
  </si>
  <si>
    <t>TANDUKI DRIVE DANDAN VILLAGE</t>
  </si>
  <si>
    <t>P-500-24164-099934</t>
  </si>
  <si>
    <t>Automotive Service Technician and Mechanic</t>
  </si>
  <si>
    <t>HIGH SCHOOL DIPLOMA WITH 12 MONTHS WORK EXPERIENCE AS AUTOMOTIVE SERVICE TECHNICIAN AND MECHANICS OR ANY RELATED WORK. MUST HAVE THE NECESSARY PHYSICAL STAMINA. MUST BE ABLE TO WORK FOR EXTENDED HOURS OR WORK DAYS. KNOWLEDGE OF MACHINES AND TOOLS INCLUDING THEIR DESIGNS, USES, REPAIR AND MAINTENANCE.</t>
  </si>
  <si>
    <t>C-500-25071-767311</t>
  </si>
  <si>
    <t>Human Resources Specialists</t>
  </si>
  <si>
    <t>P-500-25036-666411</t>
  </si>
  <si>
    <t>HUMAN RESOURCES SPECIALIST</t>
  </si>
  <si>
    <t>MUST HAVE KNOWLEDGE OF:
(1) PERSONNEL AND HUMAN RESOURCES KNOWLEDGE OF PRINCIPLES AND PROCEDURES FOR PERSONNEL RECRUITMENT, SELECTION, TRAINING, COMPENSATION AND BENEFITS, LABOR RELATIONS AND NEGOTIATION, AND PERSONNEL INFORMATION SYSTEMS. (2) ADMINISTRATIVE KNOWLEDGE OF ADMINISTRATIVE AND OFFICE PROCEDURES AND SYSTEMS SUCH AS WORD PROCESSING, MANAGING FILES AND RECORDS, STENOGRAPHY AND TRANSCRIPTION, DESIGNING FORMS, AND WORKPLACE TERMINOLOGY. (3) ADMINISTRATION AND MANAGEMENT KNOWLEDGE OF BUSINESS AND MANAGEMENT PRINCIPLES INVOLVED IN STRATEGIC PLANNING, RESOURCE ALLOCATION, HUMAN RESOURCES MODELING, LEADERSHIP TECHNIQUE, PRODUCTION METHODS, AND COORDINATION OF PEOPLE AND RESOURCES. (4) ENGLISH LANGUAGE KNOWLEDGE OF THE STRUCTURE AND CONTENT OF THE ENGLISH LANGUAGE INCLUDING THE MEANING AND SPELLING OF WORDS, RULES OF COMPOSITION, AND GRAMMAR.
(5) CUSTOMER AND PERSONAL SERVICE KNOWLEDGE OF PRINCIPLES AND PROCESSES FOR PROVIDING CUSTOMER AND PERSONAL SERVICES. THIS INCLUDES CUSTOMER NEEDS ASSESSMENT, MEETING QUALITY STANDARDS FOR SERVICES, AND EVALUATION OF CUSTOMER SATISFACTION. KNOWLEDGE OF HUMAN RESOURCES SOFTWARES, SUCH AS HRIS (HUMAN RESOURCES INFORMATION SYSTEM) IS A PLUS. ALL OF THE ABOVE-LISTED REQUIREMENTS WILL BE APPLIED EQUALLY TO U.S. AND NON-U.S. WORKERS.</t>
  </si>
  <si>
    <t>UNIT NO. 1, 2ND FLR., JESUS T. ATTAO ST., GARAPAN</t>
  </si>
  <si>
    <t>C-500-25093-826072</t>
  </si>
  <si>
    <t>NIPPON GENERAL TRADING CORPORATION</t>
  </si>
  <si>
    <t>COUNTRY HOUSE RESTAURANT</t>
  </si>
  <si>
    <t>COCONUT STREET, GARAPAN.</t>
  </si>
  <si>
    <t>PMB 658 BOX 10000</t>
  </si>
  <si>
    <t>66-0460583</t>
  </si>
  <si>
    <t>SAGO</t>
  </si>
  <si>
    <t>MASANOBU</t>
  </si>
  <si>
    <t>PMB 658 Box 10000</t>
  </si>
  <si>
    <t>contact@countryhouse.co.jp</t>
  </si>
  <si>
    <t>P-500-25091-816329</t>
  </si>
  <si>
    <t>- 2 Years experience as an actual cook
- Strong knife skills and knowledge of food preparation
- Ability to follow recipes and adjust based on kitchen needs or availability of ingredients
- Strong attention to detail and consistency in dish preparation and presentation.
- Proficiency in cooking techniques 
- Time management skills
- Multitasking abilities
- Cleanliness in kitchen and personal hygiene</t>
  </si>
  <si>
    <t>C-500-25044-689221</t>
  </si>
  <si>
    <t>Triple K Corporation</t>
  </si>
  <si>
    <t>P.O. BOX 502750</t>
  </si>
  <si>
    <t>Esperanza St. Gualo Rai Village</t>
  </si>
  <si>
    <t>66-0424376</t>
  </si>
  <si>
    <t>Punzalan</t>
  </si>
  <si>
    <t>Maria Rizallie</t>
  </si>
  <si>
    <t>Salazar</t>
  </si>
  <si>
    <t>General Manager/ Vice President</t>
  </si>
  <si>
    <t>rizapunzalan@yahoo.com</t>
  </si>
  <si>
    <t>P-500-25004-594547</t>
  </si>
  <si>
    <t xml:space="preserve">-Security Guard experience of 12 months.
- Patrolling  secure premises and personnel by patrolling property.
- Law enforcement- security guard may detain or arrest anyone who violates the law
- Customer Service- knowledge of principles and providing customer service
- Attentive- pay attention to details keeping eyes to surroundings and remaining alert.
- Communication- must be able to communicate verbally and writing (knows to do report and log every hour in the log book.
- Surveillance- know how to operate surveillance camera
- Certification of employment
</t>
  </si>
  <si>
    <t>P.O. Box 502750</t>
  </si>
  <si>
    <t>triplekcorporation@yahoo.com</t>
  </si>
  <si>
    <t>C-500-25073-775223</t>
  </si>
  <si>
    <t>C-500-25106-873365</t>
  </si>
  <si>
    <t xml:space="preserve">High school graduate. Must have at least 1-year of work-related experience. Must be able to be multi-tasked and flexible to any related work assigned duties. Can do and perform work assignments under pressure with less supervision and must complete tasks on deadline. Must possess good communication and listening skills. Willing to work flexible hours including holidays and weekends. The work schedule for this position includes split shifts and each beneficiary shall have different days off, each with 1-day off per week. Must be physically fit to be able to handle strenuous activities such as lifting, pushing, pulling or carrying heavy loads. Must have own transportation to &amp; from work. All applicants must be able to secure CNMI driver's license.  </t>
  </si>
  <si>
    <t>C-500-25092-825544</t>
  </si>
  <si>
    <t xml:space="preserve">High school graduate with a minimum of 2-years of proven work experience in the position. Must have a specific understanding of electrical, carpentry, plumbing, hydraulic, and other maintenance systems. Possess knowledge of general building maintenance processes and methods. Working knowledge of construction tools, common appliances, and electrical devices. Willing to work on flexible hours including holidays and weekends. The work schedule for this position includes shifting &amp; split shift and each beneficiary shall have different days off, each with 1-day off per week. Can work under less supervision and must be able to meet deadlines. Must be physically fit to handle all kinds of strenuous duties. Must have own transportation to and from work and must possess a valid CNMI Driver's License. </t>
  </si>
  <si>
    <t>C-500-25073-774967</t>
  </si>
  <si>
    <t>C-500-25063-744005</t>
  </si>
  <si>
    <t>Winners Residence, Winners Restaurant, Winners Gas, et al</t>
  </si>
  <si>
    <t>P-500-24201-210448</t>
  </si>
  <si>
    <t>Minimum of 1-year experience as a Cook. College or vocational training in the area of foodservice is an advantage but not mandatory.  Must have experience in preparation and cooking of international cuisine such as American, Korean, Filipino &amp; other saleable menus. Must know how to use and operate kitchen equipment and tools.  Must be able to secure the CNMI Department of Public Healths food handler certificate.  Able to work all shifts and flexible schedules including weekends and holidays. The work schedule for the position include split shifts wherein the beneficiaries will have different days off, each with 1 day off per week. All applicants must be able to secure CNMI Drivers license. All applicants must submit an updated resume, certificates, employment certification, and other related documents. Background checks and drug testing may be required during or prior to employment to all applicants.</t>
  </si>
  <si>
    <t>C-500-25113-897793</t>
  </si>
  <si>
    <t>Insurance &amp; Business Management Corporation</t>
  </si>
  <si>
    <t>98-6021143</t>
  </si>
  <si>
    <t>resumes@mita-travel.com</t>
  </si>
  <si>
    <t>P-500-24312-459024</t>
  </si>
  <si>
    <t>Accountaing Associate</t>
  </si>
  <si>
    <t xml:space="preserve">12 MONTHS OF  WORK EXPERIENCE AS A BOOKKEEPER .KNOWLEDGE OF ACCOUNTING SOFTWARE SUCH AS QUICKBOOKS. THE ABILITY TO CHOOSE THE RIGHT MATHEMATICAL METHODS OR FORMULAS TO SOLVE PROBLEM. THE ABILITY TO COMMUNICATE INFORMATION AND IDEAS IN WRITING AND SPEAKING SO OTHERS WILL UNDERSTAND. </t>
  </si>
  <si>
    <t>C-500-25135-978976</t>
  </si>
  <si>
    <t>C-500-25099-845003</t>
  </si>
  <si>
    <t>MARIANAS THAI CORPORATION</t>
  </si>
  <si>
    <t>MARIANAS THAI (MASSAGE PARLOR)</t>
  </si>
  <si>
    <t>P.O. BOX 502720, CHALAN PALE ARNOLD</t>
  </si>
  <si>
    <t>66-0783065</t>
  </si>
  <si>
    <t>CARROLL</t>
  </si>
  <si>
    <t>THONGYAI</t>
  </si>
  <si>
    <t>marianasthaicorporation@gmail.com</t>
  </si>
  <si>
    <t>P-500-24298-429129</t>
  </si>
  <si>
    <t>MASSAGE THERAPHIST</t>
  </si>
  <si>
    <t>At least 12 months working experience as a massage therapist. Know the techniques of massaging pressure points. Know different techniques of massage in order to improve circulation, promote relaxation, and relieve stress, pain, and injuries. Know Thai style massage. Willing to work flexible time.</t>
  </si>
  <si>
    <t>P-500-24184-166759</t>
  </si>
  <si>
    <t>RETAIL FLOOR MANAGER</t>
  </si>
  <si>
    <t xml:space="preserve">This job requires a High School diploma or equivalent, as well as at least 12 months of experience in managing daily operations of a grocery or retail store. Also requires knowledge in planning, promoting products, ordering, and overseeing the processing and packaging of all items. Must be proficient in Microsoft word/excel, be able to multitask with flexibility in scheduling including the ability to work on holidays and weekends. 
</t>
  </si>
  <si>
    <t>C-500-25093-825892</t>
  </si>
  <si>
    <t>P-500-25019-628608</t>
  </si>
  <si>
    <t>KNOWLEDGE OF ADMINISTRATIVE AND CLERICAL PROCEDURES AND SYSTEMS SUCH AS WORD PROCESSING, MANAGING FILES AND RECORDS, DESIGNING FORMS,
AND OTHER OFFICE PROCEDURES AND TERMINOLOGY. KNOWLEDGE OF ECONOMIC AND ACCOUNTING PRINCIPLES AND PRACTICES, THE FINANCIAL MARKETS,
BANKING AND THE ANALYSIS AND REPORTING OF FINANCIAL DATA.</t>
  </si>
  <si>
    <t>C-500-25062-736401</t>
  </si>
  <si>
    <t>TUN HERMAN PAN AIRPORT DAN-DAN</t>
  </si>
  <si>
    <t>P-500-24193-188167</t>
  </si>
  <si>
    <t>C-500-25135-978315</t>
  </si>
  <si>
    <t>GTS Enterprises</t>
  </si>
  <si>
    <t>Borlaza</t>
  </si>
  <si>
    <t>Jomelyn</t>
  </si>
  <si>
    <t>Estopare</t>
  </si>
  <si>
    <t>P-500-24274-372762</t>
  </si>
  <si>
    <t xml:space="preserve">AT LEAST THREE (3) MONTHS EXPERIENCE TO TWO (2) OR LESS EMPLOYERS. PHYSICALLY ABLE TO PERFORM THEIR DUTIES. MUST MEET PHYSICAL REQUIREMENTS SUCH AS LIFTING OBJECTS OF AT LEAST 25 LBS.; UP TO 50 LBS. WITH HELP OF A HAND TRUCK OR LIMITED ASSISTANCE; BENDING AND STANDING FOR DURATION OF SHIFT.  MUST KNOW HOW TO OPERATE CLEANING EQUIPMENT SUCH AS CARPET SHAMPOOERS, CARPET STEAMERS, CLOTHES WASHER AND DRYER, IRONING MACHINE OR PRESSES, FLOOR POLISHERS, AND VACUUM CLEANERS.
</t>
  </si>
  <si>
    <t>C-500-25078-789537</t>
  </si>
  <si>
    <t>P.O. BOX 168 GRB</t>
  </si>
  <si>
    <t>Manufactured Building and Mobile Home Installers</t>
  </si>
  <si>
    <t>P-500-25043-685513</t>
  </si>
  <si>
    <t>P.O.BOX 168 GRB</t>
  </si>
  <si>
    <t>saipanglobe@gmail.com</t>
  </si>
  <si>
    <t>C-500-25100-849683</t>
  </si>
  <si>
    <t>JESUS P. CRUZ</t>
  </si>
  <si>
    <t>EJ CHILL AND GRILL (CATERER)</t>
  </si>
  <si>
    <t>P.O. BOX 520039, SAN JOSE VILLAGE</t>
  </si>
  <si>
    <t>30-0516839</t>
  </si>
  <si>
    <t>jesuscruztinian@gmail.com</t>
  </si>
  <si>
    <t>Cooks, Short Order</t>
  </si>
  <si>
    <t>P-500-24291-413164</t>
  </si>
  <si>
    <t>COOK, (SHORT ORDER)</t>
  </si>
  <si>
    <t>At least 6 months working experience. Knows how to make different kind of dishes. Knows how to make different kinds of snacks and desserts. Knows how to measure and assemble ingredients for menu items. Knowledge in Filipino food. Can cut meat and put it on a skewer for bbq menu. Ensure that the food preparation area and the kitchen are sanitized at the end of the shift. Willing to work flexible schedule. Do other related duties as assigned.</t>
  </si>
  <si>
    <t>C-500-25128-951696</t>
  </si>
  <si>
    <t>LC BLDG Unit 101 MONSIGNOR MARTINEZ KOBLERVILLE</t>
  </si>
  <si>
    <t>Furniture Finishers</t>
  </si>
  <si>
    <t>P-500-24261-341867</t>
  </si>
  <si>
    <t>FURNITURE FINISHERS</t>
  </si>
  <si>
    <t>C-500-25140-995105</t>
  </si>
  <si>
    <t>SMART STAR INC</t>
  </si>
  <si>
    <t>CARWASH</t>
  </si>
  <si>
    <t>PO BOX 502721 CK</t>
  </si>
  <si>
    <t>66-0900711</t>
  </si>
  <si>
    <t>YIN</t>
  </si>
  <si>
    <t>HU</t>
  </si>
  <si>
    <t>starincsmart@gmail.com</t>
  </si>
  <si>
    <t>Outdoor Power Equipment and Other Small Engine Mechanics</t>
  </si>
  <si>
    <t>P-500-25061-736122</t>
  </si>
  <si>
    <t>CARWASH ATTENDANT</t>
  </si>
  <si>
    <t>3 months experience as carwash attendant</t>
  </si>
  <si>
    <t>CARWASH, SAN ANTONIO</t>
  </si>
  <si>
    <t>C-500-25059-731533</t>
  </si>
  <si>
    <t xml:space="preserve">Must have at least 24-months of work related experience. With Microsoft Office ( MS Word and MS Excel). With knowledge of financial accounting  concepts and principles. With peach Tree. Knowledge in performing any combination of routine calculating, posting pertaining to business transactions. Must have knowledge in payroll computation, Taxes (BGRT, EWTR , 1040CM, &amp; FICA) and in complying with tax and revenue requirements, clearance and others.
</t>
  </si>
  <si>
    <t>C-500-25155-049258</t>
  </si>
  <si>
    <t>P-500-25099-844568</t>
  </si>
  <si>
    <t>Knowledge in QuickBooks point of sale software and must be physically able to perform the work.</t>
  </si>
  <si>
    <t>C-500-25094-830983</t>
  </si>
  <si>
    <t>P.O. BOX 503942</t>
  </si>
  <si>
    <t>P-500-24216-242928</t>
  </si>
  <si>
    <t>INVENTORY SPECIALIST</t>
  </si>
  <si>
    <t>High school diploma with 12 months work experience in the field. Good organizational and time-management skills. Working knowledge of word processor, database and spreadsheet software. Able to work weekends on occasion.</t>
  </si>
  <si>
    <t>C-500-25101-854477</t>
  </si>
  <si>
    <t>JICHENG (USA) CORPORATION</t>
  </si>
  <si>
    <t>JICHENG SUPPLIER OF CONSTRUCTION MATERIALS</t>
  </si>
  <si>
    <t>PMB 759 BOX 10003, AS LITO ROAD</t>
  </si>
  <si>
    <t>66-0927886</t>
  </si>
  <si>
    <t>JHUN</t>
  </si>
  <si>
    <t>jichengcorporation@yahoo.com</t>
  </si>
  <si>
    <t>P-500-24290-409276</t>
  </si>
  <si>
    <t>AT LEAST 12 MONTHS WORKING EXPERIENCE AS MAINTENANCE AND REPAIR WORKER. KNOW HOW TO REPAIR DOORS, LOCKS, WINDOWS. CAN READ ELECTRICAL DIAGRAM AND REPAIR ELECTRICAL PROBLEMS. KNOW REPAIR AND PAINTING IN BUILDING. KNOWLEDGE IN WELDING, CARPENTRY, AND MASONRY WORKS. WILLING TO WORK FLEXIBLE SCHEDULE. DO OTHER RELATED DUTIES AS ASSIGNED</t>
  </si>
  <si>
    <t>Pest Busters</t>
  </si>
  <si>
    <t>MMC 1 Building Chalan Piao</t>
  </si>
  <si>
    <t xml:space="preserve"> MMC 1 Building Chalan Piao</t>
  </si>
  <si>
    <t>P-500-25105-863750</t>
  </si>
  <si>
    <t>Pest Control Worker</t>
  </si>
  <si>
    <t xml:space="preserve">Proven work experience as a pest control technician or similar role.
Must possess physical stamina and be able to withstand harsh conditions.
Ability to stand for an extended period of time and work in uncomfortable environments.
Must be detailed oriented and be able to follow detailed instructions in applying pesticide to avoid harm to the client and self.
Must possess good customer service skills and be customer-focused.
High school diploma or equivalent preferred
</t>
  </si>
  <si>
    <t>BEACH ROAD SAN JOSE</t>
  </si>
  <si>
    <t>C-500-25094-830880</t>
  </si>
  <si>
    <t>CNMI WITHHOLDING TAX, FEDERAL WITHHOLDING TAX, SOCIAL SECURITY AND MEDICARE CONTRIBUTIONS. EMPLOYER WILL ASSIST IN SECURING BOARD AND LODGING AT NO COST TO EMPLOYEES.</t>
  </si>
  <si>
    <t>670-285-7365</t>
  </si>
  <si>
    <t>QIN</t>
  </si>
  <si>
    <t>CHAOSHAN</t>
  </si>
  <si>
    <t>P-500-24153-060435</t>
  </si>
  <si>
    <t>GENERAL MAINTENANCE REPAIR WORKER</t>
  </si>
  <si>
    <t>Able to work flexible schedule without supervision</t>
  </si>
  <si>
    <t>C-500-25101-854243</t>
  </si>
  <si>
    <t>YCO CORPORATION</t>
  </si>
  <si>
    <t>PO Box 500932</t>
  </si>
  <si>
    <t>2nd Floor Yumul Bldg 2 Msgr Guerrero RD Chalan Kiya</t>
  </si>
  <si>
    <t>98-6018656</t>
  </si>
  <si>
    <t>RAY</t>
  </si>
  <si>
    <t>NARAJA</t>
  </si>
  <si>
    <t>ycocorporationlabor@yahoo.com</t>
  </si>
  <si>
    <t>P-500-24176-140967</t>
  </si>
  <si>
    <t xml:space="preserve">KNOWLEDGE IN EQUIPMENT ,REPAIRING TROUBLE SHOOTING,EQUIPMENT SELECTION OR DETERMINING THE KIND OF TOOLS AND EQUIPMENT NEEDED TO DO A JOB PHYSICALLY FIT. MUST HAVE HIGH SCHOOL DIPLOMA AND AT LEAST 24MONTH EXPERIENCE AS MAINTENANCE AND REPAIR WORKER. CERTIFICATE OF EMPLOYMENT AS  MAINTENANCE AND REPAIR WORKER IS REQUIRED. PASSING THE PRE-SCREENING TEST IS REQUIRED (LIKE TRADE TEST AND/OR EMPLOYMENT EXAM)
</t>
  </si>
  <si>
    <t>C-500-25111-883385</t>
  </si>
  <si>
    <t>C-500-25115-903378</t>
  </si>
  <si>
    <t xml:space="preserve">High School Graduate. Must have 24 months experience. Knowledge of machines and tools, including their designs, uses, repair, and maintenance. Knowledge of materials, methods, and the tools involved in the construction or repair of houses, buildings, or other structures. Ability to follow instructions from supervisors or senior maintenance workers. Knowledge of carpentry and repair. Ability to use hand tools and power tools.
</t>
  </si>
  <si>
    <t>C-500-25153-039726</t>
  </si>
  <si>
    <t>MANGKOK</t>
  </si>
  <si>
    <t>P-500-25075-779634</t>
  </si>
  <si>
    <t>AT 12 MONTHS PREVIOUS RELATED WORK EXPERIENCE AS MASSAGE THERAPISTS.</t>
  </si>
  <si>
    <t>UNIT 103 GF PIANO BLDG MIDDLE RD GARAPAN</t>
  </si>
  <si>
    <t>C-500-25111-883258</t>
  </si>
  <si>
    <t>C-500-25114-903304</t>
  </si>
  <si>
    <t>CARGO EXPRESS (SAIPAN), INC</t>
  </si>
  <si>
    <t>LIBERATO</t>
  </si>
  <si>
    <t>P-500-24150-045009</t>
  </si>
  <si>
    <t>HEAVY &amp; TRACTOR -TRAILER TRUCK DRIVERS</t>
  </si>
  <si>
    <t>MUST HAVE ATLEAST 12MONTH OF WORKING EXPERIENCE AND WITH CERTIFICATE OF EMPLOYMENT AS HEAVY &amp; TRACTOR-TRAILER DRIVER. PASSED PRE-SCREENING TEST IS REQUIRED (LIKE TRADE TEST AND/OR EMPLOYMENT EXAM)</t>
  </si>
  <si>
    <t>eispn@cargoexpressi.com</t>
  </si>
  <si>
    <t>Graphic Designer</t>
  </si>
  <si>
    <t>C-500-25106-869099</t>
  </si>
  <si>
    <t>BROADWAY AVW., CANAL ST., SAN JOSE VILLAGE</t>
  </si>
  <si>
    <t>C-500-25094-831274</t>
  </si>
  <si>
    <t>HARVEST MART/3KINGS MARKET/ 8M HARVEST</t>
  </si>
  <si>
    <t>DISTRICT IV SONGSONG VILLAGE</t>
  </si>
  <si>
    <t>P-500-25034-660095</t>
  </si>
  <si>
    <t>FARMWORKER</t>
  </si>
  <si>
    <t>KNOWLEDGE OF TECHNIQUES AND EQUIPMENT FOR PLANTING, GROWING, AND HARVESTING FOOD PRODUCTS FOR CONSUMPTION, INCLUDING STORAGE/HANDLING
TECHNIQUES; ABLE TO USE EQUIPMENT SUCH AS MOWERS, CARGO TRUCKS, CROP PLANTERS, AND OTHER PLANTING EQUIPMENT.</t>
  </si>
  <si>
    <t>C-500-25093-826215</t>
  </si>
  <si>
    <t>PATRICK D. FERNANDEZ</t>
  </si>
  <si>
    <t>OINK CAFE</t>
  </si>
  <si>
    <t>NOKALIMI BUILDING GARAPAN VILLAGE</t>
  </si>
  <si>
    <t>PATRICK</t>
  </si>
  <si>
    <t>DELFIN</t>
  </si>
  <si>
    <t>NOKALIMI BUILDING</t>
  </si>
  <si>
    <t>P-500-24121-938670</t>
  </si>
  <si>
    <t>ABILITY TO IDENTIFY FLAVORS AND BALANCE SEASONING. SHOULD BE ABLE TO FOLLOW RECIPES AND ABILITY TO PREPARE A VARIETY OF DISHES.</t>
  </si>
  <si>
    <t>NOKALALIMI BUILDING GARAPAN VILLAGE</t>
  </si>
  <si>
    <t>P.O. Box 502997</t>
  </si>
  <si>
    <t>C-500-25126-940762</t>
  </si>
  <si>
    <t>6400 TAC Bldg., Middle Road, Chalan Laulau</t>
  </si>
  <si>
    <t>P. O. Box 501579</t>
  </si>
  <si>
    <t>P-500-25043-685373</t>
  </si>
  <si>
    <t>Hardware Merchandise Specialist</t>
  </si>
  <si>
    <t>1. MUST BE HAVE 12 MONTHS DOCUMENTED WORK RELATED EXPERIENCE, ALONG WITH THE SKILLS AND KNOWLEDGE REQUIRED FOR THE
SAME POSITION.
2. MUST HAVE A GOOD COMMUNICATION SKILLS AND MATHEMATICAL ABILITY.
3. MUST BE FAMILIAR OF HARDWARE MERCHANDISE AND CONSTRUCTION PRODUCTS.
4.  MUST KNOW HOW TO USE PAINTING CHART MANUAL AND TINTING COLORS TO MIX AND MATCH PAINT COLORS.
5.  MUST BE ABLE TO OPERATE MANUAL MIXING PAINT MACHINE.
5. MUST BE KNOWLEDGEABLE IN COUNTERPOINT POINT OF SALE MS DOS OPERATIONS.
6. MUST BE ABLE TO OPERATE PERSONAL COMPUTER WITH MICROSOFT WINDOWS OPERATING SYSTEM.
7. MUST BE ABLE TO OPERATE WEB-BASED EMAILS AND COMPOSE REPLY TO EMAIL
QUERIES.
8. MUST BE ABLE TO LIFT, CARRY AND MOVE HEAVY OBJECTS AT LEAST 90 LBS. IN WEIGHT WITHOUT ASSISTANCE.
9. MUST BE ABLE TO DELIVER WORK INDEPENDENTLY AND WITH URGENCY.
10.MUST BE ABLE TO WORK ON FLEXIBLE TIME, SUNDAYS, HOLIDAYS AND WEEK DAYS IF NEEDED.
11. MUST HAVE A RELIABLE TRANSPORTATION TO AND FROM PLACE OF EMPLOYMENT EQUALLY APPLICABLE TO BOTH U.S. AND FOREIGN APPLICANTS.
12. DETAILED RESUME, EMPLOYMENT CERTIFICATIONS, POLICE CLEARANCE  AND PRE-SCREENING ARE REQUIRED EQUALLY APPLICABLE TO U.S. AND FOREIGN APPLICANTS.</t>
  </si>
  <si>
    <t>6400 TAC Bldg., Middle Raod, Chalan Laulau</t>
  </si>
  <si>
    <t>C-500-25167-094760</t>
  </si>
  <si>
    <t>C-500-25167-098900</t>
  </si>
  <si>
    <t>Guangdong Development CO., Ltd</t>
  </si>
  <si>
    <t>HENG</t>
  </si>
  <si>
    <t>P-500-25129-961534</t>
  </si>
  <si>
    <t>AT LEAST A HIGH SCHOOL DIPLOMA OR EQUIVALENT. 
AT LEAST 12 MONTHS WORKING EXPERIENCE ON RELATED FIELD.
KNOW HOW TO USE WORD AND EXCEL TO SPREADING ANALYTICAL REPORTS AND PRESENTATION. 
KNOWLEDGE OF USING OF OFFICE SOFTWARE FOR SPREADING ANALYTICAL REPORTS AND PRESENTATION. ABILITY TO VERIFY ACCURACY OF TRANSACTIONAL DATA
 OF THE INVENTORY, MATERIALS AND DOCUMENTS. KNOWLEDGE OF LISTENING AND SPEAKING ENGLISH AND CHINESE, BEING ABLE TO COMMUNICATE WITH LOCAL
 PEOPLE AND DIFFERENT VENDORS (SUCH AS U.S., SINGAPORE, CHINA, AND SO ON) FOR THE RECEIVING VARIANCE AND PRODUCTS ISSUE, AND ABILITY TO PREPARE INVENTORY REPORT AND MATERIALS MONTHLY SALES REPORTS TO THE MANAGEMENT AND HEAD OFFICE (IN CHINA) FOR PROPER CONTROL. 
WORK EVEN ON WEEKEND OR HOLIDAY. KNOWLEDGE OF PRINCIPLES AND PROCESSES FOR PROVIDING CUSTOMER AND BUSINESS SERVICES. 
OTHER SKILLS SUCH AS COORDINATION AND TIME MANAGEMENT</t>
  </si>
  <si>
    <t>Guangdong Building</t>
  </si>
  <si>
    <t>Msgr. Martinez Road</t>
  </si>
  <si>
    <t>C-500-25174-122302</t>
  </si>
  <si>
    <t xml:space="preserve">1. Certification, Experience &amp; Compliance:
o	Must possess a valid Pest Control Certification.
o	Must be able to demonstrate compliance with the Bureau of Environmental Compliance and Quality (BECQ) requirements
o	A pest control knowledge test will be conducted on-site.
o	At least 12 months of working experience as a Pest Control Technician.
2.	Knowledge &amp; Skills:
o	Must be able to identify pests, understand their life cycle and habits, and apply proper control methods.
o	Must be able to perform proper handling, application, and storage of pesticides.
o	Ability to identify infestations and ensure proper treatment.
o	Must be able to determine the correct chemical mixture in accordance with the Environmental Protection Agency Label.
3. Communication &amp; Customer Service:
o	Must be able to communicate to clients the process of treating different kinds of pest solution needed
4. Must be a high school graduate. </t>
  </si>
  <si>
    <t>Social Security and Medicare
Withholding Taxes</t>
  </si>
  <si>
    <t>C-500-24201-207581</t>
  </si>
  <si>
    <t>Delfin Jesus H. Vergara</t>
  </si>
  <si>
    <t>Delzen Fish Mobile</t>
  </si>
  <si>
    <t>P.O. Box 504170</t>
  </si>
  <si>
    <t>66-1070675</t>
  </si>
  <si>
    <t>Vergara</t>
  </si>
  <si>
    <t>Delfin Jesus</t>
  </si>
  <si>
    <t>Haylo</t>
  </si>
  <si>
    <t>P-500-24149-040147</t>
  </si>
  <si>
    <t>2 years of work related experience. Knowledge of engine systems.  Knowledge of boat systems and components.  Knowledge of mechanical principles and their application to marine systems.  Understanding of safety protocols and procedures.  Ability to work for long hours and at both, land and sea.  Ability to work collaboratively and independently.</t>
  </si>
  <si>
    <t>C-500-24194-191642</t>
  </si>
  <si>
    <t>RadioCom Saipan Inc.</t>
  </si>
  <si>
    <t>GANACIAS</t>
  </si>
  <si>
    <t>LEO JUN</t>
  </si>
  <si>
    <t>MANAGING DIRECTOR</t>
  </si>
  <si>
    <t>radiocom@radiocomusa.com</t>
  </si>
  <si>
    <t>P-500-24072-790163</t>
  </si>
  <si>
    <t xml:space="preserve">MUST BE HIGHSCHOOL GRADUATE, MUST HAVE 12 MONTHS OF WORK RELATED EXPERIENCE. MUST KNOW HOW TO PERFORM ROUTINE MAINTENANCE ON EQUIPMENT AND DETERMINE WHEN AND WHAT KIND OF MAINTENANCE IS NEEDED. ABLE TO DETERMINE THE KIND OF TOOLS AND EQUIPMENT NEEDED TO DO A JOB.
</t>
  </si>
  <si>
    <t>SS Medicare and Other Applicable CNMI Withholding Tax</t>
  </si>
  <si>
    <t>C-500-24264-352096</t>
  </si>
  <si>
    <t>C-500-24187-176183</t>
  </si>
  <si>
    <t>C-500-24152-054863</t>
  </si>
  <si>
    <t>jmmanglona@hotmail.com</t>
  </si>
  <si>
    <t>P-500-24092-842279</t>
  </si>
  <si>
    <t>At least 1 year proven previous maintenance and repair work experience.  Must be skilled in the use of hand or power tools.  Able to read and check plans, Blueprints, repair manuals or Parts catalogs as necessary.  Must know how to use common tools such as hammers, hoists, saws, drills and wrenches.  Experience with precision measuring instruments or electronic testing devices.  Must have experience in performing routine maintenance.</t>
  </si>
  <si>
    <t xml:space="preserve">Sulo Street </t>
  </si>
  <si>
    <t>C-500-24178-148332</t>
  </si>
  <si>
    <t xml:space="preserve">VINCENT </t>
  </si>
  <si>
    <t>P-500-23184-162127</t>
  </si>
  <si>
    <t>MAID AND HOUESEKEEPING CLEANER</t>
  </si>
  <si>
    <t>Must have at least 3 months of work experience in housekeeping.</t>
  </si>
  <si>
    <t>CORNER ROSA STREET</t>
  </si>
  <si>
    <t>CNMI Local Withholding Tax (State Tax), SS and Med Fica Tax</t>
  </si>
  <si>
    <t>C-500-24157-072179</t>
  </si>
  <si>
    <t>NENITA</t>
  </si>
  <si>
    <t>VELASQUEZ</t>
  </si>
  <si>
    <t>Overtime rate applies in excess of 40 hrs. work per week</t>
  </si>
  <si>
    <t>CNMI WITHHOLDING TAX, FEDERAL WITHHOLDING TAX, SOCIAL SECURITY AND MEDICARE CONTRIBUTION.</t>
  </si>
  <si>
    <t>C-500-24220-250045</t>
  </si>
  <si>
    <t>CYH CORPORATION</t>
  </si>
  <si>
    <t>P.O. BOX 506670</t>
  </si>
  <si>
    <t>66-0695791</t>
  </si>
  <si>
    <t>THOMAS</t>
  </si>
  <si>
    <t>cyhcorporation@outlook.com</t>
  </si>
  <si>
    <t>P-500-24160-087904</t>
  </si>
  <si>
    <t>Required (24) months work experience. He/She has knowledge of administrative and clerical procedures and systems such as word processing, managing files and recors. Can operate computers programmed with accounting software like microsoft office excel, word or database to record, store and analyze information. Knowledge of debit, credit and total accounts on computer spreadsheets and database using specified accounting software. Receive, record, checks and vouchers. White code documents according to company procedures, work without supervision.</t>
  </si>
  <si>
    <t>CNMI TAX AND FEDERAL TAX REQUIRED BY LAW</t>
  </si>
  <si>
    <t>C-500-24330-496715</t>
  </si>
  <si>
    <t>P-500-24319-473984</t>
  </si>
  <si>
    <t>TRUCK DRIVER</t>
  </si>
  <si>
    <t>APPLICANT MUST HAVE A HIGH SCHOOL DIPLOMA AND MUST HAVE AT LEAST 6 MONTHS OF EXPERIENCE WITH A VALID DRIVER'S LICENSE.</t>
  </si>
  <si>
    <t>C-500-24215-239923</t>
  </si>
  <si>
    <t>P.O. BOX 505792, CHALAN PIAO VILLAGE</t>
  </si>
  <si>
    <t>P.O. Box 505792, CHALAN PIAO VILLAGE</t>
  </si>
  <si>
    <t>AS PERDIDO ROAD, CHALAN PIAO VILLAGE</t>
  </si>
  <si>
    <t>C-500-24247-308959</t>
  </si>
  <si>
    <t>ASIANA MANPOWER SERVICES</t>
  </si>
  <si>
    <t>P-500-24142-017457</t>
  </si>
  <si>
    <t>MUST HAVE AT LEAST 3 MONTHS WORK EXPERIENCE IN THE SAME OR SIMILAR FIELD. KNOWLEDGE OF CLEANING AND SANITATION PRODUCTS AND SUPPLIES, TECHNIQUES AND METHODS. MUST HAVE EXPERIENCE IN PREPARING CLEANING SOLUTIONS SUCH AS MIXING WATER AND DETERGENTS OR ACIDS IN CONTAINERS ACCORDING TO SPECIFICATIONS. KNOWLEDGE OF CLEANING SENSITIVE MATERIALS. KNOWLEDGE OF OPERATING CLEANING EQUIPMENT E.G. VACUUM CLEANER, SWEEPER, BROOM, ETC. KNOWLEDGE ON SAFETY AND PRECAUTION IS A PLUS. PHYSICAL STAMINA AND MOBILITY INCLUDING ABILITY TO REACH, KNEEL AND BEND,
SQUAT, LIFT, PUSH AND PULL REQUIRED LOAD (USUALLY ABOUT 25 LBS.). MUST BE ABLE TO WORK ON FLEXIBLE HOURS INCLUDING WEEKENDS, HOLIDAYS, AND NIGHT SHIFTS.  ABILITY TO PASS THE COMPANY'S PRE-HIRE BACKGROUND CHECK REQUIRED WHICH WILL BE APPLIED EQUALLY TO BOTH U.S. WORKERS AND CW-1 WORKERS.  ALL APPLYING U.S. CITIZENS AND CW-1 INDIVIDUALS MUST OBTAIN A POLICE CLEARANCE PRE-HIRE AND MUST AGREE TO A POST-OFFER, PRE-EMPLOYMENT DRUG SCREENING TEST.</t>
  </si>
  <si>
    <t xml:space="preserve">Employees must be deducted with the prevailing Taxes (Chapter 2) and FICA (Social Security and Medicare) </t>
  </si>
  <si>
    <t>C-500-24222-256295</t>
  </si>
  <si>
    <t>DYNAMIC CORE GROUP INC</t>
  </si>
  <si>
    <t>SHIRLEY'S COFFEE SHOP</t>
  </si>
  <si>
    <t>GROUND FLOOR HSJ BUILDING HAGOI ROAD</t>
  </si>
  <si>
    <t>TALAYA AVENUE SUSUPE</t>
  </si>
  <si>
    <t>66-0495301</t>
  </si>
  <si>
    <t>TREASURER</t>
  </si>
  <si>
    <t>admin@shirleyscoffeeshopsaipan.com</t>
  </si>
  <si>
    <t>P-500-24184-166710</t>
  </si>
  <si>
    <t>Knowledge of Point of Sale restaurant software, food safety labelling system, menu planning and recipe cost control.   Must be able to work nights, weekends and holidays as needed (work on shift). Knowledge and experience in operating kitchen equipment. The job position requires lots of standing, walking, bending, stretching and other physical dexterity. Must be able to lift and carry at least 20 pounds and can work in a warm environment with full size kitchen equipment. Must obtain a valid food handler's certificate.</t>
  </si>
  <si>
    <t>www.shirleyscoffeeshop.com</t>
  </si>
  <si>
    <t>C-500-24257-335254</t>
  </si>
  <si>
    <t>HELLO TOUR</t>
  </si>
  <si>
    <t>101 CHALAN MONSIGNOR MARTINEZ ROAD KOBLERVILLE VILLAGE</t>
  </si>
  <si>
    <t>SOOK IN</t>
  </si>
  <si>
    <t>P-500-24222-256242</t>
  </si>
  <si>
    <t>C-500-24295-422167</t>
  </si>
  <si>
    <t>C-500-24332-503628</t>
  </si>
  <si>
    <t>ALL APPLICABLE CNMI AND FEDERAL TAXES (FICA &amp; WTAX)</t>
  </si>
  <si>
    <t>C-500-24179-152597</t>
  </si>
  <si>
    <t>Triple j Saipan, Inc.</t>
  </si>
  <si>
    <t>Payless Super Fresh and Truckload Store</t>
  </si>
  <si>
    <t>Brigida St., Beach Road</t>
  </si>
  <si>
    <t>P-500-24036-691759</t>
  </si>
  <si>
    <t xml:space="preserve">110 CHALAN KANOA, BEACH ROAD </t>
  </si>
  <si>
    <t xml:space="preserve">CNMI Tax AND FICA Tax. Housing is optional; Employees who are single may live in the housing with a monthly charge of $60.00 for air condition use, free housing or no monthly charge for single employees who opted not to use the air conditioner. 
</t>
  </si>
  <si>
    <t>C-500-24297-425545</t>
  </si>
  <si>
    <t>Financial Managers</t>
  </si>
  <si>
    <t>P-500-24254-328476</t>
  </si>
  <si>
    <t>Must have a bachelor's degree in accounting. CPA preferred 2 years of previous work experience in a financial role. Must know Peachtree Accounting system, computer literate using Microsoft Excel, Word, and PowerPoint.</t>
  </si>
  <si>
    <t>C-500-24269-362251</t>
  </si>
  <si>
    <t xml:space="preserve">Employer provide tools, supplies &amp; equipment.  </t>
  </si>
  <si>
    <t>C-500-24193-188238</t>
  </si>
  <si>
    <t>P-500-24130-974977</t>
  </si>
  <si>
    <t>Aroma Therapist</t>
  </si>
  <si>
    <t xml:space="preserve">MUST PERFORM PHYSICAL ACTIVITIES THAT REQUIRE CONSIDERABLE USE OF YOUR ARMS AND LEGS AND MOVING YOUR WHOLE BODY, SUCH AS CLIMBING, LIFTING BALANCING, WALKING, STOOPING, AND HANDLING OF MATERIALS.
THE ABILITY TO EXERT MUSCLE FORCE REPEATEDLY OR CONTINOUSLY OVER TIME.
THE ABILITY TO COMMUNICATE INFORMATION AND IDEAS IN SPEAKING AS OTHERS WILL UNDERSTAND.
THE ABILITY TO USE YOUR ABDOMINAL AND LOWER BACK MUSCLES IN SUPPORT PART OF THE BODY OR CONTINOUSLY OVERTIME WITHOUT GIVING UP OR GETTING TIRED. IN ORDER FOR THE APPLICANTS TO BE CONSIDERED FOR THIS OCCUPATION, THE APPLICANT MUST BE ABLE TO DISTINGUISH BETWEEN DIFFERENT TYPES OF
ESSENTIAL OILS AND KNOW HOW THEY AFFECT THE BODY. THIS OCCUPATION REQUIRES 1 YEAR OF TRAINING AND 1 YEAR EXPERIENCE.
</t>
  </si>
  <si>
    <t>Local tax 4% ; FICA 7.65%</t>
  </si>
  <si>
    <t>C-500-24366-577934</t>
  </si>
  <si>
    <t>C-500-24317-467836</t>
  </si>
  <si>
    <t xml:space="preserve">HIGH SCHOOL GRADUATE/GED. MUST HAVE 24 MONTHS EXPERIENCE. KNOWLEDGE OF MACHINES AND TOOLS, INCLUDING THEIR DESIGNS, USES, REPAIR, AND
MAINTENANCE. KNOWLEDGE OF MATERIALS, METHODS, AND THE TOOLS INVOLVED IN THE CONSTRUCTION OR REPAIR OF HOUSES, BUILDINGS, OR OTHER
STRUCTURES. ABILITY TO FOLLOW INSTRUCTIONS FROM SUPERVISORS OR SENIOR MAINTENANCE WORKERS. KNOWLEDGE OF GENERAL CARPENTRY AND REPAIR.
ABILITY TO USE HAND TOOLS AND POWER TOOLS.
</t>
  </si>
  <si>
    <t>C-500-24271-369086</t>
  </si>
  <si>
    <t>P-500-24228-268763</t>
  </si>
  <si>
    <t>Contractor's All-Risks Insurance Engineering Technician</t>
  </si>
  <si>
    <t>Degree in Civil Engineering preferred. 
Minimum 24 months experience in construction of all types of building and civil engineering works including new builds and the alteration, repair, or refurbishment of existing property.
Ability to read and interpret plans and blue prints.
Ability to work outdoors.
Knowledge in building codes and regulations.</t>
  </si>
  <si>
    <t>htpps://labor.cnmi.gov</t>
  </si>
  <si>
    <t>C-500-24269-362247</t>
  </si>
  <si>
    <t>LILY BEAUTY SALON</t>
  </si>
  <si>
    <t>P-500-24226-263431</t>
  </si>
  <si>
    <t xml:space="preserve">AT LEAST 12 MONTHS PREVIOUS RELATED WORK EXPERIENCE AS MANICURISTS &amp; PEDICURISTS. Employer provide tools, supplies &amp; equipment.
THREE-FOURTHS GUARANTEE.  Workers will be offered employment for a total number of work hours equal to at least three-fourths of the work days of the total period that begins with the first workday after the arrival of the worker at the place of employment or the advertised contractual first date of need, whichever is later, and ends on the expiration date specified in the work contract or in its extensions, if any.
INBOUND/OUTBOUND TRANSPORTATION AND SUBSIISTENCE. The employer shall pay for all inbound transportation and subsistence from the place of recruitment to the place of work, whether in the United States, including another part of the Commonwealth, or abroad, if the worker completes 50 percent of the period of employment covered by the work contract (not counting any extension).  Upon completion of the work contract, or where the worker is dismissed earlier, the employer will provide reimburse, or advance payment for the worker's reasonable costs of return transportation and subsistence back home or the place the worker originally departed to work, except where the worker will not return due to subsequent employment with another employer or where the employer has appropriately reported a worker's voluntary abandonment of employment.  The employer must provide or reimburse the worker for transportation and subsistence from the place of recruitment.
ON-THE-JOB TRAINING.  Workers will be provided with on-the-job training to perform the duties assigned:  N/A
BOARD, LODGING, OR OTHER FACILITIES:  N/A
DAILY TRANSPORTATION: Workers will be provided with daily transportation to and from the worksite incompliance with all applicable Federal and Commonwealth laws and regulations: N/A
APPENDIX C.  Please confirm that we have read and agree all the applicable terms, assurances, and obligations contained in Appendix C and have attached a signed and dated copy of Appendix C with this application:  YES
</t>
  </si>
  <si>
    <t>C-500-24330-499425</t>
  </si>
  <si>
    <t>Hydroaire Mechanical Systems (Saipan) Inc's</t>
  </si>
  <si>
    <t>C-500-24179-153104</t>
  </si>
  <si>
    <t>RAD CONSTRUCTION</t>
  </si>
  <si>
    <t>P O BOX 5054 CHRB</t>
  </si>
  <si>
    <t>P-500-23184-163113</t>
  </si>
  <si>
    <t>Must have one year work experience able to use tools for maintaining work areas in support of manpower services</t>
  </si>
  <si>
    <t>MONSIGNOR GUERRERO ROAD CHALAN KIYA</t>
  </si>
  <si>
    <t>C-500-24180-161125</t>
  </si>
  <si>
    <t>C &amp; Q Corporation</t>
  </si>
  <si>
    <t>C &amp; Q Commercial Farming</t>
  </si>
  <si>
    <t>Canal Street, San Jose Village</t>
  </si>
  <si>
    <t>Huang</t>
  </si>
  <si>
    <t>Chao</t>
  </si>
  <si>
    <t>P-500-23237-296819</t>
  </si>
  <si>
    <t>Employees Work Schedule as follow:
7:00 AM to 11:00AM; 2:00PM to 5:00PM.
Monday through Friday, 7 Hours a day, 35 hours  per week.</t>
  </si>
  <si>
    <t>Per week exceeds 40 hours, overtime rate $12.16 x 1.5=$18.24 per hour</t>
  </si>
  <si>
    <t>C-500-24268-359076</t>
  </si>
  <si>
    <t>P-500-24207-220629</t>
  </si>
  <si>
    <t>BOOKKEEPING, ACCOUNTING AND AUDITING CLERKS</t>
  </si>
  <si>
    <t>COMPUTER LITERATE, MICROSOFT WORD, PROBLEM AND ANALYTICAL SKILLS, TIME MANAGEMENT AND
MULTITASKING, ACCOUNTING, BOOKKEEPING, AUDITING</t>
  </si>
  <si>
    <t>C-500-24257-335274</t>
  </si>
  <si>
    <t>5474 ELLEGH AV., OLEAI</t>
  </si>
  <si>
    <t>P-500-24221-253052</t>
  </si>
  <si>
    <t>C-500-24319-473729</t>
  </si>
  <si>
    <t>Assurance Brokers Inc. (Saipan)</t>
  </si>
  <si>
    <t>AB Risk Solutions</t>
  </si>
  <si>
    <t>1st Floor TSL Plaza 3845</t>
  </si>
  <si>
    <t>66-0526757</t>
  </si>
  <si>
    <t>Tadeo</t>
  </si>
  <si>
    <t>Christine</t>
  </si>
  <si>
    <t>Office Lead</t>
  </si>
  <si>
    <t>hr@abriskmicronesia.com</t>
  </si>
  <si>
    <t>P-500-24283-394335</t>
  </si>
  <si>
    <t>Highschool Diploma with at least 12 months of work related experience in financial management, payroll and general accounting procedures with emphasis on receivables and payable management. Knowledge and experience in Adobe Systems: Adobe Acrobat/Reader; Microsoft Office: Word, Excel, PowerPoint; and Accounting Software System Application of Product in Data Processing (SAP) and APPLIED EPIC.</t>
  </si>
  <si>
    <t>C-500-24320-476938</t>
  </si>
  <si>
    <t>P-500-24282-391363</t>
  </si>
  <si>
    <t>CERTIFICATE OF HOUSEKEEPER ATTENDANT</t>
  </si>
  <si>
    <t>FICA MEDICARE, FICA SSS AND CHAPTER 2</t>
  </si>
  <si>
    <t>C-500-25004-594522</t>
  </si>
  <si>
    <t>C-500-24341-522929</t>
  </si>
  <si>
    <t>PMB 839 Box 1005</t>
  </si>
  <si>
    <t xml:space="preserve">MUST BE A HIGH SCHOOL GRADUATE WITH AT LEAST 24-MONTHS OF WORK RELATED EXPERIENCE AS MASSEUSE. HAS KNOWLEDGE FOR PROVIDING CUSTOMER AND PERSONAL SERVICES, THIS INCLUDES CUSTOMER NEEDS ASSESSMENT, MEETING QUALITY STANDARDS FOR SERVICES AND EVALUATION OF CUSTOMER SATISFACTION. ABILITY TO EXERT MUSCLE FORCE REPEATEDLY AS THIS INVOLVES MUSCULAR ENDURANCE AND RESISTANCE TO MUSCLE FATIGUE. MUST HAVE KNOWLEDGE OF REFLEXOLOGY, SWEDISH, PRENATAL, HOT STONE, TRIGGER POINT, SPORTS, AND DEEP TISSUE MASSAGE. HAS THE PHYSICAL STRENGTH TO APPLY DEEP PRESSURE WHEN NECESSARY AND THE SELF-AWARENESS AND CONTROL TO  TOUCH. </t>
  </si>
  <si>
    <t>C-500-24337-508944</t>
  </si>
  <si>
    <t>Satmonete Lane, Afetna Village</t>
  </si>
  <si>
    <t>P.O. Box 506343, Saipan</t>
  </si>
  <si>
    <t>Maintenance Workers, Machinery</t>
  </si>
  <si>
    <t>P-500-24283-394327</t>
  </si>
  <si>
    <t>Maintenance Technician</t>
  </si>
  <si>
    <t>Federal and CNMI taxes</t>
  </si>
  <si>
    <t>C-500-24290-409360</t>
  </si>
  <si>
    <t>CHINESE BIBLE CHURCH INT'L. INC.</t>
  </si>
  <si>
    <t>Computer Programmers</t>
  </si>
  <si>
    <t>P-500-24253-322368</t>
  </si>
  <si>
    <t>Computer Literate
Must be experienced as bookkeeper preferably in School</t>
  </si>
  <si>
    <t>C-500-24208-224348</t>
  </si>
  <si>
    <t>P-500-24164-099512</t>
  </si>
  <si>
    <t>Construction Laborer</t>
  </si>
  <si>
    <t>The applicant must possess at least 12 months of verifiable experience in construction or a directly related field. Physical capabilities required include the ability to lift and move materials weighing up to 50 pounds repeatedly throughout the workday and maintain positions such as standing, bending, and kneeling for up to 8 hours per day.
Knowledge of OSHA safety protocols is crucial, including hazard identification, correct tool and equipment use, and safe material handling, which will be assessed through a verbal interview and a focused practical assessment for critical safety tasks.
Proper use and maintenance of personal protective equipment (PPE) including hard hats, safety glasses, gloves, and harnesses must be demonstrated, with emphasis on verbal explanation and selective practical demonstration.
The candidate must accurately measure materials using a tape measure or other devices, evaluated through a verbal explanation and a concise practical test. 
The ability to read and interpret construction plans is also required and will be tested through a verbal explanation of plan elements during the interview.
Competence in essential construction tasks such as scaffolding erection, mixing concrete, and site clearing will be assessed through verbal descriptions and minimal practical demonstrations as needed.
Applicants must also be prepared to work extended hours, including weekends and overtime as dictated by project schedules, a commitment that will be confirmed during the interview.</t>
  </si>
  <si>
    <t>C-500-24172-131788</t>
  </si>
  <si>
    <t>P-500-23249-322637</t>
  </si>
  <si>
    <t>MUST HAVE AT LEAST 12 MONTHS OF EXPERIENCE. KNOWLEDGE OF PRINCIPLES AND PROCESSES FOR PROVIDING CUSTOMER AND PERSONAL SERVICE. THIS INCLUDES CUSTOMER NEEDS ASSESSMENT, MEETING QUALITY STANDARDS FOR SERVICES AND EVALUATION OF CUSTOMER SATISFACTION.  ASKING QUESTIONS AT APPROPRIATE TIMES. FOLLOWS WRITTEN AND VERBAL INSTRUCTIONS FROM THE SUPERVISOR AND HANDLES THE PHYSICAL DEMANDS OF THE JOB, INCLUDING AND WALKING FOR MOST OF THE SHIFT, BENDING AND CLIMBING.</t>
  </si>
  <si>
    <t>CNMI TAXES and FEDERAL TAXES REQUIRED BY LAW</t>
  </si>
  <si>
    <t>C-500-24217-243334</t>
  </si>
  <si>
    <t>Must have at least twenty-four (24) months prior work experience as a Bookkeeper or Accounting Assistant. Must be able and willing to work shifts, evenings, weekends, and holidays.</t>
  </si>
  <si>
    <t>C-500-24217-243335</t>
  </si>
  <si>
    <t>P-500-24177-145052</t>
  </si>
  <si>
    <t>Must have at least twenty-four (24) months prior work experience as an Accounting Assistant. Must have a high school diploma or GED. Must be able and willing to work shifts, nights, evening, weekends, and holidays.</t>
  </si>
  <si>
    <t>C-500-24157-072283</t>
  </si>
  <si>
    <t>The Original Lucky Bill American and Thai Restaurant, LLC</t>
  </si>
  <si>
    <t>Micro Beach Road, Garapan</t>
  </si>
  <si>
    <t>P-500-24081-818080</t>
  </si>
  <si>
    <t xml:space="preserve">Must have one year of related work experience as cook, restaurant. Willing to work in flexible hours and have knowledge in various International, Asian and THAI CUISINES. Must be proficient in food preparation and customer service. </t>
  </si>
  <si>
    <t>Micro Beach Garapan</t>
  </si>
  <si>
    <t>C-500-24249-318599</t>
  </si>
  <si>
    <t>P-500-24207-220723</t>
  </si>
  <si>
    <t>Parts Salesperson</t>
  </si>
  <si>
    <t>High School graduate with at least 12 months of work-related skill, knowledge or experience of
customer service or sales work. Must be computer literate with knowledge of Microsoft Office,
Microsoft Word, PowerPoint, Excel, Outlook, Teams, OneNote and OneDrive. Skills test and
comprehension examinations are required to US and foreign workers. Must be able to lift, push, pull or
carry objects minimum of 30 lbs. and bend, stretch, twist or reach with body, arms and/or legs.</t>
  </si>
  <si>
    <t>C-500-24331-502747</t>
  </si>
  <si>
    <t>P-500-24157-072172</t>
  </si>
  <si>
    <t>Truck Driver</t>
  </si>
  <si>
    <t>Applicant must have a high school diploma. Applicant must have at least 6 months of experience. Applicant must have a valid driver's license.</t>
  </si>
  <si>
    <t>C-500-25108-878880</t>
  </si>
  <si>
    <t>P-500-24192-185008</t>
  </si>
  <si>
    <t>Aircraft Repairman</t>
  </si>
  <si>
    <t>Must have previously possessed a Repairman Certificate issued by the U.S. Federal Aviation Administration in Accordance with Title 14 Code of Federal Regulations Part 65.
The required certificate will be applied equally to both U.S. workers and CW-1 workers.
Must be eligible for a repairman certificate in accordance with 14 CFR 65.101: 
(1) Be at least 18 years of age; 
(2) Be specially qualified to perform maintenance on aircraft or components thereof, appropriate to the job for which he is employed; 
(3) Be employed for a specific job requiring those special qualifications by a certificated repair station, or by a certificated commercial operator or certificated air carrier, that is required by its operating certificate or approved operations specifications to provide a Continuous Airworthiness Maintenance Program according to its maintenance manuals; 
(4) Be recommended for certification by his employer, to the satisfaction of the administrator, as able to satisfactorily maintain aircraft or components,
appropriate to the hob for which he is employed; 
(5) Have either--(i) at least 18 months of practical experience in the procedures, practices, inspection methods, materials, tools, machine tools, and equipment generally used in the maintenance duties of the specific job for which the person is to be employed and certificated; or (ii) completed formal training that is acceptable to the administrator is specifically designed to qualify the applicant for the job on which the applicant is to be employed; and 
(6) Be able to read, write, speak, and understand the English language. 
The requirements under 14 CFR 65.101 will be applied equally to both U.S. workers and CW-1 workers.
Must pass a DOT/FAA pre-employment drug test requirement under Title 14 CFR 120.109(a)(1): No employer may hire any individual for a safety-sensitive function listed in 120.105 unless the employer first conducts a pre-employment test and receives a verified negative drug test result for that individual. 
The DOT/FAA pre-employment drug test requirement under Title 14 CFR 120.109(a)(1) will be applied equally to both U.S. workers and CW-1 workers.</t>
  </si>
  <si>
    <t>The actual wage offer will depend on the candidate's experience and qualifications.</t>
  </si>
  <si>
    <t>C-500-25102-858600</t>
  </si>
  <si>
    <t xml:space="preserve">Have computer knowledge. Can read, write, and speak the Japanese language. Knowledgeable to all Japanese products to deal with Japanese wholesaler companies in placing an order for wholesale and retail. Overseeing stock control and receiving orders. May organize, c1nd display items on the shelves. Giving attention to the instructions, and taking time to understand the points being made. Asking questions as appropriate, and not interrupting at inappropriate times, and teaching others how to do something. </t>
  </si>
  <si>
    <t>C-500-24290-410954</t>
  </si>
  <si>
    <t>P-500-24182-163172</t>
  </si>
  <si>
    <t>3 MONTHS EXPERIENCE IS REQUIRED AND PREFERABLY WITH KNOWLEDGE OR EXPERIENCE WITH CLEANING SUPPLIES SUCH AS CLEANING CHEMICALS AND SOLVENTS AND THE ABILITY TO OPERATE THE CLEANING EQUIPMENT/MACHINES, TIME MANAGEMENT, ATTENTION TO DETAIL, ABILITY TO WORK INDEPEND ENTLY, AND SUPPLY MANAGEMENT. 
JANITORIAL AND WORK IS NOT ONLY ABOUT CLEANING, SOMEONE HAS THE ABILITY TO ORGANIZE WHAT WORK NEEDS TO BE DONE AND WHEN AND WHERE TO DO IT. CLEANING SUPPLIES MUST BE TRACKED, SCHEDULES SET, AND RECORDS KEPT, INCLUDING INVENTORY, ORDERING SUPPLIES, RECORD KEEPING, AND PROPER WORK SCHEDULING. MUST BE WORKING AS PART OF A TEAM AND FOLLOWING INSTRUCTIONS</t>
  </si>
  <si>
    <t>C-500-24320-476851</t>
  </si>
  <si>
    <t>D-SERVE, LLC.</t>
  </si>
  <si>
    <t>66-1014994</t>
  </si>
  <si>
    <t>dservesaipan670@gmail.com</t>
  </si>
  <si>
    <t>P-500-24281-388421</t>
  </si>
  <si>
    <t>High School Diploma/GED required with 24 months work related experience. Knowledge of machines and tools, including their designs, uses, repair, and maintenance. Knowledge of materials, methods, and the tools involved in the construction or repair of houses, buildings, or other structures. Ability to follow instructions from supervisors or senior maintenance workers. Knowledge of general carpentry and repair. Ability to use hand tools and power tools. Must be able to work for extended days or hours</t>
  </si>
  <si>
    <t>C-500-25020-628844</t>
  </si>
  <si>
    <t>1. Education: Must have a high school diploma or equivalent (e.g., GED).
2. Experience: At least one year of relevant experience in handling customer inquiries, providing assistance, and resolving issues, ideally within an aviation or customer service environment.
3. Technical Skills:
Experience in working with office equipment such as printers and scanners.
Experience using the computer, including the use of internet technology, navigating web browsers, conducting online research, utilizing web-based applications, emails, online communication tools, and cloud-based storage systems.
4. Physical Requirements:
Must be able to lift objects weighing up to 50 pounds.
Must be able to perform tasks that involve bending, lifting, climbing, and standing for extended periods.
Must be able to work outdoors in varying weather conditions
5. Police Clearance:
Must obtain and provide a police clearance certificate issued within the 30 days preceding the time of application.
6. Availability:
Must be willing to work flexible hours, including early mornings, late nights, weekends, and holidays.
Must have reliable transportation to and from work.
The workdays and work hours specified in E.b.6 and E.b.7 are subject to change. This position requires a variable work schedule due to the nature of airline operations. The typical schedule involves rotations, with workers potentially working weekends, and holidays.</t>
  </si>
  <si>
    <t>C-500-25021-630679</t>
  </si>
  <si>
    <t>C-500-24304-441900</t>
  </si>
  <si>
    <t>C-500-24336-508428</t>
  </si>
  <si>
    <t xml:space="preserve">AT LEAST 3 MONTHS WORK EXPERIENCED FOR THE POSITION; SERVICE ORIENTED AND ATTENTION TO DETAIL;
ABILITY TO MANAGE TIME BECAUSE THEY MUST PREPARE ROOMS BEFORE OCCUPANTS CHECK IN;
ABILITY TO MEET PERFORMANCE EXPECTATIONS WITHOUT CLOSE SUPERVISION;
CAN COMMUNICATE BOTH ORAL AND WRITTEN, INCLUDING THE ABILITY TO LISTEN CAREFULLY AND ASK THE RIGHT QUESTIONS TO GAIN CLARIFICATIONS;
KNOWLEDGE OF CLEANING AND SANITATION PRODUCTS, TECHNIQUES AND METHODS AND WITH WORKING KNOWLEDGE OF OPERATING MECHANIZED CLEANING
EQUIPMENT; AND ABILITY TO LIFT, PUSH AND PULL REQUIRED LOAD.
</t>
  </si>
  <si>
    <t>C-500-24340-519563</t>
  </si>
  <si>
    <t>MJ VISIONS, INC.</t>
  </si>
  <si>
    <t>TOPNOTCH</t>
  </si>
  <si>
    <t>QUARTER MASTER ROAD</t>
  </si>
  <si>
    <t>66-0495406</t>
  </si>
  <si>
    <t>DELA TORRE</t>
  </si>
  <si>
    <t>MA. ROSARIO</t>
  </si>
  <si>
    <t>SAVELLA</t>
  </si>
  <si>
    <t>PRESIDENT/DIRECTOR</t>
  </si>
  <si>
    <t>topnotchspn@gmail.com</t>
  </si>
  <si>
    <t>Etchers and Engravers</t>
  </si>
  <si>
    <t>P-500-24297-425651</t>
  </si>
  <si>
    <t>ETCHERS AND ENGRAVERS</t>
  </si>
  <si>
    <t>Job requires knowledge of Coreldraw Graphics Software. 
Job requires experience in operating a Universal Laser System CO 2 Laser technology for laser cutting, engraving and marking. 
Job requires knowledge of raw materials, production processes, quality control, costs, and other techniques for maximizing the effective use of materials. 
Job requires knowledge of design techniques, tools, and principles involved in engraving of plaques, trophies and medals. 
Job requires knowledge of laser engraving machine, printer machines and manual tools, including their designs, uses, repair, and maintenance. 
Job requires monitoring operation of laser machine to make sure it is working properly. 
Job requires mounting of attachments or tools onto the laser machine. Job requires determining production equipment settings. 
Job requires setting equipment controls to meet engraving and cutting specification. 
Job requires operating cutting equipment. 
Job requires conducting tests and inspection of products to evaluate quality of finished products. 
Job requires the ability to listen to and understand information and ideas presented through spoken words and sentences. 
Job requires developing specific goals and plans to prioritize, organize, and accomplish work. 
Job requires using of hands and arms in handling, installing, positioning and moving materials and manipulating things. 
Job requires performing day to day administrative tasks such as maintaining information, files and processing paper work. 
Must have previous work experience with Universal Laser Engraving and Cutting System.</t>
  </si>
  <si>
    <t>C-500-24325-487225</t>
  </si>
  <si>
    <t>sj corporation</t>
  </si>
  <si>
    <t>sj auto repair shop</t>
  </si>
  <si>
    <t>p. o box 501962</t>
  </si>
  <si>
    <t>lee</t>
  </si>
  <si>
    <t>jong hoo</t>
  </si>
  <si>
    <t>president</t>
  </si>
  <si>
    <t>p o box 501962</t>
  </si>
  <si>
    <t>P-500-24200-204354</t>
  </si>
  <si>
    <t>AT LEAST 12 MONTH EXPERIENCE IS REQUIRED. KNOWLEDGEABLE OF USING HAND TOOLS AND POWER TOOLS FOR REPAIRING SUCH AS IMPACT WRENCHES AND SOCKETS, COMPRESSED AIR SYSTEM, POWER DRILLS AND RACHETS, TESTER AND OTHER TOOLS REQUIRED FOR REPAIRING</t>
  </si>
  <si>
    <t>garapan village</t>
  </si>
  <si>
    <t>C-500-25051-709047</t>
  </si>
  <si>
    <t>P-500-24319-473889</t>
  </si>
  <si>
    <t>C-500-25098-840063</t>
  </si>
  <si>
    <t>EMPLOYMENT CERTIFICATION AS AN ACCOUNTANT WITH  ATLEAST 36 MONTHS WORK EXPEREINCED.</t>
  </si>
  <si>
    <t>AN OVERTIME PAYS OF $26.22 PER HOUR IN EXCESS OF 40 HOURS A WEEK</t>
  </si>
  <si>
    <t>SALARY TAX, SOCIAL SECURITY TAX, AND  MEDICARE TAX.</t>
  </si>
  <si>
    <t>C-500-25065-748653</t>
  </si>
  <si>
    <t>C-500-25041-678661</t>
  </si>
  <si>
    <t>P-500-25003-591035</t>
  </si>
  <si>
    <t>Must have 12 months experience as a Baker. knowledgeable of various pastries production methods and safety in doing the task. May Require to work long standing if necessary.</t>
  </si>
  <si>
    <t>C-500-25093-825685</t>
  </si>
  <si>
    <t>P.O Box 506003</t>
  </si>
  <si>
    <t xml:space="preserve">High School graduate with at least 3 months work related experience. Must have knowledge in laundry &amp; dryer machines basic function and malfunction. Must know basic mathematics for monetary exchanges &amp; computation. Honest, trustworthy, &amp; no theft records. Must be physically fit to lift, push, pull or carry heavy loads. Willing to work flexible hours including weekends &amp; holidays. The work schedule for this position includes shifting &amp; split shift and each beneficiary shall have different days off, each with 1-day off per week. Must have own transportation to and from work and must possess a valid CNMI Driver's License. </t>
  </si>
  <si>
    <t>saipanwinners.com</t>
  </si>
  <si>
    <t>C-500-25050-706222</t>
  </si>
  <si>
    <t>1 YEAR EXPERIENCE AS BUILDING MAINTENANCE IS REQUIRED AND PREFERABLY WITH CARPENTRY RELATED SKILLS SUCH AS REPAIR/INSTALLATION;
CAN OPERATE EQUIPMENT AND HAND POWER TOOLS. 
MUST HAVE PROBLEM SOLVING SKILLS AND ORGANIZED. MUST BE ABLE TO DELIVER WORK INDEPENDENTLY AND ON TIME.</t>
  </si>
  <si>
    <t>C-500-25050-705221</t>
  </si>
  <si>
    <t>C-500-25114-903313</t>
  </si>
  <si>
    <t>Salary withholding tax and Fica tax only</t>
  </si>
  <si>
    <t>66-0501805</t>
  </si>
  <si>
    <t>C-500-25064-744196</t>
  </si>
  <si>
    <t>SAVORY BISTRO CAFE</t>
  </si>
  <si>
    <t>P-500-24191-181791</t>
  </si>
  <si>
    <t>Familiar in mixing ingredients, such as liquor, soda, water, sugar, and bitters, to prepare cocktails and other drinks.</t>
  </si>
  <si>
    <t>C-500-25062-736764</t>
  </si>
  <si>
    <t>Must experience as a sales representative. Must have knowledge in marketing Must have sales certificate</t>
  </si>
  <si>
    <t>C-500-25099-844843</t>
  </si>
  <si>
    <t xml:space="preserve">HOMESMART CORPORATION </t>
  </si>
  <si>
    <t xml:space="preserve">BEST DEAL GENERAL MERCHANDISE </t>
  </si>
  <si>
    <t>P-500-24023-658508</t>
  </si>
  <si>
    <t xml:space="preserve">APPLICANT MUST HAVE A HIGH SCHOOL DIPLOMA. APPLICANT MUST HAVE AT LEAST 12 MONTHS OF EXPERIENCE IN SALES OR ANY RELATED FIELD.
</t>
  </si>
  <si>
    <t>C-500-25100-850120</t>
  </si>
  <si>
    <t>2ND AVE, SAN JOSE VILLAGE</t>
  </si>
  <si>
    <t>QUICHOCHO</t>
  </si>
  <si>
    <t>LUCKYQIANGMARTTINIAN@GMAIL.COM</t>
  </si>
  <si>
    <t>P-500-25051-709485</t>
  </si>
  <si>
    <t>work schedule as follows:
8:00AM TO 12:00PM,
2:00PM TO 5:00PM.
7 HOURS PER DAY, MONDAY THROUGH FRIDAY, 35 HOURS PER WEEK.</t>
  </si>
  <si>
    <t>Per week exceeds 40 hours, overtime rate $11.35 x 1.5=$17.025 per hour</t>
  </si>
  <si>
    <t>deduct all local and federal taxes (e.g. FICA) from pay.</t>
  </si>
  <si>
    <t>C-500-25060-735494</t>
  </si>
  <si>
    <t>P-500-24177-144402</t>
  </si>
  <si>
    <t>Food Service Aides</t>
  </si>
  <si>
    <t xml:space="preserve">MUST HAVE THREE (3) MONTHS PREVIOUS RELATED WORK EXPERIENCE, SKILLS &amp; KNOWLEDGE. APPLICANTS MUST BE ABLE TO LIFT AT LEAST 50 LBS. &amp; CAN WORK ON A FLEXIBLE HOURS ON WEEKDAYS AND HOLIDAYS OR EARLY MORNING SHIFT. MUST SUBMIT DETAILED RESUME EQUALLY APPLICABLE TO U.S. AND FOREIGN WORKERS. </t>
  </si>
  <si>
    <t>CHAPTER 2 AND CHAPTER 7 TAXES(STATE AND FEDERAL TAX), SOCIAL SECURITY AND MEDICARE TAXES</t>
  </si>
  <si>
    <t>C-500-25097-835676</t>
  </si>
  <si>
    <t>P-500-25059-735043</t>
  </si>
  <si>
    <t>KNOWLEDGE IN OPERATING PC, ADDING MACHINE, ELECTRIC TYPEWRITER, ACCOUNTING SOFTWARE SUCH AS QUICKBOOKS AND PEACHTREE.</t>
  </si>
  <si>
    <t>C-500-25096-835358</t>
  </si>
  <si>
    <t>MTO  MAINTENANCE SAIPAN INC</t>
  </si>
  <si>
    <t>P.O. BOX 500947</t>
  </si>
  <si>
    <t>Skincare Specialists</t>
  </si>
  <si>
    <t>P-500-24141-012766</t>
  </si>
  <si>
    <t xml:space="preserve">Must have at least 12months of working experience as Beautician. PASSING OF PRE-SCREENING TEST IS REQUIRED (LIKE TRADE TEST AND/OR EMPLOYMENT EXAM)
</t>
  </si>
  <si>
    <t>C-500-25099-845070</t>
  </si>
  <si>
    <t>TOP SHENG INVESTMENT, LLC</t>
  </si>
  <si>
    <t>TOUR AGENT</t>
  </si>
  <si>
    <t>P.O. BOX 500876, BEACH ROAD</t>
  </si>
  <si>
    <t>66-0863632</t>
  </si>
  <si>
    <t>PENG</t>
  </si>
  <si>
    <t>P.O. BOX 500876,  BEACH ROAD</t>
  </si>
  <si>
    <t>topshenginvestment@gmail.com</t>
  </si>
  <si>
    <t>P-500-24268-362011</t>
  </si>
  <si>
    <t xml:space="preserve">1)MINIMUM OF ONE (1) YEAR, OR 12 MONTHS WORKING EXPERIENCE AS TOUR GUIDE OR RELATED JOB. 2) FAMILIAR WITH SAIPAN ESPECIALLY ABOUT AREAS OF INTERESTS 3) KNOWLEDGE IN CHINESE LANGUAGE TO COMMUNICATE WELL WITH THE GUESTS FROM TARGET MARKET. 4) CAN WORK ON FLEXIBLE SCHEDULE DURING WEEKDAYS AND HOLIDAYS. 5) MUST KNOW HOW TO OPERATE PASSENGER VEHICLES TO TAKE GUEST TO DESIGNATED SITES. 6) MUST PROVIDE EMPLOYMENT CERTIFICATION FROM PREVIOUS EMPLOYER(S) 7) VALID PROOF OF IDENTITY AND EMPLOYMENT AUTHORIZATION MAY BE ASKED DURING FINAL INTERVIEW 8) WILLING TO WORK FLEXIBLE SCHEDULE 8) DO OTHER RELATED DUTIES AS ASSIGNED. 9) MUST HAVE A VALID CNMI DRIVER'S LICENSE.
</t>
  </si>
  <si>
    <t>C-500-25093-825765</t>
  </si>
  <si>
    <t>Must have at least 1-year of work-related experience. Can do and perform work assignments under pressure with less supervision and meet tasks deadline. Familiar in using cleaning equipment and tools. Must be physically fit to lift, push, pull or carry heavy loads. Must have own transportation to &amp; from work and must have a valid CNMI driver's license. Willing to work flexible hours including holidays and weekends. The work schedule for this position includes split shifts and each beneficiary shall have different days off, each with 1-day off per week. All applicants must submit an updated resume along with supporting documents, such as verifiable employment certifications &amp; police clearance. Qualified candidates will be contacted for an interview. Applications must be received by the specified closing date. Background checks and drug testing may be required before or during employment for all applicants.</t>
  </si>
  <si>
    <t>13006 Lowerase Drive Lowerbase</t>
  </si>
  <si>
    <t>C-500-25097-835612</t>
  </si>
  <si>
    <t>Hibiscus Salon</t>
  </si>
  <si>
    <t>P-500-24353-553500</t>
  </si>
  <si>
    <t xml:space="preserve">Minimum  of 12 months of work experience in a customer-facing role involving direct interaction with clients or customers, with demonstrated ability to communicate clearly, respond to inquiries, and resolve issues according to company policy.   A valid health certification from the Saipan Health Clinic is required. A health certificate is mandatory for both U.S. workers and CW1 workers. Proven experience as a hairstylist, cosmetologist, nail technician, or facial specialist. Knowledge of hair care techniques, coloring, and styling methods. Experience with manicure/pedicure techniques and nail art.  Familiarity with skincare treatments and facial procedures.
</t>
  </si>
  <si>
    <t>C-500-25093-825779</t>
  </si>
  <si>
    <t xml:space="preserve">Must have a minimum of 1-year proven work experience as a Bartender. Must be knowledgeable in alcohol types, beverages mixing method &amp; drinks serving. Must be able to work independently on a fast-paced environment and ability to keep the bar organized, stocked, and clean. Willing to work on flexible hours including holidays and weekends. The work schedule for this position includes shifting &amp; split shifts and each beneficiary shall have different days off, each with 1-day off per week. Must have own transportation to and from work and must possess a valid CNMI Driver's License. All applicants must submit an updated resume along with supporting documents, such as verifiable employment certifications, police clearance, and other relevant credentials for the position. Qualified candidates will be contacted for an interview. Applications must be received by the job vacancy announcement closing date. Background checks and drug testing may be required before or during employment for all applicants. 
</t>
  </si>
  <si>
    <t>C-500-25132-962453</t>
  </si>
  <si>
    <t>PO Box 505093 CK</t>
  </si>
  <si>
    <t>P-500-25089-813361</t>
  </si>
  <si>
    <t>Must be a high school graduate with 12 months experience of work related to building maintenance , basic electrical and mechanical jobs</t>
  </si>
  <si>
    <t>S - 103 Tower Palace, Chalan Pale Arnold</t>
  </si>
  <si>
    <t>C-500-25107-874421</t>
  </si>
  <si>
    <t>SPN US Corporation</t>
  </si>
  <si>
    <t>P-500-25068-760368</t>
  </si>
  <si>
    <t>MUST HAVE AT LEAST 3 MONTHS OF PRIOR EXPERIENCE. MUST PROVIDE UPDATED CRIMINAL RECORD CLEARANCE PRE-EMPLOYMENT. ALL EMPLOYMENT REQUIREMENTS APPLY EQUALLY TO BOTH U.S. WORKERS AND CW-1 WORKERS.</t>
  </si>
  <si>
    <t>China Town, Marpi</t>
  </si>
  <si>
    <t>Able to work without supervision</t>
  </si>
  <si>
    <t>C-500-25107-873710</t>
  </si>
  <si>
    <t>Work Experience Required: 12 Months of Related Work Experience</t>
  </si>
  <si>
    <t>PO BOX 5017 CHRB</t>
  </si>
  <si>
    <t>PO Box 5017 CHRB</t>
  </si>
  <si>
    <t>C-500-25126-940719</t>
  </si>
  <si>
    <t>saipanadventure.com</t>
  </si>
  <si>
    <t>C-500-25113-893551</t>
  </si>
  <si>
    <t>C-500-25111-883649</t>
  </si>
  <si>
    <t>C-500-25142-005592</t>
  </si>
  <si>
    <t>Hwang Jae Corporation</t>
  </si>
  <si>
    <t>PMB 140 Box 10000</t>
  </si>
  <si>
    <t>98-0096005</t>
  </si>
  <si>
    <t>Lumanlan</t>
  </si>
  <si>
    <t>Adelaida</t>
  </si>
  <si>
    <t>spn2005corp@gmail.com</t>
  </si>
  <si>
    <t>P-500-25080-793209</t>
  </si>
  <si>
    <t>Heavy Truck Driver</t>
  </si>
  <si>
    <t xml:space="preserve">1 year work experience as Truck Driver. Hands on experience with electronic equipment and software. Knowledge of applicable truck driving and regulations. No recent moving or driving violations. Must provide employment certification from previous employer.  Must pass in medical and drug test required by Motor carrier division from Department of Public Safety in CNMI. Must have a valid truck driving license.
</t>
  </si>
  <si>
    <t>Middle Road, Chalan Laulau Village</t>
  </si>
  <si>
    <t>CNMI, Federal tax (FICA), Medicare</t>
  </si>
  <si>
    <t>C-500-25101-854088</t>
  </si>
  <si>
    <t>C-500-25097-835696</t>
  </si>
  <si>
    <t>P-500-25060-735122</t>
  </si>
  <si>
    <t>HEAVY EQUIPMENT MECHANIC</t>
  </si>
  <si>
    <t>KNOWLEDGE IN USING HOISTS, HAND TOOLS, AND TESTERS.</t>
  </si>
  <si>
    <t>C-500-25107-873845</t>
  </si>
  <si>
    <t>P-500-25057-724268</t>
  </si>
  <si>
    <t>TWO YEARS WORK-RELATED SKILL, KNOWLEDGE, OR EXPERIENCE IS REQUIRED.</t>
  </si>
  <si>
    <t>C-500-25107-873741</t>
  </si>
  <si>
    <t>Must have at least 1-year of work-related experience. Can perform work assignments with less supervision. Familiar with using cleaning tools such as power washer, bush cutter, lawnmower, and other heavy duty cleaning equipment. Must be knowledgeable with using chemical cleaners, pesticides, and be able to mix detergents for cleaning solutions according to specifications. Willing to work flexible hours including holidays and weekends. This position includes shifting work schedules and each beneficiary shall have different days off, each with 1-day off per week. Must be physically fit to be able to handle strenuous activities such as lifting, pushing, pulling or carrying heavy loads. All applicants must have own transportation to and from work and must be able to secure CNMI Driver's license. All applicants must submit an updated resume along with supporting documents, such as verifiable employment certifications, police clearance, and other relevant credentials for the position. Qualified candidates will be contacted for an interview. Applications must be received by the specified job vacancy announcement closing date. Background checks and drug testing may be required during or prior to employment and all applicants must agree and comply.</t>
  </si>
  <si>
    <t>C-500-25134-973525</t>
  </si>
  <si>
    <t>Monster Pizza Pub Inc.</t>
  </si>
  <si>
    <t>Monster Pizza Pub</t>
  </si>
  <si>
    <t>66-0645735</t>
  </si>
  <si>
    <t>monsterpizzapub@yahoo.com</t>
  </si>
  <si>
    <t>P-500-25035-662866</t>
  </si>
  <si>
    <t>Must be knowledgeable in operating large-volume cooking and kitchen equipment such as pizza oven, deep fryers and dough mixer.</t>
  </si>
  <si>
    <t>C-500-25123-934795</t>
  </si>
  <si>
    <t>Lucrecia M. Candia</t>
  </si>
  <si>
    <t>Mama Luc Enterprises</t>
  </si>
  <si>
    <t>p.o box 1051</t>
  </si>
  <si>
    <t>99-3019575</t>
  </si>
  <si>
    <t>Candia</t>
  </si>
  <si>
    <t>Lucrecia</t>
  </si>
  <si>
    <t>P.O Box 1051</t>
  </si>
  <si>
    <t>maluc416.ent@gmail.com</t>
  </si>
  <si>
    <t>P-500-25018-628419</t>
  </si>
  <si>
    <t>Janitress/Janitors</t>
  </si>
  <si>
    <t>KNOWLEDGEABLE OF SAFETY PROCEDURE WHILE DOING THE TASK. MAYBE REQUIRE TO WORK STANDING LONG HOURS OR UNDER THE SUN IF NECESSARY.</t>
  </si>
  <si>
    <t>C-500-25109-882517</t>
  </si>
  <si>
    <t>P-500-25059-731517</t>
  </si>
  <si>
    <t>MUST HAVE AT LEAST 12 MONTHS OF WORK EXPERIENCE IN A RELATED FIELD, ABLE
TO WORK WITH OR WITHOUT SUPERVISION</t>
  </si>
  <si>
    <t>C-500-25116-908733</t>
  </si>
  <si>
    <t>AMERICAN YONGCHENG CORP.</t>
  </si>
  <si>
    <t>NEW CHANGMING MARKET</t>
  </si>
  <si>
    <t>Kadena Di Amor St, GARAPAN</t>
  </si>
  <si>
    <t>66-1002783</t>
  </si>
  <si>
    <t>XUANBO</t>
  </si>
  <si>
    <t>junyicorp@gmail.com</t>
  </si>
  <si>
    <t>P-500-25058-728361</t>
  </si>
  <si>
    <t>24 months of continuous work experience in store maintenance.</t>
  </si>
  <si>
    <t>APPLICABLE REDERAL &amp; LOCAL TAXES.</t>
  </si>
  <si>
    <t>C-500-25153-039702</t>
  </si>
  <si>
    <t>C-500-24201-207669</t>
  </si>
  <si>
    <t>St. Jude Renal Care Facility Inc.</t>
  </si>
  <si>
    <t>Kulot di Rosa Dr., Chalan Kita</t>
  </si>
  <si>
    <t>66-0675532</t>
  </si>
  <si>
    <t>Magdalena</t>
  </si>
  <si>
    <t>W</t>
  </si>
  <si>
    <t>Admin./HR Dept.</t>
  </si>
  <si>
    <t>P.O. Boc 502878</t>
  </si>
  <si>
    <t>Saipan, MP</t>
  </si>
  <si>
    <t>hpcshc.acctng@gmail.com</t>
  </si>
  <si>
    <t>P-500-24158-077856</t>
  </si>
  <si>
    <t xml:space="preserve">Must be a high school graduate or equivalent, prefer skills training in electrical, plumbing and other building trade areas. </t>
  </si>
  <si>
    <t>Kulot di Rosa Dr., Chalan Kiya</t>
  </si>
  <si>
    <t>CNMI TAX, CHAPTER 2, CHAPTER 7, MEDICARE &amp; SOCIAL SECURITY</t>
  </si>
  <si>
    <t>C-500-24206-217600</t>
  </si>
  <si>
    <t>G/F Jet Bldg Chalan Pale Arnold  St. Middle Road Gualo Rai</t>
  </si>
  <si>
    <t>G/F Bldg Chalan Pale Arnold St. Middle Road Gualo Rai</t>
  </si>
  <si>
    <t>P-500-24138-007063</t>
  </si>
  <si>
    <t>Counter Attendant</t>
  </si>
  <si>
    <t xml:space="preserve">3 months work related experience. Ability to work under pressure. Willing to work flexible shift. Knows how to use computerized cash register. </t>
  </si>
  <si>
    <t>G/F Bldg Chalan Pale Arnold St. Middle  Road Gualo Rai</t>
  </si>
  <si>
    <t>Mandatory CNMI and Federal Taxes</t>
  </si>
  <si>
    <t>C-500-24180-156764</t>
  </si>
  <si>
    <t>LE GRAND BLEU, INC.</t>
  </si>
  <si>
    <t>CASA URASHIMA</t>
  </si>
  <si>
    <t>MICRO BEACH ROAD, GARAPAN</t>
  </si>
  <si>
    <t>PMB 413 BOX 10000</t>
  </si>
  <si>
    <t>TAKAHASHI</t>
  </si>
  <si>
    <t>MAIKO</t>
  </si>
  <si>
    <t>CORPORATE SECRETARY/TREASURER</t>
  </si>
  <si>
    <t>P-500-24064-766559</t>
  </si>
  <si>
    <t>COOK, RESTAURANT</t>
  </si>
  <si>
    <t>WILLING TO WORK IN A FLEXIBLE HOURS. MUST HAVE AT LEAST ONE YEAR OF RELATED WORK EXPERIENCE AS COOK, RESTAURANT. KNOWS HOW TO COOK VARIOUS ORIENTAL, WESTERN AND EUROPEAN CUISINE. MUST BE PROFICIENT IN FOOD PREPARATION AND CUSTOMER SERVICE.</t>
  </si>
  <si>
    <t>C-500-24216-243031</t>
  </si>
  <si>
    <t xml:space="preserve">Knowledge of using machines hand tools or power tools, including their designs, uses, repair, and maintenance. </t>
  </si>
  <si>
    <t>C-500-24199-201354</t>
  </si>
  <si>
    <t>Won Pacific Corporation</t>
  </si>
  <si>
    <t>Galleria Restaurant</t>
  </si>
  <si>
    <t>P.O. Box 506535</t>
  </si>
  <si>
    <t>66-0878137</t>
  </si>
  <si>
    <t>Seung Min</t>
  </si>
  <si>
    <t>P-500-24156-066203</t>
  </si>
  <si>
    <t>1 year of work related experience as Supervisor. Must have an attention to details and customer service skills. Requires practice of proper health sanitation. Knowledge in cooking, menu planning, costing, ordering and scheduling of kitchen workers. Knowledge of inventory control, supplies equipment, and food production. Skills in leadership, management, employee and performance management. Employment certification from previous employer is required.</t>
  </si>
  <si>
    <t>Alaihai Ave, Garapan Village</t>
  </si>
  <si>
    <t>C-500-24198-198409</t>
  </si>
  <si>
    <t>P-500-24101-871859</t>
  </si>
  <si>
    <t>Will make all deduction(s) from the workers paycheck required by law such as Taxes (Chapter 2, Chapter 7, SS, &amp; Medicare) and will remit to applicable Government Agencies.</t>
  </si>
  <si>
    <t>C-500-24253-322371</t>
  </si>
  <si>
    <t>MTL Commercial Trading Inc</t>
  </si>
  <si>
    <t>Saipan Auto Depot</t>
  </si>
  <si>
    <t>P.O Box 502067</t>
  </si>
  <si>
    <t>Saipan Plaza Building, Gualo Rai</t>
  </si>
  <si>
    <t>66-0836615</t>
  </si>
  <si>
    <t>Arvin</t>
  </si>
  <si>
    <t>Chua</t>
  </si>
  <si>
    <t>saipanautodepot670@gmail.com</t>
  </si>
  <si>
    <t>P-500-24208-224043</t>
  </si>
  <si>
    <t>Knowledgeable in QuickBooks accounting, Peachtree, sage, MS Office, Numerical Skills, Organizational Skills, Computer Skills, Problem-Solving Skills.</t>
  </si>
  <si>
    <t>CNMI and federal taxes are required by law.</t>
  </si>
  <si>
    <t>saipanautodepot@gmail.com</t>
  </si>
  <si>
    <t>C-500-24226-262627</t>
  </si>
  <si>
    <t>POI Building</t>
  </si>
  <si>
    <t>2288 Northwest Lp, I Fadang, Saipan International Airport</t>
  </si>
  <si>
    <t>P-500-24177-144424</t>
  </si>
  <si>
    <t>LOAD PLANNER</t>
  </si>
  <si>
    <t>Education: High School/GED. Work Experience: One-year experience as a Load Planner. Prior experience in aircraft load planning or ground operations, or a related aviation field. Knowledge and experience in aircraft weight and balance principles, load planning and documentation. Effective communication and interpersonal skills. Knowledge and experience in using load planning software (programs and web-based system) such as Unimatic and Volare Computer System and Aeronautical Information System Replacement or AISR and general office software. Relevant certification in aircraft load planning is advantageous. Capable of performing effectively under pressure and adaptable to flexible working hours. Must be available and prepared to work nights, weekends, holidays and in inclement weather conditions. Must be able to lift, push, pull or carry objects minimum of 30 lbs. and bend, stretch, twist or reach with body, arms and/or legs. Trade test and employment examination may be required</t>
  </si>
  <si>
    <t>Northwest Lp, I Fadang</t>
  </si>
  <si>
    <t>All CNMI and Federal income Taxes. The employee has the option to join the medical insurance plan and 401(k) employer sponsored plan and the share in medical insurance plan and 401(k) employer sponsored retirement
savings plan will be optional.</t>
  </si>
  <si>
    <t>https://www.https://jobs.labor.cnmi.gov/</t>
  </si>
  <si>
    <t>C-500-24206-217694</t>
  </si>
  <si>
    <t>Jet Realty And Development, Inc.</t>
  </si>
  <si>
    <t>66-0522104</t>
  </si>
  <si>
    <t>jetrealty18@gmail.com</t>
  </si>
  <si>
    <t>P-500-24140-012371</t>
  </si>
  <si>
    <t>At least 6 months working experience. Willing to work on flexible hours including weekends and holidays. Know how to use cleaning solutions and cleaning equipment. Do other duties assigned.</t>
  </si>
  <si>
    <t>Airport Road Dandan</t>
  </si>
  <si>
    <t>C-500-24205-214352</t>
  </si>
  <si>
    <t>P-500-24156-066592</t>
  </si>
  <si>
    <t>BUILDING SERVICE WORKER</t>
  </si>
  <si>
    <t xml:space="preserve">	Minimum six (6) months experience as heavy-duty custodian or any related field preferably in a hotel and golf resort.  
	Ability to climb stairs and ladders, bend at the waist and knees, lift and move items weighing up to 50 lbs, work from ladder and work with arms and hands overhead, knowledge in cleaning method, materials and equipment.  
</t>
  </si>
  <si>
    <t>Applicable federal and local taxes, as required by law.
Optional: Housing at $100/month
Optional: Health insurance.</t>
  </si>
  <si>
    <t>C-500-24220-250078</t>
  </si>
  <si>
    <t>Gertrudes U Rinon</t>
  </si>
  <si>
    <t>MJ ENTERPRISES</t>
  </si>
  <si>
    <t>Po BOX 500302</t>
  </si>
  <si>
    <t>P-500-24176-140958</t>
  </si>
  <si>
    <t>C-500-24231-275074</t>
  </si>
  <si>
    <t>P-500-24182-163269</t>
  </si>
  <si>
    <t>Communication, Flexibility, Customer service, and Housekeeping skills.</t>
  </si>
  <si>
    <t>C-500-24296-422927</t>
  </si>
  <si>
    <t>EMPLOYEE WITHOLDING TAX</t>
  </si>
  <si>
    <t>C-500-24169-117172</t>
  </si>
  <si>
    <t>P-500-23187-169178</t>
  </si>
  <si>
    <t>Must hold at least a Commercial Pilot Certificate with appropriate category and class ratings, as required under Title 14CFR 135.243(C)(1). The required certificate will be applied equally to both U.S. workers and CW-1 workers.
Must hold a first-class medical certificate, as required under TITLE 14 CFR 61.23(a)(2). The required medical certificate will be applied equally to both U.S. workers and CW-1 workers.
Must have at least 1,200 hours of flight time as a pilot, including 500 hours of cross-country flight time, 100 hours of night flight time, and 75 hours of actual or simulated instrument time at least 50 hours of which were in actual flight, as required under Title 14 CFR 135.243 (c)(2). The required flight hours will be applied to both U.S. workers and CW-1 workers.
The pilot must successfully complete the FAA required company trainings and checks, prior to being assigned as a pilot-in-command of the PA-31 aircraft. This requirement is in accordance with the FAA approved company Training Program, and must be performed and completed using the company facility and aircraft. Must complete 100 hours of flight time as pilot-in-command in the PA-31-350 aircraft, in accordance with 14 CFR 135.105(a). The required training and flight hours will be applied to both U.S. workers and CW-1 workers.
NOTE: The offered wage is paid upon successful completion of the company training and flight hour requirements.
The worker may not be assigned as a pilot of any aircraft operated by Star Marianas Air, Inc. unless the worker successfully passes a DOT/FAA Pre employment drug test drug test, as required under Title 14 CFR120.109(a): (1) No employer may hire any individual for a safety-sensitive function listed in 120.105 unless the employer first conducts a pre-employment test and receives a verified negative drug test result for that individual, (2) No employer may allow an individual to transfer from a nonsafety-sensitive to a safety sensitive function unless the employer first conducts a pre-employment test and receives a verified negative drug test result for the individual. NOTE: The pre-employment drug test is a DOT and FAA requirement, and may only be performed in the US. The DOT/FAA pre-employment drug test requirement under Title 14 CFR120.109(a)(1) will be applied equally to both U.S. workers and CW-1 workers.
The worker must sign an agreement with a Training Cost Recovery program wherein the employer initially bears the cost of the required trainings and checks. The cost of this training shall be prorated over the first 6 months of the employment. If the worker does not complete 6 months of employment, the worker shall reimburse the company for a prorated amount of the cost of the ground and flight training. The required agreement with a Training Cost Recovery program will be applied equally to both U.S. workers and CW-1 workers.
The workdays and workhours specified in E.b.6 and E.b.7 are subject to change. This position requires a variable work schedule due to the nature of airline operations. The typical schedule involves rotations, usually 4 days ON and 2 days OFF, with pilots potentially working early mornings, late nights, weekends, and holidays. The position's schedule is subject to the crew duty and rest limitations set forth in title 14 of the Code of Federal Regulations Part 135 subparts 135.265 and 135.267 as applicable to the type of flight operation conducted (e.g. Scheduled or On-Demand).</t>
  </si>
  <si>
    <t>C-500-24179-152271</t>
  </si>
  <si>
    <t>PO BOX 503942</t>
  </si>
  <si>
    <t>PO BOX 505483</t>
  </si>
  <si>
    <t>P-500-23220-245470</t>
  </si>
  <si>
    <t>Msgr. Martinez Road Koblerville Village</t>
  </si>
  <si>
    <t>ALL FEDERAL AND LOCAL TAXES</t>
  </si>
  <si>
    <t>C-500-24311-456182</t>
  </si>
  <si>
    <t>BH CORPORATION</t>
  </si>
  <si>
    <t>PO BOX 504956</t>
  </si>
  <si>
    <t>98-0464451</t>
  </si>
  <si>
    <t>JUNG</t>
  </si>
  <si>
    <t>BONG HOON</t>
  </si>
  <si>
    <t>P.O BOX 504956</t>
  </si>
  <si>
    <t>keumohsaipan@hotmail.com</t>
  </si>
  <si>
    <t>Electric Motor, Power Tool, and Related Repairers</t>
  </si>
  <si>
    <t>P-500-24255-328952</t>
  </si>
  <si>
    <t>MUST HAVE A MINIMUM 2 YEARS WORK EXPERIENCE IN ELECTRIC WORKS AND SAFE HANDLING ELECTRIC WORKS. CAN WORK WITHOUT OR MINIMAL SUPERVISION AND FLEXIBLE.</t>
  </si>
  <si>
    <t>Beach Road Chalan Kanoa</t>
  </si>
  <si>
    <t>Federal Income Tax, Social Security (FICA), Insurance, Other Payroll Withholdings</t>
  </si>
  <si>
    <t>bhsaipan89@gmail.com</t>
  </si>
  <si>
    <t>C-500-24274-372613</t>
  </si>
  <si>
    <t>Knowledge of principles and methods for moving people or goods by air, rail, sea or road, including the relative costs and benefits.  Knowledge and experience in providing customer and personal services that includes customer needs assessment, meeting quality standards for services and evaluation of customer satisfaction.  Knowledge and experience in coordinating operational activities and maintaining operational records.  Knowledge and experience in using MS Office programs: Word, Excel and Outlook.</t>
  </si>
  <si>
    <t>C-500-24239-292088</t>
  </si>
  <si>
    <t>1178 Hinemlu St. Garapan</t>
  </si>
  <si>
    <t>Radiologic Technologists and Technicians</t>
  </si>
  <si>
    <t>P-500-24194-194687</t>
  </si>
  <si>
    <t>Radiology &amp; X-ray Technologist</t>
  </si>
  <si>
    <t>ASSOCIATE OF SCIENCE DEGREE IN RADIOLOGIC TECHNOLOGY FROM A RECOGNIZED/ACCREDITED SCHOOL OF RADIOLOGY OR FOREIGN EQUIVALENT AND TWO YEARS OF EXPERIENCE. CNMI PROFESSIONAL LICENSE REQUIRED FOR ALL U.S. AND FOREIGN WORKERS.
CONDITIONAL REQUIREMENTS: EMPLOYMENT IS CONTINGENT UPON SUCCESSFUL CLEARING OF PRE-EMPLOYMENT HEALTH AND DRUG SCREENING IN ACCORDANCE WITH CHCC POLICY.</t>
  </si>
  <si>
    <t>P.O. Box 500409</t>
  </si>
  <si>
    <t>FRINGE BENEFITS - PAID TIME OFF &amp; HOLIDAYS. OPTIONAL: MEDICAL AND DENTAL INSURANCE.</t>
  </si>
  <si>
    <t>CNMI TAX, FEDERAL TAX, MEDICARE AND SOCIAL SECURITY.</t>
  </si>
  <si>
    <t>COMMONWEALTH HEALTHCARE CORPORATION</t>
  </si>
  <si>
    <t>C-500-24222-256265</t>
  </si>
  <si>
    <t>MARIANA GLOBAL INC.</t>
  </si>
  <si>
    <t>PMB 36 BOX 10001</t>
  </si>
  <si>
    <t>66-0968657</t>
  </si>
  <si>
    <t>Dohyung</t>
  </si>
  <si>
    <t>PMB 36</t>
  </si>
  <si>
    <t>POB 10001</t>
  </si>
  <si>
    <t>hyeongchang.im@mariana-global.com</t>
  </si>
  <si>
    <t>P-500-24184-166725</t>
  </si>
  <si>
    <t>MUST KNOW HOW TO SPEAK AND READ IN KOREAN TO INTERACT WITH KOREAN TOURIST WHO HAS LIMITED ENGLISH.
MUST HAVE 12 MONTHS EXPERIENCE AS TOUR GUIDE.</t>
  </si>
  <si>
    <t>MANAGAHA ISLAND</t>
  </si>
  <si>
    <t>chapter 2, chapter 7 and fica employee share</t>
  </si>
  <si>
    <t>C-500-24351-544612</t>
  </si>
  <si>
    <t xml:space="preserve">Must have 12 month of work experience in the proffered position. Must be able to read, write, and the ability to grasp and make sense of information, instructions, and narratives. Can do and perform work assignment under pressure with less supervision and must be able to meet tasks deadline. Must be physically fit to be able to handle and perform the duties of the position. Willing to work flexible hours including holidays and weekends. The work schedule for this position includes split shift and each beneficiary shall have different days off, each with 1-day off per week. All applicant must have own transportation to &amp; from work and must be able to secure CNMI driver's license. All applicants must attach an updated resume, employment certification, and police clearance. Background checks and drug testing may be required during or prior to employment to all applicants. </t>
  </si>
  <si>
    <t>C-500-24344-526554</t>
  </si>
  <si>
    <t>80 hours paid vacation leave and  40 hours paid sick leave</t>
  </si>
  <si>
    <t>C-500-25006-595072</t>
  </si>
  <si>
    <t>United Construction Services/Heavy Equipment Repair Shop</t>
  </si>
  <si>
    <t>P.O. BOX 504029,</t>
  </si>
  <si>
    <t>P-500-24316-465643</t>
  </si>
  <si>
    <t>MOBILE HEAVY EQUIPMENT MECHANICS</t>
  </si>
  <si>
    <t xml:space="preserve">Certificate of Employment as an Heavy Equipment Mechanic.
Must have Knowledge of Equipment preventive maintenance system .
Police Clearance 
</t>
  </si>
  <si>
    <t>2245 WALAWAL PLACE, TANAPAG</t>
  </si>
  <si>
    <t>CNMI, FICA &amp; Medicare</t>
  </si>
  <si>
    <t>C-500-25010-609284</t>
  </si>
  <si>
    <t>P-500-24323-480073</t>
  </si>
  <si>
    <t xml:space="preserve">KNOWLEDGE OF MACHINES HAND TOOLS OR POWER TOOLS, INCLUDING THEIR DESIGNS USES REPAIR AND MAINTENANCE. 
</t>
  </si>
  <si>
    <t>C-500-24170-122812</t>
  </si>
  <si>
    <t>P-500-23253-333777</t>
  </si>
  <si>
    <t>Payroll deductions as required by law such as FICA, Medicare and CNMI tax withholding</t>
  </si>
  <si>
    <t>C-500-24271-369284</t>
  </si>
  <si>
    <t>D-SERVE LLC</t>
  </si>
  <si>
    <t xml:space="preserve">High School Graduate/GED. Must have 24 months experience. Knowledge of machines and tools, including their designs, uses, repair, and maintenance. Knowledge of materials,
methods, and the tools involved in the construction or repair of houses, buildings, or other structures. Ability to follow instructions from supervisors or senior maintenance workers.
Knowledge of general carpentry and repair. Ability to use hand tools and power tools.
</t>
  </si>
  <si>
    <t>C-500-24262-345190</t>
  </si>
  <si>
    <t>P-500-24221-253056</t>
  </si>
  <si>
    <t>SALES WORKER</t>
  </si>
  <si>
    <t>C-500-24166-110591</t>
  </si>
  <si>
    <t>P-500-24038-699015</t>
  </si>
  <si>
    <t>Ability to manage time. Can work without supervision. Handle basic maintenance and cleaning.</t>
  </si>
  <si>
    <t>C-500-24265-355149</t>
  </si>
  <si>
    <t>Ch. 2 and Ch. 7 Taxes(State and Federal Tax), Social Security and Medicare Taxes</t>
  </si>
  <si>
    <t>C-500-24210-227107</t>
  </si>
  <si>
    <t>ADECCO ENTERPRISES</t>
  </si>
  <si>
    <t>P.O. BOX 931</t>
  </si>
  <si>
    <t>66-1056897</t>
  </si>
  <si>
    <t>SASAKURA</t>
  </si>
  <si>
    <t>adecco267@gmail.com</t>
  </si>
  <si>
    <t>P-500-24162-088743</t>
  </si>
  <si>
    <t>FOOD PREPARATION WORKER</t>
  </si>
  <si>
    <t>MUST HAVE AT LEAST THREE MONTHS OF WORK EXPERIENCE AS A FOOD PREPARATION WORKER.</t>
  </si>
  <si>
    <t>ADECCO267@GMAIL.COM</t>
  </si>
  <si>
    <t>C-500-24271-369113</t>
  </si>
  <si>
    <t>GUEVARRA</t>
  </si>
  <si>
    <t>ROSALINDA</t>
  </si>
  <si>
    <t>P-500-24131-980227</t>
  </si>
  <si>
    <t>BOOKEEPING, ACCOUNTING AND AUDITING CLERK</t>
  </si>
  <si>
    <t>Applicants must know how to compute, classify and record numerical data to keep financial records complete. Must also know how to check the accuracy of figures, calculations and postings pertaining to the business transactions recorded by each worker. Applicants must present their certificate/verification of employment. Can work flexible hours during weekends and holidays. Required for both U.S. workers and CW1 workers.</t>
  </si>
  <si>
    <t>Will make all deductions from the worker's paycheck required by law such as Taxes (Chapter 2, Chapter 7, SS &amp;
Medicare) and will remit to applicable Government Agencies.</t>
  </si>
  <si>
    <t>C-500-24180-161764</t>
  </si>
  <si>
    <t>AFH, INC.</t>
  </si>
  <si>
    <t>Natural Nail Spa</t>
  </si>
  <si>
    <t>PMB 955 Box 10000</t>
  </si>
  <si>
    <t>66-0543502</t>
  </si>
  <si>
    <t>Ordas</t>
  </si>
  <si>
    <t>Eden</t>
  </si>
  <si>
    <t>Guillo</t>
  </si>
  <si>
    <t>Gualo Rai Road</t>
  </si>
  <si>
    <t>naturalnailspa670@gmail.com</t>
  </si>
  <si>
    <t>P-500-23275-404179</t>
  </si>
  <si>
    <t>Beauticians</t>
  </si>
  <si>
    <t>Previous experience as Hairstylist or Colorist. Proficiency with hot irons, curlers and blow dryers. Ability to perform waxing, pedicure, manicure and nail reconstruction.</t>
  </si>
  <si>
    <t>Gualo Rai Chalan Pale Arnorld Road</t>
  </si>
  <si>
    <t>CNMI Local Tax, FICA-SS, FICA-MED</t>
  </si>
  <si>
    <t>C-500-24192-185138</t>
  </si>
  <si>
    <t>P-500-24065-770309</t>
  </si>
  <si>
    <t>Per week exceeds 40 hours, overtime rate $10.17 x 1.5=$15.255 per hour</t>
  </si>
  <si>
    <t>C-500-24185-175149</t>
  </si>
  <si>
    <t>P-500-24065-771760</t>
  </si>
  <si>
    <t>EMPLOYEE'S WORK SCHEDULE AS FOLLOWS:
8:00AM TO 12:00PM,
2:00PM TO 5:00PM.
7 HOURS A DAY, MONDAY THROUGH FRIDAY, 35 HOURS PER WEEK.</t>
  </si>
  <si>
    <t>Bi-weekly salary $17.07 x 70 hours=$1,194.90 (FLSA Exempt)</t>
  </si>
  <si>
    <t>C-500-24288-403503</t>
  </si>
  <si>
    <t>p.o box 503053</t>
  </si>
  <si>
    <t>KANG HEE</t>
  </si>
  <si>
    <t>P-500-24194-191722</t>
  </si>
  <si>
    <t>MUST HAVE 12 MONTH OF WORKING EXPERIENCE AS MAINTENANCE WORKER.
KNOWLEDGEABLE TO USE POWER TOOLS AND HAND TOOLS LIKE HAMMER DRILLS, GRINDERS, SANDERS, PLIERS, ADJUSTABLE WRENCHES, ELECTRIC CUTTERS. KNOWLEDGEABLE OF SAFETY PRECAUTIONS IN DOING THE TASK.
KNOWLEDGEABLE IN REPAIRING LAUNDRY MACHINES AND DRYERS, REPAIRING OF  GENERATORS.</t>
  </si>
  <si>
    <t>chalan laulau village</t>
  </si>
  <si>
    <t>C-500-24198-200995</t>
  </si>
  <si>
    <t>Beauty Salon/Acctg. Serv/Janitorial/Telecom Contractor/Room Rental</t>
  </si>
  <si>
    <t>P.O. Box 503894</t>
  </si>
  <si>
    <t>DAMA DE NOCHE STREET. GARAPAN</t>
  </si>
  <si>
    <t>P-500-24126-958120</t>
  </si>
  <si>
    <t xml:space="preserve">USED TO PERFORM BASIC  TROUBLESHOOTING ABILITY , REPAIRS OR TAKE PREVENTAIVE MEASURES TO ENSURE THE LIFE AND FUNCTIONING OF VARIOUS TYPES OF EQUIPMENT.  HAVE THE SKILL TO INSPECT, DIAGNOSE AND SOLVE PROBLEMS WITH MACHINES OR BUILDINGS. </t>
  </si>
  <si>
    <t>C-500-24201-207793</t>
  </si>
  <si>
    <t>PMB 466 BOX 10001</t>
  </si>
  <si>
    <t>PANG KOK</t>
  </si>
  <si>
    <t>PMB 466   BOX 10001</t>
  </si>
  <si>
    <t>P-500-24115-919420</t>
  </si>
  <si>
    <t>PROMOTION AND MARKETING COORDINATOR</t>
  </si>
  <si>
    <t>12 months experience marketing officer/coordinator. Associate in marketing or marketing management related</t>
  </si>
  <si>
    <t>C-500-25030-652537</t>
  </si>
  <si>
    <t>C-500-24351-548250</t>
  </si>
  <si>
    <t xml:space="preserve">WITHHOLDING TAXES, MED AND SS FICA TAX
</t>
  </si>
  <si>
    <t>C-500-24248-312046</t>
  </si>
  <si>
    <t>P-500-24190-178440</t>
  </si>
  <si>
    <t xml:space="preserve">Able to push, pull, lift, and carry 50 lbs of housekeeping/cleaning supplies without assistance. Be able and willing to work flexible shifts, days, evenings, nights, weekends, and holidays. 
</t>
  </si>
  <si>
    <t xml:space="preserve">chapter 2 local tax/chapter 7 federal tax/optional $70.00 dorm &amp; health insurance
</t>
  </si>
  <si>
    <t>C-500-24155-061682</t>
  </si>
  <si>
    <t>EFG PACIFIC HOLDINGS LLC</t>
  </si>
  <si>
    <t>P-500-23206-212126</t>
  </si>
  <si>
    <t>Ability to read and follow recipes, to be creative. Ability to follow strict health and safety standards.
Ability to meet strict deadlines. Can operate large industrial sized mixing machines and ovens.</t>
  </si>
  <si>
    <t>non</t>
  </si>
  <si>
    <t>C-500-24276-379043</t>
  </si>
  <si>
    <t>P-500-24184-166731</t>
  </si>
  <si>
    <t xml:space="preserve">Must have a High School diploma or equivalent work experience as a maintenance worker. With knowledge of machines and tools, including their designs, uses, repair, and maintenance. Must have 12 Months work experience. </t>
  </si>
  <si>
    <t>CANAL DR., BROADWAY AVE.</t>
  </si>
  <si>
    <t>C-500-24249-315375</t>
  </si>
  <si>
    <t>Pharmacy Technicians</t>
  </si>
  <si>
    <t>P-500-24211-227365</t>
  </si>
  <si>
    <t>HIGH SCHOOL DIPLOMA, GENERAL EDUCATION DEVELOPMENT (GED), ADVANCED DEVELOPMENT INSTITUTE (ADI), OR ADULT BASIC EDUCATION (ABE). ONE YEAR OF EXPERIENCE IN PHARMACY. MUST BE LICENSED AS A PHARMACY TECHNICIAN BY THE COMMONWELATH OF THE NORTHERN MARIANAS HEALTH CARE PROFESSIOANL LICENSING BOARD (CNMI HCPLB). 
CONDITIONAL REQUIREMENT: EMPLOYMENT IS CONTINGENT UPON SUCCESSFUL CLEARING OF PRE-EMPLOYMENT HEALTH AND DRUG SCREENING IN ACCORDANCE WITH CHCC POLICY.</t>
  </si>
  <si>
    <t>C-500-25074-779321</t>
  </si>
  <si>
    <t>C-500-25035-662845</t>
  </si>
  <si>
    <t>CHAPTER 2, FICA, SSS, MEDICARE</t>
  </si>
  <si>
    <t>C-500-25077-782847</t>
  </si>
  <si>
    <t>Saipan Fashion Company</t>
  </si>
  <si>
    <t>Li Hua Dress Shop</t>
  </si>
  <si>
    <t>PO Box 505895</t>
  </si>
  <si>
    <t>66-0686910</t>
  </si>
  <si>
    <t>He</t>
  </si>
  <si>
    <t>Jianbing</t>
  </si>
  <si>
    <t>yenscorpspn@gmail.com</t>
  </si>
  <si>
    <t>P-500-25077-782823</t>
  </si>
  <si>
    <t>Tailor</t>
  </si>
  <si>
    <t>12 months work experience required as Tailor.</t>
  </si>
  <si>
    <t>CNMI &amp; FICA taxes deductions</t>
  </si>
  <si>
    <t>C-500-24318-471174</t>
  </si>
  <si>
    <t>TA FAMILY, LLC</t>
  </si>
  <si>
    <t>PHO TAM</t>
  </si>
  <si>
    <t>BLDG 3888, DOLLAR DAYS WHOLESALE, BEACH RD, GARAPAN</t>
  </si>
  <si>
    <t>66-0968813</t>
  </si>
  <si>
    <t>P-500-24178-148360</t>
  </si>
  <si>
    <t>APPLICANTS MUST HAVE AT LEAST 12 MONTHS OF PREVIOUS WORK-RELATED SKILL, KNOWLEDGE, OR EXPERIENCE AND ABLE TO WORK FLEXIBLE SHIFT, WEEKENDS, AND HOLIDAYS. EDUCATION MINIMUM REQUIREMENT - NONE. THIS JOB OPPORTUNITY IS A TERMPORARY, FULL-TIME POSITION.</t>
  </si>
  <si>
    <t>BLDG 1107 ROSA STREET, GARAPAN</t>
  </si>
  <si>
    <t>FEDERAL INCOME TAX, STATE TAX, SOCIAL SECURITY (FICA), MEDICARE TAX</t>
  </si>
  <si>
    <t>C-500-24310-452849</t>
  </si>
  <si>
    <t>C-500-24290-409324</t>
  </si>
  <si>
    <t>NOTHERN MARIANA ISL</t>
  </si>
  <si>
    <t>P-500-24253-322364</t>
  </si>
  <si>
    <t>SCIENCE TEACHER</t>
  </si>
  <si>
    <t>Must be familiar in Abecka Curriculum.
Should have at least 12 months experience in teaching in a Christian School
Must have a Bachelor's Degree in Science related courses.</t>
  </si>
  <si>
    <t>6679 Chalan Pali Arnold Road</t>
  </si>
  <si>
    <t>C-500-25074-779325</t>
  </si>
  <si>
    <t>ROGL CORPORATION</t>
  </si>
  <si>
    <t>GMP CONST</t>
  </si>
  <si>
    <t>66-0767705</t>
  </si>
  <si>
    <t>P-500-25007-599025</t>
  </si>
  <si>
    <t>BENCH CARPENTER</t>
  </si>
  <si>
    <t xml:space="preserve">AT LEAST 12 MONTHS OF WORKING EXPERIENCE. MUST HAVE EXPERIENCE AS A CABINET MAKER AND BENCH CARPENTER. HIGH SCHOOL GRADUATE OR EQUIVALENT.
MUST BE ABLE TO MAKE DESIGNS AND MAKE ACCURATE MEASUREMENTS. KNOW HOW TO USE HAND TOOLS AND POWER TOOLS. KNOW HOW TO READ BLUEPRINTS
AND BUILDING PLANS FOR ACCURATE LAYOUT. KNOW HOW TO MAKE THE DESIGN OF CABINETS.
</t>
  </si>
  <si>
    <t>C-500-25080-793138</t>
  </si>
  <si>
    <t>C-500-24339-515994</t>
  </si>
  <si>
    <t>P-500-24299-432043</t>
  </si>
  <si>
    <t xml:space="preserve">Ability to manage time. Can work without supervision. </t>
  </si>
  <si>
    <t>C-500-24298-428574</t>
  </si>
  <si>
    <t>Fiesta, Inc.</t>
  </si>
  <si>
    <t>Chichirica Avenue Garapan P.O BOX 500137</t>
  </si>
  <si>
    <t>98-0089370</t>
  </si>
  <si>
    <t>P-500-24262-345328</t>
  </si>
  <si>
    <t>MUST HAVE 6 MONTHS OF EXPERIENCE. APPLICANTS MUST PASS A LITERACY SKILLED TEST (TOTAL PASSING SCORE OF 83%)DURING THE APPLICATION PROCESS. THE SKILL TESTING AND COMPREHENSION EXAM ARE REQUIRED EQUALLY TO BOTH US AND FOREIGN WORKERS. ABILITY TO HANDLE HEAVY EQUIPMENT AND MACHINERY. KNOWLEDGE OF CLEANING CHEMICALS AND SUPPLIES. ABILITY TO WORK AUTONOMOUSLY HEALTH AND SAFETY PRINCIPLES. MUST BE ABLE TO WORK HOLIDAYS AND WEEKENDS.</t>
  </si>
  <si>
    <t>(Opt) Med, dental, and vision subject to the terms &amp; conditions</t>
  </si>
  <si>
    <t>C-500-24302-435434</t>
  </si>
  <si>
    <t>QUEEN BEE CORPORATION</t>
  </si>
  <si>
    <t>ACADEMY (TUTORING SERVICES)</t>
  </si>
  <si>
    <t>P.O. BOX 502672, LVPE'S BUILDING, AS LITO ROAD</t>
  </si>
  <si>
    <t>66-1046261</t>
  </si>
  <si>
    <t>DELOS REYES</t>
  </si>
  <si>
    <t>JOO YOON</t>
  </si>
  <si>
    <t>corporationqueenbee@gmail.com</t>
  </si>
  <si>
    <t>P-500-24228-269031</t>
  </si>
  <si>
    <t>Must have 12 months working experience as Accounting Associate. Knowledge in Accounting principles. Knowledge in all types of taxes. Knowledge in financial statement, income and balance for the right mathematical method or formula. The ability of associated office work, statistics with business initiative. Willing to work flexible schedule. Perform related duties as assigned.</t>
  </si>
  <si>
    <t>C-500-24290-411141</t>
  </si>
  <si>
    <t>ALJRIC GENERAL SERVICES, LLC</t>
  </si>
  <si>
    <t>P.O. BOX 505765 CK</t>
  </si>
  <si>
    <t>7309 JP BLDG. 2, CHALAN PALE ARNOLD ROAD, GARAPAN</t>
  </si>
  <si>
    <t>66-0866293</t>
  </si>
  <si>
    <t>ALMA</t>
  </si>
  <si>
    <t>HABOS</t>
  </si>
  <si>
    <t>aljricmanpower2017@gmail.com</t>
  </si>
  <si>
    <t>P-500-24227-265934</t>
  </si>
  <si>
    <t>JANITOR AND CLEANERS, EXCEPT MAIDS AND HOUSEKEEPING CLEANERS</t>
  </si>
  <si>
    <t>AT LEAST 3 MONTHS WORK EXPERIENCES FOR THE JOB IS REQUIRED;
JOB SAFETY AND PROPER HANDLING AND USE OF SPECIAL TOOLS, EQUIPMENTS AND CLEANING SUPPLIES AND MATERIALS</t>
  </si>
  <si>
    <t>7309JP BLDG. 2, CHALAN PALE ARNORLD ROAD</t>
  </si>
  <si>
    <t>C-500-25051-709076</t>
  </si>
  <si>
    <t xml:space="preserve">HOMECARE AIDE CERTIFICATE </t>
  </si>
  <si>
    <t>C-500-25044-689126</t>
  </si>
  <si>
    <t>C-500-25055-717345</t>
  </si>
  <si>
    <t>C-500-25084-800428</t>
  </si>
  <si>
    <t>DISTRICT 4 SONGSONG VILLAGE</t>
  </si>
  <si>
    <t>P-500-24198-198180</t>
  </si>
  <si>
    <t>KNOWLEDGEABLE IN PRINCIPLES AND METHODS FOR SHOWING, PROMOTING, AND SELLING PRODUCTS INCLUDING MARKETING STRATEGY AND TACTICS, PRODUCT DEMONSTRATION, SALES TECHNIQUES, AND SALES CONTROL SYSTEMS; EXPERIENCE IN A LEADERSHIP ROLE IN SALES OPERATIONS, SALES STRATEGY, FINANCE, BUSINESS DEVELOPMENT, OR OTHER RELATED FIELDS; COMPUTER LITERATE IN ANY OFFICE SUITE SOFTWARE.</t>
  </si>
  <si>
    <t>C-500-25055-717515</t>
  </si>
  <si>
    <t>C-500-25093-825783</t>
  </si>
  <si>
    <t>MARIANAS MEAT HARVESTING CORPORATION</t>
  </si>
  <si>
    <t>CK SMOKEHOUSE &amp; SALAD, MMHC SLAUGHTERHOUSE, ET AL</t>
  </si>
  <si>
    <t>13006 LOWERBASE DRIVE</t>
  </si>
  <si>
    <t>P-500-24181-162234</t>
  </si>
  <si>
    <t>BUTCHER &amp; MEAT PACKER</t>
  </si>
  <si>
    <t xml:space="preserve">Must have a minimum of 1-year of verifiable prior work experience in the position. Must have knowledge of beef and pork meat cuts, including standard and premium cuts, and their pricing. Must have experience in animal slaughtering, meat cutting, and wrapping for retail or wholesale marketing. Must have basic arithmetic skills and the ability to perform invoicing, petty cash reconciliation, and related monetary transactions. Must be physically capable of performing tasks that involve strenuous manual labor, including lifting, cutting, and operating meat processing equipment. Willing to work on flexible hours including holidays and weekends. Can work under less supervision and must be able to meet work deadlines. Must have own transportation to and from work and must possess a valid CNMI Driver's License. Must be able to obtain and maintain a valid CNMI Food Handler's Permit. All applicants must submit an updated resume along with supporting documents, such as verifiable employment certifications &amp; police clearance. Qualified candidates will be contacted for an interview. Applications must be received by the job vacancy announcement closing date. Background checks and drug testing may be required before or during employment for all applicants. </t>
  </si>
  <si>
    <t>13006 LOWERBSE DRIVE</t>
  </si>
  <si>
    <t>C-500-25062-736417</t>
  </si>
  <si>
    <t>P&amp;G ENTERPRISES</t>
  </si>
  <si>
    <t>P-500-25014-615731</t>
  </si>
  <si>
    <t>CUSTOMER SERVICE REPRESENTATIVE</t>
  </si>
  <si>
    <t>HIGH SCHOOL DIPLOMA AND 6 MONTHS OF WORK EXPERIENCE AS AN ADMINISTRATIVE ASSISTANT.</t>
  </si>
  <si>
    <t>C-500-25076-779851</t>
  </si>
  <si>
    <t>C-500-25080-792971</t>
  </si>
  <si>
    <t xml:space="preserve">HIGH SCHOOL DIPLOMA, GENERAL EDUCATION DEVELOPMENT (GED), ADVANCED DEVELOPMENT INSTITUTE (ADI), OR ADULT BASIC EDUCATION (ABE). ONE YEAR OF EXPERIENCE IN PHARMACY. MUST BE LICENSED AS A PHARMACY TECHNICIAN BY THE COMMONWEALTH OF THE NORTHERN MARIANAS HEALTH CARE PROFESSIONAL LICENSING BOARD (CNMI HCPLB). 
CONDITIONAL REQUIREMENT: EMPLOYMENT IS CONTINGENT UPON SUCCESSFUL CLEARING OF PRE-EMPLOYMENT HEALTH AND DRUG SCREENING IN ACCORDANCE WITH CHCC POLICY.
</t>
  </si>
  <si>
    <t>C-500-25130-961661</t>
  </si>
  <si>
    <t>All CNMI and Federal taxes required by law. Employee's share on medical insurance is optional.</t>
  </si>
  <si>
    <t>C-500-25125-935639</t>
  </si>
  <si>
    <t>P-500-25025-642574</t>
  </si>
  <si>
    <t>BACHELOR'S DEGREE IN ACCOUNTING WITH ATLEAST 24 MONTHS OF EXPERIENCE AS AN ACCOUNTANT. KNOWLEDGEABLE IN PEACHTREE ACCOUNTING SOFTWARE AND MS OFFICE APPLICATIONS, PARTICULARLY EXCEL, WORD, AND POWERPOINT. MUST PASSED REQUIRED TEST TO VERIFY SKILLS AND QUALIFICATIONS.</t>
  </si>
  <si>
    <t>All CNMI and Federal Income Taxes Required by Law. Employee's share on medical insurance is optional.</t>
  </si>
  <si>
    <t>C-500-25152-038854</t>
  </si>
  <si>
    <t>C-500-25146-016803</t>
  </si>
  <si>
    <t>Seafix, Incorporated</t>
  </si>
  <si>
    <t>Sta Remedios Avenue</t>
  </si>
  <si>
    <t>65-0520503</t>
  </si>
  <si>
    <t>Josh</t>
  </si>
  <si>
    <t>Quality Assurance &amp; Human Resources Executive</t>
  </si>
  <si>
    <t>P.O. Box 503681 CK</t>
  </si>
  <si>
    <t>hr@ambythsaipan.com</t>
  </si>
  <si>
    <t>P-500-23243-310168</t>
  </si>
  <si>
    <t>High School/GED Graduate and 6 months experience. CONFINED SPACE ENTRY SAFETY TRAINING, WELDER CERTIFICATION
Seax, Inc. has a Zero Tolerance Substance Abuse Workplace Policy in effect and requires the successful US Worker or Foreign Worker candidate to submit to a pre-employment Drug Test.</t>
  </si>
  <si>
    <t>STA  REMEDIOS AVENUE</t>
  </si>
  <si>
    <t>CNMI TAXES, FICA AND MEDICAL INSURANCE CO-PAY. Group medical insurance is optional and Full-time employees are entitled</t>
  </si>
  <si>
    <t>CNMI TAXES, FICA AND MEDICAL INSURANCE CO-PAY. Group medical insurance is optional and Full-time employees are entitled to join the SEAFIX medical/dental plan.</t>
  </si>
  <si>
    <t>HR@SEAFIX.NET</t>
  </si>
  <si>
    <t>www.seafix.net</t>
  </si>
  <si>
    <t>C-500-25097-839723</t>
  </si>
  <si>
    <t>NAMASTE BEAUTIFUL, LLC</t>
  </si>
  <si>
    <t>NAMASTE BEAUTIFUL (SAIPAN)</t>
  </si>
  <si>
    <t>PMB 108 BOX 10000</t>
  </si>
  <si>
    <t>UNIT 1 USL BUILDING MIDDLE ROAD GUALO RAI</t>
  </si>
  <si>
    <t>66-0983584</t>
  </si>
  <si>
    <t>QUITO-WEISS</t>
  </si>
  <si>
    <t>AMY</t>
  </si>
  <si>
    <t>namastebeautifulsalon@gmail.com</t>
  </si>
  <si>
    <t>P-500-24149-044282</t>
  </si>
  <si>
    <t xml:space="preserve">MUST HAVE ATLEAST 12MONTHS OF WORKING EXPERIENCE AS COSMETOLOGIST. MUST HAVE A HIGH SCHOOL DIPLOMA. CERTIFICATE OF EMPLOYMENT AS  COSMETOLOGIST IS REQUIRED. PASSED THE PRE-SCREENING TEST IS REQUIRED (LIKE TRADE TEST AND/OR EMPLOYMENT EXAM). ANTICIPATED HOURLY WORK SCHEDULE: 10:00 AM - 5:00 PM MONDAY TO SUNDAY FLEXIBLE HOURS. 
</t>
  </si>
  <si>
    <t>C-500-25117-908971</t>
  </si>
  <si>
    <t>C-500-25119-914795</t>
  </si>
  <si>
    <t>XULIN'S AMERICAN CORP.</t>
  </si>
  <si>
    <t>FUBANG RESTAURANT</t>
  </si>
  <si>
    <t>BEACH ROAD, CHALAN KANOA</t>
  </si>
  <si>
    <t>xulinamericancrop@gmail.com</t>
  </si>
  <si>
    <t>P-500-25059-735096</t>
  </si>
  <si>
    <t>12 months related work experience with knowledge in various International and Chinese cuisine.</t>
  </si>
  <si>
    <t>KALAYAAN, INC.</t>
  </si>
  <si>
    <t>P.O. BOX 505656</t>
  </si>
  <si>
    <t>AGINGAN LANE, SAN ANTONIO VILLAGE</t>
  </si>
  <si>
    <t>P-500-24165-105443</t>
  </si>
  <si>
    <t>C-500-25108-878617</t>
  </si>
  <si>
    <t>BALLEN CORPORATION</t>
  </si>
  <si>
    <t>PACIFIC HARDWARE</t>
  </si>
  <si>
    <t>6636 CHALAN PALE ARNOLD, GUALO RAI</t>
  </si>
  <si>
    <t>PO Box 503257</t>
  </si>
  <si>
    <t>66-0732937</t>
  </si>
  <si>
    <t>SONG</t>
  </si>
  <si>
    <t>ZIQIANG</t>
  </si>
  <si>
    <t>TOWER PALACE APARTMENT, GUALO RAI</t>
  </si>
  <si>
    <t>pacifichardware.spn@gmail.com</t>
  </si>
  <si>
    <t>P-500-25072-770835</t>
  </si>
  <si>
    <t>Must be knowledgeable and have at least 12 months experience in maintenance and repair related-works such as inspecting, fixing and operating power tools, mechanical and electrical equipment and performing general maintenance of facility and grounds.</t>
  </si>
  <si>
    <t>6636 CHALAN PALE ARNOLD GUALO RAI</t>
  </si>
  <si>
    <t>CNMI &amp; FEDERAL TAXES</t>
  </si>
  <si>
    <t>C-500-25101-854541</t>
  </si>
  <si>
    <t>AT LEAST 12 MONTHS WORKING EXPERIENCE AS MAINTENANCE AND REPAIR WORKER. KNOW HOW TO REPAIR DOORS, LOCKS, WINDOWS. KNOWLEDGE IN WELDING, MASONRY, CARPENTRY AND PAINTING WORKS. DO MINOR GARDENING AND CLEANING. WILLING TO WORK FLEXIBLE SCHEDULE. DO OTHER RELATED DUTIES AS ASSIGNED</t>
  </si>
  <si>
    <t>CF PREMIER FOODS CORPORATION</t>
  </si>
  <si>
    <t>POT LUCK</t>
  </si>
  <si>
    <t>PMB 640 BOX 10000</t>
  </si>
  <si>
    <t>66-0983980</t>
  </si>
  <si>
    <t>P-500-25048-698636</t>
  </si>
  <si>
    <t>taewoovisa@gmail.com</t>
  </si>
  <si>
    <t>P-500-24198-198300</t>
  </si>
  <si>
    <t>Must have at least 12 months prior work experience as a Inventory Specialist/Stock/Clerk/Sales Representative. Familiarity with the Systems Application and Products (SAP) System is an advantage. Must be able and willing to work nights, weekends, holidays, and during inclement weather.</t>
  </si>
  <si>
    <t>Crowne Plaza Resort Saipan , Coral Tree Avenue, Garapan</t>
  </si>
  <si>
    <t>Paid leave, Holiday pay, and 401(k) Retirement Plan subject to company policy</t>
  </si>
  <si>
    <t>Vice President and Secretary</t>
  </si>
  <si>
    <t>P-500-25020-628816</t>
  </si>
  <si>
    <t>Quality Control Specialist</t>
  </si>
  <si>
    <t>201-A SCS Bldg. Beach Road cor. Llat St. Garapan</t>
  </si>
  <si>
    <t>C-500-25112-892817</t>
  </si>
  <si>
    <t>ERJ Corporation</t>
  </si>
  <si>
    <t>ERJ Corporation Accounting Services</t>
  </si>
  <si>
    <t>P-500-25019-628778</t>
  </si>
  <si>
    <t>CAN WORK FLEXIBLE HOURS DURING WEEKENDS AND HOLIDAYS.
REQUIRED FOR BOTH U.S WORKERS AND CW1 WORKERS.
ALL APPLICANTS MUST PROVIDE HIGH SCHOOL CREDENTIALS AND EMPLOYMENT CERTIFICATE/S</t>
  </si>
  <si>
    <t>Tax Deductions from pay - Social Security, Medicare, Withholding Tax.</t>
  </si>
  <si>
    <t>JTM Corporation</t>
  </si>
  <si>
    <t>Rose Street Beach Road</t>
  </si>
  <si>
    <t>P-500-25066-753894</t>
  </si>
  <si>
    <t>KHAGIDA</t>
  </si>
  <si>
    <t>Tinian Monster Pizza</t>
  </si>
  <si>
    <t>P.O. Box 520491</t>
  </si>
  <si>
    <t>66-1091414</t>
  </si>
  <si>
    <t>Khagida</t>
  </si>
  <si>
    <t>monsterpizzatinian@gmail.com</t>
  </si>
  <si>
    <t>P-500-25086-807052</t>
  </si>
  <si>
    <t>C-500-25112-887956</t>
  </si>
  <si>
    <t>C-500-24198-198199</t>
  </si>
  <si>
    <t>PRINTING SERVICES/SIGN MANUFACTURER</t>
  </si>
  <si>
    <t>PO BOX 8065 SVRB</t>
  </si>
  <si>
    <t>LUIS S CABRERA BUILDING CHALAN PIAO</t>
  </si>
  <si>
    <t>CAMBRONERO</t>
  </si>
  <si>
    <t>unitedprinters514@gmail.com</t>
  </si>
  <si>
    <t>Printing Press Operators</t>
  </si>
  <si>
    <t>P-500-24126-958167</t>
  </si>
  <si>
    <t>SILKSCREEN PRINTING OPERATOR</t>
  </si>
  <si>
    <t>HIGH SCHOOL GRADUATE WITH A MINIMUM OF 12 MONTHS  WORKING EXPERIENCE AS SILKSCREEN PRINTING OPERATOR.  MUST BE ABLE TO SIT, STAND AND WALK FOR VARYING PERIODS THROUGH THE SHIFT. MUST BE ABLE TO READ, HEAR AND COMPREHEND DIRECTIONS GIVEN. MUST HAVE REASONABLY GOOD USE OF FINGER, HANDS AND ARMS. MUST BE ABLE TO ADJUST FOCUS AND SEE COLORS WITH ACUITY.</t>
  </si>
  <si>
    <t>Social Security (FICA),  Medicare Tax,  Payroll Withholding Tax</t>
  </si>
  <si>
    <t>C-500-24204-211129</t>
  </si>
  <si>
    <t>MEALS 4 U</t>
  </si>
  <si>
    <t>P-500-24162-088764</t>
  </si>
  <si>
    <t>C-500-24290-410981</t>
  </si>
  <si>
    <t>ENRIQUE ST. CORNER TEXAS ROAD, DIST. 2, CHALAN KANOA</t>
  </si>
  <si>
    <t>ENRIQUE ST. CORNER TEXAS ROAD</t>
  </si>
  <si>
    <t>C-500-24286-403168</t>
  </si>
  <si>
    <t>503496 BUENAS DIAS DANDAN Alof avenue</t>
  </si>
  <si>
    <t>CNM I Payroll Taxes.</t>
  </si>
  <si>
    <t>C-500-24297-428477</t>
  </si>
  <si>
    <t>C-500-24283-395248</t>
  </si>
  <si>
    <t>MUST HAVE AT LEAST THREE (3) MONTHS  WORK EXPERIENCE AS A FAST FOOD AND COUNTER WORKER. ABILITY TO FOLLOW DIRECTIONS AND ADHERE TO SAFETY GUIDELINES. ABILITY TO WORK ON VARIED SCHEDULES UNDER DIVERSE CONDITIONS. MUST BE AVAILABLE TO WORK DAYS, NIGHTS, WEEKENDS, AND OCCASIONALLY, HOLIDAYS. MUST KNOW HOW TO OPERATE POS SYSTEM. MUST HAVE THE STAMINA TO STAND FOR A PROLONGED PERIOD OF TIME.  MUST BE WILLING TO WORK FLEXIBLE SCHEDULES INCLUDE WEEKENDS AND HOLIDAYS. APPLICANTS ARE REQIUIRED TO SUBMIT THEIR RESUME AND EMPLOYMENT CERTIFICATION SHOWING THE REQUIRED EXPERIENCE. APPLICATIONS WILL BE CONSIDERED IF SUBMITTED WITHIN THE RECRUITMENT PERIOD. PREVIOUS EMPLOYER WILL BE CONTACTED FOR VERIFICATION AND PERSONAL REFERENCE.</t>
  </si>
  <si>
    <t>C-500-24180-157010</t>
  </si>
  <si>
    <t xml:space="preserve">Paragon Corporation </t>
  </si>
  <si>
    <t xml:space="preserve">Coreplus Construction </t>
  </si>
  <si>
    <t xml:space="preserve">2340 Beachroad Oleai </t>
  </si>
  <si>
    <t xml:space="preserve">Quiring </t>
  </si>
  <si>
    <t xml:space="preserve">Paula Bianca </t>
  </si>
  <si>
    <t xml:space="preserve">Enolva </t>
  </si>
  <si>
    <t>hr.coreplusconstruction@gmail.com</t>
  </si>
  <si>
    <t>P-500-24097-862378</t>
  </si>
  <si>
    <t xml:space="preserve">Civil Engineering Technician </t>
  </si>
  <si>
    <t>Applicants must have an associate's degree in engineering or any related field. Applicants must have at least 24 months of work experience. Applicants must be knowledgeable in engineering and technology.</t>
  </si>
  <si>
    <t>C-500-24317-468282</t>
  </si>
  <si>
    <t>Unit 204 Afetna Rd. Buninas LP San Antonio</t>
  </si>
  <si>
    <t>PO Box 10000 PMB 778</t>
  </si>
  <si>
    <t>P-500-24122-943469</t>
  </si>
  <si>
    <t>Hairstylist/Cosmetologist</t>
  </si>
  <si>
    <t>FICA,CNMI taxes</t>
  </si>
  <si>
    <t>C-500-24180-157513</t>
  </si>
  <si>
    <t>JC MARKETING, INC.(SAIPAN)</t>
  </si>
  <si>
    <t>CHALAN PALE ARNOLD ROAD, 2193 LAFFET PLACE, GUALO RAI</t>
  </si>
  <si>
    <t>PMB 874 BOX 10001</t>
  </si>
  <si>
    <t>66-0672788</t>
  </si>
  <si>
    <t>CANOVAS</t>
  </si>
  <si>
    <t>CHRISTINE</t>
  </si>
  <si>
    <t>TECHAIRA</t>
  </si>
  <si>
    <t>TREASURER / ACCOUNTANT</t>
  </si>
  <si>
    <t>CHALAN PALE ARNOLD ROAD, 2193 LAFFET PLACE, GUALO RA</t>
  </si>
  <si>
    <t>tina@jcmeusa.com</t>
  </si>
  <si>
    <t>P-500-23296-448816</t>
  </si>
  <si>
    <t>Must have 12-months of work related experience as Drivers/Sales Worker with substantial knowledge of each items or product sold such as industrial products, dry goods, office supplies, furniture, playground materials and medical products and supplies. Has the ability to read and understand information and ideas presented in writing, ability to communicate information and ideas in speaking so others can understand. Has knowledge of principles and processes for providing customer and personal services, this includes customer needs assessment, meeting quality standards for services, and evaluation of customer satisfaction. Must have knowledge in administrative and clerical procedures and systems such as word processing, managing files and records, and other office procedures. Proficient in Microsoft Office and relevant software. Preferably knowledgeable in making sales report . Must be capable of performing physical activities that require considerable use of arms and legs and moving whole body, such as climbing, lifting, balancing, walking, stooping, and handling of materials.</t>
  </si>
  <si>
    <t xml:space="preserve">CHALAN PALE ARNOLD ROAD, 2193 LAFFET PLACE, GUALO RAI </t>
  </si>
  <si>
    <t>C-500-24206-217945</t>
  </si>
  <si>
    <t>C-500-24230-274846</t>
  </si>
  <si>
    <t>Work experience requires 12 months as a Cook. Knowledge of techniques and equipment for food consumption, including storage and handling techniques. Knowledge of principles and processes for providing customer service. This includes customer needs assessment, meeting quality standards for services, and evaluation of customer satisfaction. Knowledge of raw materials, production processes, quality control, cost, and other techniques for maximizing the effective manufacture and distribution of goods. Giving full attention to the instructions, taking time to understand the points being made. Asking questions as appropriate, and not interrupting at inappropriate times. Using logic and reasoning to identify the strengths and weaknesses of alternative solutions, conclusions, or approaches to problems. Monitor the cleanliness in the kitchen food safety, sanitizing tools and dishes with the proper methods.</t>
  </si>
  <si>
    <t>C-500-24222-256353</t>
  </si>
  <si>
    <t>10443 Adetfa St.</t>
  </si>
  <si>
    <t>P-500-24186-175418</t>
  </si>
  <si>
    <t>Heating, Air Conditioning &amp; Refrigeration Mechanic &amp; Install</t>
  </si>
  <si>
    <t>Must be high school graduate or equivalent. Must have at least 6 months training as air conditioning and refrigeration repairer and installer. Must have 24 months job experience as Heating, Air Conditioning and Refrigeration Mechanics and Installers. Must be knowledgeable on the functions of refrigerator and air conditioning components such as air compressor, condenser, expansion valves, evaporator steam , blower, evaporator coil, condensing coil, fan motor and fin, air filter, thermostats and refrigerants. Must have a general knowledge of building and electrical wiring. Must be able to read building plans or sketches. Must be physically fit to lift or move objects 50 lbs or and above. Must be able to work in open or confined spaces, exposed to extreme heat, or cold, dirt, noise and cleaning solutions. Must be able to stand, squat, and sit for long periods of time. Must be able to read, write, add, subtract, divide and multiply. Must be able to speak the English language. Must be able to obtain a drivers license or possess a drivers license in order to drive the company car to the assigned job location.</t>
  </si>
  <si>
    <t>10443 Adetfa Street Saipan</t>
  </si>
  <si>
    <t>Mandatory CNMI Taxes (Ch 2 and Ch 7) and Mandatory Federal Taxes (FICA &amp; MEDICARE)</t>
  </si>
  <si>
    <t>C-500-24239-295029</t>
  </si>
  <si>
    <t>P-500-24156-071092</t>
  </si>
  <si>
    <t>POWER PLANT TECHNICIAN</t>
  </si>
  <si>
    <t>ALL REQUIRED LOCAL, STATE AND FEDERAL EMPLOYMENT TAXES.</t>
  </si>
  <si>
    <t>Edgard_Acollador@nextechsol.com</t>
  </si>
  <si>
    <t>C-500-24198-198108</t>
  </si>
  <si>
    <t>C-500-24204-211113</t>
  </si>
  <si>
    <t>C-500-24170-122476</t>
  </si>
  <si>
    <t>P-500-23194-185647</t>
  </si>
  <si>
    <t>Demonstrating ability to complete heavy lifting tasks. Processing effective communication skills. Having basic math skills. Showing an ability to help customers.</t>
  </si>
  <si>
    <t>C-500-24336-508432</t>
  </si>
  <si>
    <t xml:space="preserve">FOOD AND BEVERAGE AND SERVING SKILLS WITH CUSTOMER SERVICE SKILLS, OR A SUITABLE ALTERNATIVE; 1 YEAR OF KITCHEN PRODUCTION AND/OR FOOD AND DRINKS SERVING EXPERIENCE PREFERABLY IN A HIGH-VOLUME RESTAURANT; UNDERSTANDING OF FOOD PREPARATION FUNDAMENTALS; ABILITY TO FOLLOW RECIPES AND ACCEPT ORDERS; UNDERSTANDING OF FOOD ALLERGIES AND FOOD BORNE ILLNESSES; BASIC MATHEMATICAL SKILLS; CAN COMMUNICATION IN BOTH WRITTEN AND VERBAL; AND AVAILABLE TO WORK SHIFTS, ON PUBLIC HOLIDAYS, AND OVER WEEKENDS. </t>
  </si>
  <si>
    <t>C-500-24247-311639</t>
  </si>
  <si>
    <t xml:space="preserve">MUST HAVE 12 MONTH OF WORKING EXPERIENCE AS MAINTENANCE WORKER.
KNOWLEDGEABLE TO USE POWER TOOLS AND HAND TOOLS LIKE HAMMER DRILLS, GRINDERS, SANDERS, PLIERS, ADJUSTABLE WRENCHES, ELECTRIC CUTTERS. KNOWLEDGEABLE OF SAFETY PRECAUTIONS IN DOING THE TASK.
KNOWLEDGEABLE IN REPAIRING LAUNDRY MACHINES AND DRYERS AND REPAIRING OF  GENERATORS.
</t>
  </si>
  <si>
    <t>kang corporation</t>
  </si>
  <si>
    <t>C-500-24193-188449</t>
  </si>
  <si>
    <t>06-1341128</t>
  </si>
  <si>
    <t>P-500-24129-969414</t>
  </si>
  <si>
    <t xml:space="preserve">none </t>
  </si>
  <si>
    <t>C-500-24194-191598</t>
  </si>
  <si>
    <t>CONWOOD PRODUCTS, INC.</t>
  </si>
  <si>
    <t>WALUMWO STREET, MIDDLE ROAD CHALAN LAULAU</t>
  </si>
  <si>
    <t>P.O. BOX 504459</t>
  </si>
  <si>
    <t>91-1593337</t>
  </si>
  <si>
    <t>CHON</t>
  </si>
  <si>
    <t>BYUNG TAIK</t>
  </si>
  <si>
    <t>saiconwd@gmail.com</t>
  </si>
  <si>
    <t>P-500-24139-011335</t>
  </si>
  <si>
    <t>Must be a graduate of Bachelor of Science in Accountancy.
Must have at least three (36) years working experience.
Must have school college diploma.
Must have Employment Certification from previous or present employer(s) both applied to U.S. workers and foreign CW1 workers.
Must have knowledge in Microsoft Excel and Word.
Must have knowledge in Quick Books program</t>
  </si>
  <si>
    <t>FEDERAL AND CNMI TAXES ONLY</t>
  </si>
  <si>
    <t>C-500-24201-207562</t>
  </si>
  <si>
    <t>P-500-24134-986098</t>
  </si>
  <si>
    <t>Helper</t>
  </si>
  <si>
    <t>C-500-24297-428403</t>
  </si>
  <si>
    <t>P-500-24161-088708</t>
  </si>
  <si>
    <t>BUS AND TRUCK MECHANICS AND DIESEL ENGINE SPECIALIST</t>
  </si>
  <si>
    <t>Repairing machines or boats using the needed tools.</t>
  </si>
  <si>
    <t>C-500-24346-533641</t>
  </si>
  <si>
    <t>7AS Building Repair &amp; Maintenance</t>
  </si>
  <si>
    <t>Paul Richard</t>
  </si>
  <si>
    <t>P-500-24264-352036</t>
  </si>
  <si>
    <t xml:space="preserve">Skills on the installation of electrical wirings in the building. Applicant must present Employment Certificate. </t>
  </si>
  <si>
    <t>C-500-25021-632629</t>
  </si>
  <si>
    <t>E.R.J. CORPORATION</t>
  </si>
  <si>
    <t>P-500-24340-518994</t>
  </si>
  <si>
    <t>RESERVATION AND TRANSPORTATION TICKET AGENT &amp; TRAVEL CLERK</t>
  </si>
  <si>
    <t>AT LEAST HIGH SCHOOL GRADUATE WITH A MINIMUM WORK EXPERIENCE OF 12 MONTHS AS A RESERVATION AND TRAVEL AGENT.
MUST BE PROFICIENT IN ENGLISH LANGUAGE.
HAVE KNOWLEDGE IN MICROSOFT OFFICE SUCH AS EXCEL AND WORD. 
JOB OFFER IS OPEN FOR EITHER U.S. APPLICANTS OR U.S. WORKER MUST AND MUST PROVIDE EMPLOYMENT CERTIFICATE UPON EMPLOYERS REQUESTS.</t>
  </si>
  <si>
    <t>Will make all deductions from the worker's paycheck required by law such as Taxes (Chapter 2, Chapter 7, SS &amp; Medicare) and will remit to applicable Government Agencies.</t>
  </si>
  <si>
    <t>C-500-25045-692943</t>
  </si>
  <si>
    <t>P-500-25007-599224</t>
  </si>
  <si>
    <t>AT LEAST TWO YEAR OF EXPERIENCE OR PROGRESSIVE EXPERIENCE. PREFERABLY KNOWS HOW TO SPEAK, READ AND WRITE IN JAPANESE LANGUAGE AND CAN COMMUNICATE WELL WITH THE COMPANY BUSINESS HEAD ACCOUNTANT, CLIENT'S OFFICERS AND OWNERS. MUST BE ABLE TO WORK UNDER PRESSURE AND WILLING TO WORK FLEXIBLE HOURS INCLUDING WEEKENDS IF NECESSARY. MUST BE ABLE TO USE QUICKBOOKS / PEACH TREE AND OTHER ACCOUNTING SOFTWARE.
MUST BE KNOWLEDGEABLE TO USE POWERPOINT, EXCEL AND MS WORD.</t>
  </si>
  <si>
    <t>C-500-24310-452836</t>
  </si>
  <si>
    <t>C-500-25007-598701</t>
  </si>
  <si>
    <t>JIGZ BARBER SHOP AND BEAUTY SALON</t>
  </si>
  <si>
    <t>HERNANDO</t>
  </si>
  <si>
    <t>JANETTE</t>
  </si>
  <si>
    <t>RUIZ</t>
  </si>
  <si>
    <t>P-500-24326-490033</t>
  </si>
  <si>
    <t>BARBER AND ALL AROUND BEAUTICIAN</t>
  </si>
  <si>
    <t xml:space="preserve">Previous work-related skill, knowledge, or experience is required for this occupation.  </t>
  </si>
  <si>
    <t>N/A.</t>
  </si>
  <si>
    <t>C-500-24281-388819</t>
  </si>
  <si>
    <t>PMB 1020 P O BOX 10000</t>
  </si>
  <si>
    <t>PMB 1020 P O  BOX 10000</t>
  </si>
  <si>
    <t>P-500-24204-211181</t>
  </si>
  <si>
    <t xml:space="preserve">	Bachelors degree in accounting or related discipline required.
	Three (3) years of previous accounting experience required. 
	Knowledge in software applications, specifically in Hotel Opera, Micros POS, e-golf system and MAS2000 accounting system is preferred.
	Ability to read, analyze and interpret work documents and other related documents. 
	Ability to identify and resolve problems in a timely manner and develop alternative solutions.
	Ability to present and express ideas and information clearly and concisely in a manner appropriate to all audiences in both oral and written.
	Ability to meet the demands of the work schedule.</t>
  </si>
  <si>
    <t>APPLICABLE FEDERAL AND LOCAL PAYROLL TAXES AS REQUIRED BY LAW.
OPTIONAL: HOUSING at $100/month.
OPTIONAL: HEALTH INSURANCE.</t>
  </si>
  <si>
    <t>C-500-24276-379747</t>
  </si>
  <si>
    <t>BASIC PC KNOWLEDGE AND FAMILIARITY IN USING THE CASH REGISTER AND POS. 3 MONTHS EXPEIRENCE AS A RETAIL CASHIER AND WILLING TO WORK IN ROTA</t>
  </si>
  <si>
    <t>C-500-24263-351658</t>
  </si>
  <si>
    <t>3688 Beachroad Garapan Village Bldg No. 3688</t>
  </si>
  <si>
    <t>C-500-24354-556190</t>
  </si>
  <si>
    <t>SONGSONG  VILLAGE</t>
  </si>
  <si>
    <t>P-500-24314-465111</t>
  </si>
  <si>
    <t>BACHELOR'S DEGREE IN ACCOUNTING AND 24 MONTHS OF WORK EXPERIENCE AS AN ACCOUNTANT</t>
  </si>
  <si>
    <t>C-500-25077-782887</t>
  </si>
  <si>
    <t>C-500-25024-639506</t>
  </si>
  <si>
    <t>P-500-24347-537142</t>
  </si>
  <si>
    <t>3 months work related experienced in food service. Ability to cope with time pressure. Can work on a flexible hours on weekends and holidays or an early morning shift.</t>
  </si>
  <si>
    <t>Flores Rosa St. Garapan</t>
  </si>
  <si>
    <t>C-500-25009-608864</t>
  </si>
  <si>
    <t>P-500-24336-508563</t>
  </si>
  <si>
    <t>Applicants must be a high school graduate with at least 12 months of relevant work experience. Able to perform routine maintenance on equipment and accurately determine when and what type of maintenance is required. Must be capable of identifying the appropriate tools and equipment needed to effectively complete a job. Ability to lift heavy objects, ranging from 30 to 60 pounds, as part of job duties.</t>
  </si>
  <si>
    <t>SS/FICA and CNMI Applicable withholding taxes.</t>
  </si>
  <si>
    <t>C-500-25070-764113</t>
  </si>
  <si>
    <t>I Fadang</t>
  </si>
  <si>
    <t>Paid leave, Holiday pay, and 401(k)retirement plan subject to company policy.</t>
  </si>
  <si>
    <t>All CNMI and Federal income Taxes. The employee has the option to join the medical insurance plan and 401(k)employer sponsored plan and the share in medical insurance plan and401(k) employer sponsored retirement savings plan will be optional.</t>
  </si>
  <si>
    <t>C-500-24310-452844</t>
  </si>
  <si>
    <t>Leung</t>
  </si>
  <si>
    <t>Reynold</t>
  </si>
  <si>
    <t>Tagle</t>
  </si>
  <si>
    <t>106 MAC Building, Chalan Laulau</t>
  </si>
  <si>
    <t>CHECKPOINTINTERNATIONAL@GMAIL.COM</t>
  </si>
  <si>
    <t>P-500-24131-979849</t>
  </si>
  <si>
    <t xml:space="preserve">Must be at least high school graduate and must have 12 months of experience in sale of construction supplies and materials. Must have knowledge on construction/building materials and its functions and is able to briefly explain practical uses of common building materials such as paint, coatings and sealant.
</t>
  </si>
  <si>
    <t>106 MAC BUILDING, Chalan Laulau</t>
  </si>
  <si>
    <t>FICA and applicable CNMI Withholding Tax</t>
  </si>
  <si>
    <t>C-500-24314-465237</t>
  </si>
  <si>
    <t xml:space="preserve">All applicable taxes. The company offers housing at the cost of $150.00 a month including utilities. This offer is optional. Employees may look for their own housing facility or the employer may assist them in securing board and lodging. </t>
  </si>
  <si>
    <t>C-500-25055-717533</t>
  </si>
  <si>
    <t>P.O. BOX 10001 PMB 1466</t>
  </si>
  <si>
    <t>P-500-23175-141693</t>
  </si>
  <si>
    <t>Familiar with mixing ingredients, such as liquor, soda, water, sugar, and bitters, to prepare cocktails and other drinks.</t>
  </si>
  <si>
    <t>C-500-25080-793325</t>
  </si>
  <si>
    <t>C-500-24358-566681</t>
  </si>
  <si>
    <t>P-500-24212-230408</t>
  </si>
  <si>
    <t>C-500-25055-717335</t>
  </si>
  <si>
    <t>C-500-24313-462031</t>
  </si>
  <si>
    <t>C-500-24316-465620</t>
  </si>
  <si>
    <t>Tropical Instant Press, Inc</t>
  </si>
  <si>
    <t>Beach Road, Chalan Piao P.O. Box 500137</t>
  </si>
  <si>
    <t>66-0570312</t>
  </si>
  <si>
    <t>P-500-24127-958957</t>
  </si>
  <si>
    <t>Graphic Artist</t>
  </si>
  <si>
    <t xml:space="preserve">MUST HAVE HIGH SCHOOL DIPLOMA OR GED. MUST HAVE 12 MONTHS EXPERIENCE. DEMONSTRABLE GRAPHIC DESIGN SKILLS WITH A  PORTFOLIO WITH REQUIRED DESKTOP PUBLISHING TOOLS, INCLUDING PHOTOSHOP, INDESIGN QUARK, AND ILLUSTRATOR. TIME MANAGEMENT SKILLS AND THE ABILITY TO MEET DEADLINES. UNDERSTANDING OF MARKETING, PRODUCTION, WEBSITE DESIGN, CORPORATE IDENTITY, PRODUCT PACKAGING, ADVERTISEMENTS, AND MULTIMEDIA DESIGN. UNDERSTANDS PAGE LAYOUT, SUCH AS COMPOSITION, COLOR SPACE, IMAGERY, AND TYPOGRAPHY EXPERIENCE WITH EMAIL APPLICATIONS, ELECTRONIC ROUTING. HAVE DESIGN AND ORGANIZATIONAL SKILLS. COMPLETE WORK  WITHIN DEADLINES AND BUDGET. HAVE THE ABILITY TO HANDLE MULTIPLE TASKS AND PROJECTS. CAN UNDERSTAND AND GIVE CREATIVE DIRECTION BASED ON OBJECTIVES AND EXECUTES CREATIVE WORK. COMMUNICATES WORKLOAD BASED ON SKILL SETS AND TALENTS. COMMUNICATES  WITH OTHERS ON WORKLOAD ISSUES &amp; NEEDS, THE PROGRESS OF WORK AND RESULTS.
</t>
  </si>
  <si>
    <t>Personal time and employee discounts subject to the terms and conditions of each company's conditions</t>
  </si>
  <si>
    <t>Tropical Instant Press, Inc.</t>
  </si>
  <si>
    <t>C-500-25037-673257</t>
  </si>
  <si>
    <t>AT LEAST HIGH SCHOOL GRADUATE WITH A MINIMUM WORK EXPERIENCE OF 12 MONTHS AS A RESERVATION AND TRAVEL AGENT.
HAVE KNOWLEDGE IN MICROSOFT OFFICE SUCH AS EXCEL AND WORD. 
JOB OFFER IS OPEN FOR EITHER U.S. APPLICANTS OR U.S. WORKER MUST AND MUST PROVIDE EMPLOYMENT CERTIFICATE UPON EMPLOYERS REQUESTS.</t>
  </si>
  <si>
    <t>Will make all deductions from the worker's paycheck required by law such as taxes
(Chapter 2, Chapter 7. SS &amp; MEDICARE) and will remit to applicable Government Agencies.</t>
  </si>
  <si>
    <t>C-500-25030-652803</t>
  </si>
  <si>
    <t>With 12 months' work experience on the job as baker. Knowledge of raw materials, production processes, quality control, costs, and other techniques for the manufacturing and distribution of goods. Must be able to handle split shift schedule. Must be able to work on busy-operation days, like holidays.</t>
  </si>
  <si>
    <t>BROADWAY AVE, CANAL ST., SAN JOSE VILLAGE</t>
  </si>
  <si>
    <t>C-500-25048-698816</t>
  </si>
  <si>
    <t>GLOBAL KS CORPORATION</t>
  </si>
  <si>
    <t>GENERAL CONSTRACTORS/CONSTRUCTION</t>
  </si>
  <si>
    <t>PMB 108, BOX 10001, BEACH ROAD CORNER ALUS ST</t>
  </si>
  <si>
    <t>66-0851464</t>
  </si>
  <si>
    <t>HOSSAIN</t>
  </si>
  <si>
    <t>MD KAMAL</t>
  </si>
  <si>
    <t>PMB 108, P.O. BOX 10001, BEACH ROAD CORNER ALUS ST</t>
  </si>
  <si>
    <t>globalkscorporation@gmail.com</t>
  </si>
  <si>
    <t>P-500-24284-398098</t>
  </si>
  <si>
    <t>AT LEAST 12 MONTHS WORKING EXPERIENCE AS MAINTENANCE WORKER. KNOW HOW TO REPAIR DOORS, LOCKS, WINDOWS. KNOWLEDGE IN PAINTING, ELECTRICAL AND MASONRY WORKS. WILLING TO WORK FLEXIBLE SCHEDULE. DO OTHER RELATED DUTIES AS ASSIGNED.</t>
  </si>
  <si>
    <t>BEACH ROAD CORNER ALUS ST</t>
  </si>
  <si>
    <t>C-500-25107-873495</t>
  </si>
  <si>
    <t>C-500-25038-673740</t>
  </si>
  <si>
    <t>ASSOCIATES DEGREE IN NURSING FROM A RECOGNIZED/ACCREDITED SCHOOL OF NURSING OR FOREIGN EQUIVALENT. MUST PASS THE NCLEX-RN AND MUST BE LICENSED AS A REGISTERED NURSE BY THE COMMONWEALTH BOARD OF NURSE EXAMINERS (CBNE) TO PRACTICE NURSING IN THE COMMONWEALTH OF THE NORTHERN MARIANA ISLANDS (CNMI). MUST POSSESS BLS AND/OR ACLS CERTIFICATES. NRP AND/OR PALS CERTIFICATES, AS REQUIRED BY ASSIGNED UNIT. COMPUTER LITERATE.
CONDITIONAL REQUIREMENT: EMPLOYMENT IS CONTINGENT UPON SUCCESSFUL CLEARING OF PRE-EMPLOYMENT HEALTH AND DRUG SCREENING IN ACCORDANCE WITH CHCC POLICY.</t>
  </si>
  <si>
    <t>(670)236-8202</t>
  </si>
  <si>
    <t>C-500-25062-736436</t>
  </si>
  <si>
    <t>P.O.BOX 506557</t>
  </si>
  <si>
    <t>P-500-24207-220709</t>
  </si>
  <si>
    <t>BOOKKEEPING, ACCOUNTING, AUDITING CLERKS</t>
  </si>
  <si>
    <t>COMPUTER LITERATE, KNOWLEDGE IN EXCEL, MICROSOFT WORD, PROBLEM AND ANALYTICAL SKILLS, TIME MANAGEMENT AND MULTITASKING, ACCOUNTING, BOOKKEEPING, AUDITING.</t>
  </si>
  <si>
    <t>TUN HERMAN PAN AIRPORT  ROAD DAN-DAN</t>
  </si>
  <si>
    <t>C-500-25064-745109</t>
  </si>
  <si>
    <t>AT LEAST 12 MONTHS WORKING EXPERIENCE AS MAINTENANCE AND REPAIR WORKER. KNOW HOW TO REPAIR DOORS, LOCKS, WINDOWS. KNOWLEDGE IN WELDING, MASONRY, CARPENTRY AND PAINTING WORKS. WILLING TO WORK FLEXIBLE SCHEDULE. DO OTHER RELATED DUTIES AS ASSIGNED</t>
  </si>
  <si>
    <t>EMPLOYEE'S  WITHHOLDING TAX</t>
  </si>
  <si>
    <t>C-500-25120-919710</t>
  </si>
  <si>
    <t>C-500-25093-825883</t>
  </si>
  <si>
    <t>P-500-25008-602500</t>
  </si>
  <si>
    <t>High School/GED with 12 months previous proven experience as Billing and Posting Clerk.  Knowledge and experience in construction billing procedures, AIA contract document forms, Adobe systems: Adobe Acrobat/Reader; Microsoft Office: Word, Excel, PowerPoint; and Accounting Software.</t>
  </si>
  <si>
    <t>C-500-25072-771796</t>
  </si>
  <si>
    <t>JUMENG CONSTRUCTION/SOLAR GREEN ENERGY</t>
  </si>
  <si>
    <t>P-500-25036-667008</t>
  </si>
  <si>
    <t>(1). WORK SCHEDULE AS FOLLOWS:
8:00AM TO 12:00PM,
2:00PM TO 5:00PM.
7 HOURS A DAY, MONDAY THROUGH FRIDAY, 35 HOURS PER WEEK.
(2). REQUEST FOR AN ON-SIETE TESTING.</t>
  </si>
  <si>
    <t>per week exceeds 40 hours, overtime rate $9.78 x 1.5=$14.67 per hour</t>
  </si>
  <si>
    <t>C-500-25083-796755</t>
  </si>
  <si>
    <t>JWS AIR CONDITIONING AND REFRIGERATION, INC.</t>
  </si>
  <si>
    <t>WH DOOR 2 DOTSE PL BEACH ROAD</t>
  </si>
  <si>
    <t>PMB 101 BOX 10000, GARAPAN</t>
  </si>
  <si>
    <t>66-0495997</t>
  </si>
  <si>
    <t>SCRAGG</t>
  </si>
  <si>
    <t>CHRISTOPHER</t>
  </si>
  <si>
    <t>VP/GENERAL MANAGER</t>
  </si>
  <si>
    <t>jbaute@jwssaipan.com</t>
  </si>
  <si>
    <t>P-500-25026-643053</t>
  </si>
  <si>
    <t>Knowledgeable in mechanic and repair technologies. Can diagnose and troubleshoot a problem system or
application.</t>
  </si>
  <si>
    <t>CNMI Withholding and FICA Tax (SS and Medicare)</t>
  </si>
  <si>
    <t>http://jobs.labor.cnmi.gov/jobs</t>
  </si>
  <si>
    <t>C-500-25073-774856</t>
  </si>
  <si>
    <t>C-500-25120-919756</t>
  </si>
  <si>
    <t>Construction and Material Supply, Inc</t>
  </si>
  <si>
    <t>CMS Rocky Quarry, Kannat Tabla Drive Rte 307 P.O. Box 500137</t>
  </si>
  <si>
    <t>P-500-24137-001138</t>
  </si>
  <si>
    <t xml:space="preserve">A MINIMUM OF 12 MONTHS OF WORK-RELATED SKILL, KNOWLEDGE, OR EXPERIENCE IS NEEDED. HIGH SCHOOL DIPLOMA OR EQUIVALENT. MUST BE FLEXIBLE WITH JOB DUTIES. MUST WORK ON HOLIDAYS AND WEEKENDS ON SHORT NOTICE.
</t>
  </si>
  <si>
    <t>CMS Rocky Quarry,Kannat Tabla Drive, Rte 307 P.O. Box 500137</t>
  </si>
  <si>
    <t>CMS Rocky Quarry, Kannat Tabla Drive Rte</t>
  </si>
  <si>
    <t>C-500-25073-775320</t>
  </si>
  <si>
    <t xml:space="preserve">A high school diploma or equivalent (GED) is required.
 A minimum of 12 months of current and progressive work experience in a childcare setting is required.
 Certifications:
 Infant and Toddler Certification is a significant asset.
 CPR and First Aid certification are highly preferred and will be considered valuable assets.
 Food Handler Certificate.
 Police clearance and Sex Offender Registry Notification Act documentation are mandatory.
 Health certification from the Saipan Health Clinic is required for all candidates.
 Skills and Competencies:
 Ability to communicate clearly, concisely, and effectively with children, parents, and colleagues. This includes the ability to explain complex ideas in a simple, understandable manner.
 Ability to write clear, accurate, and well-organized daily reports, observations, and notes, following specific formatting guidelines and ensuring correct grammar, spelling, and
 punctuation in all written correspondence.
 Ability to understand and respond to the emotional needs of children, fostering a nurturing, supportive, and positive environment for their development.
 Must be able to handle challenging behaviors calmly and professionally, ensuring a safe and positive experience for children at all times.
 Ability to develop and maintain a well-structured schedule for daily activities, routines, and responsibilities, ensuring all childrens needs are met in a timely manner. This could include
 managing classroom supplies, creating lesson plans, or tracking progress on activities.
 Ability to prioritize tasks and allocate sufficient time for activities and individual needs, ensuring the daily schedule is followed without delays. This includes handling unforeseen
 interruptions and adjusting schedules as needed.
 Must have the physical energy and stamina to actively engage in play and other physically demanding tasks throughout the day.
 Ability to identify potential hazards in the environment and immediately take action to mitigate risks to childrens safety. This also includes paying attention to childrens behavior, identifying
 any signs of distress or health concerns, and ensuring that all policies and procedures are followed consistently.
 Ability to think quickly and effectively address behavioral issues, minor accidents, and emergency situations while ensuring the safety and well-being of the children.
 Familiarity with child safety protocols, emergency procedures, and basic child development principles.
 Additional Requirements:
 Recommendation Letters: Successful applicants must submit at least two (2) recommendation letters from previous employers (direct supervisors or HR), which must include statements
 regarding reliability, punctuality, attendance, and work ethic.
 Reference Letters: Two (2) letters of reference from non-family members must be provided.
 Licensing and Certification (required by the CNMI Licensing Office):
 Police Clearance
 CPR Certification
 Sex Offender Registry Notification Act Compliance
 Food Handler Certificate
 Additional Preferred Certifications:
 Certifications in early childhood education or child development will be highly regarded.
 Equal Opportunity Employer Statement: We are an Equal Opportunity Employer and apply the above requirements equally to all successful applicants, whether U.S. workers or CW-1
 workers
</t>
  </si>
  <si>
    <t>2664 Ghiyeghi St. San Jose, Oleai</t>
  </si>
  <si>
    <t>P.O Box 505704</t>
  </si>
  <si>
    <t>Workmen's Compensation is provided by the Employer.</t>
  </si>
  <si>
    <t>C-500-25069-760576</t>
  </si>
  <si>
    <t>P-500-24211-227315</t>
  </si>
  <si>
    <t>C-500-25076-779864</t>
  </si>
  <si>
    <t>AT LEAST ONE YEAR OF EXPERIENCE OR PROGRESSIVE EXPERIENCE. PREFERABLY KNOWS HOW TO SPEAK, READ AND WRITE IN JAPANESE LANGUAGE AND CAN
COMMUNICATE WELL WITH THE COMPANY BUSINESS HEAD ACCOUNTANT, CLIENT'S OFFICERS AND OWNERS. MUST BE ABLE TO WORK UNDER PRESSURE AND
WILLING TO WORK FLEXIBLE HOURS INCLUDING WEEKENDS IF NECESSARY.
MUST BE ABLE TO USE QUICKBOOKS / PEACH TREE AND OTHER ACCOUNTING SOFTWARE. MUST BE ABLE TO USE POWER POINT, EXCEL AND MS WORD.</t>
  </si>
  <si>
    <t>STOCK CLERK</t>
  </si>
  <si>
    <t>C-500-24318-471120</t>
  </si>
  <si>
    <t>P-500-24200-204758</t>
  </si>
  <si>
    <t>C-500-25118-909228</t>
  </si>
  <si>
    <t>C-500-25095-834993</t>
  </si>
  <si>
    <t>P-500-25059-731526</t>
  </si>
  <si>
    <t>C-500-25073-775253</t>
  </si>
  <si>
    <t>P-500-25035-662942</t>
  </si>
  <si>
    <t>BUTCHER AND MEAT CUTTER</t>
  </si>
  <si>
    <t xml:space="preserve">Must know to to cut , debone, or grind pieces of meats, such as beef, pork, poultry, and fish, to prepare in cooking form. Preferably English and Chinese speaking. Must know how to use electric meat cutter.
</t>
  </si>
  <si>
    <t>C-500-25141-000012</t>
  </si>
  <si>
    <t>KNOWLEDGE IN FOOD PREPARATION AND SERVING, PROPER HYGIENE.</t>
  </si>
  <si>
    <t>ALAHA'I AVENUE GARAPAN</t>
  </si>
  <si>
    <t xml:space="preserve">CNMI WITHHOLDING TAX, FEDERAL WITHHOLDING TAX, SOCIAL SECURITY AND MEDICARE CONTRIBUTION.
</t>
  </si>
  <si>
    <t>C-500-25119-915665</t>
  </si>
  <si>
    <t>P-500-25061-735895</t>
  </si>
  <si>
    <t>C-500-25120-919512</t>
  </si>
  <si>
    <t>PACIFIC HAFA ADAI CORPORATION</t>
  </si>
  <si>
    <t>BEACH ROAD, SAN JOSE</t>
  </si>
  <si>
    <t>PMB 915 BOX 10001</t>
  </si>
  <si>
    <t>66-1024775</t>
  </si>
  <si>
    <t>ZUO</t>
  </si>
  <si>
    <t>SHANGMING</t>
  </si>
  <si>
    <t>pacifichafacorp@gmail.com</t>
  </si>
  <si>
    <t>P-500-25061-735907</t>
  </si>
  <si>
    <t>Able to work in the evening, on holidays, and on weekends. 24 months of work experience required as a tour guide.</t>
  </si>
  <si>
    <t>GMT Corporation</t>
  </si>
  <si>
    <t>GMT Property Management</t>
  </si>
  <si>
    <t>Katupat Drive, San Vicente</t>
  </si>
  <si>
    <t>P.O. Box 506649</t>
  </si>
  <si>
    <t>66-0869528</t>
  </si>
  <si>
    <t>Tamayo</t>
  </si>
  <si>
    <t>Melecio</t>
  </si>
  <si>
    <t>Garcia</t>
  </si>
  <si>
    <t>eddietamayo27@yahoo.com</t>
  </si>
  <si>
    <t>P-500-24271-369297</t>
  </si>
  <si>
    <t>Maintenance and Repair Workers General</t>
  </si>
  <si>
    <t>Katupat Dr. San Vicente</t>
  </si>
  <si>
    <t>C-500-25148-022861</t>
  </si>
  <si>
    <t>E&amp;T Construction</t>
  </si>
  <si>
    <t xml:space="preserve">CNMI TAXES ( CHAPTER 2 &amp; CHAPTER 7 )
FICA TAXES ( SOCIAL SECURITY &amp; MEDICARE </t>
  </si>
  <si>
    <t>C-500-25097-839740</t>
  </si>
  <si>
    <t>Applicable CNMI and Federal taxes and contributions</t>
  </si>
  <si>
    <t>C-500-25099-844584</t>
  </si>
  <si>
    <t>Chefs and Head Cooks</t>
  </si>
  <si>
    <t>P-500-24191-181742</t>
  </si>
  <si>
    <t>Chef de Cuisine</t>
  </si>
  <si>
    <t xml:space="preserve">Food Handler Certification is required. </t>
  </si>
  <si>
    <t>polaris development corporation</t>
  </si>
  <si>
    <t>pmb 314 ppp box 10000</t>
  </si>
  <si>
    <t>66-0771754</t>
  </si>
  <si>
    <t>Faller</t>
  </si>
  <si>
    <t>Jojo</t>
  </si>
  <si>
    <t>pmb 314 box 10000</t>
  </si>
  <si>
    <t>jojomfaller@yahoo.com</t>
  </si>
  <si>
    <t>P-500-24275-378755</t>
  </si>
  <si>
    <t>Chalan Lau Lau Village</t>
  </si>
  <si>
    <t>Polaris Development Corp</t>
  </si>
  <si>
    <t>Micronesian Environmental Services, LLC</t>
  </si>
  <si>
    <t>66-0931208</t>
  </si>
  <si>
    <t>microenvirosvs@gmail.com</t>
  </si>
  <si>
    <t>P-500-24122-943394</t>
  </si>
  <si>
    <t>Certificate in Heavy Equipment maintenance</t>
  </si>
  <si>
    <t>Marpi Landfill</t>
  </si>
  <si>
    <t>C-500-25097-835741</t>
  </si>
  <si>
    <t>WORK EXPERIENCE REQUIRED IS 12 MONTHS CURRENT AND PROGRESSIVE IN CHILD CARE SETTING. INFANT TODDLER CERTIFICATION IS BIG PLUS FACTOR. EXPERIENCE WITH SPECIAL NEEDS CHILD IS BIG PLUS FACTOR. GOOD ORAL AND WRITTEN COMMUNICATION SKILLS (TO PREPARE LICENSING REQUIREMENTS ON DAILY REPORTS AND OBSERVATIONS. ENGLISH IS THE OFFICIAL LANGUAGE IN THE CNMI). MICROSOFT WORD AND EXCEL USER. SUCCESSFUL APPLICANT(S) IS REQUIRED TO SUBMIT AT LEAST TWO (2) RECOMMENDATION LETTERS FROM PREVIOUS EMPLOYMENT (DIRECT SUPERVISOR OR HR), WHICH MUST INCLUDE A STATEMENT ON WORK RELIABILITY, PUNCTUALITY, ATTENDANCE, AND WORK ETHICS. SUCCESSFUL APPLICANT(S) WILL BE REQUIRED TO PROVIDE TWO (2) LETTER OF REFERENCE FROM NON-FAMILY MEMBERS.
*REQUIRED BY CNMI LICENSING OFFICE BEFORE ALLOWED TO WORK IN ANY CENTER:
POLICE CLEARANCE, CPR, SEX OFFENDER REGISTRY NOTIFICATION ACT, AND FOOD HANDLER CERTIFICATE.
*REQUIRED BY CHILD CARE DEVELOPMENT FUND PROGRAM WITHIN 90 DAYS FROM START OF WORK: COMPLETE AND PASS THE 12 TOPICS OF PRE-SERVICE TRAININGS.
WE ARE AN EQUAL OPPORTUNITY EMPLOYER AND THE ABOVE-MENTIONED REQUIREMENTS SHALL BE APPLIED EQUALLY TO ALL SUCCESSFUL APPLICANTS WHETHER U.S. WORKERS OR CW-1 WORKERS.</t>
  </si>
  <si>
    <t>CNMIBOOKS@GMAIL.COM</t>
  </si>
  <si>
    <t>LOCAL AND FEDERAL TAXES</t>
  </si>
  <si>
    <t>C-500-25099-844550</t>
  </si>
  <si>
    <t>P-500-24155-061268</t>
  </si>
  <si>
    <t>C-500-25096-835347</t>
  </si>
  <si>
    <t>MUST HAVE 3 MONTHS WORK EXPERIENCE.
 KNOWLEDGEABLE OF PROPER SAFETY PROCEDURES IN DOING THE TASK
EXPERIENCE WITH A VARIETY OF CLEANING PRODUCTS AND TOOLS
MAYBE REQUIRED TO WORK ON A FLEXIBLE TIME OR LONG STANDING IF NECESSARY.</t>
  </si>
  <si>
    <t>Cnmi taxes and fica taxes</t>
  </si>
  <si>
    <t>C-500-25100-853575</t>
  </si>
  <si>
    <t>P-500-24156-066558</t>
  </si>
  <si>
    <t>Documentation Engineer</t>
  </si>
  <si>
    <t>Applicant must have a high school diploma. Applicant must have at least 12 months of work
experience.</t>
  </si>
  <si>
    <t>C-500-25128-951675</t>
  </si>
  <si>
    <t>SDA CLINIC QUARTER MASTER ROAD</t>
  </si>
  <si>
    <t>Dental Laboratory Technicians</t>
  </si>
  <si>
    <t>P-500-24242-301808</t>
  </si>
  <si>
    <t>DENTAL LABORATORY TECHNICIAN</t>
  </si>
  <si>
    <t>EXPERIENCE IN DENTAL CLINIC AS DENTAL LABORATORY TECHNICIAN</t>
  </si>
  <si>
    <t>C-500-25112-887971</t>
  </si>
  <si>
    <t>C-500-25008-605553</t>
  </si>
  <si>
    <t>CNMI Manpower, LLC</t>
  </si>
  <si>
    <t>P-500-24165-105414</t>
  </si>
  <si>
    <t>MUST HAVE HIGH SCHOOL DIPLOMA AND AT LEAST 24 MONTHS OF WORK EXPERIENCE AS GENERAL MAINTENANCE WORKER. MUST BE KNOWLEDGEABLE OF MACHINES AND TOOLS, INCLUDING THEIR USES, REPAIR AND MAINTENANCE. MUST BE KNOWLEDGEABLE OF MATERIALS METHODS AND THE TOOLS INVOLVED IN THE CONSTRUCTION OR REPAIR OF HOUSES, BUILDINGS OR OTHER STRUCTURES SUCH AS HIGHWAYS AND ROADS. KNOWLEDGEABLE IN TROUBLESHOOTING AND DETERMINING CAUSE OF OPERATING ERRORS. MUST HAVE THE ABILITY TO INSTALL EQUIPMENT, MACHINES, WIRING OR PROGRAM TO MEET SPECIFICATIONS. ABILITY TO EXERT STRENGTH TO LIFT, PUSH, PULL OR CARRY OBJECTS.</t>
  </si>
  <si>
    <t xml:space="preserve">STATE (CNMI) WITHHOLDING TAX, MED AND SS FICA TAX
</t>
  </si>
  <si>
    <t>C-500-24179-152263</t>
  </si>
  <si>
    <t>Citrine Catering</t>
  </si>
  <si>
    <t>CHALAN MSGR MATRINEZ ROAD KOBLERVILLE</t>
  </si>
  <si>
    <t>CHALAN MSGR MARTINEZ ROAD KOBLERVILLE</t>
  </si>
  <si>
    <t>P-500-23180-152693</t>
  </si>
  <si>
    <t>Production Crew</t>
  </si>
  <si>
    <t>Must have at least 3 Months Work Experience and knowledgeable in food safety and sanitation, using a variety of equipment and utensils, including specialized appliances and ovens, to prepare ingredients according to a chef's suggestions or requirements. Understanding the proper way to mix and measure ingredients precisely, store food items properly to ensure their preservation and allow them to maintain their flavor.</t>
  </si>
  <si>
    <t>ALL FEDERAL AND LOCAL TAXES.</t>
  </si>
  <si>
    <t>C-500-24181-162539</t>
  </si>
  <si>
    <t>P-500-23188-172496</t>
  </si>
  <si>
    <t>Food Preparation &amp; Serving Workers</t>
  </si>
  <si>
    <t>KNOWLEDGE OF SUPPLIES, EQUIPMENT, AND/OR SERVICES ORDERING AND INVENTORY CONTROL. ABILITY TO FOLLOW ROUTINE VERBAL AND WRITTEN
INSTRUCTIONS. ABILITY TO READ AND WRITE.
ABILITY TO UNDERSTAND AND FOLLOW SAFETY PROCEDURES.
ABILITY TO SAFELY USE CLEANING EQUIPMENT AND SUPPLIES.
ABILITY TO LIFT AND MANIPULATE HEAVY OBJECTS UP TO 25 LBS.
KNOWLEDGE OF FOOD SERVICE LINE SET-UP AND TEMPERATURE REQUIREMENTS. SKILL IN COOKING AND PREPARING A VARIETY OF FOODS. KNOWLEDGE OF FOOD
PREPARATION AND PRESENTATION METHODS, TECHNIQUES, AND QUALITY STANDARDS. MUST OBTAIN FOOD HANDLER'S CERTIFICATION FROM THE CNMI
DEPARTMENT OF PUBLIC HEALTH AS REQUIRED BY LAW. MUST BE ABLE TO WORK ON FLEXIBLE HOURS INCLUDING HOLIDAYS, WEEKENDS, AND EVENING SHIFTS.</t>
  </si>
  <si>
    <t>C-500-24302-435234</t>
  </si>
  <si>
    <t>COMPUTER LITERATE, TIME MANAGEMENT AND MULTITASKING, ACCOUNTING, BOOKKEEPING, AUDITING.</t>
  </si>
  <si>
    <t>CNMI TAXES ( CHAPTER 2 AND CHAPTER 7)
FICA TAXES (SOCIAL SECURITY AND MEDICARE)</t>
  </si>
  <si>
    <t>C-500-24234-281808</t>
  </si>
  <si>
    <t>Tun Herman Pan, Airport Road., Dan-Dan</t>
  </si>
  <si>
    <t>Tun Herman Pan, Airport Road, Dan-Dan</t>
  </si>
  <si>
    <t>CNMI Taxes (Chapter 2 &amp; Chapter 7)
FICA Taxes ( Social Security &amp; Medicare)</t>
  </si>
  <si>
    <t>C-500-24214-236944</t>
  </si>
  <si>
    <t>SAIPAN LAULAU DEVELOPMENT INC</t>
  </si>
  <si>
    <t>rdelacruz@laolaobaygolf.com</t>
  </si>
  <si>
    <t>P-500-24164-104400</t>
  </si>
  <si>
    <t>GROUNDS SPECIALIST</t>
  </si>
  <si>
    <t xml:space="preserve">	Three (3) months of experience as a greenskeeper or landscaper of a golf course required as maintaining the greens of a golf course is significantly different from regular landscaping functions. 
	Must be able to work outdoors, exposed to natures elements, for extended periods of time. 
	Must be able to lift at least 50lbs. 
	Must be able to work early mornings, weekends, and holidays. </t>
  </si>
  <si>
    <t>Applicable federal and local taxes, as required by law.
Optional: Housing at $100 per month.
Optional: Health insurance.</t>
  </si>
  <si>
    <t>C-500-24234-281691</t>
  </si>
  <si>
    <t>P.O. Box 506557</t>
  </si>
  <si>
    <t>CNMI Taxes ( Chapter 2 &amp; Chapter 7)
FICA Taxes ( Social Security &amp; Medicare )</t>
  </si>
  <si>
    <t>C-500-24211-227451</t>
  </si>
  <si>
    <t>P-500-24134-986537</t>
  </si>
  <si>
    <t>* No education required.
* 3 months of kitchen production experience.
* With understanding of food preparation fundamentals.
* Ability to follow recipes and instruction.
* Ability to use knives safely.
* Ability to perform routine cooking tasks.
* Understanding of the best practices for food health and safety.
* Available to work shifts during the night, early morning, and on weekends.</t>
  </si>
  <si>
    <t>C-500-24172-131600</t>
  </si>
  <si>
    <t>P-500-23206-212124</t>
  </si>
  <si>
    <t>LANDSCAPING &amp; GROUNDSKEEPING WORKERS</t>
  </si>
  <si>
    <t>Able to perform physical activities that requires considerable use of arms, legs, climbing, lifting, moving objects. Ability to control and use mechanism, tools and equipment. Skill to operate ground maintenance equipment.</t>
  </si>
  <si>
    <t>C-500-24239-292159</t>
  </si>
  <si>
    <t>PMB 208 P.O. Box 10001</t>
  </si>
  <si>
    <t>P-500-24099-862997</t>
  </si>
  <si>
    <t>Must be able to drive manual or automatic trucks and vehicles.  All applicants must have a Driver's License.</t>
  </si>
  <si>
    <t>1st Door Pacific Quick Print Bldg</t>
  </si>
  <si>
    <t>Middle Rd Garapan</t>
  </si>
  <si>
    <t>Fica (Federal Tax)
Chapter 2 (Local tax)</t>
  </si>
  <si>
    <t>C-500-24210-227102</t>
  </si>
  <si>
    <t>WORLD ENTERPRISE</t>
  </si>
  <si>
    <t>P.O. BOX 511765</t>
  </si>
  <si>
    <t>99-3001518</t>
  </si>
  <si>
    <t>MUNDO</t>
  </si>
  <si>
    <t>NORBERT</t>
  </si>
  <si>
    <t>MUNDONORBERT2015@YAHOO.COM.SG</t>
  </si>
  <si>
    <t>P-500-24134-986135</t>
  </si>
  <si>
    <t>HIGH SCHOOL DIPLOM AND 24 MONTHS OF WORK EXPERIENCE AS AN ACCOUNTING CLERK.</t>
  </si>
  <si>
    <t>C-500-24215-242844</t>
  </si>
  <si>
    <t>House No. 555 Koblerville Road</t>
  </si>
  <si>
    <t>P.O Box 503942</t>
  </si>
  <si>
    <t>Such</t>
  </si>
  <si>
    <t>John</t>
  </si>
  <si>
    <t>P-500-24179-152223</t>
  </si>
  <si>
    <t>MUST HAVE AT LEAST 3 MONTHS WORK EXPERIENCE AND KNOWLEDGEABLE IN FOOD SAFETY AND SANITATION, USING A VARIETY OF EQUIPMENT AND UTENSILS, INCLUDING SPECIALIZED APPLIANCES AND OVENS, TO PREPARE INGREDIENTS ACCORDING TO A CHEF'S SUGGESTIONS OR REQUIREMENTS. UNDERSTANDING THE PROPER WAY TO MIX AND MEASURE INGREDIENTS PRECISELY, STORE FOOD ITEMS PROPERLY TO ENSURE THEIR PRESERVATION AND ALLOW THEM TO MAINTAIN THEIR FLAVOR.</t>
  </si>
  <si>
    <t>Koblerville Road</t>
  </si>
  <si>
    <t>C-500-24170-122151</t>
  </si>
  <si>
    <t>P-500-23206-212163</t>
  </si>
  <si>
    <t>Ability to read, write, and communicate in English, read maps, maintain records, complete incident reports when necessary, and assist with passenger boarding and disembarking. Must enjoy working with all age groups and be willing to escort individuals or groups on sightseeing tours while driving passenger vehicles. Available to work a flexible schedule, including evening, weekend and Holiday hours. Required to stand for long periods of time and walk up/down steps. A valid CNMI driver's license will be required to both U.S. workers and foreign workers to perform this job.</t>
  </si>
  <si>
    <t>C-500-24179-152719</t>
  </si>
  <si>
    <t>C-500-24173-136391</t>
  </si>
  <si>
    <t>P-500-23206-212135</t>
  </si>
  <si>
    <t>With knowledge of mixing drinks and cocktails. With good memory for remembering and keeping track of each customers order.</t>
  </si>
  <si>
    <t>C-500-24303-441170</t>
  </si>
  <si>
    <t>C-500-24252-322193</t>
  </si>
  <si>
    <t>Niizeki International Saipan Co., Ltd.</t>
  </si>
  <si>
    <t>817 Jesus T. Attao Road</t>
  </si>
  <si>
    <t>Garapan Village, PO Box 5140 CHRB</t>
  </si>
  <si>
    <t>98-0089417</t>
  </si>
  <si>
    <t>Montilla</t>
  </si>
  <si>
    <t>Christylyn</t>
  </si>
  <si>
    <t>Gomez</t>
  </si>
  <si>
    <t>Controller</t>
  </si>
  <si>
    <t>niizeki.intlspn@yahoo.com</t>
  </si>
  <si>
    <t>P-500-24212-230483</t>
  </si>
  <si>
    <t>24 MONTHS OF EXPERIENCE IS REQUIRED IN THIS POSITION. CAN OPERATE 10-KEY CALCULATORS, TYPEWRITER, AND COPY MACHINES TO PERFORM CALCULATIONS AND PRODUCE DOCUMENTS. PROFICIENT IN SAGE BUSINESS ACCOUNTING SOFTWARE PROGRAM AND MS EXCEL. MUST PASS THE PROFICIENCY TEST THAT WILL BE GIVEN TO THE APPLICANT.  ABILITY TO PASS THE COMPANY'S PRE-HIRE BACKGROUND CHECK REQUIRED WHICH WILL BE APPLIED TO BOTH U.S. WORKERS AND CW-1 WORKERS. ALL APPLYING U.S. CITIZENS AND CW-1 INDIVIDUALS MUST OBTAIN A POLICE CLEARANCE PRE-HIRE, AND MUST AGREE TO A POST-OFFER, PRE-EMPLOYMENT DRUG SCREENING TEST. APPLICANT MUST BE ABLE TO PROVIDE HIS/HER EMPLOYMENT CERTIFICATES.</t>
  </si>
  <si>
    <t>C-500-24297-425537</t>
  </si>
  <si>
    <t>PACIFIC CHANGHONG CORPORATION</t>
  </si>
  <si>
    <t>CHANGHONG RETAIL AIR-CONDITIONERS</t>
  </si>
  <si>
    <t>PO BOX 505201</t>
  </si>
  <si>
    <t>66-0728883</t>
  </si>
  <si>
    <t>YONG</t>
  </si>
  <si>
    <t>pacificchanghongac@gmail.com</t>
  </si>
  <si>
    <t>P-500-24225-259639</t>
  </si>
  <si>
    <t>AIRCONDITIONING INSTALLER</t>
  </si>
  <si>
    <t>PACIFIC CHANGHONG BUILDING</t>
  </si>
  <si>
    <t>KOBLER VILLE ROAD, KOBLERVILLE VILLAGE</t>
  </si>
  <si>
    <t>C-500-24178-148492</t>
  </si>
  <si>
    <t>Insatto Street, Susupe P.O. BOX 500137</t>
  </si>
  <si>
    <t>P-500-24058-750345</t>
  </si>
  <si>
    <t>KNOWLEDGE OF GENERAL ACCOUNTING PRINCIPLES. ANALYTICAL, COMMUNICATION AND COMPUTER SKILLS. UNDERSTANDING OF MATHEMATICS AND ACCOUNTING AND FINANCIAL PROCESSES. KNOWLEDGE OF BOOKKEEPING SOFTWARE.MUST HAVE HIGH SCHOOL DIPLOMA OR GED AND AT LEAST 24 MONTHS BOOKKEEPING EXPERIENCE, PREFERABLY WITHIN A BUSINESS SERVICES ENVIRONMENT. APPLICANTS MUST PASS SKILL TEST DURING THE APPLICATION PROCESS (TOTAL PASSING SCORE IS 89%) THE SKILL TESTING AND COMPREHENSION EXAM ARE REQUIRED EQUALLY OF BOTH US AND FOREIGN WORKERS.</t>
  </si>
  <si>
    <t xml:space="preserve">Insatto Street, Susupe P.O. BOX 500137 </t>
  </si>
  <si>
    <t>C-500-25027-643277</t>
  </si>
  <si>
    <t>Consolidated Transportation Services, Inc.</t>
  </si>
  <si>
    <t>Joven</t>
  </si>
  <si>
    <t>P-500-24348-540684</t>
  </si>
  <si>
    <t>Truck Driver Job Requirements:
1. 	21 years old
2. 	Obtain a CNMI police clearance
3. 	Be able to pass a medical exam required by CNMI Bureau of Motor Vehicles
4. 	Must be able to obtain a CNMI drivers license
5. 	Experience as a HazMat driver to include training on how to safely load and unload, handle, store and transport hazardous materials.
6. 	Trained on how to use truck controls and equipment, including operation of emergency equipment: including turning, backing, braking, parking, handling, and truck characteristics
including those that affect vehicle stability, such as effects of braking and curves, effects of speed on vehicle control, dangers associated with weather or road conditions that a driver may experience [e.g., heavy rain, high winds], and high center of gravity. REQUIRES KNOWLEDGE OF MACHINES AND TOOLS, INCLUDING THEIR DESIGNS, USES, REPAIR, AND
MAINTENANCE.</t>
  </si>
  <si>
    <t>C-500-24298-431594</t>
  </si>
  <si>
    <t>P-500-24261-344968</t>
  </si>
  <si>
    <t>Can work flexible hours during weekends and holidays. 
Required for both U.S Workers and CW1 Workers. 
All Applicants must provide high school credentials and employment certificate/s.</t>
  </si>
  <si>
    <t>Deductions from Pay:  Will make all deductions from the worker's paycheck required by law such as taxes (Chapter 2, Chapter 7. SS &amp; MEDICARE) and will remit to applicable Government Agencies.</t>
  </si>
  <si>
    <t>C-500-24248-312054</t>
  </si>
  <si>
    <t>C-500-24212-230427</t>
  </si>
  <si>
    <t>Plumeria International Corporation Ltd.</t>
  </si>
  <si>
    <t>I Love Spa</t>
  </si>
  <si>
    <t>PMB-588, PO Box 10012</t>
  </si>
  <si>
    <t>66-0816204</t>
  </si>
  <si>
    <t>Zeng</t>
  </si>
  <si>
    <t>Shunlin</t>
  </si>
  <si>
    <t>plumeriaintl@gmail.com</t>
  </si>
  <si>
    <t>P-500-24170-122278</t>
  </si>
  <si>
    <t>6 months work experience required as massage therapist in a spa industry.</t>
  </si>
  <si>
    <t>C-500-24210-227103</t>
  </si>
  <si>
    <t>P.O. BOX  931</t>
  </si>
  <si>
    <t>P-500-24162-089296</t>
  </si>
  <si>
    <t>GROUND MAINTENANCE</t>
  </si>
  <si>
    <t>AT LEAST 3 MONTHS OF WORK EXPERIENCE AS A GROUND MAINTENANCE</t>
  </si>
  <si>
    <t>C-500-24335-507785</t>
  </si>
  <si>
    <t>LAWRENCE PEDRO DELEON GUERRERO</t>
  </si>
  <si>
    <t>RLD MANPOWER AGENCY</t>
  </si>
  <si>
    <t>PO BOX 503162</t>
  </si>
  <si>
    <t>66-1082282</t>
  </si>
  <si>
    <t>RELADO</t>
  </si>
  <si>
    <t>PO BOX 3162</t>
  </si>
  <si>
    <t>NORTHERN MARINA ISLAND</t>
  </si>
  <si>
    <t>azzerwal24@gmail.com</t>
  </si>
  <si>
    <t>P-500-24299-432245</t>
  </si>
  <si>
    <t>GED/High School Diploma with minimum of 12months work experience as Welder.</t>
  </si>
  <si>
    <t>503162 Middle Road Gualo Rai</t>
  </si>
  <si>
    <t>Deleon Guerrero</t>
  </si>
  <si>
    <t>Lawrence Pedro</t>
  </si>
  <si>
    <t>RLD Manpower Agency</t>
  </si>
  <si>
    <t>C-500-24214-236936</t>
  </si>
  <si>
    <t>Engineering Technologists and Technicians, Except Drafters, All Other</t>
  </si>
  <si>
    <t>P-500-24164-104320</t>
  </si>
  <si>
    <t>IRRIGATION TECHNICIAN</t>
  </si>
  <si>
    <t xml:space="preserve">-	Three (3) months of previous work experience in operating and maintaining golf course irrigation system.
-	Must be able to work outdoors, exposed to natures elements for extended periods of time. 
-	Must be able to lift at least 50lbs. 
-	Must be able to work early mornings, weekends, and holidays. 
</t>
  </si>
  <si>
    <t>C-500-24206-217654</t>
  </si>
  <si>
    <t>3 months work related experience. Willing to work flexible shift. Knowledge and ability to safely use kitchen equipment and appliances, ability to stand for extended periods of time.</t>
  </si>
  <si>
    <t>C-500-24193-188419</t>
  </si>
  <si>
    <t>POSITION SUMMARY: UNDER GENERAL SUPERVISION, PERFORMS A VARIETY OF GENERAL MAINTENANCE DUTIES WHICH INCLUDE ELECTRICAL, MECHANICAL, CARPENTRY, AND CONSTRUCTION IN THE MAINTENANCE AND REPAIR OF APARTMENT BUILDING FACILITIES AND EQUIPMENT. EXPERIENCE, KNOWLEDGE, ABILITIES: TWELVE (12) MONTHS RELATED MAINTENANCE WORK EXPERIENCE, INCLUDING PROPER SAFETY TECHNIQUES AND PROCEDURES WHILE USING CHEMICALS, POWER TOOLS, HAND TOOLS AND EQUIPMENT; KNOWLEDGE OF PROPER LIFTING TECHNIQUES AND OTHER SAFETY AND HAZARDOUS ACTIVITIES; ABILITY TO USE REQUIRED TOOLS AND EQUIPMENT INDEPENDENTLY OR WITH MINIMAL SUPERVISION. ESSENTIAL TASKS: MUST BE ABLE TO PERFORM THE FOLLOWING FUNCTIONS TO THE SATISFACTION OF THE EMPLOYEES SUPERVISOR. INSPECT BUILDINGS, ELECTRICAL SYSTEMS, GROUNDS, AND EQUIPMENT TO ENSURE SAFE, WELL-MAINTAINED CONDITIONS, IDENTIFY HAZARDS, DEFECTS, AND THE NEED FOR ADJUSTMENT OR REPAIR. PERFORM MINOR TROUBLESHOOTING AND REPAIRS; REPLACE LIGHT BULBS, BALLASTS AND FUSES. ASSIST WITH PREVENTIVE MAINTENANCE AND TROUBLESHOOTING ON HVAC
SYSTEMS, CHANGING FILTERS, BEARINGS. COMPLETE MAINTENANCE WORK ORDERS AS ASSIGNED. IDENTIFY AND PERFORM BASIC SERVICE AND REPAIR ON PLUMBING FIXTURES; OPEN CLOGGED LINES AND DRAINS. IDENTIFY AND ASSIST WITH CARPENTRY AND REPAIR WORK. OPERATES A VARIETY OF MACHINERY, EQUIPMENT AND TOOLS INCLUDING SAWS, ROUTER, DRILLS, SANDERS, PLANERS, DRILL PRESSES AND VARIOUS HAND TOOLS. MAINTAIN INVENTORY OF TOOLS, SUPPLIES, AND EQUIPMENT; RECOMMEND TOOLS, SUPPLIES, AND EQUIPMENT FOR PURCHASE. PERFORM A VARIETY OF LOCKSMITH DUTIES; INSTALL, REPAIR, AND REPLACE LOCKS ON DOORS INSPECT, SERVICE, AND MAINTAIN OPERATIONAL FUNCTIONALITY OF DOORS AND WINDOWS. THE ABILITY TO READ, INTERPRET AND WORK FROM BLUEPRINTS, DRAWINGS, OR ORAL INSTRUCTION ON A VARIETY OF STRUCTURES RELATED TO THE CONSTRUCTION PROJECT. INSTALL OR REPLACE PLUGS, SWITCHES, OUTLETS. ASSIST WITH MOVING LOADING, UNLOADING AND STORING SUPPLIES, FURNITURE AND EQUIPMENT. WEAR PROPER PROTECTIVE EQUIPMENT WHILE PERFORMING JOB DUTIES (I.E., GOGGLES, HELMET, BACK BRACE, KNEE PADS). RESPOND TO 24-HOUR EMERGENCY CALLS. ADJUSTMENT OF HOURS AND/OR WEEKEND WORK MAY BE REQUIRED AND/OR OCCASIONAL OVERTIME.</t>
  </si>
  <si>
    <t>C-500-24295-419376</t>
  </si>
  <si>
    <t>P-500-24220-249854</t>
  </si>
  <si>
    <t>LANDSCAPING/GARDENER WORKER</t>
  </si>
  <si>
    <t xml:space="preserve">Must have 3 months experience on landscaping or maintaining grounds of properties using hand and other power tools or equipment to perform a variety of tasks, which may include any combination of the following: sod laying, mowing, trimming, planting, watering, fertilizing, digging, raking, sprinkler installation, and installation of mortarless 
</t>
  </si>
  <si>
    <t>CANAL DR., BROADWAY AVE., SAN JOSE VILLAGE</t>
  </si>
  <si>
    <t>C-500-24215-239873</t>
  </si>
  <si>
    <t>P.O. BOX 50132</t>
  </si>
  <si>
    <t>ROSA ST., GARAPAN</t>
  </si>
  <si>
    <t>ROSA STREET, GARAPAN</t>
  </si>
  <si>
    <t>C-500-24215-239997</t>
  </si>
  <si>
    <t>C-500-24269-362228</t>
  </si>
  <si>
    <t>P-500-24220-249984</t>
  </si>
  <si>
    <t>Service Orientation, Food Preparation and Cooking, Food Production and Processing. Food safety experience.</t>
  </si>
  <si>
    <t>C-500-24210-227108</t>
  </si>
  <si>
    <t>MARJORIE J. BANAAG</t>
  </si>
  <si>
    <t>MMK ENTERPRISE</t>
  </si>
  <si>
    <t>P.O. BOX 1332</t>
  </si>
  <si>
    <t>66-0996207</t>
  </si>
  <si>
    <t>BANAAG</t>
  </si>
  <si>
    <t>MARJORIE</t>
  </si>
  <si>
    <t>JAPOR</t>
  </si>
  <si>
    <t>P-500-24166-115316</t>
  </si>
  <si>
    <t>C-500-24173-136373</t>
  </si>
  <si>
    <t>Maintain a safe play environment. Observe and monitor children's play activities. Communicate with children's parents or guardians about daily activities, behaviors, and related issues. Support children's emotional and social development, encouraging understanding of others and positive self-concepts. Sanitize toys and play equipment. Dress children and change diapers. Keep records on individual children, including daily observations and information about activities, meals served, and medications administered. Identify signs of emotional or developmental problems in children and bring them to parents' or guardians' attention. Instruct children in health and personal habits, such as eating, resting, and toilet habits. Teach daily living skills or behaviors.</t>
  </si>
  <si>
    <t>C-500-24243-307354</t>
  </si>
  <si>
    <t>Ever Trust Corporation</t>
  </si>
  <si>
    <t>PMB 519 Box 10000</t>
  </si>
  <si>
    <t>3250 CHALAN KANOA DR., CHALAN  KANOA</t>
  </si>
  <si>
    <t>66-0459330</t>
  </si>
  <si>
    <t>Eun Kyung</t>
  </si>
  <si>
    <t>3250 Chalan Kanoa Dr., Chalan Kanoa</t>
  </si>
  <si>
    <t>Saiapan</t>
  </si>
  <si>
    <t>MP 96950</t>
  </si>
  <si>
    <t>evertrust.saipan@gmail.com</t>
  </si>
  <si>
    <t>P-500-24201-207593</t>
  </si>
  <si>
    <t xml:space="preserve">Minimum of of Bachelor's Degree Required.
Work experience of at least 24 months as "Sales Manager" or similar/higher management position.
</t>
  </si>
  <si>
    <t>Tax Related</t>
  </si>
  <si>
    <t>C-500-24173-136416</t>
  </si>
  <si>
    <t>C-500-24198-198497</t>
  </si>
  <si>
    <t>P-500-24101-872003</t>
  </si>
  <si>
    <t>C-500-24179-152384</t>
  </si>
  <si>
    <t>HELP SUPPLY</t>
  </si>
  <si>
    <t>104 MANGO CITY ,MIDDLE ROAD GARAPAN</t>
  </si>
  <si>
    <t>104 MANGO CITY , MIDDLE ROAD GARAPAN</t>
  </si>
  <si>
    <t>P-500-24043-710281</t>
  </si>
  <si>
    <t>SELF-MOTIVATION, INTEGRITY ABILITY TO REFLECT ON ONE'S WORK AS WELL AS THE WIDER CONSEQUENCES OF FINANCIAL DECISION-MAKING INTEREST ORGANIZATION SKILLS AND ABILITY TO MANAGE DEADLINES, TEAM WORKING COMMUNICATION AND INTERPERSONAL SKILLS. SUMMARIZES CURRENT FINANCIAL STATUS BY COLLECTING INFORMATION PREPARING IN BALANCE SHEET.
PROFIT AND LOSS STATEMENT AND OTHER REPORTS, FINANCIAL TRANSACTION BY AUDITING DOCUMENTS. MAINTAIN ACCOUNTING CONTROLS BY PREPARING AND
RECOMMENDING POLICIES AND PROCEDURE. COLLEGE GRADUATE AND 2 YEARS EXPERIENCE. BACHELOR DEGREE</t>
  </si>
  <si>
    <t>C-500-24234-281661</t>
  </si>
  <si>
    <t>Tun Herman Pan, Airport Road, Dandan</t>
  </si>
  <si>
    <t xml:space="preserve">CNMI Taxes ( Chapter 2 &amp; Chapter 7)
FICA Taxes ( Social Security &amp; Medicare )
</t>
  </si>
  <si>
    <t>C-500-24190-178407</t>
  </si>
  <si>
    <t>MARIANAS FAST FOOD, INC.</t>
  </si>
  <si>
    <t>KFC/ TACO BELL</t>
  </si>
  <si>
    <t>PO BOX 500167</t>
  </si>
  <si>
    <t>66-0500347</t>
  </si>
  <si>
    <t>CANDADO</t>
  </si>
  <si>
    <t>MARIA PAZ</t>
  </si>
  <si>
    <t>HR OFFICER</t>
  </si>
  <si>
    <t>j.vallo@outlook.com</t>
  </si>
  <si>
    <t>P-500-24097-862389</t>
  </si>
  <si>
    <t>COMPUTER USER SUPPORT SPECIALIST</t>
  </si>
  <si>
    <t>MUST ACQUIRE SKILLS IN THE FOLLOWING CRITERIA:
COMPLEX PROBLEM SOLVING IDENTIFYING COMPLEX PROBLEMS AND REVIEWING RELATED INFORMATION TO DEVELOP AND EVALUATE OPTIONS AND IMPLEMENT
SOLUTIONS.
CRITICAL THINKING USING LOGIC AND REASONING TO IDENTIFY THE STRENGTHS AND WEAKNESSES OF ALTERNATIVE SOLUTIONS, CONCLUSIONS, OR APPROACHES
TO PROBLEMS.
ACTIVE LEARNING UNDERSTANDING THE IMPLICATIONS OF NEW INFORMATION FOR BOTH CURRENT AND FUTURE PROBLEM-SOLVING.
SYSTEMS ANALYSIS DETERMINING HOW A SYSTEM SHOULD WORK AND HOW CHANGES IN CONDITIONS, OPERATIONS, AND THE ENVIRONMENT WILL AFFECT
OUTCOMES.
COMPUTERS AND ELECTRONICS KNOWLEDGE OF CIRCUIT BOARDS, PROCESSORS, CHIPS, ELECTRONIC EQUIPMENT, AND COMPUTER HARDWARE AND SOFTWARE,
INCLUDING APPLICATIONS AND PROGRAMMING.
MUST PASS ORAL AND WRITTEN COMPREHENSION EXAM TO TEST ABILITY TO COMMUNICATE INFORMATION AND IDEAS IN SPEAKING, READING, AND WRITING.
MUST REQUIRE TECHNOLOGY SKILLS IN:
CALENDAR AND SCHEDULING SOFTWARE
CLOUD-BASED DATA ACCESS AND SHARING SOFTWARE DROPBOX; GOOGLE DRIVE; MICROSOFT SHAREPOINT
CLOUD-BASED PROTECTION OR SECURITY SOFTWARE SOLARWINDS
DOCUMENT MANAGEMENT SOFTWARE ADOBE SYSTEMS ADOBE ACROBAT HOT TECHNOLOGY
GRAPHICS OR PHOTO IMAGING SOFTWARE ADOBE SYSTEMS ADOBE ILLUSTRATOR ; ADOBE SYSTEMS ADOBE PHOTOSHOP ; COREL GRAPHIC SUITE
NETWORK OPERATION SYSTEM SOFTWARE REMOTE INSTALL SERVER SOFTWARE
NETWORK SECURITY OR VIRTUAL PRIVATE NETWORK VPN MANAGEMENT SOFTWARE VIRTUAL PRIVATE NETWORKING VPN SOFTWARE
OFFICE SUITE SOFTWARE MICROSOFT OFFICE SOFTWARE
SPREADSHEET SOFTWARE MICROSOFT EXCEL
TRANSACTION SECURITY AND VIRUS PROTECTION SOFTWARE ENCRYPTION SOFTWARE; MCAFEE; NORTONLIFELOCK CYBERSECURITY SOFTWARE; VIRUS SCANNING
SOFTWARE
VIDEO CONFERENCING SOFTWARE GOOGLE MEET; ZOOM HOT TECHNOLOGY
VIDEO CREATION AND EDITING SOFTWARE ADOBE ANIMATE AND AFTER EFFECTS
ACCOUNTING SOFTWARE SAGE
POINT OF SALE SYSTEM SOFTWARE - NCR ALOHA</t>
  </si>
  <si>
    <t>1653 TOWN HOUSE SHOPPING CENTER, BEACH ROAD</t>
  </si>
  <si>
    <t>PAYROLL TAX</t>
  </si>
  <si>
    <t>C-500-24128-964226</t>
  </si>
  <si>
    <t>Tengco</t>
  </si>
  <si>
    <t>Rolando</t>
  </si>
  <si>
    <t>P-500-24038-699285</t>
  </si>
  <si>
    <t>Will make all deduction from the worker's paycheck required by law such as Taxes (Chapter 2, Chapter 7, SS &amp; Medicare) and will remit to applicable Government Agencies.</t>
  </si>
  <si>
    <t>C-500-25108-878895</t>
  </si>
  <si>
    <t>C-500-25044-689170</t>
  </si>
  <si>
    <t>P-500-25002-587040</t>
  </si>
  <si>
    <t>Will make  all deduction from the worker's paycheck required by law such as Taxes (Chapter 2, Chapter 7, SS &amp; Medicare) and will remit to applicable Government Agencies</t>
  </si>
  <si>
    <t>C-500-24310-453022</t>
  </si>
  <si>
    <t>C-500-24320-476899</t>
  </si>
  <si>
    <t>C-500-24327-493174</t>
  </si>
  <si>
    <t>KNOWLEDGE OF OPERATIONAL CHARACTERISTICS OF MECHANICAL EQUIPMENT AND TOOLS USED IN THE MAINTENANCE AND REPAIR OF FACILITIES, KNOWLEDGE OF OCCUPATIONAL HAZARDS AND STANDS SAFETY PRATICES NECESSARY IN THE MAINTENANCE AND REPAIR OF FACILITIES. KNOWLEDGE OF BASIC BUIDLING MAINTENANCE PRACTICES AND PROCEDURES; PRINCIPALS AND PROCEDURES OF RECORD KEEPING. MUST MEET PHYSICAL REQUIREMENTS TO PERFORM THEIR DUTIES SUCH AS LIFTING OBJECTS OF AT LEAST 25-50 LBS. WITH OF WITHOUT ASSITANCE OF HAND TRUCK OR ANOTHER PERSON; BENDING AND STANDING FOR DURATION OF SHIFT. ABILITY TO EXERT MAXIMUM MUSCLE FORCE TO LIFT, PUSH, PULL, OR CARRY HEAVY OBJECT; ABILITY TO ARRANGE THINGS OR ACTIONS IN A CERTAIN ORDER OR PATTERN ACCORDING TO A SPECIFIC RULE OR SET OF RULES; MUST HAVE PHYSICAL STAMINA AND DEXTERITY; ABILITY TO READ TECHNICAL MANUALS AND DRAWINGS; MUST KNOW HOW TO OPERATE HAND AND ELECTRICAL, TOOLS SUCH AS ADJUSTABLE WRENCHES, DRAIN OR PIPE CLEANING EQUIPMENT, HEX KEYS, LEVELS, PIPE OR TUBE CUTTER, PIPE WRENCHES POWER DRILLS, POWER SAWS, PULLER, SCREWDRIVERS, ETC.;  KNOWLEDGE OF HVAC, PLUMBING AND ELECTRICAL SYSTEM, MATERIALS, METHODS, AND THE TOOLS INVOLVED IN THE CONSTRUCTION OR REPAIR OF HOUSES, OR OTHER STRUCTURES. MUST BE ABLE TO WORK ON WEEKENDS OR NIGHT SHIFT IN NEEDED. THE EMPLOYER REQUIRES POST-OFFER PRE-EMPLOYMENT DRUG SCREENING TEST AND RANDOM DRUG TESTING WHICH IS TO BE APPLIED EQUALLY TO BOTH U.S. WORKERS AND CW-1 WORKERS. THE EMPLOYMENT REQUIRES THE POST-OFFER PRE-EMPLOYMENT POLICE CLEARANCE RECORD TO BE PROVIDED TO THE EMPLOYERS; THIS REQUIREMENTS IS TO BE APPLIED EQUALLY TO BOTH U.S. WORKERS AND CW-1 WORKER.</t>
  </si>
  <si>
    <t>Days and hours of work may vary according to business needs</t>
  </si>
  <si>
    <t>Only taxes and other withholding tax required by Law.</t>
  </si>
  <si>
    <t>C-500-24268-358844</t>
  </si>
  <si>
    <t>C-500-24348-540726</t>
  </si>
  <si>
    <t>CNMI TAXES ( CHAPTER 2 &amp; CHAPTER 7 )
FICA TAXES ( SOCIAL SECURITY &amp; MEDICARE )</t>
  </si>
  <si>
    <t>C-500-25065-748887</t>
  </si>
  <si>
    <t>A high school diploma or equivalent (GED) is required.
A minimum of 12 months of current and progressive work experience in a childcare setting is required.
 Certifications:
 Infant and Toddler Certification is a significant asset.
 CPR and First Aid certification are highly preferred and will be considered valuable assets.
 Food Handler Certificate.
 Police clearance and Sex Offender Registry Notification Act documentation are mandatory.
 Health certification from the Saipan Health Clinic is required for all candidates.
 Skills and Competencies:
Ability to communicate clearly, concisely, and effectively with children, parents, and colleagues. This includes the ability to explain complex ideas in a simple, understandable manner. 
Ability to write clear, accurate, and well-organized daily reports, observations, and notes, following specific formatting guidelines and ensuring correct grammar, spelling, and punctuation in all written correspondence.
 Ability to understand and respond to the emotional needs of children, fostering a nurturing, supportive, and positive environment for their development.
 Must be able to handle challenging behaviors calmly and professionally, ensuring a safe and positive experience for children at all times.
Ability to develop and maintain a well-structured schedule for daily activities, routines, and responsibilities, ensuring all childrens needs are met in a timely manner. This could include managing classroom supplies, creating lesson plans, or tracking progress on activities. 
Ability to prioritize tasks and allocate sufficient time for activities and individual needs, ensuring the daily schedule is followed without delays. This includes handling unforeseen interruptions and adjusting schedules as needed.
 Must have the physical energy and stamina to actively engage in play and other physically demanding tasks throughout the day.
 Ability to identify potential hazards in the environment and immediately take action to mitigate risks to childrens safety. This also includes paying attention to childrens behavior, identifying any signs of distress or health concerns, and ensuring that all policies and procedures are followed consistently.
 Ability to think quickly and effectively address behavioral issues, minor accidents, and emergency situations while ensuring the safety and well-being of the children.
 Familiarity with child safety protocols, emergency procedures, and basic child development principles.
 Additional Requirements:
 Recommendation Letters: Successful applicants must submit at least two (2) recommendation letters from previous employers (direct supervisors or HR), which must include statements regarding reliability, punctuality, attendance, and work ethic.
 Reference Letters: Two (2) letters of reference from non-family members must be provided.
 Licensing and Certification (required by the CNMI Licensing Office):
 Police Clearance
 CPR Certification
 Sex Offender Registry Notification Act Compliance
 Food Handler Certificate
 Additional Preferred Certifications:
 Certifications in early childhood education or child development will be highly regarded.
Equal Opportunity Employer Statement: We are an Equal Opportunity Employer and apply the above requirements equally to all successful applicants, whether U.S. workers or CW-1 workers</t>
  </si>
  <si>
    <t>C-500-25009-605860</t>
  </si>
  <si>
    <t>C-500-25080-793146</t>
  </si>
  <si>
    <t>C-500-25012-612846</t>
  </si>
  <si>
    <t>C-500-24319-474117</t>
  </si>
  <si>
    <t>RJ Comm. Bldg STE6 1-F Flr Chalan Msgr. Guerrero Rd Dan Dan</t>
  </si>
  <si>
    <t>RJ Comm. Bldg 1- F Ste 6 Chalan Msgr. Guerrero Rd. Dan Dan</t>
  </si>
  <si>
    <t>P O Box 500575</t>
  </si>
  <si>
    <t>P-500-24243-304881</t>
  </si>
  <si>
    <t xml:space="preserve">Bachelor of Science in Accountancy degree is required. Must have a minimum of two years work experience in the same position and a background in administrative services. Computer literate with  knowledge in spreadsheets and accounting software (Peach Tree, QuickBooks). MS Office applications is a must. Knowledgeable in CNMI/Federal tax, preparation of tax returns, budget forecast, business and financial reports, billing and collections, payroll and budgeting duties. With customer service, communication and interpersonal skills. Ability to compose professional correspondences. Applicants are required to submit their resume and employment certification showing the required experience. Application will be considered if submitted within the recruitment period. Previous employer will be contacted for verification and personal reference.
</t>
  </si>
  <si>
    <t>RJ Comm. Building 1st Flr. Suite #4 Chalan Msgr. Guerrero Rd</t>
  </si>
  <si>
    <t>C-500-24343-526239</t>
  </si>
  <si>
    <t>Molders, Shapers, and Casters, Except Metal and Plastic</t>
  </si>
  <si>
    <t>P-500-24262-345750</t>
  </si>
  <si>
    <t>Molding and Casting Worker</t>
  </si>
  <si>
    <t>C-500-25022-632991</t>
  </si>
  <si>
    <t>Proven work experience as Sales Representative, Sales Associate or similar role with no more than 12 months of related work experience. Consumer behavior principles. Have accounting skills.  Track record of achieving sales quotas. Able to convey information to people/customer in a way that mean things are understood and get done. Relevant Certification is a plus. Available to work flexible hours that may include early mornings, evenings, nights and/or holidays. Other related tasks as assigned.</t>
  </si>
  <si>
    <t>C-500-25056-720966</t>
  </si>
  <si>
    <t>C-500-25084-800198</t>
  </si>
  <si>
    <t>P-500-25042-685079</t>
  </si>
  <si>
    <t>Must have a valid CNMI driver's license. Physically able to lift and deliver about 200 to 300 bottles of 5-gallon water daily.</t>
  </si>
  <si>
    <t>C-500-25044-689454</t>
  </si>
  <si>
    <t>C-500-25066-753913</t>
  </si>
  <si>
    <t>C-500-25031-656103</t>
  </si>
  <si>
    <t>P-500-24218-243655</t>
  </si>
  <si>
    <t>HIGH SCHOOL GRADUATE WITH AT LEAST  MINIMUM OF SIX (6) MONTHS OF WORKING EXPERIENCE IN DAYCARE CENTER SETTING. KNOWLEDGE AND UNDERSTANDING OF CHILDREN'S GROWTH AND DEVELOPMENT NEEDS FOR SOCIAL, PHYSICAL AND INTELLECTUAL EXPANSION. ABILITY TO OFFER A SAFE ENVIRONMENT FOR EACH CHILD INCLUDING THEIR NUTRITIONAL, TECHNOLOGICAL AND HYGIENIC NEEDS. MUST BE CERTIFIED THROUGH BOTH THE INFANT TODDLER ENVIRONMENT RATING SCALE AND THE EARLY CHILDHOOD RATING SCALE.</t>
  </si>
  <si>
    <t>C-500-25063-741011</t>
  </si>
  <si>
    <t>P-500-24152-054822</t>
  </si>
  <si>
    <t>BOOKKEEPING, ACCOUNTING, AND AUDITING CLERK</t>
  </si>
  <si>
    <t>HIGHSCHOOL/GED
WORK EXPERIENCE REQUIRED IS 24 MONTHS IN BOOKKEEPING, OF WHICH THE LAST 12 MONTHS IS CURRENT AND PROGRESSIVE.
MUST BE ABLE TO USE PEACH TREE ACCOUNTING SYSTEM-SAGE AND QUICKBOOKS. MUST BE ABLE TO USE ADEQUATELY MICROSOFT EXCEL AND WORD. MUST BE ABLE TO COMMUNICATE AND WRITE IN ENGLISH. MUST BE ABLE TO PREPARE, GENERATE, RECONCILE, AND VALIDATE ACCURATE FINANCIAL STATEMENTS AND SUPPORTING DOCUMENTS/REPORTS FOR SUBMISSION TO CHILD CARE LICENSING PROGRAM, SMALL BUSINESS ADMINISTRATION, DEPARTMENT OF PUBLIC LAND, AND THE MONTHLY/QUARTERLY/YEARLY REPORTS TO CNMI REVENUE AND TAX OFFICE AND INTERNAL REVENUE SERVICES (IRS). VERBAL AND/OR WRITTEN TEST MAY BE PROVIDED TO SUBSTANTIATE SUFFICIENCY OF UNDERSTANDING OF GENERAL ACCOUNTING PRINCIPLES AND PRACTICES, CODING, DEBITS/CREDITS, AND UNDERSTANDING OF BASIC TAX FORMS.
MUST BE DEPENDABLE AND RELIABLE IN PUNTUALITY AND ATTENDANCE, FULFILLING OBLIGATIONS, AND MEETING REPORTING DEADLINES. 
REQUIREMENT PRIOR TO START WORK: POLICE CLEARANCE
SUCCESSFUL APPLICANT(S) WILL BE REQUIRED TO SUBMIT AT LEAST TWO (2) LETTERS OF RECOMMENDATION FROM PREVIOUS EMPLOYMENT, WHICH MUST INCLUDE A STATEMENT ON RELIABILITY ON PUNCTUALITY AND ATTENDANCE AND MEETING REPORTING DEADLINES. SUCCESSFUL APPLICANT(S) WILL BE REQUIRED TO PROVIDE TWO (2) LETTER OF REFERENCE FROM NON-FAMILY MEMBERS.
WE ARE AN EQUAL OPPORTUNITY EMPLOYER AND ABOVE-MENTIONED REQUIREMENTS SHALL BE APPLIED EQUALLY TO ALL SUCCESSFUL APPLICANTS WHETHER U.S. OR CW-1 WORKERS.</t>
  </si>
  <si>
    <t>C-500-25107-873822</t>
  </si>
  <si>
    <t xml:space="preserve">High School graduate. Minimum of 1 year work related experience. Familiar with beef &amp; pork meat cuts and pricing. Specialized knowledge in slaughtering animals, meat cutting standard or premium cuts for marketing and wrapping meats. Must have knowledge in basic arithmetic, invoicing, petty cash reconciliation and other monetary transactions. Must be honest, thrust worthy and has no criminal or theft records. Willing to work flexible hours including holidays and weekends. Can work under less supervision and must be able to meet work deadlines. Must be physically fit to be able to handle all kinds of strenuous work such as pushing, pulling, and lifting heavy objects. All applicants must have own transportation to and from work and be able to secure the CNMI driver's license and Food Handlers Certificate. </t>
  </si>
  <si>
    <t>LOWERBASE</t>
  </si>
  <si>
    <t>C-500-25092-821115</t>
  </si>
  <si>
    <t>P-500-25009-606093</t>
  </si>
  <si>
    <t>Landscaper</t>
  </si>
  <si>
    <t>Must know how to use and operate groundskeeping equipment such as mowers, twin-axle vehicles, bush cutters, chain saws, hedge trimmers, sod cutters and electric clippers.  Must know how to use fertilizers, herbicides and insecticides.</t>
  </si>
  <si>
    <t>C-500-25092-825535</t>
  </si>
  <si>
    <t>D.K.K. INC.</t>
  </si>
  <si>
    <t>DKK CONSTRUCTION, DOLLARS POKER, MOON NIGHT POKER, ET AL</t>
  </si>
  <si>
    <t>PMB 214 BOX 10005</t>
  </si>
  <si>
    <t>AFETNA RD SAN ANTONIO</t>
  </si>
  <si>
    <t>Cleaners of Vehicles and Equipment</t>
  </si>
  <si>
    <t>P-500-24181-162311</t>
  </si>
  <si>
    <t>VEHICLE &amp; EQUIPMENT MAINTENANCE</t>
  </si>
  <si>
    <t xml:space="preserve">High School graduate. Must have at least 1 year working experience. Must have specific understanding of automobile, equipment &amp; tools diagnosis, troubleshooting &amp; repair. Knowledgeable with truck/automobile parts, repairs &amp; maintenance. Can work under less supervision and be able to meet work deadlines. Must be physically fit to lift, push, pull or carry heavy loads and perform the duties of the position. Must be able to secure the CNMI Commercial driver's license and with excellent driving record. Willing to work flexible hours including weekends and holidays. Must have own transportation to and from work. </t>
  </si>
  <si>
    <t>Week</t>
  </si>
  <si>
    <t>C-500-25072-771425</t>
  </si>
  <si>
    <t>C-500-25105-863834</t>
  </si>
  <si>
    <t>P-500-25105-863761</t>
  </si>
  <si>
    <t>Have the ability to stand for extended periods.
Have the ability to work under pressure.
Have the ability to follow instructions.
Must be able to work on flexible hours including weekends and holidays.</t>
  </si>
  <si>
    <t>C-500-25080-792970</t>
  </si>
  <si>
    <t>Federal and CNMI Payroll Taxes</t>
  </si>
  <si>
    <t>98-0086144</t>
  </si>
  <si>
    <t>phac@pticom.com</t>
  </si>
  <si>
    <t>C-500-25114-903343</t>
  </si>
  <si>
    <t xml:space="preserve">One year related experience in Tour/ Travel Industry. Must be able to speak, read and write the Korean language for better communication with the tourist customers. Computer skill
required ( Microsoft-Office-Excel/Word) At least High school Graduate. Traffic and police clearance required- Applied Equally to US and CW-1 Workers. Must possess a valid  Drivers License- Applied Equally to US and CW-1 Workers.. Must be willing to work with flexible schedule. Previous work experience required- Applied Equally to US and CW-1 Workers.
</t>
  </si>
  <si>
    <t>SS Tax, Medicare Tax, CH. 2 Tax (CNMI Tax), Chapter 7 Tax</t>
  </si>
  <si>
    <t>C-500-25073-775342</t>
  </si>
  <si>
    <t>JUST CORPORATION</t>
  </si>
  <si>
    <t>NEW WINSCOS</t>
  </si>
  <si>
    <t>66-1019831</t>
  </si>
  <si>
    <t>nnwinscos.main2022@gmail.com</t>
  </si>
  <si>
    <t>P-500-25036-666731</t>
  </si>
  <si>
    <t>The ability to quickly move hand, your hand together with arm, or  two hands to grasp, manipulate, or assemble objects.  The ability to bend, stretch, twist, or reach with body, arms, and/or legs.  And the ability to use your abdominal and lower back muscles to support part of the body repeatedly or continuously over time without "giving out" or fatiguing.</t>
  </si>
  <si>
    <t>C-500-25095-835106</t>
  </si>
  <si>
    <t>ZHENG'S PACIFIC CORPORATION</t>
  </si>
  <si>
    <t>QINGSHAN FARM/JJ MARKET</t>
  </si>
  <si>
    <t>AS GONNO ROAD, KOBLERVILLE VILLAGE</t>
  </si>
  <si>
    <t>66-0758923</t>
  </si>
  <si>
    <t>ZHENG</t>
  </si>
  <si>
    <t>QINGYING</t>
  </si>
  <si>
    <t>JJMARKET2010@OUTLOOK.COM</t>
  </si>
  <si>
    <t>P-500-25046-697515</t>
  </si>
  <si>
    <t>WORK SCHEDULE AS FOLLOWS:
7:00AM TO 11:00AM,
2:00PM TO 5:00PM.
7 HOURS A DAY, MONDAY THROUGH FRIDAY, 35 HOURS PER WEEK</t>
  </si>
  <si>
    <t>Per week exceeds 40 hours, overtime rate $11.91 x 1.5=$17.865 per hour.</t>
  </si>
  <si>
    <t>jjmarket2010@outlook.com</t>
  </si>
  <si>
    <t>C-500-25062-736443</t>
  </si>
  <si>
    <t xml:space="preserve">Knowledge in Repairing and Maintenance job of building and machine. 
Knowledge in operating special tools. </t>
  </si>
  <si>
    <t>C-500-25099-844804</t>
  </si>
  <si>
    <t>3786 AFETNAS ROAD SAN ANTONIO</t>
  </si>
  <si>
    <t>P-500-25058-728406</t>
  </si>
  <si>
    <t>Applicants should have a basic knowledge in various construction works such as scaffolding, mix concrete, site clearing and other related jobs. Must possess good physical stamina and able to operate with construction powered tools and machinery.</t>
  </si>
  <si>
    <t>Employees Income Taxes as required by Federal and CNMI laws</t>
  </si>
  <si>
    <t>110 RTE 30, BEACH RD., CHALAN KANOA</t>
  </si>
  <si>
    <t>C-500-25119-914564</t>
  </si>
  <si>
    <t>P-500-25058-728430</t>
  </si>
  <si>
    <t>At least 12 consecutive months of working experience in related position. Need to be able to cook Chinese food such as Cantonese, Hunan cuisine, etc.</t>
  </si>
  <si>
    <t>GUANGZHOU RESTAURANT, DATE ST, GARAPAN</t>
  </si>
  <si>
    <t>C-500-25086-809329</t>
  </si>
  <si>
    <t>C-500-25096-835345</t>
  </si>
  <si>
    <t>polaris development corp</t>
  </si>
  <si>
    <t>faller</t>
  </si>
  <si>
    <t>jojo</t>
  </si>
  <si>
    <t>vice president</t>
  </si>
  <si>
    <t>P-500-24275-378777</t>
  </si>
  <si>
    <t>MUST HAVE 12 MONTHS WORK EXPERIENCE. KNOWLEDGEABLE IN CARPENTY, PLUMBING, WELDING AND MAINTENANCE OF MECHANICAL AND ELECTRICAL EQUIPMENT. MUST HAVE THE ABILITY TO MAINTAIN AND REPAIR OF AIR CONDITIONING SYSTEM, REPAIRING WINDOWS AND DOOR,REPAIR AND INSTALL ROOFING. ABILITY TO MIX AND APPLY PAINTS ON WALLS AND ROOFING. MAYBE ABLE TO WORK LONG STANDING OR UNDER THE SUN IF NECESSARY.</t>
  </si>
  <si>
    <t>Polaris Development Corp.</t>
  </si>
  <si>
    <t>C-500-25113-893258</t>
  </si>
  <si>
    <t>Must be able to perform basic safety standards for cleaning tasks and be able to understand instructions.</t>
  </si>
  <si>
    <t>Must be able to read, write and communicate in English. Has Driver's License is preferable.</t>
  </si>
  <si>
    <t>P-500-25013-613029</t>
  </si>
  <si>
    <t>C-500-25106-869002</t>
  </si>
  <si>
    <t>Ocean Star Corporation</t>
  </si>
  <si>
    <t>Ocean Star Market</t>
  </si>
  <si>
    <t>Monsignor Guerrero Road San Vicente</t>
  </si>
  <si>
    <t>PMB 317E Box 10003</t>
  </si>
  <si>
    <t>66-1012379</t>
  </si>
  <si>
    <t>Zhang</t>
  </si>
  <si>
    <t>Fei</t>
  </si>
  <si>
    <t>oceanstarcorp36@gmail.com</t>
  </si>
  <si>
    <t>P-500-24354-556546</t>
  </si>
  <si>
    <t>Butcher and Meat Cutters</t>
  </si>
  <si>
    <t xml:space="preserve">	Must have at least 12 months of continuous work experience as a butcher or meat cutter in a store or market setting.
	Minimum of 12 months of work experience using commercial butchering tools, including boning knives, cleavers, grinders, and meat saws, in a professional setting
	Demonstrated knowledge of food safety regulations and hygiene standards, and possession of a valid health certificate issued by the CNMI Saipan Health Clinics or an 
        equivalent recognized authority
	Ability to pack and prepare vegetables for sale and ensure they meet store standards.
	Able to effectively communicate with store management and team members, preferably in both English and Chinese
	Ability to work independently and as part of a team in a fast-paced environment.
	Attention to detail and ability to work with precision in cutting and preparing meat.
	Must be willing to work flexible hours, including evenings, weekends, and holidays.
	Willingness to assist with general store tasks, including cleaning, stocking, and packing vegetables when the butcher department is less busy.</t>
  </si>
  <si>
    <t>C-500-25104-863211</t>
  </si>
  <si>
    <t>P-500-24221-253529</t>
  </si>
  <si>
    <t xml:space="preserve">MUST HAVE AT LEAST TWO (2) YEARS OF WORK EXPERIENCE AS ENGINEER RELATED IN GOVERNMENT OR COMMERCIAL PROJECTS. KNOWS HOW TO OPERATE AUTOCAD SOFTWARE AND MICROSOFT OFFICE EXCEL, WORD, OUTLOOK AND PROJECT. KNOWS HOW TO PLAN, SCHEDULE &amp; COORDINATE PROJECT ACTIVITIES TO MEET DEADLINES. KNOWS HOW TO READ SPECIFICATIONS, SUCH AS BLUE PRINTS, TO DETERMINE PROJECT REQUIREMENTS OR PLAN PROCEDURES. </t>
  </si>
  <si>
    <t>Joseph C Reyes</t>
  </si>
  <si>
    <t>Joe's Bar-The Steakhouse Capital</t>
  </si>
  <si>
    <t>P.O. Box 502893</t>
  </si>
  <si>
    <t>90-0793269</t>
  </si>
  <si>
    <t>joesbarandsteakhouse@gmail.com</t>
  </si>
  <si>
    <t>P-500-25071-767331</t>
  </si>
  <si>
    <t>Well experienced in cooking steaks, local and some Japanese and Chinese dishes.  Able to work on flexible days and hours and during weekend and night time.</t>
  </si>
  <si>
    <t>C-500-25094-831428</t>
  </si>
  <si>
    <t xml:space="preserve">AT LEAST 12 MONTHS OF WORKING EXPERIENCE. MUST HAVE EXPERIENCE AS A CABINET MAKER AND BENCH CARPENTER. HIGH SCHOOL GRADUATE OR EQUIVALENT.
MUST BE ABLE TO MAKE DESIGNS AND MAKE MEASUREMENTS. KNOW HOW TO USE HAND TOOLS AND POWER TOOLS. KNOW HOW TO READ BLUEPRINTS
AND BUILDING PLANS FOR LAYOUT. KNOW HOW TO MAKE THE DESIGN OF CABINETS.
</t>
  </si>
  <si>
    <t xml:space="preserve">WITHHOLDING TAX AND FICA </t>
  </si>
  <si>
    <t>C-500-25106-868793</t>
  </si>
  <si>
    <t>C-500-25094-831109</t>
  </si>
  <si>
    <t>C-500-25116-908692</t>
  </si>
  <si>
    <t>PEACE ASIA PACIFIC CORP.</t>
  </si>
  <si>
    <t>BROTHER'S MARKET</t>
  </si>
  <si>
    <t>10851 Chacha Road, Kagman</t>
  </si>
  <si>
    <t>66-0702279</t>
  </si>
  <si>
    <t>peaceasiapacificcorp@gmail.com</t>
  </si>
  <si>
    <t>P-500-25058-728287</t>
  </si>
  <si>
    <t>At least 12 consecutive months of working experience as a store maintenance.</t>
  </si>
  <si>
    <t>C-500-25108-878884</t>
  </si>
  <si>
    <t>C-500-25153-038949</t>
  </si>
  <si>
    <t>Mattern</t>
  </si>
  <si>
    <t>Leon</t>
  </si>
  <si>
    <t>Lawrence</t>
  </si>
  <si>
    <t>C-500-25104-859493</t>
  </si>
  <si>
    <t>Proven experience operating fishing vessels, managing gear, and handling catches. Ability to navigate and operate boats, including boat engines and related systems. Skilled in maintaining and troubleshooting fishing gear and boat equipment. Basic ability to read marine weather forecasts, understand tides, and recognize local fishing conditions in the CNMI. Knowledge of fishing quotas, size limits, species protection, and local/national regulations. Ability to dive and retrieve bottom-dwelling fish when required. Working knowledge of safety procedures and ability to respond appropriately in emergencies (e.g., man-overboard, engine failure, injury response) .Physically capable of lifting up to 50 pounds and performing tasks involving repetitive motion and physical labor on a moving vessel. Demonstrated ability to respond to unexpected problems with equipment or safety in a calm and practical manner.  Willing to work flexible hours, including early mornings, late evenings, and extended hours. Able to follow verbal instructions, communicate clearly with others, and report fishing-related activities accurately when working independently or with a team. Careful sorting and measuring of fish to ensure compliance with regulations. Willingness to learn new techniques and adapt to new technologies. General awareness of fishing laws and regulations, and how they impact daily
operations.  Must provide proof of a negative drug test and a police clearance certificate.  Basic knowledge of how to preserve fish using ice or salt to maintain freshness and meet handling standards.</t>
  </si>
  <si>
    <t>C-500-25119-914824</t>
  </si>
  <si>
    <t>C-500-25100-850465</t>
  </si>
  <si>
    <t>HENGSHENG CORPORATION</t>
  </si>
  <si>
    <t>L&amp;Y MARKET</t>
  </si>
  <si>
    <t>66-0973718</t>
  </si>
  <si>
    <t>BLAS</t>
  </si>
  <si>
    <t>ROSALYNN</t>
  </si>
  <si>
    <t>K.</t>
  </si>
  <si>
    <t>HENGSHENGCORP@OUTLOOK.COM</t>
  </si>
  <si>
    <t>P-500-25041-678605</t>
  </si>
  <si>
    <t>WORK SCHEDULE AS FOLLOWS:
8:00AM TO 12:00PM, 2:00PM TO 5:00PM.
7 HOURS PER DAY, MONDAY THROUGH FRIDAY, 35 HOURS PER WEEK.</t>
  </si>
  <si>
    <t>per week exceeds 40 hours, overtime rate $11.35 x 1.5=$17.025 per hour</t>
  </si>
  <si>
    <t>hengshengcorp@outlook.com</t>
  </si>
  <si>
    <t>C-500-25097-835981</t>
  </si>
  <si>
    <t>JFAR CORPORATION</t>
  </si>
  <si>
    <t>STAR G ENTERPRISES</t>
  </si>
  <si>
    <t>P.O. BOX 502072, CRISPINA ST</t>
  </si>
  <si>
    <t>66-0843440</t>
  </si>
  <si>
    <t>FARINAS</t>
  </si>
  <si>
    <t>JEREMIAS JR</t>
  </si>
  <si>
    <t>CORPUZ</t>
  </si>
  <si>
    <t>jfarg2015@gmail.com</t>
  </si>
  <si>
    <t>P-500-24291-413076</t>
  </si>
  <si>
    <t>AT LEAST 12 MONTHS WORKING EXPERIENCE AS BAKER. MUST KNOW HOW TO MAKE DOUGH FOR MAKING BREAD AND OTHER BAKERY PRODUCTS. KNOW HOW TO MAKE ORIENTAL ASSORTED COOKIES, CAKES, BREAD AND PASTRIES. MUST KNOW THE TECHNIQUES IN MIXING AND DESIRED AMOUNT OF INGREDIENTS FOR MAKING DOUGH. KNOW HOW TO OPERATE AND USE OF BAKING EQUIPMENT. WILLING TO WORK FLEXIBLE SCHEDULE. PERFORM OTHER RELATED DUTIES AS ASSIGNED.</t>
  </si>
  <si>
    <t>CRISPINA ST.</t>
  </si>
  <si>
    <t>C-500-25100-853454</t>
  </si>
  <si>
    <t>C-500-25133-967964</t>
  </si>
  <si>
    <t>WORKERS COMPENSATION COMPAY PROVIDED</t>
  </si>
  <si>
    <t>C-500-25100-849217</t>
  </si>
  <si>
    <t>IRENE ROSE D. KING</t>
  </si>
  <si>
    <t>ISLAND STORE</t>
  </si>
  <si>
    <t>P.O. BOX 520178 GRAND ST.</t>
  </si>
  <si>
    <t>66-0891248</t>
  </si>
  <si>
    <t>IRENE ROSE</t>
  </si>
  <si>
    <t>P.O. BOX 520178, GRAND ST.</t>
  </si>
  <si>
    <t>kingirenerose@gmail.com</t>
  </si>
  <si>
    <t>P-500-24284-400246</t>
  </si>
  <si>
    <t>AT LEAST 6 MONTHS WORKING EXPERIENCE AS COOK. KNOWS HOW TO MAKE DIFFERENT KIND OF DISHES. KNOWS HOW TO MAKE DIFFERENT KINDS OF SNACKS AND DESSERTS. KNOWS HOW TO MEASURE AND ASSEMBLE INGREDIENTS FOR MENU ITEMS. MAINTAIN ACCURATE FOOD INVENTORIES. KNOWLEDGE IN COOKING. KNOWLEDGE IN FILIPINO FOODS. ENSURE THAT THE FOOD PREPARATION AREA AND THE KITCHEN ARE SANITIZED AT THE END OF THE SHIFT. DO OTHER RELATED DUTIES AS ASSIGNED. WILLING TO WORK FLEXIBLE SCHEDULE.</t>
  </si>
  <si>
    <t>GRAND ST.</t>
  </si>
  <si>
    <t>C-500-25119-914666</t>
  </si>
  <si>
    <t>P-500-25051-709316</t>
  </si>
  <si>
    <t>AIRCRAFT MECHANIC</t>
  </si>
  <si>
    <t>TUN HERMAN PAN ROAD, DANDAN</t>
  </si>
  <si>
    <t>C-500-25112-888115</t>
  </si>
  <si>
    <t>P.O. BOX 502777, 305 B PACIFIC PALM RESORT, TINTA LOOP</t>
  </si>
  <si>
    <t>P.O. BOX 502777, 305 B, PACIFIC PALM RESORT, TINTA LOOP</t>
  </si>
  <si>
    <t>1)MINIMUM OF TWO (2) YEARS 24 MONTHS) WORKING EXPERIENCE AS TOUR GUIDE OR RELATED JOB. 2) MUST HAVE A VALID CNMI DRIVER'S LICENSE. 3) KNOWLEDGE IN KOREAN AND JAPANESE LANGUAGE TO COMMUNICATE WITH THE GUESTS FROM TARGET MARKET. 4) CAN WORK ON FLEXIBLE SCHEDULE DURING WEEKDAYS AND HOLIDAYS. 5) MUST KNOW HOW TO OPERATE PASSENGER VEHICLES TO TAKE GUEST TO DESIGNATED SITES. 6) MUST PROVIDE EMPLYMENT CERTIFICATION FROM PREVIOUS EMPLOYER(S) 7) VALID PROOF OF IDENTITY AND EMPLOYMENT AUTHORIZATION MAY BE ASKED DURING FINAL INTERVIEW</t>
  </si>
  <si>
    <t>C-500-25104-859539</t>
  </si>
  <si>
    <t>WITH MINIMUM 6 MONTHS WORK EXPERIENCE. WITH KNOWLEDGE IN MACHINES, MATERIALS, METHODS AND TOOLS, INCLUDING THEIR DESIGNS, USES, REPAIR, AND MAINTENANCE OF HOUSES, BUILDINGS OR OTHER STRUCTURES. CAN WORK ON WEEKENDS OR HOLIDAYS.  APPLICANTS EITHER US CITIZEN OR CW-1 MUST SUBMIT EMPLOYMENT CERTIFICATE.</t>
  </si>
  <si>
    <t>C-500-24184-166705</t>
  </si>
  <si>
    <t>P-500-24058-750122</t>
  </si>
  <si>
    <t>HIGH SCHOOL DIPLOMA, GED OR SUITABLE EQUIVALENT. AT LEAST 12 MONTHS EXPERIENCE AS AN HVAC TECHNICIAN. UNDERSTANDING OF ADVANCED PRINCIPLES OF AIR CONDITIONING, REFRIGERATION AND HEATING. WORKING KNOWLEDGE OF BOILER SYSTEMS. ABILITY TO WORK AFTER HOURS, OVER WEEKENDS AND ON PUBLIC HOLIDAYS WITH SHORT OR NO NOTICE. ABILITY TO WORK IN CONFINED SPACES. ENSURING COMPLIANCE WITH APPLIANCE STANDARDS AND WITH OCCUPATIONAL HEALTH AND SAFETY ACT. READ AND UNDERSTAND IN BALANCING AIR AND WATER TREATMENT SYSTEMS IN LINE WITH HVAC PROTOCOLS. READ AND UNDERSTAND SCHEMATICS AND WORK PLANS.</t>
  </si>
  <si>
    <t>Advance Carrier Inc.</t>
  </si>
  <si>
    <t>C-500-24262-345388</t>
  </si>
  <si>
    <t>Mandatory CNMI and Federal Taxes.</t>
  </si>
  <si>
    <t>C-500-24290-409296</t>
  </si>
  <si>
    <t>FICA, TAX Withheld required by CNMI law</t>
  </si>
  <si>
    <t>De Jesus</t>
  </si>
  <si>
    <t>Menchu</t>
  </si>
  <si>
    <t>EUCON International School</t>
  </si>
  <si>
    <t>C-500-24180-157028</t>
  </si>
  <si>
    <t xml:space="preserve">PARAGON CORPORATION </t>
  </si>
  <si>
    <t xml:space="preserve">COREPLUS CONSTRUCTION </t>
  </si>
  <si>
    <t>PO BOX 500130</t>
  </si>
  <si>
    <t>P-500-23176-142089</t>
  </si>
  <si>
    <t xml:space="preserve">MAINTENANCE AND REPAIR WORKER </t>
  </si>
  <si>
    <t>MUST HAVE A HIGH SCHOOL DIPLOMA. MUST HAVE AT LEAST 6 MONTHS OF WORK EXPERIENCE.</t>
  </si>
  <si>
    <t xml:space="preserve">SAN JOSE VILLAGE </t>
  </si>
  <si>
    <t>C-500-24265-355139</t>
  </si>
  <si>
    <t>C-500-24115-919609</t>
  </si>
  <si>
    <t>CNMI TAX AND FEDERAL TAXES REQUIRED BY LAW.</t>
  </si>
  <si>
    <t>C-500-24169-117396</t>
  </si>
  <si>
    <t>Payless Super Fresh  and Truckload Store</t>
  </si>
  <si>
    <t>110 Beach Road, Chalan Kanoa</t>
  </si>
  <si>
    <t>P-500-23210-224622</t>
  </si>
  <si>
    <t>First Line Supervisor of Retail Sales Worker</t>
  </si>
  <si>
    <t>This job requires a high school diploma or equivalent, as well as 12 months of work experience in managing daily operations of a grocery or retail store. Also requires knowledge in planning, promoting products, ordering, and overseeing the processing and packaging of all items, must be able to multitask and be able to handle a split shift schedule can work flexible days/hours, even on holidays and weekends</t>
  </si>
  <si>
    <t xml:space="preserve">CNMI Tax and FICA Tax. Housing is optional; Employees who are single may live in the housing with a monthly charge of $60.00 for air condition use, free housing or no monthly charge for single employees who opted not to use the air conditioner. </t>
  </si>
  <si>
    <t>C-500-24220-250082</t>
  </si>
  <si>
    <t>SAVEMORE MARKET</t>
  </si>
  <si>
    <t>P.O. box 503373</t>
  </si>
  <si>
    <t>P-500-24163-094786</t>
  </si>
  <si>
    <t>24 Months of experience is required. Skilled in the use of hand and power tool. Agility to take apart machines, equipment or devices to remove and replace defective parts. Ability to use common tools such as hammers, hoists, saws, drills and wrenches. Experience with precision measuring instruments or electronic testing devices. Experience performing routine maintenance. Ability to maintain focus  while working individually.</t>
  </si>
  <si>
    <t>C-500-24155-061702</t>
  </si>
  <si>
    <t>C-500-24257-335359</t>
  </si>
  <si>
    <t>DOHYUNG</t>
  </si>
  <si>
    <t>Commercial Divers</t>
  </si>
  <si>
    <t>P-500-24221-253222</t>
  </si>
  <si>
    <t>DIVER GUIDE</t>
  </si>
  <si>
    <t>MUST HAVE PADI DIVER CERTIFICATION</t>
  </si>
  <si>
    <t>C-500-24234-281945</t>
  </si>
  <si>
    <t>APPLICANT REQUIRE TO PASS CNMI TOUR GUIDE EXAMINATION IF WORK AT SAIPAN, CNMI, AND AT LEAST WORKED AS TOUR GUIDE 12 MONTHS PREVIOUSLY.  HOURS PER DAY ARE FLEXIBLE.</t>
  </si>
  <si>
    <t>C-500-24265-355112</t>
  </si>
  <si>
    <t>Ch. 2 and Ch. 7 Taxes ( State and Federal Tax), Social Security and Medicare Tax</t>
  </si>
  <si>
    <t>C-500-24191-181966</t>
  </si>
  <si>
    <t>Jocelyn T. Atalig</t>
  </si>
  <si>
    <t>Aquarious Karaoke Bar &amp; Grill II</t>
  </si>
  <si>
    <t>P.O Box 1066</t>
  </si>
  <si>
    <t>99-3019097</t>
  </si>
  <si>
    <t xml:space="preserve">Atalig </t>
  </si>
  <si>
    <t>proprietor</t>
  </si>
  <si>
    <t>p.o box 1066</t>
  </si>
  <si>
    <t>lynatalig1@yahoo.com</t>
  </si>
  <si>
    <t>P-500-24115-919046</t>
  </si>
  <si>
    <t>Waiters and Waitress</t>
  </si>
  <si>
    <t>Must have 12 month experience as Waiter or waitress. Can work on flexible time or holidays if necessary. May be require to work standing on long hours if needed.</t>
  </si>
  <si>
    <t>Atalig</t>
  </si>
  <si>
    <t>JOCELYN T. ATALIG</t>
  </si>
  <si>
    <t>C-500-24312-458903</t>
  </si>
  <si>
    <t>C-500-24316-467818</t>
  </si>
  <si>
    <t>Post Office Box 500091, Saipan</t>
  </si>
  <si>
    <t>P-500-24205-214326</t>
  </si>
  <si>
    <t>A) High school diploma (may be foreign equivalent); 12 months of experience as a Sales Support Specialist for wholesaler or Product Demonstrator for wholesaler; and must possess drivers license. 
B) Continuation of E.c.7.a: 5 days paid vacation leave after 1 year of employment, 7 days paid vacation leave after 2 years of employment, 10 days paid vacation leave after 3 years of employment; &amp; 5 days paid sick leave per year after completing 90 days from commencement of employment.  Worker will be provided with daily transportation to and from workers residence to work site.
C) Housing is optional.  At the worker's option, the Employer will assist the worker in securing housing consisting of a bedroom with shared bathroom, shared kitchen, &amp; shared living room/dining space at a monthly rate, excluding utilities, of $200 per bedroom or $100 if 2-person shared bedroom.  The worker is responsible for paying for the cost of the housing. No deduction will be made from the worker's pay for the housing.</t>
  </si>
  <si>
    <t>Employer paid medical/dental insurance ($251/month); [Cont'd at E.b.12.]</t>
  </si>
  <si>
    <t>C-500-24359-569235</t>
  </si>
  <si>
    <t>C-500-24309-452772</t>
  </si>
  <si>
    <t>Deductions from pay are CNMI Tax and FICA Tax.</t>
  </si>
  <si>
    <t>C-500-24304-441985</t>
  </si>
  <si>
    <t>LOCAL &amp; FEDERAL DEDUCTABLE.</t>
  </si>
  <si>
    <t>C-500-24330-496705</t>
  </si>
  <si>
    <t>P-500-24282-394099</t>
  </si>
  <si>
    <t>C-500-24181-163077</t>
  </si>
  <si>
    <t xml:space="preserve">ROCELIA </t>
  </si>
  <si>
    <t>P-500-24042-709647</t>
  </si>
  <si>
    <t>GENERAL AND OPERATIONS MANAGER</t>
  </si>
  <si>
    <t>MUST HAVE AT LEAST 2 YEARS OF WORK-RELATED EXPERIENCE IN THIS FIELD; JOB REQUIRES CONSIDERABLE AMOUNT OF WORK-RELATED SKILL, KNOWLEDGE, OR EXPERIENCE TO TAKE ON RESPONSIBILITIES, CHALLENGES, OPERATIONAL DECISIONS OR ACTIVITIES, AND ANALYZE FINANCIAL RECORDS TO IMPROVE EFFICIENCY. KNOWLEDGE OF PRINCIPLES AND PROCESSES FOR PROVIDING CUSTOMER SERVICES, THIS INCLUDES CUSTOMER NEEDS ASSESSMENT, MEETING QUALITY STANDARDS FOR SERVICES, AND EVALUATION OF CLIENTS SATISFACTION; KNOWLEDGE OF BUSINESS AND MANAGEMENT PRINCIPLES INVOLVED IN STRATEGIC PLANNING, RESOURCE ALLOCATION, HUMAN RESOURCES MODELING, LEADERSHIP TECHNIQUE, PRODUCTION METHODS, AND COORDINATION OF PEOPLE AND RESOURCES.</t>
  </si>
  <si>
    <t>COR. ENRIQUE ST., TEXAS RD., DIST. 2</t>
  </si>
  <si>
    <t>ALL FEDERAL TAX AND CNMI TAX</t>
  </si>
  <si>
    <t>C-500-24276-378953</t>
  </si>
  <si>
    <t>P-500-24233-278505</t>
  </si>
  <si>
    <t>Must know standard procedure in cooking different kind of food.</t>
  </si>
  <si>
    <t>CNMI Tax (Chapter 2)
FICA Taxes (SSS, Medicare)</t>
  </si>
  <si>
    <t>C-500-24224-259618</t>
  </si>
  <si>
    <t>P-500-24185-169996</t>
  </si>
  <si>
    <t>DELIVERY DRIVER / LIGHT TRUCK DRIVER</t>
  </si>
  <si>
    <t>- 12 MONTHS EXPERIENCE AS A DELIVERY DRIVER / LIGHT TRUCK DRIVER
- MUST HAVE A KNOWLEDGE IN DRIVING MANUAL/STANDARD VEHICLE
- MUST POSSESS A VALID CNMI DRIVER'S LICENSE
- MUST BE ABLE TO DO WORK WITH SOME LIFTING AND CARRYING OF ITEMS ON THE JOB
- MUST BE ABLE TO PERFORM MATHEMATICAL COMPUTATION</t>
  </si>
  <si>
    <t xml:space="preserve">PAYROLL TAXES </t>
  </si>
  <si>
    <t>C-500-24304-441961</t>
  </si>
  <si>
    <t>P-500-24199-201289</t>
  </si>
  <si>
    <t>APPLICANT REQUIRE TO WORK AS MANICURISTS AT LEAST 12 MONTHS PREVIOUSLY.</t>
  </si>
  <si>
    <t>C-500-24337-511595</t>
  </si>
  <si>
    <t>Elliott Systems LLC</t>
  </si>
  <si>
    <t>PO Box 5568 CHRB</t>
  </si>
  <si>
    <t>ISA DRIVE CAPITOL HILL</t>
  </si>
  <si>
    <t>66-0772536</t>
  </si>
  <si>
    <t>ELLIOTT</t>
  </si>
  <si>
    <t>JEFF</t>
  </si>
  <si>
    <t>PO BOX 5568 CHRB</t>
  </si>
  <si>
    <t>jeff@elliottsystemsllc.com</t>
  </si>
  <si>
    <t>P-500-24176-141067</t>
  </si>
  <si>
    <t xml:space="preserve">MUST HAVE ATLEAST 24MONTHS OF EXPERIENCE AS REPAIR AND MAINTENANCE
WORKER. CERTIFICATE OF EMPLOYMENT AS  REPAIR AND MAINTENANCE WORKER IS REQUIRED. PRE-SCREENING TEST IS REQUIRED (LIKE TRADE TEST AND/OR EMPLOYMENT EXAM). </t>
  </si>
  <si>
    <t>ELLIOTT SYSTEMS LLC</t>
  </si>
  <si>
    <t>C-500-24323-483390</t>
  </si>
  <si>
    <t>C-500-24221-253018</t>
  </si>
  <si>
    <t>Adetfa Street</t>
  </si>
  <si>
    <t>KAIJO</t>
  </si>
  <si>
    <t>JUANITA</t>
  </si>
  <si>
    <t>EBBA</t>
  </si>
  <si>
    <t>P-500-24095-854373</t>
  </si>
  <si>
    <t>MAINTENANCE ELECTRICIAN</t>
  </si>
  <si>
    <t>High School Graduate or equivalent required; Six (6) months training in trade/vocational school with course on electrical installation and maintenance or building electrical wiring. At least 12 months job experience as building electrician. Knowledgeable on use of electrical tools such as voltmeters, testers, hand and power tools. Knowledgeable on parts to be used on repair or replacement of damaged wiring. Can read blue print or building plans. Can draw sketches. Can read and understand and comply with building safety codes and manuals. Have clear vision. Must be physically fit and able to lift 50 lbs. and above. Can add, divide, subtract and multiply. Can sit, squat and stand for long periods of time. Can work indoors or outdoors in open or confined spaces during extreme heat exposed to dirt, dust, noise, insects, cleaning solutions, in all kinds of weather, at all times day or night. Ability to work exposed to high voltage electrical power lines. Must possess or must be able to obtain a CNMI driver's license.</t>
  </si>
  <si>
    <t>Mandatory CNMI Taxes (Chapter 2 &amp; Chapter7)   
Mandatory Federal Taxes ( FICA &amp; MEDICARE)</t>
  </si>
  <si>
    <t>C-500-24201-207861</t>
  </si>
  <si>
    <t>Payroll deduction as required by law such as FICA, Medicare and CNMI taxes withholding</t>
  </si>
  <si>
    <t>C-500-24181-163086</t>
  </si>
  <si>
    <t>C-500-24313-461906</t>
  </si>
  <si>
    <t>C-500-25056-720937</t>
  </si>
  <si>
    <t>C-500-25049-704753</t>
  </si>
  <si>
    <t>C-500-24310-453578</t>
  </si>
  <si>
    <t>C-500-25034-660059</t>
  </si>
  <si>
    <t>P-500-24212-230425</t>
  </si>
  <si>
    <t>TEACHER - ELEMENTARY</t>
  </si>
  <si>
    <t>C-500-25080-793286</t>
  </si>
  <si>
    <t>He must know how to operate fishing boat and responsible for all fishing operations. He must know how to drive and be able to secure CNMI driver's license. Can work on flexible hours. Able to lift and carry heavy items/fish</t>
  </si>
  <si>
    <t>DR. TORRES DRIVE</t>
  </si>
  <si>
    <t>C-500-25050-708672</t>
  </si>
  <si>
    <t>JUNG JIN</t>
  </si>
  <si>
    <t>P-500-25016-621665</t>
  </si>
  <si>
    <t>JOB OPENING IS AVAILABLE FOR BOTH U.S. APPLICANTS AND U.S. WORKERS.
APPLICANT/S MUST BE AT LEAST HAVE AN ASSOCIATES DEGREE
APPLICANT/S MUST HAVE 24 MONTHS OF RELATED WORKING EXPERIENCE AS AN ELECTRICIAN
APPLICANT/S MUST BE WILLING TO WORK FLEXIBLE TIME, DURING WEEKENDS AND HOLIDAYS.</t>
  </si>
  <si>
    <t>C-500-25014-618560</t>
  </si>
  <si>
    <t>P-500-24121-938335</t>
  </si>
  <si>
    <t>Applicant must have a high school diploma. Applicant must have at least 12 months of  work experience as an accounting specialist or any related field.</t>
  </si>
  <si>
    <t>Withholding taxes, Fica -SS and medicare contribution</t>
  </si>
  <si>
    <t>C-500-24351-544548</t>
  </si>
  <si>
    <t>P-500-24249-315450</t>
  </si>
  <si>
    <t>Applicant must have Employment Certificate.  Knowledge in baking of cookies, cakes and other recipe needed</t>
  </si>
  <si>
    <t>C-500-24344-526419</t>
  </si>
  <si>
    <t>C-500-25062-736374</t>
  </si>
  <si>
    <t>KIN&amp;RIT ENTERPRISES</t>
  </si>
  <si>
    <t>P-500-25012-612782</t>
  </si>
  <si>
    <t>ROOM ATTENDANT (HOUSEKEPING)</t>
  </si>
  <si>
    <t>3 MONTHS OF WORK EXPERIENCE AS A ROOM ATTENDANT (HOUSEKEEPING)</t>
  </si>
  <si>
    <t>C-500-25092-820984</t>
  </si>
  <si>
    <t>The applicant must have at least twelve (12) months of working experience in the same capacity. Technical knowledge in equipment maintenance, repairing, troubleshooting, equipment selection, or determining the kind of tools and equipment needed to do the job.</t>
  </si>
  <si>
    <t>C-500-25058-727681</t>
  </si>
  <si>
    <t>SUSUPE VILLAGE</t>
  </si>
  <si>
    <t>P-500-24248-311799</t>
  </si>
  <si>
    <t>MAINTENANCE - A/C TECHNICIAN</t>
  </si>
  <si>
    <t>SUNSHINE GARDEN BUILDING TEXAS ROAD</t>
  </si>
  <si>
    <t>C-500-25100-849408</t>
  </si>
  <si>
    <t>C-500-25042-681893</t>
  </si>
  <si>
    <t xml:space="preserve">SS TAX, MEDICARE TAX, CH. 2 TAX ( CNMI TAX), CHAPTER 7 TAX
</t>
  </si>
  <si>
    <t>C-500-25036-666636</t>
  </si>
  <si>
    <t>C-500-25107-873758</t>
  </si>
  <si>
    <t>High School graduate. Must have at least 1 year working experience. Must have specific understanding of automobile, equipment &amp; tools diagnosis, troubleshooting &amp; repair. Knowledgeable with truck/automobile parts, repairs &amp; maintenance. Can work under less supervision and be able to meet work deadlines. Must be physically fit to lift, push, pull or carry heavy loads and perform the duties of the position. Must be able to secure the CNMI Commercial drivers license and with excellent driving record. Willing to work flexible hours including weekends and holidays. Must have own transportation to and from work. All applicants must attached resume, copy of diploma, education certificates, employment certification, and other related documents. Background checks and drug testing may be required during or prior to employment to all applicants.</t>
  </si>
  <si>
    <t>C-500-25104-859668</t>
  </si>
  <si>
    <t>C-500-25052-712753</t>
  </si>
  <si>
    <t>P-500-24222-256335</t>
  </si>
  <si>
    <t>FARMERS</t>
  </si>
  <si>
    <t>No formal education credentials needed, must know their crops well enough to be able to choose the proper seeds for their particular soil and climate. They also need experience in evaluating crop growth and weather cycles. Livestock and dairy farmers should enjoy working with animals and have some background in animal science, breeding, and care. Must have a minimum of 3 months work experience as a farmer</t>
  </si>
  <si>
    <t>C-500-25084-800728</t>
  </si>
  <si>
    <t>C-500-25097-835663</t>
  </si>
  <si>
    <t>P-500-25058-731302</t>
  </si>
  <si>
    <t>KNOWLEDGE IN USING HAND AND POWER TOOLS SUCH AS CORDLESS POWER DRILLS, POWER CIRCULAR SAWS, AND PULLERS.</t>
  </si>
  <si>
    <t>C-500-25097-835684</t>
  </si>
  <si>
    <t>P-500-25043-685561</t>
  </si>
  <si>
    <t>Building Cleaning Worker</t>
  </si>
  <si>
    <t>The position requires three (3) months work related experience. Because the job will require daily movement in and about Saipan, traveling to and from client building and residence locations, the job requires that the employee obtain a CNMI Driver's License and secure the daily use of an operational, registered and insured vehicle prior to the employee's first day of work and to maintain a valid CNMI Driver's license, and operational registered and insured vehicle at all times during the full term of employment.  Company employees are reimbursed at the IRS mileage rate for their fuel and maintenance costs for all miles traveled in their vehicles for company business.  These requirements and all of the other requirements for this job apply to all company employees regardless of citizenship, nationality and/or place of hire.  The Company is an equal opportunity employer.</t>
  </si>
  <si>
    <t>C-500-25124-935074</t>
  </si>
  <si>
    <t>CNMI Tax and Federal Tax</t>
  </si>
  <si>
    <t>C-500-25149-027060</t>
  </si>
  <si>
    <t>Deductions from Pay: Will make all deductions from the worker's paycheck required by law such as taxes
(Chapter 2, Chapter 7. SS &amp; MEDICARE) and will remit to applicable Government Agencies</t>
  </si>
  <si>
    <t>C-500-25097-835657</t>
  </si>
  <si>
    <t xml:space="preserve">PO Box 5568 CHRB </t>
  </si>
  <si>
    <t>MUST HAVE ATLEAST 24MONTHS OF EXPERIENCE AS REPAIR AND MAINTENANCE
WORKER. CERTIFICATE OF EMPLOYMENT AS REPAIR AND MAINTENANCE WORKER IS REQUIRED. HE/SHE MUST BE ABLE TO SPEND THE DAY ON THEIR FEET AND UNDER THE SUN WITHOUT GETTING OVERLY TIRED. CAN WORK FLEXIBLE TIME, TIME INCLUDING
WEEKENDS AND HOLIDAYS. PASSING OF PRE-SCREENING TEST IS REQUIRED (LIKE TRADE TEST AND/OR EMPLOYMENT EXAM)</t>
  </si>
  <si>
    <t>C-500-25097-835707</t>
  </si>
  <si>
    <t>Weighers, Measurers, Checkers, and Samplers, Recordkeeping</t>
  </si>
  <si>
    <t>P-500-25059-735076</t>
  </si>
  <si>
    <t>MATERIAL CONTROL MANAGER</t>
  </si>
  <si>
    <t>KNOWLEDGE IN OPERATING COMPUTER</t>
  </si>
  <si>
    <t>C-500-25153-039641</t>
  </si>
  <si>
    <t>C-500-25071-767429</t>
  </si>
  <si>
    <t>C-500-25129-956811</t>
  </si>
  <si>
    <t xml:space="preserve">High school diploma (may be foreign equivalent). 24 months of experience as a marine mechanic in shipyard environment. Verification of qualifications required. Required to take and pass a substance abuse test after hire. </t>
  </si>
  <si>
    <t>C-500-25132-962603</t>
  </si>
  <si>
    <t>beauty nails</t>
  </si>
  <si>
    <t>C-500-25132-962462</t>
  </si>
  <si>
    <t>S-103 Tower Palace, Chalan pale Arnold</t>
  </si>
  <si>
    <t>P-500-25089-813364</t>
  </si>
  <si>
    <t>Must be a High School graduate with 12 months experience of work related to building and maintenance, basic electrical and mechanical jobs</t>
  </si>
  <si>
    <t>C-500-25091-816048</t>
  </si>
  <si>
    <t>GUANGDONG DEVELOPMENT CO LTD</t>
  </si>
  <si>
    <t>GUANGDONG HARDWARE</t>
  </si>
  <si>
    <t>P-500-25055-717540</t>
  </si>
  <si>
    <t>Vice operation manager</t>
  </si>
  <si>
    <t>AT LEAST A FOUR (4) YEARS BACHELORS DEGREE. AT LEAST THREE (3) YEARS OF MANAGERIAL EXPERIENCE IN MEDIUM TO LARGE-SIZED CONSTRUCTION OR BUILDING MATERIALS / HARDWARE OR RELATED INDUSTRY AS A MANAGER IN GENERAL MANAGING COMPANY DAILY OPERATIONS. 
KNOWLEDGE AND EXPERIENCE OF BUSINESS AND MANAGEMENT PRINCIPLES INVOLVING STRATEGIC PLANNING, RESOURCE ALLOCATION, HUMAN RESOURCES MODELING, LEADERSHIP TECHNIQUE, PRODUCTION METHODS, AND COORDINATION OF PEOPLE AND RESOURCES AND HAVE A DECISION MAKING CAPABILITY. 
KNOWLEDGE AND EXPERIENCE OF PERSONNEL RECRUITMENT, SELECTION, TRAINING, LABOR RELATIONS AND NEGOTIATION, AND PERSONNEL INFORMATION SYSTEMS. RELATIVE KNOWLEDGE OF ACCOUNTING AND STATISTICS. 
UNDERSTAND, SPEAK AND WRITE BOTH IN ENGLISH AND CHINESE FLUENTLY. 
UNDERSTANDING MANDARIN AND CANTONESE CHINESE AND COMMUNICATE WELL WITH PROSPECTIVE CHINESE INVESTORS AND OTHER FOREIGN NATIONALITY AS WELL WITH THE ISLANDERS. 
Ability to clearly organize and communicate business information to internal and external audiences through structured oral and visual presentations.
TO USE BOTH ORAL ENGLISH AND CHINESE TO PRESENT OR REPORT TO THE LOCAL GOVERNMENT DEPARTMENTS AND HEADQUARTERS (IN CHINA). OVERSEAS WORKING EXPERIENCE IS PREFERRED. 
KNOWLEDGE OF THE OVERSEAS MARKET, HAVE A PROFOUND UNDERSTANDING OF THE INDUSTRY DEVELOPMENT IS PREFERRED. HAVE THE ABILITY TO EXPAND OVERSEAS MARKETS AND THE ACUMEN TO EXPLORE NEW BUSINESS MARKETS. KNOWLEDGE AND EXPERIENCE OF PRINCIPLES AND PROCESSES FOR PROVIDING CUSTOMER AND PERSONAL SERVICES. 
Ability to use the following features in Microsoft Office software:  
Word: Ability to format and structure business reports or correspondence.  
Excel:  Proficient in using spreadsheets, formulas, pivot tables, and charts used in business operations.  
PowerPoint:  Capable of creating structured slide decks with business-relevant graphics and narratives.
Candidates should have the ability to track and interpret market and economic trends, and be able to apply those insights to inform operational or strategic decisions, including initiatives or improvements made in response to economic changes or supply and demand fluctuations.</t>
  </si>
  <si>
    <t>C-500-25100-849447</t>
  </si>
  <si>
    <t>S W Corporation</t>
  </si>
  <si>
    <t>Orchid Poker II</t>
  </si>
  <si>
    <t>66-0837846</t>
  </si>
  <si>
    <t>Gambling Change Persons and Booth Cashiers</t>
  </si>
  <si>
    <t>P-500-24305-444316</t>
  </si>
  <si>
    <t>Booth Cashier</t>
  </si>
  <si>
    <t>1 year of work experienced. Previous work experience in handling money or operating cash register, ability to operate a computer and calculator. Customer service skills and the ability to work independently. Repetitive standing and sitting in a cashier's booth for an 8 hour period; may also require walking during shift. Police clearance and drug test required for US Citizen and Foreign workers.</t>
  </si>
  <si>
    <t>Afetna Road, Afetna</t>
  </si>
  <si>
    <t>C-500-25100-850248</t>
  </si>
  <si>
    <t>HANTANG ENTERTAINMENT CORPORATION</t>
  </si>
  <si>
    <t>F Z MARKET</t>
  </si>
  <si>
    <t>66-0941358</t>
  </si>
  <si>
    <t>hantangcorp@outlook.com</t>
  </si>
  <si>
    <t>P-500-25046-697486</t>
  </si>
  <si>
    <t>WORK SCHEDULE AS FOLLOWS:
8:00AM TO 12:00PM,
2:00PM TO 5:00PM.
7 HOURS A DAY, MONDAY THROUGH FRIDAY, 35 HOURS PER WEEK</t>
  </si>
  <si>
    <t>C-500-25153-039656</t>
  </si>
  <si>
    <t>C-500-25112-888172</t>
  </si>
  <si>
    <t>P-500-25092-820872</t>
  </si>
  <si>
    <t>C-500-25153-039283</t>
  </si>
  <si>
    <t>MIDDLE ROAD , GARAPAN</t>
  </si>
  <si>
    <t>MIDDLE ROAD GARAPAN</t>
  </si>
  <si>
    <t>P-500-25049-701449</t>
  </si>
  <si>
    <t xml:space="preserve">6 MONTHS EXPERIENCE, EMPLOYMENT CERTIFICATION </t>
  </si>
  <si>
    <t>P.O.502305 SAIPAN</t>
  </si>
  <si>
    <t>C-500-25092-821054</t>
  </si>
  <si>
    <t>C-500-25175-123024</t>
  </si>
  <si>
    <t>Pacific Palm Corporation Co. Ltd.</t>
  </si>
  <si>
    <t>Pacific Palm Resort</t>
  </si>
  <si>
    <t>P.O. Box 7929 SVRB</t>
  </si>
  <si>
    <t>66-0862941</t>
  </si>
  <si>
    <t>Du Young</t>
  </si>
  <si>
    <t>P-500-24305-444294</t>
  </si>
  <si>
    <t>First Line Supervisor</t>
  </si>
  <si>
    <t>24 months of work-related experience. Customer service and interpersonal skills need to meet with prospective and current customers. Attention to detail, accuracy, and customers' issues or questions are adequately addressed. Able to handle customer service interactions, reports, and repairs. Employment certification for at least 2 years of experience.</t>
  </si>
  <si>
    <t>Chalan Kiya Drive, Chalan Kiya</t>
  </si>
  <si>
    <t>C-500-25116-908525</t>
  </si>
  <si>
    <t>P-500-25037-670034</t>
  </si>
  <si>
    <t>C-500-25134-973098</t>
  </si>
  <si>
    <t>Bachelor's Degree In Finance / Accounting. Must have (2) years prior related experience.</t>
  </si>
  <si>
    <t xml:space="preserve">SS FICA , Medicare , 
CNMI Taxes
</t>
  </si>
  <si>
    <t>C-500-24235-288328</t>
  </si>
  <si>
    <t>P-500-24200-204515</t>
  </si>
  <si>
    <t xml:space="preserve">Must have an associate degree in Graphic Design. Must have 24 months, work experience. With knowledge of new software, image editing, video editing, social media, photography, print design, print production, layout &amp; composition, optimization. Must know how to develop the overall layout and production design for applications such as advertisements, brochures, magazines, and reports. Applicant will be collaborating closely with clients, marketing teams, and other designers to produce high-quality visual content that aligns with the company's branding and marketing goals and to understand project scope and objectives. Updated on the latest design trends, tools, and technologies to ensure modern and relevant design work. Can develop the latest ideas for and answers to work-related problems. </t>
  </si>
  <si>
    <t>CNMI Tax AND FICA Tax</t>
  </si>
  <si>
    <t>C-500-24309-449987</t>
  </si>
  <si>
    <t>R.A.V. INTERNATIONAL CORPORATION</t>
  </si>
  <si>
    <t>EXCELLENT TAXI</t>
  </si>
  <si>
    <t>P.O. BOX 503487, FLORES ROSA ST.</t>
  </si>
  <si>
    <t>66-0859232</t>
  </si>
  <si>
    <t>NOT AVAILABLE</t>
  </si>
  <si>
    <t>ASHRAFUZZAMAN</t>
  </si>
  <si>
    <t>ravinternational602@gmail.com</t>
  </si>
  <si>
    <t>Shuttle Drivers and Chauffeurs</t>
  </si>
  <si>
    <t>P-500-24268-359278</t>
  </si>
  <si>
    <t>TAXI DRIVER</t>
  </si>
  <si>
    <t>AT LEAST 6 MONTHS WORKING EXPERIENCE AS TAXI DRIVER. MUST HAVE NO CRIMINAL RECORD OR RECORD OF CONSUMING SUBSTANCE. KNOWLEDGE IN ROAD AND TRAFFIC SYSTEM. GEOGRAPHICAL KNOWLEDGE. KNOW SAFETY DRIVING. MUST HAVE VALID DRIVER'S LICENSE AND DRIVERS LICENSE FROM DEPARTMENT OF COMMERCE. COMMUNICATION AND INTERPERSONAL SKILLS EXPERIENCE. WILLING TO WORK FLEXIBLE SCHEDULE. DO OTHER RELATED DUTIES AS ASSIGNED.</t>
  </si>
  <si>
    <t>FLORES ROSA ST.</t>
  </si>
  <si>
    <t>C-500-24299-431859</t>
  </si>
  <si>
    <t>C-500-24296-425400</t>
  </si>
  <si>
    <t>P-500-24200-204360</t>
  </si>
  <si>
    <t xml:space="preserve">MINIMUM 12 MONTH EXPERIENCE AS AUTOMOBILE AND BODY REPAIRER.
KNOWLEDGABLE OF USING HAND TOOLS AND POWER TOOLS FOR REPAIRING SUCH AS IMPACT WRENCHES AND SOCKETS,COMPRESSED-AIR SYSTEM, POWER DRILL &amp; RACHETS, CALIPER, TESTER AND OTHER TOOLS REQUIRED FOR REPAIRING.
</t>
  </si>
  <si>
    <t>C-500-24206-217438</t>
  </si>
  <si>
    <t xml:space="preserve">CNMI WITHHOLDING TAX, FEDERAL WITHHOLDING TAX, SOCIAL SECURITY AND MEDICARE
CONTRIBUTIONS, EMPLOYER WILL ASSIST IN SECURING BOARD AND LODGING AT NO COST OR
DEDUCTION TO EMPLOYEES.
</t>
  </si>
  <si>
    <t>C-500-24181-162137</t>
  </si>
  <si>
    <t>1 YEAR EXPERIENCE AS BUILDING MAINTENANCE IS REQUIRED AND PREFERABLY WITH CARPENTRY RELATED SKILLS SUCH AS REPAIR/INSTALLATION, CAN OPERATE EQUIPMENT AND HAND POWER TOOLS. MUST BE ABLE TO DELIVER WORK INDEPENDENTLY AND WITH URGENCY.</t>
  </si>
  <si>
    <t>C-500-24275-375584</t>
  </si>
  <si>
    <t xml:space="preserve">MUST HAVE ATLEAST 12MONTHS OF WORKING EXPERIENCE AS COSMETOLOGIST. MUST HAVE A HIGH SCHOOL DIPLOMA.  PRE-SCREENING TEST IS REQUIRED (LIKE TRADE TEST AND/OR EMPLOYMENT EXAM)
</t>
  </si>
  <si>
    <t>C-500-24200-204385</t>
  </si>
  <si>
    <t>Kanoa Resort Saipan</t>
  </si>
  <si>
    <t>P.O. Box 500369</t>
  </si>
  <si>
    <t>1899, Kanoa Resort Saipan, Beach Road, Susupe Village</t>
  </si>
  <si>
    <t>P-500-24157-072651</t>
  </si>
  <si>
    <t xml:space="preserve">High school diploma or GED. Must have at least twelve (12) months prior work experience as a General Maintenance Worker. Position requires a lot of standing, walking, bending, stretching, and other physical dexterity. The work may be performed inside and/or outside of the office or shop buildings in conditions involving inclement weather, excessive heat, cold, or noise level, standing, walking, bending, stretching, and other physical dexterity. Must be able to operate hand tools and power tools. Must be able to work nights, weekends, holidays, and during inclement weather. Must be able to lift and carry at least 30 pounds on a regular basis. </t>
  </si>
  <si>
    <t>CNMI and Federal Taxes. Share in medical insurance and 401(k) retirement plan is optional.</t>
  </si>
  <si>
    <t>Asia Pacific Hotels Inc. D/B/A Kanoa Resort Saipan</t>
  </si>
  <si>
    <t>C-500-24198-201085</t>
  </si>
  <si>
    <t>3-HI RES CORPORATION</t>
  </si>
  <si>
    <t>P.O. BOX 506013</t>
  </si>
  <si>
    <t>66-0906351</t>
  </si>
  <si>
    <t>TEMPERANTE</t>
  </si>
  <si>
    <t>MIRANDA</t>
  </si>
  <si>
    <t>3HIRES.TLC@GMAIL.COM</t>
  </si>
  <si>
    <t>P-500-24145-032907</t>
  </si>
  <si>
    <t>GRAPHIC ARTIST</t>
  </si>
  <si>
    <t>Must have at least three (3) years of experience as a Graphic Artist in a digital printing business. Must be able to use graphic design software and tools, such as Adobe Creative Suite, Affinity Design to create and modify designs. Must know web design principles and basic HTML/CSS coding. Must have a portfolio showcasing a diverse range of design projects and creative abilities. Must know how to operate Large Format Printer, UV Printer and Subli Printer. Must have organizational and time management skills and be able to manage multiple projects simultaneously, prioritize tasks, and meet project deliverables and timelines. Customer service,  communication and interpersonal skills is a must. Applicant must be willing to work flexible time, even weekends and holidays if necessary to meet deadlines. Qualified applicants are required to submit their resume and employment certification showing the required work experience. Complete applications will be considered if submitted within the recruitment period. Previous employers will be contacted for verification and personal reference. Applicants will be asked to bring their portfolio as well as demonstrate skill requirements of the job during the interview. All requirements apply equally to all applicants.</t>
  </si>
  <si>
    <t>3hires.tlc@gmail.com</t>
  </si>
  <si>
    <t>C-500-24283-394438</t>
  </si>
  <si>
    <t>MARIANAS INSURANCE BLDG</t>
  </si>
  <si>
    <t>P-500-24162-088923</t>
  </si>
  <si>
    <t>KNOWLEDGE OF PERFORMING ANY COMBINATION OF LIGHT CLEANING DUTIES TO MAINTAIN PRIVATE HOUSEHOLDS OR COMMERCIAL ESTABLISHMENTS, SUCH AS HOTELS AND HOSPITALS, IN A CLEAN AND ORDERLY MANNER.</t>
  </si>
  <si>
    <t>C-500-24340-519227</t>
  </si>
  <si>
    <t>HOMESMART REALTY LLC</t>
  </si>
  <si>
    <t>HOMESMART RESIDENCES</t>
  </si>
  <si>
    <t>P-500-24271-369119</t>
  </si>
  <si>
    <t>PROPERTY COORDINATOR</t>
  </si>
  <si>
    <t xml:space="preserve">Applicant must have a high school diploma. Applicant must have at least 12 months of work experience. </t>
  </si>
  <si>
    <t>C-500-24356-566304</t>
  </si>
  <si>
    <t>C-500-24240-295142</t>
  </si>
  <si>
    <t>DBA KATHY BARBER SHOP</t>
  </si>
  <si>
    <t>P-500-24098-862619</t>
  </si>
  <si>
    <t>CNMI AND FEDERAL TAXES REQUIRED BY LAW.</t>
  </si>
  <si>
    <t>C-500-24320-476941</t>
  </si>
  <si>
    <t>Familiar with operating different types of cranes, load charts, rigging techniques, crane maintenance, safety procedures and OSHA regulations.</t>
  </si>
  <si>
    <t>DOD Project FA8051-24-F-0024: Employer will pay the highest of the PWD, Federal, State or Local min wage</t>
  </si>
  <si>
    <t>ALL FEDERAL, STATE &amp; LOCAL EMPLOYMENT TAXES; $80/WEEKLY FOR FOOD AND HOUSING/LODGING.</t>
  </si>
  <si>
    <t>C-500-24200-204362</t>
  </si>
  <si>
    <t>P-500-24157-071854</t>
  </si>
  <si>
    <t>MUST PERFORM PHYSICAL ACTIVITIES THAT REQUIRE CONSIDERABLE USE OF YOUR ARMS AND LEGS AND MOVING YOUR WHOLE BODY, SUCH AS CLIMBING, LIFTING
BALANCING, WALKING, STOOPING, AND HANDLING OF MATERIALS.
THE ABILITY TO EXERT MUSCLE FORCE REPEATEDLY OR CONTINOUSLY OVER TIME.
THE ABILITY TO COMMUNICATE INFORMATION AND IDEAS IN SPEAKING AS OTHERS WILL UNDERSTAND.
THE ABILITY TO USE YOUR ABDOMINAL AND LOWER BACK MUSCLES IN SUPPORT PART OF THE BODY OR CONTINOUSLY OVERTIME WITHOUT GIVING UP OR GETTING TIRED. IN ORDER FOR THE APPLICANTS TO BE CONSIDERED FOR THIS OCCUPATION, THE APPLICANT MUST BE ABLE TO DISTINGUISH BETWEEN DIFFERENT TYPES OF
ESSENTIAL OILS AND KNOW HOW THEY AFFECT THE BODY. THIS OCCUPATION REQUIRES 1 YEAR OF TRAINING AND 1 YEAR EXPERIENCE.</t>
  </si>
  <si>
    <t>PASEO DE MARIANAS</t>
  </si>
  <si>
    <t>local tax 4%; FICA 7.65%</t>
  </si>
  <si>
    <t>C-500-24250-318935</t>
  </si>
  <si>
    <t>Suspe</t>
  </si>
  <si>
    <t>danny.e.sanpedro@gmail.com</t>
  </si>
  <si>
    <t>P-500-24130-975000</t>
  </si>
  <si>
    <t>A) High school diploma (may be foreign equivalent); 12 months of experience as an Inventory Specialist, Promodiser, or Merchandiser; and must possess drivers license.  Verification of qualifications required.
B) [Continued from E.c.7.a] 5 days paid vacation leave after 1 year of employment, 7 days paid vacation leave after 2 years of employment, 10 days paid vacation leave after 3 years of employment; &amp; 5 days paid sick leave per year after completing 90 days from commencement of employment.  Worker will be provided with daily transportation to and from workers residence to work site.
C) Housing is optional.  At the worker's option, the Employer will assist the worker in securing housing consisting of a bedroom with shared bathroom, shared kitchen, &amp; shared living room/dining space at a monthly rate, excluding utilities, of $200 per bedroom or $100 if 2-person shared bedroom.  The worker is responsible for paying for the cost of the housing. No deduction will be made from the worker's pay for the housing.</t>
  </si>
  <si>
    <t>Employer paid medical/dental insurance ($251/month)[Cont'd at E.b.12]</t>
  </si>
  <si>
    <t>C-500-24308-449478</t>
  </si>
  <si>
    <t>MUST HAVE AT LEAST ONE (1) YEAR WORKING EXPERIENCE AS GENERAL MAINTENANCE AND REPAIR WORKERS. ABLE TO UNDERSTAND AND FOLLOW SAFETY RULES AND PROCEDURES. ABLE TO WORK WITH MINIMAL SUPERVISION. MUST HAVE KNOWLEDGE ON USING VARIOUS TOOLS AND EQUIPMENT THAT ARE COMMONLY USED BY GENERAL MAINTENANCE</t>
  </si>
  <si>
    <t>MOTIN AUTOMOTIVE REPAIR CENTER, INC.</t>
  </si>
  <si>
    <t>C-500-25031-655989</t>
  </si>
  <si>
    <t>FREDDIE SAINTS</t>
  </si>
  <si>
    <t>FREKAT PRODUCTIONS</t>
  </si>
  <si>
    <t>CHALAN PALE ARNOLD ROAD, FINA SISU</t>
  </si>
  <si>
    <t>PMB 394 BOX 10000</t>
  </si>
  <si>
    <t>66-0455355</t>
  </si>
  <si>
    <t>SAINTS</t>
  </si>
  <si>
    <t>PMB 934 BOX 10000</t>
  </si>
  <si>
    <t>fpsaints52@gmail.com</t>
  </si>
  <si>
    <t>P-500-24355-560691</t>
  </si>
  <si>
    <t>ENTERTAINER AND PERFORMENRS</t>
  </si>
  <si>
    <t>Must know how to play and set-up musical instrument like electric guitar/guitars, piano and drums. Know how to read notes. Know how to perform for live audiences and recordings. With 24-months of work related experiences as a Entertainer / Performer. Must have confidence in performing before an audience. Continue practicing every day. Has the ability to work as part of a team. Must be flexible in time schedule.</t>
  </si>
  <si>
    <t>FINA SISU</t>
  </si>
  <si>
    <t>C-500-24259-338551</t>
  </si>
  <si>
    <t>Certificate in basic events design, planning or coordination, 6 MONTHS EXPERIENCE, hIGH SCHOOL / ged GRADUATE</t>
  </si>
  <si>
    <t>nONE</t>
  </si>
  <si>
    <t>ALL APPLICABLE CNMI AND FEDERAL TAX DEDUCTIONS</t>
  </si>
  <si>
    <t>C-500-24206-217631</t>
  </si>
  <si>
    <t>G/F Bldg Chalan Pale Arnold  St Middle Road Gualo Rai</t>
  </si>
  <si>
    <t>P-500-24138-007025</t>
  </si>
  <si>
    <t>Building Repairs and Maintenance</t>
  </si>
  <si>
    <t>2 years work related experience. Ability to work under pressure. Ability to use hand tools and power tools. Able to work on a flexible schedule.</t>
  </si>
  <si>
    <t>Mandatory &amp; CNMI  Taxes</t>
  </si>
  <si>
    <t>C-500-24260-338769</t>
  </si>
  <si>
    <t>P.O. Box 502535</t>
  </si>
  <si>
    <t>P-500-24132-985299</t>
  </si>
  <si>
    <t>Civil Engineering Technologist and Technicians</t>
  </si>
  <si>
    <t>Able to produce drawings using AutoCAD, Adobe Photoshop, Adobe in Design, and SketchUp. Skills in Microsoft Word, Excel, and PowerPoint for presentation purposes. With the ability to listen and understand information and ideas presented through spoken words or sentences. Able to report to work 5 days a week. Will agree to pre-employment drug testing for all CW-1 and US workers.</t>
  </si>
  <si>
    <t>C-500-24284-397488</t>
  </si>
  <si>
    <t>COMPUTER LITERATE, MICROSOFT WORD, PROBLEM AND ANALYTICAL SKILLS, TIME MANAGEMENT AND
MULTITASKING, ACCOUNTING, BOOKKEEPING, AUDITING.</t>
  </si>
  <si>
    <t xml:space="preserve">CNMI TAXES ( Chapter 2 and Chapter 7 ) 
FICA Taxes ( Social Security and Medicare ) </t>
  </si>
  <si>
    <t>C-500-24256-331920</t>
  </si>
  <si>
    <t xml:space="preserve">24 months of related work experience;  Associate Degree in Civil Engineering is preferred;  Must be knowledgeable in cost estimating, planning, scheduling, site inspection and familiarization of materials, methods and tools involved in construction or repair of buildings, houses or other structures.  </t>
  </si>
  <si>
    <t>C-500-24202-210713</t>
  </si>
  <si>
    <t>P-500-24153-059809</t>
  </si>
  <si>
    <t xml:space="preserve">Applicant must have a high school diploma. Applicant must have at least 6 months of work
experience.
</t>
  </si>
  <si>
    <t>C-500-24172-131801</t>
  </si>
  <si>
    <t>P-500-23345-556670</t>
  </si>
  <si>
    <t>HIGH SCHOOL GRADUATE WITH 12 MONTHS OF WORK EXPERIENCE IN DAYCARE CENTER SETTING. MUST HAVE AND DEMONSTRATE SKILLS WHEN DISCUSSING PROGRESS OF A CHILD IN HIS/HER CARE. KNOWLEDGE AND UNDERSTANDING OF CHILDREN'S GROWTH AND DEVELOPMENT NEEDS FOR SOCIAL, PHYSICAL AND INTELLECTUAL EXPANSION. ABILITY TO OFFER A SAFE ENVIRONMENT FOR EACH CHILD INCLUDING THEIR NUTRITIONAL, TECHNOLOGICAL AND HYGIENIC NEEDS. MUST BE CERTIFIED THROUGH BOTH THE INFANT TODDLER ENVIRONMENT RATING SCALE AND THE EARLY CHILDHOOD RATING SCALE.</t>
  </si>
  <si>
    <t>C-500-24218-243552</t>
  </si>
  <si>
    <t>Beach Road, Oleai P.O. Box 500137</t>
  </si>
  <si>
    <t>P-500-24156-071354</t>
  </si>
  <si>
    <t>At least 6 months work experience in the related field of customer service, office administration or sales work in the tourism industry. Must be computer literate with knowledge of excel,
word and PowerPoint. Applicants must pass Cashiers' skilled test (Total Passing Score of 89%) during the application process. The skill testing and comprehension exam are required
equally to both US and Foreign workers. Applicants must have a valid Drivers License and are required equally to both US and Foreign workers. Required minimum of 3 months Automated
Rent A Car System and Manual Rent A Car Transaction experience</t>
  </si>
  <si>
    <t>(Opt)Med, dental,vision,life ins, holiday pay, 401(k), personal time, employee discounts subject to the terms and condi</t>
  </si>
  <si>
    <t>C-500-24257-335278</t>
  </si>
  <si>
    <t>C-500-25065-749024</t>
  </si>
  <si>
    <t>Must have a high school diploma/GED. Must have at least 12 months prior work experience as a Inventory Specialist/Stock/Clerk/Sales Representative. Familiarity with the Systems Application and Products (SAP) System is an advantage. Must be able and willing to work nights, weekends, holidays, and during inclement weather.</t>
  </si>
  <si>
    <t>Asia Pacific Hotels Inc. d/b/a Crowne Plaza Resort Saipan</t>
  </si>
  <si>
    <t>C-500-24366-577908</t>
  </si>
  <si>
    <t>C-500-24353-552847</t>
  </si>
  <si>
    <t>WH-DOOR 2, DOTSE PLACE, BEACH ROAD</t>
  </si>
  <si>
    <t>WH-Door 2, Dotse Place, Beach Road</t>
  </si>
  <si>
    <t>P-500-24190-178362</t>
  </si>
  <si>
    <t>Knowledgeable in mechanic and repair technologies. Can diagnose and troubleshoot a problem system or application.</t>
  </si>
  <si>
    <t>WH-DOOR 2 DOTSE PLACE BEACH ROAD</t>
  </si>
  <si>
    <t>CNMI WITHHOLDING TAX AND FICA TAX (SS &amp; MEDICARE)</t>
  </si>
  <si>
    <t>C-500-24351-545179</t>
  </si>
  <si>
    <t>C-500-25018-628330</t>
  </si>
  <si>
    <t>Wilfredo Ching</t>
  </si>
  <si>
    <t>Gene's Barber &amp; Beauty Shop</t>
  </si>
  <si>
    <t>P.O. Box 504941</t>
  </si>
  <si>
    <t>66-0852668</t>
  </si>
  <si>
    <t>Ching</t>
  </si>
  <si>
    <t>Wilfredo</t>
  </si>
  <si>
    <t>boyching@gmail.com</t>
  </si>
  <si>
    <t>P-500-24287-403336</t>
  </si>
  <si>
    <t>Hair Stylist</t>
  </si>
  <si>
    <t xml:space="preserve">Certificate of employment of at least 12 months in this job category dealing with salon jobs.  </t>
  </si>
  <si>
    <t>Units 2 &amp; 3 Skills International Bldg., Middle Road</t>
  </si>
  <si>
    <t>CNMI Wage and Salary Tax and FICA</t>
  </si>
  <si>
    <t>C-500-25058-727824</t>
  </si>
  <si>
    <t>Skilled in preparing  Japanese cuisine, including but not limited to sushi, sashimi &amp; tempura. Skilled in cutting &amp; preparations technique for each type of fish used in sushi rolls, as well as how to prepare sushi rice, sauces &amp; seasoned ingredients.
With valid Food Handler Certificate (applied equally both for US workers &amp; CW1 workers)
With valid police clearance(applied equally both for US workers and CW1 workers)
Can work in flexible hours including weekends, holidays &amp; night time shift . With own means of transportation.
Work certification from previous employer.(applied equally both for US workers and CW1 workers</t>
  </si>
  <si>
    <t>Withholding tax Chapter 2 &amp; 7, FICA social Security</t>
  </si>
  <si>
    <t>SIWA</t>
  </si>
  <si>
    <t>YANO ENTERPRISES, INC.</t>
  </si>
  <si>
    <t>C-500-25038-673812</t>
  </si>
  <si>
    <t>C-500-24338-512286</t>
  </si>
  <si>
    <t>C-500-24344-526445</t>
  </si>
  <si>
    <t>Technical knowledge in equipment maintenance, repairing, trouble shooting, equipment selection or determining the kind of tools and equipment needed to do job.</t>
  </si>
  <si>
    <t>C-500-24325-489604</t>
  </si>
  <si>
    <t>KNOWLEDGE OF OPERATIONAL CHARACTERISTICS OF MECHANICAL EQUIPMENT AND TOOLS USED IN THE MAINTENANCE AND REPAIR OF FACILITIES, KNOWLEDGE OF OCCUPATIONAL HAZARDS AND STANDS SAFETY PRATICES NECESSARY IN THE MAINTENANCE AND REPAIR OF FACILITIES. KNOWLEDGE OF BUIDLING MAINTENANCE PRACTICES AND PROCEDURES; PRINCIPALS AND PROCEDURES OF RECORD KEEPING. MUST MEET PHYSICAL REQUIREMENTS TO PERFORM THEIR DUTIES SUCH AS LIFTING OBJECTS OF AT LEAST 25-50 LBS. WITH OF WITHOUT ASSITANCE OF HAND TRUCK OR ANOTHER PERSON; BENDING AND STANDING FOR DURATION OF SHIFT. ABILITY TO EXERT MAXIMUM MUSCLE FORCE TO LIFT, PUSH, PULL, OR CARRY HEAVY OBJECT; ABILITY TO ARRANGE THINGS OR ACTIONS IN A CERTAIN ORDER OR PATTERN ACCORDING TO A SPECIFIC RULE OR SET OF RULES; MUST HAVE PHYSICAL STAMINA AND DEXTERITY; ABILITY TO READ TECHNICAL MANUALS AND DRAWINGS; MUST KNOW HOW TO OPERATE HAND AND ELECTRICAL, TOOLS SUCH AS ADJUSTABLE WRENCHES, DRAIN OR PIPE CLEANING EQUIPMENT, HEX KEYS, LEVELS, PIPE OR TUBE CUTTER, PIPE WRENCHES POWER DRILLS, POWER SAWS, PULLER, SCREWDRIVERS, ETC.;   KNOWLEDGE OF HVAC, PLUMBING AND ELECTRICAL SYSTEM, MATERIALS, METHODS, AND THE TOOLS INVOLVED IN THE CONSTRUCTION OR REPAIR OF HOUSES, OR OTHER STRUCTURES. MUST BE ABLE TO WORK ON WEEKENDS OR NIGHT SHIFT IN NEEDED. THE EMPLOYER REQUIRES POST-OFFER PRE-EMPLOYMENT DRUG SCREENING TEST AND RANDOM DRUG TESTING WHICH IS TO BE APPLIED EQUALLY TO BOTH U.S. WORKERS AND CW-1 WORKERS. THE EMPLOYMENT REQUIRES THE POST-OFFER PRE-EMPLOYMENT POLICE CLEARANCE RECORD TO BE PROVIDED TO THE EMPLOYERS; THIS REQUIREMENTS IS TO BE APPLIED EQUALLY TO BOTH U.S. WORKERS AND CW-1 WORKER.</t>
  </si>
  <si>
    <t>C-500-25091-816019</t>
  </si>
  <si>
    <t>C-500-25043-685385</t>
  </si>
  <si>
    <t>CNMI WITHHOLDING TAX, FEDERAL WITHHOLDING TAX, SOCIAL SECURITY AND MADICARE CONTRIBUTIONS, EMPLOYER WILL ASSIST IN SCERUING BOARD AND LODGING AT NO COST OR DEDUCTION TO EMPLOYEES.</t>
  </si>
  <si>
    <t>blue eagle enterprises llc</t>
  </si>
  <si>
    <t>C-500-25046-697444</t>
  </si>
  <si>
    <t>CHALAN LAULAU BEACH ROAD</t>
  </si>
  <si>
    <t>C-500-25054-717311</t>
  </si>
  <si>
    <t xml:space="preserve">1. Specific skills required  Electrical work, mechanical, HVAC maintenance, carpentry, and construction-related repairs.
2. Experience required  Minimum of 2 years of experience in General Maintenance.
3. Certifications  Certificate of Employment to verify experience.
4. Assessment method  Applicants will be evaluated based on prior work experience and interviews.
</t>
  </si>
  <si>
    <t>C-500-25060-735434</t>
  </si>
  <si>
    <t xml:space="preserve">MUST HAVE THREE (3) MONTHS  WORK EXPERIENCE. APPLICANTS MUST BE ABLE TO LIFT AT LEAST 50 LBS. &amp; CAN WORK ON A FLEXIBLE HOURS ON WEEKDAYS AND HOLIDAYS OR AN EARLY MORNING SHIFT. MUST SUBMIT DETAILED RESUME EQUALLY APPLICABLE TO U.S. AND FOREIGN WORKERS. </t>
  </si>
  <si>
    <t xml:space="preserve">CHAPTER 2 AND CHAPTER 7 TAXES ( STATE AND FEDERAL TAXES), SOCIAL SECURITY AND MEDICARE TAXES </t>
  </si>
  <si>
    <t>C-500-25064-748358</t>
  </si>
  <si>
    <t>Tinian Landscaping and Custodial Services; TLC Contractor</t>
  </si>
  <si>
    <t>P-500-24213-233637</t>
  </si>
  <si>
    <t>Custodial Worker</t>
  </si>
  <si>
    <t>Previous work-related skills, knowledge, or experience, time  management, service orientation, and monitoring.</t>
  </si>
  <si>
    <t>P. O. Box 520800</t>
  </si>
  <si>
    <t>C-500-25076-779841</t>
  </si>
  <si>
    <t>FEDERAL AND WITHHOLDING TAX</t>
  </si>
  <si>
    <t>PO BOX 505736</t>
  </si>
  <si>
    <t>C-500-25097-835969</t>
  </si>
  <si>
    <t>P-500-24291-413092</t>
  </si>
  <si>
    <t>COOK (SHORT ORDER)</t>
  </si>
  <si>
    <t>AT LEAST 12 MONTHS WORKING EXPERIENCE. KNOWS HOW TO MAKE DIFFERENT KIND OF DISHES. KNOWS HOW TO MAKE DIFFERENT KINDS OF SNACKS AND DESSERTS. KNOWS HOW TO MEASURE AND ASSEMBLE INGREDIENTS FOR MENU ITEMS. MAINTAIN ACCURATE FOOD INVENTORIES. KNOWLEDGE IN COOKING. KNOWLEDGE IN FILIPINO FOOD. ENSURE THAT THE FOOD PREPARATION AREA AND THE KITCHEN ARE SANITIZED AT THE END OF THE SHIFT. WILLING TO WORK FLEXIBLE SCHEDULE. DO OTHER RELATED DUTIES AS ASSIGNED.</t>
  </si>
  <si>
    <t>CRISPINA ST</t>
  </si>
  <si>
    <t>C-500-25115-903974</t>
  </si>
  <si>
    <t>C-500-25064-748263</t>
  </si>
  <si>
    <t>C-500-25072-771451</t>
  </si>
  <si>
    <t>ABLE TO FOLLOW SANITATION STANDARDS AND HEALTH CODES. ABILITY TO USE SLICERS, MIXERS, GRINDER, FOOD PROCESSORS, KNIFE, ETC. ABLE TO HANDLE WORK IN FAST-PACED KITCHEN ENVIRONMENT. MEETING QUALITY STANDARDS FOR SERVICES, AND EVALUATION OF CUSTOMER SATISFACTION.</t>
  </si>
  <si>
    <t>C-500-25097-835826</t>
  </si>
  <si>
    <t>CHUNG NAM CORPORATION</t>
  </si>
  <si>
    <t>UPHOLSTERY</t>
  </si>
  <si>
    <t>P.O. BOX 502957, SULO ST. CORNER BEACH ROAD</t>
  </si>
  <si>
    <t>98-0085972</t>
  </si>
  <si>
    <t>JU</t>
  </si>
  <si>
    <t>JAE YON</t>
  </si>
  <si>
    <t>chungnamcorp@yahoo.com</t>
  </si>
  <si>
    <t>Upholsterers</t>
  </si>
  <si>
    <t>P-500-24284-397585</t>
  </si>
  <si>
    <t>UPHOLSTERER</t>
  </si>
  <si>
    <t>AT LEAST 12 MONTHS WORKING EXPERIENCE AS UPHOLSTERER. KNOW HOW TO CUT FABRIC AND LEATHER MATERIALS AND DESIGN TO FIT AND COVER WORK PIECES. KNOW HOW TO OPERATE SEWING MACHINE OR SEW BY HAND, LAY OUT, CUT, FABRICATE AND INSTALL UPHOLSTERY. DISCUSS UPHOLSTERY FABRIC, COLOR, AND STYLE TO CUSTOMER AND PROVIDE ESTIMATE. WILLING TO WORK FLEXIBLE SCHEDULE. DO OTHER RELATED DUTIES AS ASSIGNED.</t>
  </si>
  <si>
    <t>SULO ST. CORNER BEACH ROAD</t>
  </si>
  <si>
    <t>CNMI Tax and FICA Tax. Housing is optional; Employees who are single may live in the housing with a monthly charge of $30.00 for air condition use, free housing or no monthly charge for single employees who opted not to use the air conditioner.</t>
  </si>
  <si>
    <t>C-500-25112-887683</t>
  </si>
  <si>
    <t>MUST BE A  HIGH SCHOOL GRADUATE OR GED, MUST HAVE AT LEAST 24 MONTHS OF EXPERIENCE.
ABILITY TO FOLLOW THE INSTRUCTIONS FROM THE SUPERVISOR OR SENIOR MAINTENANCE WORKERS.
KNOWLEDGE OF GENERAL CARPENTRY OR REPAIRS. ABILITY TO USE HAND TOOLS AND POWER TOOLS.</t>
  </si>
  <si>
    <t>66-1046916</t>
  </si>
  <si>
    <t>JESSA JADE</t>
  </si>
  <si>
    <t>SECLON</t>
  </si>
  <si>
    <t>C-500-25093-825962</t>
  </si>
  <si>
    <t>P-500-25014-615971</t>
  </si>
  <si>
    <t>Associate Degree with 12 months previous proven work related experience in financial management, payroll and general accounting procedures.  Knowledge and experience in Adobe systems: Adobe Acrobat/Reaader; Microsoft Office: Word, Excel, PowerPoint; and Accounting Software System Application of Product in Data Processing (SAP).</t>
  </si>
  <si>
    <t>C-500-25107-873860</t>
  </si>
  <si>
    <t>P. O. BOX 168 GRB</t>
  </si>
  <si>
    <t>P-500-25065-749125</t>
  </si>
  <si>
    <t>CRANE OPERATOR</t>
  </si>
  <si>
    <t>2 years work experience as a Crane Operator, preferably in lifting modular units or large prefabricated structures. Ability to operate and troubleshoot different types of cranes (e.g., mobile, tower, or crawler cranes).</t>
  </si>
  <si>
    <t>C-500-25146-016828</t>
  </si>
  <si>
    <t>873 Micro Beach Road Garapan</t>
  </si>
  <si>
    <t xml:space="preserve">Minimum of 12 months of relevant work experience as a Baker, demonstrating proficiency in a variety of baking techniques and a comprehensive understanding of baking equipment and ingredient properties.
Proven expertise in preparing a wide range of baked goods, including breads, pastries, cakes, cookies, and more, with a solid grasp of ingredient interaction and baking processes.
Ability to follow complex recipes with precision while also adjusting and scaling recipes based on production needs, ensuring consistent quality and high standards.
Exceptional attention to detail, both in the quality of baked products and their presentation, ensuring all goods meet visual, taste, and texture standards.
Thorough understanding of food safety regulations and the ability to maintain a clean, organized, and safe working environment at all times.
Creativity and innovation in decorating baked goods, with a keen eye for design and the ability to personalize cakes and other products according to customer preferences or special orders.
Ability to work efficiently in a fast-paced environment, juggling multiple tasks and meeting production deadlines.
Ability to collaborate effectively with team members and provide clear instructions or feedback.
Physical stamina and endurance, with the ability to stand for extended periods, lift heavy trays or equipment, and work effectively in a physically demanding role.
Comfortable working in a hot kitchen environment, including the operation of ovens, mixers, and other baking equipment while maintaining focus on quality and safety.
</t>
  </si>
  <si>
    <t>TORRES REFRIGERATION, INC</t>
  </si>
  <si>
    <t>COMMERCE PL AIRPORT ROAD</t>
  </si>
  <si>
    <t>SAN VICENTE VILLAGE PO BOX 500714</t>
  </si>
  <si>
    <t>P-500-24156-066142</t>
  </si>
  <si>
    <t>REFRIGERATION AND AIRCON TECHNICIAN</t>
  </si>
  <si>
    <t>C-500-25160-066524</t>
  </si>
  <si>
    <t>P-500-25106-869753</t>
  </si>
  <si>
    <t>C-500-25097-835602</t>
  </si>
  <si>
    <t>P-500-24353-553483</t>
  </si>
  <si>
    <t xml:space="preserve">A valid health certification from the Saipan Health Clinic is required.
 A health certificate is mandatory for both U.S. workers and CW1 workers.
 Proven experience in beauty services such as hair cutting, coloring, and styling.
 Knowledge of proper sanitation practices for tools and workstations.
 Ability to provide exceptional customer service and build client relationships.
 Strong communication skills to understand and execute client requests.
 Willingness to stay updated with the latest beauty trends and techniques.
</t>
  </si>
  <si>
    <t>C-500-25106-873182</t>
  </si>
  <si>
    <t>Asia Pacific Inc.</t>
  </si>
  <si>
    <t>P.O. Box 503743</t>
  </si>
  <si>
    <t>Kadena Di Amor St., Garapan</t>
  </si>
  <si>
    <t>66-0775191</t>
  </si>
  <si>
    <t>Alam</t>
  </si>
  <si>
    <t>MD Ashraful</t>
  </si>
  <si>
    <t>assapispn@gmail.com</t>
  </si>
  <si>
    <t>P-500-25068-759899</t>
  </si>
  <si>
    <t>MUST HAVE AT LEAST 12 MONTHS OF PRIOR EXPERIENCE. MUST PASS PRE- EMPLOYMENT DRUG TEST IF SELECTED. MUST PROVIDE UPDATED CRIMINAL RECORD CLEARANCE PRE-EMPLOYMENT. ALL EMPLOYMENT REQUIREMENTS APPLY EQUALLY TO BOTH U.S. WORKERS AND CW-1 WORKERS.</t>
  </si>
  <si>
    <t>PRCL, MBP, Paradise Hotel Sites</t>
  </si>
  <si>
    <t>Experience and Performance</t>
  </si>
  <si>
    <t>pitoursaipan@yahoo.com</t>
  </si>
  <si>
    <t>C-500-25105-863600</t>
  </si>
  <si>
    <t>P-500-25067-759311</t>
  </si>
  <si>
    <t>C-500-25128-951460</t>
  </si>
  <si>
    <t xml:space="preserve">MINIMUM ASSOCIATE'S DEGREE REQUIRED WITH 24 MONTHS WORK RELATED EXPERIENCE. KNOWLEDGE OF DESIGN TECHNIQUES, TOOLS, AND PRINCIPLES INVOLVED IN PRODUCTION OF PRECISION TECHNICAL PLANS, BLUEPRINTS, DRAWINGS, AND MODELS. KNOWLEDGE OF MATERIALS, METHODS, AND THE TOOLS INVOLVED IN THE CONSTRUCTION OR REPAIR OF HOUSES, BUILDINGS, OR OTHER STRUCTURES SUCH AS HIGHWAYS AND ROADS. 2 YEARS OF DIRECT WORK WITH AUTOCAD AND CONSTRUCTION DRAWING PREPARATION.
</t>
  </si>
  <si>
    <t>C-500-25097-835599</t>
  </si>
  <si>
    <t xml:space="preserve">A valid health certification from the Saipan Health Clinic is required.
 A health certificate is mandatory for both U.S. workers and CW1 workers.
 Proven experience in beauty services such as hair cutting, coloring, and styling.
 Knowledge of proper sanitation practices for tools and workstations.
 Minimum of 12 months work experience in a customer-facing beautician role in a salon or spa. 
 Ability to understand and follow client requests related to beauty services.
 Willingness to stay updated with the latest beauty trends and techniques.
</t>
  </si>
  <si>
    <t>C-500-25125-940021</t>
  </si>
  <si>
    <t>C-500-25112-888024</t>
  </si>
  <si>
    <t>Boaz Corporation</t>
  </si>
  <si>
    <t>Yes Travel</t>
  </si>
  <si>
    <t>PMB 375 Box 10003</t>
  </si>
  <si>
    <t>66-0842170</t>
  </si>
  <si>
    <t>Hong</t>
  </si>
  <si>
    <t>Jingyou</t>
  </si>
  <si>
    <t>P-500-25073-775002</t>
  </si>
  <si>
    <t>2 years of work experience as a tour guide. Can communicate with tourists to explain safety regulations and procedures. Able to adhere to a schedule. Able to organize and watch over a large group of people and follow pre-designated routes. Can speak Korean, Chinese. Valid drivers license required for US Citizens and CW1 workers.</t>
  </si>
  <si>
    <t>Bukiki Avenue, Garapan</t>
  </si>
  <si>
    <t>C-500-25099-844561</t>
  </si>
  <si>
    <t>C-500-25100-849306</t>
  </si>
  <si>
    <t>SNT Corporation</t>
  </si>
  <si>
    <t>S.H.L. ASIA-PACIFIC</t>
  </si>
  <si>
    <t>Reyes Commercial Building Unit 101</t>
  </si>
  <si>
    <t>P.O. BOX 506695</t>
  </si>
  <si>
    <t>66-0917128</t>
  </si>
  <si>
    <t>Beach Road Chalan Lau Lau</t>
  </si>
  <si>
    <t>shlasiapacific@outlook.com</t>
  </si>
  <si>
    <t>P-500-25043-685203</t>
  </si>
  <si>
    <t>Bookkeeping, Accounting, and Auditing Clerk</t>
  </si>
  <si>
    <t>MUST HAVE KNOWLEDGE AND POSSESS HANDS-ON EXPERIENCE ONTHE USE OF ACCOUNTING SOFTWARE, SUCH AS PEACHTREE AND QUICKBOOKS. MUST BE KNOWLEDGEABLE WITH WORD AND EXCEL. MUST HAVE HIGH SCHOOL DIPLOMA. AT LEAST 12 MONTHS OF EXPERIENCE AS A BOOKKEEPER OR RELATED AND CERTIFICATE OF EMPLOYMENT AS BOOKKEEPER IS REQUIRED. PASSING THE PRE-SCREENING TEST IS REQUIRED (LIKETRADE TEST AND/OR EMPLOYMENT EXAM)</t>
  </si>
  <si>
    <t>C-500-25115-904202</t>
  </si>
  <si>
    <t>CONGXIANG S. PALACIOS</t>
  </si>
  <si>
    <t>SA FARMING</t>
  </si>
  <si>
    <t>AFETNA ROAD, SAN ANTONIO</t>
  </si>
  <si>
    <t>POBOX 506268</t>
  </si>
  <si>
    <t>66-0760598</t>
  </si>
  <si>
    <t>CONGXIANG</t>
  </si>
  <si>
    <t>safarming8888@gmail.com</t>
  </si>
  <si>
    <t>P-500-25015-619097</t>
  </si>
  <si>
    <t>AT LEAST 3 MONTHS OF CONTINUOUS WORK EXPERIENCE ON THE FARM AND HEALTH CERTIFICATE.</t>
  </si>
  <si>
    <t>C-500-25105-863732</t>
  </si>
  <si>
    <t>C-500-25114-897947</t>
  </si>
  <si>
    <t>P-500-25037-670090</t>
  </si>
  <si>
    <t>COOK SUPERVISOR</t>
  </si>
  <si>
    <t>Must have a high school diploma or equivalent, with at least 12 months work experience in a reputable establishment. Must be able to perform food preparation and cooking activities of a dining restaurant. Can design the menu and review food purchases. Must have the ability to forecast food preparation base from increase or decrease customer guest flow. Can create inventory methods based on company or restaurant needs. Can comply with nutrition, sanitation regulation and safety standards as prescribed by USDA. Applicants must be updated on the latest industry practices.</t>
  </si>
  <si>
    <t>BROADWAY ST., CANAL AVE., SAN JOSE VILLAGE</t>
  </si>
  <si>
    <t>C-500-25109-882439</t>
  </si>
  <si>
    <t>WINCHELL'S INC.</t>
  </si>
  <si>
    <t>WINCHELL'S DONUTS SAIPAN</t>
  </si>
  <si>
    <t>98-0083587</t>
  </si>
  <si>
    <t>DALANGIN</t>
  </si>
  <si>
    <t>JULIO</t>
  </si>
  <si>
    <t>CABRAL</t>
  </si>
  <si>
    <t>ADMINISTRATIVE MANAGER</t>
  </si>
  <si>
    <t>321 E HARMON INDUSTRIAL PARK RD</t>
  </si>
  <si>
    <t>SUITE 6G</t>
  </si>
  <si>
    <t>HARMON</t>
  </si>
  <si>
    <t>juliocdalangin@gmail.com</t>
  </si>
  <si>
    <t>P-500-24201-207465</t>
  </si>
  <si>
    <t>BAKER/DONUT MAKER</t>
  </si>
  <si>
    <t>MUST HAVE VALID FOOD HANDLER CERTIFICATE. MUST BE ABLE TO LIFT AT LEAST 50 LBS. MUST BE ABLE TO WORK ANYTIME OF DAY OR NIGHT. MUST HAVE AT LEAST 12 MONTHS EMPLOYMENT EXPERIENCE AS A BAKER/DONUT MAKER.</t>
  </si>
  <si>
    <t>WINCHELL'S SUSUPE</t>
  </si>
  <si>
    <t>BEACH ROAD SAIPAN</t>
  </si>
  <si>
    <t>FICA payroll taxes and CNMI income taxes such as Chapter 2 and Chapter 7 taxes</t>
  </si>
  <si>
    <t>jobapplicant2014@gmail.com</t>
  </si>
  <si>
    <t>C-500-25101-853882</t>
  </si>
  <si>
    <t>CNMI WITHHOLDING TAX, FEDERAL,  WITHHOLDING TAX, SOCIAL SECURITY AND MEDICARE CONTRIBUTION, EMPLOYER WILL ASSIST IN SECURING BOARD AND LODGING AT NO COST  OR DEDUCTION TO EMPLOYEES.</t>
  </si>
  <si>
    <t>C-500-25100-849745</t>
  </si>
  <si>
    <t>C-500-25100-853624</t>
  </si>
  <si>
    <t>P-500-24319-474016</t>
  </si>
  <si>
    <t>AUTOMOTIVE SERVICE TECHNICIAN</t>
  </si>
  <si>
    <t>APPLICANT MUST HAVE HIGH SCHOOL DIPLOMA. APPLICANT MUST ALSO HAVE LEAST 12 MONTHS OF WORK EXPERIENCE.</t>
  </si>
  <si>
    <t>C-500-25100-849426</t>
  </si>
  <si>
    <t>Korean Community School of Saipan</t>
  </si>
  <si>
    <t>P.O. Box 506145</t>
  </si>
  <si>
    <t>66-0549195</t>
  </si>
  <si>
    <t>Cha Hee</t>
  </si>
  <si>
    <t>P-500-24305-444242</t>
  </si>
  <si>
    <t>Childcare Attendant</t>
  </si>
  <si>
    <t>12 months of related experienced. Must have a training certificate required and provided by the CNMI childcare development fund. Employment certificate from previous employer required, which will be applied equally to both U.S. and foreign workers.</t>
  </si>
  <si>
    <t>Buninas Loop, Afetna</t>
  </si>
  <si>
    <t>C-500-25105-864144</t>
  </si>
  <si>
    <t>STEVEN BROWNSTEIN, LLC.</t>
  </si>
  <si>
    <t>THE BACKGROUND INVESTIGATOR</t>
  </si>
  <si>
    <t>PMB 1007 BOX 10001</t>
  </si>
  <si>
    <t>66-0650310</t>
  </si>
  <si>
    <t>BROWNSTEIN</t>
  </si>
  <si>
    <t>STEVEN</t>
  </si>
  <si>
    <t>findcrime@aol.com</t>
  </si>
  <si>
    <t>P-500-25032-659435</t>
  </si>
  <si>
    <t>Chinese Interpreters and Translators</t>
  </si>
  <si>
    <t>Must have Criminal Research Provider Certificate</t>
  </si>
  <si>
    <t>Galak Drive, Papago</t>
  </si>
  <si>
    <t>Federal and local tax.</t>
  </si>
  <si>
    <t>C-500-25120-919244</t>
  </si>
  <si>
    <t>P-500-24292-415742</t>
  </si>
  <si>
    <t>CNMI Taxes and Federal Taxes</t>
  </si>
  <si>
    <t>C-500-24197-195465</t>
  </si>
  <si>
    <t>C-500-24203-211061</t>
  </si>
  <si>
    <t>Must have at least 12 months of training in OSHA, AutoCAD use, and building and maintenance. Must have at least 24 months of experience as a construction supervisor, facilities manager, or lead repair and maintenance worker. Able to produce drawings using AutoCAD, Adobe Photoshop, Adobe in Design, and SketchUp. Skills in Microsoft Word, Excel, and PowerPoint for presentation purposes. With the ability to listen and understand information and ideas presented through spoken words or sentences. Able to report to work 5 days a week. Will agree to pre-employment drug testing for all CW-1 and US workers.</t>
  </si>
  <si>
    <t>C-500-24283-394485</t>
  </si>
  <si>
    <t>C-500-24283-394586</t>
  </si>
  <si>
    <t>KUMITI WY PMB 50 BOX 10001</t>
  </si>
  <si>
    <t>P-500-24244-307925</t>
  </si>
  <si>
    <t>MINIMUM 24 MONTHS WORK EXPERIENCE. CERTIFICATE OF EMPLOYMENT AS MAINTENANCE AND REPAIR WORKER IS
REQUIRED. WITH KNOWLEDGE IN MACHINES, MATERIALS, METHODS AND TOOLS, INCLUDING
THEIR DESIGNS, USES, REPAIR, AND MAINTENANCE OF HOUSES, BUILDINGS OR OTHER STRUCTURES. CAN WORK ON WEEKENDS OR HOLIDAYS. PASSING OF
PRESCREENING TEST IS REQUIRED (LIKE TRADE TEST AND/OR EMPLOYMENT EXAM)</t>
  </si>
  <si>
    <t>KUMITI WY CHINATOWN</t>
  </si>
  <si>
    <t>Payroll related taxes as required by law</t>
  </si>
  <si>
    <t>C-500-24198-198899</t>
  </si>
  <si>
    <t>P-500-24085-826089</t>
  </si>
  <si>
    <t>AT LEAST 12 MONTHS RELATED WORK EXPERIENCE AS BARBER.  EMPLOYER GUARANTEE TO OFFER THE WORKER EMPLOYEMENT FOR A TOTAL NUMBER OF WORK HOURS EQUAL TO AT LEAST THREE-FOURTHS OF THE WORKDAYS OF THE TOTAL PERIOD OF EMPLOYMENT SPECIFIED IN WORK CONTRACT, BEGINNING WITH THE FIRST WORKDAY AFTER THE ARRIVAL OF THE WORKER AT THE PLACE OF EMPLOYMENT OR THE ADVERTISED CONTRACTUAL FIRST DATE OF NEED, WHICHEVER IS LATER, AND ENDING ON THE EXPIRATION DATE SPECIFIED IN THE WORK CONTRACT OR ITS EXTENSION, IF ANY.</t>
  </si>
  <si>
    <t>C-500-24247-311551</t>
  </si>
  <si>
    <t>Fairy Nail Studio</t>
  </si>
  <si>
    <t>20-0650970</t>
  </si>
  <si>
    <t>P-500-24211-227377</t>
  </si>
  <si>
    <t>Cosmetologist</t>
  </si>
  <si>
    <t xml:space="preserve">6 months work experience required as cosmetologist </t>
  </si>
  <si>
    <t>CNMI &amp; Federal taxes</t>
  </si>
  <si>
    <t>C-500-24249-315405</t>
  </si>
  <si>
    <t>P-500-24211-227359</t>
  </si>
  <si>
    <t>Radiology &amp; X-Ray Technologists</t>
  </si>
  <si>
    <t xml:space="preserve">ASSOCIATE OF SCIENCE DEGREE IN RADIOLOGIC TECHNOLOGY FROM A RECOGNIZED/ACCREDITED SCHOOL OF RADIOLOGY OR FOREIGN EQUIVALENT AND TWO YEARS OF EXPERIENCE. CNMI PROFESSIONS LICENSE REQUIRED FOR ALL U.S. AND FOREIGN WORKERS.
CONDITIONAL REQUIREMENT: EMPLOYMENT IS CONTINGENT UPON SUCCESSFUL CLEARING OF PRE-EMPLOYMENT HEALTH AND DRUG SCREENING IN ACCORDANCE WITH CHCC POLICY.
</t>
  </si>
  <si>
    <t>Fringe benefits- paid time off &amp; holidays. Optional: Medical &amp; dental insurance, life insurance, 401a retirement plan.</t>
  </si>
  <si>
    <t>C-500-24249-315938</t>
  </si>
  <si>
    <t>JP BLDG. 2, CHALAN PALE ARNOLD ROAD</t>
  </si>
  <si>
    <t>CHAPTER 2 AND CHAPTER TAXES
SOCIAL SECURITY TAXES
MEDICARE TAXES</t>
  </si>
  <si>
    <t>C-500-24243-304987</t>
  </si>
  <si>
    <t>P-500-24191-181726</t>
  </si>
  <si>
    <t>Mechanic Helper</t>
  </si>
  <si>
    <t>If a worker does not have 12months work experience, any one of the following options is considered acceptable:
1) A diploma for successfully completing a technical training program offered by a college or vocational institution;
2) Possession of a government issued mechanic or maintenance technician license;
3) At least 6 months apprenticeship, internship, or on-the-job training in a technical domain.</t>
  </si>
  <si>
    <t>C-500-24250-318784</t>
  </si>
  <si>
    <t>MUST BE HIGH SCHOOL GRADUATE OR EQUIVALENT. AT LEAST THREE (3) MONTHS EXPERIENCE TO TWO (2) OR LESS EMPLOYERS. PHYSICALLY ABLE TO PERFORM THEIR DUTIES. MUST MEET PHYSICAL REQUIREMENTS SUCH AS LIFTING OBJECTS OF AT LEAST 25 LBS.; UP TO 50 LBS. WITH HELP OF A HAND TRUCK OR LIMITED ASSISTANCE; BENDING AND STANDING FOR DURATION OF SHIFT. MUST BE ABLE TO WORK WITH HOUSEHOLD PETS. MUST KNOW HOW TO OPERATE CLEANING EQUIPMENT SUCH AS CARPET SHAMPOOERS, CARPET STEAMERS, CLOTHES WASHER AND DRYER, IRONING MACHINE OR PRESSES, FLOOR POLISHERS, AND VACUUM
CLEANERS. AS WELL AS THE ABILITY TO WORK WITH MINIMAL SUPERVISION. ABLE TO WORK DURING WEEKENDS OR NIGHT SHIFTS WHEN NEEDED. THE EMPLOYER REQUIRES POST-OFFER PRE-EMPLOYMENT DRUG SCREENING TEST AND RANDOM DRUG TESTING WHICH IS TO BE APPLIED EQUALLY TO BOTH U.S. WORKERS AND CW-1 WORKERS</t>
  </si>
  <si>
    <t>Only Taxes and Other withholding Required by Law.</t>
  </si>
  <si>
    <t>C-500-24284-397505</t>
  </si>
  <si>
    <t>C-500-24225-262388</t>
  </si>
  <si>
    <t>P-500-24179-152352</t>
  </si>
  <si>
    <t>ACCOUNTING SUPERVISOR</t>
  </si>
  <si>
    <t xml:space="preserve">ABILITY TO OPERATE SAGE, OPERA SYSTEM, LIGHTSPEED SYSTEM, PEACHTREE ACCOUNTING SOFTWARE, AND OTHER ACCOUNTING AS REQUIRED.
ABILITY TO DISCIPLINE, TRAIN, AND SUPERVISE SUBORDINATES.
COMPUTER LITERATE.
ABILITY TO MAINTAIN HIGHLY CONFIDENTIAL COMPANY FINANCIAL INFORMATION. 
SKILLS/WRITTEN TESTS MAY APPLY DURING THE INTERVIEW AND/OR PRIOR FINAL EMPLOYMENT OFFER. 
ABILITY TO WORK UNDER PRESSURE AND MANAGE AND MEET DEADLINES.
UNDERSTAND AND KNOWLEDGEABLE ABOUT FEDERAL AND LOCAL REQUIRED TAXES.
WILLING TO WORK FLEXIBLE SHIFTS, DAYS, EVENINGS, WEEKENDS, AND HOLIDAYS.
</t>
  </si>
  <si>
    <t>4940 AS GONNO RD, KOBLERVILLE</t>
  </si>
  <si>
    <t xml:space="preserve">All CNMI and Federal Tax required by law. </t>
  </si>
  <si>
    <t>C-500-24188-178082</t>
  </si>
  <si>
    <t>Ch2 tax, SS tax, Medicare Tax and Ch7 tax, if applicable</t>
  </si>
  <si>
    <t>C-500-24179-152372</t>
  </si>
  <si>
    <t>Triple J Motors</t>
  </si>
  <si>
    <t>P-500-23209-221843</t>
  </si>
  <si>
    <t>Automotive Service Technician</t>
  </si>
  <si>
    <t xml:space="preserve">High school graduate/GED diploma is required. Must have at least 24 months on-the job work experience. Knowledgeable on commercial duty automatic transmissions and hybrid propulsion systems both mechanics and technology of diesel engines. Comfortable using various tools, ranging from wrenches to computers that help them adjust engine functions. Troubleshooting electrical system diesel engines and with Computer diagnostic skills. Must have a valid drivers license and be able to operate manual transmission vehicles.
</t>
  </si>
  <si>
    <t>Pagu AV., RT. 314</t>
  </si>
  <si>
    <t xml:space="preserve">CNMI Tax AND FICA Tax. Housing is optional; Employees who are single may live in the housing with a monthly charge of $60.00 for air condition use, free housing or no monthly charge for single employees who opted not to use the air conditioner. </t>
  </si>
  <si>
    <t>C-500-24225-261427</t>
  </si>
  <si>
    <t>C-500-24220-249921</t>
  </si>
  <si>
    <t>Eddie's Fish Mart/Snack Bar LLC</t>
  </si>
  <si>
    <t>PO Box 506587</t>
  </si>
  <si>
    <t>66-1062255</t>
  </si>
  <si>
    <t>ebf670@gmail.com</t>
  </si>
  <si>
    <t>P-500-24125-957778</t>
  </si>
  <si>
    <t>Food Handler Certificate</t>
  </si>
  <si>
    <t>5789 Apengagh Ave</t>
  </si>
  <si>
    <t>Oleai Village</t>
  </si>
  <si>
    <t>Federal and state wage taxes</t>
  </si>
  <si>
    <t>C-500-24326-490353</t>
  </si>
  <si>
    <t>P-500-24262-346215</t>
  </si>
  <si>
    <t>APPLICANT REQUIRE TO PASS CNMI TOUR GUIDE EXAMINATION IF WORK AT SAIPAN, CNMI, AND AT LEAST 12 MONTHS PREVIOUS WORK EXPERIENCE AS TOUR GUIDE.</t>
  </si>
  <si>
    <t>C-500-24299-432072</t>
  </si>
  <si>
    <t xml:space="preserve">Computer Literate
Knowledgeable in Excel and Microsoft Word 
Knowledgeable in Google Workspace
Problem and Analytical Skills
Time Management and Multitasking
</t>
  </si>
  <si>
    <t>C-500-24212-230430</t>
  </si>
  <si>
    <t>Ping Shun Corporation</t>
  </si>
  <si>
    <t>520 Restaurant</t>
  </si>
  <si>
    <t>66-0713873</t>
  </si>
  <si>
    <t>pingshunspn@gmail.com</t>
  </si>
  <si>
    <t>P-500-24170-122289</t>
  </si>
  <si>
    <t>12 months work experience certificate required as cook in a Chinese restaurant industry.</t>
  </si>
  <si>
    <t>Alaihai Ave., Garapan</t>
  </si>
  <si>
    <t>C-500-24248-312173</t>
  </si>
  <si>
    <t>98-0098417</t>
  </si>
  <si>
    <t>Garapan Village, PO Box 5140  CHRB</t>
  </si>
  <si>
    <t>First-Line Supervisors of Housekeeping and Janitorial Workers</t>
  </si>
  <si>
    <t>P-500-24212-230372</t>
  </si>
  <si>
    <t>Commercial Cleaning Supervisor</t>
  </si>
  <si>
    <t>12 MONTHS EXPERIENCE IN THIS POSITION IS REQUIRED. MUST HAVE KNOWLEDGE OF THE METHODOLOGY OF BUFFING AND WAXING, CARPET SHAMPOOING, NOT ONLY THE PROCEDURE BUT MUST KNOW WHAT CHEMICALS TO USE. MUST HAVE EXPERIENCE IN PREPARING CLEANING SOLUTIONS, SUCH AS MIXING WATER AND DETERGENTS OR ACIDS IN CONTAINERS ACCORDING TO SPECIFICATIONS. KNOWS HOW TO USE ALL CLEANING EQUIPMENT E.G. VACUUM CLEANER, BUFFER, SWEEPER, BROOM, ETC. KNOWLEDGE OF CLEANING SUPPLIES AND CLEANING AGENTS. KNOWLEDGE ON SAFETY AND PRECAUTION, E.G. CAUTION SIGNS, IS A PLUS.  ABILITY TO PASS THE COMPANY'S PRE-HIRE BACKGROUND CHECK REQUIRED WHICH WILL BE APPLIED TO BOTH U.S. WORKERS AND CW-1 WORKERS. ALL APPLYING U.S. CITIZENS AND CW-1 INDIVIDUALS MUST OBTAIN A POLICE CLEARANCE PRE-HIRE, AND MUST AGREE TO A POST-OFFER, PRE-EMPLOYMENT DRUG SCREENING TEST.</t>
  </si>
  <si>
    <t>C-500-24265-355276</t>
  </si>
  <si>
    <t>535 Agingan Lane, San Antonio Villlage</t>
  </si>
  <si>
    <t>P-500-24176-141146</t>
  </si>
  <si>
    <t xml:space="preserve">Must have 12 months experience as Inventory Specialist. Must be able to work on flexible hours on weekends and holidays or early morning shift applicable to both U.S. and foreign workers. Must be able to lift at least 50 lbs. Must submit detailed resume applicable to U.S. and foreign workers. </t>
  </si>
  <si>
    <t>Ch. 2 and Ch. 7 Taxes( State and Federal Tax), Social Security and Medicare Tax</t>
  </si>
  <si>
    <t>C-500-24181-162643</t>
  </si>
  <si>
    <t>P-500-23184-162966</t>
  </si>
  <si>
    <t>PREPARE WORKSTATION WITH RQUIRED INGREDIENTS AND EQUIPMENTS BY FOLLOWING RECIPES AND GUIDELINES;
STEAMING VEGETABLES AND OTHER BASIC COOKING USING ELECTRIC RICE COOKER, FRY AND GRILL CHICKEN, BEEF, PORK,
AND FISH USING ELECTIRC AND GAS GRILL, AND OVEN AND PAN;
KEEPING WORKING STATION CLEAN AND ORGANIZED THROUGHOUT THE SHIFT; BREW COFFEE OR TEA, PREPARE AND SERVE
JUICE AND DRINKS USING AN ELECTRIC JUICER, AND PROCESSOR. SERVE THE CUSTOMER AT THE COUNTER OR AT A TABLE
USING WOODEN OR PLASTIC SERVING TRAYS;
ENSURING INGREDIENTS ARE TAGGED, DATE-LABELED, COVERED, STORED, AND ROTATED EFFECTIVELY; TAKE, DELIVER OR
SERVE ORDER OF FOODS AND DRINKS FROM THE DINING CUSTOMERS; PREPARE/SET UP OR PACK UP FOOD AND DRINKS;
OVERSEEING FOOD LEVELS AND RESTOCKING ITEMS ON TIME; KEEPING UTENSILS AND EQUIPMENT CLEAN/SANITARY AND
READILY AVAILABLE AT ALL TIMES;
ESTABLISHING STOCK LEVELS AT END OF SHIFT AND CAPTURING INFORMATION ON STANDARDIZED STOCK SHEETS;
SET UP AND PACK UP DINING AREAS;
REMOVING TRASH/CLEARING STORAGE BINS; AND
TO DO ALL OTHER TASKS AS NECESSARY, OR AS INSTRUCTED</t>
  </si>
  <si>
    <t>C-500-24173-135883</t>
  </si>
  <si>
    <t>Golden Harvest International School &amp; Daycare</t>
  </si>
  <si>
    <t>Ghiyeghi Street, San Jose</t>
  </si>
  <si>
    <t>P.O. Box 505704</t>
  </si>
  <si>
    <t>66-0620472</t>
  </si>
  <si>
    <t>Tebia-Cariaso</t>
  </si>
  <si>
    <t>Board of Director</t>
  </si>
  <si>
    <t>ghisanddc@gmail.com</t>
  </si>
  <si>
    <t>P-500-23213-228166</t>
  </si>
  <si>
    <t>GOLDEN HARVEST INTERNATIONAL SCHOOL &amp; DAYCARE IS A NON-PROFIT ORGANIZATION AND A RECEPIENT OF A FEDERAL FINANCIAL ASSISTANCE FOR CHILDCARE.
THIS MADE THE DAYCARE UNDER CLOSE AND STRICT REGULATION OF CNMI DCCA LICENSING AND CHILD CARE DEVELOPMENT FUND. ALL CAREGIVERS US OR NON
IMMIGRANT SHOULD HAVE 30 HOURS OF COMPULSORY ANNUAL TRAINING HOURS AND TECHNICAL ASSISTANCE, TRAINING ON HEALTH AND SAFETY, EMERGENCY
PREPAREDNESS, CPR CERTIFICATION, HEALTH CERTIFICATION/FOOD HANDLER, POLICE CLEARANCE AND CONTINUES TRAINING AND CERTIFICATIONS THAT
CHILDCARE PROVIDERS ARE REQUIRED TO POSSESS</t>
  </si>
  <si>
    <t>Local &amp; Federal Tax</t>
  </si>
  <si>
    <t>C-500-24219-246582</t>
  </si>
  <si>
    <t>P. O. Box 502473 Saipan</t>
  </si>
  <si>
    <t>Finasisu</t>
  </si>
  <si>
    <t>P. O. Box 502473, Saipan</t>
  </si>
  <si>
    <t>P-500-24165-105248</t>
  </si>
  <si>
    <t>Cost Estimator</t>
  </si>
  <si>
    <t xml:space="preserve">Knowledgeable in AutoCAD 2D, Microsoft Office (Word, Excel, Power Point) and Civil 3D software </t>
  </si>
  <si>
    <t>Feddos Lane Corner Tun Joaquin  Doi Road</t>
  </si>
  <si>
    <t>P.O. Box 502473, Saipan</t>
  </si>
  <si>
    <t>C-500-24352-548635</t>
  </si>
  <si>
    <t>P-500-24273-372492</t>
  </si>
  <si>
    <t>C-500-25008-602376</t>
  </si>
  <si>
    <t>MUST HAVE 12 MONTH OF WORKING EXPERIENCE AS MAINTENANCE WORKER.
KNOWLEDGEABLE TO USE POWER TOOLS AND HAND TOOLS LIKE HAMMER DRILLS, GRINDERS, SANDERS, PLIERS, ADJUSTABLE WRENCHES, ELECTRIC CUTTERS.
KNOWLEDGEABLE OF SAFETY PRECAUTIONS IN DOING THE TASK</t>
  </si>
  <si>
    <t>C-500-24341-522455</t>
  </si>
  <si>
    <t>DO PLUMBING WORK, PAINTING, FLOORING REPAIR, ELECTRICAL REPAIRS AND HEATING AND AIR CONDITIONING SYSTEM MAINTENANCE. KEEP THE AREA CLEANED AND ORDERLY. HAVE THE ABILITY TO WORK INDEPENDENTLY.</t>
  </si>
  <si>
    <t>Workman's Compensation</t>
  </si>
  <si>
    <t>All mandated Federal and CNMI Payroll Taxes,  Social Security and Medicare Contributions</t>
  </si>
  <si>
    <t>C-500-24366-577892</t>
  </si>
  <si>
    <t>Home Care Aide Certificate</t>
  </si>
  <si>
    <t>C-500-24244-307924</t>
  </si>
  <si>
    <t>C-500-24298-428784</t>
  </si>
  <si>
    <t>C-500-24239-292072</t>
  </si>
  <si>
    <t xml:space="preserve">ASSOCIATES DEGREE IN NURSING FROM A RECOGNIZED/ACCREDITED SCHOOL OF NURSING OR FOREIGN EQUIVALENT. MUST PASS THE NCLEX-RN AND MUST BE LICENSED AS A REGISTERED NURSE BY THE COMMONWEALTH BOARD OF NURSE EXAMINERS (CBNE) TO PRACTICE NURSING IN THE COMMONWEALTH OF THE NORTHERN MARIANA ISLANDS (CNMI). MUST POSSESS BLS AND/OR ACLS CERTIFICATES. NRP AND/OR PALS CERTIFICATES, AS REQUIRED BY ASSIGNED UNIT. COMPUTER LITERATE.
CONDITIONAL REQUIREMENTS: EMPLOYMENT IS CONTIGENT UPON SUCCESSFUL CLEARING OF PRE-EMPLOYMENT HEALTH AND DRUG SCREENING IN ACCORDANCE WITH CHCC POLICY.
</t>
  </si>
  <si>
    <t>FRIENGE BENEFITS - PAID TIME OFF &amp; HOLIDAYS. OPTIONAL: MEDICAL &amp; DENTAL INSURANCE</t>
  </si>
  <si>
    <t>CNMI TAX, FEDERAL TAX, MEDICARE AND SOCIAL SECURITY. Optional: Medical and Dental Insurance.</t>
  </si>
  <si>
    <t>C-500-24299-431894</t>
  </si>
  <si>
    <t>P-500-24201-207621</t>
  </si>
  <si>
    <t>MUST HAVE MINIMUM 12 MONTHS DOCUMENTED EXPERIENCE IN SAMPLING AND TESTING</t>
  </si>
  <si>
    <t>C-500-24222-256173</t>
  </si>
  <si>
    <t>P-500-24177-144438</t>
  </si>
  <si>
    <t>STOCK INVENTORY CLERKS AND ORDER FILLERS</t>
  </si>
  <si>
    <t xml:space="preserve">IDEALLY WITH KNOWLEDGE IN HOTEL LINENS AND LAUNDRY EQUIPMENT, PARTS, OR RELATED. MUST BE PROFICIENT IN MICROSOFT OFFICE ESPECIALLY EXCEL. MUST HAVE AT LEAST 1 YEAR OF WORKING EXPERIENCE AS A STOCK INVENTORY CLERK OR ANY RELATED POSITION. HIGH SCHOOL DIPLOMA OR GED AND EMPLOYMENT CERTIFICATE ARE REQUIRED. EMPLOYMENT CERTIFICATE WILL BE APPLIED EQUALLT TO BOTH U.S. WORKERS AND CW-1 WORKERS.  WILLING TO WORK ON POSSIBLE SPLIT SHIFT OR ROTATION SHIFT SCHEDULES, INCLUDING WEEKENDS AND HOLIDAYS.
</t>
  </si>
  <si>
    <t>C-500-24187-176228</t>
  </si>
  <si>
    <t>P-500-24074-797921</t>
  </si>
  <si>
    <t>C-500-24158-077611</t>
  </si>
  <si>
    <t>MARIANAS INSURANCE BLDG CHALAN MONSIGNOR GUERRERO</t>
  </si>
  <si>
    <t>C-500-24283-394410</t>
  </si>
  <si>
    <t>P-500-24162-088892</t>
  </si>
  <si>
    <t>P.O. BOX 501106</t>
  </si>
  <si>
    <t>C-500-24275-376971</t>
  </si>
  <si>
    <t>P-500-24126-958158</t>
  </si>
  <si>
    <t xml:space="preserve">USED TO PERFORM BASIC REPAIRS OR TAKE PREVENTAIVE MEASURES TO ENSURE THE LIFE AND FUNCTIONING OF VARIOUS TYPES OF EQUIPMENT. HAVE THE SKILL TO INSPECT, DIAGNOSE AND SOLVE PROBLEMS WITH MACHINES OR BUILDINGS.
</t>
  </si>
  <si>
    <t>DAMA DE NOCHE STREET, GARAPAN</t>
  </si>
  <si>
    <t xml:space="preserve">Social Security (FICA), Medicare Tax, Payroll Withholding Tax
</t>
  </si>
  <si>
    <t>C-500-24164-100313</t>
  </si>
  <si>
    <t>C-500-24190-178340</t>
  </si>
  <si>
    <t>NORTHPAC CORPORATION</t>
  </si>
  <si>
    <t>P.O Box 501031</t>
  </si>
  <si>
    <t>66-0729924</t>
  </si>
  <si>
    <t>Miguel Jr.</t>
  </si>
  <si>
    <t>R.</t>
  </si>
  <si>
    <t>President &amp; General Manager</t>
  </si>
  <si>
    <t>PO Box 501031</t>
  </si>
  <si>
    <t>northpac.saipan@gmail.com</t>
  </si>
  <si>
    <t>P-500-24106-885243</t>
  </si>
  <si>
    <t>Knowledge in multi craft skills in carpentry, plumbing, electrical and painting. Knowledge of materials and supplies needed for the repair/maintenance work. Knowledge on the methods needed to perform the task. Knowledge of the usage of tools and tools needed.  Must be able to climb ladders and stairs and to lift and carry, push or pull up to 50 lbs. at a time. A minimum of 12 months experience is required.</t>
  </si>
  <si>
    <t>G/F NORPAC Bldg., Dandan Road, Dandan Village</t>
  </si>
  <si>
    <t>C-500-24204-211324</t>
  </si>
  <si>
    <t>Francisco C. Castro</t>
  </si>
  <si>
    <t>F &amp; J Castro</t>
  </si>
  <si>
    <t>Highway 308 Sugar King Road, China Town</t>
  </si>
  <si>
    <t>P.O. Box 500282</t>
  </si>
  <si>
    <t>66-0775906</t>
  </si>
  <si>
    <t>Proprietor/Owner</t>
  </si>
  <si>
    <t>fjcastro1937@gmail.com</t>
  </si>
  <si>
    <t>P-500-24122-943546</t>
  </si>
  <si>
    <t>Building Maintenance Worker</t>
  </si>
  <si>
    <t xml:space="preserve">HIGH SCHOOL GRADUATE. MUST HAVE 1 YEAR OF EXPERIENCE IN THE SAME POSITION MAINTAINING AN EXISTING BUILDING TO PREVENT DETERIORATION. CUSTOMER SERVICE,
COMMUNICATION AND INTERPERSONAL SKILLS ARE A MUST.  KNOWLEDGE OF BUILDING SKILLS INCLUDING AIR-CONDITIONING, ELECTRICAL, PLUMBING, PAINTING, AND GENERAL BUILDING REPAIR, ADEPT AT USING A VARIETY OF
HAND AND ELECTRICAL TOOLS. MUST HAVE THE ABILITY TO CLIMB HEIGHTS, LIFT UP TO 50 LBS. AND CLIMB ONTO LADDER
</t>
  </si>
  <si>
    <t>Cadena De Amor St., South Garapan</t>
  </si>
  <si>
    <t>C-500-24194-194688</t>
  </si>
  <si>
    <t>* 12 months experience in related food and beverage service and food preparation positions. 
* Ability to use slicers, mixers, grinders, food processors, etc. 
* Knowledge of various cooking procedures and methods (grilling, baking, boiling etc.) 
* Ability to work inflexible work schedules. 
* Ability to perform large volume cooking 
* Able to handle work in a fast-paced environment.</t>
  </si>
  <si>
    <t>C-500-24290-411066</t>
  </si>
  <si>
    <t>C-500-24277-382021</t>
  </si>
  <si>
    <t>Fringe benefits- paid time off &amp; holidays.</t>
  </si>
  <si>
    <t xml:space="preserve">CNMI Tax, Federal Tax, Medicare and Social Security. Optional: Medicare and Dental Insurance, Life Insurance, 401a Retirement Plan. </t>
  </si>
  <si>
    <t>C-500-25017-625346</t>
  </si>
  <si>
    <t>67-0761986</t>
  </si>
  <si>
    <t xml:space="preserve">MUST HAVE 12 MONTHS EXPERIENCE. ABLE TO WORK SAFELY WITH A VARIETY OF CLEANING SUPPLIES. ABLE TO USE CLEANING EQUIPMENT. KNOWLEDGE OF CLEANING CHEMICALS AND SUPPLIES. MUST BE ABLE TO LOCATE, INTERPRET, AND APPLY SAFETY INFORMATION RELATED TO CLEANING CHEMICALS USING THE MATERIAL SAFETY DATA SHEETS (MSDS). HANDLES THE PHYSICAL DEMANDS OF THE JOB, INCLUDING STANDING AND WALKING FOR MOST OF THE SHIFT, BENDING, CLIMBING, AND LIFTING AT LEAST 25
POUNDS.
</t>
  </si>
  <si>
    <t>C-500-25035-662704</t>
  </si>
  <si>
    <t xml:space="preserve">HIGH SCHOOL GRADUATE. MUST HAVE 12 MONTHS EXPERIENCE. ABLE TO WORK SAFELY WITH CLEANING SUPPLIES. ABLE TO USE CLEANING EQUIPMENT. KNOWLEDGE OF CLEANING CHEMICALS, SUPPLIES, AND MATERIAL SAFETY DATA SHEETS. HANDLES THE PHYSICAL DEMANDS OF THE JOB, INCLUDING STANDING AND WALKING FOR MOST OF THE SHIFT, BENDING, CLIMBING, AND LIFTING AT LEAST 25 POUNDS.
</t>
  </si>
  <si>
    <t>C-500-25013-613126</t>
  </si>
  <si>
    <t>P-500-24340-522125</t>
  </si>
  <si>
    <t>Heating, Ventilation, Air Conditioning Service Technician</t>
  </si>
  <si>
    <t>High School / GED Graduate with at least 24 months of previous work-related skill, knowledge, and experience. Ability to install, service, and repair air conditioning &amp; refrigeration systems in residence and commercial establishments. Comply with all applicable standards, policies, and procedures, including safety procedures and the maintenance of a clean work area. Must be able to work flexible hours. Performing routine maintenance on equipment and determining when and what kind of maintenance is needed. Installing equipment, machines, wiring, or programs to meet specifications. Conducting tests and inspections of products, services, or processes to evaluate quality or performance. Determining causes of operating errors and deciding what to do about it. Watching gauges, dials, or other indicators to make sure a machine is working properly. Knowledge of machines and tools, including their designs, uses, repair, and maintenance.</t>
  </si>
  <si>
    <t>C-500-25071-767496</t>
  </si>
  <si>
    <t>C-500-24318-471276</t>
  </si>
  <si>
    <t>C-500-24309-449723</t>
  </si>
  <si>
    <t>670-322-6130/9848</t>
  </si>
  <si>
    <t>C-500-24331-499888</t>
  </si>
  <si>
    <t>BLDG 3888, DOLLAR DAYS WHOLESALE 2ND FLR, BEACH RD, GARAPAN</t>
  </si>
  <si>
    <t>BLDG 3888 DOLLAR DAYS WHOLESALE, 2ND FLR, BEACH RD, GARAPAN</t>
  </si>
  <si>
    <t xml:space="preserve">APPLICANTS MUST HAVE AT LEAST 12 MONTHS OF PREVIOUS WORK-RELATED SKILL, KNOWLEDGE, OR EXPERIENCE WITH A MINIMUM EDUCATION OF HIGH SCHOLL/GED DIPLOMA. </t>
  </si>
  <si>
    <t>BLDG 3888, DOLLAR DAYS WHOLESALE, 2ND FLR, BEACH RD, GARAPAN</t>
  </si>
  <si>
    <t>C-500-24339-515653</t>
  </si>
  <si>
    <t>P-500-24206-217627</t>
  </si>
  <si>
    <t>C-500-24312-461688</t>
  </si>
  <si>
    <t>With minimum of 12 months work experience as an Accountant. Must have knowledge of Quickbooks/Peachtree, MS Word, MS Excel. Must have knowledge in preparation of Monthly and Annual Financial Statements and Annual Income Tax Return. Applicants either US citizen or CW-1 must submit Employment certificate.</t>
  </si>
  <si>
    <t>C-500-24353-552943</t>
  </si>
  <si>
    <t>MUST HAVE MINIMUM 12 MONTHS OF WORK EXPERIENCE AS A HEAVY AND TRACTOR-TRAILER TRUCK, CEMENT TRUCK AND DUMP TRUCK DRIVER. KNOWLEDGE IN OPERATING OTHER HEAVY EQUIPMENT SUCH AS LOADERS OR EXCAVATORS IS AN ADVANTAGE. APPLICANTS MUST HAVE OR OBTAIN A CNMI DRIVERS LICENSE.</t>
  </si>
  <si>
    <t>C-500-24347-537067</t>
  </si>
  <si>
    <t xml:space="preserve">Must be able to drive manual or automatic trucks and vehicles. A valid driver's license. </t>
  </si>
  <si>
    <t>Chapter 2, fica SSS and fica Medical</t>
  </si>
  <si>
    <t>C-500-25007-599120</t>
  </si>
  <si>
    <t>HESHUN CORPORATION</t>
  </si>
  <si>
    <t>NEW SEASIDE RESTAURANT</t>
  </si>
  <si>
    <t>BEACH ROAD, GARAPAN VILLAGE</t>
  </si>
  <si>
    <t>66-0756145</t>
  </si>
  <si>
    <t>GUIMING</t>
  </si>
  <si>
    <t>HESHUNCORP@hotmail.com</t>
  </si>
  <si>
    <t>P-500-24324-483744</t>
  </si>
  <si>
    <t>WORK SCHEDULES AS FOLLOWS
11:00AM TO 2:00PM,
5:00PM TO 9:00PM.
7 HOURS A DAY, MONDAY THROUGH FRIDAY, 35 HOURS PER WEEK.</t>
  </si>
  <si>
    <t>Per week exceeds 40 hours, overtime rate $8.83 x 1.5=13.245 per hour</t>
  </si>
  <si>
    <t>heshuncorp@hotmail.com</t>
  </si>
  <si>
    <t>C-500-25071-767493</t>
  </si>
  <si>
    <t>Europa Place, P.O Box 500137</t>
  </si>
  <si>
    <t>P-500-25036-666242</t>
  </si>
  <si>
    <t xml:space="preserve">A Bachelor's Degree in Accounting is required for this position with two years of work related experience as an Accountant. Must have communication skills and pass the skill test during the application process(Total passing score is 89%) The skill testing and comprehension are required equally for both US and foreign workers. </t>
  </si>
  <si>
    <t>Europa Place, Gualo Rai P.O Box 500137</t>
  </si>
  <si>
    <t>Ace Hardware CNMI Inc.</t>
  </si>
  <si>
    <t>C-500-24326-490038</t>
  </si>
  <si>
    <t>High School Diploma/GED required with 24 months work related experience. Knowledge of machines and tools, including their designs, uses, repair, and maintenance. Knowledge of materials, methods, and the tools involved in the construction or repair of houses, buildings, or other structures. Ability to follow instructions from supervisors or senior maintenance workers. Knowledge of carpentry and repair. Ability to use hand tools and power tools. Must be able to work for extended days or hours.</t>
  </si>
  <si>
    <t>C-500-24310-455781</t>
  </si>
  <si>
    <t>MUST HAVE 3 MONTHS WORK EXPERIENCE.
ATTENTION TO DETAIL AND KNOWLEDGEABLE OF PROPER SAFETY PROCEDURES IN DOING THE TASK
EXPERIENCE WITH A VARIETY OF CLEANING PRODUCTS AND TOOLS. MAYBE WORKING LONG STANDING IF NECESSARY.</t>
  </si>
  <si>
    <t>C-500-25090-813511</t>
  </si>
  <si>
    <t>Understand the importance of sanitation and practice proper procedures to keep their work area tight. Knowledge of ingredients, how those ingredients interact, how to properly store and work with those ingredients and which items can be served as a substitute for others is essential in the kitchen. Ability to understand and practice the steps involved in all of the primary cooking. Methods: Saute, Grill, Poach, Braise and Fry. Must be able delineate between criticism and critique and accept those opportunity to learn from their mistakes. Be supportive to others and is able and willing to ask for help when the time arises. Ability to work shifts over weekend an on holidays as required. Must be able to read, write and communicate in English</t>
  </si>
  <si>
    <t>All Mandated CNMI Federal &amp; Payroll Taxes</t>
  </si>
  <si>
    <t>delegancesaipan@gamil.com</t>
  </si>
  <si>
    <t>C-500-25111-883131</t>
  </si>
  <si>
    <t>C-500-25056-720972</t>
  </si>
  <si>
    <t>C-500-25120-919665</t>
  </si>
  <si>
    <t>C-500-25119-914441</t>
  </si>
  <si>
    <t>C-500-25121-925122</t>
  </si>
  <si>
    <t>C-500-25073-775303</t>
  </si>
  <si>
    <t>C-500-25105-863875</t>
  </si>
  <si>
    <t>C-500-25093-826554</t>
  </si>
  <si>
    <t>WITHHOLDING AND FICA</t>
  </si>
  <si>
    <t>C-500-25094-831482</t>
  </si>
  <si>
    <t>P-500-25056-721188</t>
  </si>
  <si>
    <t>Child Care Services</t>
  </si>
  <si>
    <t>High School/GED with 12 months work experience as Child Care Services.</t>
  </si>
  <si>
    <t>Buenas Dias Dandan Alof Avenue</t>
  </si>
  <si>
    <t>C-500-25098-840253</t>
  </si>
  <si>
    <t>HARVEST MART/3KINGS MARKET/8M HARVEST</t>
  </si>
  <si>
    <t>C-500-25094-831091</t>
  </si>
  <si>
    <t>CFPJ Corporation</t>
  </si>
  <si>
    <t>P.O. Box 501073</t>
  </si>
  <si>
    <t>Contreras</t>
  </si>
  <si>
    <t>C-500-25084-800270</t>
  </si>
  <si>
    <t>C-500-25084-800613</t>
  </si>
  <si>
    <t>C-500-25093-825699</t>
  </si>
  <si>
    <t>Winners Residence, Winners Restaurant, Winners Apartment, et al</t>
  </si>
  <si>
    <t>P-500-24278-385041</t>
  </si>
  <si>
    <t>Must have 3-month experience preferable in a high volume restaurant. Must have understanding of food preparation fundamentals, knowledgeable in food safety and sanitation, knowhow in using variety of kitchen equipment. Must have basic reading, writing, and communication skills. Able to work all shifting and flexible schedules including weekends and holidays. The work schedule for this position includes shifting &amp; split shifts and each beneficiary shall have different days off, each with 1-day off per week. Must have own transportation to and from work and must possess a valid CNMI Driver's License &amp; Food Handler's Certificate. All applicants must submit an updated resume along with supporting documents, such as verifiable employment certifications, police clearance, and other relevant credentials for the position. Qualified candidates will be contacted for an interview. Applications must be received by the specified closing date. Background checks and drug testing may be required before or during employment for all applicants.</t>
  </si>
  <si>
    <t>C-500-25141-005057</t>
  </si>
  <si>
    <t>66-0974869</t>
  </si>
  <si>
    <t>P-500-24352-548773</t>
  </si>
  <si>
    <t>Marketing Coordinator</t>
  </si>
  <si>
    <t xml:space="preserve">- Must have a Bachelors degree in Marketing, Communications, Business, or a related field.
- 36 months of experience in marketing or a related area.
- Strong written and verbal communication skills.
- Proficiency in digital marketing tools and social media platforms.
- Familiarity with graphic design software (e.g., Adobe Creative Suite) is a plus.
- Excellent organizational skills and attention to detail.
- Ability to work independently and as part of a team.
</t>
  </si>
  <si>
    <t>C-500-25128-956276</t>
  </si>
  <si>
    <t>P.O BOX 503053</t>
  </si>
  <si>
    <t>P-500-25092-820746</t>
  </si>
  <si>
    <t xml:space="preserve">Must have 12 months work experience. Familiar with computer software, Excell, Word and Quickbook POS. </t>
  </si>
  <si>
    <t>chalan Lau Lau Village</t>
  </si>
  <si>
    <t>C-500-25132-962481</t>
  </si>
  <si>
    <t>Per week exceeds 40 hours, overtime rate $11.18 x 1.5=$16.77 per hour</t>
  </si>
  <si>
    <t>C-500-25125-940177</t>
  </si>
  <si>
    <t>P.O. BOX 5308 CHRB</t>
  </si>
  <si>
    <t>erjcorporation@gmail.com</t>
  </si>
  <si>
    <t>P-500-24261-344972</t>
  </si>
  <si>
    <t>Can work flexible hours during weekends and holidays. 
Applicants can either be U.S Citizen or CW1 Worker and must provide training or employment certificate.</t>
  </si>
  <si>
    <t>Tax Deductions from pay: Chapter 2, Chapter 7, Social Security and Medicare.</t>
  </si>
  <si>
    <t>C-500-25071-767469</t>
  </si>
  <si>
    <t>P-500-24306-446867</t>
  </si>
  <si>
    <t>C-500-25106-872941</t>
  </si>
  <si>
    <t>Kadena Di Amor St. Garapan</t>
  </si>
  <si>
    <t>President/Authorized Rep,.</t>
  </si>
  <si>
    <t>P-500-25068-759896</t>
  </si>
  <si>
    <t>MUST HAVE AT LEAST 6 MONTHS OF PRIOR EXPERIENCE. MUST PASS PRE-EMPLOYMENT CRIMINAL BACKGROUND CHECK IS SELECTED. MUST POSSESSES VALID TAXI DRIVER'S LICENSE. MUST PROVIDE PRE-EMPLOYMENT CRIMINAL RECORD AND TRAFFIC RECORDS CLEARANCE. ALL EMPLOYMENT REQUIREMENTS APPLY EQUALLY TO BOTH U.S. WORKERS AND CW-1 WORKERS.</t>
  </si>
  <si>
    <t>Airport of Saipan, Dandan</t>
  </si>
  <si>
    <t>C-500-25127-951268</t>
  </si>
  <si>
    <t>P-500-25092-825267</t>
  </si>
  <si>
    <t>MAINTENANCE MECHANIC</t>
  </si>
  <si>
    <t xml:space="preserve">State Income Tax, Social Security (FICA), Medicare Tax
</t>
  </si>
  <si>
    <t>C-500-25112-887757</t>
  </si>
  <si>
    <t>P-500-25077-782724</t>
  </si>
  <si>
    <t>Automobile Body repairer</t>
  </si>
  <si>
    <t>Must have 12 months work experience as Auto Body repairer. Knowledgeable of health and safety measures in doing the job.
May be required to work long standing or under the sun if necessary. Must be familiar with various power and hand tools like impact wrenches, compressed air system, rachets, caliper, tester and other tools required in repairing</t>
  </si>
  <si>
    <t>C-500-25094-830959</t>
  </si>
  <si>
    <t>P-500-24319-476470</t>
  </si>
  <si>
    <t xml:space="preserve">Applicants must have a high school diploma and must have at least 3 months of work experience. </t>
  </si>
  <si>
    <t>C-500-25107-875922</t>
  </si>
  <si>
    <t>C-500-25129-956626</t>
  </si>
  <si>
    <t>P.O. Box 520010</t>
  </si>
  <si>
    <t>Power</t>
  </si>
  <si>
    <t>Donald</t>
  </si>
  <si>
    <t>Occupational Health and Safety Specialists</t>
  </si>
  <si>
    <t>P-500-25076-779725</t>
  </si>
  <si>
    <t>Safety Officer</t>
  </si>
  <si>
    <t xml:space="preserve">Must have minimum 12 months work experience as a safety officer. Must have the ability to carry out assigned tasks and projects to their completion with minimal supervision. </t>
  </si>
  <si>
    <t>Tax Preparers</t>
  </si>
  <si>
    <t>P-500-25017-625612</t>
  </si>
  <si>
    <t>TAX PREPARER</t>
  </si>
  <si>
    <t>Can handle various companies. Can compute financial statement, 1120, 1120F, 990T and different types of taxes. Willing to work flexible schedule. Do other related duties as assigned.</t>
  </si>
  <si>
    <t>MUST BE ABLE TO PERFORM PHYSICAL ACTIVITIES THAT REQUIRE CONSIDERABLE USE OF YOUR ARMS AND LEGS AND MOVING YOUR WHOLE BODY, SUCH AS
CLIMBING, LIFTING, BALANCING, WALKING, STOOPING, AND HANDLING MATERIALS</t>
  </si>
  <si>
    <t>C-500-24198-198010</t>
  </si>
  <si>
    <t>P-500-24126-958165</t>
  </si>
  <si>
    <t xml:space="preserve">Knowledge of layouts and graphic fundamental
</t>
  </si>
  <si>
    <t>Social Security (FICA) Tax, Medicare Tax, Payroll Withholdings</t>
  </si>
  <si>
    <t>C-500-24201-207623</t>
  </si>
  <si>
    <t>Yaong Corporation</t>
  </si>
  <si>
    <t>Unit 6 Rem Ctr Cheribiyan Dr, Gualo Rai</t>
  </si>
  <si>
    <t>PO Box 505946</t>
  </si>
  <si>
    <t>66-0483523</t>
  </si>
  <si>
    <t>Salcedo</t>
  </si>
  <si>
    <t>Apolinario Jr.</t>
  </si>
  <si>
    <t>Manglapus</t>
  </si>
  <si>
    <t>Chief Accountant</t>
  </si>
  <si>
    <t>yaong.acctg.main@gmail.com</t>
  </si>
  <si>
    <t>P-500-24089-841702</t>
  </si>
  <si>
    <t>Refrigeration Mechanic</t>
  </si>
  <si>
    <t>Minimum High School graduate with at least two years relevant experience as Refrigeration Mechanic or Technician required.  Ability to read and monitor gauges, dials, and other indicators to make sure machines and equipment are working properly.  Ability to use hand tools and power tools including acetylene/welding equipment.  Can lift heavy objects as much as 100 lbs. occasionally.  A skills testing may be required for further assessment of the applicant's qualifications. These requirements apply equally to both US workers and CW-1 workers. 
Additional info on anticipated days and hours:
Monday - 8:30am to 12:00pm, 1:00pm to 4:30pm
Tuesday - 8:30am to 12:00pm, 1:00pm to 4:30pm
Wednesday - 8:30am to 12:00pm, 1:00pm to 3:30pm
Thursday - 8:30am to 12:00pm 1:00pm to 3:30pm
Friday - 8:30am to 12:00pm, 1:00pm to 4:30pm
Saturday - 8:30am to 12:00pm, 1:00pm to 4:30pm</t>
  </si>
  <si>
    <t>Tun Herman Pan Rd (Airport Rd), Dandan</t>
  </si>
  <si>
    <t>CNMI Withholding Tax and SS/Medicare Taxes</t>
  </si>
  <si>
    <t>yaong.hr2@gmail.com</t>
  </si>
  <si>
    <t>C-500-24155-061661</t>
  </si>
  <si>
    <t>C-500-24198-198138</t>
  </si>
  <si>
    <t>C-500-24180-157507</t>
  </si>
  <si>
    <t>Chalan Pale Arnold, Chalan Lau Lau</t>
  </si>
  <si>
    <t>P-500-24067-777850</t>
  </si>
  <si>
    <t>MUST HAVE 12-MONTHS OF WORK-RELATED EXPERIENCE.  HAS KNOWLEDGE OF RAW MATERIALS, PRODUCTION
PROCESSES, QUALITY CONTROL, COSTS, AND OTHER TECHNIQUES FOR MAXIMIZING THE EFFECTIVE MANUFACTURE AND DISTRIBUTION OF GOODS.  MUST BE FLEXIBLE TO WORK AROUND THE CUSTOMER DEMANDS, INCLUDING EARLY MORNING, NIGHT, WEEKEND AND HOLIDAY AVAILABILITY.  HAS THE ABILITY TO WORK IN HOT, HECTIC ENVIRONMENT, STAND, WALK, BEND, USE HAND AND APPLIANCES, AND LIFT ITEMS FOR EXTENDED PERIODS.  MUST HAVE BASIC MATH AND COMPUTER SKILLS.  MUST KNOW HOW TO MEASURE AND CALCULATE INGREDIENTS ACCORDING TO THE AMOUNT OF PRODUCT NEEDS TO PRODUCE.</t>
  </si>
  <si>
    <t>C-500-24234-281977</t>
  </si>
  <si>
    <t xml:space="preserve">Associate's degree required with 24 months work related experience. Knowledge of design techniques, tools, and principles involved in production of precision technical plans, blueprints, drawings, and models. Knowledge of materials, methods, and the tools involved in the construction or repair of houses, buildings, or other structures such as highways and roads. 2 years
of direct work with autocad and construction drawing preparation. Produces clear, accurate technical drawings, plans, and documentation for civil engineering projects. Able to effectively
interpret and translate engineering specifications and technical data into precise technical drawings and models.
</t>
  </si>
  <si>
    <t>C-500-24155-061619</t>
  </si>
  <si>
    <t>C-500-24206-217584</t>
  </si>
  <si>
    <t>C-500-24268-362087</t>
  </si>
  <si>
    <t>C-500-24193-191495</t>
  </si>
  <si>
    <t>C-500-24236-288410</t>
  </si>
  <si>
    <t>Phillip's Corporation, Inc.</t>
  </si>
  <si>
    <t>Lohas Massage and Lounge</t>
  </si>
  <si>
    <t>P-500-24179-152734</t>
  </si>
  <si>
    <t>KNOWLEDGE AND EXPERIENCE ARE REQUIRED FOR THIS OCCUPATION. KNOWLEDGE OF PRINCIPLES AND PROCESSES FOR PROVIDING CUSTOMER AND PERSONAL
SERVICES. THIS INCLUDES CUSTOMER NEEDS ASSESSMENT, MEETING QUALITY STANDARDS FOR SERVICES, AND EVALUATION OF CUSTOMER SATISFACTION. ABILITY
TO EXERT MUSCLE FORCE REPEATEDLY AS THIS INVOLVES MUSCULAR ENDURANCE AND RESISTANCE TO MUSCLE FATIGUE. KOREAN SPEAKING IS PREFERRED AS
MOST OF OUR CUSTOMERS ARE TOURISTS FROM KOREA</t>
  </si>
  <si>
    <t>C-500-24198-198487</t>
  </si>
  <si>
    <t>P-500-24101-871986</t>
  </si>
  <si>
    <t xml:space="preserve"> Food Preparation Workers</t>
  </si>
  <si>
    <t>C-500-24171-128480</t>
  </si>
  <si>
    <t>C-500-24178-148455</t>
  </si>
  <si>
    <t>P-500-23179-148898</t>
  </si>
  <si>
    <t>C-500-24248-312111</t>
  </si>
  <si>
    <t>Executive Secretaries and Executive Administrative Assistants</t>
  </si>
  <si>
    <t>P-500-24198-198050</t>
  </si>
  <si>
    <t>EXECUTIVE PROJECT ASSISTANT</t>
  </si>
  <si>
    <t>Competent knowledge in MS Office including MS Project and Bluebeam Revu is required.  
Certification in Procore Admin, Project Management, Engineer, Quality and Safety and Financial Management is preferred.</t>
  </si>
  <si>
    <t>Chapter 2 and Chapter 7 (if applicable) and FICA deductions</t>
  </si>
  <si>
    <t>C-500-24287-403331</t>
  </si>
  <si>
    <t>P-500-24252-322250</t>
  </si>
  <si>
    <t>Certificate of employment of at least 12 months for this job category and police clearance of no derogatory record on file will be applied equally to U.S. workers and CW-1 workers. The capability to understand and talk with the English language.</t>
  </si>
  <si>
    <t>Unit 2 and 3 Skills International Bldg.</t>
  </si>
  <si>
    <t>Middle Road, Garapan</t>
  </si>
  <si>
    <t>CNMI Wage &amp; Salary Tax  and FICA 
The deduction amount is in accordance with the gross pay.</t>
  </si>
  <si>
    <t>C-500-25020-628854</t>
  </si>
  <si>
    <t>P-500-24191-181748</t>
  </si>
  <si>
    <t>Housekeeping Attendant</t>
  </si>
  <si>
    <t>hr@sapanworldresort.com</t>
  </si>
  <si>
    <t>C-500-24169-117609</t>
  </si>
  <si>
    <t>P-500-24119-933074</t>
  </si>
  <si>
    <t>Operating Engineers &amp; Other Construction Equipment Operators</t>
  </si>
  <si>
    <t>CNMI Required payroll deductions such as FICA. Medicare and payroll taxes</t>
  </si>
  <si>
    <t>C-500-24309-452779</t>
  </si>
  <si>
    <t>C-500-24312-458949</t>
  </si>
  <si>
    <t>Genoveva's Hair Power, Inc.</t>
  </si>
  <si>
    <t>Beauty and Barber Salon</t>
  </si>
  <si>
    <t>66-0647638</t>
  </si>
  <si>
    <t>genovevasaipan@gmail.com</t>
  </si>
  <si>
    <t>P-500-24129-968846</t>
  </si>
  <si>
    <t>Must be able to read, write and communicate in English.</t>
  </si>
  <si>
    <t>C-500-24343-526221</t>
  </si>
  <si>
    <t>P-500-24267-355757</t>
  </si>
  <si>
    <t>C-500-24339-515680</t>
  </si>
  <si>
    <t>P-500-24156-066564</t>
  </si>
  <si>
    <t xml:space="preserve">APPLICANT MUST HAVE A HIGH SCHOOL DIPLOMA. APPLICANT MUST HAVE AT LEAST
3 MONTHS OF WORK EXPERIENCE.
</t>
  </si>
  <si>
    <t>C-500-24201-207703</t>
  </si>
  <si>
    <t>GENEAL MAINTENANCE</t>
  </si>
  <si>
    <t>KNOWLEDGE OF GENERAL CARPENTRY AND REPAIR.
ABILITY TO USE HANDTOOLS AND POWER TOOLS.
6 MONTHS WORKING EXPERIENCE AS GENERAL MAINTENANCE</t>
  </si>
  <si>
    <t>ALL APPICABLE CNMI AND FEDERAL tAX DEDUCTIONS</t>
  </si>
  <si>
    <t>C-500-24194-191665</t>
  </si>
  <si>
    <t>870 Chalan Pali Arnold Chalan Kiya</t>
  </si>
  <si>
    <t>P-500-24136-997040</t>
  </si>
  <si>
    <t>Must have at least 3 months of work experience as a Maid or Housekeeping Cleaner.  Must have the ability to perform physically demanding tasks such as standing for long periods, bending, lifting, and carrying heavy objects.  Must be familiar with cleaning techniques, equipment operation, and safe handling of cleaning chemicals.</t>
  </si>
  <si>
    <t>C-500-24196-194972</t>
  </si>
  <si>
    <t xml:space="preserve">Skilled in preparing food for cooking and adding appropriate seasoning
Competent at mixing the right amount of ingredients according to weight and type
Hands-on experience in handling cooking staff efficiently and directing it to ensure handling of kitchen functions
Committed to maintain a clean kitchen and work area
</t>
  </si>
  <si>
    <t>Middle Road</t>
  </si>
  <si>
    <t>C-500-24185-175013</t>
  </si>
  <si>
    <t>P-500-24065-770204</t>
  </si>
  <si>
    <t>WORK SCHEDULE AS FOLLOWS:
7:00AM TO 11:00AM,
2:00PM TO 5:00PM.
7 HOURS A DAY, MONDAY THROUGH FRIDAY, 35 HOURS PER WEEK.</t>
  </si>
  <si>
    <t>Per week exceeds 40 hours, overtime rate $12.16 x1.5=18.24 per hour</t>
  </si>
  <si>
    <t>C-500-24190-178461</t>
  </si>
  <si>
    <t>P-500-24069-785468</t>
  </si>
  <si>
    <t>WORK SCHEDULE AS FOLLOW:
8:00AM TO 12:00PM, 
2:00PM TO 5:00PM.
7 HOURS A DAY, MONDAY THROUGH FRIDAY, 35 HOURS PER WEEK.</t>
  </si>
  <si>
    <t>Per week exceeds 40 hours, overtime rate $9.54 x 1.5=$14.31 per hour</t>
  </si>
  <si>
    <t>C-500-24208-223999</t>
  </si>
  <si>
    <t>P-500-24164-099967</t>
  </si>
  <si>
    <t>Must know how to speak, read, and converse in Korean as most clients are Korean and have limited English language knowledge. Must have 6 months of experience as a Tour Coordinator or Tour Guide.</t>
  </si>
  <si>
    <t>Marianas Business Plaza 4th floor Suite 417, Susupe</t>
  </si>
  <si>
    <t>chapter 2, chapter 7, FICA employee share</t>
  </si>
  <si>
    <t>C-500-24264-352586</t>
  </si>
  <si>
    <t>C-500-24205-214668</t>
  </si>
  <si>
    <t>C-500-24272-372254</t>
  </si>
  <si>
    <t>503496 Buenas Dias Road Alof Avenue</t>
  </si>
  <si>
    <t>C-500-24214-239693</t>
  </si>
  <si>
    <t>C-500-25017-624997</t>
  </si>
  <si>
    <t>File Clerks</t>
  </si>
  <si>
    <t xml:space="preserve">Computer Literate
Must be experienced as bookkeeper </t>
  </si>
  <si>
    <t>CNMI TaxWithheld and FICA</t>
  </si>
  <si>
    <t>C-500-25015-618777</t>
  </si>
  <si>
    <t>South Pacific Galaxy Corporation</t>
  </si>
  <si>
    <t>P.O. Box 501030</t>
  </si>
  <si>
    <t>66-0714820</t>
  </si>
  <si>
    <t>Hak Chon</t>
  </si>
  <si>
    <t>spg.corp@yahoo.com</t>
  </si>
  <si>
    <t>P-500-24338-512352</t>
  </si>
  <si>
    <t>MUST HAVE 24-MONTHS OF WORK RELATED EXPERIENCE. KNOWLEDGE
EITHER IN MECHANICAL, OR ELECTRICAL AS A GENERAL MAINTENANCE.</t>
  </si>
  <si>
    <t>spgcorp@yahoo.com</t>
  </si>
  <si>
    <t>C-500-25033-659868</t>
  </si>
  <si>
    <t>C-500-25022-633880</t>
  </si>
  <si>
    <t>Akk applicable CNMI and federal tax deductions</t>
  </si>
  <si>
    <t>C-500-24366-577814</t>
  </si>
  <si>
    <t>C-500-24360-571172</t>
  </si>
  <si>
    <t>C-500-24349-543939</t>
  </si>
  <si>
    <t>DUONG CORPORATION</t>
  </si>
  <si>
    <t>AMERICAN NAIL</t>
  </si>
  <si>
    <t>66-0770881</t>
  </si>
  <si>
    <t>duongcorporation670@gmail.com</t>
  </si>
  <si>
    <t>P-500-24311-455894</t>
  </si>
  <si>
    <t>NAIL TECHNICIAN</t>
  </si>
  <si>
    <t>CNMI TAXES, SS AND MEDICARE TAX</t>
  </si>
  <si>
    <t>C-500-24345-529913</t>
  </si>
  <si>
    <t>C-500-25062-739700</t>
  </si>
  <si>
    <t>C-500-25020-628849</t>
  </si>
  <si>
    <t>C-500-25045-692981</t>
  </si>
  <si>
    <t>C-500-24318-471151</t>
  </si>
  <si>
    <t>P-500-24198-198563</t>
  </si>
  <si>
    <t>C-500-24366-577951</t>
  </si>
  <si>
    <t>C-500-25092-820983</t>
  </si>
  <si>
    <t>C-500-25093-826043</t>
  </si>
  <si>
    <t>CK SMOKEHOUSE &amp; SALAD, MMH SLAUGHTERHOUSE, ET AL</t>
  </si>
  <si>
    <t>P-500-24181-162288</t>
  </si>
  <si>
    <t xml:space="preserve">High school graduate. Minimum of 1-year experience as a cook. Able to work independently. Familiar with the preparation of international cuisine such as American, Korean, Filipino, &amp; other saleable menus. Knowledge in meat seasoning and pig roasting.  Able to work all shifts and flexible schedules including weekends and holidays. The work schedule for this position includes shifting &amp; split shift and each beneficiary shall have different days off, each with 1-day off per week. Must have own transportation to &amp; from work and be able to secure CNMI Driver's License and Food Handler's Certificate. </t>
  </si>
  <si>
    <t>C-500-25049-701125</t>
  </si>
  <si>
    <t>Must have a High School diploma or equivalent work experience as a maintenance worker. With knowledge of machines and tools, including their designs, uses, repair, and maintenance. Must have 12 Months work experience. Must be flexible as work will be performed on multiple locations.</t>
  </si>
  <si>
    <t>C-500-25097-835587</t>
  </si>
  <si>
    <t>Beach Road, Chalan Piao</t>
  </si>
  <si>
    <t>C-500-25111-887287</t>
  </si>
  <si>
    <t>P-500-25050-705645</t>
  </si>
  <si>
    <t>Skills in troubleshooting and repairing.</t>
  </si>
  <si>
    <t>C-500-25078-786214</t>
  </si>
  <si>
    <t>WITH MINIMUM 6 MONTHS WORK EXPERIENCE. WITH KNOWLEDGE IN MACHINES, MATERIALS, METHODS AND TOOLS, INCLUDING THEIR DESIGNS, USES, REPAIR, AND MAINTENANCE OF HOUSES, BUILDINGS OR OTHER STRUCTURES. CAN WORK ON WEEKENDS OR HOLIDAYS. 
APPLICANTS EITHER US CITIZEN OR CW-1 MUST SUBMIT EMPLOYMENT CERTIFICATE.</t>
  </si>
  <si>
    <t>CNMI and FEDERAL TAXES</t>
  </si>
  <si>
    <t>C-500-25078-786307</t>
  </si>
  <si>
    <t>UNITED  CONSTRUCTION SERVICES/HEAVY EQUIPMENT REPAIR SHOP</t>
  </si>
  <si>
    <t>P-500-25036-666384</t>
  </si>
  <si>
    <t>Ability to use hand tools and power tools.
12 Months Work Experience as a Automotive Body Repairer</t>
  </si>
  <si>
    <t>2245 WALAWAL  PLACE , TANAPAG</t>
  </si>
  <si>
    <t>C-500-25072-770956</t>
  </si>
  <si>
    <t>HAFABEAN, LLC</t>
  </si>
  <si>
    <t>PO BOX 503418</t>
  </si>
  <si>
    <t>66-1003193</t>
  </si>
  <si>
    <t>LUTHER</t>
  </si>
  <si>
    <t>hafabeancoffeesaipan@gmail.com</t>
  </si>
  <si>
    <t>P-500-24344-526460</t>
  </si>
  <si>
    <t>BARISTA</t>
  </si>
  <si>
    <t>MUST HAVE 3 MONTHS EXPERIENCE AS BARISTA. KNOWLEDGE IN MAKING A VARIETY OF COFFEE AND TEA DRINK RECIPES. KNOWLEDGE IN COFFEE-MAKING SKILLS,
GRINDING AND POURING. KNOWLEDGE IN LATTE ART TECHNIQUES. WILLING TO WORK FLEXIBLE SCHEDULE. PERFORM RELATED DUTIES AS ASSIGNED</t>
  </si>
  <si>
    <t>C-500-25074-779050</t>
  </si>
  <si>
    <t>PO box 503496</t>
  </si>
  <si>
    <t>P-500-25038-676993</t>
  </si>
  <si>
    <t>Beauty Salon</t>
  </si>
  <si>
    <t>At least 12 months work experience as Hairstylist, hairdressers, Cosmetologist.</t>
  </si>
  <si>
    <t>C-500-25073-775334</t>
  </si>
  <si>
    <t>P-500-25036-666725</t>
  </si>
  <si>
    <t>C-500-25062-736398</t>
  </si>
  <si>
    <t>C-500-25087-809870</t>
  </si>
  <si>
    <t>P-500-24179-152480</t>
  </si>
  <si>
    <t>ROOM ATTENDANT</t>
  </si>
  <si>
    <t>KNOWLEDGE OF PRINCIPLES AND PROCESS FOR PROVIDING CUSTOMER AND PERSONAL SERVICES INCLUDING HANDLING LARGE GROUP OF ARRIVAL AND
DEPARTURE. MUST BE ABLE TO UNDERSTAND AND FOLLOW INSTRUCTIONS AND OUT TASK IN ORDER AND WILLING TO WORK UNDER PRESSURE WITH THE SPECIFIED
NUMBER OF ROOMS OR DUTIES ASSIGNED IN EVERY DAY. SKILLS TEST MAY APPLY PRIOR FINAL OFFER OF EMPLOYMENT. HAS THE ABILITY TO BE EXTENT FLEXIBILITY
THAT INCLUDES BENDING, TWISTING AND LIFTING. COMPUTER LITERACY IS PREFERRED BUT NOT REQUIRED... BE ABLE TO STAND FOR PROLONGED PERIOD OF TIME.
WILLING TO WORK IN FLEXIBLE SHIFTS, DAYS, EVENINGS, WEEKEND AND HOLIDAYS.</t>
  </si>
  <si>
    <t xml:space="preserve">ALL FEDERAL AND CNMI TAXES REQUIRED BY LAW </t>
  </si>
  <si>
    <t>C-500-25094-831060</t>
  </si>
  <si>
    <t>CHAR'S BUILDING,  BEACH ROAD, CHALAN KANOA</t>
  </si>
  <si>
    <t>Preferably with six (6) months of work experience and a most recent police clearance.</t>
  </si>
  <si>
    <t>P-500-25073-774908</t>
  </si>
  <si>
    <t>COSMETOLOGISTS, HAIRDRESSERS, HAIRSTLISTS</t>
  </si>
  <si>
    <t>AT LEAST 12 MONTHS PREVIOUS WORK EXPERIENCE AS HAIRDRESSERS, HAIRSTLISTS, COSMETOLOGISTS.</t>
  </si>
  <si>
    <t>C-500-25109-882526</t>
  </si>
  <si>
    <t>C-500-25142-005416</t>
  </si>
  <si>
    <t>P-500-25086-807035</t>
  </si>
  <si>
    <t>Head Chef</t>
  </si>
  <si>
    <t>Must have at least 3 months of working experience as Head Chef or related experience.  Certificate of Employment as Head Chef or related experience is required. Passing of Prescreening test is required (like trade test- cooking). HE/SHE MUST BE ABLE TO SPEND THE DAY ON THEIR FEET. WITHOUT GETTING OVERLY TIRED. CAN WORK FLEXIBLE TIME, TIME INCLUDING BACK-TO-BACK,
WEEKENDS, NIGHTS AND HOLIDAYS</t>
  </si>
  <si>
    <t>C-500-25116-908685</t>
  </si>
  <si>
    <t>LI'S USA CORP</t>
  </si>
  <si>
    <t>P-500-25057-724769</t>
  </si>
  <si>
    <t>Work as a maintenance worker in the supermarket for at least 24 months consecutive months.</t>
  </si>
  <si>
    <t>C-500-25116-908691</t>
  </si>
  <si>
    <t>P-500-25058-728321</t>
  </si>
  <si>
    <t>At least 12 consecutive months of working experience as a store manager.</t>
  </si>
  <si>
    <t>C-500-25113-897807</t>
  </si>
  <si>
    <t>P-500-25078-786283</t>
  </si>
  <si>
    <t>Air Condition and Refrigeration Mechanic</t>
  </si>
  <si>
    <t>VOCATIONAL COURSE IN AIR CONDITIONING AND REFRIGERATION</t>
  </si>
  <si>
    <t>C-500-25133-972469</t>
  </si>
  <si>
    <t>High School Diploma with 6 Months work experience as a  Customer Service  Assistant. May be required to work on a longstanding if necessary.</t>
  </si>
  <si>
    <t>Cnmi taxes and Fica taxes</t>
  </si>
  <si>
    <t>C-500-25113-892903</t>
  </si>
  <si>
    <t>C-500-25088-812934</t>
  </si>
  <si>
    <t>Hong Ye Rental &amp; Construction, Ltd.</t>
  </si>
  <si>
    <t>P-500-24153-060127</t>
  </si>
  <si>
    <t>Procurement Officer</t>
  </si>
  <si>
    <t>C-500-25099-844780</t>
  </si>
  <si>
    <t>P.O. Box 505792</t>
  </si>
  <si>
    <t>C-500-25099-844647</t>
  </si>
  <si>
    <t>P-500-24191-181670</t>
  </si>
  <si>
    <t>Food &amp; Beverage Supervisor</t>
  </si>
  <si>
    <t>Food Handler Certification is required.</t>
  </si>
  <si>
    <t>C-500-25076-779838</t>
  </si>
  <si>
    <t xml:space="preserve">1. Certification, Experience &amp; Compliance:
o	Must possess a valid Pest Control Certification.
o	Must be able to comply with and pass BECQ (Bureau of Environmental Compliance and Quality) requirements.
o	At least 1 year of working experience as a Pest Control Technician.
2.	Knowledge &amp; Skills:
o	Must be able to identify pests, understand their life cycle and habits, and apply proper control methods.
o	Must be able to perform proper handling, application, and storage of pesticides.
o	Ability to identify infestations and ensure proper treatment.
o	Must be able to determine the correct chemical mixture in accordance with the Environmental Protection Agency Label.
3. Communication &amp; Customer Service:
o	Must be able to communicate to clients the process of treating different kinds of pest solution needed.
</t>
  </si>
  <si>
    <t xml:space="preserve">FEDERAL AND WITHHOLDING TAX </t>
  </si>
  <si>
    <t>C-500-25119-914447</t>
  </si>
  <si>
    <t>MMC &amp; Pacific Labs, LLC</t>
  </si>
  <si>
    <t>PMB 145 PO Box 10003</t>
  </si>
  <si>
    <t>66-0908959</t>
  </si>
  <si>
    <t>Ni</t>
  </si>
  <si>
    <t>Nie</t>
  </si>
  <si>
    <t>nidlg78@gmail.com</t>
  </si>
  <si>
    <t>P-500-25080-793249</t>
  </si>
  <si>
    <t xml:space="preserve">Two (2) years' experience as a Registered Nurse in a similar capacity in a healthcare or medical setting. </t>
  </si>
  <si>
    <t>JKR Building Beach Road</t>
  </si>
  <si>
    <t>C-500-24172-131584</t>
  </si>
  <si>
    <t>Ability to read and follow recipes, to be creative. Ability to follow strict health and safety standards. Ability to meet strict deadlines. Can operate large industrial sized mixing machines and ovens.</t>
  </si>
  <si>
    <t>C-500-24274-372572</t>
  </si>
  <si>
    <t>P.O. Box 502728</t>
  </si>
  <si>
    <t>P-500-24236-288625</t>
  </si>
  <si>
    <t>Bookkeeping / Accounting</t>
  </si>
  <si>
    <t>Preferably Holder of Business Management Administration/Accounting. 
At least 12 months of experience as a Bookkeeper or Associate in Accounting Clerk. 
Computer literate (Word and Excel)
Knowledge of any Point-Of-Sales System.</t>
  </si>
  <si>
    <t>C-500-24221-253577</t>
  </si>
  <si>
    <t>C-500-24302-435222</t>
  </si>
  <si>
    <t>C-500-24268-358951</t>
  </si>
  <si>
    <t>Meridian Land Surveying, LLC</t>
  </si>
  <si>
    <t>Unit 203, Gualo Rai Center Bldg., 6725 Chalan Pale Arnold Rd</t>
  </si>
  <si>
    <t>66-0703300</t>
  </si>
  <si>
    <t>Koyama</t>
  </si>
  <si>
    <t>mlsllc.spn@gmail.com</t>
  </si>
  <si>
    <t>Surveying and Mapping Technicians</t>
  </si>
  <si>
    <t>P-500-24220-249987</t>
  </si>
  <si>
    <t>Surveying  &amp; Mapping Technician</t>
  </si>
  <si>
    <t>Must be able to operate standard surveying equipment such as Total Station, GPS and Digital Level. Must perform routine survey tasks in property survey, civil and construction survey and routine surveying for engineering design projects.
Knowledgeable of  mathematical computation related to land surveying such as angles, bearing distance, vertical controls, horizontal controls, coordinates &amp; elevations.</t>
  </si>
  <si>
    <t>Overtime Exempt</t>
  </si>
  <si>
    <t>Withholding tax; SS/Medicare taxes</t>
  </si>
  <si>
    <t>C-500-24219-246469</t>
  </si>
  <si>
    <t>Renbat Co. Inc.</t>
  </si>
  <si>
    <t>Ace Glass and Auto Parts</t>
  </si>
  <si>
    <t>98-1218284</t>
  </si>
  <si>
    <t>Batallones</t>
  </si>
  <si>
    <t>Cabute</t>
  </si>
  <si>
    <t>ABCRENTAL.SAIPAN@GMAIL.COM</t>
  </si>
  <si>
    <t>P-500-24174-140121</t>
  </si>
  <si>
    <t>Automotive Glass Installer</t>
  </si>
  <si>
    <t>C-500-24271-369028</t>
  </si>
  <si>
    <t>P-500-24217-243453</t>
  </si>
  <si>
    <t>Have experience in using Word, Excel, Spreadsheets, PDF files (both online and offline) for administrative and retail duties.  
Must be able to speak, read and write Japanese language in order to communicate with Japanese customers and vendors, and with Japanese corporate officer(s) and subordinates for full understanding of the statements that need to be delivered.</t>
  </si>
  <si>
    <t>1F Comete Center, Beach Road</t>
  </si>
  <si>
    <t>PMB 292 P.O. Box 10000, Saipan</t>
  </si>
  <si>
    <t>Health insurance and 14 days per year of paid leave provided.</t>
  </si>
  <si>
    <t>C-500-24239-292047</t>
  </si>
  <si>
    <t>1178 Hinemlu' St.</t>
  </si>
  <si>
    <t>P-500-24195-194703</t>
  </si>
  <si>
    <t>Pharmacy Technician</t>
  </si>
  <si>
    <t>High School Diploma, General Education Development (GED), Advanced Development Institute (ADI) or Adult Basic Education (ABE). TWO YEARS OF EXPERIENCE IN COMPOUNDING AND DISPENSING PRESCRIPTIONS IN A HOSPITAL PHARMACY.  MUST BE REGISTERED AS A PHARMACY TECHNICIAN WITH THE CNMI HEALTH CARE PROFESSIONS LICENSING BOARD (HCPLB).
CONDITIONAL REQUIREMENTS: EMPLOYMENT IS CONTINGENT UPON SUCCESSFUL CLEARING OF PRE-EMPLOYMENT HEALTH AND DRUG SCREENING IN ACCORDANCE WITH CHCC POLICY.</t>
  </si>
  <si>
    <t>CNMI TAX, FEDERAL TAX, MEDICARE AND SOCIAL SECURITY</t>
  </si>
  <si>
    <t>C-500-24190-178347</t>
  </si>
  <si>
    <t>CLEAN &amp; GREEN</t>
  </si>
  <si>
    <t>8581 CHALAN PALI ARNOLD, LOWER BASE</t>
  </si>
  <si>
    <t>P-500-24071-786317</t>
  </si>
  <si>
    <t>PAYS ATTENTION TO THE DETAILS OF WORK. MUST BE ABLE TO COMMUNICATE AND UNDERSTAND THE ENGLISH LANGUAGE BOTH IN WRITTEN AND ORAL. MUST BE ABLE TO PERFORM MANUAL WORK FOR AN EXTENDED PERIOD OF TIME. MUST BE ABLE TO LIFT AND CARRY 50 LBS. ON A REGULAR BASIS. MUST BE WILLING TO WORK ON A FLEXIBLE SCHEDULE. A MINIMUM OF 6 MONTHS EXPERIENCE IS REQUIRED.</t>
  </si>
  <si>
    <t>Applicable CNMI &amp; Federal tax</t>
  </si>
  <si>
    <t>C-500-24180-157510</t>
  </si>
  <si>
    <t>MANJU P. HOM</t>
  </si>
  <si>
    <t>JAVA JOE'S</t>
  </si>
  <si>
    <t>Chalan Monsignor Guerrero / Rte 31 Dandan</t>
  </si>
  <si>
    <t>MANJU</t>
  </si>
  <si>
    <t>PANDEY</t>
  </si>
  <si>
    <t>OWNER/GENERAL MANAGER</t>
  </si>
  <si>
    <t>CHALAN MONSIGNOR GUERRERO / RTE 31 DANDAN</t>
  </si>
  <si>
    <t xml:space="preserve">PMB 668 Box 10000 </t>
  </si>
  <si>
    <t>P-500-23290-435417</t>
  </si>
  <si>
    <t>Must have 12 months of work related experience as cook. Must be flexible in schedule which includes early morning, afternoon and late evening or weekends or holidays.  Previous caf work experience is a plus.  Has the ability to deliver words clearly so others can understand. Must be able to exert well-paced mobility in limited space, Requires manual dexterity to use and operate all necessary equipment. Requires working with others.</t>
  </si>
  <si>
    <t>Chalan Monsignor Guerrero, Rte 31 Dandan</t>
  </si>
  <si>
    <t>C-500-24205-217324</t>
  </si>
  <si>
    <t>Retail Sales Representative</t>
  </si>
  <si>
    <t>Proven work experience as Sales Representative, Sales Associate or similar role with no more than 12 months of related work experience.  Have enough knowledge about the retail sales process.  Familiarity with consumer behavior principles. Have basic accounting skills.  Track record of achieving sales quotas. Able to convey information to people/customer clearly and simply, in a way that mean things are understood and get done. Must be high school diploma &amp; Relevant Certification is a plus.  Available to work flexible hours that may include early mornings, evenings, nights and/or holidays.  Other related tasks as assigned.</t>
  </si>
  <si>
    <t>FICA, Medicare &amp; Chapter 2 Taxes</t>
  </si>
  <si>
    <t>C-500-24236-288741</t>
  </si>
  <si>
    <t>P-500-24197-195294</t>
  </si>
  <si>
    <t>Cooks</t>
  </si>
  <si>
    <t xml:space="preserve">MUST HAVE 6 MONTHS OF TRAINING IN RELATED FIELDS AND 12 MONTHS OF EXPERIENCE AS A KITCHEN HELPER, COOK, FOOD PREPARER, AND/OR SIMILAR OCCUPATIONS. MUST OBTAIN A FOOD HANDLER CERTIFICATION FROM THE CNMI DEPARTMENT OF PUBLIC HEALTH; JOB DUTIES REQUIRE STANDING AND WALKING FOR MOST OF THE ENTIRE SHIFT; MUST HAVE FINGER DEXTERITY TO USE SOME UTENSILS, EQUIPMENT, AND SCALE FOR DEVELOPING, EVALUATING, AND IMPLEMENTING NEW FOOD RECIPES. MUST BE ABLE TO WORK FLEXIBLE HOURS, HOLIDAYS, WEEKENDS, AND MORNING SHIFTS. THE EMPLOYER REQUIRES THE FOOD HANDLER CERTIFICATION TO BE APPLIED EQUALLY TO BOTH U.S. WORKERS AND FOREIGN WORKERS. </t>
  </si>
  <si>
    <t xml:space="preserve">The only deductions from pay are those allowed under applicable laws such as FICA/Medicare and relevant local and federal taxes.
</t>
  </si>
  <si>
    <t>C-500-24264-352157</t>
  </si>
  <si>
    <t>NMI Asset Acquisition Inc</t>
  </si>
  <si>
    <t>Sinapalo Village 3</t>
  </si>
  <si>
    <t>PO Box 494</t>
  </si>
  <si>
    <t>66-0751177</t>
  </si>
  <si>
    <t>Mendiola</t>
  </si>
  <si>
    <t>Nicolas</t>
  </si>
  <si>
    <t>Manglona</t>
  </si>
  <si>
    <t>Northern MarianaIslands</t>
  </si>
  <si>
    <t>nmiasset@gmail.com</t>
  </si>
  <si>
    <t>P-500-24169-117333</t>
  </si>
  <si>
    <t>Knowledge in computer Software such as Word and Excel, Can prepare payroll for the emplyee. Can prepare Businees Gross Revenue, Taxes such as Federal, local and corporate tax. Prepare payment for local and federal government. Knowledge in Quickbook. Knowledge if FICA online remitance. Can prepare financial statements for corporation.</t>
  </si>
  <si>
    <t>State Income Tax, Social Security (Fica), Medicare Tax</t>
  </si>
  <si>
    <t>C-500-24312-459175</t>
  </si>
  <si>
    <t>MUST HAVE A MINIMUM 2 YEARS WORK EXPERIENCE IN ELECTRIC WORKS AND SAFE HANDLING ELECTRIC WORKS. CAN WORK WITHOUT SUPERVISION.</t>
  </si>
  <si>
    <t>C-500-24220-250066</t>
  </si>
  <si>
    <t>MJ Manpower Services</t>
  </si>
  <si>
    <t>P-500-24176-140959</t>
  </si>
  <si>
    <t>General Maintenance worker</t>
  </si>
  <si>
    <t>C-500-24358-566653</t>
  </si>
  <si>
    <t xml:space="preserve">Employer's Quarterly Withholding Tax, FICA Tax
</t>
  </si>
  <si>
    <t>C-500-24311-456229</t>
  </si>
  <si>
    <t>P-500-24239-295023</t>
  </si>
  <si>
    <t>C-500-25021-630731</t>
  </si>
  <si>
    <t>C-500-24241-298579</t>
  </si>
  <si>
    <t>A high school diploma or equivalent required. Must have 24 months of experience as a bookkeeper.
Must have knowledge and understanding of bookkeeping practices and procedures.
Accomplish tasks with accuracy and attention to detail and has the ability to manage deadlines.
Must have knowledge with applications such as Microsoft Word, Excel, and accounting Sage 50 System.
A background check, and verification of work history and qualifications will be done and applied equally to both U. S. workers and CW-1 workers.</t>
  </si>
  <si>
    <t>CNMI Tax (Chap2&amp;7), SS/ Med Contribution, and Employee's share of Medical Insurance (Medical insurance benefit offered is optional).</t>
  </si>
  <si>
    <t>C-500-24155-061724</t>
  </si>
  <si>
    <t>C-500-24254-328470</t>
  </si>
  <si>
    <t>C-500-24272-372201</t>
  </si>
  <si>
    <t>C-500-24194-194681</t>
  </si>
  <si>
    <t>* 3 months of kitchen production experience.
* With understanding of food preparation fundamentals.
* Ability to follow recipes and instruction.
* Ability to use knives safely.
* Ability to perform routine cooking tasks.
* Understanding of the best practices for food health and safety.
* Available to work shifts during the night, early morning, and on weekends.</t>
  </si>
  <si>
    <t>C-500-24303-438545</t>
  </si>
  <si>
    <t>A21 DIVING CORPORATION</t>
  </si>
  <si>
    <t>A21 DIVING TOUR</t>
  </si>
  <si>
    <t>P.O. BOX 297 GRB, MIDDLE ROAD</t>
  </si>
  <si>
    <t>66-1073493</t>
  </si>
  <si>
    <t>JOOYOON</t>
  </si>
  <si>
    <t>adivingcorporation@gmail.com</t>
  </si>
  <si>
    <t>P-500-24259-338493</t>
  </si>
  <si>
    <t>1)MINIMUM OF 12 MONTHS WORKING EXPERIENCE AS TOUR GUIDE OR RELATED JOB. 2) FAMILIAR WITH SAIPAN ESPECIALLY ABOUT AREAS OF INTERESTS 3) KNOWLEDGE IN KOREAN AND CHINESE LANGUAGE TO COMMUNICATE WELL WITH THE GUESTS FROM TARGET MARKET. 4) CAN WORK ON FLEXIBLE SCHEDULE DURING WEEKDAYS AND HOLIDAYS. 5) MUST KNOW HOW TO OPERATE PASSENGER VEHICLES TO TAKE GUEST TO DESIGNATED SITES. 6) MUST PROVIDE EMPLOYMENT CERTIFICATION FROM PREVIOUS EMPLOYER(S) 7) MUST HAVE A VALID CNMI DRIVERS LICENSE 8) VALID PROOF OF IDENTITY AND EMPLOYMENT AUTHORIZATION MAY BE ASKED DURING FINAL INTERVIEW 9) WILLING TO WORK FLEXIBLE SCHEDULE 10) DO OTHER RELATED DUTIES AS ASSIGNED.</t>
  </si>
  <si>
    <t>C-500-24303-441157</t>
  </si>
  <si>
    <t>Fringe benefits - paid timed off &amp; holidays.</t>
  </si>
  <si>
    <t>C-500-24169-117126</t>
  </si>
  <si>
    <t>P-500-23205-208905</t>
  </si>
  <si>
    <t>With Associate's degree in Computer Science, Information Technology or similar study. Has knowledge of commonly-used concepts, practices, and procedures within a particular field; contributes through performance of routine or repetitive activities and tasks. Job requires analyzing information and using logic to address work-related issues and problems.</t>
  </si>
  <si>
    <t>C-500-24212-230560</t>
  </si>
  <si>
    <t>C-500-24206-217628</t>
  </si>
  <si>
    <t>P-500-24164-099567</t>
  </si>
  <si>
    <t xml:space="preserve">Food Handler Certificate. Able to work flexible shifts, weekends and holidays. At least 12 months work related experience. </t>
  </si>
  <si>
    <t>Applicable Federal &amp; CNMI Tax Deductions</t>
  </si>
  <si>
    <t>C-500-24206-217979</t>
  </si>
  <si>
    <t>C-500-24225-261609</t>
  </si>
  <si>
    <t>C-500-24241-299047</t>
  </si>
  <si>
    <t>P-500-24202-210708</t>
  </si>
  <si>
    <t>MATERIAL COORDINATOR</t>
  </si>
  <si>
    <t>A high school diploma is required. Familiar with construction materials with at least 12 months working experience in a medium to large-sized hardware or related field. Knowledge of listening, speaking and writing English and skills of second language such as Chinese, Filipino is preferable. Can stand high working pressure and work even on weekend or holiday. Knowledge of principles and processes for providing customer and business services. Knowledge of operating the forklift, vehicle or other equipment to load and unload the material. Other skills such as coordination and time management.</t>
  </si>
  <si>
    <t>C-500-24353-553356</t>
  </si>
  <si>
    <t>JMI-Saipan, Inc.</t>
  </si>
  <si>
    <t>PMB 573 Box 10000</t>
  </si>
  <si>
    <t>66-1054197</t>
  </si>
  <si>
    <t>Whang</t>
  </si>
  <si>
    <t>Gatdula</t>
  </si>
  <si>
    <t>jmisaipan@gmail.com</t>
  </si>
  <si>
    <t>P-500-24253-322405</t>
  </si>
  <si>
    <t>Applicants must have at least twenty-four (24) months of work experience as Maintenance and Repair Workers, General. Knowledge of machines and tools, including their designs, uses repair and maintenance. Knowledge of materials, methods, and tools involved in the repair of buildings.</t>
  </si>
  <si>
    <t>Unit 1-4 ABA Corporation Bldg. Middle Road Gualo Rai</t>
  </si>
  <si>
    <t>CNMI Taxes and FICA Taxes</t>
  </si>
  <si>
    <t>C-500-24358-566685</t>
  </si>
  <si>
    <t>C-500-24186-175169</t>
  </si>
  <si>
    <t>NEW MIRAGE MASSAGE PARLOR</t>
  </si>
  <si>
    <t>Per week exceeds 40 hours, overtime rate $12.26 x1.5=$18.39 per hour</t>
  </si>
  <si>
    <t>C-500-24164-100331</t>
  </si>
  <si>
    <t>C-500-24338-512330</t>
  </si>
  <si>
    <t>LORRAINE A. BABAUTA</t>
  </si>
  <si>
    <t>Little Angels</t>
  </si>
  <si>
    <t>Rasimu Lane Kannat Tabla</t>
  </si>
  <si>
    <t>P.O. Box 500205</t>
  </si>
  <si>
    <t>66-1046876</t>
  </si>
  <si>
    <t>Babauta</t>
  </si>
  <si>
    <t>Lorraine</t>
  </si>
  <si>
    <t>Aldan</t>
  </si>
  <si>
    <t>`Rasimu Lane Kannat Tabla</t>
  </si>
  <si>
    <t>lolengb@hotmail.com</t>
  </si>
  <si>
    <t>P-500-24289-406355</t>
  </si>
  <si>
    <t>Childcare Worker</t>
  </si>
  <si>
    <t>Must be a High School graduate or equivalent with at least 12 months of work related knowledge and experience as a child care worker.</t>
  </si>
  <si>
    <t>C-500-24178-148299</t>
  </si>
  <si>
    <t>GENERALMANAGER</t>
  </si>
  <si>
    <t>P-500-23273-402174</t>
  </si>
  <si>
    <t>POBOX 502305</t>
  </si>
  <si>
    <t>C-500-24177-144446</t>
  </si>
  <si>
    <t>P-500-24079-810275</t>
  </si>
  <si>
    <t>INTERIOR DESIGNERS</t>
  </si>
  <si>
    <t>KNOWLEDGE OF DESIGN TECHNIQUES, TOOLS, AND PRINCIPLES INVOLVED IN THE PRODUCTION OF PRECISION TECHNICAL PLANS, BLUEPRINTS, DRAWINGS, AND MODELS.</t>
  </si>
  <si>
    <t>C-500-24234-282259</t>
  </si>
  <si>
    <t>Kanoa Resort Saipan, Beach Road, Susupe Village</t>
  </si>
  <si>
    <t>P-500-24177-144973</t>
  </si>
  <si>
    <t>Must have a high school diploma/GED. Must have twelve (12) months prior work experience as a General Maintenance Worker. Must have common knowledge of the use of hand tools, power tools, and maintenance equipment such as HVAC and generators. Must be able and willing to work nights/graveyards, weekends, and holidays. Must be able to work during inclement weather.</t>
  </si>
  <si>
    <t>C-500-25094-830971</t>
  </si>
  <si>
    <t>P-500-24215-242880</t>
  </si>
  <si>
    <t>C-500-25107-873586</t>
  </si>
  <si>
    <t>C-500-25007-599061</t>
  </si>
  <si>
    <t>Unit 6 Rem Ctr, Cheribiyan Dr, Gualo Rai</t>
  </si>
  <si>
    <t>Unit 6 Rem Ctr,  Cheribiyan Dr, Gualo Rai</t>
  </si>
  <si>
    <t>P-500-24328-496097</t>
  </si>
  <si>
    <t>Forklift Operator</t>
  </si>
  <si>
    <t xml:space="preserve">Minimum 1 year work experience involving the use of counterbalance and reach forklift.   Must have a valid certification for Powered Industrial Truck Forklift &amp; Powered Pallet Jack (Class I, II &amp; III).  Applicants will be required to demonstrate expertise in driving and navigating the counterbalance and reach forklift safely in a tight space inside the frozen cold storage warehouse. Must be able to to lift 50 to 80 lbs. frequently and up to 90 lbs. occasionally. Must be able to work inside the frozen cold storage warehouse for long hours.  Must possess or be able to obtain food handler certification.  Must pass a pre-employment rapid drug test.  These requirements will be applied equally to US workers and CW-1 workers. Applicants must pass a Forklift Operator Skills Evaluation/Performance Test for both the Standing Electric Reach Forklift and the Counterbalance Forklift conducted within our facility, achieving a minimum score of 58 points for each test.
Additional info on anticipated days and hours:
Monday - 8:30am to 1200pm and 1:00pm to 3:30pm
Tuesday - 8:30am to 1200pm and 1:00pm to 3:30pm
Wednesday - 8:30am to 1200pm and 1:00pm to 3:30pm
Thursday - 8:30am to 1200pm and 1:00pm to 3:30pm
Friday - 8:30am to 1200pm and 1:00pm to 3:30pm
Saturday - 8:30am to 1200pm and 1:00pm to 3:30pm
</t>
  </si>
  <si>
    <t>Unit 6 Rem Ctr Cheribiyan Dr Gualo Rai</t>
  </si>
  <si>
    <t>C-500-24171-128455</t>
  </si>
  <si>
    <t>Operator's drivers license required.</t>
  </si>
  <si>
    <t>C-500-25021-630839</t>
  </si>
  <si>
    <t xml:space="preserve">JOB SAFETY AND PROPER HANDLING AND USE OF TOOLS, EQUIPMENTS AND CLEANING SUPPLIES AND MATERIALS
</t>
  </si>
  <si>
    <t>C-500-25021-632657</t>
  </si>
  <si>
    <t>P-500-24340-519010</t>
  </si>
  <si>
    <t xml:space="preserve">Job Opening is available for both U.S. Applicants and U.S. Workers.
Applicant/s must be at least a high school graduate
Applicant/s must have 12 months of related working experience as a maintenance worker
Applicant/s must be willing to work flexible time, during weekends and holidays
</t>
  </si>
  <si>
    <t>C-500-24299-432158</t>
  </si>
  <si>
    <t>C-500-25020-628955</t>
  </si>
  <si>
    <t>Manufacture/Wholesale Drinking Water/Retail Merchandise,Import/Export</t>
  </si>
  <si>
    <t>Bldg.#3140, I-Liyang Street, Beach Road</t>
  </si>
  <si>
    <t>P-500-24190-181365</t>
  </si>
  <si>
    <t>Water Retail Sales Supervisor</t>
  </si>
  <si>
    <t>No more than 12 months of related work experience. Work experience in a Water Company and have a work certification to show is a plus. Water Retail Sales Supervisor must Give full attention to what other people are saying. Knowledgeable about Reverse Osmosis process and machine/s is a plus. Taking time to understand the points being made. Asking questions as appropriate and not interrupting at inappropriate times. Using logic reasoning to identify the strengths and weaknesses of alternative solutions. Conclusions or approaches to problems. Ability to come up with unusual or clever ideas about the given topic or situations to develop creative ways to solve the problem. Managing one's own time and the time of others, Available to work flexible hours that may include mornings, evenings, nights and/or holidays. Other related tasks as assigned.</t>
  </si>
  <si>
    <t>FCA, Medicare and Chapter 2 Taxes</t>
  </si>
  <si>
    <t>C-500-25008-602297</t>
  </si>
  <si>
    <t>C-500-25052-713066</t>
  </si>
  <si>
    <t>Must have at least 12 months' work experience in a reputable establishment as a Cook.  Must be able to perform food preparation and cooking activities of a dining restaurants. Can design menu and review food purchases. Should have the ability to forecast food preparation base from increase or decrease customer guest flow. Can create inventory method based on company or restaurant needs. Can comply with nutrition, sanitation regulation and safety standards as prescribed by USDA. Applicant must be updated on latest industry practices.</t>
  </si>
  <si>
    <t>Broadway Ave., Canal St., San Jose Village</t>
  </si>
  <si>
    <t>C-500-24347-539953</t>
  </si>
  <si>
    <t>Forc Restaurant LLC</t>
  </si>
  <si>
    <t>65-1214 Lindsey Road</t>
  </si>
  <si>
    <t>Waimea</t>
  </si>
  <si>
    <t>HI</t>
  </si>
  <si>
    <t>47-4629556</t>
  </si>
  <si>
    <t>Porter</t>
  </si>
  <si>
    <t>Lisa</t>
  </si>
  <si>
    <t>Louise</t>
  </si>
  <si>
    <t>weezyporter@gmail.com</t>
  </si>
  <si>
    <t>P-500-24294-419067</t>
  </si>
  <si>
    <t>Journeymans certificate</t>
  </si>
  <si>
    <t>Federal and state income tax</t>
  </si>
  <si>
    <t>https://forchawaii.com</t>
  </si>
  <si>
    <t>C-500-24308-449490</t>
  </si>
  <si>
    <t>C-500-24362-573014</t>
  </si>
  <si>
    <t>CNMI, SS FICA  &amp; Medicare</t>
  </si>
  <si>
    <t>C-500-25044-689416</t>
  </si>
  <si>
    <t>PO BOX  520495</t>
  </si>
  <si>
    <t>WITHHOLDING TAX, FEDERAL WITHHOLDING TAX, SOCIAL SECURITY AND MEDICARE</t>
  </si>
  <si>
    <t>C-500-25085-803625</t>
  </si>
  <si>
    <t>C-500-25043-685519</t>
  </si>
  <si>
    <t>STAR86, INC.</t>
  </si>
  <si>
    <t>STAR86, INC.; THE OLD B BANK BAR</t>
  </si>
  <si>
    <t>1F Ever Green Plaza, Coffee Tree Mall</t>
  </si>
  <si>
    <t>PMB 177 Box 10000, Saipan</t>
  </si>
  <si>
    <t>66-0863719</t>
  </si>
  <si>
    <t>OURA</t>
  </si>
  <si>
    <t>AYUMI</t>
  </si>
  <si>
    <t>star86inc@gmail.com</t>
  </si>
  <si>
    <t>Off Route 38 (Navy Hill Road)</t>
  </si>
  <si>
    <t>P.O. Box 500047, Saipan</t>
  </si>
  <si>
    <t>P-500-25007-598911</t>
  </si>
  <si>
    <t>Must have multi-tasking abilities to oversee and handle multiple businesses of the company. Preferable to have experiences in managing film coordination and bar/restaurants. Must be able to speak/read/write 
both English and Japanese in order to correspond and accommodate customers and their needs.</t>
  </si>
  <si>
    <t>All Federal and CNMI taxes applicable by law.</t>
  </si>
  <si>
    <t>C-500-25092-820986</t>
  </si>
  <si>
    <t>C-500-25034-660068</t>
  </si>
  <si>
    <t>CNMI WITHHOLDING TAX, FEDERAL WITHHOLDING TAX, SOCIAL SECURITY AND MEDICARE
CONTRIBUTIONS, EMPLOYER WILL ASSIST IN SECURING BOARD AND LODGING AT NO COST OR
DEDUCTION TO EMPLOYEES.</t>
  </si>
  <si>
    <t>C-500-25065-753593</t>
  </si>
  <si>
    <t>Physical Therapists</t>
  </si>
  <si>
    <t>P-500-25029-650057</t>
  </si>
  <si>
    <t>Physical Therapist</t>
  </si>
  <si>
    <t>Bachelors Degree Major in Physical Therapist and at least 12months work experience.</t>
  </si>
  <si>
    <t>503496 Buenas Dias Alof ave</t>
  </si>
  <si>
    <t>CNMI Payroll Taxes.</t>
  </si>
  <si>
    <t>C-500-25056-720957</t>
  </si>
  <si>
    <t>C-500-25121-925228</t>
  </si>
  <si>
    <t>C-500-25116-908694</t>
  </si>
  <si>
    <t>P-500-25078-786177</t>
  </si>
  <si>
    <t>High School/GED graduate with minimum of 6 months work experience as an Butchers and Meat Cutters. This job opportunity is a temporary, full-time position. Must have knowledge in cut, trim, bone, tie, and grind meats.
Applicants either US citizen or CW-1 must submit Employment certificate.</t>
  </si>
  <si>
    <t>C-500-25049-705071</t>
  </si>
  <si>
    <t>P-500-25003-591042</t>
  </si>
  <si>
    <t>Administrative Supervisor</t>
  </si>
  <si>
    <t xml:space="preserve">High School diploma with at least 24 months of previous work-related skill, knowledge and experience. Must have skills and experience in Adobe Acrobat/Reader, Microsoft Office, Word, Excel, Power Point, Outlook. Must have experience in creating weekly and monthly reports and weekly personnel work schedule, customer service management and tenant computerized invoicing system; strategic planning, resource allocation, coordination of people and resources. Knowledge and experience of administrative procedures and systems such as word processing, managing files and records, designing forms and work place technology including System Application of Product in Data Processing (SAP). Knowledge of occupational safety and health regulations. </t>
  </si>
  <si>
    <t>C-500-25076-781859</t>
  </si>
  <si>
    <t>C-500-25118-909368</t>
  </si>
  <si>
    <t>P-500-25078-786312</t>
  </si>
  <si>
    <t>Accounting clerk</t>
  </si>
  <si>
    <t>Applicant must be a high school graduate or equivalent, with at least 24-months of work experience as an accounting clerk. Must have knowledge and understanding of bookkeeping practices and procedures. Must be able to use Peachtree accounting  system and must be able to use adequately Microsoft Excel and Word. Must be able to prepare tax returns, business and financial reports, billings and collections, payroll and budgeting duties. Verbal and/or written test may be provided to substantiate sufficiency of understanding of general accounting principles and practices, coding, debits/credits, and understanding of basic tax forms.  Applicant must be dependable and reliable in punctuality and attendance, fulfilling obligations and meeting reporting deadlines. Applicant must be willing to work in flexible hours, even weekends and holidays if necessary especially to meet deadlines.</t>
  </si>
  <si>
    <t>C-500-25112-888148</t>
  </si>
  <si>
    <t>P-500-25069-760857</t>
  </si>
  <si>
    <t>SALES PERSON</t>
  </si>
  <si>
    <t>MUST HAVE 12 MONTHS WORKING EXPERIENCE AS SALES PERSON. MUST KNOW HOW TO REPRESENT PRODUCTS YOU ARE SDELLING. MUST HAVE SELLING COMMUNICATION SKILLS. MUST KNOW HOW TO REPRESENT PRODUCTS TO CUSTOMERS. KNOWLEDGE IN FILIPINO, CHINESE, KOREAN AND ENGLISH LANGUAGE. WILLING TO WORK FLEXIBLE SCHEDULE. DO OTHER RELATED DUTIES AS ASSIGNED</t>
  </si>
  <si>
    <t>C-500-25132-962676</t>
  </si>
  <si>
    <t>Understand the importance of sanitation and practice proper procedures to keep their work area tight. Knowledge of ingredients, how those ingredients interact, how to properly store and work with those ingredients and which items can be
served as a substitute for others is essential in the kitchen. Ability to understand and practice the steps involved in all of the primary cooking. Methods: Saute, Grill, Poach, Braise and Fry.</t>
  </si>
  <si>
    <t>C-500-25097-835712</t>
  </si>
  <si>
    <t>P-500-25059-735060</t>
  </si>
  <si>
    <t>C-500-25097-836656</t>
  </si>
  <si>
    <t>Y.M CORPORATION</t>
  </si>
  <si>
    <t>NEW L&amp;Q MARKET</t>
  </si>
  <si>
    <t>GARAPAN STREET, GARAPAN VILLAGE</t>
  </si>
  <si>
    <t>66-0801181</t>
  </si>
  <si>
    <t>CRIS CHANG</t>
  </si>
  <si>
    <t>NEWLANDQ@OUTLOOK.COM</t>
  </si>
  <si>
    <t>P-500-25040-678203</t>
  </si>
  <si>
    <t>work schedule as follows:
8:00AM to 12 :00PM,
2:00PM TO 5:00PM.
7 HOURS PER DAY, MONDAY THROUGH FRIDAY, 35 HOURS PER WEEK.</t>
  </si>
  <si>
    <t>Bi-weekly salary $18.24 x 70 hours=$1,276.80 (FLSA exempt)</t>
  </si>
  <si>
    <t>Deduct all local and federal taxes (e.g. FICA).</t>
  </si>
  <si>
    <t>newlandq@outlook.com</t>
  </si>
  <si>
    <t>C-500-25078-786386</t>
  </si>
  <si>
    <t>STATE TAX, SS FICA &amp; MEDICARE</t>
  </si>
  <si>
    <t>C-500-25099-845234</t>
  </si>
  <si>
    <t>C-500-25146-016911</t>
  </si>
  <si>
    <t>P-500-24324-483763</t>
  </si>
  <si>
    <t xml:space="preserve"> Must be able to lift up to 50 lbs and stay active throughout the shift while moving heavy dish racks and kitchenware.
 Must work well in a fast-paced, noisy environment and communicate clearly with team members.
 Able to stand and work for 68 hours or longer with few breaks.
 Flexible and ready to take on other kitchen tasks as needed, especially during staff shortages.
</t>
  </si>
  <si>
    <t>C-500-25095-835078</t>
  </si>
  <si>
    <t>HONGYE CORPORATION</t>
  </si>
  <si>
    <t>NIGHT SCENT RESTAURANT</t>
  </si>
  <si>
    <t>CORAL TREE AVE, GARAPAN VILLAGE</t>
  </si>
  <si>
    <t>66-0963984</t>
  </si>
  <si>
    <t>MING</t>
  </si>
  <si>
    <t>HONGYECORP2020@OUTLOOK.COM</t>
  </si>
  <si>
    <t>P-500-25044-690466</t>
  </si>
  <si>
    <t>1. WORK SCHEDULE AS FOLLOW:
11:00AM TO 2:00PM,
5:00PM TO 9:00PM.
7 HOURS A DAY, MONDAY THROUGH FRIDAY, 35 HOURS PER WEEK.
2. request an on-site cooking test.</t>
  </si>
  <si>
    <t>Per week exceeds 40 hours, overtime rate $8.83 x 1.5=13.245 per hour.</t>
  </si>
  <si>
    <t>hongyecorp2020@outlook.com</t>
  </si>
  <si>
    <t>C-500-25122-929799</t>
  </si>
  <si>
    <t>P-500-25079-789849</t>
  </si>
  <si>
    <t>Organize and Process financial transactions, communicate with accounting and budgeting staff, and prepare financial reports. Prepare Month-End Reports, Maintain Financial Filing Systems. Manage Accounts Payable, accounts receivable, and reconciliation to verify receipts and deposits. Gather budget data and documents based on estimated expenses and revenue. Computer skills. Maintain financial filing systems. financial principles. Applicants should be proficient in accounting software,  and have excellent communication skills. Must have knowledge in CNMI Taxes.</t>
  </si>
  <si>
    <t>C-500-25100-849572</t>
  </si>
  <si>
    <t xml:space="preserve">Previous work-related skill, knowledge, or experience is required for this occupation. Barber shop/beauty salon is open from 10:00 A.M. to 6:00 P .M. The employees work schedule is flexible, it's either employees work 3 hours in the morning or 2 hours in the afternoon or depending on the number of clients they have an appointment scheduled on certain day/s. The employees offered work hours is 35 hours per week with flexible rest/meal breaks and day-offs. </t>
  </si>
  <si>
    <t>1971 PICARRO LN, I LIYANG ,BEACH ROAD</t>
  </si>
  <si>
    <t>CNMI Local Withholding Tax (State Income Tax), Social Security (FICA) and Medicare Tax</t>
  </si>
  <si>
    <t>C-500-25093-826246</t>
  </si>
  <si>
    <t>PATRICK D FERNANDEZ</t>
  </si>
  <si>
    <t>P-500-24121-938702</t>
  </si>
  <si>
    <t>Able to follow sanitation standards and health codes.  Ability to use slicers, mixers, grinders, food processors, knives, etc.  Able to handle work in a fast-paced kitchen environment.  Meeting quality standards for services, and evaluation of customer satisfaction.</t>
  </si>
  <si>
    <t>Federal Income Tax, State Income Tax, Social Security (FICA), Medicare Tax.</t>
  </si>
  <si>
    <t>C-500-25085-803558</t>
  </si>
  <si>
    <t>P-500-25049-700941</t>
  </si>
  <si>
    <t>C-500-25114-898311</t>
  </si>
  <si>
    <t>MUST HAVE ATLEAST 12MONTHS WORKING EXPERIENCE  AND CERTIFICATE OF EMPLOYMENT IS REQUIRED AS MAINTENANCE AND REPAIR WORKER . HE/SHE MUST BE ABLE TO SPEND THE DAY ON THEIR FEET AND UNDER THE SUN WITHOUT GETTING OVERLY TIRED. CAN WORK FLEXIBLE TIME, TIME INCLUDING WEEKENDS AND HOLIDAYS.
PASSING THE PRE-SCREENING TEST IS REQUIRED (LIKE TRADE TEST AND/OR EMPLOYMENT EXAM)</t>
  </si>
  <si>
    <t>C-500-25093-825655</t>
  </si>
  <si>
    <t xml:space="preserve">Security guard experience of 12 months. Patrolling- secure premises and personnel by patrolling property. Law enforcement-security guard may detain or arrest anyone who violates the law. Customer service- knowledge of principles and providing customer service. Attention to details- pay attention to details keeping eyes to surroundings and remain alert. Communication skills- must be able communicate verbally and writing (knows how to do report and log in the logbook every hour.) Has the knowledge to operate surveillance camera.  Has a certification of employment. </t>
  </si>
  <si>
    <t>C-500-25156-054940</t>
  </si>
  <si>
    <t>C-500-25076-779842</t>
  </si>
  <si>
    <t>MUST HAVE A VALID 12 MONTHS WORKING EXPERIENCE AS HAIRDRESSER,
BEAUTICIAN, COSMETOLOGIST.</t>
  </si>
  <si>
    <t>C-500-25137-988233</t>
  </si>
  <si>
    <t>Chaper 2, fica sss and fica med</t>
  </si>
  <si>
    <t>C-500-25073-775292</t>
  </si>
  <si>
    <t>C-500-25154-044664</t>
  </si>
  <si>
    <t>C-500-25115-903408</t>
  </si>
  <si>
    <t xml:space="preserve">MUST HAVE 12 MONTHS EXPERIENCE. ABLE TO WORK SAFELY WITH A VARIETY OF CLEANING SUPPLIES. ABLE TO USE BASIC CLEANING EQUIPMENT. KNOWLEDGE OF CLEANING CHEMICALS AND SUPPLIES. FAMILIARITY WITH MATERIAL SAFETY DATA SHEETS. HANDLES THE PHYSICAL DEMANDS OF THE JOB, INCLUDING STANDING AND WALKING FOR MOST OF THE SHIFT, BENDING, CLIMBING, AND LIFTING AT LEAST 25 POUNDS.
</t>
  </si>
  <si>
    <t>All applicable tax required by Federal and CNMI Law</t>
  </si>
  <si>
    <t>C-500-25129-956932</t>
  </si>
  <si>
    <t>Must have at least 12 months of working experience as cook or related experience. A certificate of employment as cook or related experience is required. Passing of prescreening test is required (like trade test and/or employment exam)</t>
  </si>
  <si>
    <t>C-500-25138-988838</t>
  </si>
  <si>
    <t>C-500-25142-005584</t>
  </si>
  <si>
    <t>Asia Pacific Hotels Inc dba Crowne Plaza Resort Saipan</t>
  </si>
  <si>
    <t>PMB 170 PPP Box 10000</t>
  </si>
  <si>
    <t>Welding, Soldering, and Brazing Machine Setters, Operators, and Tenders</t>
  </si>
  <si>
    <t>P-500-25084-800220</t>
  </si>
  <si>
    <t>Fitter-Welder</t>
  </si>
  <si>
    <t>C-500-25112-892837</t>
  </si>
  <si>
    <t>P-500-25019-628775</t>
  </si>
  <si>
    <t>Can work flexible hours during weekends and holidays.
Required for both U.S Workers and CW1 Workers.
All Applicants must provide recent employment certificate/s</t>
  </si>
  <si>
    <t>Will deduct all mandatory Federal and State taxes. (Chapter 2, Chapter 7, Social Security, Medicare)</t>
  </si>
  <si>
    <t>C-500-25108-878571</t>
  </si>
  <si>
    <t>New Sunrise Corporation</t>
  </si>
  <si>
    <t>P.O. Box 505383</t>
  </si>
  <si>
    <t>Putitaitanobui St, Garapan</t>
  </si>
  <si>
    <t>66-0774164</t>
  </si>
  <si>
    <t>Rahman</t>
  </si>
  <si>
    <t>Mohammed H</t>
  </si>
  <si>
    <t>nscsaipan@gmail.com</t>
  </si>
  <si>
    <t>P-500-25068-760327</t>
  </si>
  <si>
    <t xml:space="preserve">MUST HAVE AT LEAST 6 MONTHS OF PRIOR EXPERIENCE. MUST HAVE VALID TAXI OPERATORS LICENSE AND PROVIDE UPDATED CRIMINAL RECORD AND TRAFFIC CLEARANCE PRE-EMPLOYMENT. ALL EMPLOYMENT RULES APPLIES EQUALLY TO BOTH U.S. WORKERS AND CW-1 WORKERS.
</t>
  </si>
  <si>
    <t>Airport, Crown Plaza Resort</t>
  </si>
  <si>
    <t>Experience and performance</t>
  </si>
  <si>
    <t>C-500-25125-935348</t>
  </si>
  <si>
    <t>P-500-24177-144430</t>
  </si>
  <si>
    <t>DRY-CLEAN ALTERATION SEAMSTRESS</t>
  </si>
  <si>
    <t>MUST HAVE PROVEN SKILLS AND WORK EXPERIENCE FOR AT LEAST 12 MONTHS ON HAND AND MACHINE SEWING, REPAIRS, AND ALTERATIONS. MUST BE KNOWLEDGEABLE IN CUTTING, MOUNTING, FITTING, AND COMPLETING CUSTOMERS REPAIR AND ALTERATION REQUESTS. PREFERABLY WITH KNOWLEDGE IN PRODUCTION PROCESSES, QUALITY CONTROLS, HOTEL LINENS, AND GUEST OR PERSONAL DRY CLEANING AND LAUNDRY.  AN EMPLOYMENT CERTIFICATE AS A TAILOR OR SEAMSTRESS IS REQUIRED EQUALLY TO BOTH U.S. AND FOREIGN APPLICANTS AS PROOF OF SKILL/ EXPERIENCE FOR THE JOB. CAN WORK ON EMERGENCY SPLIT SHIFT SCHEDULES INCLUDING WEEKENDS, AND EVEN HOLIDAYS.</t>
  </si>
  <si>
    <t>C-500-25109-882667</t>
  </si>
  <si>
    <t>P-500-25062-738616</t>
  </si>
  <si>
    <t>C-500-25129-956864</t>
  </si>
  <si>
    <t xml:space="preserve">2 years of experience as an art teacher. Demonstrated in a variety of art techniques. Must have skills in verbal and written communication. Able to supervise group work. Able to do planning and problem-solving. Available to work during evenings, on occasion. Ability to work with students of different ages, backgrounds, and skills. Able to handle multiple tasks and meet deadlines.
</t>
  </si>
  <si>
    <t>C-500-24170-122203</t>
  </si>
  <si>
    <t>P-500-23206-212182</t>
  </si>
  <si>
    <t>KNOWLEDGE OF DESIGN TECHNIQUES, TOOLS, AND PRINCIPLES INVOLVED IN PRODUCTION OF PRECISION TECHNICAL PLANS, BLUEPRINTS, DRAWINGS, AND MODELS. JOB REQUIRES CREATIVITY AND ALTERNATIVE THINKING TO DEVELOP NEW IDEAS FOR AND ANSWERS TO WORK-RELATED PROBLEMS.</t>
  </si>
  <si>
    <t>C-500-24218-243518</t>
  </si>
  <si>
    <t>P-500-24164-099409</t>
  </si>
  <si>
    <t>C-500-24180-157509</t>
  </si>
  <si>
    <t>Cool Care Automotive Air Conditioning &amp; Refrigeration</t>
  </si>
  <si>
    <t>Chalan Tun Joaquin Doi, Isidro Ave. Texas Rd., Chalan Kanoa</t>
  </si>
  <si>
    <t>PMB 598 Box 10001</t>
  </si>
  <si>
    <t>Manuel</t>
  </si>
  <si>
    <t>Joanne</t>
  </si>
  <si>
    <t>Miguel</t>
  </si>
  <si>
    <t>Authorized Person</t>
  </si>
  <si>
    <t>P-500-23352-572914</t>
  </si>
  <si>
    <t>Must have 12-months or work related experience and a Bachelor's Degree of Business Administration major in Accounting.</t>
  </si>
  <si>
    <t>Chalan Tun Joaquin Doi, Isidro Avenue Texas Rd. Chalan Kanoa</t>
  </si>
  <si>
    <t>coolcare10001@gmail.com</t>
  </si>
  <si>
    <t>C-500-24303-438371</t>
  </si>
  <si>
    <t>PREFERABLY WITH KNOWLEDGE IN PRODUCTION PROCESSES, QUALITY CONTROLS, HOTEL LINENS, AND GUEST OR PERSONAL DRY CLEANING AND LAUNDRY. MUST HAVE PROVEN SKILLS AND WORK EXPERIENCE FOR AT LEAST 12 MONTHS ON HAND AND MACHINE SEWING, REPAIRS, AND ALTERATIONS. MUST BE KNOWLEDGEABLE IN CUTTING, MOUNTING, FITTING, AND COMPLETING CUSTOMERS REPAIR AND ALTERATION REQUESTS. AN EMPLOYMENT CERTIFICATION AS A TAILOR, SEAMSTRESS OR RELATED IS REQUIRED AS PROOF FOR THE JOB. EMPLOYMENT CERTIFICATE WILL BE APPLIED EQUALLY TO BOTH U.S. WORKERS AND CW-1 WORKERS. CAN WORK ON POSSIBLE SPLIT SHIFT SCHEDULES INCLUDING WEEKENDS, AND EVEN HOLIDAYS.</t>
  </si>
  <si>
    <t>C-500-24188-178084</t>
  </si>
  <si>
    <t>P-500-24077-806460</t>
  </si>
  <si>
    <t>Unit 5, Pacific Quick Print Building, Chalan Pale Arnold, Garapan</t>
  </si>
  <si>
    <t>C-500-24262-345334</t>
  </si>
  <si>
    <t>JET HOLDING COMPANY, INC.</t>
  </si>
  <si>
    <t>J'S RESTAURANT I &amp; II, SAIPAN BOWLING CENTER</t>
  </si>
  <si>
    <t>G/F JET BLDG CHALAN  PALE ARNOLD ST. MIDDLE ROAD GUALO RAI</t>
  </si>
  <si>
    <t>G/F JET BLDG CHALAN PALE ARNOLD ST. MIDDLE ROAD GUALO RAI</t>
  </si>
  <si>
    <t>P-500-24138-007027</t>
  </si>
  <si>
    <t>12 MONTHS EXPERIENCE. UNDERSTAND THE IMPORTANCE OF SANITATION AND PRACTICE PROPER PROCEDURES TO KEEP THEIR WORK AREA TIGHT. ABLE AND WILLING TO ASK FOR HELP WHEN THE TIME ARISES, ABILITY TO WORK ON FLEXIBLE SHIFTS.</t>
  </si>
  <si>
    <t>MANDATORY CNMI &amp;  FEDERAL TAXES</t>
  </si>
  <si>
    <t>C-500-24180-161726</t>
  </si>
  <si>
    <t>ORDAS</t>
  </si>
  <si>
    <t>P-500-24060-758104</t>
  </si>
  <si>
    <t>Knowledge of principles and processes for providing customer and personal services. This includes customer needs assessment, meeting quality standards for services, and evaluation of customer satisfaction. Job requires being careful about detail and thorough in completing work tasks.</t>
  </si>
  <si>
    <t>Gualo Rai Chalan Pale Arnold</t>
  </si>
  <si>
    <t>C-500-24178-148471</t>
  </si>
  <si>
    <t>P-500-23179-148884</t>
  </si>
  <si>
    <t>C-500-24215-239993</t>
  </si>
  <si>
    <t>P-500-24115-919234</t>
  </si>
  <si>
    <t xml:space="preserve">COMMERCIAL CLEANER </t>
  </si>
  <si>
    <t xml:space="preserve">WITH AT LEAST 12 MONTHS WORK EXPERIENCE AS A COMMERCIAL CLEANER. KNOWLEDGE OF PRINCIPLES AND PROCESSES FOR PROVIDING CUSTOMER AND PERSONAL SERVICES. THIS INCLUDES CUSTOMER NEEDS ASSESSMENT, MEETING QUALITY STANDARDS FOR SERVICES, AND EVALUATION OF CUSTOMER SATISFACTION. 
</t>
  </si>
  <si>
    <t>C-500-24263-348742</t>
  </si>
  <si>
    <t>C-500-24218-243516</t>
  </si>
  <si>
    <t>P-500-24179-152536</t>
  </si>
  <si>
    <t>Housekeeping</t>
  </si>
  <si>
    <t>Proficiency in cleaning techniques for different surfaces (e.g., floors, carpets, furniture) and knowledge of appropriate cleaning agents and equipment. Ability to notice small details and ensure rooms or areas are thoroughly cleaned and organized. Efficiently manage time to complete tasks within designated schedules while maintaining quality standards. Ability to perform physically demanding tasks such as standing for long periods, lifting heavy objects, and bending or kneeling. Basic understanding of customer service principles to interact with guests or residents in a courteous and professional manner. Collaborate effectively with colleagues to achieve common goals and contribute to a positive work environment. Keep track of cleaning supplies, inventory, and work schedules to ensure smooth operations. Flexibility to handle various cleaning challenges and adjust to changes in cleaning routines or schedules. Knowledge of safety protocols and procedures to ensure a safe working environment for oneself and others. Ability to communicate clearly and effectively with supervisors, colleagues, and sometimes guests or residents. Capacity to identify issues or areas needing attention and take appropriate action to resolve them. Willingness to take initiative in completing tasks and maintaining cleanliness without constant supervision.</t>
  </si>
  <si>
    <t>C-500-24236-288756</t>
  </si>
  <si>
    <t>C-500-24291-415627</t>
  </si>
  <si>
    <t>P-500-24221-253204</t>
  </si>
  <si>
    <t>HIGH SCHOOL/GED; 3 MONTHS PROVEN GENERAL MAINTENANCE AND REPAIR WORKER EXPERIENCE; PREFERABLY HAVE KNOWLEDGE AND HAVE AN EXPERIENCE IN BASIC PLUMBING AND LANDSCAPING TASKS</t>
  </si>
  <si>
    <t>C-500-24177-145079</t>
  </si>
  <si>
    <t>P-500-23252-333567</t>
  </si>
  <si>
    <t>C-500-24198-198508</t>
  </si>
  <si>
    <t>P-500-24101-872040</t>
  </si>
  <si>
    <t>C-500-24297-425553</t>
  </si>
  <si>
    <t>P-500-24254-325173</t>
  </si>
  <si>
    <t>C-500-24249-315402</t>
  </si>
  <si>
    <t>ASSOCIATE OF SCIENCE DEGREE IN RADIOLOGIC TECHNOLOGY FROM A RECOGNIZED/ACCREDITED SCHOOL OF RADIOLOGY OR FOREIGN EQUIVALENT AND TWO YEARS OF EXPERIENCE. CNMI PROFESSIONS LICENSE REQUIRED FOR ALL U.S. AND FOREIGN WORKERS.
CONDITIONAL REQUIREMENT: EMPLOYMENT IS CONTINGENT UPON SUCCESSFUL CLEARING OF PRE-EMPLOYMENT HEALTH AND DRUG SCREENING IN ACCORDANCE WITH CHCC POLICY.</t>
  </si>
  <si>
    <t>Fringe benefits- paid time off &amp; holidays. Optional: medical &amp; dental insurance, life insurance, 401a retirement plan.</t>
  </si>
  <si>
    <t>C-500-24353-552756</t>
  </si>
  <si>
    <t>Preferably with (12) twelve months of work experience as a Beautician to perform haircuts, apply make-up, shampoo and shape nails.</t>
  </si>
  <si>
    <t>C-500-24346-534073</t>
  </si>
  <si>
    <t>MUST HAVE 3 MONTHS WORK EXPERIENCE.  KNOWLEDGEABLE OF PROPER SAFETY PROCEDURES IN DOING THE TASK .EXPERIENCE WITH A VARIETY OF CLEANING PRODUCTS AND TOOLS MAY BE REQUIRED WORKING LONG STANDING IF NECESSARY.</t>
  </si>
  <si>
    <t>Cnmi Taxes and FICA taxes</t>
  </si>
  <si>
    <t>C-500-24318-471090</t>
  </si>
  <si>
    <t>P-500-24200-204735</t>
  </si>
  <si>
    <t>12 months work related experience. Work Certificate is required for both US Worker and CW-1 Worker.</t>
  </si>
  <si>
    <t>C-500-24366-577981</t>
  </si>
  <si>
    <t>P-500-24319-473907</t>
  </si>
  <si>
    <t>BRI BLDG. KOPA DI ORU ST. GARAPA</t>
  </si>
  <si>
    <t>C-500-24185-175027</t>
  </si>
  <si>
    <t>Per week exceeds 40 hours, overtime rate 12.16 x1.5=@18.24 per hour</t>
  </si>
  <si>
    <t>C-500-24318-471115</t>
  </si>
  <si>
    <t>P-500-24200-204772</t>
  </si>
  <si>
    <t>C-500-24188-177926</t>
  </si>
  <si>
    <t>HBR International Inc</t>
  </si>
  <si>
    <t>PO Box 5756 CHRB Chalan Kiya</t>
  </si>
  <si>
    <t>P-500-24074-797999</t>
  </si>
  <si>
    <t>1) Knowledge of CNMI Payroll
2) Knowledge of Accounting Software- Quickbooks
3) Must have a minimum of Associate's Degree
4) 12 Months of related work experience</t>
  </si>
  <si>
    <t>All required taxes</t>
  </si>
  <si>
    <t>C-500-24291-413167</t>
  </si>
  <si>
    <t>P-500-24246-308699</t>
  </si>
  <si>
    <t>AT LEAST 12 CONSECUTIVE MONTHS OF WORKING EXPERIENCE IN RELATED POSITION. NEED TO BE ABLE TO COOK CHINESE FOOD SUCH AS CANTONESE, HUNAN CUISINE, ETC.</t>
  </si>
  <si>
    <t>C-500-24205-214293</t>
  </si>
  <si>
    <t>Cha Cafe &amp; Bistro</t>
  </si>
  <si>
    <t>PO Box 501961</t>
  </si>
  <si>
    <t>Imperial</t>
  </si>
  <si>
    <t>Cristin</t>
  </si>
  <si>
    <t>E</t>
  </si>
  <si>
    <t>PO Box 506618</t>
  </si>
  <si>
    <t>P-500-24129-969004</t>
  </si>
  <si>
    <t>Combined Food Preparation and Serving Related Workers</t>
  </si>
  <si>
    <t xml:space="preserve">Can handle customers complaints and accepts suggestions. Can assess the value and quality of food to be serve or give to the customers. Knowledge of supplies, equipment, and/or service ordering and inventory control. Ability to follow routine verbal and written instructions. Ability to read and write. Ability to follow safety procedures. Ability to safely use cleaning supplies and equipment. Ability to lift and manipulate heavy objects up to 50lbs.  Knowledge of food preparation and presentation, methods, techniques, and quality standards. Must obtain Food Handlers Certificate from the CNMI Department of Public Health as required by law. Must be able to work on flexible  hours including holidays, weekends and evening shifts. Employee will  work on rotating schedule 5-7 hours a day, between 6am to 9pm. Must have at least 3 months of experience as food server, food preparer, kitchen helper, and other similar occupations. </t>
  </si>
  <si>
    <t>C-500-24199-201737</t>
  </si>
  <si>
    <t>C-500-24310-452916</t>
  </si>
  <si>
    <t>C-500-24277-381794</t>
  </si>
  <si>
    <t>AT LEAST 12 MONTH EXPERIENCE IS REQUIRED. KNOWLEDGEABLE OF USING HAND TOOLS AND POWER TOOLS FOR REPAIRING SUCH AS IMPACT WRENCHES AND SOCKETS, COMPRESSED AIR SYSTEM, POWER DRILLS AND RACHETS, TESTER AND OTHER TOOLS REQUIRED FOR REPAIRING.</t>
  </si>
  <si>
    <t>C-500-24216-243094</t>
  </si>
  <si>
    <t>MUST HAVE KNOWLEDGE IN PIPE FITTING, ELECTRICAL WORKS, CARPENTRY, AND WELDING. CAN OPERATE AND MAINTAIN HAND TOOLS AND POWER TOOLS.MUST HAVE AT LEAST 24 MONTHS OF WORKING EXPERIENCE AS A MAINTENANCE REPAIRER. HIGH SCHOOL DIPLOMA IS REQUIRED. PRE-SCREENING TEST IS REQUIRED
(LIKE TRADE TEST AND / OR EMPLOYMENT EXAM)</t>
  </si>
  <si>
    <t>C-500-24248-312164</t>
  </si>
  <si>
    <t>P-500-24212-230364</t>
  </si>
  <si>
    <t>C-500-24274-372521</t>
  </si>
  <si>
    <t>AIC MARIANAS, INC.</t>
  </si>
  <si>
    <t>PMB 564 PPP BOX 10000</t>
  </si>
  <si>
    <t>66-0446100</t>
  </si>
  <si>
    <t>STEWART</t>
  </si>
  <si>
    <t>HENRY</t>
  </si>
  <si>
    <t>saipan@aicconstruction.com</t>
  </si>
  <si>
    <t>P-500-24219-246512</t>
  </si>
  <si>
    <t>MUST HAVE KNOWLEDGE OF EQUIPMENT PREVENTIVE MAINTENANCE SYSTEM AND MUST PASS REQUIRED TRADE TEST TO CHECK SKILLS AND QUALIFICATIONS.</t>
  </si>
  <si>
    <t>AIRPORT ROAD, LOWER DANDAN</t>
  </si>
  <si>
    <t>C-500-24254-325403</t>
  </si>
  <si>
    <t>P-500-24135-990996</t>
  </si>
  <si>
    <t>Knowledge on Economics and Accounting</t>
  </si>
  <si>
    <t>Grand Street, Lot 003 T11, San Jose Villgae</t>
  </si>
  <si>
    <t>C-500-24276-378887</t>
  </si>
  <si>
    <t>C-500-24195-194956</t>
  </si>
  <si>
    <t>C-500-24312-458867</t>
  </si>
  <si>
    <t>P-500-24264-352263</t>
  </si>
  <si>
    <t>Heating and Air Conditioning Mechanic and Installers</t>
  </si>
  <si>
    <t>Work Certificate is required for both US Workers and CW-1 Workers.</t>
  </si>
  <si>
    <t>C-500-24166-110532</t>
  </si>
  <si>
    <t>C-500-24164-100280</t>
  </si>
  <si>
    <t>Demonstrating ability to complete heavy lifting tasks. Having basic math skills. Showing an ability to help customers.</t>
  </si>
  <si>
    <t>C-500-24219-246439</t>
  </si>
  <si>
    <t>KN Corporation</t>
  </si>
  <si>
    <t>Sherwood</t>
  </si>
  <si>
    <t>P.O. BOX 504564</t>
  </si>
  <si>
    <t>66-0550313</t>
  </si>
  <si>
    <t>Young Jin</t>
  </si>
  <si>
    <t>P.O. BOX 502564</t>
  </si>
  <si>
    <t>Audiovisual Equipment Installers and Repairers</t>
  </si>
  <si>
    <t>P-500-24179-152289</t>
  </si>
  <si>
    <t>ELECTRONIC TECHNICIAN</t>
  </si>
  <si>
    <t xml:space="preserve">2 years of working experience as an electronic technician and in other electronic or maintenance jobs. Knowledge of electronic theory and a variety of power systems. Knowledge of electronics and computer principles. Know how to notice problems during service checks. Ability to demonstrate interpreting diagrams and schematics. Skills to keep accurate, easy-to-understand reports. Ability to operate tools such as multimeters, soldering stations, precision screwdrivers, rotary tools, and 3D printers and to distinguish between various wiring colors. Ability to interact, collaborate, and provide instruction, familiarity with circuitry, wiring, and splicing.  Ability to solve problems.
</t>
  </si>
  <si>
    <t>C-500-24210-227104</t>
  </si>
  <si>
    <t>P.O BOX 931</t>
  </si>
  <si>
    <t>P-500-24162-089283</t>
  </si>
  <si>
    <t>HIGH SCHOOL DIPLOMA AND 3 MONTHS OF WORK EXPERIENCE AS A NAIL TECHNICIAN</t>
  </si>
  <si>
    <t>C-500-24247-309019</t>
  </si>
  <si>
    <t xml:space="preserve">MUST BE A REFRIGERATION AND AIR-CON TECHNICIAN WITH 12 MONTHS OF WORK EXPERIENCE, PROFICIENT IN AIR-CON SERVICE AND REPAIRS, INSTALLATION AND MAINTENANCE. KNOWLEDGE IN SYSTEM TESTINGS FOR PROPER FUNCTIONING. INSPECTION AND TESTING OF THE AIR CONDITIONING SYSTEM S TO ENSURE UNIT IS WORKING PROPERLY. KNOWLEDGE OF USE ELECTRICAL EQUIPMENT TO TEST FOR CONTINUITY OF CIRCUITS AND COMPONENTS. KNOWLEDGE IN ARRANGING HEATING AND COOLING SYSTEMS FOR NEWLY CONSTRUCTED RESIDENCES AND BUSINESSES. </t>
  </si>
  <si>
    <t>C-500-24309-449815</t>
  </si>
  <si>
    <t>BLDG 3888 DOLLAR DAYS WHOLESALE, BEACH RD, GARAPAN</t>
  </si>
  <si>
    <t>APPLICANTS MUST HAVE AT LEAST 12 MONTHS OF PREVIOUS WORK-RELATED SKILL, KNOWLEDGE, OR EXPERIENCE.</t>
  </si>
  <si>
    <t>C-500-24181-162461</t>
  </si>
  <si>
    <t>3 BROS. LAUNDRYMAT</t>
  </si>
  <si>
    <t>ALUBIA</t>
  </si>
  <si>
    <t>CANDELARIA</t>
  </si>
  <si>
    <t>P-500-24066-774359</t>
  </si>
  <si>
    <t xml:space="preserve">KNOW HOW TO OPERATE DIGITAL AND MANUAL
 WASHING MACHINES AND DRYERS. KNOWLEDGEABLE OF SAFETY AND HEALTH PROCEDURE OF THE JOB. MAY BE WORKING STANDING LONG HOURS IF NECESSARY.
</t>
  </si>
  <si>
    <t>a &amp; c import export</t>
  </si>
  <si>
    <t>C-500-24269-362398</t>
  </si>
  <si>
    <t>CANAL ST., BROADWAY AVENUE, SAN JOSE VILLAGE</t>
  </si>
  <si>
    <t>C-500-24190-180535</t>
  </si>
  <si>
    <t>SAIPAN ENTERTAINMENT INCORPORATION</t>
  </si>
  <si>
    <t>NEW KAGMAN MARKET</t>
  </si>
  <si>
    <t>KAGMAN MAIN ROAD, KAGMAN VILLAGE</t>
  </si>
  <si>
    <t>66-0687216</t>
  </si>
  <si>
    <t>OFELIA</t>
  </si>
  <si>
    <t>BRUCELIN1985@OUTLOOK.COM</t>
  </si>
  <si>
    <t>P-500-24068-782083</t>
  </si>
  <si>
    <t>WORK SCHEDULE AS FOLLOW:
8:00AM TO 12:00PM,
2:00PM TO 5:00PM.
7 HOURS A DAY, MONDAY THROUGH FRIDAY, 35 HOURS PER WEEK.</t>
  </si>
  <si>
    <t>Per week exceeds 40 hours, overtime rate $10.17 x1.5=$15.255 per hour</t>
  </si>
  <si>
    <t>brucelin1985@outlook.com</t>
  </si>
  <si>
    <t>C-500-24239-292063</t>
  </si>
  <si>
    <t>8581 Chalan Pali Arnold Industrial Park Lower Base</t>
  </si>
  <si>
    <t>8581 Chalan Pali Arnold Industrial Park, Lower Base</t>
  </si>
  <si>
    <t>P-500-24200-204342</t>
  </si>
  <si>
    <t>Helper-Production Worker</t>
  </si>
  <si>
    <t>Must be able to lift a minimum of 50 lbs to shoulder level and must have the stamina to lift and load finished products.  Must be able to communicate in the English language both oral and written.  12 months experience is required.</t>
  </si>
  <si>
    <t>C-500-24275-375943</t>
  </si>
  <si>
    <t>C-500-25122-929972</t>
  </si>
  <si>
    <t>GOLD TOWN UNIT 101 RTE 303, SAN ANTONIO</t>
  </si>
  <si>
    <t>HIGH SCHOOL DIPLOMA AND WITH ONE YEAR EXPERIENCED AS A GENERAL MAINTENANCE . ABILITY TO TAKE APART MACHINES, EQUIPMENT, OR DEVICES TO REMOVE
AND REPLACE DEFECTIVE PARTS. ABILITY TO USE COMMON TOOLS SUCH AS HAMMERS, HOISTS, SAWS, DRILLS, AND WRENCHES. EXPERIENCE WITH PRECISION
MEASURING INSTRUMENTS OR ELECTRONIC TESTING DEVICES. EXPERIENCE PERFORMING ROUTINE MAINTENANCE. MUST HAVE BASIC KNOWLEDGE OF ELECTRICAL. MUST BE ABLE TO WORK FLEXIBLE SCHEDULE INCLUDING EARLY MORNING HOURS, WEEKENDS AND HOLIDAY</t>
  </si>
  <si>
    <t>C-500-25002-586994</t>
  </si>
  <si>
    <t>ROGELIO REYES</t>
  </si>
  <si>
    <t>OLEAI STREET SAN JOSE VILLAGE</t>
  </si>
  <si>
    <t>66-0944219</t>
  </si>
  <si>
    <t>Rogelioreyes96950@gmail.com</t>
  </si>
  <si>
    <t>P-500-24319-476445</t>
  </si>
  <si>
    <t>Position is open for US both Applicants and US Workers.
Applicants must have 12 months of relevant working experience in cooking and shall provide Employment/Work Certificates upon Applying.
Job requires flexible working hours during weekdays, weekends and holidays.</t>
  </si>
  <si>
    <t>rogelioreyes96950@gmail.com</t>
  </si>
  <si>
    <t>C-500-25008-605272</t>
  </si>
  <si>
    <t>RJs Manpower Agency</t>
  </si>
  <si>
    <t>P-500-24237-291610</t>
  </si>
  <si>
    <t>At least 12 months work experience as COOK.</t>
  </si>
  <si>
    <t>CNMI payroll Taxes.</t>
  </si>
  <si>
    <t>C-500-25022-633957</t>
  </si>
  <si>
    <t>Certificate in basic events design, planning or coordination, 6 MONTHS EXPERIENCE.. WORKING HOURS is 7:00am to 3:00pm WITH ONE HOUR LUNCH BREAK</t>
  </si>
  <si>
    <t>all applicable cnmi and federal tax deducitons</t>
  </si>
  <si>
    <t>C-500-24320-476982</t>
  </si>
  <si>
    <t>P O BOX 500409</t>
  </si>
  <si>
    <t>MUNA</t>
  </si>
  <si>
    <t>ESTHER</t>
  </si>
  <si>
    <t>CHIEF EXECUTIVE OFFICER</t>
  </si>
  <si>
    <t>1178 HINEMLU' ST. GARAPAN</t>
  </si>
  <si>
    <t>P-500-24239-295055</t>
  </si>
  <si>
    <t>LICENSED PRACTICAL NURSE</t>
  </si>
  <si>
    <t xml:space="preserve">High School Diploma or equivalent General Education Development (GED or Advanced Development Institute Certification. Must have completed a Licensed Vocational Nurse or Licensed Practical Nurse Program from a recognized/accredited School of Nursing or foreign equivalent. Must pass NCLEX-LPN and be licensed as a Licensed Practical Nurse by the Commonwealth Board of Nurse Examiners (CBNE) to practice Nursing. Must possess American Health Association BLS and/or ACLS certifications. 
Conditional Requirements: Employment is contingent upon successful clearing of pre-employment health and drug screening in accordance with CHCC policy. </t>
  </si>
  <si>
    <t>Fringe benefits: paid time off and holidays.</t>
  </si>
  <si>
    <t>CNMI Tax, Federal Tax, Medicare and Social Security. Optional: Medical and Dental Insurance, Life Insurance,
401a Retirement Plan.</t>
  </si>
  <si>
    <t>C-500-24331-500427</t>
  </si>
  <si>
    <t>ISLAND MARINE SPORTS INC</t>
  </si>
  <si>
    <t>PO BOX 503897 CK</t>
  </si>
  <si>
    <t>66-0594595</t>
  </si>
  <si>
    <t>SALIM</t>
  </si>
  <si>
    <t>PO BOX 503897</t>
  </si>
  <si>
    <t>marineisland1@gmail.com</t>
  </si>
  <si>
    <t>P-500-24157-072617</t>
  </si>
  <si>
    <t>MAINTENANCE</t>
  </si>
  <si>
    <t>6 months experience as maintenance worker</t>
  </si>
  <si>
    <t>C-500-24318-471128</t>
  </si>
  <si>
    <t>C-500-24338-511679</t>
  </si>
  <si>
    <t>P-500-24292-415727</t>
  </si>
  <si>
    <t>C-500-25017-625134</t>
  </si>
  <si>
    <t>C-500-25080-793355</t>
  </si>
  <si>
    <t>P-500-25037-669995</t>
  </si>
  <si>
    <t>Knowledge of materials, methods, and the tools involved in the construction or repair of houses or buildings with 12 months' work experience.</t>
  </si>
  <si>
    <t>C-500-24351-545409</t>
  </si>
  <si>
    <t xml:space="preserve">Certificate of employment of 12 months from the previous employer working under the job category. 
</t>
  </si>
  <si>
    <t xml:space="preserve">CNMI Wage and Salary Tax; FICA </t>
  </si>
  <si>
    <t>C-500-25021-632834</t>
  </si>
  <si>
    <t>C-500-25031-655902</t>
  </si>
  <si>
    <t>C-500-25045-692787</t>
  </si>
  <si>
    <t>P-500-25008-602528</t>
  </si>
  <si>
    <t>C-500-25037-673191</t>
  </si>
  <si>
    <t>C-500-25086-806921</t>
  </si>
  <si>
    <t>P-500-24358-566745</t>
  </si>
  <si>
    <t xml:space="preserve">A minimum of 12 months of verifiable work experience as a janitor or cleaner is required. Experience in maintaining cleaning standards across diverse facilities such as commercial, residential, and institutional environments is preferred.
Physical stamina and strength to perform demanding tasks, including lifting heavy objects, bending, prolonged standing, and maneuvering large items or furniture. The role requires significant physical exertion on a regular basis.
Demonstrated meticulous attention to cleaning standards, ensuring that all areas are consistently cleaned to a high level of quality. This includes but is not limited to floors, windows, restrooms, and other common areas, with no exceptions in cleanliness.
Ability to work autonomously with strong organizational skills to efficiently manage cleaning duties within a designated timeframe, ensuring timely completion of all assigned tasks with minimal supervision.
Proficiency in applying safety protocols for handling hazardous chemicals, operating industrial-grade cleaning equipment, and ensuring the maintenance of a safe and hazard-free environment for both staff and clients.
Reliability and punctuality are crucial in this position. Employees are expected to consistently demonstrate dependability in completing cleaning tasks within designated schedules and be present for all scheduled shifts.
Strong interpersonal and communication skills to interact professionally with colleagues, supervisors, and clients as required. The ability to respond to requests for additional services or address concerns with clarity and professionalism is expected.
Basic technical skills are desirable, including minor repair knowledge related to light fixtures, plumbing issues, or addressing simple electrical problems in order to maintain the overall cleanliness and functionality of the facility.
Flexibility in working hours is essential, as some positions may require working evenings, weekends, or on-call shifts, particularly in facilities requiring 24/7 cleaning services such as hospitals, clinics, or other high-traffic establishments.
Additional Requirements:
Police clearance is required for U.S. workers and CW-1 workers.
Recommendation Letters: Successful applicants must submit at least two (2) recommendation letters from previous employers (direct supervisors or HR), which must include statements
 regarding reliability, punctuality, attendance, and work ethic.
Equal Opportunity Employer Statement: We are an Equal Opportunity Employer and apply the above requirements equally to all successful applicants, whether U.S. workers or CW-1
workers.
</t>
  </si>
  <si>
    <t>C-500-25064-744716</t>
  </si>
  <si>
    <t>C-500-25064-744567</t>
  </si>
  <si>
    <t>Ks INTERNATIONAL CORPORATION</t>
  </si>
  <si>
    <t>Ks INTERNATIONAL BEAUTY CENTER</t>
  </si>
  <si>
    <t>PO BOX 501981</t>
  </si>
  <si>
    <t>66-0673069</t>
  </si>
  <si>
    <t>GANOT</t>
  </si>
  <si>
    <t>LILIAN</t>
  </si>
  <si>
    <t>kssalon96950@gmail.com</t>
  </si>
  <si>
    <t>P-500-24213-233675</t>
  </si>
  <si>
    <t>K'S BEAUTY SALON BUILDING</t>
  </si>
  <si>
    <t>C-500-25060-735489</t>
  </si>
  <si>
    <t>C-500-25043-685395</t>
  </si>
  <si>
    <t>TRIPLE STAR INTERNATIONAL CORPORATION</t>
  </si>
  <si>
    <t>TRIPLE STAR RECYCLING</t>
  </si>
  <si>
    <t>STA. REMEDIOS LOWER BASE</t>
  </si>
  <si>
    <t>XIONG</t>
  </si>
  <si>
    <t>WEIGANG</t>
  </si>
  <si>
    <t>P-500-24345-529883</t>
  </si>
  <si>
    <t>AS PERDIDO</t>
  </si>
  <si>
    <t>C-500-24283-394483</t>
  </si>
  <si>
    <t>C-500-25101-853991</t>
  </si>
  <si>
    <t>GENERAL CONSTRUCTION CONTRACTOR, HELP SUPPLY SERVICES, EQUIPMENT RENTAL</t>
  </si>
  <si>
    <t>P.O.BOX 500165, SAIPAN MP 96950</t>
  </si>
  <si>
    <t>P.O. BOX 500165 SAIPAN MP 96950</t>
  </si>
  <si>
    <t>P-500-25065-748770</t>
  </si>
  <si>
    <t>EMPLOYMENT CERTIFICATION OF (24) MONTHS WORK EXPERIENCE AS GENERAL MAINTENANCE.</t>
  </si>
  <si>
    <t>P.O.BOX  500165</t>
  </si>
  <si>
    <t>C-500-25120-920742</t>
  </si>
  <si>
    <t>P-500-24237-291611</t>
  </si>
  <si>
    <t>Welders</t>
  </si>
  <si>
    <t>GED/Diploma and 12 months work experience.</t>
  </si>
  <si>
    <t>C-500-25104-863140</t>
  </si>
  <si>
    <t>C-500-25118-909390</t>
  </si>
  <si>
    <t>C-500-25073-775101</t>
  </si>
  <si>
    <t>C-500-25096-835356</t>
  </si>
  <si>
    <t>MTO Maintenance (Saipan), Inc.</t>
  </si>
  <si>
    <t>P.O. Box 500947</t>
  </si>
  <si>
    <t>Room 206 Mac Building Chalan Kiya</t>
  </si>
  <si>
    <t>P-500-24350-544528</t>
  </si>
  <si>
    <t>Combine Food Preparation and Serving Workers</t>
  </si>
  <si>
    <t>He/she must be able to spend the day on their feet without getting overly tired. Can work flexible time. Must have at least 3 months of working experience as Food preparation and Serving Worker. Certificate of employment as Food preparation and Serving Worker is required. Must have knowledge in Mediterranean and Nepalese cuisine. Passing of Prescreening test is required (like trade test and/or employment exam)</t>
  </si>
  <si>
    <t>C-500-25132-962671</t>
  </si>
  <si>
    <t>Understand the importance of sanitation and practice proper procedures to keep their work area tight. Knowledge of ingredients, how those ingredients interact, how to properly store and work with those ingredients and which items can be served as a substitute for others is essential in the kitchen. Ability to understand and practice the steps involved in all of the primary cooking. Methods: Saute, Grill, Poach, Braise and Fry.</t>
  </si>
  <si>
    <t>C-500-25120-919535</t>
  </si>
  <si>
    <t>GLORY INC.</t>
  </si>
  <si>
    <t>ABCD MARKET</t>
  </si>
  <si>
    <t>CHALAN MONSIGNOR MARTINEZ ROAD, KOBLERVILLE</t>
  </si>
  <si>
    <t>66-0889651</t>
  </si>
  <si>
    <t>gloryincabcd@gmail.com</t>
  </si>
  <si>
    <t>P-500-25061-736110</t>
  </si>
  <si>
    <t>At least 24 months of continuous working experience as a maintenance worker.</t>
  </si>
  <si>
    <t>POSITION SUMMARY: UNDER GENERAL SUPERVISION, PERFORMS A VARIETY OF GENERAL MAINTENANCE DUTIES WHICH INCLUDE ELECTRICAL, MECHANICAL, CARPENTRY, AND CONSTRUCTION IN THE MAINTENANCE AND REPAIR OF APARTMENT BUILDING FACILITIES AND EQUIPMENT. EXPERIENCE, KNOWLEDGE, ABILITIES: TWELVE (12) MONTHS RELATED MAINTENANCE WORK EXPERIENCE, INCLUDING PROPER SAFETY TECHNIQUES AND PROCEDURES WHILE USING CHEMICALS, POWER TOOLS, HAND TOOLS AND EQUIPMENT; KNOWLEDGE OF PROPER LIFTING TECHNIQUES AND OTHER SAFETY AND HAZARDOUS ACTIVITIES; ABILITY TO USE REQUIRED TOOLS AND EQUIPMENT INDEPENDENTLY OR WITH MINIMAL SUPERVISION. ESSENTIAL TASKS: MUST BE ABLE TO PERFORM THE FOLLOWING FUNCTIONS TO THE SATISFACTION OF THE EMPLOYEES SUPERVISOR. INSPECT BUILDINGS, ELECTRICAL SYSTEMS, GROUNDS, AND EQUIPMENT TO ENSURE SAFE, WELL-MAINTAINED CONDITIONS, IDENTIFY HAZARDS, DEFECTS, AND THE NEED FOR ADJUSTMENT OR REPAIR. PERFORM MINOR TROUBLESHOOTING AND REPAIRS; REPLACE LIGHT BULBS, BALLASTS AND FUSES. ASSIST WITH PREVENTIVE MAINTENANCE AND TROUBLESHOOTING ON HVAC
SYSTEMS, CHANGING FILTERS, BEARINGS. COMPLETE MAINTENANCE WORK ORDERS AS ASSIGNED. IDENTIFY AND PERFORM BASIC SERVICE AND REPAIR ON PLUMBING FIXTURES; OPEN CLOGGED LINES AND DRAINS. IDENTIFY AND ASSIST WITH CARPENTRY AND REPAIR WORK. OPERATES A VARIETY OF MACHINERY, EQUIPMENT AND TOOLS INCLUDING SAWS, ROUTER, DRILLS, SANDERS, PLANERS, DRILL PRESSES AND VARIOUS HAND TOOLS. MAINTAIN INVENTORY OF TOOLS, SUPPLIES, AND EQUIPMENT; RECOMMEND TOOLS, SUPPLIES, AND EQUIPMENT FOR PURCHASE. PERFORM A VARIETY OF LOCKSMITH DUTIES; INSTALL, REPAIR, AND REPLACE LOCKS ON DOORS INSPECT, SERVICE, AND MAINTAIN OPERATIONAL FUNCTIONALITY OF DOORS AND WINDOWS. BASIC ABILITY TO READ, INTERPRET AND
WORK FROM BLUEPRINTS, DRAWINGS, OR ORAL INSTRUCTION ON A VARIETY OF STRUCTURES RELATED TO THE CONSTRUCTION PROJECT. INSTALL OR REPLACE PLUGS, SWITCHES, OUTLETS. ASSIST WITH MOVING LOADING, UNLOADING AND STORING SUPPLIES, FURNITURE AND EQUIPMENT. WEAR PROPER PROTECTIVE EQUIPMENT WHILE PERFORMING JOB DUTIES (I.E., GOGGLES, HELMET, BACK BRACE, KNEE PADS). RESPOND TO 24-HOUR EMERGENCY CALLS. ADJUSTMENT OF HOURS AND/OR WEEKEND WORK MAY BE REQUIRED AND/OR OCCASIONAL OVERTIME.</t>
  </si>
  <si>
    <t>C-500-25099-845305</t>
  </si>
  <si>
    <t>JAIME D. AGLIPAY</t>
  </si>
  <si>
    <t>GOOD SAMARITAN (APARTMENT RENTAL)</t>
  </si>
  <si>
    <t>P.O. BOX 500028, PRESIDENT ST</t>
  </si>
  <si>
    <t>66-0907547</t>
  </si>
  <si>
    <t>AGLIPAY</t>
  </si>
  <si>
    <t>JAIME</t>
  </si>
  <si>
    <t>GADOT</t>
  </si>
  <si>
    <t>P.O. BOX 500028, PRESIDENT ST.</t>
  </si>
  <si>
    <t>aglipayjaime@gmail.com</t>
  </si>
  <si>
    <t>P-500-25025-643000</t>
  </si>
  <si>
    <t>AT LEAST 12 MONTHS WORKING EXPERIENCE AS MAINTENANCE AND REPAIR WORKER. KNOW HOW TO REPAIR DOORS, LOCKS, WINDOWS. KNOWLEDGE IN MINOR PAINTING, ELECTRICAL AND MASONRY WORKS. WILLING TO WORK FLEXIBLE SCHEDULE. DO OTHER RELATED DUTIES AS ASSIGNED</t>
  </si>
  <si>
    <t>PRESIDENT ST</t>
  </si>
  <si>
    <t>C-500-25125-936673</t>
  </si>
  <si>
    <t>HIGH SCHOOL GRADUATE AND AT LEAST TWO YEAR OF EXPERIENCE OR PROGRESSIVE EXPERIENCE. PREFERABLY KNOWS HOW TO SPEAK, READ AND WRITE IN JAPANESE LANGUAGE AND CAN COMMUNICATE WELL WITH THE COMPANY BUSINESS HEAD ACCOUNTANT, CLIENT'S OFFICERS AND OWNERS. MUST BE ABLE TO WORK UNDER PRESSURE AND WILLING TO WORK FLEXIBLE HOURS INCLUDING WEEKENDS IF NECESSARY. MUST BE ABLE TO USE QUICKBOOKS / PEACH TREE AND OTHER ACCOUNTING SOFTWARE. MUST BE KNOWLEDGEABLE TO USE POWERPOINT, EXCEL AND MS WORD.</t>
  </si>
  <si>
    <t>C-500-25146-016994</t>
  </si>
  <si>
    <t>PCC Corporation</t>
  </si>
  <si>
    <t>Roberto's Cafe</t>
  </si>
  <si>
    <t>73-1666259</t>
  </si>
  <si>
    <t>Pacala</t>
  </si>
  <si>
    <t>Marilou</t>
  </si>
  <si>
    <t>P.O. Box 505252</t>
  </si>
  <si>
    <t>pccrobertoscafe@gmail.com</t>
  </si>
  <si>
    <t>P-500-25091-816200</t>
  </si>
  <si>
    <t>Knowledgeable in Peachtree or Sage Accounting Software.</t>
  </si>
  <si>
    <t>CNMI taxes and Federal Taxes</t>
  </si>
  <si>
    <t>C-500-25133-967441</t>
  </si>
  <si>
    <t>C-500-25154-044700</t>
  </si>
  <si>
    <t>Asia Pacific Hotels Inc</t>
  </si>
  <si>
    <t>Marketing Managers</t>
  </si>
  <si>
    <t>P-500-25059-731858</t>
  </si>
  <si>
    <t>Sales &amp; Marketing Officer</t>
  </si>
  <si>
    <t>Must have an Associate's Degree in Sales &amp; Marketing, Hotel Management, or Business Administration. Must have at least three (3) months training in Sales &amp; Marketing, Hotel Management, or Business Administration. Must have at least twelve (12) months prior work experience as a Sales &amp; Marketing Officer, Administrative Assistant, or related jobs. Able and willing to frequently move about the work site/Resort. Able and willing to lift at least twenty-five (25) pounds with or without a dolly. Must be able and willing to work nights, weekends, holidays, and during inclement weather.</t>
  </si>
  <si>
    <t>C-500-25100-849696</t>
  </si>
  <si>
    <t>C-500-25155-049262</t>
  </si>
  <si>
    <t>C-500-25076-779787</t>
  </si>
  <si>
    <t>JOUNGHYEOK</t>
  </si>
  <si>
    <t>ASSISTANT GENERAL MANAGER</t>
  </si>
  <si>
    <t>C-500-25105-863520</t>
  </si>
  <si>
    <t>To qualify, applicants must have at least 24 months experience working in the same position. Must have knowledge of Thai massage. Customer service, communication and interpersonal skills are a must. Applicant must be able to converse in Japanese, Chinese &amp; English to accommodate diverse tourist clientele. Applicant able to multi task and work even under pressure. Please note that the work schedule will be divided into three shifts (opening shift, mid shift and closing shift) to be spread among the workers. Applicants are required to submit their resume, a form of identification and employment certification showing the required work experience. Complete applications will be considered if submitted within the recruitment period. Previous employers will be contacted for verification of experience and character reference. Applicants will be asked to demonstrate skill requirements of the job. All requirements apply equally to all applicants.</t>
  </si>
  <si>
    <t>C-500-25099-844642</t>
  </si>
  <si>
    <t>Must have knowledge in Mediterranean and Nepalese cuisine. He/she must be able to spend the day on their feet without getting overly tired. Can work flexible time. Must have at least 3 months of working experience as Food preparation and Serving Worker. Certificate of employment as Food preparation and Serving Worker is required. Passing of Prescreening test is required (like trade test and/or employment exam)</t>
  </si>
  <si>
    <t>C-500-25136-987938</t>
  </si>
  <si>
    <t>Must have an associate degree in Graphic Design. Must have 24 months, work experience. With knowledge of new software, image editing, video editing, social media, photography, print design, print production, layout &amp; composition, optimization. Must know how to develop the overall layout and production design for applications such as advertisements, brochures, magazines, and reports. Applicant will be collaborating closely with clients, marketing teams, and other designers to produce high-quality visual content that aligns with the company's branding and marketing goals and to understand project scope and objectives. Updated on the latest design trends, tools, and technologies to ensure modern and relevant design work. Can develop the latest ideas for and answers to work-related problems.</t>
  </si>
  <si>
    <t>C-500-25167-098921</t>
  </si>
  <si>
    <t>gaungdong_hardware@163.com</t>
  </si>
  <si>
    <t>P-500-25130-961561</t>
  </si>
  <si>
    <t>AT LEAST A HIGH SCHOOL DIPLOMA OR EQUIVALENT. 
AT LEAST 12 MONTHS WORKING EXPERIENCE ON RELATED FIELD. 
KNOW HOW TO USE MICROSOFT OFFICE TO SPREADING ANALYTICAL REPORTS AND PRESENTATION. 
ABILITY TO VERIFY ACCURACY OF TRANSACTIONAL DATA OF THE INVENTORY, MATERIALS AND DOCUMENTS. KNOWLEDGE OF LISTENING AND SPEAKING ENGLISH AND CHINESE, BEING ABLE TO COMMUNICATE WITH LOCAL PEOPLE AND DIFFERENT VENDORS (SUCH AS U.S., SINGAPORE, CHINA, AND SO ON) FOR THE RECEIVING VARIANCE AND PRODUCTS ISSUE, AND ABILITY TO PREPARE INVENTORY REPORT AND MATERIALS MONTHLY SALES REPORTS TO THE MANAGEMENT AND HEAD OFFICE (IN CHINA) FOR PROPER CONTROL. 
WORK EVEN ON WEEKEND OR HOLIDAY. 
KNOWLEDGE OF PRINCIPLES AND PROCESSES FOR PROVIDING CUSTOMER AND BUSINESS SERVICES. OTHER SKILLS SUCH AS COORDINATION AND TIME MANAGEMENT.</t>
  </si>
  <si>
    <t>C-500-25113-893029</t>
  </si>
  <si>
    <t>C-500-24179-152666</t>
  </si>
  <si>
    <t>CFPJ CORPORATION</t>
  </si>
  <si>
    <t>AS PERDIDO ROAD, CHALAN PIAO</t>
  </si>
  <si>
    <t>ACQUIATAN</t>
  </si>
  <si>
    <t>CRISTINA</t>
  </si>
  <si>
    <t xml:space="preserve">EXECUTIVE DIRECTOR / TREASURER </t>
  </si>
  <si>
    <t>P-500-24038-699019</t>
  </si>
  <si>
    <t>*Must have at least 3 months of work-related experience.
* May work on shifting hours or graveyard schedule depending on the need of the business</t>
  </si>
  <si>
    <t>C-500-24170-122489</t>
  </si>
  <si>
    <t>C-500-24286-403167</t>
  </si>
  <si>
    <t>C-500-24217-243328</t>
  </si>
  <si>
    <t>C-500-24181-162532</t>
  </si>
  <si>
    <t>P-500-23184-163035</t>
  </si>
  <si>
    <t>RESPONSIBLE FOR CLEANING ROOMS AND COMMON AREAS, AND DISPOSING OF TRASH; 
KEEP FACILITIES CLEAN AND MAINTAINED BY NOTIFYING MAINTENANCE OF ANY NECESSARY REPAIRS OR ANY ISSUES; 
REPLACE DIRTY LINENS AND TOWELS WITH CLEAN ITEMS; 
REPLACE TOILETRIES IN THE RESTROOMS AND KEEP SUPPLIES STOCKED; 
CLEAN UP SPILLS WITH APPROPRIATE EQUIPMENT; 
MAKE UP BEDS AND KEEP LINEN ROOM STOCKED; 
PROPERLY CLEAN UPHOLSTERED FURNITURE; 
ORGANIZE WORK SCHEDULE FROM THE ROOM STATUS LIST, ARRIVALS AND DEPARTURES OF OCCUPANTS/GUESTS; MONITOR/DISTRIBUTE LINEN, TOWELS AND ROOM SUPPLIES USING WHEELED CARTS OR BY HAND; 
RESTOCK OTHER ROOM SUPPLIES SUCH AS DRINKING GLASSES, WRITING SUPPLIES, MINI BAR; 
INSPECT AND TURN MATTRESSES REGULARLY; STORE ALL DIRTY LAUNDRY IN LINE WITH COMPANY POLICY; 
ASSIST GUESTS, CUSTOMERS OR CLIENTS WHEN NECESSARY, OR AS INSTRUCTED</t>
  </si>
  <si>
    <t xml:space="preserve">FICA TAXES (SOCIAL SECURITY AND MEDICARE)
CNMI TAXES (CHAP 2 AND CHAP 7)
</t>
  </si>
  <si>
    <t>C-500-24194-191713</t>
  </si>
  <si>
    <t>Federal Income Tax, State Income Tax, Social Security (FICA), Medicare Tax and Other Payroll Withholdings.</t>
  </si>
  <si>
    <t>C-500-24265-355165</t>
  </si>
  <si>
    <t>P-500-24177-144421</t>
  </si>
  <si>
    <t>C-500-24248-311933</t>
  </si>
  <si>
    <t>P.O.Box 501599</t>
  </si>
  <si>
    <t>P-500-24163-094631</t>
  </si>
  <si>
    <t>Combined Food Preparation &amp; Server</t>
  </si>
  <si>
    <t xml:space="preserve">KNOWLEDGE OF SUPPLIES, EQUIPMENT, AND INVENTORY CONTROL. ABILITY TO FOLLOW ROUTINE VERBAL AND WRITTEN INSTRUCTIONS. ABILITY TO UNDERSTAND
AND FOLLOW SAFETY PROCEDURES. ABILITY TO SAFELY USE CLEANING EQUIPMENT AND SUPPLIES. ABILITY TO LIFT AND MANIPULATE HEAVY SUPPLIES OF UP TO 20
LBS. KNOWLEDGE OF FOOD SERVICE LINE SET-UP AND TEMPERATURE REQUIREMENTS. ABILITY TO PROCESS FRESH FISH.
</t>
  </si>
  <si>
    <t>C-500-24191-182219</t>
  </si>
  <si>
    <t>OLAITIMAN</t>
  </si>
  <si>
    <t>BASILIO KALEO</t>
  </si>
  <si>
    <t>CHALAN PALR ARNOLD, PUERTO RICO VILLAGE</t>
  </si>
  <si>
    <t>P-500-24067-778250</t>
  </si>
  <si>
    <t>WORK SCHEDULE AS FOLLOW:
8:00AM TO 12:00PM,
2:00PM TO 5:00PM.
7 HOURS ADAY, MONDAY THROUGH FRIDAY, 35 HOURS PER WEEK.</t>
  </si>
  <si>
    <t>Per week exceeds 40 hours, overtime rate $10.15 x 1.5=$15.225 per hour</t>
  </si>
  <si>
    <t>Deduct all local and federal Taxes (e.g. FICA)</t>
  </si>
  <si>
    <t>C-500-24237-291582</t>
  </si>
  <si>
    <t>Minimum of of Bachelor's Degree Required. 
Work experience of at least 24 months as "Sales Manager" or similar/higher management position.</t>
  </si>
  <si>
    <t>C-500-24261-344985</t>
  </si>
  <si>
    <t>PO BOX  5308 CHRB</t>
  </si>
  <si>
    <t>P-500-24134-986188</t>
  </si>
  <si>
    <t>Can work flexible  time during weekends and holidays, required to both U.S. citizen and CW1 worker. All applicants must provide school credentials and employment certificate/s.</t>
  </si>
  <si>
    <t xml:space="preserve">Will make all deductions from the worker's paycheck required by law such as Taxes (Chapter 2, Chapter 7, SS &amp; Medicare) and will remit to applicable Government Agencies.
</t>
  </si>
  <si>
    <t>C-500-24202-210711</t>
  </si>
  <si>
    <t>C-500-24207-223671</t>
  </si>
  <si>
    <t>Marianas Insurance Company, Ltd.</t>
  </si>
  <si>
    <t>MIC Building First Floor</t>
  </si>
  <si>
    <t>2601 Chalan Monsignor Guerrero, Chalan Laulau</t>
  </si>
  <si>
    <t>66-0455766</t>
  </si>
  <si>
    <t>Rosalia</t>
  </si>
  <si>
    <t>gm@marianasinsurance.com</t>
  </si>
  <si>
    <t>Scoggins</t>
  </si>
  <si>
    <t>Allen</t>
  </si>
  <si>
    <t>MIC Building Second Floor</t>
  </si>
  <si>
    <t>markascoggins@gmail.com</t>
  </si>
  <si>
    <t>Scoggins Law Office, LLC</t>
  </si>
  <si>
    <t>NMI Supreme Court</t>
  </si>
  <si>
    <t>P-500-24093-846317</t>
  </si>
  <si>
    <t xml:space="preserve">BACHELOR'S DEGREE IN ACCOUNTING WITH AT LEAST 4 YEARS OF EXPERIENCE IN STATUTORY ACCOUNTING PRACTICES (SAP) AND GENERALLY ACCEPTED ACCOUNTING PRACTICES (GAAP). MUST HAVE KNOWLEDGE AND EXPERIENCE IN ACCOUNTING SOFTWARE. </t>
  </si>
  <si>
    <t>MIC Builing First Floor</t>
  </si>
  <si>
    <t>Standard state and federal withholding taxes and SSI deduction.</t>
  </si>
  <si>
    <t>C-500-24217-243337</t>
  </si>
  <si>
    <t>High school diploma or GED. Must have twelve (12) months prior work experience as a General Maintenance Worker. Must have common knowledge of the use of hand tools, power tools, and maintenance equipment such as HVAC and generators. Must be able and willing to work nights/graveyards, weekends, and holidays. Must be able to work during inclement weather.</t>
  </si>
  <si>
    <t>Asia Pacific Hotels Inc. DBA Kanoa Resort Saipan</t>
  </si>
  <si>
    <t>C-500-24190-178421</t>
  </si>
  <si>
    <t>P-500-24068-781586</t>
  </si>
  <si>
    <t>C-500-24187-176326</t>
  </si>
  <si>
    <t>C-500-24181-162244</t>
  </si>
  <si>
    <t>FOOD AND BEVERAGE AND SERVING SKILLS WITH CUSTOMER SERVICE SKILLS; 1 YEAR OF KITCHEN PRODUCTION AND/OR FOOD AND DRINKS SERVING EXPERIENCE PREFERABLY IN A HIGH-VOLUME RESTAURANT; UNDERSTANDING OF FOOD PREPARATION FUNDAMENTALS; ABILITY TO FOLLOW RECIPES AND ACCEPT ORDERS; UNDERSTANDING OF FOOD ALLERGIES AND FOOD BORNE ILLNESSES; CAN COMMUNICATION WEEL IN BOTH WRITTEN AND VERBAL; AND AVAILABLE TO WORK SHIFTS, ON PUBLIC HOLIDAYS, AND OVER WEEKENDS.</t>
  </si>
  <si>
    <t>C-500-24229-271944</t>
  </si>
  <si>
    <t>P-500-24134-985812</t>
  </si>
  <si>
    <t>High school diploma (may be foreign equivalent); 12 months of experience as a fitter-welder in shipyard environment; Verification of qualifications required; Required to take and pass a substance abuse test after hire.</t>
  </si>
  <si>
    <t>C-500-24299-432128</t>
  </si>
  <si>
    <t>RJ Comm. Bldg. 1- F  STE 6 Chalan Msgr. Guerrero Rd Dandan</t>
  </si>
  <si>
    <t>RJ Comm. Bldg. 1- F Ste 6 Chalan Msgr. Guerrero Rd. Dandan</t>
  </si>
  <si>
    <t>Bachelor of Science in Accountancy degree is required. Must have a minimum of two years work experience in the same position and a background in administrative services. Computer literate with specialized knowledge in spreadsheets and accounting software (Peach Tree, QuickBooks). Proficiency in MS Office applications is a must. Knowledgeable in CNMI/Federal tax, preparation of tax returns, budget forecast, business and financial reports, billing and collections, payroll and budgeting duties. Able to adhere to supervision. With customer service, communication and interpersonal skills. Ability to compose professional correspondences.  Can work diligently and independently with least supervision.  Applicants are required to submit their resume and employment certification showing the required experience. Application will be considered if submitted within the recruitment period. Previous employer will be contacted for verification and personal reference.</t>
  </si>
  <si>
    <t xml:space="preserve">RJ Commercial Building 1st Floor </t>
  </si>
  <si>
    <t>Suite #4 Chalan Msgr. Guerrero Road</t>
  </si>
  <si>
    <t>C-500-24166-110586</t>
  </si>
  <si>
    <t>P-500-23205-208913</t>
  </si>
  <si>
    <t>C-500-24346-533699</t>
  </si>
  <si>
    <t>3228 Texas Road,  Chalan Kanoa, Saipan MP96950</t>
  </si>
  <si>
    <t>P-500-24310-453009</t>
  </si>
  <si>
    <t>Skill in mechanical &amp; electrical repairs.  Applicant must present Employment Certificate.</t>
  </si>
  <si>
    <t>3228 Texas Road. Chalan Kanoa, Saipan MP 96950</t>
  </si>
  <si>
    <t>C-500-24353-556041</t>
  </si>
  <si>
    <t>P-500-24340-519432</t>
  </si>
  <si>
    <t>HIGH SCHOOL GRADUATE WITH AT LEAST 12 MONTHS OF WORK EXPERIENCE AS WINDOW TINT SPECIALIST. KNOWLEDGE AND EXPERIENCE IN THE INSTALLATION AND
REMOVAL OF WINDOW TINTS FOR MOTOR VEHICLES INCLUDING RESIDENTIAL AND OFFICE WINDOWS. KNOWLEDGE AND EXPERIENCE IN OPERATING TOOLS,
EQUIPMENT AND MATERIALS FOR WINDOW TINT INSTALLATION AND REMOVAL INCLUDING PROPER SAFETY PROCEDURES IN DOING THE TASKS. MUST BE ABLE TO
LIFT, PUSH, PULL OR CARRY OBJECTS MINIMUM IF 30 LBS. AND BEND, STRETCH, TWIST OR REACH WITH BODY, ARMS AND/OR LEGS. TRADE TEST AND EMPLOYMENT
EXAMINATION ARE REQUIRED.</t>
  </si>
  <si>
    <t>C-500-24303-438534</t>
  </si>
  <si>
    <t>P-500-24262-348379</t>
  </si>
  <si>
    <t>DIVING INSTRUCTOR</t>
  </si>
  <si>
    <t>MUST HAVE 24 MONTHS WORKING EXPERIENCE AS SCUBA DIVER INSTRUCTOR. MUST KNOW HOW TO EXPLORE UNDERWATER ENVIRONMENTS. MUST KNOW HOW TO OPERATE UNDER WATER VIDEO CAMERAS. MUST HAVE PADI LICENSE. MUST KNOW THE TECHNIQUES OF SCUBA DIVING. MUST KNOW HOW TO TRAIN AND ASSESSES COMPETENCE OF UNDERWATER DIVERS. WILLING TO WORK FLEXIBLE SCHEDULE. DO OTHER RELATED DUTIES AS ASSIGNED.</t>
  </si>
  <si>
    <t>C-500-24179-152303</t>
  </si>
  <si>
    <t>Pdf &amp; Co</t>
  </si>
  <si>
    <t>Nokalimi Building Garapan Village</t>
  </si>
  <si>
    <t>P-500-23205-208859</t>
  </si>
  <si>
    <t xml:space="preserve">CNMI Local Tax, FICA-SS, FICA-MED
</t>
  </si>
  <si>
    <t>C-500-24217-243469</t>
  </si>
  <si>
    <t>P-500-24164-099368</t>
  </si>
  <si>
    <t>Knowledge in accounting software such as Peachtree and Quickbooks.  Mathematics and critical thinking abilities.</t>
  </si>
  <si>
    <t>C-500-24332-503607</t>
  </si>
  <si>
    <t>TRENDS BEAUTY SALON, RETAIL &amp; GEN.MERCHANDISE, BARBEQUE STAND, PROPERTY RENTAL</t>
  </si>
  <si>
    <t>PHILIPPINE GOODS BLDG, BEACH ROAD SAN JOSE OLEAI</t>
  </si>
  <si>
    <t>PHILIPPINE GOODS BLDG.,BEACH ROAD SAN JOSE OLEAI</t>
  </si>
  <si>
    <t>P-500-24289-406395</t>
  </si>
  <si>
    <t>COOK, FASTFOOD</t>
  </si>
  <si>
    <t xml:space="preserve">KNOWLEDGE IN PREPARING FASTFOOD WITH COOKING SKILLS , SAUCE MAKING KNIFE SKILLS, OPERATES GRILLS, OR DEEP FRYERS MUST WILLING TO GET FOOD HANDLER CERTIFICATE AND HEALTH CERTIFICATE. </t>
  </si>
  <si>
    <t>BEACH ROAD SAN JOSE OLEAI</t>
  </si>
  <si>
    <t>C-500-24209-226968</t>
  </si>
  <si>
    <t>JOJNAS M. BARCINAS</t>
  </si>
  <si>
    <t>RJ's Manpower Agency</t>
  </si>
  <si>
    <t>P-500-24168-117091</t>
  </si>
  <si>
    <t>Waitress</t>
  </si>
  <si>
    <t>At least 12 months of experience as waitress/waiter.</t>
  </si>
  <si>
    <t>C-500-24261-341929</t>
  </si>
  <si>
    <t>P-500-24190-178456</t>
  </si>
  <si>
    <t>Landscaping Manager</t>
  </si>
  <si>
    <t>DIRECTLY SUPERVISE AND COORDINATE ACTIVITIES OF WORKERS ENGAGED IN LANDSCAPING OR GROUNDSKEEPING ACTIVITIES. WORK INVOLVES REVIEWING
CONTRACTS TO ASCERTAIN SERVICES, MACHINE, AND
WORKFORCE REQUIREMENTS, ANSWERING INQUIRIES FROM POTENTIAL CUSTOMERS REGARDING METHODS, MATERIAL, AND PRICE RANGES, AND PREPARING
ESTIMATES ACCORDING TO LABOR, MATERIAL, AND MACHINE
COSTS. MONITOR PROJECT ACTIVITIES TO ENSURE THAT INSTRUCTIONS ARE FOLLOWED, DEADLINES ARE MET, AND SCHEDULES ARE MAINTAINED. ESTABLISH AND
ENFORCE OPERATING PROCEDURES AND WORK STANDARDS
THAT WILL ENSURE ADEQUATE PERFORMANCE AND PERSONNEL SAFETY. INSPECT COMPLETED WORK TO ENSURE CONFORMANCE TO SPECIFICATIONS, STANDARDS,
AND CONTRACT REQUIREMENTS. PROVIDE WORKERS WITH
ASSISTANCE IN PERFORMING DUTIES AS NECESSARY TO MEET DEADLINES. DIRECT ACTIVITIES OF WORKERS WHO PERFORM DUTIES, SUCH AS LANDSCAPING,
CULTIVATING LAWNS, OR PRUNING TREES AND SHRUBS.
OVERSEE BOTH THE LANDSCAPE PROJECT PLAN AND THE WORKERS WHO IMPLEMENT IT.
MEETING WITH CLIENTS (OR MANAGEMENT) TO DEVELOP OR REFINE PLANS FOR THE PROJECT, WHICH MAY INCLUDE ORNAMENTAL PLANT, GROUND COVER, AND
LANDSCAPING STRUCTURES (E.G. WALKWAYS, WATER, AND
LIGHTING). ESTIMATING COSTS AND NEGOTIATING PRICES FOR PLANS, EQUIPMENT, AND CREATE LANDSCAPING DESIGNS. SUPERVISE THE WORKERS WHO INSTALL
AND MAINTAIN LANDSCAPING. THIS MAY INVOLVE SCHEDULING
WORK SCREWS, PLANNING DAILY WORK ACTIVITIES, AND MONITORING THE WORK BEING PERFORMED. RESPONSIBLE FOR TRAINING WORKERS, ESPECIALLY ON
SAFETY PROCEDURES WHEN LARGE EQUIPMENT OR
HAZARDOUS MATERIALS ARE INVOLVED. PERFORM ANY SPECIAL PROJECT OR TASK ASSIGNED BY ENGINEERING DIRECTOR AND/ OR MANAGEMENT. PERFORMS
OTHER TASK AS DETERMINED AND ASSIGNED BY
ENGINEERING DIRECTOR AND/ OR MANAGEMENT</t>
  </si>
  <si>
    <t>C-500-24320-476962</t>
  </si>
  <si>
    <t>SUITE 12 G/F 3290 BEACH ROAD</t>
  </si>
  <si>
    <t>C-500-24366-577896</t>
  </si>
  <si>
    <t>C-500-24219-246642</t>
  </si>
  <si>
    <t>C-500-24199-201276</t>
  </si>
  <si>
    <t>Minimum High School graduate with at least two years relevant experience as Refrigeration Mechanic or Technician required.  Ability to read and monitor gauges, dials, and other indicators to make sure machines and equipment are working properly.  Ability to use hand tools and power tools including acetylene/welding equipment.  Can lift heavy objects as much as 100 lbs. occasionally.  A skills testing may be required for further assessment of the applicant's qualifications which is equally applicable to US workers and CW-1 workers.
Additional info on anticipated days and hours:
Monday - 8:30am to 1200pm 1:00pm to 4:30pm
Tuesday - 8:30am to 1200pm 1:00pm to 4:30pm
Wednesday - 8:30am to 1200pm 1:00pm to 3:30pm
Thursday - 8:30am to 1200pm 1:00pm to 3:30pm
Friday - 8:30am to 1200pm 1:00pm to 4:30pm
Saturday - 8:30am to 1200pm 1:00pm to 4:30pm</t>
  </si>
  <si>
    <t>Apolinario  Jr.</t>
  </si>
  <si>
    <t>C-500-24232-277526</t>
  </si>
  <si>
    <t xml:space="preserve">Social Security (FICA) Tax, Medicare Tax, Payroll Withholdings
</t>
  </si>
  <si>
    <t>C-500-24275-376176</t>
  </si>
  <si>
    <t>C-500-24227-266027</t>
  </si>
  <si>
    <t>P-500-24188-178087</t>
  </si>
  <si>
    <t>CERTIFICATE OF EMPLOYMENT AS A GENERAL MAINTENANCE</t>
  </si>
  <si>
    <t>Unit 5 Pacific Quick Print Building Chalan Pala Arnold Garapan</t>
  </si>
  <si>
    <t>C-500-24276-378933</t>
  </si>
  <si>
    <t>C-500-24173-136447</t>
  </si>
  <si>
    <t>Nursing Assistants</t>
  </si>
  <si>
    <t>P-500-23236-291531</t>
  </si>
  <si>
    <t>Nursing Assistant</t>
  </si>
  <si>
    <t xml:space="preserve">Knowledge of principles and processes for providing customer and personal services. This includes customer needs assessment, meeting quality standards for services, and evaluation of customer satisfaction. Must be able to regularly record important information about the patient.  Must be able to communicate with other members on health care team, such as doctors and nurses along with patients in her/his care.
</t>
  </si>
  <si>
    <t>C-500-24201-207620</t>
  </si>
  <si>
    <t>Kitchen Helper</t>
  </si>
  <si>
    <t xml:space="preserve">Must have 3 MONTHS EXPERIENCE AS KITCHEN WORKER. KNOWLEDGEABLE IN HEALTH AND SAFETY PROCEDURES AT WORK. MAY BE ABLE TO WORK ON A FLEXIBLE TIME SCHEDULE IF NEEDED. May be working on a long standing position if necessary
</t>
  </si>
  <si>
    <t>C-500-25029-649369</t>
  </si>
  <si>
    <t xml:space="preserve">Computer Literate. Must have 6 month work experience
</t>
  </si>
  <si>
    <t>Damaso Catubay dba D &amp; G Farming</t>
  </si>
  <si>
    <t>DENTAL CARE, INC.</t>
  </si>
  <si>
    <t>DENTAL CARE</t>
  </si>
  <si>
    <t>P.O. BOX 10001, PMB 807</t>
  </si>
  <si>
    <t>66-0616357</t>
  </si>
  <si>
    <t>THOMPSON</t>
  </si>
  <si>
    <t>SCOT</t>
  </si>
  <si>
    <t>LEDREW</t>
  </si>
  <si>
    <t>dentalcaresaipan@gmail.com</t>
  </si>
  <si>
    <t>DENTALCARESAIPAN@GMAIL.COM</t>
  </si>
  <si>
    <t>C-500-25146-016602</t>
  </si>
  <si>
    <t>First Alarm Company</t>
  </si>
  <si>
    <t>Suite #203 Saipan Plaza Bldg. Gualo Rai</t>
  </si>
  <si>
    <t>P.O Box 500728</t>
  </si>
  <si>
    <t>66-0909152</t>
  </si>
  <si>
    <t>Biscocho</t>
  </si>
  <si>
    <t>Dennis</t>
  </si>
  <si>
    <t>Alcantara</t>
  </si>
  <si>
    <t>firstalarm.670@gmail.com</t>
  </si>
  <si>
    <t>P-500-24353-553399</t>
  </si>
  <si>
    <t>KNOWLEDGE IN TROUBLESHOOTING AND REPAIR OF ELECTRICAL AND MECHANICAL PROBLEMS OF MACHINES. KNOW HOW TO READ AN ELECTRICAL DIAGRAM AND LAY OUT PLAN. KNOW HOW TO REPAIR DOOR LOCKS AND OPERATE WELDING MACHINE. KNOW HOW TO OPERATE POWER TOOLS. KNOW HOW TO REPAIR PROBLEMS ON GENERATOR. WILLING TO WORK A FLEXIBLE SCHEDULE. DO OTHER RELATED DUTIES AS ASSIGNED</t>
  </si>
  <si>
    <t>Workmen's Compensation is provided by the employer.</t>
  </si>
  <si>
    <t>dennisbiscocho670@gmail.com</t>
  </si>
  <si>
    <t>C-500-25021-630266</t>
  </si>
  <si>
    <t>AJ LAWN CARE SERVICE ; AJ BUILDING MAINTENANCE</t>
  </si>
  <si>
    <t>P.O. BOX 504060</t>
  </si>
  <si>
    <t>JAYRINA</t>
  </si>
  <si>
    <t>P-500-24334-507058</t>
  </si>
  <si>
    <t>HE/ SHE MUST BE ABLE TO SPEND THE DAY ON THEIR FEET AND UNDER THE SUN WITHOUT GETTING OVERLY TIRED. CAN WORK FLEXIBLE TIME, TIME INCLUDING
WEEKENDS AND HOLIDAYS. MUST HAVE ATLEAST 3 MONTHS EXPERIENCE AS GROUNDS MAINTENANCE WORKER. CERTIFICATE OF EMPLOYMENT AS GROUND MAINTENANCE WORKER IS REQUIRED. PASS THE PRE-SCREENING TEST IS REQUIRED (LIKE TRADE
TEST AND/OR EMPLOYMENT EXAM)</t>
  </si>
  <si>
    <t>C-500-25071-768788</t>
  </si>
  <si>
    <t>C-500-24324-483817</t>
  </si>
  <si>
    <t>C-500-25008-602504</t>
  </si>
  <si>
    <t>C-500-24290-409890</t>
  </si>
  <si>
    <t>1 YEAR EXPERIENCE AS BUILDING MAINTENANCE IS REQUIRED AND PREFERABLY WITH CARPENTRY RELATED SKILLS SUCH AS REPAIR/INSTALLATION;
CAN OPERATE EQUIPMENT AND HAND POWER TOOLS. 
MUST HAVE PROBLEM SOLVING SKILLS, BE SELF MOTIVATED AND ORGANIZED. 
MUST BE ABLE TO DELIVER WORK INDEPENDENTLY AND WITH URGENCY.</t>
  </si>
  <si>
    <t>C-500-25072-771471</t>
  </si>
  <si>
    <t>Paid leave, Holiday pay, and 401(k)retirement plan subject to company policy</t>
  </si>
  <si>
    <t>https://www.jobs.cnmi.labor.gov</t>
  </si>
  <si>
    <t>C-500-25080-793153</t>
  </si>
  <si>
    <t>C-500-25033-659865</t>
  </si>
  <si>
    <t>Ck Smokehouse &amp; Salad, MMHC Slaughterhouse, MMHC Retail, MMHC Warehouse Rental, et al</t>
  </si>
  <si>
    <t>P-500-24239-292136</t>
  </si>
  <si>
    <t>Combine Food Preparation &amp; Serving Worker</t>
  </si>
  <si>
    <t>Must have a minimum of 3-months experience preferable in a high volume restaurant. Familiar with supplies, equipment, and/or services ordering and inventory control. Must be familiar with food safety and preparation standards. Must have basic mathematics &amp; writing skills. Possess excellent communication and listening skills. Able to work on shifting and flexible schedules including weekends and holidays. The work schedule for this position includes shifting &amp; split shifts and each beneficiary shall have different days off, each with 1-day off per week. All applicants must be able to secure the CNMI drivers license and Food Handlers Certificate. Must have own transportation to and from work. All applicants must provide an updated resume, verifiable employment certification, and other related documents. Background checks and drug testing may be required during or prior to employment and all applicants must agree and comply.</t>
  </si>
  <si>
    <t>C-500-24352-548707</t>
  </si>
  <si>
    <t>BH Corporation</t>
  </si>
  <si>
    <t>P. O. Box 504956</t>
  </si>
  <si>
    <t>Jung</t>
  </si>
  <si>
    <t>Bong Hoon</t>
  </si>
  <si>
    <t>P.O. Box 504956</t>
  </si>
  <si>
    <t xml:space="preserve">Must have at least 2 years of experience in Electric Works and safe handling of electric works. Can work without or with minimal supervision.
</t>
  </si>
  <si>
    <t>C-500-24323-480251</t>
  </si>
  <si>
    <t>C-500-24352-549351</t>
  </si>
  <si>
    <t>C-500-25057-724451</t>
  </si>
  <si>
    <t xml:space="preserve">MIN.OF 2YEARS EXPERIENCE AS QUALITY CONTROL SPECIALIST OR RELATED CERTIFICATE OF EMPLOYMENT AS QUALITY CONTROL SPECIALIST IS REQUIRED . MUST HAVE ASSOCIATE DEGREE.
MUST HAVE KNOWLEDGE OF WATER TESTING LABORATORY WORK AND SAFE DRINKING WATER ACT (SDWA)
REQUIREMENTS AND REGULATIONS. MUST KNOW HOW TO OPERATE ANALYTICAL INSTRUMENTS, SUCH AS SPECTROPHOTOMETERS, CHLORIMETERS, FLAME
PHOTOMETERS, AND COMPUTER-CONTROLLED ANALYZERS.
MUST HAVE CNMI DRIVERS LICENSE.
MUST PASS THE PRE-SCREENING TEST IS REQUIRED (LIKE TRADE TEST AND/OR EMPLOYMENT EXAM)
</t>
  </si>
  <si>
    <t>C-500-25030-652712</t>
  </si>
  <si>
    <t>STRUCTURAL, METAL FABRICATORS &amp; FITTERS</t>
  </si>
  <si>
    <t>WITH ONE YEAR WORK EXPERIENCE  AS STRUCTURAL, METAL FABRICATORS &amp; FITTERS</t>
  </si>
  <si>
    <t>C-500-25093-825846</t>
  </si>
  <si>
    <t>Dining Room and Cafeteria Attendants and Bartender Helpers</t>
  </si>
  <si>
    <t>P-500-25022-633279</t>
  </si>
  <si>
    <t>GOOD COMMUNICATION SKILLS BOTH ORAL AND WRITTEN: PROPER HYGIENE:
CUSTOMER SERVICE, KNOWLEDGE IN FOOD PREPARATION AND SERVING.</t>
  </si>
  <si>
    <t>C-500-25093-825692</t>
  </si>
  <si>
    <t xml:space="preserve">High school graduate with at least 3 months of work-related experience. Can do and perform work assignment under pressure with less supervision and must be able to meet tasks deadline. Must be physically fit to be able to handle and perform the duties of the position. No theft record. Willing to work flexible hours including holidays and weekends. The work schedule for this position includes shifting &amp; split shifts and each beneficiary shall have different days off, each with 1-day off per week. Own transportation to and from work is required and must possess a valid CNMI driver's license.  </t>
  </si>
  <si>
    <t>C-500-25085-803654</t>
  </si>
  <si>
    <t>C-500-25032-659400</t>
  </si>
  <si>
    <t>24 months of related work experience; Associate Degree in Civil Engineering is preferred; Must be knowledgeable in cost estimating, planning, scheduling and site inspection.</t>
  </si>
  <si>
    <t>C-500-25062-736386</t>
  </si>
  <si>
    <t>P-500-25012-612783</t>
  </si>
  <si>
    <t>FOOD SERVER</t>
  </si>
  <si>
    <t>KEEP TABLES CLEAN AND TIDY AT ALL TIMES. TAKE AND SERVE FOOD/DRINK ORDERS.</t>
  </si>
  <si>
    <t>JACKIE.MANGLONA@KINRIT.COM</t>
  </si>
  <si>
    <t>C-500-25075-779585</t>
  </si>
  <si>
    <t>Certificate of employment</t>
  </si>
  <si>
    <t>C-500-25073-775042</t>
  </si>
  <si>
    <t>MUST HAVE 12 MONTHS EXPERIENCE. ABLE TO WORK SAFELY WITH A VARIETY OF CLEANING SUPPLIES. ABLE TO USE CLEANING EQUIPMENT. KNOWLEDGE OF CLEANING CHEMICALS AND SUPPLIES. MUST BE ABLE TO LOCATE, INTERPRET, AND APPLY SAFETY INFORMATION RELATED TO CLEANING CHEMICALS USING THE MATERIAL SAFETY DATA SHEETS (MSDS). HANDLES THE PHYSICAL DEMANDS OF THE JOB, INCLUDING STANDING AND WALKING FOR MOST OF THE SHIFT, BENDING, CLIMBING, AND LIFTING AT LEAST 25
POUNDS.</t>
  </si>
  <si>
    <t>C-500-25070-767117</t>
  </si>
  <si>
    <t>P-500-25036-666319</t>
  </si>
  <si>
    <t xml:space="preserve">Must have knowledge of and skills in Autodesk AutoCAD; SketchUp; Adobe Photoshop;  Autodesk Revit;  V-Ray; MS Office applications, such as Microsoft Word, Excel, and PowerPoint. 
</t>
  </si>
  <si>
    <t>UNIT NO.1, 2ND FLOOR M2M BUILDING</t>
  </si>
  <si>
    <t>C-500-25060-735446</t>
  </si>
  <si>
    <t xml:space="preserve">MUST HAVE THREE (3) MONTHS WORK EXPERIENCE. APPLICANTS MUST BE ABLE TO LIFT AT LEAST 50 LBS. &amp; CAN WORK ON FLEXIBLE HOURS ON WEEKDAYS AND HOLIDAYS OR EARLY MORNING SHIFT. MUST SUBMIT DETAILED RESUME EQUALLY APPLICABLE TO U.S. AND FOREIGN WORKERS. </t>
  </si>
  <si>
    <t xml:space="preserve">CHAPTER 2 AND CHAPTER 7 TAXES(STATE AND FEDERAL TAX), SOCIAL SECURITY AND MEDICARE TAXES </t>
  </si>
  <si>
    <t>C-500-25073-774955</t>
  </si>
  <si>
    <t>C-500-25094-830951</t>
  </si>
  <si>
    <t>C-500-25149-027041</t>
  </si>
  <si>
    <t>Knowledgeable in Peachtree or Sage Accounting program</t>
  </si>
  <si>
    <t>C-500-25081-796082</t>
  </si>
  <si>
    <t>C-500-25099-844802</t>
  </si>
  <si>
    <t>C-500-25098-840348</t>
  </si>
  <si>
    <t>H. K. Pangelinan &amp; Associates, LLC</t>
  </si>
  <si>
    <t>PO Box 501531</t>
  </si>
  <si>
    <t>66-0810054</t>
  </si>
  <si>
    <t>Henry</t>
  </si>
  <si>
    <t>hkpsaipan@gmail.com</t>
  </si>
  <si>
    <t>P-500-25062-736601</t>
  </si>
  <si>
    <t xml:space="preserve">Mathematics - Using mathematics to solve problems. 
Reading Comprehension - Understanding written sentences and paragraphs in work related documents.
Speaking - Talking to others to convey information.
Writing - Communicating in writing for the needs of the audience.
Computer literate - Spreadsheets skills and knowledge of Microsoft Excel, and Word, including PeachTree.
</t>
  </si>
  <si>
    <t>CNMI tax, and fica tax (ss &amp; medicare)</t>
  </si>
  <si>
    <t>C-500-25097-835935</t>
  </si>
  <si>
    <t>H2M CORPORATION</t>
  </si>
  <si>
    <t>GUEST HOUSE, TOUR SERVICES, SCUBA OPERATION &amp; INSTRUCTION</t>
  </si>
  <si>
    <t>PMB 245, BOX 10000, ALAIHAI AVE.</t>
  </si>
  <si>
    <t>66-0888905</t>
  </si>
  <si>
    <t>GANG YOUNG</t>
  </si>
  <si>
    <t>PMB 245 BOX 10000, ALAIHAI AVE.</t>
  </si>
  <si>
    <t>hmsaipancorporation@gmail.com</t>
  </si>
  <si>
    <t>P-500-24284-400192</t>
  </si>
  <si>
    <t xml:space="preserve">1) MINIMUM OF TWO (2) YEARS EXPERIENCE AS TOUR GUIDE OR RELATED JOB. 2) FAMILIAR WIITH SAIPAN ESPECIALLY ABOUT AREAS OF INTERESTS 3) KNOWLEDGE IN KOREAN AND JAPANESE LANGUAGE TO COMMUNICATE WELL WITH THE GUESTS FROM TARGET MARKET. 4) MUST KNOW HOW TO OPERATE PASSENGER VEHICLES TO TAKE GUEST TO DESIGNATED SITES. 5) MUST HAVE VALID CNMI DRIVERS LICENSE. 6) MUST PROVIDE EMPLOYMENT CERTIFICATION FROM PREVIOUS EMPLOYER(S).  7) POLICE CLEARANCE MAY BE ASKED DURING FINAL INTERVIEW. 8) WILLING TO WORK FLEXIBLE SCHEDULE DURING WEEKDAYS AND HOLIDAYS.  9) DO OTHER RELATED DUTIES AS ASSIGNED. </t>
  </si>
  <si>
    <t>ALAIHAI AVE.</t>
  </si>
  <si>
    <t>C-500-25146-016785</t>
  </si>
  <si>
    <t>Ambyth Shipping Micronesia, Inc.</t>
  </si>
  <si>
    <t>98-0098904</t>
  </si>
  <si>
    <t>Corporate Quality Assurance Manager and HR Manager</t>
  </si>
  <si>
    <t>jdandan@ambythsaipan.com</t>
  </si>
  <si>
    <t>P-500-22364-665914</t>
  </si>
  <si>
    <t>BASIC COMPUTER KNOWLEDGE, E.G. MICROSOFT OFFICE WORD, EXCEL AND OUTLOOK, IS REQUIRED;  ABLE TO READ, UNDERSTAND AND COMMUNICATE INFORMATION AND IDEAS PRESENTED IN WRITING.  Ambyth Shipping Micronesia, Inc. has a Zero Tolerance Substance Abuse Workplace Policy in effect and requires the successful US Worker or Foreign Worker candidate to submit to a pre-employment Drug Test.</t>
  </si>
  <si>
    <t>Units 5 &amp; 6 CLL Plaza, Chalan Pali Arnold</t>
  </si>
  <si>
    <t xml:space="preserve">CNMI TAXES, FICA AND MEDICAL INSURANCE CO-PAY. Group medical insurance is optional and Full-time employees are entitled to join the AMBYTH medical/dental plan. </t>
  </si>
  <si>
    <t>www.ambyth.com</t>
  </si>
  <si>
    <t>C-500-25134-973018</t>
  </si>
  <si>
    <t xml:space="preserve">Ability to understand repairing building equipment, plumbing, electrical systems and experience in power or hand tools and routine equipment and vehicle maintenance. Able to work in a fast-paced environment and multi-task effectively. </t>
  </si>
  <si>
    <t>dba Foremost foods Saipan</t>
  </si>
  <si>
    <t>P-500-25093-825667</t>
  </si>
  <si>
    <t>C-500-25121-925048</t>
  </si>
  <si>
    <t>C-500-25070-763896</t>
  </si>
  <si>
    <t>P-500-24228-268961</t>
  </si>
  <si>
    <t>Have basic skills of Production and processing, customer and personal service, food production. Willing to assist as needed to ensure all restaurant standards are met. Able to pull, push, lift and carry 50lbs without assistance. Be able and willing to work flexible shifts, days, evenings, nights, weekends and holidays.</t>
  </si>
  <si>
    <t>C-500-25121-925068</t>
  </si>
  <si>
    <t>DOUBLE LEE CORP</t>
  </si>
  <si>
    <t>LI'S FARM</t>
  </si>
  <si>
    <t>Tahu Lane, Chalan Monsignor Martinez Road, As Lito</t>
  </si>
  <si>
    <t>66-0751987</t>
  </si>
  <si>
    <t>doubleleecorp@yahoo.com</t>
  </si>
  <si>
    <t>P-500-25061-736177</t>
  </si>
  <si>
    <t>Have at least 3 months of continuous experience as a farmer, understand vegetable growing methods, be able to distinguish between weeds and grain seeds, and have worked on a farm.</t>
  </si>
  <si>
    <t>C-500-25093-830740</t>
  </si>
  <si>
    <t>YY CO. LTD</t>
  </si>
  <si>
    <t>PACIFIC QUICK PRINT &amp; POST</t>
  </si>
  <si>
    <t>P.O. BOX 10001 PMB 420</t>
  </si>
  <si>
    <t>7164 CHALAN PALE ARNOLD GARAPAN</t>
  </si>
  <si>
    <t>20-4665753</t>
  </si>
  <si>
    <t>YONG JOO</t>
  </si>
  <si>
    <t>QUICKPRINT BLDG BOX 10001 PMB 420</t>
  </si>
  <si>
    <t>quickprintofficespn@gmail.com</t>
  </si>
  <si>
    <t>Lambat</t>
  </si>
  <si>
    <t>CALLEJO</t>
  </si>
  <si>
    <t>P.O. BOX 505697</t>
  </si>
  <si>
    <t>maloulambat04@yahoo.com</t>
  </si>
  <si>
    <t>P-500-25049-705032</t>
  </si>
  <si>
    <t>BUILDING CLEANING WORKERS AND ALL OTHERS</t>
  </si>
  <si>
    <t xml:space="preserve">	ABILITY TO WORK BOTH ALONE AND IN A TEAM
	AWARENESS OF HEALTH AND SAFETY PROCEDURES
	READING SKILLS FOR FOLLOWING INSTRUCTIONS
</t>
  </si>
  <si>
    <t>7164 CHALAN PALE ARNOLD MIDDLE ROAD GARAPAN</t>
  </si>
  <si>
    <t>CNMI TAX / FICA TAX / SS MED / AND OTHER TAX BY CNMI</t>
  </si>
  <si>
    <t>www.pqpsaipan.weebly.com</t>
  </si>
  <si>
    <t>C-500-25098-844191</t>
  </si>
  <si>
    <t>Must be a high school graduate or equivalent and have at least 24 months of full-time work experience in bookkeeping or accounting. Must be able to record financial transactions with an error rate of 1% or less based on a review of all entries completed within a standard 40-hour work week. Must have working knowledge of QuickBooks and Microsoft Excel, including the ability to input transactions, generate reports, prepare and reconcile invoices, and use formulas or templates for financial reporting. Must be able to identify and correct discrepancies in financial records during routine review. Must maintain both paper and digital records in an organized and retrievable format. Must follow procedures for protecting confidential financial information. Must consistently demonstrate reliability when processing payroll, payables, receivables, and related documents. Must understand and apply basic accounting principles including debits, credits, and reconciliation of accounts. Must be able to collect supporting financial records from other departments and ensure that complete documentation is submitted for internal reporting. All required bookkeeping tasks must be completed within assigned timelines and weekly reporting deadlines.</t>
  </si>
  <si>
    <t>C-500-25100-849521</t>
  </si>
  <si>
    <t>P-500-25020-628818</t>
  </si>
  <si>
    <t>Must have knowledge in pipefitting, electrical works, carpentry and. welding.  Can operate and maintain hand tools and power tools.  Must have at least 24 months experience as a maintenance repairer.  Certificate of employment as maintenance repairer is required. High School Diploma is required.  Passing the pre-screening test is required (like trade test and/or employment exam). Anticipated Hourly Work Schedule: 8:00 AM - 5:00 PM Monday to Friday Flexible Hours.</t>
  </si>
  <si>
    <t>5726 KANNAT TABLA DRIVE CORNER LONG LANE</t>
  </si>
  <si>
    <t>FICA &amp; WITHHOLDING TAX</t>
  </si>
  <si>
    <t>C-500-25122-929455</t>
  </si>
  <si>
    <t xml:space="preserve">Only CNMI Withholding (Ch2) and Federal (Fica/Medicare) Taxes will be deducted from Workers Paycheck </t>
  </si>
  <si>
    <t>C-500-25094-831347</t>
  </si>
  <si>
    <t>P-500-25036-666713</t>
  </si>
  <si>
    <t>12 MONTHS EXPERIENCE, . EMPLOYMENT CERTIFICATE.
COMPUTER SKILLS FLEXIBILITY. TEAMWORK</t>
  </si>
  <si>
    <t>Po Box 500087</t>
  </si>
  <si>
    <t>P-500-25017-625080</t>
  </si>
  <si>
    <t>Minimum work experience of 12 months as a Cashier or related field is required
Must have a knowledge with point-of-sale systems, such as SAGE</t>
  </si>
  <si>
    <t>6679 Chalan Pali Arnold Village</t>
  </si>
  <si>
    <t>I Liyang</t>
  </si>
  <si>
    <t>C-500-25157-060228</t>
  </si>
  <si>
    <t>C-500-25139-989117</t>
  </si>
  <si>
    <t>C-500-25097-835634</t>
  </si>
  <si>
    <t>P-500-25038-673721</t>
  </si>
  <si>
    <t>Janitors &amp; Commercial Cleaners</t>
  </si>
  <si>
    <t xml:space="preserve">Knowledge of principles and processes for providing customer and personal services in a clean and orderly manner so that health standards are met.
</t>
  </si>
  <si>
    <t>C-500-25103-859149</t>
  </si>
  <si>
    <t>C-500-25093-826084</t>
  </si>
  <si>
    <t>P-500-24149-040350</t>
  </si>
  <si>
    <t>POSITION SUMMARY: UNDER GENERAL SUPERVISION, PERFORMS A VARIETY OF GENERAL MAINTENANCE DUTIES WHICH INCLUDE ELECTRICAL, MECHANICAL, CARPENTRY, AND CONSTRUCTION IN THE MAINTENANCE AND REPAIR OF APARTMENT BUILDING FACILITIES AND EQUIPMENT. EDUCATION: COMPLETION OF HIGH SCHOOL/GED EXPERIENCE, KNOWLEDGE, ABILITIES: TWELVE (12) MONTHS RELATED MAINTENANCE WORK EXPERIENCE, INCLUDING SAFETY TECHNIQUES AND PROCEDURES WHILE USING CHEMICALS, POWER TOOLS, HAND TOOLS AND EQUIPMENT; KNOWLEDGE OF LIFTING TECHNIQUES AND OTHER SAFETY AND HAZARDOUS ACTIVITIES; ABILITY TO USE REQUIRED TOOLS AND EQUIPMENT INDEPENDENTLY OR WITH MINIMAL SUPERVISION. ESSENTIAL TASKS: MUST BE ABLE TO PERFORM THE FOLLOWING FUNCTIONS TO THE SATISFACTION OF THE EMPLOYEES SUPERVISOR. INSPECT BUILDINGS, ELECTRICAL SYSTEMS, GROUNDS, AND EQUIPMENT TO ENSURE SAFE, WELL-MAINTAINED CONDITIONS, IDENTIFY HAZARDS, DEFECTS, AND THE NEED FOR ADJUSTMENT OR REPAIR. PERFORM MINOR TROUBLESHOOTING AND REPAIRS; REPLACE LIGHT BULBS, BALLASTS AND FUSES. ASSIST WITH PREVENTIVE MAINTENANCE AND TROUBLESHOOTING ON HVAC SYSTEMS, CHANGING FILTERS, BEARINGS. COMPLETE MAINTENANCE WORK ORDERS AS ASSIGNED. IDENTIFY AND PERFORM SERVICE AND REPAIR ON PLUMBING FIXTURES; OPEN CLOGGED LINES AND DRAINS. IDENTIFY AND ASSIST WITH CARPENTRY AND REPAIR WORK. OPERATES A VARIETY OF MACHINERY, EQUIPMENT AND TOOLS INCLUDING SAWS, ROUTER, DRILLS, SANDERS, PLANERS, DRILL PRESSES AND VARIOUS HAND TOOLS. MAINTAIN INVENTORY OF TOOLS, SUPPLIES, AND EQUIPMENT; RECOMMEND TOOLS, SUPPLIES, AND EQUIPMENT FOR PURCHASE. PERFORM A VARIETY OF LOCKSMITH DUTIES; INSTALL, REPAIR, AND REPLACE LOCKS ON DOORS INSPECT, SERVICE, AND MAINTAIN OPERATIONAL FUNCTIONALITY OF DOORS AND WINDOWS. ABILITY TO READ, INTERPRET AND WORK FROM BLUEPRINTS, DRAWINGS, OR ORAL INSTRUCTION ON A VARIETY OF STRUCTURES RELATED TO THE CONSTRUCTION PROJECT. INSTALL OR REPLACE PLUGS, SWITCHES, OUTLETS. ASSIST WITH MOVING LOADING, UNLOADING AND STORING SUPPLIES, FURNITURE AND EQUIPMENT.  WEAR PROPER PROTECTIVE EQUIPMENT WHILE PERFORMING JOB DUTIES (I.E., GOGGLES, HELMET, BACK BRACE, KNEE PADS).  TRAINING CERTIFICATES RELATING TO GENERAL MAINTENANCE.  RESPOND TO 24-HOUR EMERGENCY CALLS.  ADJUSTMENT OF HOURS AND/OR WEEKEND WORK MAY BE REQUIRED AND/OR OCCASIONAL OVERTIME.</t>
  </si>
  <si>
    <t>C-500-25154-044425</t>
  </si>
  <si>
    <t>EXPERIENCE IN USING CUTTING TOOLS.COOKWARE AND BAKEWARE.KNOWLEDGE OF VARIOUS COOKING PROCEDURE AND METHODS(GRILLING, BAKING, BOILING,
ETC.) ABILITY TO FOLLOW ALL SANITATION PROCEDURES. ABILITY TO WORK AS A TEAM.</t>
  </si>
  <si>
    <t>CNMI &amp; Federal taxes deductions</t>
  </si>
  <si>
    <t>C-500-25167-094687</t>
  </si>
  <si>
    <t xml:space="preserve">U.S. AND FOREIGN WORKERS MUST BE REGISTERED OR LICENSED WITH THE CNMI BOARD OF PROFESSIONAL LICENSING/HEALTHCARE PROFESSIONS LICENSING
BOARD AS A DENTAL ASSISTANT OR HIGHER. MUST HAVE ATLEAST 12MONTHS EXPERIENCE AS DENTAL ASSISTANT OR RELATED. CERTIFICATE OF EMPLOYMENT AS
DENTAL ASSISTANT IS REQUIRED. PASSED THE PRE-SCREENIG/EMPLOYMENT EXAM IS REQUIRED. MUST HAVE HIGH SCHOOL DIPLOMA.
</t>
  </si>
  <si>
    <t>C-500-25112-887722</t>
  </si>
  <si>
    <t xml:space="preserve">CNMI WITHHOLDING TAX, FEDERAL WITHHOLDING TAX, SOCIAL SECURITY AND MEDICARE CONTRIBUTIONS. EMPLOYER WILL ASSIST IN SECURING BOARD AND LODGING AT NO COST TO EMPLOYEES
</t>
  </si>
  <si>
    <t>C-500-25120-919772</t>
  </si>
  <si>
    <t>C-500-24275-375840</t>
  </si>
  <si>
    <t>C-500-24249-315368</t>
  </si>
  <si>
    <t>C-500-24304-441949</t>
  </si>
  <si>
    <t>C-500-24193-188225</t>
  </si>
  <si>
    <t>SAIPAN MP 96950</t>
  </si>
  <si>
    <t>P-500-24131-979809</t>
  </si>
  <si>
    <t>C-500-24274-372546</t>
  </si>
  <si>
    <t>C-500-24228-268938</t>
  </si>
  <si>
    <t>C-500-24173-136432</t>
  </si>
  <si>
    <t xml:space="preserve">Nauru Loop Susupe </t>
  </si>
  <si>
    <t xml:space="preserve">Room 104 Marianas Business Plaza </t>
  </si>
  <si>
    <t>P-500-23206-212120</t>
  </si>
  <si>
    <t>NOWLEDGE OF PRINCIPLES AND PROCESSES FOR PROVIDING CUSTOMER AND PERSONAL SERVICES. THIS INCLUDES CUSTOMER NEEDS ASSESSMENT, MEETING QUALITY STANDARDS FOR SERVICES, AND EVALUATION OF CUSTOMER SATISFACTION.</t>
  </si>
  <si>
    <t>C-500-24206-217622</t>
  </si>
  <si>
    <t>P-500-24156-071093</t>
  </si>
  <si>
    <t>TOWER CLIMBER</t>
  </si>
  <si>
    <t>U.S. AND FOREIGN WORKERS MUST PASS HIGH TOWER AND RESCUE TRAINING COURSE OF INSTRUCTION OR POSSESS DOCUMENTATION FOR PAST CLIMBING EXPEREINCE AND QUALIFICATION. HAVE KNOWLEDGE  OF ANTENNA THEORY AND ABILITY TO TROUBLESHOOT ANTENNA SYSTEMS PROBLEMS. MUST BE PROFICIENT IN THE USE OF THE ENGLISH LANGUAGE IN BOTH ORAL AND WRITTEN FORM. MUST BE ABLE TO OPERATE CABLES, ROPES, WINCHES, BLOCKS, PULLEYS, SHEAVES, HAND POWER TOOLS, AND WELDING.</t>
  </si>
  <si>
    <t>C-500-24228-268948</t>
  </si>
  <si>
    <t>HIGH SCHOOL/GED
WORK EXPERIENCE REQUIRED IS 24 MONTHS IN BOOKKEEPING, OF WHICH THE LAST 12 MONTHS IS CURRENT AND PROGRESSIVE.
MUST BE ABLE TO USE PEACH TREE ACCOUNTING SYSTEM-SAGE AND QUICKBOOKS. MUST BE ABLE TO USE ADEQUATELY MICROSOFT EXCEL AND WORD. MUST HAVE GOOD ORAL AND WRITTEN COMMUNICATION SKILLS IN ENGLISH. MUST BE ABLE TO PREPARE, GENERATE, RECONCILE, AND VALIDATE ACCURATE FINANCIAL STATEMENTS AND SUPPORTING DOCUMENTS/REPORTS FOR SUBMISSION TO CHILD CARE LICENSING PROGRAM, SMALL BUSINESS ADMINISTRATION, DEPARTMENT OF PUBLIC LAND, AND THE MONTHLY/QUARTERLY/YEARLY REPORTS TO CNMI REVENUE AND TAX OFFICE AND INTERNAL REVENUE SERVICES (IRS). VERBAL AND/OR WRITTEN TEST MAY BE PROVIDED TO SUBSTANTIATE SUFFICIENCY OF UNDERSTANDING OF GENERAL ACCOUNTING PRINCIPLES AND PRACTICES, CODING, DEBITS/CREDITS, AND UNDERSTANDING OF BASIC TAX FORMS.
MUST BE DEPENDABLE AND RELIABLE IN PUNTUALITY AND ATTENDANCE, FULFILLING OBLIGATIONS, AND MEETING REPORTING DEADLINES. MUST BE HONEST AND ETHICAL.
REQUIREMENT PRIOR TO START WORK: POLICE CLEARANCE
SUCCESSFUL APPLICANT(S) WILL BE REQUIRED TO SUBMIT AT LEAST TWO (2) LETTERS OF RECOMMENDATION FROM PREVIOUS EMPLOYMENT, WHICH MUST INCLUDE A STATEMENT ON RELIABILITY ON PUNCTUALITY AND ATTENDANCE AND MEETING REPORTING DEADLINES. SUCCESSFUL APPLICANT(S) WILL BE REQUIRED TO PROVIDE TWO (2) LETTER OF REFERENCE FROM NON-FAMILY MEMBERS.
WE ARE AN EQUAL OPPORTUNITY EMPLOYER AND ABOVE-MENTIONED REQUIREMENTS SHALL BE APPLIED EQUALLY TO ALL SUCCESSFUL APPLICANTS WHETHER U.S. OR CW-1 WORKERS.</t>
  </si>
  <si>
    <t>C-500-24222-256466</t>
  </si>
  <si>
    <t>Wednesday LLC.</t>
  </si>
  <si>
    <t>T7 G/F., PALM BLDG., PASEO DE MARIANAS STREET, GARAPAN</t>
  </si>
  <si>
    <t>P-500-24184-167058</t>
  </si>
  <si>
    <t>AT LEAST 12 MONTHS PREVIOUS WORK EXPERIENCE AS TOUR GUIDE &amp; ESCORT. ALSO NEED TO PASS CNMI TOUR GUIDE EXAMINATION IF WORK AT SAIPAN, CNMI.</t>
  </si>
  <si>
    <t>C-500-24236-288468</t>
  </si>
  <si>
    <t>C-500-24239-292128</t>
  </si>
  <si>
    <t>Must be able to drive manual or automatic trucks and vehicles
All applicants must have a Driver's License</t>
  </si>
  <si>
    <t>Chapter 2 (Local tax)
Fica (Federal tax)</t>
  </si>
  <si>
    <t>C-500-24248-312115</t>
  </si>
  <si>
    <t>P-500-24198-198087</t>
  </si>
  <si>
    <t>AutoCAD Operator</t>
  </si>
  <si>
    <t>High School/GED required.
Knowledge of MS Office Tools: MS Word, MS Powerpoint; Adobe; Adobe Acrobat and Bluebeam Revu, AutoCAD 2014-2018, Civil3D 2015-2018, Carlson Civil Suite 2014 and Carlson Survey required.
Familiarity with the use of SketchUp, 3D Studiomax and Autodesk Viz is preferred.
Certification in Procore Admin, Project Management, Engineer, Quality and Safety, and Financial Management is preferred.</t>
  </si>
  <si>
    <t>C-500-24317-467997</t>
  </si>
  <si>
    <t>C-500-24303-441291</t>
  </si>
  <si>
    <t>P-500-24205-214388</t>
  </si>
  <si>
    <t xml:space="preserve">Twelve (12) months of working experience as maintenance mechanic for golf carts and golf course equipment. </t>
  </si>
  <si>
    <t>APPLICABLE FEDERAL AND LOCAL TAXES, AS REQUIRED BY LAW.
OPTIONAL: HOUSING AT $100/MONTH
OPTIONAL: HEALTH INSURANCE</t>
  </si>
  <si>
    <t>C-500-24311-455931</t>
  </si>
  <si>
    <t>YK CORPORATION</t>
  </si>
  <si>
    <t>SUNSHINE LAUNDRY</t>
  </si>
  <si>
    <t>BUA LN SAN ANTONIO</t>
  </si>
  <si>
    <t>66-0514027</t>
  </si>
  <si>
    <t>RHEE</t>
  </si>
  <si>
    <t>GYUNG GU</t>
  </si>
  <si>
    <t>ykcorporation@yahoo.com</t>
  </si>
  <si>
    <t>P-500-24194-191572</t>
  </si>
  <si>
    <t>C-500-24179-152651</t>
  </si>
  <si>
    <t>GUEK</t>
  </si>
  <si>
    <t>Education Administrators, Kindergarten through Secondary</t>
  </si>
  <si>
    <t>P-500-24115-919423</t>
  </si>
  <si>
    <t>DIRECTOR (OF RELIGIOUS EDUCATION)</t>
  </si>
  <si>
    <t>Bachelors degree in Theology (maybe foreign equivalent).
24-months experience as Christian School Administrator.</t>
  </si>
  <si>
    <t>GUALO RAI VILLAGE</t>
  </si>
  <si>
    <t>C-500-24166-110574</t>
  </si>
  <si>
    <t>FALLER</t>
  </si>
  <si>
    <t>P-500-23205-208919</t>
  </si>
  <si>
    <t>Ability to manage time.  Can work without supervision.  Handle basic maintenance and cleaning.</t>
  </si>
  <si>
    <t>C-500-24172-131869</t>
  </si>
  <si>
    <t>C-500-24275-375599</t>
  </si>
  <si>
    <t>P-500-24129-969231</t>
  </si>
  <si>
    <t>Must have GED or High School Diploma and at least 6 months of  experience in farming industry.  Must know how to properly apply pesticides and fertilizers.  Knowledgeable of farming best practices, farm operations and management. Knowledgeable in operating, repairing maintaining farm vehicles and mechanical equipment. Ability to perform physical labor.</t>
  </si>
  <si>
    <t>Chalan Pali Arnold Road</t>
  </si>
  <si>
    <t>State Withholding Tax (CNMI Local Taxt), SS and Med Fica Tax</t>
  </si>
  <si>
    <t>C-500-24206-217617</t>
  </si>
  <si>
    <t>12 months experience. Understand the importance of sanitation and practice proper procedures to keep their work area tight. Able and willing to ask for help when the time arises. Ability to work on flexible shifts.</t>
  </si>
  <si>
    <t>C-500-24297-428535</t>
  </si>
  <si>
    <t>C-500-24198-198443</t>
  </si>
  <si>
    <t>P-500-24101-871944</t>
  </si>
  <si>
    <t>C-500-24353-552942</t>
  </si>
  <si>
    <t xml:space="preserve">Must have at least 12 months of work experience in a related field and be able to work with or without Supervision
</t>
  </si>
  <si>
    <t>MMC 1 BUILDING CHALAN PIAO VILLAGE</t>
  </si>
  <si>
    <t>P.O BOX 505339</t>
  </si>
  <si>
    <t>C-500-24331-502697</t>
  </si>
  <si>
    <t>P-500-24246-308363</t>
  </si>
  <si>
    <t>Crane and Tower Operator</t>
  </si>
  <si>
    <t xml:space="preserve">Applicant must have a high school diploma. Applicant must have at least 12 months of work experience as crane and tower operator or any related field. Applicant must have a valid driver's license. Applicant must have a crane operator certification and trainings with similar equipment. Applicant must have a knowledge and skills in operating variety of construction machinery. </t>
  </si>
  <si>
    <t>C-500-24170-122788</t>
  </si>
  <si>
    <t xml:space="preserve">PO Box 502882 CK </t>
  </si>
  <si>
    <t>P-500-23253-333776</t>
  </si>
  <si>
    <t>Payroll deduction as required by law such as FICA, Medicare and CNMI tax withholding</t>
  </si>
  <si>
    <t>C-500-24291-413121</t>
  </si>
  <si>
    <t>C-500-24236-288790</t>
  </si>
  <si>
    <t>C-500-24181-162218</t>
  </si>
  <si>
    <t>Kalayaan Inc.</t>
  </si>
  <si>
    <t>P-500-23217-241545</t>
  </si>
  <si>
    <t xml:space="preserve">MUST HAVE 3 MONTHS WORK EXPERIENCE AS KITCHEN HELPER. MUST BE ABLE TO ATTEND AN EARLY MORNING SHIFT, FLEXIBLE WORK HOURS ON WEEKENDS AND HOLIDAYS. CAN LIFT AT LEAST 50 LBS. </t>
  </si>
  <si>
    <t xml:space="preserve">Ch.2 and Ch. 7 Taxes ( Local and Federal Tax), Social Security and Medicare Taxes </t>
  </si>
  <si>
    <t>C-500-24274-372523</t>
  </si>
  <si>
    <t>P-500-24219-246508</t>
  </si>
  <si>
    <t>HEAVY AND TRUCK - TRAILER TRUCK DRIVER</t>
  </si>
  <si>
    <t>MUST HAVE KNOWLEDGE OF EQUIPMENT PREVENTIVE MAINTENANCE SYSTEM AND MUST PASS REQUIRED TRADE TEST TO CHECK SKILLS AND QUALIFICATIONS. MUST HAVE A VALID DRIVER'S LICENSE.</t>
  </si>
  <si>
    <t>C-500-24297-425886</t>
  </si>
  <si>
    <t>C-500-24361-571175</t>
  </si>
  <si>
    <t>P-500-24317-468012</t>
  </si>
  <si>
    <t>LIGHT TRUCK DRIVER</t>
  </si>
  <si>
    <t>A VALID DRIVER'S LICENSE IS REQUIRED FOR THE POSITION OF LIGHT TRUCK DRIVER.</t>
  </si>
  <si>
    <t>LOT# 193 E 01 LOWER BASE</t>
  </si>
  <si>
    <t>C-500-25015-618749</t>
  </si>
  <si>
    <t>SAWATDEE NUAT THAI MASSAGE, LLC</t>
  </si>
  <si>
    <t>CHALAN PALE ARNOLD ROAD MIDDLE ROAD GARAPAN</t>
  </si>
  <si>
    <t>PMB 139 BOX 10001</t>
  </si>
  <si>
    <t>66-1023658</t>
  </si>
  <si>
    <t>APORNPHAN</t>
  </si>
  <si>
    <t>RODJARUN</t>
  </si>
  <si>
    <t>TAPWAN</t>
  </si>
  <si>
    <t>apornphan.1977@gmail.com</t>
  </si>
  <si>
    <t>P-500-24334-507087</t>
  </si>
  <si>
    <t xml:space="preserve">MUST BE A HIGH SCHOOL GRADUATE WITH AT LEAST 12-MONTHS OF WORK RELATED EXPERIENCE AS MASSEUSE. HAS KNOWLEDGE FOR PROVIDING CUSTOMER AND PERSONAL SERVICES, THIS INCLUDES CUSTOMER NEEDS ASSESSMENT, MEETING QUALITY STANDARDS FOR SERVICES AND EVALUATION OF CUSTOMER SATISFACTION. ABILITY TO EXERT MUSCLE FORCE REPEATEDLY AS THIS INVOLVES MUSCULAR ENDURANCE AND RESISTANCE TO MUSCLE FATIGUE. HAS THE PHYSICAL STRENGTH TO APPLY DEEP PRESSURE WHEN NECESSARY AND SPEAK SLOWLY AND CALMLY WHEN COMMUNICATING WITH THE CLIENTS. CAN WORK IN FLEXIBLE TIME. </t>
  </si>
  <si>
    <t>1/F PARADISE HOTEL BLDG. MIDDLE ROAD GARAPAN</t>
  </si>
  <si>
    <t>apornphan1977@gmail.com</t>
  </si>
  <si>
    <t>M.G.A.  Business</t>
  </si>
  <si>
    <t>C-500-24298-429244</t>
  </si>
  <si>
    <t>12 MONTHS EXPERIENCE AS GENERAL MAINTENANCE, KNOWLEDGEABLE IN ALL MAINTENANCE WORK, INCLUDING ELECTRICAL AND OTHER DRAFTING
WORKS, MUST HAVE NO CRIMINAL RECORDS - BACKGROUND CHECKING WILL BE APPLICABLE TO ALL REGARDLESS OF STATUS, CITIZENSHIP, GENDER, RACE, AGE, NATIONALITY, ETC</t>
  </si>
  <si>
    <t>C-500-24310-453150</t>
  </si>
  <si>
    <t>AT LEAST THREE (3) MONTHS EXPERIENCE.PHYSICALLY ABLE TO PERFORM THEIR DUTIES. MUST MEET PHYSICAL REQUIREMENTS SUCH AS LIFTING OBJECTS OF AT LEAST 25 LBS.; UP TO 50 LBS. WITH HELP OF A HAND TRUCK OR LIMITED ASSISTANCE; BENDING AND STANDING FOR DURATION OF SHIFT. MUST BE ABLE TO WORK WITH HOUSEHOLD PETS. MUST KNOW HOW TO OPERATE CLEANING EQUIPMENT SUCH AS CARPET SHAMPOOERS, CARPET STEAMERS, CLOTHES WASHER AND DRYER, IRONING MACHINE OR PRESSES, FLOOR POLISHERS, AND VACUUM CLEANERS. AS WELL AS THE ABILITY TO WORK WITH MINIMAL SUPERVISION. ABLE TO WORK DURING WEEKENDS OR NIGHT SHIFTS WHEN NEEDED. THE EMPLOYER REQUIRES POST-OFFER PRE-EMPLOYMENT DRUG SCREENING TEST AND RANDOM DRUG TESTING WHICH IS TO BE APPLIED EQUALLY TO BOTH U.S. WORKERS AND CW-1 WORKERS</t>
  </si>
  <si>
    <t>C-500-24344-526429</t>
  </si>
  <si>
    <t>C-500-25072-771150</t>
  </si>
  <si>
    <t>BALANE</t>
  </si>
  <si>
    <t>P-500-25015-619096</t>
  </si>
  <si>
    <t>State Income Tax, Social Security(FICA), Medicare Tax</t>
  </si>
  <si>
    <t>C-500-25008-602329</t>
  </si>
  <si>
    <t>C-500-25031-656264</t>
  </si>
  <si>
    <t>MUST ATTEND PRE-SERVICE TRAINING. 30 HOURS OF COMPULSARY ANNUAL TRAINING &amp; TECHNICAL ASSISTANCE, CPR TRAINING, FOOD HANDLING, CRIMINAL BACKGROUND CHECK &amp; OTHER TRAINING REQUIRED BY CHILD CARE LICENSING PROGRAM AND CHILD CARE AND DEVELOPMENT FUND PROGRAM. MUST HAVE 12 MONTH WORK EXPERIENCE AS CHILD CARE WORKER.</t>
  </si>
  <si>
    <t>Cnmi taxes and Fica TAxes</t>
  </si>
  <si>
    <t>C-500-25070-764131</t>
  </si>
  <si>
    <t>All CNMI and Federal income Taxes. The employee has the option to join the medical insurance plan and 401(k)employer sponsored plan and the share in medical insurance plan and 401(k) employer sponsored retirement savings plan will be optional.</t>
  </si>
  <si>
    <t>C-500-24318-473611</t>
  </si>
  <si>
    <t>P.O. BOX 500876,  702 TOMAS TUN SABLAN ST</t>
  </si>
  <si>
    <t>702 TOMAS TUN SABLAN ST</t>
  </si>
  <si>
    <t>C-500-24332-506054</t>
  </si>
  <si>
    <t>C-500-24310-453003</t>
  </si>
  <si>
    <t>C-500-25041-678608</t>
  </si>
  <si>
    <t>Maintenance skills encompass a range of abilities essential for maintaining and repairing equipment, facilities, and systems. These skills include troubleshooting, preventive maintenance, electrical and mechanical repairs.
A driver's license is required for U.S. citizens and CW1 workers.</t>
  </si>
  <si>
    <t>WORKERS COMPENSATION COMPANY PROVDED</t>
  </si>
  <si>
    <t>C-500-25079-789876</t>
  </si>
  <si>
    <t>C-500-25085-803279</t>
  </si>
  <si>
    <t>C-500-25080-793321</t>
  </si>
  <si>
    <t>C-500-25041-678400</t>
  </si>
  <si>
    <t>Pacific Pact LLC</t>
  </si>
  <si>
    <t>Family Nanny, CNMI Central</t>
  </si>
  <si>
    <t>Fina Sisu</t>
  </si>
  <si>
    <t>PMB 387 Box 10000</t>
  </si>
  <si>
    <t>66-1043792</t>
  </si>
  <si>
    <t>Joshua</t>
  </si>
  <si>
    <t>Principal</t>
  </si>
  <si>
    <t>hiring@pacificpact.com</t>
  </si>
  <si>
    <t>Nannies</t>
  </si>
  <si>
    <t>P-500-24355-560603</t>
  </si>
  <si>
    <t xml:space="preserve">Applicants preferably with experience in childcare, certifications in CPR and first aid and has risk mitigation practices and a proactive approach to fostering healthy habits and intellectual development. Can work in flexible time. There could be morning schedule, from 11:30AM to 5:30PM and evening schedule, from 5:30PM to 11:30PM. A driver's license is required. </t>
  </si>
  <si>
    <t>C-500-25088-813076</t>
  </si>
  <si>
    <t>Premier Stone Landscape Supply LLC</t>
  </si>
  <si>
    <t>29 Deer Run Lane</t>
  </si>
  <si>
    <t>Hyde Park</t>
  </si>
  <si>
    <t>VT</t>
  </si>
  <si>
    <t>82-4500250</t>
  </si>
  <si>
    <t>MCGILLIS</t>
  </si>
  <si>
    <t>SHANNON</t>
  </si>
  <si>
    <t>premierstonesupply@gmail.com</t>
  </si>
  <si>
    <t>P-500-25088-813064</t>
  </si>
  <si>
    <t>Landscape Labor</t>
  </si>
  <si>
    <t>driver's License is always helpful for when they need to go to the grocery store but is not necessary, as inn the past, we have not had one who could drive we always had to take them</t>
  </si>
  <si>
    <t xml:space="preserve">Required deductions like federal, state, ssi and med will be withheld unless we are directed otherwise </t>
  </si>
  <si>
    <t>premierstonevt.com</t>
  </si>
  <si>
    <t>Lepito</t>
  </si>
  <si>
    <t>C-500-25069-760592</t>
  </si>
  <si>
    <t>RANNIS CORPORATION</t>
  </si>
  <si>
    <t>MANPOWER SERVICE</t>
  </si>
  <si>
    <t>CHALAN PALE ARNOLD GUALO RAI</t>
  </si>
  <si>
    <t>66-0740035</t>
  </si>
  <si>
    <t>SANAREZ</t>
  </si>
  <si>
    <t>SHIELYNA</t>
  </si>
  <si>
    <t>SARIA</t>
  </si>
  <si>
    <t>ranniscorporation@gmail.com</t>
  </si>
  <si>
    <t>P-500-25023-636438</t>
  </si>
  <si>
    <t>C-500-25093-826039</t>
  </si>
  <si>
    <t>C-500-25087-809892</t>
  </si>
  <si>
    <t>P-500-24179-152397</t>
  </si>
  <si>
    <t>ABILITY TO UNDERSTAND AND MONITOR HOTEL GENERATORS, REVERSE OSMOSIS, HOTEL WATER PUMPS, MONITOR GOLF COURSE IRRIGATIONS, AND HOTEL
DEEPWELL. ABILITY TO MAINTAIN HOTEL FACILITY AIRCON, ELECTRICAL WIRING AND CIRCUITS. ABILITY TO MAINTAIN HOTEL FACILITY BUILDING INFRASTRUCTURES
SUCH AS PAINTING, WELDING AND CARPENTRY OR WOOD AND METAL FABRICATION. ABILITY TO UNDERSTAND. FOLLOW, SPEAK, READ ENGLISH SAFETY
INSTRUCTION.SKILLS AND WRITTEN TEST MAY APPLY.
MUST BE ABLE TO WORK UNDER THE SUN AND CAN STAND FOR PROLONGED PERIOD OF TIME AND PHYSICALLY CAN LIFT AT LEAST 50LBS. WILLING TO WORK IN
FLEXIBLE SHIFTS, DAYS, EVENINGS, WEEKENDS AND HOLIDAY.</t>
  </si>
  <si>
    <t>ALL FEDERAL AND CNMI TAXES REQUIRED BY LAW</t>
  </si>
  <si>
    <t>C-500-25058-727875</t>
  </si>
  <si>
    <t>Skilled in preparing  Japanese cuisine, including but not limited to sushi, sashimi &amp; tempura. Skilled in cutting &amp; preparations technique for each type of fish used in sushi rolls, as well as how to prepare sushi rice, sauces &amp; seasoned ingredients.
With valid Food Handler Certificate (applied equally both for US workers &amp; CW 1 workers)
With valid police clearance(applied equally both for US workers &amp; CW 1 workers)
Can work in flexible hours including weekends, holidays &amp; night time shift . With own means of transportation.
Work certification from previous employer.(applied equally both for US workers &amp; CW1 workers)</t>
  </si>
  <si>
    <t>Withholding Tax Chapter 2 &amp; 7, FICA Social Security</t>
  </si>
  <si>
    <t>YANO ENTERPRISES, INC</t>
  </si>
  <si>
    <t>C-500-25072-771329</t>
  </si>
  <si>
    <t>C-500-25149-027262</t>
  </si>
  <si>
    <t>CNMI Taxes ( Chapter 2 &amp; Chapter 7)
FICA (Social Security &amp; Medicare)</t>
  </si>
  <si>
    <t>C-500-25078-786414</t>
  </si>
  <si>
    <t>Multiline Supplies and Services</t>
  </si>
  <si>
    <t>PMB 138 PO box 10000</t>
  </si>
  <si>
    <t>P-500-25036-666637</t>
  </si>
  <si>
    <t>With 24-months of work related experience required for both US and CW-1 Workers. Knowledge of Computer-Aided Design(CAD) Software, Autodesk, Auto CAD 3D.</t>
  </si>
  <si>
    <t>labor.cnnmi.gov</t>
  </si>
  <si>
    <t>C-500-25139-993694</t>
  </si>
  <si>
    <t>C-500-25122-929636</t>
  </si>
  <si>
    <t>P-500-25092-825609</t>
  </si>
  <si>
    <t>Refrigeration Technician</t>
  </si>
  <si>
    <t>Vocational course in refrigeration or HVAC technology</t>
  </si>
  <si>
    <t>C-500-25098-844427</t>
  </si>
  <si>
    <t xml:space="preserve"> Ability to meet high cleaning standards using a checklist and visual inspection. Capable of working independently to complete cleaning tasks on schedule with minimal supervision. Knowledge and use of safety procedures when handling cleaning chemicals and equipment.  Ability to follow instructions and communicate clearly and respectfully with coworkers and supervisors.
Additional Requirements:
 Police clearance is required for U.S. workers and CW-1 workers.  Recommendation Letters: Successful applicants must submit at least two (2) recommendation letters from previous employers (direct supervisors or HR), which must include statements regarding reliability, punctuality, attendance, and work ethic. Equal Opportunity Employer Statement: We are an Equal Opportunity Employer and apply the above requirements equally to all successful applicants, whether U.S. workers or CW-1 workers.
</t>
  </si>
  <si>
    <t>C-500-25086-806838</t>
  </si>
  <si>
    <t>A SIMPLE SLICE CORPORATION</t>
  </si>
  <si>
    <t>RICE 2 MEAT U</t>
  </si>
  <si>
    <t>PO BOX 5833 CHRB</t>
  </si>
  <si>
    <t>66-1066528</t>
  </si>
  <si>
    <t>CELIS</t>
  </si>
  <si>
    <t>FATIMAH SARAH</t>
  </si>
  <si>
    <t>STA MARIA</t>
  </si>
  <si>
    <t>rice2meatu670@gmail.com</t>
  </si>
  <si>
    <t>P-500-24257-335260</t>
  </si>
  <si>
    <t>C-500-25078-786305</t>
  </si>
  <si>
    <t>Capable of operating cleaning equipment such as floor polisher, carpet &amp; upholstery shampoo machine, vacuum cleaner, mops and squeezers.
8:00 A.M. to 6:00 P.M. includes split shifts and flexible hours as different offices require different cleaning hours - the working hours will be between 4 and 8 hours depending on the day of the week.</t>
  </si>
  <si>
    <t>CNMI and FICA TAXES</t>
  </si>
  <si>
    <t>C-500-25143-010862</t>
  </si>
  <si>
    <t>C-500-25099-844719</t>
  </si>
  <si>
    <t>HARVEST MART/3KINGS MARKET/STARGOODS</t>
  </si>
  <si>
    <t>P-500-25035-662756</t>
  </si>
  <si>
    <t xml:space="preserve">KNOWLEDGE OF TECHNIQUES AND EQUIPMENT IN FOOD PREPARATION, INCLUDING STORAGE/HANDLING TECHNIQUES; ABLE TO DEVELOP OR CREATE NEW RECIPES.
</t>
  </si>
  <si>
    <t>Deductions include local and state taxes which is consistent and pertinent to U.S. Federal and CNMI Laws (e.g. Chapter 2, Chapter 7, SS, and Medicare).</t>
  </si>
  <si>
    <t>C-500-25143-011244</t>
  </si>
  <si>
    <t>C-500-25127-946111</t>
  </si>
  <si>
    <t>P-500-24179-152466</t>
  </si>
  <si>
    <t>GREENSKEEPER/GROUNDSKEEPER</t>
  </si>
  <si>
    <t>KNOWLEDGE IN MAINTAINING AND MONITORING DAILY OPERATIONS OF THE GOLF COURSE GREENS.
REQUIRES ADVANCED KNOWLEDGE OF AGRONOMY AND TURF GRASS MANAGEMENT PRACTICES, HANDLING CHEMICALS SUCH AS FERTILIZERS AND PESTICIDES (LICENSE IS REQUIRED BY GOVERNMENT AGENCY AND PRIOR FINAL OFFER EMPLOYMENT). KNOWLEDGE OF SAFE, EFFICIENT MECHANICAL EQUIPMENT SUCH AS TRACTORS, MOWERS, AND DRIVING OTHER MOTORIZED EQUIPMENT. SKILLS TEST MAY APPLY. KNOWLEDGE OF DIESEL AND GASOLINE EQUIPMENT OPERATIONS.
MUST HAVE THE ABILITY TO IMAGINE HOW PLANTS, TREES, SHRUBS, AND OTHER LANDSCAPING WILL LOOK BEFORE PLANTING OR TRIMMING. MUST BE ABLE TO WORK UNDER THE SUN AND CAN STAND FOR PROLONGED PERIOD OF TIME AND CAPABLE OF LIFTING AT LEAST 50LBS. MUST BE ABLE TO ACQUIRE PESTICIDE LICENSE APPLICATOR WITHIN THREE MONTHS OF TRAINING PERIOD. 
SKILLS TEST MAY APPLY PRIOR FINAL EMPLOYMENT OFFER.
MUST BE CAPABLE OF DOING PHYSICALLY STRENUOUS LABOR FOR LONG HOURS, OCCASIONALLY IN EXTREME HEAT
OR COLD. WILLING TO WORK IN FLEXIBLE SHIFTS, DAYS, EVENING, WEEKENDS AND HOLIDAYS</t>
  </si>
  <si>
    <t>C-500-25132-962464</t>
  </si>
  <si>
    <t>Knowledgeable in Peachtree or Sage software.</t>
  </si>
  <si>
    <t>C-500-25106-868944</t>
  </si>
  <si>
    <t>JNL Corporation</t>
  </si>
  <si>
    <t>Savory Bistro Cafe</t>
  </si>
  <si>
    <t>Elayda</t>
  </si>
  <si>
    <t>Jennifer</t>
  </si>
  <si>
    <t>Tayag</t>
  </si>
  <si>
    <t>P-500-25063-744072</t>
  </si>
  <si>
    <t xml:space="preserve">Willingness to work independently or with other team members to solve problems, plan schedules, fulfill orders, and create amazing 
baked goods.
Flexibility to work around customer demands, including early morning, night, weekend, and holiday availability.
Ability to work in a hot, hectic environment; stand, walk, bend, use hands and appliances; and lift heavy items for extended periods.
 </t>
  </si>
  <si>
    <t>C-500-25104-859457</t>
  </si>
  <si>
    <t>Kap Soon Choi</t>
  </si>
  <si>
    <t>KOREAN RESTAURANT BAB</t>
  </si>
  <si>
    <t>PMB 320 BOX 10000</t>
  </si>
  <si>
    <t>99-3013613</t>
  </si>
  <si>
    <t>Kap Soon</t>
  </si>
  <si>
    <t>P-500-24347-537179</t>
  </si>
  <si>
    <t xml:space="preserve">1-year prior experience in related food and beverage service and food preparation positions. Thorough experience with hot and cold food preparation can cook Korean dishes. Knowledge of accepted sanitation standards and health codes. Ability to use slicers, mixers, grinders, food processors, etc. Able to handle work in a fast-paced environment.
</t>
  </si>
  <si>
    <t>CNMI, Federal (FICA), and Medicare Tax</t>
  </si>
  <si>
    <t>P-500-25073-774898</t>
  </si>
  <si>
    <t>C-500-25162-080100</t>
  </si>
  <si>
    <t>P-500-24351-544534</t>
  </si>
  <si>
    <t>COMPUTER USER SUPPORT SPECIALITSTS</t>
  </si>
  <si>
    <t>MUST HAVE AT LEAST 60 MONTHS OF WORKING EXPERIENCE AS COMPUTER USER SUPPORT SPECIALITSTS. CERTIFICATE OF EMPLOYMENT AS COMPUTER USER SUPPORT SPECIALITSTS IS REQUIRED. MUST KNOW HOW TO USE THE ROCKSOLID PROGRAM. MUST HAVE ASSOCIATE DEGREE RELATED TO COMPUTER USER SUPPORT. 
PASSING OF PRESCREENING TEST IS REQUIRED (LIKE TRADE TEST AND/OR EMPLOYMENT EXAM)</t>
  </si>
  <si>
    <t>C-500-25118-909242</t>
  </si>
  <si>
    <t>C-500-25149-027255</t>
  </si>
  <si>
    <t>Must have at least 12 months of work experience in a related field, able to work with or Without
supervision</t>
  </si>
  <si>
    <t>C-500-25099-844914</t>
  </si>
  <si>
    <t>MUST HAVE ATLEAST 24 MONTH EXPERIENCE AS GENERAL MAINTENANCE. CERTIFICATE OF EMPLOYMENT AS GENERAL MAINTNANCE IS REQUIRED. WITH KNOWLEDGE OF MACHINES AND TOOLS, INCLUDING THEIR DESIGNS, USES, REPAIR, AND MAINTENANCE; WITH KNOWLEDGE OF MATERIALS, METHOD, AND
TOOLS USE IN THE REPAIR AND MAINTENANCE OF BUILDINGS AND HOUSES; WITH ABILITY TO PERFORM ROUTINE MAINTENANCE ON PROPERTY AND DETERMINING
THE APPROPRIATE METHOD OF MAINTENANCE NEEDED.
PASEED THE PRE-SCREENING TEST IS REQUIRED (LIKE TRADE TEST AND/OR EMPLOYMENT EXAM)
Monday To Friday Flexible Hours 
8:00 AM-12:00PM 
12:00PM-1:00 PM LUNCH BREAK 
1 :00 - 5:00 PM</t>
  </si>
  <si>
    <t>C-500-25114-897910</t>
  </si>
  <si>
    <t>FICA and CNMI Applicable withholding Taxes</t>
  </si>
  <si>
    <t>C-500-25099-844639</t>
  </si>
  <si>
    <t>P.O. Box  500066</t>
  </si>
  <si>
    <t>P-500-24191-181707</t>
  </si>
  <si>
    <t>1985 Beach Road</t>
  </si>
  <si>
    <t>C-500-25094-831130</t>
  </si>
  <si>
    <t>C-500-25099-844817</t>
  </si>
  <si>
    <t>C-500-25111-883281</t>
  </si>
  <si>
    <t>XU FARM/NEW X.O MARKET/PARTY POKER</t>
  </si>
  <si>
    <t>P-500-25040-678197</t>
  </si>
  <si>
    <t>WORK SCHEDULE AS FOLLOWS:
7:00AM TO 11:00AM,
2:00PM TO 5:00PM.
7 HOURS PER DAY, MONDAY THROUGH FRIDAY, 35 HOURS PER WEEK.</t>
  </si>
  <si>
    <t>Per week exceeds 40 hours, overtime rate $11.91 x1.5=$17.865 per hour.</t>
  </si>
  <si>
    <t>C-500-25128-951435</t>
  </si>
  <si>
    <t>C-500-25103-859146</t>
  </si>
  <si>
    <t>Machine Feeders and Offbearers</t>
  </si>
  <si>
    <t>P-500-24259-338521</t>
  </si>
  <si>
    <t>Machine Feeders</t>
  </si>
  <si>
    <t>C-500-24235-285234</t>
  </si>
  <si>
    <t>K-TOWN, LLC</t>
  </si>
  <si>
    <t>P-500-24192-188063</t>
  </si>
  <si>
    <t>C-500-24192-187949</t>
  </si>
  <si>
    <t>P-500-24068-781868</t>
  </si>
  <si>
    <t xml:space="preserve">Applicant must be a high school graduate or equivalent, with at least 24 months of work experience as an accounting clerk.  Must have knowledge and understanding of bookkeeping practices and procedures. Knowledgeable in MS Word, Excel, and Peachtree Accounting software. Knowledgeable in preparation of tax returns, business and financial reports, billing and collections, payroll and budgeting duties. Applicant must be willing to work in flexible hours , even weekend and holidays if necessary especially to meet deadlines. </t>
  </si>
  <si>
    <t>C-500-24236-288437</t>
  </si>
  <si>
    <t>To qualify, applicants must have at least 24 months experience working in the same position. Must have knowledge of Thai massage. Customer service, communication and interpersonal skills are a must. Applicant must be able to converse in Japanese, Chinese &amp; English to accommodate diverse tourist clientele. Able to multi task and work even under pressure. Please note that the work schedule will be divided into three shifts (opening shift, mid shift and closing shift) to be spread among the workers. Applicants are required to submit their resume, a form of identification and employment certification showing the required work experience. Complete applications will be considered if submitted within the recruitment period. Previous employers will be contacted for verification and personal reference. Applicants will be asked to demonstrate skill requirements of the job. All requirements apply equally to all applicants.</t>
  </si>
  <si>
    <t>C-500-24179-152486</t>
  </si>
  <si>
    <t>TUN HERMAN PAN AIRPORT RD., DANDAN</t>
  </si>
  <si>
    <t>P-500-23326-519020</t>
  </si>
  <si>
    <t>JANITORS AND CLEANERS, EXCEPT MAIDS AND HOUSEKEEPING CLEANER</t>
  </si>
  <si>
    <t>CLEANER, JANITOR AND HOUSEKEEPING</t>
  </si>
  <si>
    <t>TUN HERMAN PAN AIRPORT ROAD, DANDAN</t>
  </si>
  <si>
    <t>CNMI Taxes ( Chapter 2 &amp; Chapter 7 )
FICA Taxes ( Social Security &amp; Medicare )</t>
  </si>
  <si>
    <t>C-500-24170-122121</t>
  </si>
  <si>
    <t>Nauru Loop Susupe</t>
  </si>
  <si>
    <t>KNOWLEDGE OF PRINCIPLES AND PROCESSES FOR PROVIDING CUSTOMER AND PERSONAL SERVICES. THIS INCLUDES CUSTOMER NEEDS ASSESSMENT, MEETING QUALITY STANDARDS FOR SERVICES, AND EVALUATION OF CUSTOMER SATISFACTION. JOB REQUIRES BEING CAREFUL ABOUT DETAIL AND THOROUGH IN COMPLETING WORK TASKS.</t>
  </si>
  <si>
    <t>C-500-24199-201745</t>
  </si>
  <si>
    <t>C-500-24214-236923</t>
  </si>
  <si>
    <t>SUITE 201 LANGSE STREET</t>
  </si>
  <si>
    <t>CNMI Local Taxes (Chp. 2) &amp; Social Security/Medicare Taxes</t>
  </si>
  <si>
    <t>aljcabael@gmail.com</t>
  </si>
  <si>
    <t>C-500-24155-065964</t>
  </si>
  <si>
    <t>The workdays and work hours specified in E.b.6 and E.b.7 are subject to change. This position requires a variable work schedule due to the nature of airline operations. The typical schedule involves rotations, usually 4 days ON and 2 days OFF, with pilots potentially working early mornings, late nights, weekends and holidays. The position's schedule is subject to the crew duty and rest limitations set forth in title 14 of the Code of Federal Regulations Part 135 subparts 135.265 and 135.267 as applicable to the type of flight operation conducted (e.g., Scheduled or On-Demand). 
Must hold at least a Commercial Pilot Certificate with appropriate category and class ratings, as required under Title 14CFR 135.243(C)(1). The required certificate will be applied equally to both U.S. workers and CW-1 workers.
Must hold a first-class medical certificate, as required under TITLE 14 CFR 61.23(a)(2). The required medical certificate will be applied equally to both U.S. workers and CW-1 workers.
Must have at least 1,200 hours of flight time as a pilot, including 500 hours of cross-country flight time, 100 hours of night flight time, and 75 hours of actual or simulated instrument time at least 50 hours of which were in actual flight, as required under Title 14 CFR 135.243 (c)(2). The required flight hours will be applied to both U.S. workers and CW-1 workers.
The pilot must successfully complete the FAA required company trainings and checks, prior to being assigned as a pilot-in-command of the PA-31 aircraft. This requirement is in accordance with the FAA approved company Training Program, and must be performed and completed using the company facility and aircraft. Must complete 100 hours of flight time as pilot-in-command in the PA-31-350 aircraft, in accordance with 14 CFR 135.105(a). The required training and flight hours will be applied to both U.S. workers and CW-1 workers. NOTE: The offered wage is paid upon successful completion of the company training and flight hour requirements.
The worker may not be assigned as a pilot of any aircraft operated by Star Marianas Air, Inc. unless the worker successfully passes a DOT/FAA Pre-employment drug test drug test, as required under Title 14 CFR120.109(a): (1) No employer may hire any individual for a safety-sensitive function listed in 120.105 unless the employer first conducts a pre-employment test and receives a verified negative drug test result for that individual, (2) No employer may allow an individual to transfer from a nonsafety-sensitive to a safety sensitive function unless the employer first conducts a pre-employment test and receives a verified negative drug test result for the individual. NOTE: The pre-employment drug test is a DOT and FAA requirement, and may only be performed in the US. The DOT/FAA pre-employment drug test requirement under Title 14 CFR120.109(a)(1) will be applied equally to both U.S. workers and CW-1 workers.
The worker must sign an agreement with a Training Cost Recovery program wherein the employer initially bears the cost of the required trainings and checks. The cost of this training shall be prorated over the first 6 months of the employment. If the worker does not complete 6 months of employment, the worker shall reimburse the company for a prorated amount of the cost of the ground and flight training. The required agreement with a Training Cost Recovery program will be applied equally to both U.S. workers and CW-1 workers.</t>
  </si>
  <si>
    <t>C-500-24236-288440</t>
  </si>
  <si>
    <t>C-500-24215-239865</t>
  </si>
  <si>
    <t>C-500-24211-227580</t>
  </si>
  <si>
    <t>4885 Dandan Road</t>
  </si>
  <si>
    <t>P-500-24171-128368</t>
  </si>
  <si>
    <t>C-500-24339-515978</t>
  </si>
  <si>
    <t>C-500-25014-618523</t>
  </si>
  <si>
    <t>P-500-24153-059819</t>
  </si>
  <si>
    <t>Maintenance - Electrical Workers</t>
  </si>
  <si>
    <t>Withholding Taxes, Fica - SS, and medicare contributions</t>
  </si>
  <si>
    <t>C-500-24343-526262</t>
  </si>
  <si>
    <t>P-500-24264-352600</t>
  </si>
  <si>
    <t>MUST BE EXPERIENCED WITH CLEANING SERVICE FOR COMMERCIAL AND GOVERNMENT BUILDINGS; MUST BE ABLE TO WORK FLEXIBLE HOURS AND WORK WITHOUT
SUPERVISION.</t>
  </si>
  <si>
    <t>C-500-24172-131879</t>
  </si>
  <si>
    <t>Automotive and engine repair experience or auto mechanic training required. Ability to use the diagnostic equipment. Ability to read and comprehend instructions and information. May lift objects that weigh as much as 50 lbs. Know how to drive. A valid CNMI driver's license will be required to both U.S. workers and foreign workers to perform this job.</t>
  </si>
  <si>
    <t>C-500-24253-323125</t>
  </si>
  <si>
    <t>oceantrading670@gmail.com</t>
  </si>
  <si>
    <t>P-500-24188-178091</t>
  </si>
  <si>
    <t>isagani_salazar@ymail.com</t>
  </si>
  <si>
    <t>C-500-24301-435089</t>
  </si>
  <si>
    <t>C-500-24234-281726</t>
  </si>
  <si>
    <t>C-500-24269-362219</t>
  </si>
  <si>
    <t>C-500-24310-453210</t>
  </si>
  <si>
    <t>C-500-24246-308368</t>
  </si>
  <si>
    <t>P-500-24139-011463</t>
  </si>
  <si>
    <t>KNOWLEDGE IN USING HOISTS, HANDTOOLS, AND TESTERS.</t>
  </si>
  <si>
    <t>C-500-24248-315262</t>
  </si>
  <si>
    <t>C-500-25060-735385</t>
  </si>
  <si>
    <t>P-500-24236-288527</t>
  </si>
  <si>
    <t>DELIVERY DRIVER</t>
  </si>
  <si>
    <t>A VALID DRIVER'S LICENSE IS REQUIRED</t>
  </si>
  <si>
    <t>C-500-25007-598817</t>
  </si>
  <si>
    <t>HL CORPORATION</t>
  </si>
  <si>
    <t>GANG NAM CHICKEN</t>
  </si>
  <si>
    <t>JUAN NONG STREET CHALAN KANOA</t>
  </si>
  <si>
    <t>66-1053129</t>
  </si>
  <si>
    <t>SANG KYUN</t>
  </si>
  <si>
    <t>hcorporation932@gmail.com</t>
  </si>
  <si>
    <t>P-500-24319-476508</t>
  </si>
  <si>
    <t>Position is open for US both Applicants and US Workers. 
Applicants must have 12 months of relevant working experience in cooking and shall provide Employment/Work Certificates upon Applying. 
Job requires flexible working hours during weekdays, weekends and holidays.</t>
  </si>
  <si>
    <t>C-500-25031-656261</t>
  </si>
  <si>
    <t>P-500-24353-552709</t>
  </si>
  <si>
    <t>C-500-24291-415645</t>
  </si>
  <si>
    <t>C-500-24309-449813</t>
  </si>
  <si>
    <t>Pressers, Textile, Garment, and Related Materials</t>
  </si>
  <si>
    <t>P-500-24270-365783</t>
  </si>
  <si>
    <t>Pressers, Textile, Garment and Related Materials</t>
  </si>
  <si>
    <t xml:space="preserve">- At least 3 months experience in Operating Pressing Machine 
- Computer Literate 
- Must possess a valid CNMI Driver's License
</t>
  </si>
  <si>
    <t>C-500-24346-533807</t>
  </si>
  <si>
    <t>P-500-24332-503358</t>
  </si>
  <si>
    <t>1 YEAR OF WORK-RELATED EXPERIENCE AS A SUPERVISOR. EXPERIENCE IN CUSTOMER SERVICE MANAGEMENT. FAMILIARITY WITH FOOD HANDLING, SAFETY, AND OTHER RESTAURANT GUIDELINES. ABLE TO HANDLE ALL ASPECTS OF DAY-TO-DAY RESTAURANT WORK. ABLE TO HANDLE FAST-PACED ENVIRONMENT.</t>
  </si>
  <si>
    <t>Flores Rosa St., Garapan Village</t>
  </si>
  <si>
    <t>C-500-24359-569302</t>
  </si>
  <si>
    <t>C-500-25053-716407</t>
  </si>
  <si>
    <t>1669 BEACH ROAD, CHALAN KANOA</t>
  </si>
  <si>
    <t>C-500-24323-480424</t>
  </si>
  <si>
    <t>overtime rate applies in excess of 40 hrs. per week</t>
  </si>
  <si>
    <t>all applicable deductions</t>
  </si>
  <si>
    <t>C-500-24298-428938</t>
  </si>
  <si>
    <t>MARIANAS STAR CORPORATION</t>
  </si>
  <si>
    <t>4106 AHIVE LN, FINASISU VILLAGE</t>
  </si>
  <si>
    <t>P.O. BOX 502964 CK</t>
  </si>
  <si>
    <t>66-0458454</t>
  </si>
  <si>
    <t>BYUNG SOO</t>
  </si>
  <si>
    <t>marianas_star@yahoo.com</t>
  </si>
  <si>
    <t>P-500-24260-338827</t>
  </si>
  <si>
    <t>Maintenance &amp; Repair Worker, General</t>
  </si>
  <si>
    <t>Familiarity with OSHA and CNMI Environmental Laws.  Knowledgeable in using power and hand tools and equipment in the performance of preventive maintenance ensuring that machines and equipments run smoothly, building systems operate efficiently, and buildings physical condition don't deteriorate. Applicants must have the proper training and knowledge to multi-task on the job and at least 24 months experience of work related to this job opportunity is required. High School graduate. Must be able to work independently with least supervision, coordinates with co-workers and willing to work flexible hours. Salary rate is $ 9.75/hr. This job opportunity is for a temporary, full time position.</t>
  </si>
  <si>
    <t>WHT, FICA Tax</t>
  </si>
  <si>
    <t>C-500-24310-453017</t>
  </si>
  <si>
    <t>C-500-24309-452765</t>
  </si>
  <si>
    <t>C-500-24290-411033</t>
  </si>
  <si>
    <t>C-500-24352-552150</t>
  </si>
  <si>
    <t>TRANSAMERICA (SAIPAN) CORPORATION</t>
  </si>
  <si>
    <t>P.O. BOX 501579, SAIPAN, MP 96950</t>
  </si>
  <si>
    <t># 6400 TAC BLDG., MIDDLE ROAD, CHALAN LAULAU</t>
  </si>
  <si>
    <t># 6400 TAC BLDG., MIDDLE ROAD, CHALAN LAULAU,</t>
  </si>
  <si>
    <t>P-500-24313-461927</t>
  </si>
  <si>
    <t>Must have one (1) year documented work experience, knowledge &amp; skills in the same position. Must be proficient in the use of hand &amp; power tools to do minor repairs &amp; adjustments of building facilities.  Must be able to lift,  carry &amp; move heavy objects at least 90 pounds in weight without assistance. Must be able to work on flexible time, early morning shift, Sundays &amp; holidays when needed.  Must be able to deliver work independently &amp; with urgency.  Must have a reliable transportation to &amp; from place of employment equally applicable to U.S. &amp; foreign workers.  Detailed resume, Employment Certifications &amp; pre-screening test are required equally applicable to both U.S. &amp; foreign workers.</t>
  </si>
  <si>
    <t xml:space="preserve">Chapters 2 &amp; 7 (State &amp; Federal) Taxes, Social Security &amp; Medicare Tax.
</t>
  </si>
  <si>
    <t>C-500-25052-712740</t>
  </si>
  <si>
    <t>HOME CARE AIDE CERTIFICATE</t>
  </si>
  <si>
    <t>C-500-25098-840426</t>
  </si>
  <si>
    <t>AT LEAST 12 MONTHS WORKING EXPERIENCE AS MAINTENANCE AND REPAIR WORKER. KNOW HOW TO REPAIR DOORS, LOCKS, WINDOWS. KNOWLEDGE IN WELDING, MASONRY, CARPENTRY AND PAINTING WORKS. KNOWLEDGE IN LANDSCAPPING AND GARDENING WORKS. WILLING TO WORK FLEXIBLE SCHEDULE.  DO OTHER RELATED DUTIES AS ASSIGNED</t>
  </si>
  <si>
    <t>C-500-25100-849387</t>
  </si>
  <si>
    <t>P-500-24190-178375</t>
  </si>
  <si>
    <t>STEWARDING ASSISTANT SHIFT MANAGER</t>
  </si>
  <si>
    <t>CANDIDATE HAS GOOD INTERPERSONAL, COMMUNICATION, COACHING, TEAM BUILDING, AND PROBLEM-SOLVING SKILLS ARE REQUIRED; EXPERIENCE IN MOTIVATING
STAFF THROUGH APPROPRIATE INCENTIVE PROGRAMS AND TRAINING; ABILITY TO PUSH, PULL, CARRY, AND LIFT UP TO 50LBS, AND THE ABILITY TO PUSH, PULL
REACH, BEND, TWIST, STOOP, STACK, CROUCH, KNEEL AND BALANCE WHEN PERFORMING JOB DUTIES IN VARYING WORK AREAS SUCH AS CONFINED SPACES; MUST
HAVE KNOWLEDGE OF CHEMICALS, PERSONAL PROTECTION EQUIPMENT, SANITATION GUIDELINES, BIOHAZARD CLEAN-UP, AND LIFE SAFETY, MUST POSSESS A VALID
DRIVER'S LICENSE AND
MUST BE ABLE TO OBTAIN AND MAINTAIN A MANDATORY GOVERNMENTAL FOOD HANDLER'S PERMIT, BE ABLE AND WILLING TO WORK A FLEXIBLE SHIFT, DAYS,
EVENINGS, NIGHTS, WEEKENDS, AND HOLIDAYS</t>
  </si>
  <si>
    <t>C-500-25071-769247</t>
  </si>
  <si>
    <t>P-500-25036-666324</t>
  </si>
  <si>
    <t>C-500-25092-821055</t>
  </si>
  <si>
    <t>P-500-25009-606069</t>
  </si>
  <si>
    <t>Must be college graduate with Bachelor's Degree in Accounting with a minimum of 24 months work experience as an Accountant.  Must know how to accurately prepare Tax Forms 1120, 1040, 940, 941, W3-SS, OS-3705, OS-3710, 1099, 1096 and all other tax requirements.  Must be able to perform accounting tasks outlined in the job duties.  Applicants must submit employment certificate,  which will be applied equally to both the U.S. and foreign workers.</t>
  </si>
  <si>
    <t>C-500-25070-763758</t>
  </si>
  <si>
    <t>C-500-25086-807025</t>
  </si>
  <si>
    <t>Saipan Muslim Community</t>
  </si>
  <si>
    <t>P.O. Box 504639</t>
  </si>
  <si>
    <t>Tun Joaquin Doi Rd., Finasisu</t>
  </si>
  <si>
    <t>98-0506122</t>
  </si>
  <si>
    <t>Khan</t>
  </si>
  <si>
    <t>MD Leakat Ali</t>
  </si>
  <si>
    <t>smc.imam70@gmail.com</t>
  </si>
  <si>
    <t>P-500-25050-705256</t>
  </si>
  <si>
    <t>Priest</t>
  </si>
  <si>
    <t>High School/GED Graduate and Must be a graduate of Muslim studies with at least 3 years of relevant experience as a Muslim Priest, including guiding study of the Koran and Muslim religious traditions and activities; and be able to translate the Quoran (Koran) from Arabic to English, Bengali and Urdu languages. Passing of Prescreening test is required (like trade test and/or employment exam)</t>
  </si>
  <si>
    <t>C-500-25072-770992</t>
  </si>
  <si>
    <t>KUANG QING CORPORATION</t>
  </si>
  <si>
    <t>CK INTERNET</t>
  </si>
  <si>
    <t>66-0677344</t>
  </si>
  <si>
    <t>TAIHONG</t>
  </si>
  <si>
    <t>kuangqingcorporation@gmail.com</t>
  </si>
  <si>
    <t>P-500-25027-645546</t>
  </si>
  <si>
    <t>CNMI AND FICA TAXES</t>
  </si>
  <si>
    <t>C-500-25073-775283</t>
  </si>
  <si>
    <t xml:space="preserve">CNMI taxes and federal taxes are required by law. </t>
  </si>
  <si>
    <t>C-500-25107-876353</t>
  </si>
  <si>
    <t>P-500-25072-771576</t>
  </si>
  <si>
    <t>Completion of an accredited nursing program leading to a registered nurse (RN) license.
Current state nursing license.
At least 12 months work experience as registered nurse.</t>
  </si>
  <si>
    <t>C-500-25134-972996</t>
  </si>
  <si>
    <t>C-500-25153-039570</t>
  </si>
  <si>
    <t>C-500-25139-993729</t>
  </si>
  <si>
    <t>C-500-25062-736395</t>
  </si>
  <si>
    <t>HIGH SCHOOL DIPLOMA AND 12 MONTHS OF WORK EXPERIENCE AS AN ACCOUNTING CLERK.</t>
  </si>
  <si>
    <t>C-500-25099-844514</t>
  </si>
  <si>
    <t>C-500-25077-782668</t>
  </si>
  <si>
    <t>Must have at least 12 months of work experience in a related field, able to work with or without supervision</t>
  </si>
  <si>
    <t>CHALAN LAUL LAU BEACH ROAD</t>
  </si>
  <si>
    <t>PO BOX  505454 BEACH ROAD</t>
  </si>
  <si>
    <t>C-500-25099-845012</t>
  </si>
  <si>
    <t>MARIANAS THAI (CARWASH)</t>
  </si>
  <si>
    <t>P-500-25023-638930</t>
  </si>
  <si>
    <t>AT LEAST 12 MONTHS WORKING EXPERIENCE AS MAINTENANCE WORKER. KNOW HOW TO REPAIR DOORS, LOCKS, WINDOWS. KNOWLEDGE IN MINOR PAINTING, ELECTRICAL AND MASONRY WORKS. KNOWLEDGE IN MAINTAINING CARWASH EQUIPMENT. WILLING TO WORK FLEXIBLE SCHEDULE. DO OTHER RELATED DUTIES AS ASSIGNED.</t>
  </si>
  <si>
    <t>C-500-25084-800568</t>
  </si>
  <si>
    <t>P-500-24182-163258</t>
  </si>
  <si>
    <t>AT LEAST 24 MONTHS WORK EXPERIENCE FOR THE POSITION OR WORK- RELATED SKILL;
KNOWLEDGE OF PRINCIPLES AND PROCESSES FOR PROVIDING CUSTOMER AND PERSONAL SERVICES. 
THIS INCLUDES CUSTOMER NEEDS ASSESSMENT, MEETING QUALITY STANDARDS FOR SERVICES, AND EVALUATION OF CUSTOMER SATISFACTION</t>
  </si>
  <si>
    <t>FICA TAXES (SOCIAL SECURITY AND MEDICARE), AND CNMI TAXES (CHAP 2 AND CHAP 7)</t>
  </si>
  <si>
    <t>C-500-25161-072334</t>
  </si>
  <si>
    <t>C-500-25097-836106</t>
  </si>
  <si>
    <t>LUCY'S LLC</t>
  </si>
  <si>
    <t>LUCY'S BEAUTY SALON</t>
  </si>
  <si>
    <t>P.O. BOX 502909, BEACH ROAD</t>
  </si>
  <si>
    <t>66-1050317</t>
  </si>
  <si>
    <t>KILELEMAN</t>
  </si>
  <si>
    <t>GUIJIE SUN</t>
  </si>
  <si>
    <t>lucysllc23@gmail.com</t>
  </si>
  <si>
    <t>P-500-24298-429119</t>
  </si>
  <si>
    <t>BEAUTICIAN (ALL AROUND)</t>
  </si>
  <si>
    <t>Must have 12 months working experience as ALL AROUND BEAUTICIAN. Know the techniques in applying beauty products. Know how to cut hair according to clients' instruction. Know how to use different hair applicator and hair machines. Willing to work flexible schedule. Do other related duties as assigned</t>
  </si>
  <si>
    <t>C-500-25101-854002</t>
  </si>
  <si>
    <t>C-500-25116-908604</t>
  </si>
  <si>
    <t>CNMI JING'S INVESTMENT DEVELOPING INC.</t>
  </si>
  <si>
    <t>FLOWER TEA HOUSE</t>
  </si>
  <si>
    <t>UNIT 1, JJ BLDG, CORAL TREE ST. GARAPAN</t>
  </si>
  <si>
    <t>PMB 492 POBOX 10003</t>
  </si>
  <si>
    <t>66-0853160</t>
  </si>
  <si>
    <t>JING</t>
  </si>
  <si>
    <t>YUAN</t>
  </si>
  <si>
    <t>jingsinvestinc@yahoo.com</t>
  </si>
  <si>
    <t>P-500-25037-670206</t>
  </si>
  <si>
    <t>Tea specialist</t>
  </si>
  <si>
    <t>At least 3 months of continuous working experience as tea specialist.</t>
  </si>
  <si>
    <t>C-500-25098-840187</t>
  </si>
  <si>
    <t>Loco &amp; Taco Smoke Dining Bar</t>
  </si>
  <si>
    <t>Lot No  014 D 35 Garapan Village</t>
  </si>
  <si>
    <t>P-500-24310-452970</t>
  </si>
  <si>
    <t>Prior experience in related food and beverage preparations. Thorough experience with hot and cold food preparation. Ability to use slicers, mixers, grinders, food processors, etc. Able to handle work in a fast-paced environment. Good working knowledge of accepted sanitation standards and health codes. Can cook Korean/Mexican dishes.</t>
  </si>
  <si>
    <t>C-500-25123-934477</t>
  </si>
  <si>
    <t>MOTION AUTO SHOP; R&amp;D CONSTRUCTION; R&amp;D MANPOWER SERVICES</t>
  </si>
  <si>
    <t>P-500-25039-677657</t>
  </si>
  <si>
    <t>AUTOMOTIVE GLASS INSTALLERS AND REPAIRERS</t>
  </si>
  <si>
    <t>Must have at least one (1) year working experience. Able to work independently and reliable.</t>
  </si>
  <si>
    <t>MOTION AUTOMOTIVE REPAIR CENTER, INC,</t>
  </si>
  <si>
    <t>C-500-25101-853871</t>
  </si>
  <si>
    <t>P-500-24353-553422</t>
  </si>
  <si>
    <t xml:space="preserve">	High school diploma or equivalent required.
	Minimum of 12 months of work experience as an accounting clerk.
	Ability to work flexible hours, including evenings and weekends if necessary.
	Knowledge of immigration processing procedures and CNMI regulatory compliance.
	Experience with business license applications, renewals, and permits under CNMI law.
Must know how to compute and file:
	CNMI Business Gross Revenue Tax (BGRT) Monthly Return
	Employers Quarterly Withholding Tax Return
	Federal Tax Return
	Any other taxes required under CNMI law
	Able to use QuickBooks, Peachtree, Sage, and Microsoft Office (Excel, Word, Outlook) for accounting tasks, such as managing records and generating reports.
	Ability to perform calculations and prepare financial reports.
        Skilled in organizing tasks and managing time effectively.
        Able to use computers and accounting software to complete accounting tasks.
        Able to identify problems and develop solutions when challenges arise.
	Familiarity with 10-key calculators and accounting spreadsheets/databases.
	Fluency in both English and Chinese is preferred.</t>
  </si>
  <si>
    <t>C-500-25126-940549</t>
  </si>
  <si>
    <t>C-500-25118-909406</t>
  </si>
  <si>
    <t>TASTY CORPORATION</t>
  </si>
  <si>
    <t>MILOSUN RESTAURANT</t>
  </si>
  <si>
    <t>CPL DERENCE JACK ROAD, GARAPAN VILLAGE</t>
  </si>
  <si>
    <t>66-0928159</t>
  </si>
  <si>
    <t>MILOSUN2019@OUTLOOK.COM</t>
  </si>
  <si>
    <t>P-500-25044-690559</t>
  </si>
  <si>
    <t>1. WORK SCHEDULES AS FOLLOWS:
11:00AM TO 2:00PM,
5:00PM TO 9:00PM.
7 HOURS A DAY, MONDAY THROUGH FRIDAY, 35 HOURS PER WEEK.
2. REQUEST AN ON-SITE COOKING TEST.</t>
  </si>
  <si>
    <t>Per week exceeds 40 hours, overtime rate $8.83 x1.5=$13.245 per hour</t>
  </si>
  <si>
    <t>milosun2019@outlook.com</t>
  </si>
  <si>
    <t>Exec. Director/Secretary/Treasurer</t>
  </si>
  <si>
    <t>P-500-24271-369361</t>
  </si>
  <si>
    <t>As Perdido Road Chalan Piao</t>
  </si>
  <si>
    <t>C-500-25098-840118</t>
  </si>
  <si>
    <t>3KINGS MANPOWER SERVICES/HARVEST MART/3KINGS MARKET</t>
  </si>
  <si>
    <t>P-500-24142-017280</t>
  </si>
  <si>
    <t>HOUSEKEEPER</t>
  </si>
  <si>
    <t>KNOWLEDGEABLE IN USING CLEANING SUPPLIES AND EQUIPMENT AS WELL AS LAUNDRY MACHINES.</t>
  </si>
  <si>
    <t>P.O. BOX 1092</t>
  </si>
  <si>
    <t>P-500-25032-659311</t>
  </si>
  <si>
    <t>with valid driver's license</t>
  </si>
  <si>
    <t>C-500-25127-946586</t>
  </si>
  <si>
    <t>C-500-25154-044561</t>
  </si>
  <si>
    <t xml:space="preserve">	Must have twelve (12) months of continuous work experience as a waiter/waitress, including experience in a large-volume bar/restaurant. 
	Must be able to lift 20 pounds and stand for up to an 8-hour shift.
	Must be willing to work a flexible schedule, including holidays. 
	A CNMI Food Handlers Certificate is required for all applicants who will be hired. 
	Knowledge of principles and processes for providing customer and personal services. 
	This includes customer needs assessment, meeting quality standards for services, and evaluating customer satisfaction. 
	Some previous work-related skills, knowledge, or experience are usually needed. 
	Must demonstrate proactive service behavior, such as anticipating customer needs and offering assistance without being prompted
</t>
  </si>
  <si>
    <t>C-500-25132-962444</t>
  </si>
  <si>
    <t>Royal Pacific Express</t>
  </si>
  <si>
    <t>P-500-25089-813360</t>
  </si>
  <si>
    <t>Must possess a high school diploma or equivalent  with  12 Months experience in accounting related to freight Forwarding
Knowledge in Bookkeeping and accounting procedures
Knowledge in invoicing and collection as well as reporting of accounts receivables and payables
Must be knowledgeable in Excel for creating and managing spreadsheets, using formulas and functions, and analyzing data. 
Able to compute taxes</t>
  </si>
  <si>
    <t>none, except tax mandated by the law</t>
  </si>
  <si>
    <t>C-500-24269-362255</t>
  </si>
  <si>
    <t xml:space="preserve">Must have a High School diploma or equivalent work experience as a maintenance worker. With knowledge of machines and tools, including their designs, uses, repair, and maintenance. Must have 12 Months work experience. Must be flexible as work will be performed in multiple location. </t>
  </si>
  <si>
    <t>Canal St., Broadway Ave.</t>
  </si>
  <si>
    <t>C-500-24169-117136</t>
  </si>
  <si>
    <t>P-500-23194-185636</t>
  </si>
  <si>
    <t>HEATING &amp; AIR CONDITIONING MECHANICS</t>
  </si>
  <si>
    <t xml:space="preserve">Knowledge of tools and equipment used in building and mechanical trades. Knowledge of the principles and techniques of air conditioning and heating equipment operation and maintenance. Ability to carry out routine repairs and maintenance with a minimum of supervision. Prior experience with installing and repairing electrical systems, plumbing, and refrigeration equipment and parts.
</t>
  </si>
  <si>
    <t>C-500-24181-162508</t>
  </si>
  <si>
    <t>1 YEAR EXPERIENCE AS BUILDING MAINTENANCE IS REQUIRED AND PREFERABLY WITH CARPENTRY RELATED SKILLS SUCH AS REPAIR AND INSTALLATION. 
CAN OPERATE EQUIPMENT AND HAND POWER TOOLS. 
CAN WORK WITH LESS SUPERVISION</t>
  </si>
  <si>
    <t xml:space="preserve">FEDERAL TAXES (SOCIAL SECURITY AND MEDICARE)
CNMI TAXES (CHAPTER 2 AND CHAPTER 7)
</t>
  </si>
  <si>
    <t>C-500-24239-292139</t>
  </si>
  <si>
    <t xml:space="preserve">ASSOCIATES DEGREE IN NURSING FROM A RECOGNIZED/ACCREDITED SCHOOL OF NURSING OR FOREIGN EQUIVALENT. MUST PASS THE NCLEX-RN AND MUST BE LICENSED AS A REGISTERED NURSE BY THE COMMONWEALTH BOARD OF NURSE EXAMINERS (CBNE) TO PRACTICE NURSING IN THE COMMONWEALTH OF THE NORTHERN MARIANA ISLANDS (CNMI). MUST POSSESS BLS AND/OR ACLS CERTIFICATES. NRP AND/OR PALS CERTIFICATES, AS REQUIRED BY ASSIGNED UNIT. COMPUTER LITERATE.
CONDITIONAL REQUIREMENTS: EMPLOYMENT IS CONTINGENT UPON SUCCESSFUL CLEARING OF PRE-EMPLOYMENT HEALTH AND DRUG SCREENING IN ACCORDANCE WITH CHCC POLICY.
</t>
  </si>
  <si>
    <t>C-500-24181-162497</t>
  </si>
  <si>
    <t>AT LEAST 3 MONTHS WORK EXPERIENCED FOR THE POSITION; SERVICE ORIENTED AND ATTENTION TO DETAIL INSTRUCTIONS; CAN QUICKLY CLEAN AND ARRANGE ASSIGNED AREAS; ABILITY TO MEET PERFORMANCE STANDARDS WITHOUT CLOSE SUPERVISION; ABILITY TO LISTEN CAREFULLY AND ASK THE RIGHT QUESTIONS TO GAIN CLARIFICATION; ABILITY TO MAINTAIN A PROFESSIONAL APPEARANCE AND INTERACT POSITIVELY WITH CLIENTS; KNOWLEDGE OF CLEANING AND SANITATION PRODUCTS, TECHNIQUES AND METHODS AND WITH WORKING KNOWLEDGE OF OPERATING MECHANIZED CLEANING TOOLS AND EQUIPMENTS; AND ABILITY TO LIFT, PUSH AND PULL REQUIRE LOADS OF MATERIALS, SUPPLIES, AND TOOLS/EQUIPMENTS.</t>
  </si>
  <si>
    <t>C-500-24283-394348</t>
  </si>
  <si>
    <t>P-500-24162-088858</t>
  </si>
  <si>
    <t>KNOWLEDGE OF TECHNIQUES AND EQUIPMENT FOR STORING AND HANDLING FOOD PRODUCTS (BOTH PLANT AND ANIMAL) FOR CONSUMPTION. KNOWLEDGE OF
PRINCIPLES AND PROCESSES FOR PROVIDING CUSTOMER AND PERSONAL SERVICES. THIS INCLUDES CUSTOMER NEEDS ASSESSMENT, MEETING QUALITY STANDARDS FOR SERVICES, AND EVALUATION OF CUSTOMER SATISFACTION. KNOWLEDGE OF RAW MATERIALS, QUALITY CONTROL, COSTS, AND OTHER TECHNIQUES TO ENSURE FOOD SAFETY.</t>
  </si>
  <si>
    <t>C-500-24180-156791</t>
  </si>
  <si>
    <t>J.H.J. Corporation</t>
  </si>
  <si>
    <t>P-500-23235-287464</t>
  </si>
  <si>
    <t>Refuse and Recyclable Material, Collectors</t>
  </si>
  <si>
    <t>MUST HAVE 12-MONTHS OF WORK RELATED EXPERIENCE AS REFUSE &amp; RECYCLABLE MATERIAL COLLECTORS. KNOWLEDGE OF MACHINE AND TOOLS, INCLUDING THEIR DESIGNS, USES, REPAIR, AND MAINTENANCE. SKILLED IN CONTROLLING OPERATIONS OF EQUIPMENT OR SYSTEMS. BASIC KNOWLEDGE OF WATER, SEWER, AND GARBAGE TRUCK AND EQUIPMENT OPERATION.</t>
  </si>
  <si>
    <t>C-500-24198-198415</t>
  </si>
  <si>
    <t>P-500-24101-871886</t>
  </si>
  <si>
    <t>Will make all deduction from the workers paycheck required by law such as Taxes (Chapter 2, Chapter 7, SS &amp; Medicare) and will remit to applicable Government Agencies.</t>
  </si>
  <si>
    <t>C-500-24241-298480</t>
  </si>
  <si>
    <t>Applicant must have a 4-year bachelors degree in accounting and must have at least 3 years work experience in accounting. A CPA license is preferred. Must have experience in preparing financial statements in accordance with accepted accounting principles. Able to communicate financial results to stakeholders. Able to develop, modify, and document recordkeeping and accounting systems, making use of current computer technology or accounting software.</t>
  </si>
  <si>
    <t>C-500-24211-230116</t>
  </si>
  <si>
    <t xml:space="preserve">Have the ability to stand for extended periods.
Have the ability to work under pressure.
Have the ability to follow instructions.
</t>
  </si>
  <si>
    <t>C-500-24180-157107</t>
  </si>
  <si>
    <t>BLANCAFLOR</t>
  </si>
  <si>
    <t>P-500-24066-774407</t>
  </si>
  <si>
    <t>BOOKKEEPING, ACOUNTING, AND AUDITING CLERK</t>
  </si>
  <si>
    <t>C-500-24155-061670</t>
  </si>
  <si>
    <t>Able to follow sanitation standards and health codes. Ability to use slicers, mixers, grinder, food processors, knife, etc.
Able to handle work in fast-paced kitchen environment. Meeting quality standards for services, and evaluation of customer satisfaction.</t>
  </si>
  <si>
    <t>C-500-24181-162491</t>
  </si>
  <si>
    <t>KONSTRUCT CORP.</t>
  </si>
  <si>
    <t>P. O. BOX 505656</t>
  </si>
  <si>
    <t>66-0862203</t>
  </si>
  <si>
    <t>ALINAS</t>
  </si>
  <si>
    <t>ELEANOR</t>
  </si>
  <si>
    <t>BALANSAG</t>
  </si>
  <si>
    <t>konstructcorp.spn@gmail.com</t>
  </si>
  <si>
    <t>P-500-24039-702453</t>
  </si>
  <si>
    <t>OUTSIDE WORKER MAINTENANCE</t>
  </si>
  <si>
    <t xml:space="preserve">Must have at least 3 months previous work related skills, knowledge &amp; experience as outside maintenance worker.
Applicants must be able to lift 50 lbs. and can work on flexible hours on weekends and holidays or early morning shift.
Must submit detailed resume equally applicable to both U.S. and Foreign workers.
</t>
  </si>
  <si>
    <t xml:space="preserve">Ch. 2 and Ch. 7 Taxes ( State and Federal Tax), Social Security and Medicare Taxes </t>
  </si>
  <si>
    <t>C-500-24185-175096</t>
  </si>
  <si>
    <t>K</t>
  </si>
  <si>
    <t>P-500-24067-778072</t>
  </si>
  <si>
    <t>WORK SCHEDULE AS FOLLOW:
11:00AM TO 2:00PM,
5:00PM TO 9:00PM.
7 HOURS A DAY, MONDAY THROUGH FRIDAY, 35 HOURS PER WEEK.</t>
  </si>
  <si>
    <t>Per week exceeds 40 hours, overtime rate $8.69 x 1.5=$13.035 per hour</t>
  </si>
  <si>
    <t>C-500-24262-345535</t>
  </si>
  <si>
    <t>C-500-24299-431833</t>
  </si>
  <si>
    <t>P. O. Box 502473, Finasisu</t>
  </si>
  <si>
    <t>Knowledgeable in AutoCAD 2D, Microsoft Office (Word, Excel, Power Point) and civil 3D software</t>
  </si>
  <si>
    <t>P.O. Box 502473, Finasisu</t>
  </si>
  <si>
    <t>C-500-24341-523730</t>
  </si>
  <si>
    <t>C-500-24353-556160</t>
  </si>
  <si>
    <t>P&amp;G ENTERPRISES THE AS PARIS RESTAURANT</t>
  </si>
  <si>
    <t>MALIGSON</t>
  </si>
  <si>
    <t>P-500-24316-465557</t>
  </si>
  <si>
    <t>HIGH SCHOOL DIPLOMA AND 12 MONTHS OF WORK EXPERIENCE AS A BAKER.</t>
  </si>
  <si>
    <t>C-500-24352-548558</t>
  </si>
  <si>
    <t>DKK Construction, Moon Night Poker, Dollars Poker, et al</t>
  </si>
  <si>
    <t>P-500-24255-328722</t>
  </si>
  <si>
    <t>Accounting Associates</t>
  </si>
  <si>
    <t>High School graduate with a minimum of 2-year work experience in Accounting position. Knowledgeable in the accounting function of a company. Familiar in using Peachtree, QuickBooks, and Microsoft office software. Willing to work flexible hours including holidays and weekends. Can work independently and under less supervision. Must be able to meet work deadlines. All applicants must be able to secure the CNMI drivers license. Employment Certificate in Accounting position from the previous employer is required for all applicants. All applicants must submit an updated resume, copy of diploma/certificates, employment certification, and police clearance. Background checks and drug testing may be required during or prior to employment to all applicants.</t>
  </si>
  <si>
    <t>3741 Aftetna Rd San Antonio</t>
  </si>
  <si>
    <t>C-500-24265-355196</t>
  </si>
  <si>
    <t>C-500-24240-298313</t>
  </si>
  <si>
    <t>C-500-24166-110546</t>
  </si>
  <si>
    <t>C-500-24180-161919</t>
  </si>
  <si>
    <t>ROY COMPANY LTD</t>
  </si>
  <si>
    <t>COCO BUILDING</t>
  </si>
  <si>
    <t>CHALAN MSGR GUERRERO ASTERLAJE</t>
  </si>
  <si>
    <t>66-0866718</t>
  </si>
  <si>
    <t>HEI MIN</t>
  </si>
  <si>
    <t>roycompanyltd@gmail.com</t>
  </si>
  <si>
    <t>P-500-24055-745835</t>
  </si>
  <si>
    <t>C-500-24214-236823</t>
  </si>
  <si>
    <t>TBL CORPORATION</t>
  </si>
  <si>
    <t>TREE THAI MASSAGE</t>
  </si>
  <si>
    <t>3814 2ND FLOOR CANTON BLDG, BEACH ROAD, GARAPAN</t>
  </si>
  <si>
    <t>PMB 1132 BOX 10003</t>
  </si>
  <si>
    <t>66-1072794</t>
  </si>
  <si>
    <t>RATREE</t>
  </si>
  <si>
    <t>TBLCORP15@GMAIL.COM</t>
  </si>
  <si>
    <t>P-500-24170-121854</t>
  </si>
  <si>
    <t xml:space="preserve">One year experience as a Massage Therapist  preferably with a Thai Massage Certification or experience in a Thai Massage Shop. Customer service, communication and interpersonal skills are a must. Applicants are required to submit their resume and employment certification showing the required work experience. Applications will be considered if submitted within the recruitment period. Previous employers will be contacted for verification and personal reference. Applicants will be asked to demonstrate skill requirements of the job. </t>
  </si>
  <si>
    <t>3814 SECOND FLOOR CANTON BLDG., BEACH ROAD, GARAPAN</t>
  </si>
  <si>
    <t>C-500-24181-162190</t>
  </si>
  <si>
    <t>Must have a High School diploma. With at least 12 months work experience as a Restaurant Supervisor in a restaurant setting, must have sufficient knowledge on computer to do daily reports. Must be able to handle split and flexible schedules. Must be able to handle various customer complain, control inventory of food, equipment, small ware and liquor and other items such as uniforms that needed monthly inventory report. Can do basic kitchen preparation and cooking during busy situation.</t>
  </si>
  <si>
    <t>C-500-24296-422294</t>
  </si>
  <si>
    <t>P-500-24220-250050</t>
  </si>
  <si>
    <t>Must have a High School diploma or equivalent work experience as Electrician. With complete knowledge of machines and tools, including their designs, uses, repair, and maintenance. Can create electrical installation diagrams, repair electrical equipment, must know how to estimate construction project costs and prepare operational reports. Must have 24 Months work experience on the job as Electrician.</t>
  </si>
  <si>
    <t>Canal Dr., Broadway St.</t>
  </si>
  <si>
    <t>C-500-24247-308962</t>
  </si>
  <si>
    <t>P-500-24191-181619</t>
  </si>
  <si>
    <t>Cleaner</t>
  </si>
  <si>
    <t>Must be able to demonstrate ability in operating cleaning equipment such as industrial vacuum cleaner, and ability to perform cleaning activities such as sweeping, mopping, and scrubbing.</t>
  </si>
  <si>
    <t>C-500-24232-275338</t>
  </si>
  <si>
    <t>PREFERABLY WITH KNOWLEDGE IN PRODUCTION PROCESSES, QUALITY CONTROLS, HOTEL LINENS, AND GUEST OR PERSONAL DRY CLEANING AND LAUNDRY. MUST HAVE PROVEN SKILLS AND WORK EXPERIENCE FOR AT LEAST 12 MONTHS ON HAND AND MACHINE SEWING, REPAIRS, AND ALTERATIONS. MUST BE KNOWLEDGEABLE IN CUTTING, MOUNTING, FITTING, AND COMPLETING CUSTOMERS REPAIR AND ALTERATION REQUESTS. EMPLOYMENT CERTIFICATION AS A TAILOR OR SEAMSTRESS ARE REQUIRED AS PROOF FOR THE JOB. CAN WORK ON SPLIT SHIFT SCHEDULES INCLUDING WEEKENDS, AND EVEN HOLIDAYS</t>
  </si>
  <si>
    <t>C-500-24313-461747</t>
  </si>
  <si>
    <t>C-500-24283-394391</t>
  </si>
  <si>
    <t>C-500-24199-201603</t>
  </si>
  <si>
    <t>P-500-24128-964285</t>
  </si>
  <si>
    <t>Special requirements with 6 months job experience from previous work-related skills and knowledge as Retail Stocker.</t>
  </si>
  <si>
    <t>C-500-24238-291787</t>
  </si>
  <si>
    <t>C-500-24192-185262</t>
  </si>
  <si>
    <t xml:space="preserve">At least 12 months working experience as maintenance and repair worker. Know how to repair doors, locks, windows. Can read electrical diagram and repair electrical problems. Knowledge in repair and painting in building. Knowledge in Welding, Carpentry, and Masonry works. Willing to work flexible schedule. Do other related duties as assigned. </t>
  </si>
  <si>
    <t>C-500-24299-431879</t>
  </si>
  <si>
    <t xml:space="preserve">High School Graduate/GED. Must have 24 months experience.  Knowledge of machines and tools, including their designs, uses, repair, and maintenance.  Knowledge of materials, methods, and the tools involved in the construction or repair of houses, buildings, or other structures.  Ability to follow instructions from supervisors or senior maintenance workers. Knowledge of general carpentry and repair.  Ability to use hand tools and power tools.
</t>
  </si>
  <si>
    <t>C-500-24201-207585</t>
  </si>
  <si>
    <t>Restaurant / Catering</t>
  </si>
  <si>
    <t xml:space="preserve">p o box 1502 </t>
  </si>
  <si>
    <t>P-500-24110-904423</t>
  </si>
  <si>
    <t>cook</t>
  </si>
  <si>
    <t>Must have 12 month experience as cook. May be able to work on a flexible time schedule. May be required long standing of work if necessary. Knowledgeable of safety procedure in doing the task</t>
  </si>
  <si>
    <t>Song Song Village</t>
  </si>
  <si>
    <t>C-500-24172-131834</t>
  </si>
  <si>
    <t>C-500-24298-428984</t>
  </si>
  <si>
    <t>Mountain, LLC.</t>
  </si>
  <si>
    <t>Gold Town Bldg. Unit 101 RTE 303, San Antonio</t>
  </si>
  <si>
    <t>P.O. Box 504891</t>
  </si>
  <si>
    <t>Joo</t>
  </si>
  <si>
    <t>Ho Joon</t>
  </si>
  <si>
    <t>P-500-24255-328905</t>
  </si>
  <si>
    <t>HIGH SCHOOL GRADUATE. MUST HAVE 1 YEAR OF EXPERIENCE IN THE SAME POSITION MAINTAINING AN EXISTING BUILDING TO PREVENT DETERIORATION. CUSTOMER SERVICE, COMMUNICATION AND INTERPERSONAL SKILLS ARE A MUST. MUST BE WILLING TO WORK FLEXIBLE TIME, HOLIDAYS AND WEEKENDS WHEN NECESSARY. INCLUDING AIR-CONDITIONING, ELECTRICAL, PLUMBING, PAINTING, AND GENERAL BUILDING REPAIR, MUST KNOW HOW TO OPERATE A VARIETY OF HAND AND ELECTRICAL TOOLS. MUST HAVE THE ABILITY TO CLIMB HEIGHTS, LIFT UP TO 50 LBS. AND CLIMB ONTO LADDER</t>
  </si>
  <si>
    <t>C-500-24234-281926</t>
  </si>
  <si>
    <t>P-500-24198-198226</t>
  </si>
  <si>
    <t>Online Producer</t>
  </si>
  <si>
    <t>Bachelors Degree Graphic Design or other computer degree with at least 6 months previous work related experience.  Knowledge and experience of design techniques, tools, principles involved in production of precision technical plans, drawings and model.  Knowledge and experience of desktop publishing software and web design using Windows XP, Windows 10 and 11, Wix and Wordpress, editing video and photo using Cyberlink Power director, CANVA and Photoshop and social media management platforms (Youtube, Facebook and Instagram).</t>
  </si>
  <si>
    <t>C-500-24283-394368</t>
  </si>
  <si>
    <t>MUST BE KNOWLEDGEABLE IN FOOD SAFETY AND SANITATION, USING A VARIETY OF EQUIPMENT AND UTENSILS, INCLUDING SPECIALIZED APPLIANCES AND OVENS,
TO PREPARE INGREDIENTS ACCORDING TO A CHEF'S SUGGESTIONS OR REQUIREMENTS. UNDERSTANDING THE PROPER WAY TO MIX AND MEASURE INGREDIENTS
PRECISELY, STORE FOOD ITEMS PROPERLY TO ENSURE THEIR PRESERVATION AND ALLOW THEM TO MAINTAIN THEIR FLAVOR.</t>
  </si>
  <si>
    <t>C-500-24234-282238</t>
  </si>
  <si>
    <t>P-500-24198-198312</t>
  </si>
  <si>
    <t>Must have High School diploma/GED. Must have twelve (12) months prior work experience as an IT Support or IT/Computer Support Specialist. Must be able to work nights, weekends, holidays, and during inclement weather.</t>
  </si>
  <si>
    <t>C-500-24181-162270</t>
  </si>
  <si>
    <t>P-500-23184-162975</t>
  </si>
  <si>
    <t>JOB SAFETY AND PROPER HANDLING AND USE OF SPECIAL TOOLS, EQUIPMENTS AND CLEANING SUPPLIES AND MATERIALS</t>
  </si>
  <si>
    <t>C-500-24288-403492</t>
  </si>
  <si>
    <t>Yvenne15@yahoo.co.uk</t>
  </si>
  <si>
    <t>P-500-24122-943222</t>
  </si>
  <si>
    <t>Repair and Maintenance, general</t>
  </si>
  <si>
    <t>Certification in carpentry or certification in plumbing works or certification in electrical works or certification in general maintenance</t>
  </si>
  <si>
    <t>FICA Tax (SS and Medicare), Ch2 Tax and Ch7 Tax</t>
  </si>
  <si>
    <t>C-500-24283-394289</t>
  </si>
  <si>
    <t>C-500-24236-288637</t>
  </si>
  <si>
    <t>C-500-24353-556135</t>
  </si>
  <si>
    <t>P-500-24316-465566</t>
  </si>
  <si>
    <t>HIGH SCHOOL DIPLOMA AND 24 MONTHS OF WORK EXPERIENCE AS A GENERAL MAINTENANCE.</t>
  </si>
  <si>
    <t>P.O BOX 1267</t>
  </si>
  <si>
    <t>C-500-24366-577961</t>
  </si>
  <si>
    <t>C-500-25009-606056</t>
  </si>
  <si>
    <t>BLDG 1107, ROSA ST., GARAPAN</t>
  </si>
  <si>
    <t>APPLICANTS MUST HAVE AT LEAST 12 MONTHS OF PREVIOUS WORK-RELATED SKILL, KNOWLEDGE, OR EXPERIENCE AND ABLE TO WORK FLEXIBLE WORK HOURS AND SHIFT - WEEKENDS AND HOLIDAYS. EDUCATION MINIMUM REQUIREMENT - NONE. THIS JOB IS TEMPORARY, FULL-TIME POSITION.</t>
  </si>
  <si>
    <t>BLDG 1107, ROSA STREET, GARAPAN</t>
  </si>
  <si>
    <t>C-500-24351-545222</t>
  </si>
  <si>
    <t>C-500-25004-594636</t>
  </si>
  <si>
    <t>Applicant must have a High School diploma. Applicant must have at least 12 months of  work experience as an accounting specialist or any related field.</t>
  </si>
  <si>
    <t>C-500-24309-449854</t>
  </si>
  <si>
    <t>C-500-25009-605862</t>
  </si>
  <si>
    <t>C-500-25024-642276</t>
  </si>
  <si>
    <t>HAVE THE SKILL TO INSPECT, DIAGNOSE AND SOLVE PROBLEMS WITH MACHINES OR BUILDINGS AND HAVE THE ABILITY TO WORK INDEPENDENTLY.</t>
  </si>
  <si>
    <t>All mandated Federal and CNMI Payroll Taxes, Social Security and Medicare Contributions</t>
  </si>
  <si>
    <t>C-500-24341-523690</t>
  </si>
  <si>
    <t>Lawrence Pedro R. Deleon Guerrero</t>
  </si>
  <si>
    <t>PO Box 3162</t>
  </si>
  <si>
    <t>Relado</t>
  </si>
  <si>
    <t>P-500-24299-432254</t>
  </si>
  <si>
    <t>At least 12months work experience as Commercial Cleaner.</t>
  </si>
  <si>
    <t>670-484-3024</t>
  </si>
  <si>
    <t>C-500-25007-598881</t>
  </si>
  <si>
    <t>C-500-24344-529363</t>
  </si>
  <si>
    <t>C-500-24332-505916</t>
  </si>
  <si>
    <t>C-500-25038-674373</t>
  </si>
  <si>
    <t>T&amp;A Corporation</t>
  </si>
  <si>
    <t>T&amp;A Aircon Services</t>
  </si>
  <si>
    <t>Chalan Piao</t>
  </si>
  <si>
    <t>66-0886181</t>
  </si>
  <si>
    <t>Lloren</t>
  </si>
  <si>
    <t>Arnel</t>
  </si>
  <si>
    <t>Cabanban</t>
  </si>
  <si>
    <t>tnacorporation2017@gmail.com</t>
  </si>
  <si>
    <t>P-500-25003-590908</t>
  </si>
  <si>
    <t>Applicant must be a high school graduate, with 24 months experience. Knowledge of machines and tools, including their designs, uses repair, installations and maintenance. Capable to detecting or diagnosing and repairing malfunctions in Air conditioning system.</t>
  </si>
  <si>
    <t>Payroll local taxes and federal taxes.</t>
  </si>
  <si>
    <t>C-500-25020-628893</t>
  </si>
  <si>
    <t xml:space="preserve">Preparing food for cooking and adding appropriate seasoning
Mixing the right amount of ingredients according to weight and type
 Hands-on experience in handling cooking staff efficiently to ensure handling of kitchen functions
 Committed to maintain a clean kitchen and work area
</t>
  </si>
  <si>
    <t>Beach Road,  Afetna</t>
  </si>
  <si>
    <t>C-500-25101-853771</t>
  </si>
  <si>
    <t>4174 Beach Road Cactus Street, Garapan</t>
  </si>
  <si>
    <t xml:space="preserve">	High school diploma or equivalent required.
	Minimum of 12 months of hands-on work experience as an automotive mechanic.
	Ability to work flexible hours, including being available on short notice for emergency situations.
	Proven experience as an automotive mechanic, demonstrating expertise in diagnosing and repairing a variety of vehicles.
	Exceptional diagnostic and problem-solving skills, with a strong ability to identify and resolve complex mechanical issues efficiently.
	Comprehensive knowledge of both domestic and imported vehicles, with hands-on experience in a wide range of makes and models.
	Ability to work independently with minimal supervision, while also being an effective collaborator within a team-oriented environment.
	Meticulous attention to detail and a dedication to delivering high-quality workmanship on every repair.
	Physically capable of lifting tools, equipment, and vehicle parts as needed to perform repair tasks.
	Valid driver's license with a clean driving record, ensuring safe handling of vehicles in the shop.
	Experience with newer model vehicles and performance cars, staying current with the latest automotive technologies and trends.
	Fluency in both English and Chinese is preferred, enabling effective communication with a diverse team and customer base.
Interview Process:
	As part of the interview, candidates will be required to demonstrate their repair skills through a hands-on task. This may include diagnosing and repairing a vehicle issue in real-time. The demonstration will allow us to assess your technical proficiency, problem-solving skills, and approach to vehicle repairs in a practical setting.
</t>
  </si>
  <si>
    <t>C-500-25045-693259</t>
  </si>
  <si>
    <t>C-500-25043-685484</t>
  </si>
  <si>
    <t xml:space="preserve">Applicant must have a 4-year bachelors degree in accounting and must have at least 3 years work experience in accounting. A CPA license is preferred. Must have experience in preparing financial statements in accordance with accepted accounting principles. Able to communicate financial results to stakeholders. Able to develop, modify, and document recordkeeping and accounting systems, making use of current computer technology or accounting software, including specialized subsystems for the business operations.
</t>
  </si>
  <si>
    <t>C-500-25038-673753</t>
  </si>
  <si>
    <t>Fringe benefits: Paid time off and holidays.</t>
  </si>
  <si>
    <t xml:space="preserve">CNMI Tax, Federal Tax, Medicare and Social Security. Optional: Medical and dental insurance, life insurance, 401a retirement plan. </t>
  </si>
  <si>
    <t>C-500-25093-825777</t>
  </si>
  <si>
    <t>C-500-25085-803640</t>
  </si>
  <si>
    <t>SOCIAL SECURITY, MEDICARE AND CNMI TAXES</t>
  </si>
  <si>
    <t>C-500-25077-782706</t>
  </si>
  <si>
    <t>C-500-25072-771092</t>
  </si>
  <si>
    <t>J. C. Tenorio Enterprises, Inc</t>
  </si>
  <si>
    <t>Flores Rosa Street, P.O Box 500137</t>
  </si>
  <si>
    <t>P-500-25036-666642</t>
  </si>
  <si>
    <t>MUST HAVE 12-MONTHS EXPERIENCE IN COMMERCIAL BAKING AND OPERATING A COMMERCIAL MIXER, COMMERCIAL DOUGH ROLLER AND COMMERCIAL GAS OVEN. COMMUNICATION SKILLS, TIME AND RESOURCE MANAGEMENT, AND PLANNING SKILLS. ATTENTION TO DETAIL, ESPECIALLY WHEN PERFORMING QUALITY INSPECTIONS ON INGREDIENTS AND PRODUCTS. MATH AND COMPUTER SKILLS. WORK INDEPENDENTLY OR WITH OTHER TEAM MEMBERS TO SOLVE PROBLEMS, PLAN SCHEDULES, FULFILL ORDERS, AND CREATE BAKED GOODS. FLEXIBILITY TO WORK AROUND CUSTOMER DEMANDS, INCLUDING EARLY MORNING, NIGHT, WEEKEND AND HOLIDAY AVAILABILITY. ABILITY TO WORK IN HOT, HECTIC ENVIRONMENT, STAND, WALK, BEND, USE HANDS AND APPLIANCES, AND LIFT HEAVY ITEMS FOR EXTENDED PERIODS. MUST BE ABLE TO WORK ON WEEKENDS AND HOLIDAYS ON SHORT NOTICE. APPLICANTS MUST BE READY TO TAKE A SKILLED-BAKERS TEST AT THE BAKERY AFTER PASSING INITIAL INTERVIEW. THE SKILL TESTING AND COMPREHENSION EXAM ARE REQUIRED EQUALLY OF BOTH US AND FOREIGN WORKER.</t>
  </si>
  <si>
    <t>Flores Rosa Street, Garapan P.O Box 500137</t>
  </si>
  <si>
    <t>J.C. Tenorio Enterprises Inc.</t>
  </si>
  <si>
    <t>C-500-25121-925118</t>
  </si>
  <si>
    <t>C-500-25121-925102</t>
  </si>
  <si>
    <t>C-500-25149-027509</t>
  </si>
  <si>
    <t>C-500-25094-831488</t>
  </si>
  <si>
    <t>P-500-25038-674008</t>
  </si>
  <si>
    <t xml:space="preserve">ABILITY TO READ, WRITE AND EFFECTIVELY COMMUNICATE WITH CUSTOMERS.MUST HAVE 6-MONTHS EXPERIENCE AS RETAIL SALESPERSON PREFERABLE IN 
 A FISHING BUSINESS. KNOWLEDGEABLE TO USE CASH REGISTER. </t>
  </si>
  <si>
    <t>C-500-25094-831009</t>
  </si>
  <si>
    <t>Homan</t>
  </si>
  <si>
    <t>C-500-25072-771559</t>
  </si>
  <si>
    <t>P-500-25034-660220</t>
  </si>
  <si>
    <t>GED/ Diploma and At least 12 Months work experience as Home Heath Aide.</t>
  </si>
  <si>
    <t>C-500-25076-780153</t>
  </si>
  <si>
    <t>C-500-25112-887968</t>
  </si>
  <si>
    <t>C-500-25150-033175</t>
  </si>
  <si>
    <t>All CNMI and Federal Income Taxes required by law. Employee's share on medical insurance is optional.</t>
  </si>
  <si>
    <t>C-500-25094-831019</t>
  </si>
  <si>
    <t>C-500-25114-898720</t>
  </si>
  <si>
    <t>YONGJUN CORPORATION</t>
  </si>
  <si>
    <t>MY-SPACE RESTAURANT</t>
  </si>
  <si>
    <t>COCONUT STREET GARAPAN VILLAGE</t>
  </si>
  <si>
    <t>66-0824961</t>
  </si>
  <si>
    <t>XIEYAN</t>
  </si>
  <si>
    <t>MYSPACERESTAURANT@OUTLOOK.COM</t>
  </si>
  <si>
    <t>P-500-25073-776461</t>
  </si>
  <si>
    <t>(1). WORK SCHEDULES AS FOLLOWS
11:00AM TO 2:00PM,
5:00PM TO 9:00PM.
7 HOURS A DAY, MONDAY THROUGH FRIDAY, 35 HOURS PER WEEK.
(2). REQUEST FOR  AN ON-SITE COOKING TEST.</t>
  </si>
  <si>
    <t>myspacerestaurant@outlook.com</t>
  </si>
  <si>
    <t>C-500-25153-038916</t>
  </si>
  <si>
    <t>medicare, social security, cnmi taxes</t>
  </si>
  <si>
    <t>C-500-25078-789568</t>
  </si>
  <si>
    <t>CNMI TAXWITHHELD &amp; FICA</t>
  </si>
  <si>
    <t>C-500-25107-873560</t>
  </si>
  <si>
    <t xml:space="preserve">REQUIRED TWO YEARS OF WORK EXPERIENCE IN THE CATEGORY OF GENERAL BUILDING MAINTENANCE. MUST BE ABLE TO READ BLUEPRINTS, ENGINEERING, PLUMBING, STRUCTURAL, AND ELECTRICAL LAYOUTS. MUST DEMONSTRATE SKILLS IN HVAC AND
REFRIGERATION MAINTENANCE. MUST KNOW ABOUT WORKING A DRAIN OR PIPE CLEANING EQUIPMENT AND PIPE. HAVE KNOWLEDGE OF MULTI-CRAFT SKILLS IN CARPENTRY AND THE TOOLS NEEDED TO PERFORM THE TASK AND TECHNICAL KNOWLEDGE OF ELECTRICAL REPAIR.  REQUIRES THE ABILITY TO STAND FOR LONG PERIODS, MUST HAVE THE ABILITY TO CLIMB HEIGHTS, AND PERFORM TASKS ON A LADDER. MUST BE WILLING TO WORK FLEXIBLE TIME, HOLIDAYS, AND WEEKENDS WHEN NECESSARY. HAVE
THE ABILITY TO UNDERSTAND AND FOLLOW SAFETY PROCEDURES AND MUST WORK WITHOUT SUPERVISION.
 </t>
  </si>
  <si>
    <t>2689 CHALAN MSGR GUERRERO, CHALAN LAULAU</t>
  </si>
  <si>
    <t>C-500-25129-956813</t>
  </si>
  <si>
    <t xml:space="preserve">12 months of experience as a fitter-welder in shipyard environment. Verification of qualifications required. Required to take and pass a substance abuse test after hire. </t>
  </si>
  <si>
    <t>C-500-25111-883351</t>
  </si>
  <si>
    <t>C-500-25129-957012</t>
  </si>
  <si>
    <t>Ace Hardware CNMI, Inc.</t>
  </si>
  <si>
    <t>C-500-25141-999593</t>
  </si>
  <si>
    <t>C-500-25099-848894</t>
  </si>
  <si>
    <t>MUST HAVE 12 MONTH OF WORKING EXPERIENCE AS MAINTENANCE WORKER.
KNOWLEDGEABLE TO USE POWER TOOLS AND HAND TOOLS LIKE HAMMER DRILLS, GRINDERS, SANDERS, PLIERS, ADJUSTABLE WRENCHES, ELECTRIC CUTTERS. KNOWLEDGEABLE OF SAFETY PRECAUTIONS IN DOING THE TASK.
KNOWLEDGEABLE IN REPAIRING COMMERICAL LAUNDRY MACHINES AND DRYERS, REPAIRING OF  DIESEL MANUAL GENERATORS.
MAYBE REQUIRE TO WORK LONG STANDING AND UNDER THE SUN IF NECESSARY.</t>
  </si>
  <si>
    <t>C-500-25094-831127</t>
  </si>
  <si>
    <t>NUMBERS INTERNATIONAL, INC.</t>
  </si>
  <si>
    <t>6291 CHALAN PALE ARNOLD CORNER QUARTER MASTER ROAD</t>
  </si>
  <si>
    <t>PO BOX 502330</t>
  </si>
  <si>
    <t>66-0545822</t>
  </si>
  <si>
    <t>MARASIGAN</t>
  </si>
  <si>
    <t>AGATHA CYRIL</t>
  </si>
  <si>
    <t>BRIONES</t>
  </si>
  <si>
    <t>numberspn670@gmail.com</t>
  </si>
  <si>
    <t>P-500-25037-670028</t>
  </si>
  <si>
    <t>TECHNICAL ASSISTANT MANAGER</t>
  </si>
  <si>
    <t>With Certificate of Employment as Assistant Manager.</t>
  </si>
  <si>
    <t>CNMI and FEDERAL Withholding Tax</t>
  </si>
  <si>
    <t>C-500-25119-914688</t>
  </si>
  <si>
    <t>SUNLIN'S SINO-U.S. TRADE CORP.</t>
  </si>
  <si>
    <t>LGZ FARM</t>
  </si>
  <si>
    <t>P-500-25059-734904</t>
  </si>
  <si>
    <t>At least 3 months continuous working experience in related position.</t>
  </si>
  <si>
    <t>C-500-25111-883264</t>
  </si>
  <si>
    <t>C-500-25161-072347</t>
  </si>
  <si>
    <t>High school graduate and 24 months or work experience. Knowledge of machines and tools, including their designs, uses repair and maintenance. Knowledge of materials, methods, and tools involved in the repair of buildings.</t>
  </si>
  <si>
    <t>C-500-25129-956633</t>
  </si>
  <si>
    <t>C-500-25096-835353</t>
  </si>
  <si>
    <t>MUST HAVE AT LEAST 24MONTH OF WORKING EXPERIENCE AS MAINTENANCE AND REPAIR WORKER. CERTIFICATE OF EMPLOYMENT AS MAINTENANCE AND REPAIR WORKER IS REQUIRED. HE/SHE MUST BE ABLE TO SPEND THE DAY ON THEIR FEET AND UNDER THE SUN WITHOUT GETTING OVERLY TIRED. CAN WORK FLEXIBLE TIME, TIME INCLUDING
WEEKENDS AND HOLIDAYS. PASSING OF PRE-SCREENING TEST IS REQUIRED (LIKE TRADE TEST AND/OR EMPLOYMENT EXAM)</t>
  </si>
  <si>
    <t>C-500-24173-136366</t>
  </si>
  <si>
    <t>C-500-24193-188223</t>
  </si>
  <si>
    <t xml:space="preserve">FICA Tax (SS and Medicare), Ch2 Tax and Ch7 Tax </t>
  </si>
  <si>
    <t>C-500-24277-382005</t>
  </si>
  <si>
    <t>Fringe benefits- paid timed off &amp; holidays.</t>
  </si>
  <si>
    <t>C-500-24230-274883</t>
  </si>
  <si>
    <t>CNMI TAX AND FICA TAXES</t>
  </si>
  <si>
    <t>C-500-24239-292099</t>
  </si>
  <si>
    <t>Teer Drive, Oleai Village</t>
  </si>
  <si>
    <t>C-500-24249-315413</t>
  </si>
  <si>
    <t>Fringe benefits- paid time off &amp; holidays. Optional: Medical &amp; dental insurance, 401a retirement plan.</t>
  </si>
  <si>
    <t>C-500-24234-281900</t>
  </si>
  <si>
    <t>No more than 12 months of related work experience. Work experience in a Water Company and have a work certification to show is a plus. Water Retail Sales Supervisor must Give full attention to what other people are saying. Taking time to understand the points being made. Asking questions as appropriate and not interrupting at inappropriate times. Using logic reasoning to identify the strengths and weaknesses of alternative solutions. Conclusions or approaches to problems. Ability to come up with unusual or clever ideas about the given topic or situations to develop creative ways to solve the problem. Managing one's own time and the time of others, Available to work flexible hours that may include mornings, evenings, nights and/or holidays. Other related tasks as assigned.</t>
  </si>
  <si>
    <t>C-500-24250-318799</t>
  </si>
  <si>
    <t>C-500-24289-406163</t>
  </si>
  <si>
    <t>SOUTH PACIFIC GALAXY CORPORATION</t>
  </si>
  <si>
    <t>P.O. BOX 501030</t>
  </si>
  <si>
    <t>BAE</t>
  </si>
  <si>
    <t>HAK CHON</t>
  </si>
  <si>
    <t>CHALAN PALE ARNOLD ROAD CHALAN LAU LAU</t>
  </si>
  <si>
    <t>P-500-24199-201337</t>
  </si>
  <si>
    <t>MUST HAVE 24-MONTHS OF RELATED WORK EXPERIENCE AS AUTOMOTIVE SERVICE TECHNICIAN AND MECHANICS. MUST BE SKILLED IN MECHANICAL, AUTO BODY AND ELECTRICAL IN REPAIRS OF ALL TYPES OF VEHICLES AND OTHER EQUIPMENT. SPECIALIZED ON HOSE/PIPES, HYDRAULIC HOSE, STEERING HOSE, OIL HOSE, AND PRESSURE HOSE FABRICATION. KNOWLEDGEABLE IN ALL AROUND AUTO SHOP AND FABRICATION JOBS INCLUDING PAINTING JOBS, TIRE REPLACED / INSTALLATION. SPECIALIZED IN CAR AIR CONDITIONING FOR ALL KINDS OF VEHICLES. MUST HAVE THE ABILITY TO PERFORM THE JOB WITHOUT ANY SUPERVISION, FLEXIBLE AND WILLING TO WORK WEEKEND AND HOLIDAYS.</t>
  </si>
  <si>
    <t>C-500-24236-288458</t>
  </si>
  <si>
    <t>C-500-24228-268904</t>
  </si>
  <si>
    <t>2nd Floor, JP Center Building 3612</t>
  </si>
  <si>
    <t>Mendieta</t>
  </si>
  <si>
    <t>Judy</t>
  </si>
  <si>
    <t>Otarra</t>
  </si>
  <si>
    <t>Secretary &amp; Treasurer</t>
  </si>
  <si>
    <t>Computer and Information Systems Managers</t>
  </si>
  <si>
    <t>P-500-24192-185196</t>
  </si>
  <si>
    <t>Computer and Information Systems Manager</t>
  </si>
  <si>
    <t>BACHELOR'S DEGREE IN COMPUTER SCIENCE, COMPUTER TECHNOLOGY OR COMPUTER ENGINEERING WITH AT LEAST 48 MONTHS OF IT MANAGEMENT EXPERIENCE. MUST HAVE WRITTEN/ORAL AND MANAGEMENT SKILLS AND EXPERIENCE IN IT HARDWARE, SOFTWARE AND COMMUNICATION BUSINESS REQUIREMENTS. KNOWLEDGE OF CIRCUIT BOARDS, PROCESSORS, CHIPS, ELECTRONIC EQUIPMENT AND COMPUTER HARDWARE AND SOFTWARE, INCLUDING APPLICATIONS AND PROGRAMMING. KNOWLEDGE OF PRINCIPLES AND PROCESSES FOR PROVIDING CUSTOMER AND PERSONAL SERVICES. KNOWLEDGE OF BUSINESS AND MANAGEMENT PRINCIPLES WITH WORK EXPERIENCE IN BUSINESS SOLUTION PROJECTS, STRATEGIC PLANNING, RESOURCE ALLOCATION, HUMAN RESOURCE MODELING, PRODUCTION METHODS AND COORDINATION OF PEOPLE AND RESOURCES. KNOWLEDGE OF THE PRACTICAL APPLICATION OF ENGINEERING SCIENCE AND TECHNOLOGY SUCH AS APPLYING PRINCIPLES, TECHNIQUES, PROCEDURES AND EQUIPMENT TO THE DESIGN AND PRODUCTION OF VARIOUS GOODS AND SERVICES. KNOWLEDGE OF PROGRAMMING LANGUAGES AND OPERATING SYSTEMS INCLUDING BUSINESS ANALYSIS AND SYSTEM DESIGN, NETWORKING AND ADMINISTRATION, WTS AND VPN, GRAPHICS AND WEB DESIGNING, PROGRAMMING AND CODING, TELECOMMUNICATION AND VOIP, MS SQL AND ORACLE BACKEND, EXCHANGE SERVER, DISASTER RECOVERY PROGRAM, ACTIVE DIRECTORY, ORACLE, AWS AND AZURE.</t>
  </si>
  <si>
    <t>C-500-24217-243332</t>
  </si>
  <si>
    <t>C-500-24215-239977</t>
  </si>
  <si>
    <t>C-500-24276-379036</t>
  </si>
  <si>
    <t>A high school graduate/GED diploma is required. Must have at least 24 months on-the job work experience using computer diagnostic devices in newer Hyundai and Mazda vehicles. Must be able to read and write work orders.</t>
  </si>
  <si>
    <t>C-500-24194-191657</t>
  </si>
  <si>
    <t>P-500-24089-840724</t>
  </si>
  <si>
    <t xml:space="preserve">ANALYSE AUTOMOTIVE AND AUTO AIR-CON PROBLEMS.  KNOWLEDGE OF CAR'S MECHANICAL AND ELECTRO NIC SYSTEMS.  COMPETENCE WITH A VARIETY OF ELECTRONIC TOOLS SUCH AS INFRARED ENGINE ANAL YZERS AND COMPUTERS.  OPERATES SHOP TOOLS AND MACHINES. MODIFY, DESIGN AND FABRICATE SPE CIAL PURPOSE EQUIPMENT. CERTIFICATIONS AND REQUIREMENTS:  HIGH SCHOOL DIPLOMA OPERATES SHOP TOOLS AND MACHINES.  COMMUNICATE FLUENTLY IN BOTH WRITTEN AND ORAL FORM.  12 MONTHS WORK EXPERIENCE.  A VALID CNMI DRIVER'S LICENSE IS REQUIRED FOR THIS POSITION. </t>
  </si>
  <si>
    <t>C-500-24248-313608</t>
  </si>
  <si>
    <t>C-500-24178-148446</t>
  </si>
  <si>
    <t>CHALAN MONSIGNOR GUERRERO SAN JOSE</t>
  </si>
  <si>
    <t>P-500-23179-148878</t>
  </si>
  <si>
    <t>KNOWLEDGE OF TECHNIQUES AND EQUIPMENT FOR STORING AND HANDLING FOOD PRODUCTS (BOTH PLANT AND ANIMAL) FOR CONSUMPTION. KNOWLEDGE OF PRINCIPLES AND PROCESSES FOR PROVIDING CUSTOMER AND PERSONAL SERVICES. THIS INCLUDES CUSTOMER NEEDS ASSESSMENT, MEETING QUALITY STANDARDS FOR SERVICES, AND EVALUATION OF CUSTOMER SATISFACTION. KNOWLEDGE OF RAW MATERIALS, QUALITY CONTROL, COSTS, AND OTHER TECHNIQUES TO ENSURE FOOD SAFETY.</t>
  </si>
  <si>
    <t>C-500-24274-372563</t>
  </si>
  <si>
    <t>CNMI WITHHOLDING AND FICA TAX (SS &amp; MEDICARE)</t>
  </si>
  <si>
    <t>C-500-24180-156829</t>
  </si>
  <si>
    <t>SAMSUNG ENTERPRISES, INC.</t>
  </si>
  <si>
    <t>CHALAN PALE ARNOLD ROAD, MIDDLE ROAD GARAPAN</t>
  </si>
  <si>
    <t>P.O. BOX 501582</t>
  </si>
  <si>
    <t>AVENDANO</t>
  </si>
  <si>
    <t>RUBEN</t>
  </si>
  <si>
    <t>GATCHALIAN</t>
  </si>
  <si>
    <t>P-500-23265-370287</t>
  </si>
  <si>
    <t>MUST HAVE 24-MONTHS OF RELATED WORK EXPERIENCE AS GENERAL MAINTENANCE. WITH KNOWLEDGE IN HEATING, VENTILATION AND AIRCONDITIONING, MACHINES AND TOOLS, INCLUDING THEIR DESIGNS, USES, REPAIR, AND MAINTENANCE. KNOWLEDGEABLE IN ROUTINE MAINTENANCE OF ELECTRONIC ITEMS AND HOME EQUIPMENT. KNOWS HOW TO DO TROUBLESHOOT. MUST BE FAMILIAR AND KNOW HOW TO USE HAND TOOLS, POWER TOOLS AND OTHER EQUIPMENT.</t>
  </si>
  <si>
    <t>C-500-24323-480122</t>
  </si>
  <si>
    <t>UNITED EQUIPMENT RENTAL COMP CORPORATION</t>
  </si>
  <si>
    <t>United Construction  Services</t>
  </si>
  <si>
    <t>P-50024178148240</t>
  </si>
  <si>
    <t xml:space="preserve">. Knowledge of machines hand tools or
power tools, including their designs, uses, repair, and maintenance. </t>
  </si>
  <si>
    <t>CNMI Taxes and SS Fica/Meicare Taxes</t>
  </si>
  <si>
    <t>C-500-24344-527381</t>
  </si>
  <si>
    <t>Certificate in basic events design, planning or coordination, 6 MONTHS EXPERIENCE, high school or GED graduate-</t>
  </si>
  <si>
    <t>C-500-24239-292133</t>
  </si>
  <si>
    <t xml:space="preserve">CNMI TAX, FEDERAL TAX, MEDICARE AND SOCIAL SECURITY. </t>
  </si>
  <si>
    <t>C-500-24172-132051</t>
  </si>
  <si>
    <t>MOHR CORPORATION</t>
  </si>
  <si>
    <t>PUERTO RICO , GARAPAN</t>
  </si>
  <si>
    <t>66-0847005</t>
  </si>
  <si>
    <t>HULLEZA</t>
  </si>
  <si>
    <t>MORITO</t>
  </si>
  <si>
    <t>PUERTO RICO, GARAPAN</t>
  </si>
  <si>
    <t>P-500-24041-709442</t>
  </si>
  <si>
    <t xml:space="preserve"> MAINTENANCE WORKER</t>
  </si>
  <si>
    <t>DRIVER'S LICENSES ARE REQUIRED FOR U.S. CITIZENS AND CW1 WORKERS.Use a variety of skills to succeed in your work duties, ranging from technical skills involving machinery to more general skills, such as the ability to communicate effectively with clients.</t>
  </si>
  <si>
    <t>C-500-24227-265743</t>
  </si>
  <si>
    <t>Inos</t>
  </si>
  <si>
    <t>Debra</t>
  </si>
  <si>
    <t>C-500-24199-201174</t>
  </si>
  <si>
    <t>C-500-24248-312348</t>
  </si>
  <si>
    <t>P-500-24212-230292</t>
  </si>
  <si>
    <t>Must have 6 months of experience in the sale of appliances and supplies and materials.</t>
  </si>
  <si>
    <t>MIDEA ELECTRIC, TUN SEGUNDO ST.</t>
  </si>
  <si>
    <t>C-500-24312-458948</t>
  </si>
  <si>
    <t>P.O BOX 5308 CHRB</t>
  </si>
  <si>
    <t>P-500-24261-344974</t>
  </si>
  <si>
    <t>Can work flexible hours during weekends and holidays. 
Applicants can either be U.S Citizen or CW1 Worker and must provide High School credentials and employment certificate.
U.S Citizen that are able, willing and qualified will be prioritize.</t>
  </si>
  <si>
    <t>C-500-24303-438561</t>
  </si>
  <si>
    <t>DIVE RESORT</t>
  </si>
  <si>
    <t>P.O. BOX 297 GRB</t>
  </si>
  <si>
    <t>P.O. BOX 297 GRB, GARAPAN</t>
  </si>
  <si>
    <t>P-500-24259-338476</t>
  </si>
  <si>
    <t>C-500-24332-503443</t>
  </si>
  <si>
    <t>C-500-24261-341824</t>
  </si>
  <si>
    <t>Understand the importance of sanitation and practice proper procedures to keep their work area tight. Knowledge of ingredients, how those ingredients interact, how to properly store and work with those ingredients and which items can be served as a substitute for others is essential in the kitchen. Ability to understand and practice the steps involved in all of the primary cooking. Methods: Saute, Grill, Poach, Braise and Fry. Must be able delineate between criticism and critique and accept those opportunity to learn from their mistakes. Be supportive to others and is able and willing to ask for help when the time arises. Ability to work shifts over weekend and on holidays as required. Must be able to read, write and communicate in English. Food Handler Certificate is required. Knowledge and experience of cooking and serving Filipino dishes and cuisines.</t>
  </si>
  <si>
    <t>C-500-24187-176191</t>
  </si>
  <si>
    <t>C-500-24180-156990</t>
  </si>
  <si>
    <t>C-500-24234-282221</t>
  </si>
  <si>
    <t>C-500-24213-236617</t>
  </si>
  <si>
    <t>Rota Island</t>
  </si>
  <si>
    <t>P-500-24169-117350</t>
  </si>
  <si>
    <t xml:space="preserve">Computer knowledge in Microsoft Word, Excel, PowerPoint, QuickBooks . Knowledge of administrative and office procedures and managing files and records. Do other work assign related to Job. Must have knowledge in FICA online remittance. </t>
  </si>
  <si>
    <t>FICA Taxes (SS, Med), State Income Tax</t>
  </si>
  <si>
    <t>C-500-24366-577946</t>
  </si>
  <si>
    <t>C-500-25025-642648</t>
  </si>
  <si>
    <t>All applicable CNMI and federal tax deductions.</t>
  </si>
  <si>
    <t>C-500-25005-594809</t>
  </si>
  <si>
    <t>C-500-25009-608861</t>
  </si>
  <si>
    <t>JESSA JADE S. CRUZ</t>
  </si>
  <si>
    <t>J.F.M. CHILD CARE</t>
  </si>
  <si>
    <t>P.O. BOX 520033, SAN JOSE</t>
  </si>
  <si>
    <t>jfmchildcare@gmail.com</t>
  </si>
  <si>
    <t>P-500-24337-511657</t>
  </si>
  <si>
    <t>At leat 12 months working experience as a childcare worker or child caregiver. Ensure children are safe and supervised. Must know how to keep children in good hygiene, including changing of diapers. Must know how to keep children routines and schedule for physical activity, rest, and playtime. Must know how to care childrens such as setting schedules and routines, groomimg, feeding and cleaning rooms and toys. Willing to work flexible schedule. Do other related duties as assigned.</t>
  </si>
  <si>
    <t>C-500-24222-256127</t>
  </si>
  <si>
    <t>P-500-24149-040301</t>
  </si>
  <si>
    <t xml:space="preserve">* With 4 years banking experience
* Knowledge of accounting practices 
* Ability to prepare financial statements
* Expertise on loan accounting principles including funding, billing, payment processing and the preparation of month-end reports
* Knowledge of loan transaction general ledger accounting
* Knowledge in commercial, real estate and consumer loan documents
* Proficient in Microsoft Office applications, Fiserv Banking Software and Loan Accounting system
* Strong analytical, math and auditing skills with willingness to use qualitative and quantitative data in decision making
</t>
  </si>
  <si>
    <t>C-500-24264-352582</t>
  </si>
  <si>
    <t>C-500-24284-397514</t>
  </si>
  <si>
    <t>C-500-24199-204232</t>
  </si>
  <si>
    <t>Milagros Pellegrino</t>
  </si>
  <si>
    <t>P-500-24156-066248</t>
  </si>
  <si>
    <t xml:space="preserve">The applicant must be a college graduate with a Bachelor's Degree in Business Administration, majoring in accounting, and have at least two years of working experience as an accountant, with knowledge of Peachtree Accounting System, Computer Literate using Microsoft Excel, Words and PowerPoint. </t>
  </si>
  <si>
    <t>Social Security, CNMI taxes, Medicare</t>
  </si>
  <si>
    <t>C-500-24190-178399</t>
  </si>
  <si>
    <t>Saipan Shipping Company Inc.</t>
  </si>
  <si>
    <t>PO BOX 500008</t>
  </si>
  <si>
    <t>INDUSTIAL ROAD, PUERTO RICO VILLAGE</t>
  </si>
  <si>
    <t>98-6018617</t>
  </si>
  <si>
    <t>marites_yumul@saipanshipping.com</t>
  </si>
  <si>
    <t>P-500-24060-757839</t>
  </si>
  <si>
    <t>*	 Graduate of Bachelor's Degree in Accounting with 4 years of experience in accounting and shipping occupations.
*	 Diploma and transcript of education record required equally from U.S. workers and CW-1 workers.
*	 Must know how to drive and must possess a valid CNMI drivers license. CNMI drivers license requirement applies equally to U.S. workers and CW-1 workers.
*	 Familiar with CNMI/IRS tax preparation.
*	 Knowledge of how to use Microsoft Excel, Word, MAS90 Accounting software, and Kronos Timekeeper system.
*	 Able to communicate clearly in the English language, both orally and in writing.
*	 Police clearance record required equally for U.S. workers and CW-1 workers offered employment for this position.</t>
  </si>
  <si>
    <t>PO BOX 500008 CK</t>
  </si>
  <si>
    <t>SAIPAN SHIPPING BLDG, INDUSTRIAL ROAD, PUERTO RICO VILLAGE</t>
  </si>
  <si>
    <t>*Deduction for employee share of optional benefits 401k and health insurance premium.</t>
  </si>
  <si>
    <t>C-500-25038-673607</t>
  </si>
  <si>
    <t>C-500-25080-793162</t>
  </si>
  <si>
    <t>C-500-24351-545087</t>
  </si>
  <si>
    <t>Herminio Perez</t>
  </si>
  <si>
    <t>p.o box 1471</t>
  </si>
  <si>
    <t>p .o box 1471</t>
  </si>
  <si>
    <t>P-500-24283-394660</t>
  </si>
  <si>
    <t>Must have 3 month work experience as Retail Sales Person. Knowledgeable to use cash register and card machine. May be require to work  long standing if necessary.</t>
  </si>
  <si>
    <t>songsong village</t>
  </si>
  <si>
    <t>C-500-24169-117597</t>
  </si>
  <si>
    <t>CNMI required payroll deductions such as FICA, Medicare and Payroll taxes.</t>
  </si>
  <si>
    <t>C-500-24310-452995</t>
  </si>
  <si>
    <t>C-500-25006-595058</t>
  </si>
  <si>
    <t>C-500-25035-662695</t>
  </si>
  <si>
    <t xml:space="preserve">High School Graduate. Must have 24 months experience. Knowledge of machines and tools, including their designs, uses, repair, and maintenance. Knowledge of materials, methods, and the tools involved in the construction or repair of houses, buildings, or other structures. Ability to follow instructions from supervisors or senior maintenance workers. Knowledge of general carpentry and repair. Ability to use hand tools and power tools.
</t>
  </si>
  <si>
    <t>C-500-25077-782671</t>
  </si>
  <si>
    <t>PMB 1007 BOX 100001</t>
  </si>
  <si>
    <t>Federal and local tax</t>
  </si>
  <si>
    <t>C-500-24318-471397</t>
  </si>
  <si>
    <t>12 months work experience as COOK.</t>
  </si>
  <si>
    <t>C-500-24344-526401</t>
  </si>
  <si>
    <t>C-500-25035-662707</t>
  </si>
  <si>
    <t>C-500-24352-549341</t>
  </si>
  <si>
    <t>C-500-25062-739690</t>
  </si>
  <si>
    <t>C-500-25083-796662</t>
  </si>
  <si>
    <t>P-500-25024-639403</t>
  </si>
  <si>
    <t>Aluminum and Glass Window Production Worker</t>
  </si>
  <si>
    <t>Knowledge of machines and tools, including their designs, uses, repair, and maintenance with driver's license.</t>
  </si>
  <si>
    <t>Withholding Tax and FICA Tax  (Social Security &amp; Medicare)</t>
  </si>
  <si>
    <t>C-500-25064-744603</t>
  </si>
  <si>
    <t>C-500-25073-775061</t>
  </si>
  <si>
    <t>CNMI Taxes, FICA &amp; Medicare Taxes</t>
  </si>
  <si>
    <t>C-500-25100-849370</t>
  </si>
  <si>
    <t>P-500-24236-288562</t>
  </si>
  <si>
    <t>HOUSEKEEPING SUPERVISOR</t>
  </si>
  <si>
    <t xml:space="preserve">1. MANAGEMENT OF PEOPLE RESOURCES-MOTIVATING, DEVELOPING AND DIRECTING PEOPLE AS THEY WORK, IDENTIFYING THE BEST PEOPLE FOR THE JOB. 2.
MONITORING, ASSESSING PERFORMANCE OF YOURSELF, OTHER INDIVIDUALS, OR ORGANIZATIONS TO MAKE IMPROVEMENTS OR TAKE CORRECTIVE ACTION. 3.
SOCIAL PERCEPTIVENESS-BEING AWARE OF OTHERS' REACTIONS AND UNDERSTANDING WHY THEY REACT AS THEY DO. 4. SPEAKING-TALKING TO OTHERS TO
CONVEY INFORMATION EFFECTIVELY. 5. TIME MANAGEMENT-MANAGING ONE'S OWN TIME AND THE TIME OF OTHERS. 6. BE ABLE TO STAND, SIT, OR WALK FOR AN
EXTENDED PERIOD OF TIME AND HAVE TO CARRY UP TO 70 POUNDS WITHOUT ASSISTANCE. BE ABLE AND WILLING TO WORK IN FLEXIBLE SHIFTS, DAYS, EVENING,
NIGHT, WEEKEND AND HOLIDAYS
</t>
  </si>
  <si>
    <t>C-500-25076-779839</t>
  </si>
  <si>
    <t>AT LEAST TWO YEAR OF EXPERIENCE OR PROGRESSIVE EXPERIENCE. PREFERABLY KNOWS HOW TO SPEAK, READ AND WRITE IN JAPANESE LANGUAGE AND CAN COMMUNICATE WELL WITH THE COMPANY BUSINESS HEAD ACCOUNTANT, CLIENT'S OFFICERS AND OWNERS. MUST BE ABLE TO WORK UNDER PRESSURE AND WILLING TO WORK FLEXIBLE HOURS INCLUDING WEEKENDS IF NECESSARY. MUST BE ABLE TO USE QUICKBOOKS / PEACH TREE AND OTHER ACCOUNTING SOFTWARE. MUST BE KNOWLEDGEABLE TO USE POWERPOINT, EXCEL AND MS WORD.</t>
  </si>
  <si>
    <t>C-500-25073-775338</t>
  </si>
  <si>
    <t>C-500-25070-764101</t>
  </si>
  <si>
    <t>Joeten Motors Company, Inc</t>
  </si>
  <si>
    <t>P-500-25034-659880</t>
  </si>
  <si>
    <t>Auto Parts Clerk</t>
  </si>
  <si>
    <t xml:space="preserve">MUST HAVE COMPUTER KNOWLEDGE AND COMMUNICATION SKILLS. ABLE TO WORK COMFORTABLY IN A DYNAMIC PACED ENVIRONMENT. APPLICANTS MUST PASS AUTO PARTS SKILLED TEST (TOTAL PASSING SCORE OF 89%) DURING APPLICATION PROCESS. THE SKILL TESTING AND COMPREHENSION EXAM ARE REQUIRED EQUALLY OF BOTH US AND FOREIGN WORKERS. </t>
  </si>
  <si>
    <t>C-500-25066-759093</t>
  </si>
  <si>
    <t>Employees' Income Taxes as required by Federal &amp; CNMI laws</t>
  </si>
  <si>
    <t>C-500-25093-825689</t>
  </si>
  <si>
    <t>Must have at least 1-year of work-related experience. Must be able to be multi-tasked and flexible to any work assign duties. Can do and perform work assignments under pressure with less supervision. Willing to work flexible hours including holidays and weekends. Must be physically fit to be able to handle strenuous activities. Must be physically fit to lift, push, pull or carry heavy loads. Must have own transportation to &amp; from work and must possess valid CNMI Driver's License. The work schedule for this position includes shifting &amp; split shift and each beneficiary shall have different days off, each with 1-day off per week.  All applicants must submit an updated resume along with supporting documents, such as verifiable employment certifications, police clearance, and other relevant credentials for the position. Qualified candidates will be contacted for an interview.  Applications must be received by the specified closing date. Background checks and drug testing may be required before or during employment for all applicants.</t>
  </si>
  <si>
    <t>C-500-25098-839916</t>
  </si>
  <si>
    <t>P-500-24289-409162</t>
  </si>
  <si>
    <t>MUST HAVE 24 MONTH EXPERIENCE AS TRUCK MECHANIC DIESEL ENGINE SPECIALIST. KNOWLEDGEABLE OF USING HIGH POWER TOOLS LIKE DRILLS, WRENCHES, LATHES, WELDING EQUIPMENT, OR JACKS AND HOISTS
COMPRESSORS AND ACCESSORIES ETC. FAMILIAR OF HEAVY EQUIPMENT LIKE DUMP TRUCK, BACKHOE, LOWBOY, GRADER, MANLIFT, EXCAVATOR, TELEHANDLER.BOOMTRUCK. KNOWLEDGEABLE FOR SAFETY AND HEALTH PROTOCOLS IN DOING THE TASK ASSIGN.
MAYBE REQUIRE TO WORK LONG STANDING OR UNDER THE SUN IF NECESSARY</t>
  </si>
  <si>
    <t>C-500-25095-834981</t>
  </si>
  <si>
    <t>Dan Dan Dr</t>
  </si>
  <si>
    <t>C-500-25099-844897</t>
  </si>
  <si>
    <t xml:space="preserve">All CNMI and Federal Income Taxes required by law. Employee's share on medical Insurance is optional. </t>
  </si>
  <si>
    <t>C-500-25120-919255</t>
  </si>
  <si>
    <t>Stop and Shop Convience Store</t>
  </si>
  <si>
    <t>P.O box 511605</t>
  </si>
  <si>
    <t>P-500-25082-796629</t>
  </si>
  <si>
    <t>MUST HAVE 6 MONTHS WORK EXPERIENCE. KNOWLEDGEABLE OF CUSTOMER AND MARKET DYNAMICS AND REQUIREMENTS. KNOWLEDGEABLE TO USE CASH REGISTER. MAY BE  REQUIRE WORKING LONG STANDING IF NECESSARY.</t>
  </si>
  <si>
    <t>C-500-25127-951351</t>
  </si>
  <si>
    <t>P-500-25091-816359</t>
  </si>
  <si>
    <t>MUST HAVE AT LEAST 12MONTHS OF WORKING EXPERIENCE AS BEAUTICIAN.CERTIFICATE OF EMPLOYMENT AS BEAUTICIAN IS REQUIRED. PASSING OF PRE-SCREENING TEST IS REQUIRED (LIKE TRADE TEST AND/OR EMPLOYMENT EXAM)</t>
  </si>
  <si>
    <t>C-500-25130-961623</t>
  </si>
  <si>
    <t>local government and federal tax</t>
  </si>
  <si>
    <t>C-500-25150-033451</t>
  </si>
  <si>
    <t>C-500-25104-859447</t>
  </si>
  <si>
    <t>P-500-25041-678581</t>
  </si>
  <si>
    <t>C-500-25101-854183</t>
  </si>
  <si>
    <t>Helpers--Carpenters</t>
  </si>
  <si>
    <t>P-500-24319-476631</t>
  </si>
  <si>
    <t>CARPENTER</t>
  </si>
  <si>
    <t>APPLICANT MUST HAVE AT LEAST 6 MONTHS OF WORK EXPERIENCE.</t>
  </si>
  <si>
    <t>3688 BEACHROAD VILLAGE GARAPAN</t>
  </si>
  <si>
    <t>C-500-25107-875873</t>
  </si>
  <si>
    <t>C-500-25112-892775</t>
  </si>
  <si>
    <t>FICA and applicable CNMI Withholding Tax.</t>
  </si>
  <si>
    <t>C-500-25146-017226</t>
  </si>
  <si>
    <t xml:space="preserve">Manager </t>
  </si>
  <si>
    <t xml:space="preserve">1 YEAR REQUIREMENT AS A COOK IN INTERNATIONAL CUISINE IS REQUIRED AND PREFERABLY FROM A HIGH-VOLUME RESTAURANT. MUST BE ABLE TO WORK UNDER PRESSURE AND ADAPTABLE TO LAST MINUTE PREPARATION. ABLE TO WORK A FLEXIBLE SCHEDULE INCLUDING EARLY MORNING HOURS, NIGHTS, WEEKENDS AND HOLIDAYS. 
</t>
  </si>
  <si>
    <t>C-500-25111-883287</t>
  </si>
  <si>
    <t>C-500-24239-292125</t>
  </si>
  <si>
    <t>FRINGE BENEFITS: PAID TIME OFF &amp; HOLIDAYS. OPTIONAL: MEDICAL AND DENTAL INSURANCE.</t>
  </si>
  <si>
    <t>C-500-24267-355721</t>
  </si>
  <si>
    <t>P-500-24120-933749</t>
  </si>
  <si>
    <t>C-500-24206-217653</t>
  </si>
  <si>
    <t>C-500-24234-281821</t>
  </si>
  <si>
    <t>JAGUAR LIMITED</t>
  </si>
  <si>
    <t>HANAMITSU HOTEL &amp; SPA</t>
  </si>
  <si>
    <t>JAGUARLLC7119@GMAIL.COM</t>
  </si>
  <si>
    <t>P-500-24197-195299</t>
  </si>
  <si>
    <t>KNOWLEDGE OF MACHINES AND TOOLS, INCLUDING THEIR DESIGNS, USES, REPAIR, AND MAINTENANCE.
KNOWLEDGE OF MATERIALS, METHODS, AND THE TOOLS INVOLVED IN THE CONSTRUCTION OR REPAIR
KNOWLEDGE OF RELEVANT EQUIPMENT, POLICIES, PROCEDURES, AND STRATEGIES TO PROMOTE EFFECTIVE OPERATIONS FOR THE PROTECTION OF THE PEOPLE
BE ABLE TO READ TECHNICAL INFORMATION NEEDED TO PERFORM MAINTENANCE OR REPAIRS</t>
  </si>
  <si>
    <t>C-500-24180-156752</t>
  </si>
  <si>
    <t xml:space="preserve">P.O. BOX 501030 </t>
  </si>
  <si>
    <t>P-500-23265-370338</t>
  </si>
  <si>
    <t>BOOKKEEPING, ACCOUNTING AND AUDITING CLERK</t>
  </si>
  <si>
    <t>MUST ENGAGE IN THE FOLLOWING SPECIALIZATION SUCH AS BOOKKEEPING, ACCOUNTS PAYABLES, ACCOUNTS RECEIVABLES, PAYROLL AND TAXATION COMPLIANCE/REPORTING. MUST HAVE KNOWLEDGE IN FICA TAX ONLINE REMITTANCE. KNOWLEDGEABLE IN PREPARING GOVERNMENT AGENCIES DOCUMENTS ON RENTAL/LEASE AGREEMENTS, MONTHLY BILLINGS, BUSINESS LICENSE, PERMITS RENEWAL, ANNUAL CORPORATION REPORT, IN/OUT BOUND FREIGHT FORWARDING, VEHICLE INSURANCE, FIRE INSURANCE, WORKERS COMPENSATION. PROFICIENT IN BOOKKEEPING AND ACCOUNTING. COMPUTER LITERATE - MS OFFICE(EXCEL, WORD, ACCESS, OUTLOOK) AND OTHER SITE MANAGEMENT. ABILITY TO SPEAK WORDS CLEARLY SO OTHERS WILL UNDERSTAND, KEEP ON DETAILS, FLEXIBLE AND CAN DO WORK OFTEN UNDER PRESSURE. SALES ORIENTED AND KNOWLEDGEABLE IN AUTOMOTIVE AND HEAVY EQUIPMENT PARTS. CAN PERFORM WORK WITHOUT ANY SUPERVISION TO MAKE IT OF HIGH QUALITY.</t>
  </si>
  <si>
    <t>C-500-24170-122708</t>
  </si>
  <si>
    <t>Payroll taxes as required by law such as FICA, medicare and CNMI tax withholding</t>
  </si>
  <si>
    <t>C-500-24274-373938</t>
  </si>
  <si>
    <t xml:space="preserve">Knowledge of layouts and graphic fundamentals.  Should be familiar with design software programs like Adobe Photoshop, Illustrator, and InDesign. Certification in these programs can be a competitive advantage.  Have understanding of design principles like typography, composition, and textures is important.
</t>
  </si>
  <si>
    <t>C-500-24172-131565</t>
  </si>
  <si>
    <t>C-500-24178-148478</t>
  </si>
  <si>
    <t>C-500-24198-198419</t>
  </si>
  <si>
    <t>P-500-24101-871906</t>
  </si>
  <si>
    <t xml:space="preserve">Accounting Assistant </t>
  </si>
  <si>
    <t>C-500-24204-211176</t>
  </si>
  <si>
    <t>C-500-24245-308126</t>
  </si>
  <si>
    <t>MOTION AUTO SHOP;R&amp;D CONSTRUCTION;R&amp;D MANPOWER SVCS</t>
  </si>
  <si>
    <t>P-500-24209-226939</t>
  </si>
  <si>
    <t>PAINTERS, TRANSPORTATION EQUIPMENT</t>
  </si>
  <si>
    <t>MUST HAVE AT LEAST ONE (1) YEAR WORKING EXPERIENCE, ABLE TO FOLLOW SAFETY RULES AND REGULATION. MUST HAVE KNOWLEDGE IN USING POWER MIXING  EQUIPMENT AND OTHER TOOLS THAT ARE COMMONLY USED BY AUTO PAINTER.</t>
  </si>
  <si>
    <t>C-500-24202-210710</t>
  </si>
  <si>
    <t>C-500-24325-487686</t>
  </si>
  <si>
    <t>Units 2 and 3, Skills International Building,</t>
  </si>
  <si>
    <t>Chalan Pale Arnold Road (Middle Road) Garapan</t>
  </si>
  <si>
    <t>CNMI Wage &amp; Salary Tax ; FICA</t>
  </si>
  <si>
    <t>C-500-25014-616014</t>
  </si>
  <si>
    <t>Chapter 2 and Fica employee share</t>
  </si>
  <si>
    <t>C-500-24235-285043</t>
  </si>
  <si>
    <t>C-500-24166-110578</t>
  </si>
  <si>
    <t>C-500-24190-178432</t>
  </si>
  <si>
    <t>Physically fir to perform various duties. Can work in flexible time.</t>
  </si>
  <si>
    <t>C-500-24173-135875</t>
  </si>
  <si>
    <t>C-500-24290-409866</t>
  </si>
  <si>
    <t>C-500-24224-259517</t>
  </si>
  <si>
    <t>C-500-24249-315990</t>
  </si>
  <si>
    <t>JP BLDG. 2, CHALAN PALE ARNOLD RD.</t>
  </si>
  <si>
    <t>C-500-24177-144448</t>
  </si>
  <si>
    <t>PARAISU CORPORATION</t>
  </si>
  <si>
    <t>SCHOOL LEARNING INSTITUTION</t>
  </si>
  <si>
    <t>PMB 309 BOX 10001</t>
  </si>
  <si>
    <t>66-0904072</t>
  </si>
  <si>
    <t>YOSHIZAWA</t>
  </si>
  <si>
    <t>IKUO</t>
  </si>
  <si>
    <t>P-500-24113-909878</t>
  </si>
  <si>
    <t>6 MONTHS EXPERIENCE. CAN WORK FLEXIBLE TIME</t>
  </si>
  <si>
    <t>C-500-24252-322186</t>
  </si>
  <si>
    <t>C-500-24246-308359</t>
  </si>
  <si>
    <t>ZVR CORPORATION</t>
  </si>
  <si>
    <t>KYLE DRESS SHOP</t>
  </si>
  <si>
    <t>66-1031251</t>
  </si>
  <si>
    <t>RENZ</t>
  </si>
  <si>
    <t>zvrcorporation@yahoo.com</t>
  </si>
  <si>
    <t>P-500-24194-191582</t>
  </si>
  <si>
    <t>DRESS MAKER</t>
  </si>
  <si>
    <t>C-500-25007-598879</t>
  </si>
  <si>
    <t>C-500-24181-162379</t>
  </si>
  <si>
    <t>Winners Residence, Winners Apt &amp; Com Space Rental, Winners Hardware, Winners Gas, et al</t>
  </si>
  <si>
    <t>3741 Afetna Rd</t>
  </si>
  <si>
    <t>P-500-23201-205241</t>
  </si>
  <si>
    <t xml:space="preserve">High school graduate and has completed technical course in the jobs related fields. Minimum of 2 years proven work experience in building maintenance. Must have a specific understanding of electrical, carpentry, plumbing, hydraulic, and other maintenance systems. Possess knowledge of general maintenance processes and methods. Working knowledge of construction tools, common appliances, and electrical devices. Able to work on flexible hours including holidays and weekends. Can work under less supervision, and must be able to meet deadlines. Must be physically fit to handle all kinds of strenuous works. Must have own transportation to &amp; from work. All applicants must be able to secure the CNMI drivers license. All applicants must attached resume, copy of diploma, education certificates, employment certification, and other related documents. Background checks and drug testing may be required during or prior to employment to all applicants.
</t>
  </si>
  <si>
    <t>Banayos</t>
  </si>
  <si>
    <t>Emerlinda</t>
  </si>
  <si>
    <t>C-500-24252-322191</t>
  </si>
  <si>
    <t>CNMI Tax, Federal Tax, Medicare and Social Security. Optional: Medical and Dental Insurance, Life Insurance, 401a retirement plan.</t>
  </si>
  <si>
    <t>C-500-24170-122511</t>
  </si>
  <si>
    <t>C-500-24205-214259</t>
  </si>
  <si>
    <t>Docomo Pacific (Saipan), Inc.</t>
  </si>
  <si>
    <t>Gualo Rai Commercial Ctr., Middle Rd.</t>
  </si>
  <si>
    <t>Post Office Box 502146, Saipan</t>
  </si>
  <si>
    <t>66-0652527</t>
  </si>
  <si>
    <t>Paredes</t>
  </si>
  <si>
    <t>Marcus Jason</t>
  </si>
  <si>
    <t>Ibay</t>
  </si>
  <si>
    <t>Chief Financial Officer</t>
  </si>
  <si>
    <t>jparedes@docomopacific.com</t>
  </si>
  <si>
    <t>Telecommunications Equipment Installers and Repairers, Except Line Installers</t>
  </si>
  <si>
    <t>P-500-24068-781643</t>
  </si>
  <si>
    <t>Mobile Field Network Maintenance Technician</t>
  </si>
  <si>
    <t>A) High School Diploma (may be foreign equivalent) and six (6) months experience using AutoCAD or other drawing software application, Nokia BTS Site Manager software, Microsoft Project software, and Microsoft Excel software.
B) Continuation of E.c.7.a.: Employer/employee paid medical and dental insurance premium; 401(k) Employer match up to a maximum of 3.5% of contribution, premium for life insurance policy for coverage in the amount of annual wages; Docomo Pacific (Saipan), Inc. provided unlimited local calls, unlimited local SMS, unlimited data and cable services and optional enrollment in Docomo Pacific (Saipan), Inc.s Mobil Fleet Card Program.</t>
  </si>
  <si>
    <t>Fringe benefits available after 90-day probationary period [Cont'd on E.b.12.]</t>
  </si>
  <si>
    <t>Social security, Medicare and withholding tax.  Employer/employee paid medical and dental insurance premium; 401(k) Employer match up to a maximum of 3.5% of contribution, premium for life insurance policy for coverage in the amount of annual wages; Docomo Pacific (Saipan), Inc. provided unlimited local calls, unlimited local SMS, unlimited data and cable services and optional enrollment in Docomo Pacific (Saipan), Inc.'s Mobil Fleet Card Program.</t>
  </si>
  <si>
    <t>https://www.docomopacific.com/about-us/careers</t>
  </si>
  <si>
    <t>C-500-24181-162223</t>
  </si>
  <si>
    <t>P-500-23184-162890</t>
  </si>
  <si>
    <t>1 YEAR EXPERIENCE AS A COOK IN INTERNATIONAL CUISINE IS REQUIRED AND PREFERABLY FROM A HIGH VOLUME RESTAURANT. MUST HAVE FOOD PROBLEM SOLVING SKILLS AND ORGANIZED. MUST BE ABLE TO WORK UNDER PRESSURE AND ADAPTABLE TO LAST MINUTE PREPARATION. ABLE TO WORK A FLEXIBLE SCHEDULE INCLUDING EARLY MORNING HOURS, NIGHTS, WEEKENDS AND HOLIDAYS.</t>
  </si>
  <si>
    <t>C-500-24248-311787</t>
  </si>
  <si>
    <t>P-500-24212-233270</t>
  </si>
  <si>
    <t>Willing to perform and interested in the job to complete manual cleaning task in the use of vacuum machine, mops, rugs and sweeping tools.</t>
  </si>
  <si>
    <t>C-500-24256-332082</t>
  </si>
  <si>
    <t>C-500-24249-315417</t>
  </si>
  <si>
    <t>C-500-24281-388818</t>
  </si>
  <si>
    <t>GENERAL KNOWLEDGE OF THE GAME OF SOCCER, SPECIALLY OF ITS RULES AND REGULATIONS. KNOWLEDGE OF MSWORDS, EXCEL, AND POWERPOINT PRESENTATION NECESSARY. KNOWLEDGE ON COMPUTERIZED LEAGUE MANAGEMENT SCHEDULING PROGRAMS. EXPERIENCE IN DOCUMENTING AND REPORTING OF PLAYERS AND OFFICIALS IN INTERNATIONAL SOCCER GAMES &amp; EVENTS, TOURNAMENTS, SUMMER TRAINING CAMPS, COURSES, ETC. HAS KNOWLEDGE AND EXPERIENCE IN THE AFC AND EAFF ELECTRONIC REGISTRATION SYSTEM FOR TOURNAMENTS AND OTHER EVENTS.
HIGHSCHOOL DIPLOMA/GED WITH AT LEAST 24 MONTHS OF WORK EXPERINCE IN RELATED FIELD.</t>
  </si>
  <si>
    <t>C-500-24318-471077</t>
  </si>
  <si>
    <t>northern marianas island</t>
  </si>
  <si>
    <t>P-500-24200-204740</t>
  </si>
  <si>
    <t>Will make all deductions from the workers paycheck required by law such as Taxes (Chapter 2, Chapter 7, SS &amp; Medicare) and will remit to applicable government agencies</t>
  </si>
  <si>
    <t>C-500-25102-858613</t>
  </si>
  <si>
    <t>Work experience requires 24 months as Aircon Technician. Knowledge of machines and tools including their designs, uses repair, installations, and maintenance. Detecting and fixing malfunctions in the AC system. Have communication skills and be able to work flexible hours. Must have EPA Certificate to handle refrigerants as required by EPA's National Recycling and Emission Reduction Program.</t>
  </si>
  <si>
    <t>C-500-24345-529569</t>
  </si>
  <si>
    <t>C-500-24366-577864</t>
  </si>
  <si>
    <t>CANAL DR., BROADWAY ST., San Jose Village</t>
  </si>
  <si>
    <t>C-500-24345-529885</t>
  </si>
  <si>
    <t>LOCO &amp; TACO SMOKE DINING BAR</t>
  </si>
  <si>
    <t>LOT NO 014 D 35 GARAPAN VILLAGE</t>
  </si>
  <si>
    <t xml:space="preserve">Prior experience in related food and beverage preparations. Thorough experience with hot and cold food preparation. Ability to use slicers, mixers, grinders, food processors, etc. Able to handle work in a fast-paced environment. Inspect facilities, equipment or supplies to ensure conformance to standards. Can cook Korean/Mexican dishes. </t>
  </si>
  <si>
    <t>C-500-25009-605691</t>
  </si>
  <si>
    <t>1 YEAR GENERAL MAINTENANCE EXPERIENCE IN REPAIRING BUILDINGS, EQUIPMENT, PLUMBING, ELECTRICAL SYSTEMS AND EXPERIENCE IN POWER OR HAND TOOLS. SKILL IN GENERAL CUSTODIAL DUTIES AND FACILITY CLEANING DUTIES. SKILL IN ROUTINE EQUIPMENT AND VEHICLE MAINTENANCE. ABLE TO WORK IN A FAST-PACED ENVIRONMENT AND MULTI-TASK EFFECTIVELY. MUST AGREE TO A POST- OFFER, PRE-EMPLOYMENT DRUG SCREENING TEST THE PROSPECTIVE EMPLOYEE OR APPLICANT WILL BE REQUIRED AN EMPLOYMENT DRUG SCREENING TEST WHICH WILL APPLY EQUALLY TO U.S. WORKERS AND CW-1 WORKERS.</t>
  </si>
  <si>
    <t>C-500-24328-496032</t>
  </si>
  <si>
    <t>C-500-24281-388820</t>
  </si>
  <si>
    <t>FICA TAXES (SOCIAL SECURITY AND MEDICARE)
CNMI TAXES (CHAPTER 2 AND CHAPTER 7)</t>
  </si>
  <si>
    <t>C-500-25014-616122</t>
  </si>
  <si>
    <t>AT LEAST 3 MONTHS WORK EXPERIENCED FOR THE POSITION;
 SERVICE ORIENTED AND ATTENTION TO DETAIL;
 ABILITY TO MANAGE TIME EFFICIENTLY BECAUSE THEY MUST QUICKLY PREPARE ROOMS BEFORE OCCUPANTS CHECK IN;
 ABILITY TO MEET PERFORMANCE EXPECTATIONS WITHOUT SUPERVISION;
 CAN COMMUNICATE WELL BOTH ORAL AND WRITTEN, INCLUDING THE ABILITY TO LISTEN CAREFULLY AND ASK THE RIGHT QUESTIONS TO GAIN CLARIFICATIONS;
 ABILITY TO MAINTAIN A PROFESSIONAL APPEARANCE AND INTERACT POSITIVELY WITH GUESTS;
 KNOWLEDGE OF CLEANING AND SANITATION PRODUCTS, TECHNIQUES AND METHODS AND WITH WORKING KNOWLEDGE OF OPERATING MECHANIZED CLEANING EQUIPMENT;
 HAVE AN EYE FOR CLEANLINESS AND HARD WORKER; AND
 ABILITY TO LIFT, PUSH AND PULL REQUIRED LOAD</t>
  </si>
  <si>
    <t>C-500-24338-512226</t>
  </si>
  <si>
    <t>Green Meadow School</t>
  </si>
  <si>
    <t>Pure Love</t>
  </si>
  <si>
    <t>P.O. Box 502862</t>
  </si>
  <si>
    <t>66-0696631</t>
  </si>
  <si>
    <t>Songcuan</t>
  </si>
  <si>
    <t>Saturnino</t>
  </si>
  <si>
    <t>Dulay</t>
  </si>
  <si>
    <t>Controller &amp; Director</t>
  </si>
  <si>
    <t>P-500-24282-391531</t>
  </si>
  <si>
    <t xml:space="preserve">12 months of related experience. Must have a 3-months training certificate required and provided by the CNMI childcare development fund. Employment certificate from a previous employer is required, which will be applied equally to both U.S. and foreign workers.
</t>
  </si>
  <si>
    <t>Attilong Place, Chalan Kiya</t>
  </si>
  <si>
    <t>CNMI and Federal Tax, Medicare</t>
  </si>
  <si>
    <t>C-500-25023-636414</t>
  </si>
  <si>
    <t>C-500-25057-727378</t>
  </si>
  <si>
    <t>Vizion Insurance Co. Ltd</t>
  </si>
  <si>
    <t>P-500-25021-632771</t>
  </si>
  <si>
    <t>Applicant must have at least 6 months of work experience in any related field.</t>
  </si>
  <si>
    <t>C-500-25044-688914</t>
  </si>
  <si>
    <t>C-500-25108-878848</t>
  </si>
  <si>
    <t>C-500-25049-701373</t>
  </si>
  <si>
    <t>C-500-25039-677565</t>
  </si>
  <si>
    <t>C-500-25079-789619</t>
  </si>
  <si>
    <t>TAX WITHHELD AND FICA</t>
  </si>
  <si>
    <t>C-500-25078-786137</t>
  </si>
  <si>
    <t>P-500-24249-315379</t>
  </si>
  <si>
    <t>Skills in painting of design in the billboards, posters and other for display purposes. To support his/her working history, applicants must also present Employment Certificate.</t>
  </si>
  <si>
    <t>In excess of 40 hours per week the rate will multiply by 1.5%</t>
  </si>
  <si>
    <t>CNMI Taxes (Chapter 2, Chapter 7
FICA Taxes (Social Security, Medicare</t>
  </si>
  <si>
    <t>C-500-25120-919684</t>
  </si>
  <si>
    <t>C-500-24272-372246</t>
  </si>
  <si>
    <t>YUMAN CONSTUCTION</t>
  </si>
  <si>
    <t>P-500-24139-011466</t>
  </si>
  <si>
    <t>KNOWLEDGE OF PRINCIPLES AND PROCESSES FOR PROVIDING CUSTOMER AND PERSONAL SERVICES. THIS INCLUDES CUSTOMER NEEDS ASSESSMENT, MEETING
QUALITY STANDARDS FOR SERVICES, AND EVALUATION OF CUSTOMER SATISFACTION.
ETA</t>
  </si>
  <si>
    <t xml:space="preserve">CNMI WITHHOLDING TAX AND FICA TAX
</t>
  </si>
  <si>
    <t>ELENA  M YUMUL DBA YUMAN CONSTRUCTION</t>
  </si>
  <si>
    <t>C-500-25081-796135</t>
  </si>
  <si>
    <t>C-500-25080-793425</t>
  </si>
  <si>
    <t>3814 Beach Road,  Garapan</t>
  </si>
  <si>
    <t>Three months related work experienced. Must have the ability to bend, stretch, twist, or reach with your body, arms, or legs. Must know how to operate cleaning equipment such as carpet shampooers, carpet steamers. Clothes Washer, dryer and ironing machine or presses, floor polishers, and vacuum cleaners. Must be willing to work flexible schedules including weekends and holiday. 
Applicants are required to submit their resume and employment certification showing the required experience. Application will be considered if submitted within the recruitment period. Previous employer will be contacted for verification and personal reference.</t>
  </si>
  <si>
    <t>C-500-25098-839873</t>
  </si>
  <si>
    <t>C-500-25125-935528</t>
  </si>
  <si>
    <t>WITH ATLEAST 24MONTH OF WORKING EXPERIENCE WITH CERTIFICATE OF EMPLOYMENT AS GENERAL MAINTENANCE IS REQUIED. WITH KNOWLEDGE OF MACHINES AND TOOLS, INCLUDING THEIR DESIGNS, USES, REPAIR, AND MAINTENANCE; WITH KNOWLEDGE OF MATERIALS, METHOD, AND TOOLS USE IN THE REPAIR AND MAINTENANCE OF BUILDINGS AND HOUSES; WITH ABILITY TO PERFORM ROUTINE MAINTENANCE ON PROPERTY AND DETERMINING THE APPROPRIATE METHOD OF MAINTENANCE NEEDED.
PRE-SCREENING TEST IS REQUIRED (LIKE TRADE TEST AND/OR EMPLOYMENT EXAM)</t>
  </si>
  <si>
    <t>C-500-25087-810121</t>
  </si>
  <si>
    <t>Interested applicants may submit their applications, resume, and/or other credentials, including certificate(s) of employment.</t>
  </si>
  <si>
    <t>C-500-25108-878554</t>
  </si>
  <si>
    <t>P-500-25068-760329</t>
  </si>
  <si>
    <t xml:space="preserve">MUST HAVE AT LEAST 12 MONTHS OF PRIOR EXPERIENCE. MUST PASS PRE- EMPLOYMENT DRUG TEST AND CRIMINAL BACK GROUND CHECK. ALL EMPLOYMENT REQUIREMENTS APPLIES EQUALLY TO BOTH U.S. WORKJERS AND CW-1 WORKERS.
</t>
  </si>
  <si>
    <t>High Roller Poker Game Rooms</t>
  </si>
  <si>
    <t>C-500-25118-909236</t>
  </si>
  <si>
    <t>C-500-25126-945831</t>
  </si>
  <si>
    <t>C-500-25097-835713</t>
  </si>
  <si>
    <t>C-500-25105-863730</t>
  </si>
  <si>
    <t>C-500-25100-849493</t>
  </si>
  <si>
    <t>C-500-25162-078120</t>
  </si>
  <si>
    <t>C-500-25050-706169</t>
  </si>
  <si>
    <t>C-500-25111-883234</t>
  </si>
  <si>
    <t>C-500-25106-868769</t>
  </si>
  <si>
    <t>C-500-25100-849225</t>
  </si>
  <si>
    <t>Flexible and willing to assist as needed to ensure all restaurant standards are met. Able to pull, push, lift and carry 50lbs without assistance. Be able and willing to work flexible shifts, days, evenings, nights, weekends and holidays.</t>
  </si>
  <si>
    <t>C-500-25126-940955</t>
  </si>
  <si>
    <t>C-500-25121-925817</t>
  </si>
  <si>
    <t>JIAJIA CORP.</t>
  </si>
  <si>
    <t>NEW GRAND MARKET</t>
  </si>
  <si>
    <t>LOWER NAVY HILL VILLAGE</t>
  </si>
  <si>
    <t>66-0754577</t>
  </si>
  <si>
    <t>jiajianewgrand@yahoo.com</t>
  </si>
  <si>
    <t>P-500-25062-736424</t>
  </si>
  <si>
    <t>At least 3 consecutive months of work experience in related position.</t>
  </si>
  <si>
    <t>C-500-25105-863682</t>
  </si>
  <si>
    <t>ASSISTANT  MANAGER</t>
  </si>
  <si>
    <t>With one year work experience as Furniture  Finishers</t>
  </si>
  <si>
    <t>C-500-25153-039048</t>
  </si>
  <si>
    <t>C-500-25118-909246</t>
  </si>
  <si>
    <t>10443 Adetfa St</t>
  </si>
  <si>
    <t>P-500-25031-655975</t>
  </si>
  <si>
    <t>Installation, Maintenance and Repair Workers, All Other</t>
  </si>
  <si>
    <t xml:space="preserve">High School Graduate or equivalent required; At least 12 months experience as machinery repairman. Knowledgeable on use of hand and power tools to perform the repair and maintenance job. Knowledgeable on parts to be used on repair or replacement of damaged machinery motors. Knowledgeable on building electrical connections. Can read blue print or building plans. Can draw sketches. Can read and understand and comply with building safety requirements. Must be physically fit and able to lift 50 lbs. and above. Can add, divide, subtract and multiply. Can sit, squat and stand for long periods of time. Can work indoors or outdoors in open or confined spaces during extreme heat exposed to dirt, dust, noise, insects, cleaning solutions in all kinds of weather at all times day or night. Possess or can acquire for a CNMI drivers license. WORK HOURS: Monday, Tuesday, Wednesday, Thursday and Saturday 9:00 AM to 4:00 PM Friday: 9:00 AM to 3:00 PM   TOTAL 35 WORK HOURS PER WEEK.
</t>
  </si>
  <si>
    <t>Federal (FICA and MEDICARE) &amp; State Tax (Ch2 and Ch7)</t>
  </si>
  <si>
    <t>C-500-25096-835355</t>
  </si>
  <si>
    <t xml:space="preserve">MUST HAVE AT LEAST 3MONTHS OF WORKING EXPERIENCE AS MAID AND HOUSEKEEPING WORKER. MUST PRESENT A COPY OF CERTIFICATE OF EMPLOYMENT AS MAID AND HOUSEKEEPING WORKER.  HE/SHE MUST BE ABLE TO SPEND THE DAY ON THEIR FEET. WITHOUT GETTING OVERLY TIRED. CAN WORK FLEXIBLE TIME, TIME INCLUDING BACK-TO-BACK,
WEEKENDS, NIGHTS AND HOLIDAYS. PASSING  OF PRE-SCREENING TEST IS REQUIRED (LIKE TRADE TEST AND/OR
EMPLOYMENT EXAM)
</t>
  </si>
  <si>
    <t>C-500-25125-935777</t>
  </si>
  <si>
    <t>ABILITY TO REFLECT ON ONE'S WORK AS WELL AS THE WIDER CONSEQUENCES OF FINANCIAL DECISION-MAKING INTEREST ORGANIZATION SKILLS AND ABILITY TO MANAGE DEADLINES, TEAM WORKING COMMUNICATION AND INTERPERSONAL SKILLS, PROFICIENCY IN IT ANALYTICAL ACTIVITY METHODICAL APPROACH AND PROBLEM-SOLVING SKILLS, HIGH LEVEL OF NUMERACY. SUMMARIZES CURRENT FINANCIAL STATUS BY COLLECTING
INFORMATION PREPARATION IN BALANCE SHEET.PROFIT AND LOSS STATEMENT AND OTHER REPORTS, FINANCIAL TRANSACTION BY AUDITING DOCUMENTS. MAINTAIN ACCOUNTING CONTROLS BY PREPARING AND
RECOMMENDING POLICIES AND PROCEDURE. COLLEGE GRADUATE AND 2 YEARS EXPERIENCE. BACHELOR DEGREE</t>
  </si>
  <si>
    <t>C-500-24184-166703</t>
  </si>
  <si>
    <t xml:space="preserve">The Athlete's Foot of Saipan, Inc. </t>
  </si>
  <si>
    <t>Beach Road, Garapan P.O. BOX 500137</t>
  </si>
  <si>
    <t>P-500-24058-750369</t>
  </si>
  <si>
    <t>HIGH SCHOOL DIPLOMA, GED, OR SUITABLE EQUIVALENT. AT LEAST 12 MONTHS WORK EXPERIENCE AS A RETAIL SUPERVISOR OR SIMILAR POSITION. PROFICIENT KNOWLEDGE OF CUSTOMER SERVICE, AND STANDARD OFFICE PRACTICES AND PROCEDURES. PROFICIENT COMPUTER SKILLS. PROFICIENT STANDARD OFFICE EQUIPMENT SKILLS. COMMUNICATION SKILLS, BOTH WRITTEN AND VERBAL. PHONE ETIQUETTE. ORGANIZATIONAL SKILLS. AVAILABLE TO WORK SHIFTS. MUST BE ABLE TO WORK ON HOLIDAYS AND WEEKENDS. MUST TAKE A SKILLED TEST DURING APPLICATION PROCESS: PERFORMING BASIC CALCULATIONS FOR INVENTORY AND OTHER WORK-RELATED RECORD KEEPING. ANSWERING A BASIC LITERACY COMPREHENSION EXAM -TOTAL PASSING SCORE IS 89% THE SKILL TESTING AND COMPREHENSION EXAM ARE REQUIRED EQUALLY OF BOTH US AND FOREIGN WORKERS.</t>
  </si>
  <si>
    <t>C-500-24114-914654</t>
  </si>
  <si>
    <t>Ability to read, write, and communicate in English, read maps, maintain records, complete incident reports when necessary, and assist with passenger boarding and disembarking. Able to work with all age groups and be willing to escort individuals or groups on sightseeing tours while driving passenger vehicles. Available to work a flexible schedule, including evening, weekend and Holiday hours. Required to stand for long periods of time and walk up/down steps. A valid CNMI driver's license will be required to both U.S. workers and foreign workers to perform this job.</t>
  </si>
  <si>
    <t>C-500-24263-348651</t>
  </si>
  <si>
    <t>Chalan Pale Arnold Middle Road, Garapan</t>
  </si>
  <si>
    <t>C-500-24193-191419</t>
  </si>
  <si>
    <t xml:space="preserve">Required to comply with CNMI DCCA CCLP/CCDF requirements and documentations including the mandatory 40 hours of Annual Trainings and Participate in the CNMI QRIS Program. This requirement is applied equally to both U.S. Workers and foreign workers.
</t>
  </si>
  <si>
    <t>C-500-24281-388817</t>
  </si>
  <si>
    <t>P.O. BOX 503922</t>
  </si>
  <si>
    <t>6725 CHALAN PALI ARNOLD ROAD, GUALO RAI</t>
  </si>
  <si>
    <t>6725 GUALO RAI CENTER, CHALAN PALI ARNOLD ROAD, GUALO RAI</t>
  </si>
  <si>
    <t>P-500-24227-265900</t>
  </si>
  <si>
    <t>6 MONTHS WORK EXPERIENCE.
AUTOCAD OPERATOR.
ARCHITECTURAL, STRUCTURAL, ELECTRICAL, MECHANICAL PLANNING, DESIGN AND COST ESTIMATES.
KNOWLEDGE IN BUILDING CODES, MATERIALS AND STANDARDS.</t>
  </si>
  <si>
    <t>C-500-24248-312093</t>
  </si>
  <si>
    <t>Training and Development Specialists</t>
  </si>
  <si>
    <t>P-500-24190-178397</t>
  </si>
  <si>
    <t>Training and Development Specialist</t>
  </si>
  <si>
    <t xml:space="preserve">ABLE TO DEMONSTRATE SPECIFIC SKILLS: 1. ACTIVE LISTENING-GIVING FULL ATTENTION TO WHAT OTHER PEOPLE ARE SAYING, TAKING TIME TO UNDERSTAND THE
POINTS BEING MADE, ASKING QUESTIONS AS APPROPRIATE, AND NOT INTERRUPTING AT INAPPROPRIATE TIMES. 2.SPEAKING-TALKING TO OTHERS TO CONVEY
INFORMATION EFFECTIVELY. 3. READING COMPREHENSION-UNDERSTANDING WRITTEN SENTENCES AND PARAGRAPHS IN WORK RELATED DOCUMENTS. 4. CRITICAL
THINKING- USING LOGIC AND REASONING TO IDENTIFY THE STRENGTHS AND WEAKNESSES OF ALTERNATIVE SOLUTIONS, CONCLUSIONS OR APPROACHES TO
PROBLEMS. 5. WRITING-COMMUNICATING EFFECTIVELY IN WRITING AS APPROPRIATE FOR THE NEEDS OF THE AUDIENCE. ABLE TO COORDINATE TRAINING ACTIVITIES.
DEVELOP TRAINING MATERIAL. TRAIN PERSONNEL TO ENHANCE JOB SKILLS. CONDUCTS SURVEYS IN ORGANIZATIONS. EVALUATE TRAINING PROGRAMS,
INSTRUCTORS, OR MATERIALS. HUMAN RESOURCES TRAINING &amp; DEVELOPMENT &amp; CUSTOMER SERVICE. ABLE TO PULL, PUSH, LIFT, OR CARRY TRAINING MATERIALS/SUPPLIES TO 50LBS WITHOUT ASSISTANCE.  ABLE TO MULTI-TASK AND WORK UNDER PRESSURE. ABLE TO WORK IN FLEXIBLE SHIFTS, DAYS, EVENINGS, NIGHTS, WEEKENDS, AND HOLIDAYS. 
</t>
  </si>
  <si>
    <t>C-500-24198-201010</t>
  </si>
  <si>
    <t>Social Security (FICA),  Medicare Tax, Payroll Withholding Tax</t>
  </si>
  <si>
    <t>C-500-24276-379007</t>
  </si>
  <si>
    <t>C-500-24170-122130</t>
  </si>
  <si>
    <t>C-500-24120-934033</t>
  </si>
  <si>
    <t>C-500-24221-253233</t>
  </si>
  <si>
    <t xml:space="preserve">Must be at least high school graduate and must have 12 months of experience in sale of construction supplies and materials. Must have basic knowledge on construction/building materials and its functions.
</t>
  </si>
  <si>
    <t>SS FICA and other applicable CNMI withholding Taxes.</t>
  </si>
  <si>
    <t>C-500-24231-275077</t>
  </si>
  <si>
    <t>C-500-24181-162524</t>
  </si>
  <si>
    <t>AT LEAST 3 MONTHS WORK EXPERIENCED FOR THE POSITION; SERVICE ORIENTED AND ATTENTION TO DETAIL INSTRUCTIONS; MUST QUICKLY CLEAN AND ARRANGE ASSIGNED AREAS WITHOUT CLOSE SUPERVISION; ABILITY TO MAINTAIN A PROFESSIONAL APPEARANCE AND INTERACT POSITIVELY WITH CLIENTS; KNOWLEDGE OF CLEANING AND SANITATION PRODUCTS, TECHNIQUES AND METHODS AND WITH WORKING KNOWLEDGE OF OPERATING MECHANIZED CLEANING TOOLS AND EQUIPMENTS; AND ABILITY TO LIFT, PUSH AND PULL REQUIRE LOADS OF MATERIALS, SUPPLIES, AND TOOLS/EQUIPMENTS .</t>
  </si>
  <si>
    <t>C-500-24320-476882</t>
  </si>
  <si>
    <t>C-500-24326-489696</t>
  </si>
  <si>
    <t>Knowledge of construction materials with at least 12 months working experience as a Light Truck Drivers. Related skills and knowledge are required to this position and must have a valid local driver license when operating or driving the delivery truck. Must have experience for safety driving when some emergency or special conditions occur. Must have knowledge of loading and unloading construction materials, emergency boom truck repairing and safety hoisting of heavy equipment with heavy loading. Understanding and speaking both English, Chinese, or Filipino language to communicate with local and foreign customers is preferable. Willing to work on flexible hours even at weekend or holidays.</t>
  </si>
  <si>
    <t>C-500-24339-516007</t>
  </si>
  <si>
    <t>P-500-24299-432010</t>
  </si>
  <si>
    <t>C-500-24318-471131</t>
  </si>
  <si>
    <t>P-500-24198-198631</t>
  </si>
  <si>
    <t>C-500-24216-243043</t>
  </si>
  <si>
    <t>P-500-24178-148240</t>
  </si>
  <si>
    <t>Knowledge of using machines hand tools or power tools, including their designs, uses, repair, and maintenance.</t>
  </si>
  <si>
    <t>C-500-24208-224058</t>
  </si>
  <si>
    <t>GUMA ARCHITECTS, LLC</t>
  </si>
  <si>
    <t>P.O. BOX 7721 SVRB</t>
  </si>
  <si>
    <t>66-0886837</t>
  </si>
  <si>
    <t>McPHETRES</t>
  </si>
  <si>
    <t>Samuel</t>
  </si>
  <si>
    <t>P.O. Box 7721 SVRB</t>
  </si>
  <si>
    <t>sam@guma.space</t>
  </si>
  <si>
    <t>P-500-24165-105217</t>
  </si>
  <si>
    <t>Must have knowledge of Autodesk Revit and AutoCAD, Microsoft Word and Excel.  Must have experience with construction systems and be comfortable on a construction site.</t>
  </si>
  <si>
    <t>6571 Chalan Pale Arnold, 2nd Fl</t>
  </si>
  <si>
    <t>Island Commercial Center</t>
  </si>
  <si>
    <t xml:space="preserve">Federal Income Tax, FICA, Medicare and Health Insurance (optional coverages) </t>
  </si>
  <si>
    <t>C-500-24206-220114</t>
  </si>
  <si>
    <t>PACIFIC MARINE ENTERPRISES INC</t>
  </si>
  <si>
    <t>Pmb 181 Box 10001</t>
  </si>
  <si>
    <t>Chalan Pale Arnold As Mahetog</t>
  </si>
  <si>
    <t>Varela</t>
  </si>
  <si>
    <t>Danilyn</t>
  </si>
  <si>
    <t>P-500-24109-902793</t>
  </si>
  <si>
    <t>CHALAN PALE ARNOLD PAIPAI DRIVE</t>
  </si>
  <si>
    <t xml:space="preserve">AS MAHETOG TANAPAG </t>
  </si>
  <si>
    <t>C-500-24256-334107</t>
  </si>
  <si>
    <t xml:space="preserve">THREE MONTHS RELATED WORK EXPERIENCED. MUST HAVE THE ABILITY TO BEND , STRECTH, TWIST, OR REACH WITH YOUR BODY, ARMS,
AND/OR LEGS. MUST KNOW HOW TO OPERATE CLEANING EQUIPMENT SUCH AS CARPET SHAMPOOERS, CARPET STEAMERS, CLOTHES WASHER AND DRYER, IRONING
MACHINE OR PRESSES, FLOOR POLISHERS, AND VACUUM CLEANERS. MUST BE WILLING TO WORK FLEXIBLE SCHEDULES INCLUDING WEEKENDS AND HOLIDAYS. APPLICANTS ARE REQUIRED
TO SUBMIT THEIR RESUME AND EMPLOYMENT CERTIFICATION SHOWING THE REQUIRED EXPERIENCE. APPLICATIONS WILL BE CONSIDERED IF SUBMITTED WITHIN THE
RECRUITMENT PERIOD. PREVIOUS EMPLOYER WILL BE CONTACTED FOR VERIFICATION AND PERSONAL REFERENCE.
</t>
  </si>
  <si>
    <t>C-500-24197-195260</t>
  </si>
  <si>
    <t>P-500-24081-818091</t>
  </si>
  <si>
    <t>C-500-24172-131576</t>
  </si>
  <si>
    <t>C-500-24194-191833</t>
  </si>
  <si>
    <t>C-500-24215-239983</t>
  </si>
  <si>
    <t>BUIYAN</t>
  </si>
  <si>
    <t>C-500-25038-673776</t>
  </si>
  <si>
    <t>C-500-24306-446738</t>
  </si>
  <si>
    <t>P-500-24239-295040</t>
  </si>
  <si>
    <t>C-500-24194-191754</t>
  </si>
  <si>
    <t>P-500-24079-810282</t>
  </si>
  <si>
    <t xml:space="preserve">CNMI WITHHOLDING AND FICA TAX
</t>
  </si>
  <si>
    <t>C-500-24241-299023</t>
  </si>
  <si>
    <t>C-500-24237-291508</t>
  </si>
  <si>
    <t xml:space="preserve">Only CNMI  (Ch2) Withholding and Federal (Fica/Medicare) Taxes will be deducted from the Workers Paycheck as required by law will be made.
</t>
  </si>
  <si>
    <t>C-500-24173-136421</t>
  </si>
  <si>
    <t>C-500-24263-348626</t>
  </si>
  <si>
    <t>COMPUTER LITERATE, PROFICIENT IN EXCEL, MICROSOFT WORD, PROBLEM AND ANALYTICAL SKILLS, TIME MANAGEMENT AND
MULTITASKING, ACCOUNTING, BOOKKEEPING, AUDITING.</t>
  </si>
  <si>
    <t>C-500-24236-288531</t>
  </si>
  <si>
    <t>FICA payroll taxes and CNMI income taxes such as Chapter 2 and 7 taxes</t>
  </si>
  <si>
    <t>C-500-25075-779569</t>
  </si>
  <si>
    <t>Deductions will include local and state taxes which is consistent and pertinent to U.S. Federal and CNMI Laws (e.g. Chapter 2, Chapter 7, SS, and Medicare)</t>
  </si>
  <si>
    <t>C-500-25027-643281</t>
  </si>
  <si>
    <t>P-500-24346-533798</t>
  </si>
  <si>
    <t>High School Graduate or Automotive Mechanic Technical or Vocational Program completion with certificate. 12 months of experience in the maintenance and repair for rigid fuel tank trucks and tanker trailers. Must be able to diagnose, adjust, repair, maintain, repair and overhaul engines for rigid fuel tank trucks and tanker trailers. Minimum of 1 year work experience is required on these areas: lubrication, repairs and servicing, use of machine tools, welding and flame cutting, engine elements, gears, brakes, transmission and exhausts of fuel tank trucks and tanker trailers. Must have knowledge and experience in mechanical devices for fuel tank trucks and tanker trailers. Must be able to pass a medical exam required by CNMI Bureau of Motor Vehicles. Must be able to obtain a CNMI driver's license.</t>
  </si>
  <si>
    <t>C-500-25073-775043</t>
  </si>
  <si>
    <t>BRIGIDA ST., CHALAN KANOA</t>
  </si>
  <si>
    <t>Must have at least 12 months' work experience in a reputable establishment. Must be able to perform food preparation and cooking activities of a dining restaurant. Can design the menu and review food purchases. Must have the ability to forecast food preparation base from increase or decrease customer guest flow. Can create inventory methods based on company or restaurant needs. Can comply with nutrition, sanitation regulation and safety standards as prescribed by USDA. Applicants must be updated on the latest industry practices.</t>
  </si>
  <si>
    <t>C-500-24360-571069</t>
  </si>
  <si>
    <t>KANGTAI CORPORATION</t>
  </si>
  <si>
    <t>FORTUNE MARKET</t>
  </si>
  <si>
    <t>CHALAN PALE ARNOLD, CHALAN LAULAU VILLAHGE</t>
  </si>
  <si>
    <t>cnmi</t>
  </si>
  <si>
    <t>66-1007057</t>
  </si>
  <si>
    <t>YUEHUA</t>
  </si>
  <si>
    <t>yuahuachen2024@gmail.com</t>
  </si>
  <si>
    <t>P-500-24310-452930</t>
  </si>
  <si>
    <t>Per week exceeds 40 hours, overtime rate $9.75 x1.5=$14.625 per hour</t>
  </si>
  <si>
    <t>C-500-25041-681544</t>
  </si>
  <si>
    <t>C-500-25008-602301</t>
  </si>
  <si>
    <t>C-500-24318-473539</t>
  </si>
  <si>
    <t>BED AND BREAKFAST</t>
  </si>
  <si>
    <t>P.O. BOX 500876, 702 TOMAS TUN SABLAN ST</t>
  </si>
  <si>
    <t>P-500-24268-362054</t>
  </si>
  <si>
    <t>At least 12 months working experience as maintenance and repair worker. Know how to repair doors, locks, windows. Can read electrical diagram and repair electrical problems. Knowledge in repair and painting in building. Knowledge in Welding, Carpentry, and Masonry works. Willing to work flexible schedule. Do other related duties as assigned</t>
  </si>
  <si>
    <t>C-500-24306-446901</t>
  </si>
  <si>
    <t>P-500-24239-292164</t>
  </si>
  <si>
    <t xml:space="preserve">Knowledge in multi-crafting skills in carpentry, plumbing, electrical and painting. </t>
  </si>
  <si>
    <t>Chalan Pale Arnold Street Garapan Saipan MP 96950</t>
  </si>
  <si>
    <t>C-500-24310-452906</t>
  </si>
  <si>
    <t>scottbuilders.construction@gmail.com</t>
  </si>
  <si>
    <t>CNMI  TAX - CHAP2 &amp; CHAP7
FICA- SS &amp; MED</t>
  </si>
  <si>
    <t>C-500-24343-526378</t>
  </si>
  <si>
    <t>P-500-24215-239948</t>
  </si>
  <si>
    <t>Troubleshooting, experience in heavy equipment, problem-solving, communication and attention to detail.</t>
  </si>
  <si>
    <t>C-500-25017-625335</t>
  </si>
  <si>
    <t>C-500-25024-639294</t>
  </si>
  <si>
    <t>Can possess to troubleshoot. Can operate Maintenance and Repair equipment. Must be a High School Graduate or GED and have at least 24 months working experience as Maintenance and Repairs Worker with Employment Certificate. Must have Police Clearance. Willing to work in a flexible working schedule.
NOTE; This pre-requisite applies to both CW-1 and U.S. Workers applicant</t>
  </si>
  <si>
    <t>In excess of 40 hours per week, the rate will multiply by 1.5</t>
  </si>
  <si>
    <t>C-500-25015-618722</t>
  </si>
  <si>
    <t>C-500-25003-591318</t>
  </si>
  <si>
    <t>C-500-25037-669899</t>
  </si>
  <si>
    <t>Prior experience in related food and beverage preparations. Experience with hot and cold food preparation. Ability to use slicers, mixers, grinders, food processors, etc. Able to handle work in a fast-paced environment. With working knowledge of accepted sanitation standards and health codes. Can cook Korean/Mexican dishes.</t>
  </si>
  <si>
    <t>C-500-25038-673756</t>
  </si>
  <si>
    <t>Must have at least 24-month of work related experience as General maintenance and repair workers, General. The ability to move hand, and hand together with  arm, or two hands to grasp, manipulate, or assemble objects.</t>
  </si>
  <si>
    <t>C-500-25092-821003</t>
  </si>
  <si>
    <t>C-500-25092-820995</t>
  </si>
  <si>
    <t>C-500-25093-825769</t>
  </si>
  <si>
    <t>P-500-24335-507750</t>
  </si>
  <si>
    <t>Must know how to operate and maintain groundskeeping equipment such as riding mowers, bush cutters, hedge trimmer, chainsaw, electric clipper, sod cutter and pruning saw.  Must have knowledge or outdoor plumbing and maintenance for landscaping.</t>
  </si>
  <si>
    <t>C-500-25093-825669</t>
  </si>
  <si>
    <t>Can work flexible hours during weekends and holidays.
Required for both U.S Workers and CW1 Workers.
All Applicants must provide high school credentials and employment certificate/s.</t>
  </si>
  <si>
    <t>C-500-25098-840434</t>
  </si>
  <si>
    <t>C-500-25059-731577</t>
  </si>
  <si>
    <t>Broadway St., Canal Ave., San Jose Village</t>
  </si>
  <si>
    <t>C-500-25092-825490</t>
  </si>
  <si>
    <t>Must have at least 12 months of verifiable work experience performing basic vehicle and equipment diagnostics, troubleshooting, and repairs. Must be able to identifying mechanical or electrical issues using diagnostic tools and equipment. Can work under less supervision and be able to meet work deadlines. Must be physically fit to lift, push, pull or carry heavy loads and perform the duties of the position. Must be able to secure the CNMI Commercial driver's license. Willing to work flexible hours including weekends and holidays. Must have own transportation to and from work. Must possess a valid CNMI driver's license and have a driving record free of major traffic violations such as DUI, reckless driving, &amp; license suspension. All applicants must submit an updated resume along with supporting documents, such as verifiable employment certifications &amp; police clearance. Qualified candidates will be contacted for an interview. Applications must be received by the specified job vacancy announcement closing date. Background checks and drug testing may be required during or prior to employment and all applicants must agree and comply.</t>
  </si>
  <si>
    <t>C-500-25070-763735</t>
  </si>
  <si>
    <t>C-500-25084-800080</t>
  </si>
  <si>
    <t>C-500-25099-848957</t>
  </si>
  <si>
    <t>KANG CORPORATION</t>
  </si>
  <si>
    <t>P.O Box 503053 Ck</t>
  </si>
  <si>
    <t>P-500-24239-292143</t>
  </si>
  <si>
    <t>Housekeeping Cleaners</t>
  </si>
  <si>
    <t>Must have 3 month work experience. Preferable experience in cleaning laundry areas.  knowledgeable of health and safety of the job.</t>
  </si>
  <si>
    <t>Chalan Kanoa Village</t>
  </si>
  <si>
    <t>C-500-25083-796727</t>
  </si>
  <si>
    <t>https://jobs.labor.cnmi.gov/jobs</t>
  </si>
  <si>
    <t>C-500-25153-039583</t>
  </si>
  <si>
    <t>C-500-25095-835117</t>
  </si>
  <si>
    <t>P-500-25044-689413</t>
  </si>
  <si>
    <t>MANICURIST/PEDICURIST</t>
  </si>
  <si>
    <t xml:space="preserve">WORK SCHEDULE AS FOLLOWS:
10:00 AM TO 1:00PM; 
2:00PM TO 6:00PM
7 HOURS PER DAY. MONDAY THROUGN FRIDAY, 35 HOURS PER WEEK.
</t>
  </si>
  <si>
    <t>Per week exceeds 40 hours, overtime rate $8.14 x 1.5=$12.21 per hour.</t>
  </si>
  <si>
    <t>C-500-25119-919226</t>
  </si>
  <si>
    <t>C-500-25120-920932</t>
  </si>
  <si>
    <t>GED/Diploma and 12 months work experience as COOK.</t>
  </si>
  <si>
    <t>C-500-25094-831086</t>
  </si>
  <si>
    <t>C-500-25084-800089</t>
  </si>
  <si>
    <t>Employees' Income Taxes as required by Federal &amp; CNMI laws.</t>
  </si>
  <si>
    <t>C-500-25106-869132</t>
  </si>
  <si>
    <t>P-500-24354-556552</t>
  </si>
  <si>
    <t>Store Maintenance</t>
  </si>
  <si>
    <t xml:space="preserve">	Applicants must have twenty-four (24) months of continuous work experience in a store as a maintenance worker.
	Experience with HVAC systems, refrigeration, plumbing, electrical, carpentry, and general maintenance.
	Ability to troubleshoot and repair various equipment and systems.
	Ability to spot issues early and perform thorough inspections.
	Able to communicate effectively with store management and team members. (preferably English- and Chinese-speaking).
	Ability to lift heavy equipment, climb ladders, and perform physical labor as needed.
	Understanding of safety protocols and regulations to ensure a safe working environment.
</t>
  </si>
  <si>
    <t>C-500-25139-989135</t>
  </si>
  <si>
    <t>C-500-25095-835070</t>
  </si>
  <si>
    <t>1. WORK SCHEDULE AS FOLLOW:
11:00AM TO 2:00PM,
5:00PM TO 9:00PM.
7 HOURS A DAY, MONDAY THROUGH FRIDAY, 35 HOURS PER WEEK.
2. Request an on-site cooking test.</t>
  </si>
  <si>
    <t>Per week exceeds 40 hours, overtime rate $8.83 x 1.5=$13.245 per hour</t>
  </si>
  <si>
    <t>C-500-25099-845036</t>
  </si>
  <si>
    <t>C-500-25108-878907</t>
  </si>
  <si>
    <t>C-500-25106-873118</t>
  </si>
  <si>
    <t>P-500-25068-759900</t>
  </si>
  <si>
    <t>MUST HAVE AT LEAST 9 MONTHS OF WORK EXPERIENCE AS CONSTRUCTION LABORERS. MUST PASS PRE-EMPLOYMENT DRUG TEST IF SELECTED, MUST PASS PRE-EMPLOYMENT CRIMINAL BACKGROUND CHECK IS SELECTED. ALL EMPLOYMENT REQUIREMENTS APPLY EQUALLY TO BOTH U.S. WORKERS AND CW-1 WORKERS.</t>
  </si>
  <si>
    <t>Winzy/RC LLC Project sites</t>
  </si>
  <si>
    <t>P-500-24212-230341</t>
  </si>
  <si>
    <t>C-500-25136-983261</t>
  </si>
  <si>
    <t>C &amp; Q CORPORATION</t>
  </si>
  <si>
    <t>C&amp;Q COMMERCIAL FARMING</t>
  </si>
  <si>
    <t>P-500-25093-827665</t>
  </si>
  <si>
    <t>1. Employee Work Schedule as follow:
 7:00 AM to 11:00AM; 2:00PM to 5:00PM.
 7 Hours per day, Monday through Friday,  35 hours  per week.
2. Request for on-site testing.</t>
  </si>
  <si>
    <t>C-500-25109-882675</t>
  </si>
  <si>
    <t>C-500-25108-878879</t>
  </si>
  <si>
    <t>RMR (USA) INC.</t>
  </si>
  <si>
    <t>P.O. Box 504156</t>
  </si>
  <si>
    <t>66-0848729</t>
  </si>
  <si>
    <t>Ahmed</t>
  </si>
  <si>
    <t>Mohammad F</t>
  </si>
  <si>
    <t>rmrusainc@gmail.com</t>
  </si>
  <si>
    <t>P-500-25068-759903</t>
  </si>
  <si>
    <t>MUST HAVE AT LEAST 12 MONTHS OF PRIOR EXPERIENCE. MUST PROVIDE UPDATED CRIMINAL RECORD CLEARANCE PRE-EMPLOYMENT. ALL
EMPLOYMENT RULES APPLIES EQUALLY TO BOTH U.S. WORKERS AND CW-1 WORKERS.</t>
  </si>
  <si>
    <t>C-500-25104-863182</t>
  </si>
  <si>
    <t>Must have 3 months' work experience as a Baker.</t>
  </si>
  <si>
    <t>C-500-25107-874890</t>
  </si>
  <si>
    <t>WINNER LI'S CORPORATION</t>
  </si>
  <si>
    <t>SUNFLOWER MARKET</t>
  </si>
  <si>
    <t>CHALAN PALE ARNOLD, LOWER NAVY HILL VILLAGE</t>
  </si>
  <si>
    <t>66-0817890</t>
  </si>
  <si>
    <t>BOHU</t>
  </si>
  <si>
    <t>WINNERLIS22@GMAIL.COM</t>
  </si>
  <si>
    <t>P-500-25041-678501</t>
  </si>
  <si>
    <t>Bi-weekly salary $18.24 x70 hours=$1,276.80 (FLSA Exempt)</t>
  </si>
  <si>
    <t>winnerlis22@gmail.com</t>
  </si>
  <si>
    <t>C-500-25137-988112</t>
  </si>
  <si>
    <t>Presodent</t>
  </si>
  <si>
    <t>P-500-24127-958782</t>
  </si>
  <si>
    <t xml:space="preserve">At least 12 months of work experience as a baker.
</t>
  </si>
  <si>
    <t>C-500-25105-863554</t>
  </si>
  <si>
    <t>MARY ANN SABLAN</t>
  </si>
  <si>
    <t>CREATIVE HAIR AND BODY CARE</t>
  </si>
  <si>
    <t>1ST FLOOR M2M BUILDING, JESUS T. ATTAO S</t>
  </si>
  <si>
    <t>12769 COASTAL DRIVE, CAPITOL HILL</t>
  </si>
  <si>
    <t>P. O. BOX 503776</t>
  </si>
  <si>
    <t>P-500-24358-566654</t>
  </si>
  <si>
    <t>Required Certificate of Employment from the previous employer as a Massage Therapist or Masseuse and Training Certificate.
All special requirements will be applied equally and consistently to both U. S. and CW-1 workers.</t>
  </si>
  <si>
    <t>C-500-24190-180397</t>
  </si>
  <si>
    <t>BLOSSOM CORPORATION</t>
  </si>
  <si>
    <t>LUCKY STAR MARKET</t>
  </si>
  <si>
    <t>66-0968708</t>
  </si>
  <si>
    <t>BLOSSOMCORP2020@OUTLOOK.COM</t>
  </si>
  <si>
    <t>P-500-24067-778624</t>
  </si>
  <si>
    <t>blossomcorp2020@outlook.com</t>
  </si>
  <si>
    <t>C-500-24206-217641</t>
  </si>
  <si>
    <t>P-500-24138-007048</t>
  </si>
  <si>
    <t>Bowling Pinsetter</t>
  </si>
  <si>
    <t>1 year work related skill, knowledge and experience.  Performing routine maintenance on equipment and determining when and what kind of maintenance is needed.</t>
  </si>
  <si>
    <t>C-500-24263-348747</t>
  </si>
  <si>
    <t>Chalan  Pale Arnold Middle Road, Gualo Rai</t>
  </si>
  <si>
    <t>Chalan Pale Arnold Middle Road, Gualo Rai</t>
  </si>
  <si>
    <t>CNMI Withholding Tax, FICA Tax and other deductions required by Law.</t>
  </si>
  <si>
    <t>C-500-24242-301930</t>
  </si>
  <si>
    <t>Poong Won Corporation</t>
  </si>
  <si>
    <t>Saipan Well Tour</t>
  </si>
  <si>
    <t>P.O. Box 503132</t>
  </si>
  <si>
    <t>66-0807462</t>
  </si>
  <si>
    <t>Seung Jin</t>
  </si>
  <si>
    <t>JIn Joo Corporation</t>
  </si>
  <si>
    <t>P-500-24197-195132</t>
  </si>
  <si>
    <t>2 years of work experience as a tour guide. Can communicate clearly with tourists to explain safety regulations and procedures. Able to adhere to a schedule. Able to organize and watch over a large group of people and follow pre-designated routes. Can speak Korean, Chinese.  Valid drivers license is required for US Citizens and CW1 workers.</t>
  </si>
  <si>
    <t>CNMI, SS Tax (FICA), Medicare</t>
  </si>
  <si>
    <t>C-500-24335-507783</t>
  </si>
  <si>
    <t>C-500-24257-335374</t>
  </si>
  <si>
    <t>Power Builders International, LLC</t>
  </si>
  <si>
    <t>66-0711044</t>
  </si>
  <si>
    <t>P-500-24205-214387</t>
  </si>
  <si>
    <t>ABILITY TO FOLLOW INSTRUCTIONS FROM SUPERVISORS OR SENIOR MAINTENANCE WORKERS. KNOWLEDGE OF GENERAL CARPENTRY AND REPAIR. ABILITY TO USE HAND TOOLS AND POWER TOOLS.</t>
  </si>
  <si>
    <t>C-500-24208-224108</t>
  </si>
  <si>
    <t>P-500-24166-110857</t>
  </si>
  <si>
    <t xml:space="preserve">Knowledgeable of various fishing methods like bottom fishing, trolling, spear fishing.
</t>
  </si>
  <si>
    <t xml:space="preserve">San Vicente Rd. Dandan Village </t>
  </si>
  <si>
    <t>C-500-24208-224403</t>
  </si>
  <si>
    <t>WENJIA CORPORATION CNMI</t>
  </si>
  <si>
    <t>BRAVO KITCHEN AND BAR</t>
  </si>
  <si>
    <t>P.O. BOX 10003, PMB 332</t>
  </si>
  <si>
    <t>66-0862905</t>
  </si>
  <si>
    <t>CUIMIN</t>
  </si>
  <si>
    <t>bravokitchen2024@gmail.com</t>
  </si>
  <si>
    <t>P-500-24130-974544</t>
  </si>
  <si>
    <t>Knowledge in preparing fastfood with cooking skills, sauce making, knife skills, operates grills, or deep fryers must willing to get food handler certificates and health certificates</t>
  </si>
  <si>
    <t>CUIYAN</t>
  </si>
  <si>
    <t>C-500-24195-194828</t>
  </si>
  <si>
    <t xml:space="preserve">Applicant must be a high school graduate or equivalent with at least 24 months of experience as an accounting clerk. Must have knowledge and understanding of bookkeeping  practices and procedures. Proficient in MS Word, Excel, and Peachtree Accounting software. Knowledgeable in preparation of tax returns, business and financial reports, billing and collections, payroll and budgeting duties. Applicant must be willing to work in flexible hours, even weekend and holidays if necessary especially to meet deadlines. </t>
  </si>
  <si>
    <t>C-500-24196-195112</t>
  </si>
  <si>
    <t>SZABO AEROSPACE LLC</t>
  </si>
  <si>
    <t>SKYDIVE SAIPAN HANGER, 2995 ASIANA PLACE, I FADANG</t>
  </si>
  <si>
    <t>SAIPAN INTERNATIONAL AIRPORT; P.O. BOX 500455</t>
  </si>
  <si>
    <t>20-5403035</t>
  </si>
  <si>
    <t>john.stewart@skydiveguam.com</t>
  </si>
  <si>
    <t>P-500-24137-001490</t>
  </si>
  <si>
    <t>HIGH SCHOOL DIPLOMA (MAY BE FOREIGN EQUIVALENT); CURRENT U.S. FAA AIRFRAME AND POWERPLANT LICENSE.</t>
  </si>
  <si>
    <t>Employer paid group medical and dental insurance</t>
  </si>
  <si>
    <t>Social Security, Medicare and withholding tax</t>
  </si>
  <si>
    <t>Mailaman</t>
  </si>
  <si>
    <t>C-500-24226-262500</t>
  </si>
  <si>
    <t>Paid Leave, Duty Meal, and optional Health Insurance</t>
  </si>
  <si>
    <t>C-500-24248-312058</t>
  </si>
  <si>
    <t>C-500-24272-372251</t>
  </si>
  <si>
    <t>C-500-24270-365989</t>
  </si>
  <si>
    <t>AGBAYANI</t>
  </si>
  <si>
    <t>P-500-24228-268756</t>
  </si>
  <si>
    <t>C-500-24274-372671</t>
  </si>
  <si>
    <t>C-500-24339-515823</t>
  </si>
  <si>
    <t>C-500-24210-227259</t>
  </si>
  <si>
    <t>D'TORRES BLDG. MIDDLE ROAD, GARAPAN, SUITE 103</t>
  </si>
  <si>
    <t>P-500-24169-121197</t>
  </si>
  <si>
    <t>D'TORRES BLDG. MIDDLE RD, SUITE 103</t>
  </si>
  <si>
    <t>C-500-24170-122743</t>
  </si>
  <si>
    <t>P-500-23252-333562</t>
  </si>
  <si>
    <t>C-500-24312-461467</t>
  </si>
  <si>
    <t>C-500-24335-507768</t>
  </si>
  <si>
    <t xml:space="preserve">Knowledge of machines hand tools or power tools, including their designs, uses, repair, and maintenance.
</t>
  </si>
  <si>
    <t>C-500-24169-117390</t>
  </si>
  <si>
    <t>Reliance Help Supply</t>
  </si>
  <si>
    <t>P-500-23332-528461</t>
  </si>
  <si>
    <t>C-500-24210-227105</t>
  </si>
  <si>
    <t>P-500-24162-089275</t>
  </si>
  <si>
    <t>AT LEAST 12 MONTHS OF WORK EXPERIENCE AS A COOK.</t>
  </si>
  <si>
    <t>C-500-24181-162608</t>
  </si>
  <si>
    <t>MLC INVESTMENT CORPORATION</t>
  </si>
  <si>
    <t>MARIANAS DEALS</t>
  </si>
  <si>
    <t>P.O. BOX 7346, AS PERDIDO ROAD</t>
  </si>
  <si>
    <t>66-0907782</t>
  </si>
  <si>
    <t>LYNIE</t>
  </si>
  <si>
    <t>mlcinvcorp@gmail.com</t>
  </si>
  <si>
    <t>Floral Designers</t>
  </si>
  <si>
    <t>P-500-23269-383698</t>
  </si>
  <si>
    <t>FLORIST</t>
  </si>
  <si>
    <t>At least 6 months working experience. Must have experience as a Florist. Must know how to arrange flowers, color, and material combination according to customer desire. Know the different types of flowers and its name. Can create new flower arrangement design. Willing to work flexible schedule. Do other related duties as assigned.</t>
  </si>
  <si>
    <t>invcorpmlc@gmail.com</t>
  </si>
  <si>
    <t>C-500-24262-345221</t>
  </si>
  <si>
    <t>P-500-24221-253061</t>
  </si>
  <si>
    <t>- 12 MONTHS EXPERIENCE AS A DELIVERY DRIVER
- MUST POSSESS A VALID CNMI DRIVER'S LICENSE
- MUST BE ABLE TO DO WORK WITH SOME LIFTING AND CARRYING OF ITEMS ON THE JOB
- MUST BE ABLE TO PERFORM MATHEMATICAL COMPUTATION</t>
  </si>
  <si>
    <t>C-500-24204-211130</t>
  </si>
  <si>
    <t>GAMAB</t>
  </si>
  <si>
    <t>ALEJANDRO</t>
  </si>
  <si>
    <t>PEREZ</t>
  </si>
  <si>
    <t>P-500-24080-815031</t>
  </si>
  <si>
    <t>UNIT 1 2ND FLR,, M2M BLDG., JESUS T. ATTAO ROAD</t>
  </si>
  <si>
    <t>C-500-24212-230274</t>
  </si>
  <si>
    <t>YS ENTERPRISE LLC</t>
  </si>
  <si>
    <t>Suite 202-B 2nd Fl. SCS Bldg</t>
  </si>
  <si>
    <t>66-0717115</t>
  </si>
  <si>
    <t>KAWABE</t>
  </si>
  <si>
    <t>ysent.hr@gmail.com</t>
  </si>
  <si>
    <t>P-500-24155-061459</t>
  </si>
  <si>
    <t xml:space="preserve">Must know how to use and mix chemical solutions and use equipment to prevent damage to fixtures, furniture and rugs and carpets. Must have at least 3months of working experience as housekeeper (must present a certificate of employment to qualify for the position applying to). PRE-SCREENING TEST IS REQUIRED (LIKE TRADE TEST AND/OR EMPLOYMENT EXAM)
</t>
  </si>
  <si>
    <t>C-500-24155-061712</t>
  </si>
  <si>
    <t>C-500-24188-178079</t>
  </si>
  <si>
    <t>C-500-24166-110556</t>
  </si>
  <si>
    <t>C-500-24201-207573</t>
  </si>
  <si>
    <t>C-500-24275-378776</t>
  </si>
  <si>
    <t>C-500-25045-692924</t>
  </si>
  <si>
    <t>C-500-24187-176203</t>
  </si>
  <si>
    <t>FASHION SCENT INTERNATIONAL, INC.</t>
  </si>
  <si>
    <t>FLOR HAIR SALON</t>
  </si>
  <si>
    <t>CHALAN PALE ARNOLD ROAD, GUALO RAI</t>
  </si>
  <si>
    <t>P.O. BOX 504808</t>
  </si>
  <si>
    <t>URBIEN</t>
  </si>
  <si>
    <t>NOEMI</t>
  </si>
  <si>
    <t>MARTINEZ</t>
  </si>
  <si>
    <t>P-500-24074-797944</t>
  </si>
  <si>
    <t>HAIRDRESSERS, HAIRSTYLISTS AND COSMETOLOGISTS</t>
  </si>
  <si>
    <t>CHALAN PALE ARNOLD ROAD, SAIPAN PLAZA BLDG., GUALO RAI</t>
  </si>
  <si>
    <t>C-500-24221-253502</t>
  </si>
  <si>
    <t>SAIPAN IVF CENTER, LLC</t>
  </si>
  <si>
    <t>SAIPAN IVF CENTER</t>
  </si>
  <si>
    <t>66-0931646</t>
  </si>
  <si>
    <t>TAO</t>
  </si>
  <si>
    <t>OPERATING MANAGER</t>
  </si>
  <si>
    <t>3F, BOG BLDG, GARAPAN</t>
  </si>
  <si>
    <t>saipanivfcenter@yahoo.com</t>
  </si>
  <si>
    <t>Cytogenetic Technologists</t>
  </si>
  <si>
    <t>P-500-24181-162334</t>
  </si>
  <si>
    <t>Embryology Laboratory Assistant</t>
  </si>
  <si>
    <t>Two years of experience in a medical setting. A basic understanding of patient care, medical terminology, coding procedures, reference tools, and appropriate clinical pharmacology for medical assistant practice scope. Familiarity with electronic medical health care record systems.</t>
  </si>
  <si>
    <t>C-500-24227-265734</t>
  </si>
  <si>
    <t>C-500-24248-311813</t>
  </si>
  <si>
    <t>C-500-24198-198117</t>
  </si>
  <si>
    <t>MUST HAVE 2 YEARS OF EXPERIENCE IN THE SAME POSITION MAINTAINING AN EXISTING BUILDING TO PREVENT DETERIORATION. CUSTOMER SERVICE, COMMUNICATION AND INTERPERSONAL SKILLS ARE A MUST WHEN DEALING WITH CLIENTS. APPLICANT MUST BE ABLE TO MULTI TASK AND WORK EVEN UNDER PRESSURE. APPLICANT MUST BE WILLING TO WORK FLEXIBLE TIME, HOLIDAYS AND  WEEKENDS WHEN NECESSARY. MUST HAVE TIME MANAGEMENT SKILLS. KNOWLEDGE OF BUILDING SKILLS INCLUDING AIR-CONDITIONING, ELECTRICAL, PLUMBING, PAINTING, AND GENERAL BUILDING REPAIR, MUST BE ADEPT AT USING A VARIETY OF HAND AND ELECTRICAL TOOLS. MUST HAVE THE ABILITY TO CLIMB HEIGHTS, LIFT UP TO 50 LBS. AND CLIMB ONTO LADDERS. WORK HOURS WILL BE BETWEEN 6AM AND 8PM FOR AT LEAST 7 HOURS PER DAY. APPLICANT MUST CLEARLY INDICATE THE JVA # AND POSITION BEING APPLIED FOR. APPLICANT MUST SUBMIT A RESUME WITH PERSONAL REFERENCES, AND EMPLOYMENT CERTIFICATES SHOWING THE REQUIRED WORK EXPERIENCE. COMPLETE APPLICATIONS WILL BE CONSIDERED IF SUBMITTED WITHIN THE RECRUITMENT PERIOD. WE WILL CONTACT PREVIOUS EMPLOYERS FOR VERIFICATION AND PERSONAL REFERENCE. APPLICANTS WILL BE ASKED TO DEMONSTRATE SKILL REQUIREMENTS OF THE JOB. ALL REQUIREMENTS WILL BE APPLIED EQUALLY TO ALL APPLICANTS</t>
  </si>
  <si>
    <t>C-500-24262-345197</t>
  </si>
  <si>
    <t xml:space="preserve">MUST POSSESS A VALID CNMI DRIVER LICENSE EQUALLY APPLICABLE TO BOTH U. S. AND FOREIGN APPLICANTS.
2. MUST HAVE  2 YEARS DOCUMENTED WORK EXPERIENCE, KNOWLEDGE &amp; SKILLS  IN THE SAME POSITION.
3. MUST BE PROFICIENT IN THE USE OF HAND AND POWER TOOLS TO REPAIR ELECTRICAL, ELECTRONIC COMPONENTS, PIPE SYSTEMS, PLUMBING, MACHINERY OR
EQUIPMENT.
4. MUST BE ABLE TO LIFT, CARRY AND MOVE HEAVY OBJECTS AT LEAST 90 LBS. IN WEIGHT WITHOUT ASSISTANCE.
5.  MUST BE ABLE TO DELIVER WORK INDEPENDENTLY &amp; WITH URGENCY.
6.  Must be able to work on flexible time, early morning shift, Sundays and
holidays when needed &amp;  must be have a reliable transportation to &amp; from the place of work. . 
7. Detailed resume, employment certifications &amp; pre-screening test are required 
equally applicable to both U.S. and foreign applicants.
 </t>
  </si>
  <si>
    <t>C-500-25080-792982</t>
  </si>
  <si>
    <t>C-500-24354-556177</t>
  </si>
  <si>
    <t>P &amp; G ENTERPRISES THE  AS PARIS RESTAURANT</t>
  </si>
  <si>
    <t>P &amp; G ENTERPRISES THE AS PARIS RESTAURANT</t>
  </si>
  <si>
    <t>P-500-24316-465540</t>
  </si>
  <si>
    <t>HEAD COOK</t>
  </si>
  <si>
    <t>HIGH SCHOOL DIPLOMA AND 12 MONTHS OF WORK EXPERIENCE AS A HEAD COOK.</t>
  </si>
  <si>
    <t>C-500-25014-618346</t>
  </si>
  <si>
    <t>C-500-25030-652699</t>
  </si>
  <si>
    <t>CNMI TAXES AND FIC ATAXES</t>
  </si>
  <si>
    <t>UNITY TRADE SERVICE SINC</t>
  </si>
  <si>
    <t>C-500-24366-577982</t>
  </si>
  <si>
    <t>C-500-24310-452942</t>
  </si>
  <si>
    <t>C-500-25052-712956</t>
  </si>
  <si>
    <t>5885 Chalan Pali Arnold, Chalan Laulau</t>
  </si>
  <si>
    <t>P-500-25016-621802</t>
  </si>
  <si>
    <t>Computer-Aided Design CAD software, Autodesk AutoCad Civil 3D</t>
  </si>
  <si>
    <t>C-500-25065-749008</t>
  </si>
  <si>
    <t>Asia Pacific Hotels Inc. d/b/a Century Hotel</t>
  </si>
  <si>
    <t>C-500-24339-515631</t>
  </si>
  <si>
    <t>C-500-24309-452333</t>
  </si>
  <si>
    <t>1. Must have knowledge with point-of-sale systems, such as QuickBooks 
2. The employee is anticipated to work split shifts with flexible hours</t>
  </si>
  <si>
    <t>C-500-24344-526426</t>
  </si>
  <si>
    <t>EXPERIENCE IN CHRISTIAN SCHOOL SETTING.
-MUST BE WILLING TO OBTAIN ACSI CERTIFICATION DURING THE INITIAL YEAR OF EMPLOYMENT.
- FAMILIARITY USING TECHNOLOGY (LAPTOP, IPAD, PROJECTOR) IN THE CLASSROOM.
- KNOWLEDGE IN MICROSOFT OFFICE, GOOGLE CLASSROOM, GOOGLE DOCS, FORMS, AND OTHER EDUCATIONAL SOFTWARE.
-KNOWLEDGE OF INSTRUCTIONAL METHODS APPROPRIATE FOR STUDENTS AT THE RESPECTIVE GRADE LEVELS.</t>
  </si>
  <si>
    <t>C-500-24324-483853</t>
  </si>
  <si>
    <t>C-500-24343-526226</t>
  </si>
  <si>
    <t>C-500-24352-548989</t>
  </si>
  <si>
    <t>P-500-24206-217688</t>
  </si>
  <si>
    <t>MAIDS AND HOUSEKKEPING CLEANERS</t>
  </si>
  <si>
    <t>P.O BOX 500087</t>
  </si>
  <si>
    <t>CNMI Withholding Tax, Federal withholding Tax, SSS and Medicare contribution</t>
  </si>
  <si>
    <t>C-500-25032-659355</t>
  </si>
  <si>
    <t>C-500-24358-566658</t>
  </si>
  <si>
    <t>C-500-25031-656091</t>
  </si>
  <si>
    <t>C-500-25051-709111</t>
  </si>
  <si>
    <t>ALL APPLICABLE CNMI &amp; FEDERAL TAX (WTAX &amp; FICA)</t>
  </si>
  <si>
    <t>C-500-25051-709320</t>
  </si>
  <si>
    <t>P-500-25016-621663</t>
  </si>
  <si>
    <t>POSITION SUMMARY: UNDER GENERAL SUPERVISION, PERFORMS A VARIETY OF GENERAL MAINTENANCE DUTIES WHICH INCLUDE ELECTRICAL, MECHANICAL, CARPENTRY, AND CONSTRUCTION IN THE MAINTENANCE AND REPAIR OF APARTMENT BUILDING FACILITIES AND EQUIPMEN. EXPERIENCE, KNOWLEDGE, ABILITIES: TWELVE (12) MONTHS RELATED MAINTENANCE WORK EXPERIENCE, INCLUDING  SAFETY TECHNIQUES AND PROCEDURES WHILE USING CHEMICALS, POWER TOOLS, HAND TOOLS AND EQUIPMENT; KNOWLEDGE OF  LIFTING TECHNIQUES AND OTHER SAFETY AND HAZARDOUS ACTIVITIES; ABILITY TO USE REQUIRED TOOLS AND EQUIPMENT INDEPENDENTLY OR WITH MINIMAL SUPERVISION. ESSENTIAL TASKS: MUST BE ABLE TO PERFORM THE FOLLOWING FUNCTIONS TO THE SATISFACTION OF THE EMPLOYEES SUPERVISOR. INSPECT BUILDINGS, ELECTRICAL SYSTEMS, GROUNDS, AND EQUIPMENT TO ENSURE SAFE, WELL-MAINTAINED CONDITIONS, IDENTIFY HAZARDS, DEFECTS, AND THE NEED FOR ADJUSTMENT OR REPAIR. PERFORM MINOR TROUBLESHOOTING AND REPAIRS; REPLACE LIGHT BULBS, BALLASTS AND FUSES. ASSIST WITH PREVENTIVE MAINTENANCE AND TROUBLESHOOTING ON HVAC SYSTEMS, CHANGING FILTERS, BEARINGS. COMPLETE MAINTENANCE WORK ORDERS AS ASSIGNED. IDENTIFY AND PERFORM BASIC SERVICE AND REPAIR ON PLUMBING FIXTURES; OPEN CLOGGED LINES AND DRAINS. IDENTIFY AND ASSIST WITH CARPENTRY AND REPAIR WORK. OPERATES A VARIETY OF MACHINERY, EQUIPMENT AND TOOLS INCLUDING SAWS, ROUTER, DRILLS, SANDERS, PLANERS, DRILL PRESSES AND VARIOUS HAND TOOLS. MAINTAIN INVENTORY OF TOOLS, SUPPLIES, AND EQUIPMENT; RECOMMEND TOOLS, SUPPLIES, AND EQUIPMENT FOR PURCHASE. PERFORM A VARIETY OF LOCKSMITH DUTIES; INSTALL, REPAIR, AND REPLACE LOCKS ON DOORS INSPECT, SERVICE, AND MAINTAIN OPERATIONAL FUNCTIONALITY OF DOORS AND WINDOWS. BASIC ABILITY TO READ, INTERPRET AND WORK FROM BLUEPRINTS, DRAWINGS, OR ORAL INSTRUCTION ON A VARIETY OF STRUCTURES RELATED TO THE CONSTRUCTION PROJECT. INSTALL OR REPLACE PLUGS, SWITCHES, OUTLETS. ASSIST WITH MOVING LOADING, UNLOADING AND STORING SUPPLIES, FURNITURE AND EQUIPMENT. WEAR PROPER PROTECTIVE EQUIPMENT WHILE PERFORMING JOB DUTIES (I.E., GOGGLES, HELMET, BACK BRACE, KNEE PADS). RESPOND TO 24-HOUR EMERGENCY CALLS. ADJUSTMENT OF HOURS AND/OR WEEKEND WORK MAY BE REQUIRED AND/OR OCCASIONAL OVERTIME.</t>
  </si>
  <si>
    <t>Insatto Street, Susupe, P.O BOX 500137</t>
  </si>
  <si>
    <t>C-500-25098-840214</t>
  </si>
  <si>
    <t>P-500-25035-662649</t>
  </si>
  <si>
    <t>Knowledgeable in HVAC, plumbing, and electrical systems; Experience using hand and electrical tools; Ability to read technical manuals and drawings; Knowledgeable of machines and tools including their uses, repair, and maintenance; Knowledgeable of materials, methods, and tools involved in the repair of buildings or structures or properties.</t>
  </si>
  <si>
    <t>C-500-25055-717684</t>
  </si>
  <si>
    <t>P-500-25010-609166</t>
  </si>
  <si>
    <t>Bookkeeping, Accounting and Auditing Clerks</t>
  </si>
  <si>
    <t>AT LEAST 12 MONTHS OF EXPERIENCE AS A BOOKKEEPER OR ACCOUNTING CLERK.
COMPUTER LITERATE (WORD AND EXCEL)
KNOWLEDGE IN POINT-OF-SALES SYSTEM.</t>
  </si>
  <si>
    <t>C-500-25120-919426</t>
  </si>
  <si>
    <t>C-500-25071-768998</t>
  </si>
  <si>
    <t>C-500-25093-825678</t>
  </si>
  <si>
    <t>WINNERS RESIDENCE, WINNERS HARDWARE, WINNERS GAS, ET AL</t>
  </si>
  <si>
    <t>P-500-24181-162132</t>
  </si>
  <si>
    <t>High school graduate and has completed technical course in the jobs related fields. Minimum of 2 years proven work experience in building maintenance. Experience must include diagnosing and troubleshooting issues in building systems using standard tools and maintenance procedures. Possess knowledge of general maintenance processes and methods. Working knowledge of construction tools, common appliances, and electrical devices. Able to work on flexible hours including holidays and weekends. The work schedule for the position includes shifting and split shifts and each beneficiary shall have 1-day off per week. Can work under less supervision, and must be able to meet deadlines. Must be physically fit to handle all kinds of strenuous works. Must have own transportation to &amp; from work and must possess a valid CNMI Drivers license. All applicants must submit an updated resume along with supporting documents, such as verifiable employment certifications, copy of diploma &amp; police clearance. Qualified candidates will be contacted for an interview. Applications must be received by the specified closing date. Background checks and drug testing may be required before or during employment for all applicants.</t>
  </si>
  <si>
    <t>C-500-25094-830974</t>
  </si>
  <si>
    <t>MUST HAVE 2 YEARS OF EXPERIENCE IN THE SAME POSITION MAINTAINING AN EXISTING BUILDING TO PREVENT DETERIORATION. CUSTOMER SERVICE, COMMUNICATION AND INTERPERSONAL SKILLS ARE A MUST. APPLICANT MUST BE ABLE TO MULTI TASK AND WORK EVEN UNDER PRESSURE. APPLICANT MUST BE WILLING TO WORK FLEXIBLE TIME, HOLIDAYS AND WEEKENDS WHEN NECESSARY. MUST HAVE TIME MANAGEMENT SKILLS., KNOWLEDGE OF BUILDING SKILLS INCLUDING AIR-CONDITIONING, ELECTRICAL, PLUMBING, PAINTING, AND GENERAL BUILDING REPAIR, MUST BE ADEPT AT USING A VARIETY OF HAND AND ELECTRICAL TOOLS. MUST HAVE THE ABILITY TO CLIMB HEIGHTS, LIFT UP TO 50 LBS. AND CLIMB ONTO LADDERS. WORK HOURS WILL BE BETWEEN 7AM AND 7PM FOR A MINIMUM OF 5-6 HOURS PER DAY. APPLICANT MUST SUBMIT A RESUME, EMPLOYMENT CERTIFICATE SHOWING REQUIRED WORK EXPERIENCE AND POLICE CLEARANCE. APPLICANTS WILL BE ASKED TO DEMONSTRATE SKILL REQUIREMENTS OF THE JOB. ANY APPLICANT TENTATIVELY SELECTED FOR THIS POSITION IS REQUIRED TO SUBMIT TO AND PASS A DRUG TEST SCREENING PRIOR TO EMPLOYMENT.</t>
  </si>
  <si>
    <t>C-500-25127-946091</t>
  </si>
  <si>
    <t>KNOWLEDGE IN MAINTAINING AND MONITORING DAILY OPERATIONS OF THE GOLF COURSE GREENS.
REQUIRES ADVANCED KNOWLEDGE OF AGRONOMY AND TURF GRASS MANAGEMENT PRACTICES, HANDLING CHEMICALS SUCH AS FERTILIZERS AND PESTICIDES
(LICENSE IS REQUIRED BY GOVERNMENT AGENCY AND PRIOR FINAL OFFER EMPLOYMENT). KNOWLEDGE OF SAFE, EFFICIENT MECHANICAL EQUIPMENT SUCH AS TRACTORS, MOWERS, AND DRIVING OTHER MOTORIZED EQUIPMENT. SKILLS TEST MAY APPLY. KNOWLEDGE OF DIESEL AND GASOLINE EQUIPMENT OPERATIONS.
MUST HAVE THE ABILITY TO IMAGINE HOW PLANTS, TREES, SHRUBS, AND OTHER LANDSCAPING WILL LOOK BEFORE PLANTING OR TRIMMING. MUST BE ABLE TO WORK UNDER THE SUN AND CAN STAND FOR PROLONGED PERIOD OF TIME AND CAPABLE OF LIFTING AT LEAST 50LBS. MUST BE ABLE TO ACQUIRE PESTICIDE LICENSE APPLICATOR WITHIN THREE MONTHS OF TRAINING PERIOD. 
SKILLS TEST MAY APPLY PRIOR FINAL EMPLOYMENT OFFER.
MUST BE CAPABLE OF DOING PHYSICALLY STRENUOUS LABOR FOR LONG HOURS, OCCASIONALLY IN EXTREME HEAT
OR COLD. WILLING TO WORK IN FLEXIBLE SHIFTS, DAYS, EVENING, WEEKENDS AND HOLIDAYS</t>
  </si>
  <si>
    <t>All Federal and CNMI Taxes required by law.</t>
  </si>
  <si>
    <t>C-500-25098-840316</t>
  </si>
  <si>
    <t>99-0907782</t>
  </si>
  <si>
    <t>P-500-24298-429149</t>
  </si>
  <si>
    <t>AT LEAST 12 MONTHS WORKING EXPERIENCE. MUST HAVE EXPERIENCE AS A FLORIST. MUST KNOW HOW TO ARRANGE FLOWERS, COLOR, AND MATERIAL COMBINATION ACCORDING TO CUSTOMER DESIRE. KNOW THE DIFFERENT TYPES OF FLOWERS AND ITS NAME. CAN CREATE NEW FLOWER ARRANGEMENT DESIGN. WILLING TO WORK FLEXIBLE SCHEDULE. DO OTHER RELATED DUTIES AS ASSIGNED</t>
  </si>
  <si>
    <t>C-500-25097-835701</t>
  </si>
  <si>
    <t>P-500-25059-735103</t>
  </si>
  <si>
    <t>AUTO TECHNICIAN</t>
  </si>
  <si>
    <t>KNOWLEDGE IN USING HAND TOOLS AND TESTERS.</t>
  </si>
  <si>
    <t>C-500-25148-022877</t>
  </si>
  <si>
    <t>Must be at least High School  Graduate and must have at least 2 years of working experience in Bookkeeping, Accounting and/or Auditing in a corporate environment.  Knowledgeable in operating QuickBooks Accounting Software. Must know how to prepare and complete CNMI Local and Federal Tax returns. Ability to work independently with less supervision. Knowledgeable in cost estimation and preparing project quotations for clients.  Knowledgeable in doing inventory. Must have strong organizational skills and attention to details. Experience in the water well drilling filed of business is a plus.</t>
  </si>
  <si>
    <t>C-500-25156-054478</t>
  </si>
  <si>
    <t>C-500-25115-904886</t>
  </si>
  <si>
    <t>JIANG ZHENG GROUP INC</t>
  </si>
  <si>
    <t>JIANG ZHENG TOUR</t>
  </si>
  <si>
    <t>66-0856465</t>
  </si>
  <si>
    <t>GAO</t>
  </si>
  <si>
    <t>RONG</t>
  </si>
  <si>
    <t>P-500-25037-669966</t>
  </si>
  <si>
    <t>C-500-25099-844908</t>
  </si>
  <si>
    <t>P-500-24149-044412</t>
  </si>
  <si>
    <t>MUST HAVE ATLEAST 24 MONTHS OF EXPERIENCE AS BOOKEEPER. CERTIFICATE OF EMPLOYMENT AS BOOKKEEPER IS REQUIRED. HIGH SCHOOL DIPLOMA IS REQUIRED. MUST HAVE KNOWLEDGE AND POSSESS HANDS-ON EXPERIENCE ON THE USE OF ACCOUNTING SOFTWARE, SUCH AS PEACHTREE. KNOWLEDGEABLE WITH WORD AND EXCEL. PREPARE CNMI INDIVIDUAL &amp; CORPORATE INCOMETAX, FEDERAL INDIVIDUAL &amp; CORPORATE INCOME TAXRETURN. PASSED THE PRE-SCREENING TEST IS REQUIRED (LIKE TRADE TEST AND/OR EMPLOYMENT EXAM)
Monday To Friday Flexible Hours 
8:00 AM-12:00PM 
12:00PM-1:00 PM LUNCH BREAK 
1 :00 - 5:00 PM</t>
  </si>
  <si>
    <t>SAIPAN`</t>
  </si>
  <si>
    <t>C-500-25115-903462</t>
  </si>
  <si>
    <t>Social Security, Medicare and required withholding tax.</t>
  </si>
  <si>
    <t>P-500-24155-061295</t>
  </si>
  <si>
    <t>MARIANAS BUSINESS PLAZA NAURU LOOP SUSUE</t>
  </si>
  <si>
    <t>C-500-25100-849281</t>
  </si>
  <si>
    <t>P-500-25063-740057</t>
  </si>
  <si>
    <t>C-500-25112-892799</t>
  </si>
  <si>
    <t>P-500-25058-728347</t>
  </si>
  <si>
    <t>Accounting Clerks</t>
  </si>
  <si>
    <t>Computer and math skills, plus integrity and a detail-oriented mindset</t>
  </si>
  <si>
    <t>C-500-25129-957067</t>
  </si>
  <si>
    <t>C-500-25099-844532</t>
  </si>
  <si>
    <t>P.O.  BOX 502672, MIDDLE ROAD</t>
  </si>
  <si>
    <t>P.O. BOX 502672,  MIDDLE ROAD</t>
  </si>
  <si>
    <t>C-500-25142-007635</t>
  </si>
  <si>
    <t>MUST HAVE AT LEAST 4MONTH OF WORKING EXPERIENCE AS BEAUTICIAN.CERTIFICATE OF EMPLOYMENT AS BEAUTICIAN IS REQUIRED. CAN WORK ON A FLEXIBLE TIME, TIME INCLUDING WEEKENDS, AND HOLIDAYS. PASSING OF PRE-SCREENING TEST IS REQUIRED (LIKE TRADE TEST AND/OR EMPLOYMENT EXAM)</t>
  </si>
  <si>
    <t>Payroll replated taxes as required by law.</t>
  </si>
  <si>
    <t>C-500-25125-939890</t>
  </si>
  <si>
    <t>C-500-25129-957177</t>
  </si>
  <si>
    <t>C-500-24247-308952</t>
  </si>
  <si>
    <t>C-500-24213-233558</t>
  </si>
  <si>
    <t>C-500-24214-236812</t>
  </si>
  <si>
    <t>One year experience as a Massage Therapist  preferably with a Thai Massage Certification or experience in a Thai Massage Shop. Customer service, communication and interpersonal skills are a must. Please note that the work schedule will be divided into three shifts (opening shift, mid shift and closing shift) to be spread among the workers.  Applicants are required to submit their resume and employment certification showing the required work experience. Applications will be considered if submitted within the recruitment period. Previous employers will be contacted for verification and personal reference. Applicants will be asked to demonstrate skill requirements of the job. Willing to work flexible time.</t>
  </si>
  <si>
    <t>C-500-24198-198534</t>
  </si>
  <si>
    <t>P-500-24101-872073</t>
  </si>
  <si>
    <t>C-500-24232-275334</t>
  </si>
  <si>
    <t>P-500-24177-144433</t>
  </si>
  <si>
    <t>LIGHT TRUCK OR DELIVERY SERVICES DRIVER</t>
  </si>
  <si>
    <t>MUST BE ABLE TO POSSESS A VALID CNMI DRIVER'S LICENSE AND TRUCKER'S CERTIFICATE. MUST HAVE AT LEAST 12 MONTHS OF WORKING EXPERIENCE AS A TRUCK DELIVERY DRIVER OR RELATED. A HIGH SCHOOL DIPLOMA AND EMPLOYMENT CERTIFICATION AS A TRUCK DRIVER ARE REQUIRED. IDEALLY WITH KNOWLEDGE OF HOTEL LINENS AND LAUNDRY EQUIPMENT OR RELATED. CAN WORK SPIT SHIFTS, WEEKENDS, AND EVEN HOLIDAYS.</t>
  </si>
  <si>
    <t>C-500-24198-198131</t>
  </si>
  <si>
    <t>P-500-24053-738457</t>
  </si>
  <si>
    <t>MUST BE ABLE TO OBTAIN A FOOD HANDLER'S CERTIFICATE.</t>
  </si>
  <si>
    <t>APPLICABLE FEDERAL &amp; LOCAL TAXES, AS REQUIRED BY LAW.
OPTIONAL: HOUSING AT $100/MONTH
OPTIONAL: HEALTH INSURANCE</t>
  </si>
  <si>
    <t>C-500-24193-188618</t>
  </si>
  <si>
    <t>Mama Luc Ent.</t>
  </si>
  <si>
    <t>p. o box1051</t>
  </si>
  <si>
    <t>P-500-24108-894671</t>
  </si>
  <si>
    <t xml:space="preserve">Janitress/Janitors </t>
  </si>
  <si>
    <t xml:space="preserve">knowledgeable of safety procedure while doing the task. Maybe require to work on a flexible hours or standing long hours or under the sun if necessary. 
</t>
  </si>
  <si>
    <t>p.O box 1051</t>
  </si>
  <si>
    <t>candia</t>
  </si>
  <si>
    <t>C-500-24173-135801</t>
  </si>
  <si>
    <t>P-500-23249-322616</t>
  </si>
  <si>
    <t>3 months work experience. Ability to manage time efficiently. Work well unsupervised. Ability to lift at least 25 pounds. Handle basic maintenance and cleaning. High School diploma. Ability to maintain a professional appearance and interact positively with hotel guests.</t>
  </si>
  <si>
    <t>C-500-24176-141310</t>
  </si>
  <si>
    <t>SAN ANTONIO LAUNDRY</t>
  </si>
  <si>
    <t>P-500-24082-822143</t>
  </si>
  <si>
    <t>LAUNDRY AND DRY-CLEANING WORKERS</t>
  </si>
  <si>
    <t>With at least 3 months of relevant work experience; With the ability to keep hand and arm steady while moving your arm or while holding your arm and hand in one position. The ability to quickly and repeatedly adjust the controls of a machine or a vehicle to exact positions. The ability to quickly move your hand, your hand together with your arm, or your two hands to grasp, manipulate, or assemble objects. The ability to see details at close range (within a few feet of the observer). The ability to listen to and understand information and ideas presented through spoken words and sentences.</t>
  </si>
  <si>
    <t>C-500-24268-362068</t>
  </si>
  <si>
    <t>C-500-24229-274694</t>
  </si>
  <si>
    <t>1)MINIMUM OF TWO (2) YEARS 24 MONTHS) WORKING EXPERIENCE AS TOUR GUIDE OR RELATED JOB. 2) FAMILIAR WITH SAIPAN ESPECIALLY ABOUT AREAS OF INTERESTS 3) KNOWLEDGE IN KOREAN AND JAPANESE LANGUAGE TO COMMUNICATE WELL WITH THE GUESTS FROM TARGET MARKET. 4) CAN WORK ON FLEXIBLE SCHEDULE DURING WEEKDAYS AND HOLIDAYS. 5) MUST KNOW HOW TO OPERATE PASSENGER VEHICLES TO TAKE GUEST TO DESIGNATED SITES. 6) MUST PROVIDE EMPLOYMENT CERTIFICATION FROM PREVIOUS EMPLOYER(S) 7) VALID PROOF OF IDENTITY AND EMPLOYMENT AUTHORIZATION MAY BE ASKED DURING FINAL INTERVIEW 8) WILLING TO WORK FLEXIBLE SCHEDULE 8) DO OTHER RELATED DUTIES AS ASSIGNED. 9) MUST HAVE A VALID CNMI DRIVER'S LICENSE.</t>
  </si>
  <si>
    <t>EMPLOYEE WITHJHOLDING TAX</t>
  </si>
  <si>
    <t>C-500-24201-207674</t>
  </si>
  <si>
    <t>CNMI Withholding Taxes and SS and medicaid</t>
  </si>
  <si>
    <t>C-500-24221-255126</t>
  </si>
  <si>
    <t>C-500-24238-291793</t>
  </si>
  <si>
    <t>All applicable  CNMI and federal tax deductions</t>
  </si>
  <si>
    <t>C-500-24242-301906</t>
  </si>
  <si>
    <t>P-500-24207-220504</t>
  </si>
  <si>
    <t>1 year of work related experience as Waiter/Waitress. Must be of legal age to serve alcoholic beverages. Must have food handler certification as required by local health Department. Abilities to carry out the functions of the job description. Must be able to responsibility handle cash transactions. Must be able to consolidate and coordinate needs for all tables within their station. Must be able to carry food and beverages. Must be able to work in team environment. Employment certification from previous employer. is required, which will be applied equally to both the U.S. and foreign workers.</t>
  </si>
  <si>
    <t>C-500-24320-476945</t>
  </si>
  <si>
    <t>Familiar with mechanical, hydraulic, and electrical systems; familiar with the use of diagnostic tools and equipment; able to read and understand technical manuals and schematics.</t>
  </si>
  <si>
    <t>DOD PROJECT FA8051-24-F-0024: EMPLOYER WILL PAY THE HIGHEST OF THE PWD, FEDERAL, STATE OR LOCAL MINIMUM WAGE</t>
  </si>
  <si>
    <t>ALL FEDERAL, STATE &amp; LOCAL EMPLOYMENT TAXES; $80/WEEK DEDUCTION FOR FOOD AND HOUSING/LODGING.</t>
  </si>
  <si>
    <t>C-500-24249-315420</t>
  </si>
  <si>
    <t>C-500-24198-198085</t>
  </si>
  <si>
    <t>99-3008289</t>
  </si>
  <si>
    <t>P-500-24142-022208</t>
  </si>
  <si>
    <t>MUST HAVE AT LEAST A HIGH SCHOOL/GEDWITH AT LEAST 2 YEARS WORK EXPERIENCE IN ACCOUNTING FIELDS; AND MUST HAVE KNOWLEDGE IN ACCOUNTING PRINCIPLES AND PRACTICES PARTICULARLY IN ACCOUNTS RECEIVABLE, ACCOUNTS PAYABLE, INVENTORY, TAXATION AND BANK RECONCILIATION.</t>
  </si>
  <si>
    <t>C-500-24310-455778</t>
  </si>
  <si>
    <t>Must have 12 months work experience as a maintenance worker. Knowledgeable in carpentry, plumbing and welding jobs. Must have the ability to maintain and repair the air conditioning unit system, repairing windows, door, roofing, and ability to do painting jobs. May be able to work long standing or under the sun if necessary.</t>
  </si>
  <si>
    <t>Polaris Development Inc.</t>
  </si>
  <si>
    <t>C-500-24157-072165</t>
  </si>
  <si>
    <t>PMB 1020 P.O Box 10000</t>
  </si>
  <si>
    <t>C-500-24284-397745</t>
  </si>
  <si>
    <t>ABILITY TO FOLLOW INSTRUCTIONS FROM SUPERVISORS OR SENIOR MAINTENANCE WORKERS. KNOWLEDGE OF GENERAL CARPENTRY AND REPAIR. ABILITY TO USE HAND TOOLS AND POWER TOOLS. MUST HAVE AT LEAST 12 MONTH OF WORK EXPERIENCE.</t>
  </si>
  <si>
    <t>C-500-24238-291788</t>
  </si>
  <si>
    <t>12 MONTHS EXPERIENCE AS GENERAL MAINTENANCE, KNOWLEDGEABLE IN ALL MAINTENANCE WORK, INCLUDING ELECTRICAL AND OTHER DRAFTING WORKS, MUST HAVE NO CRIMINAL RECORDS - BACKGROUND CHECKING WILL BE APPLICABLE TO ALL REGARDLESS OF STATUS, CITIZENSHIP, GENDER, RACE, AGE,
NATIONALITY, ETC</t>
  </si>
  <si>
    <t>C-500-24157-071965</t>
  </si>
  <si>
    <t>P.O. Box 504330</t>
  </si>
  <si>
    <t xml:space="preserve">DELOS SANTOS </t>
  </si>
  <si>
    <t>C-500-24179-152493</t>
  </si>
  <si>
    <t>P-500-23326-518800</t>
  </si>
  <si>
    <t>FOOD PREPARATION AND SERVING RELATED WORKERS, ALL OTHER</t>
  </si>
  <si>
    <t xml:space="preserve">TUN HERMAN PAN, AIRPORT RD., DANDAN </t>
  </si>
  <si>
    <t>C-500-24268-362095</t>
  </si>
  <si>
    <t>C-500-24205-214697</t>
  </si>
  <si>
    <t>ERESE</t>
  </si>
  <si>
    <t>FERNANDO</t>
  </si>
  <si>
    <t>HYDROAIRE MECHANICAL SYSTEMS (SAIPAN) INC</t>
  </si>
  <si>
    <t>HYDROAIRE@YAHOO.COM</t>
  </si>
  <si>
    <t>C-500-24198-198054</t>
  </si>
  <si>
    <t>PACIFIC GLOBAL INC</t>
  </si>
  <si>
    <t>AUPYAN PL, CHALAN PIAO</t>
  </si>
  <si>
    <t>P.O. BOX 503064 CK</t>
  </si>
  <si>
    <t>AUPYAN PL, CHALAN PAIO</t>
  </si>
  <si>
    <t>P-500-24093-846103</t>
  </si>
  <si>
    <t>FLEET MECHANIC</t>
  </si>
  <si>
    <t>Applicant must have at least 2 years of experience in the same position. Must have the ability to repair automobiles, trucks, other vehicles as well as generators. Must be knowledgeable in repairing virtually any part on the vehicle and specialize in the transmission system. Customer service, communication and interpersonal skills are a must. Able to multi task and work even under pressure. Must have time management skills. Must be adept at using a variety of hand and electrical tools. Must have the ability to climb heights, lift up to 50 lbs. and climb onto ladders. Applicant must be willing to work flexible time, holidays and weekends when necessary. Applicant must know how to drive, have a valid driver's license and no traffic violations or citations. Work hours will be between 7:00am to 7:00pm Monday to Friday for a total of 35 hours per week. 
Applicant must submit a complete application which includes a resume, driver's license copy and Employment Certification showing the required work experience when applying for the job opportunity. All requirements will be applied equally to all applicants. Complete applications will be considered if submitted within the recruitment period. Previous employers will be contacted for verification and personal reference. Applicants will be asked to demonstrate skill requirements of the job. Any applicant tentatively selected for this position is required to submit to and pass a drug test screening and submit a police clearance prior to employment.</t>
  </si>
  <si>
    <t>AUPYAN PL</t>
  </si>
  <si>
    <t>C-500-24261-344957</t>
  </si>
  <si>
    <t>P-500-24134-986164</t>
  </si>
  <si>
    <t>RESERVATION AND TRANSPORTATION TICKET AGENT&amp;TRAVEL CLERK</t>
  </si>
  <si>
    <t>At least high school graduate with a minimum work experience of 12 months  as a Reservation and Travel Agent. Have knowledge in Microsoft office such as excel and word. Applicant either U.S. citizen or CW1 worker must provide employment certificate and High school credentials.</t>
  </si>
  <si>
    <t>C-500-24201-210496</t>
  </si>
  <si>
    <t>Must have 2 years of experience in the same position maintaining an existing building to prevent deterioration. Customer service, communication and interpersonal skills are a must. Applicant must be able to multi task. Applicant must be willing to work flexible time, holidays and weekends when necessary. Must have organizational and follow up skills. Must have time management skills. Knowledge of building skills including air-conditioning maintenance, electrical, plumbing, painting, and general building repair, adept at using a variety of hand and electrical tools. Must have the ability to climb heights, lift up to 50 lbs. and climb onto ladders.   Must be physically fit to work or perform the duties efficiently. Work hours will be between 8am and 5pm for at least 7 hours per day. Applicant must clearly indicate the jva # and position being applied for. Applicant must submit a resume with personal references, and employment certificates showing the required work experience. Complete applications will be considered if submitted within the recruitment period. We will contact previous employers for verification and personal reference. Applicants will be asked to demonstrate skill requirements of the job. All requirements will be applied equally to all applicants.</t>
  </si>
  <si>
    <t>C-500-24330-496698</t>
  </si>
  <si>
    <t>P.O. BOX 1286</t>
  </si>
  <si>
    <t>P-500-24282-391694</t>
  </si>
  <si>
    <t>HIGH SCHOOL DIPLOMA AND 12 MONTHS OF WORK EXPERIENCE AS A COOK.</t>
  </si>
  <si>
    <t>C-500-24365-575392</t>
  </si>
  <si>
    <t>C-500-24366-577905</t>
  </si>
  <si>
    <t>C-500-25003-591069</t>
  </si>
  <si>
    <t xml:space="preserve">Must be able to use Excel, Word, &amp; Power-Point, Computer Application for Vehicle/Bus Repairs, must have knowledge of machine and hand tools used for the job. </t>
  </si>
  <si>
    <t>FICA &amp; CNMI TAXES</t>
  </si>
  <si>
    <t>C-500-24354-556560</t>
  </si>
  <si>
    <t>C-500-24332-503353</t>
  </si>
  <si>
    <t xml:space="preserve">MUST HAVE AT LEAST 24-MONTHS OF WORK RELATED EXPERIENCE. MUST HAVE THE ABILITY TO MOVE HAND OR MORE HAND TOGETHER WITH THE ARM, OR TWO HANDS TO GRASP, MANIPULATE OR ASSEMBLE OBJECTS. HAS THE ABILITIES ON MANUAL DEXTERITY AND PROBLEM SENSITIVITY. WITH SKILLS ON THINKING AND TROUBLESHOOTING. MUST KNOW HOW TO HANDLE AND DRIVE HEAVY EQUIPMENT. </t>
  </si>
  <si>
    <t>C-500-25005-594801</t>
  </si>
  <si>
    <t>SM Farhad Mhamud</t>
  </si>
  <si>
    <t>Spider Security Service</t>
  </si>
  <si>
    <t>PO Box 504628</t>
  </si>
  <si>
    <t>66-1082902</t>
  </si>
  <si>
    <t>Mhamud</t>
  </si>
  <si>
    <t>SM</t>
  </si>
  <si>
    <t>Farhad</t>
  </si>
  <si>
    <t>smfarhadm@gmail.com</t>
  </si>
  <si>
    <t>P-500-24330-496806</t>
  </si>
  <si>
    <t>Required to complete rigorous training and obtain the proper certification. This training includes everything from understanding state and federal laws, handling emergency situations, de-escalation techniques, to basic first aid and CPR.</t>
  </si>
  <si>
    <t>Suite 309 Marianas Business Plaza</t>
  </si>
  <si>
    <t>Nauru Loop, Susupe</t>
  </si>
  <si>
    <t>C-500-24282-391259</t>
  </si>
  <si>
    <t>C-500-24295-419351</t>
  </si>
  <si>
    <t>NJCM LOGISTICS LLC</t>
  </si>
  <si>
    <t>S-103 Tower Palace , Chalan Pale Arnold</t>
  </si>
  <si>
    <t>Operation's Manager</t>
  </si>
  <si>
    <t>P-500-24171-127432</t>
  </si>
  <si>
    <t>49-9071</t>
  </si>
  <si>
    <t>Must be high school graduate with 12 months experience of work related to building and maintenance , basic electrical and mechanical jobs</t>
  </si>
  <si>
    <t>s-103 Tower Palace, chalan Pale Arnold</t>
  </si>
  <si>
    <t>PO Box 505093. CK</t>
  </si>
  <si>
    <t>none except for tax mandated by the law</t>
  </si>
  <si>
    <t>C-500-24180-156825</t>
  </si>
  <si>
    <t>TANG INVESTMENTS INC.</t>
  </si>
  <si>
    <t>P.O. BOX 66 GRB</t>
  </si>
  <si>
    <t>P-500-24026-668810</t>
  </si>
  <si>
    <t>To qualify, applicants must have at least 24 months experience working in the same position. Must have knowledge of Thai massage. Customer service, communication and interpersonal skills are a must. Applicant must be able to converse in Japanese, Chinese &amp; English to accommodate diverse tourist clientele. Applicant must be able to multi task and work even under pressure. Please note that the work schedule will be divided into three shifts (opening shift, mid shift and closing shift) to be spread among the workers. Applicants are required to submit their resume and employment certification showing the required work experience. Complete applications will be considered if submitted within the recruitment period. Previous employers will be contacted for verification and personal reference. Applicants will be asked to demonstrate skill requirements of the job.</t>
  </si>
  <si>
    <t>PUTI TAINOBIU AV.,</t>
  </si>
  <si>
    <t>C-500-24268-362091</t>
  </si>
  <si>
    <t>C-500-24309-449750</t>
  </si>
  <si>
    <t>Must have GED or High School Diploma and at least 6 months of  experience in farming industry.  Must know how to properly apply pesticides and fertilizers.  Knowledgeable of farming best practices, farm operations and management. Knowledgeable in operating, repairing maintaining farm vehicles and mechanical equipment. Ability to perform physical labor</t>
  </si>
  <si>
    <t xml:space="preserve">State Withholding Tax (CNMI Local Taxt), SS and Med Fica Tax
</t>
  </si>
  <si>
    <t>C-500-24170-122498</t>
  </si>
  <si>
    <t>C-500-25121-925277</t>
  </si>
  <si>
    <t>C-500-24351-545076</t>
  </si>
  <si>
    <t>MUST HAVE 12 MONTHS EXPERIENCE AS MAINTENANCE WORKER. KNOW HOW TO USE POWER TOOLS AND MANUAL TOOLS . KNOWLEDGEABLE FOR HEALTH AND SAFETY PROCEDURE IN DOING THE TASK. MAY REQUIRE WORKING LONG STANDING OR UNDER THE SUN IF NECESSARY.</t>
  </si>
  <si>
    <t>C-500-24318-471148</t>
  </si>
  <si>
    <t>P-500-24198-198601</t>
  </si>
  <si>
    <t>C-500-25026-643056</t>
  </si>
  <si>
    <t>CNMI WITHHOLDING TAX AND FICA TAX(SS &amp; MEDICARE)</t>
  </si>
  <si>
    <t>C-500-24331-500408</t>
  </si>
  <si>
    <t>C-500-25030-652789</t>
  </si>
  <si>
    <t>CNMI taxes and FICA taxes</t>
  </si>
  <si>
    <t>Kang Corporaiton</t>
  </si>
  <si>
    <t>C-500-25049-704724</t>
  </si>
  <si>
    <t>C-500-24341-522663</t>
  </si>
  <si>
    <t>C-500-24301-435091</t>
  </si>
  <si>
    <t>C-500-24297-425527</t>
  </si>
  <si>
    <t>Must speak and write in mandarin.
knowledge of the structure and content of a Chinese language including the meaning and spelling of words, rules of composition and grammar and pronunciation.
Communicating effectively in writing as appropriate for the needs of the client.
The ability to speak clearly so others can understand you.
Translating or explaining what information means and how it can be used.
Communicating with people outside the organization representing the organization to customers, the public, government, and other external sources, this information can be exchanged in
person in writing, or by telephone or e-mail.
Must have at least 12 month experienced in working at Christian School and be able to communicate with Chinese ESL students.</t>
  </si>
  <si>
    <t>C-500-24345-530132</t>
  </si>
  <si>
    <t>Seahorse Tour</t>
  </si>
  <si>
    <t>PO Box 504339</t>
  </si>
  <si>
    <t>P-500-24285-400452</t>
  </si>
  <si>
    <t>No</t>
  </si>
  <si>
    <t>Grapan</t>
  </si>
  <si>
    <t>CNMI CH2 tax and ss tax employee share.</t>
  </si>
  <si>
    <t>671-888-1388</t>
  </si>
  <si>
    <t>C-500-25100-849249</t>
  </si>
  <si>
    <t>P-500-24236-288608</t>
  </si>
  <si>
    <t>DISHWASHERS</t>
  </si>
  <si>
    <t>BE ABLE TO WORK UNDER STRESSFUL SITUATIONS. BE ABLE TO PULL, PUSH, LIFT, AND CARRY 50LBS WITHOUT ASSISTANCE. ABLE TO STAND AND WALK FOR A LONG DURATION OF TIME. ABLE TO   WORK FLEXIBLE SHIFTS, DAYS, EVENINGS, NIGHTS, WEEKEND, AND HOLIDAYS.</t>
  </si>
  <si>
    <t>C-500-25106-873230</t>
  </si>
  <si>
    <t>BUILDING MAINTENANCE &amp; REPAIRER</t>
  </si>
  <si>
    <t xml:space="preserve">HIGH SCHOOL GRADUATE AND HAS COMPLETED TECHNICAL COURSE IN THE JOBS RELATED FIELDS. MINIMUM OF 2 YEARS PROVEN WORK EXPERIENCE IN BUILDING MAINTENANCE. MUST HAVE A SPECIFIC UNDERSTANDING OF ELECTRICAL, CARPENTRY, PLUMBING, HYDRAULIC, AND OTHER MAINTENANCE SYSTEMS. POSSESS KNOWLEDGE OF GENERAL MAINTENANCE PROCESSES AND METHODS. WORKING KNOWLEDGE OF CONSTRUCTION TOOLS, COMMON APPLIANCES, AND ELECTRICAL DEVICES. ABLE TO WORK ON FLEXIBLE HOURS INCLUDING HOLIDAYS AND WEEKENDS. CAN WORK UNDER LESS SUPERVISION, AND MUST BE ABLE TO MEET DEADLINES. MUST BE PHYSICALLY FIT TO HANDLE ALL KINDS OF STRENUOUS WORKS. MUST HAVE OWN TRANSPORTATION TO &amp; FROM WORK. ALL APPLICANTS MUST BE ABLE TO SECURE THE CNMI DRIVERS LICENSE. </t>
  </si>
  <si>
    <t>C-500-25076-779997</t>
  </si>
  <si>
    <t>BUILDS-PRO CONSTRUCTION COMPANY</t>
  </si>
  <si>
    <t>jandoc</t>
  </si>
  <si>
    <t>esmeralda</t>
  </si>
  <si>
    <t>Grounds Maintenance Workers, All Other</t>
  </si>
  <si>
    <t>P-500-24163-094877</t>
  </si>
  <si>
    <t>24 months experience is required. Skilled in the use of hand and power tools. Ability to take apart machines, equipment or devices to remove and replace defective parts. Ability to use common tools such as hammers, hoists, saws, drills, and wrenches. Experience with precision measuring instruments or electronic testing devices. Experience performing routine maintenance. Follow up skills. Ability to maintain focus while working individually.</t>
  </si>
  <si>
    <t>C-500-25100-849422</t>
  </si>
  <si>
    <t>P-500-24236-288615</t>
  </si>
  <si>
    <t>F&amp;B BARTENDER</t>
  </si>
  <si>
    <t xml:space="preserve">BEING TACT AND DIPLOMACY FOR DEALING WITH DIFFICULT SITUATIONS. ABLE TO OPERATE CALCULATE AND HAVE GOOD PHYSICAL FITNESS AND STAMINA. BE ABLE AND
WILLING TO WORK IN FLEXIBLE SHIFTS, DAYS, EVENING, NIGHT, WEEKEND AND HOLIDAYS.
</t>
  </si>
  <si>
    <t>C-500-25073-775327</t>
  </si>
  <si>
    <t>C-500-25072-771385</t>
  </si>
  <si>
    <t>KNOWLEDGE OF PRINCIPLES AND PROCESSES FOR PROVIDING CUSTOMER AND PERSONAL SERVICES. KNOW HOW TO DRIVE. A VALID CNMI DRIVER'S LICENSE WILL BE REQUIRED TO BOTH U.S. WORKERS AND FOREIGN WORKERS TO PERFORM THIS JOB.</t>
  </si>
  <si>
    <t>C-500-25058-728015</t>
  </si>
  <si>
    <t xml:space="preserve">CNMI Tax and FICA Tax. Housing is optional; Employees who are single may live in the housing with a monthly charge of $30.00 for air condition use, free housing or no monthly charge for single employees who opted not to use the air condition. </t>
  </si>
  <si>
    <t>C-500-25021-630763</t>
  </si>
  <si>
    <t xml:space="preserve">FOOD AND BEVERAGE AND SERVING SKILLS IN CUSTOMER SERVICE;
1 YEAR OF KITCHEN PRODUCTION AND/OR FOOD AND DRINKS SERVING EXPERIENCE PREFERABLY IN A HIGH-VOLUME RESTAURANT; 
UNDERSTANDING OF FOOD PREPARATION FUNDAMENTALS;
ABILITY TO FOLLOW RECIPES AND ACCEPT ORDERS;
UNDERSTANDING OF FOOD ALLERGIES AND FOOD BORNE ILLNESSES; 
CAN COMMUNICATE IN BOTH WRITTEN AND VERBAL; AND 
AVAILABLE TO WORK ON ASSIGNED SHIFTS, ON PUBLIC HOLIDAYS, AND OVER WEEKENDS
</t>
  </si>
  <si>
    <t>C-500-25100-850099</t>
  </si>
  <si>
    <t>P-500-25051-709469</t>
  </si>
  <si>
    <t>WORK SCHEDULE AS FOLLOWS:
8:00AM TO 12:00PM,
2:00PMTO 5:00PM.
7 HOURS PER DAY, MONDAY THROUGH FRIDAY, 35 HOURS PER WEEK.</t>
  </si>
  <si>
    <t>Per week exceed 40 hours, overtime rate $8.86 x 1.5=$13.29 per hour</t>
  </si>
  <si>
    <t>C-500-25150-033190</t>
  </si>
  <si>
    <t>All CNMI and Federal Income taxes Required by Law. Employee's share on medical Insurance is optional.</t>
  </si>
  <si>
    <t>C-500-25073-775119</t>
  </si>
  <si>
    <t>P-500-24236-288529</t>
  </si>
  <si>
    <t>C-500-25126-941187</t>
  </si>
  <si>
    <t>C-500-25104-859538</t>
  </si>
  <si>
    <t>Paid Leave, Holiday Pay, and 401(k) Retirement Plan subject to company policy</t>
  </si>
  <si>
    <t>C-500-25101-854036</t>
  </si>
  <si>
    <t>P-500-24157-072160</t>
  </si>
  <si>
    <t xml:space="preserve">Applicant must have at least 12 month of work experience .
</t>
  </si>
  <si>
    <t>3688 Beachrpad Garapan Village</t>
  </si>
  <si>
    <t>C-500-25119-914742</t>
  </si>
  <si>
    <t>XULIN'S AMERICANT CORP.</t>
  </si>
  <si>
    <t>RONGHUI MARKET</t>
  </si>
  <si>
    <t>P-500-25060-735249</t>
  </si>
  <si>
    <t>Work as a maintenance worker in a supermarket for 24 consecutive months.</t>
  </si>
  <si>
    <t>C-500-25104-859732</t>
  </si>
  <si>
    <t>MOHR CORPRATION</t>
  </si>
  <si>
    <t>P-500-25036-666694</t>
  </si>
  <si>
    <t>WORKERSCOMPENSATION COMPANY PROVIDED</t>
  </si>
  <si>
    <t>C-500-25094-830947</t>
  </si>
  <si>
    <t>3688 Beach Road Garapan Village</t>
  </si>
  <si>
    <t>P-500-24342-525690</t>
  </si>
  <si>
    <t xml:space="preserve">Familiar with construction materials with at least 12 months of working experience as a light truck driver. Related skills and knowledge are required for this position, and you must have a valid local driver license when operating or driving the delivery truck. Must have experience for safety driving when some emergency or special conditions occur. Must have knowledge of loading
and unloading construction materials; emergency boom truck repair; and safety hoisting of heavy equipment with heavy loading. 
</t>
  </si>
  <si>
    <t>C-500-25112-888315</t>
  </si>
  <si>
    <t>C-500-25100-850540</t>
  </si>
  <si>
    <t>P-500-25041-678594</t>
  </si>
  <si>
    <t>Bi-weekly salary $18.24 x70 hours=$1,276.80 (FLSA exempt)</t>
  </si>
  <si>
    <t>C-500-25112-888128</t>
  </si>
  <si>
    <t>C-500-25105-863830</t>
  </si>
  <si>
    <t>C-500-25128-951542</t>
  </si>
  <si>
    <t>FICA, Chapter 2 , and Chapter 7.</t>
  </si>
  <si>
    <t>C-500-25179-137817</t>
  </si>
  <si>
    <t>Must at least have 12 months experience as a Cook. Must be able to lift at least 45 lbs. and can work on a flexible time or early morning shift. A detailed resume must be provided by all applicants equally applicable to to U.S. Workers and CW-1 Workers to prove their qualifications.</t>
  </si>
  <si>
    <t xml:space="preserve">Ch. 2 &amp; Ch. 7 Taxes, Social Security and Medicare Taxes </t>
  </si>
  <si>
    <t>C-500-25097-835737</t>
  </si>
  <si>
    <t>C-500-25123-934559</t>
  </si>
  <si>
    <t>SAIPAN TRAVEL INC</t>
  </si>
  <si>
    <t>3039 MAMATI LOOP</t>
  </si>
  <si>
    <t>PMB 98, P.O. BOX 10003</t>
  </si>
  <si>
    <t>66-0645734</t>
  </si>
  <si>
    <t>hr.saipantravelinc@gmail.com</t>
  </si>
  <si>
    <t>P-500-25072-770968</t>
  </si>
  <si>
    <t xml:space="preserve">Minimum of 2 years proven experience working with diesel engines and heavy-duty equipment. Ability to read and interpret technical manuals and diagnostic tools.
</t>
  </si>
  <si>
    <t>C-500-25122-929481</t>
  </si>
  <si>
    <t># 6400 TAC Building, Midlle Road, Chalan Laulau</t>
  </si>
  <si>
    <t>P-500-25002-586218</t>
  </si>
  <si>
    <t>AUTOMOTIVE MASTER MECHANIC</t>
  </si>
  <si>
    <t>1. MUST POSSESS OR MUST BE CAPABLE TO OBTAIN A VALID CNMI DRIVERS LICENSE EQUALLY APPLICABLE TO BOTH  U.S. AND FOREIGN APPLICANTS.
2. MUST BE A HIGH SCHOOL/GED GRADUATE WITH 2 YEARS  DOCUMENTED WORK RELATED EXPERIENCE, ALONG WITH THE  KNOWLEDGE AND SKILLS REQUIRED FOR THE SAME POSITION SUCH AS  REPAIRING, EQUIPMENT MAINTENANCE, TROUBLESHOOTING OF AUTOMOTIVE ENGINES.
4. MUST BE ABLE TO USE HAND TOOLS, POWER TOOLS, EQUIPMENT AND MACHINERY THAT ARE COMMONLY USED FOR AUTOMOTIVE ENGINE AND BODY REPAIR.
5. MUST POSSESS A CLEAN DRIVING RECORD BOTH APPLICABLE TO U.S. AND FOREIGN WORKERS.
6. MUST BE ABLE  TO LIFT, PUSH, PULL OR CARRY OBJECTS AT LEAST 90 LBS. IN WEIGHT  WITHOUT ASSISTANCE.
7.  MUST BE ABLE TO DELIVER WORK INDEPENDENTLY AND WITH URGENCY.
8.  MUST BE ABLE TO WORK ON FLEXIBLE TIME, EARLY SHIFT, SUNDAYS  AND HOLIDAYS.
9.  MUST HAVE A RELIABLE TRANSPORTATION TO AND FROM THE PLACE OF EMPLOYMENT EQUALLY APPLICABLE TO BOTH U.S. AND FOREIGN APPLICANTS.
10. DETAILED RESUME, EMPLOYMENT CERTIFICATIONS AND PRE-SCREENING TEST ARE REQUIRED EQUALLY APPLICABLE TO BOTH U.S. AND FOREIGN APPLICANTS.
11. WILL CONSIDER FOREIGN EQUIVALENT OF HIGH SCHOOL/GED DIPLOMA.</t>
  </si>
  <si>
    <t>C-500-25099-849061</t>
  </si>
  <si>
    <t>MECHILLE CORPORATION</t>
  </si>
  <si>
    <t>TONGYANG CARPET &amp; BIF FURNITURE</t>
  </si>
  <si>
    <t>KANNAT TABLA DR. P O BOX 501568</t>
  </si>
  <si>
    <t>98-6021912</t>
  </si>
  <si>
    <t>JAE GYU</t>
  </si>
  <si>
    <t>mechillecorporation@gmail.com</t>
  </si>
  <si>
    <t>P-500-25064-744700</t>
  </si>
  <si>
    <t>1.  Must have a knowledge in carpentry.
2.  Knows the types of tools uses in repair and maintenance.
3.  Knows how to perform routine maintenance.</t>
  </si>
  <si>
    <t>Kannat Tabla Dr.  Corner Monsignor Rd. Box 501568</t>
  </si>
  <si>
    <t>MECHILLE INTERIOR BLDG.</t>
  </si>
  <si>
    <t>ALL LOCAL WITHHOLDING TAXES</t>
  </si>
  <si>
    <t>C-500-25112-892833</t>
  </si>
  <si>
    <t>C-500-25113-893503</t>
  </si>
  <si>
    <t>12 MONTHS EXPERIENCE, . EMPLOYMENT CERTIFICATE.
BASICS COMPUTER SKILLS FLEXIBILITY. TEAMWORK</t>
  </si>
  <si>
    <t>C-500-25153-039670</t>
  </si>
  <si>
    <t>C-500-25115-903803</t>
  </si>
  <si>
    <t>SUNSTAR CORPORATION</t>
  </si>
  <si>
    <t>SUNSTAR TIRE SHOP</t>
  </si>
  <si>
    <t>7336 ISA DR, KAGMAN</t>
  </si>
  <si>
    <t>66-0722356</t>
  </si>
  <si>
    <t>sunstarcorp8888@gmail.com</t>
  </si>
  <si>
    <t>P-500-25014-616375</t>
  </si>
  <si>
    <t>TIRE REPAIRER AND CHANGER</t>
  </si>
  <si>
    <t>6 MONTHS OF RELATED WORK EXPERIENCE.</t>
  </si>
  <si>
    <t>C-500-25100-849198</t>
  </si>
  <si>
    <t>P-500-24236-288598</t>
  </si>
  <si>
    <t>RESTAURANT SUPERVISOR</t>
  </si>
  <si>
    <t>ABILITY TO OPERATE MICROSOFT WINDOWS, OFFICE, POS SOFTWARE, &amp; MICRO SYSTEM. MUST BE ABLE TO SIT OR STAND FOR LONG PERIODS OF TIME WHILE
PERFORMING DUTIES. ABLE TO MULTI TASK. BE ABLE AND WILLING TO WORK IN FLEXIBLE SHIFTS, DAYS, EVENING, NIGHT, WEEKEND AND HOLIDAYS.</t>
  </si>
  <si>
    <t>C-500-25130-961936</t>
  </si>
  <si>
    <t>C-500-25105-863784</t>
  </si>
  <si>
    <t>Knowledge of the machine and tool including their designs, uses, repair, and maintenance.  With driver's license.</t>
  </si>
  <si>
    <t>Pale Arnold Road, Gualo Rai, across J's Restaurant</t>
  </si>
  <si>
    <t>Withholding Tax and FICA Tax ( Social Security &amp; Medicare)</t>
  </si>
  <si>
    <t>C-500-24181-162324</t>
  </si>
  <si>
    <t>AT LEAST  3 MONTHS WORK EXPERIENCED FOR THE POSITION;
SERVICE ORIENTED AND ATTENTION TO DETAIL INSTRUCTIONS;
ABILITY TO MANAGE TIME EFFICIENTLY BECAUSE THEY MUST QUICKLY CLEAN AND ARRANGE ASSIGNED AREAS;
ABILITY TO MAINTAIN A PROFESSIONAL APPEARANCE AND INTERACT POSITIVELY WITH CLIENTS; 
KNOWLEDGE OF CLEANING AND SANITATION PRODUCTS, TECHNIQUES AND METHODS AND WITH WORKING KNOWLEDGE OF OPERATING MECHANIZED CLEANING TOOLS AND EQUIPMENTS; AND 
ABILITY TO LIFT, PUSH AND PULL REQUIRE LOADS OF MATERIALS, SUPPLIES, AND TOOLS/EQUIPMENTS.</t>
  </si>
  <si>
    <t>C-500-24248-311827</t>
  </si>
  <si>
    <t>P-500-24192-185233</t>
  </si>
  <si>
    <t>C-500-24282-391304</t>
  </si>
  <si>
    <t>Gualo Rai Center, Inc.</t>
  </si>
  <si>
    <t>Unit 203 Gualo Rai Center Bldg., 6725 Chalan Pale Arnold Rd</t>
  </si>
  <si>
    <t>66-0457880</t>
  </si>
  <si>
    <t>grcenter2017@gmail.com</t>
  </si>
  <si>
    <t>P-500-24247-308931</t>
  </si>
  <si>
    <t>1. Must have knowledge in electrical system such as using electrical tester, troubleshoot small type of water pump (1/4 &amp; 3/4HP), operate elevator and operate generator during power outage.
2. Must know minor building repairs such as electrical, plumbing,  painting, masonry and carpentry .
3. Must know how to clean and minor repairs of air-conditioners.
4. Must know  how to use &amp; properly handle tools &amp; equipment used in the repair and maintenance works.</t>
  </si>
  <si>
    <t>Withholding Taxes and SS/Medicare Taxes</t>
  </si>
  <si>
    <t>C-500-24239-292161</t>
  </si>
  <si>
    <t>CNMI TAX, FEDERAL TAX, MEDICARE AND SOCIAL SECURITY.  Optional: Medical and Dental Insurance.</t>
  </si>
  <si>
    <t>C-500-24236-288403</t>
  </si>
  <si>
    <t>C-500-24222-256273</t>
  </si>
  <si>
    <t>MUST BE A REFRIGERATION AND AIR-CON TECHNICIAN WITH 12 MONTHS OF WORK EXPERIENCE, PROFICIENT IN AIR-CON SERVICE AND REPAIRS, INSTALLATION AND MAINTENANCE.
KNOWLEDGE IN SYSTEM TESTINGS FOR PROPER FUNCTIONING.
INSPECTION AND TESTING OF THE AIR CONDITIONING SYSTEM S TO ENSURE UNIT IS WORKING PROPERLY. KNOWLEDGE OF USE ELECTRICAL EQUIPMENT TO TEST FOR CONTINUITY OF CIRCUITS AND COMPONENTS.
KNOWLEDGE IN ARRANGING HEATING AND COOLING SYSTEMS FOR NEWLY CONSTRUCTED RESIDENCES AND BUSINESSES.</t>
  </si>
  <si>
    <t>C-500-24170-122160</t>
  </si>
  <si>
    <t>Shipping, Receiving, and Inventory Clerks</t>
  </si>
  <si>
    <t>P-500-23206-212154</t>
  </si>
  <si>
    <t>SHIPPING, RECEIVING AND INVENTORY CLERKS</t>
  </si>
  <si>
    <t>JOB REQUIRES BEING CAREFUL ABOUT DETAIL AND THOROUGH IN COMPLETING WORK TASKS. SHOULD BE FAMILIAR WITH COMPUTERS AND HAVE A BASIC MATH SKILL. FLEXIBILITY TO WORK AS PART OF A TEAM OR INDIVIDUALLY AS NEEDED.</t>
  </si>
  <si>
    <t>C-500-24229-271614</t>
  </si>
  <si>
    <t>C-500-24268-359179</t>
  </si>
  <si>
    <t>DEGREE IN EDUCATION MAJOR IN SCIENCE OR A RELATED DISCIPLINE.
A COMPLETED APPRENTICESHIP OR TEACHING EXPERIENCE.
PRACTICAL EXPERIENCE WITH MS OFFICE, GOOGLE CLASSROOM, AND OTHER SOFTWARE.
DEDICATION, PATIENCE.
CREATE AN ENVIRONMENT WHERE EVERYONES OPINIONS ARE RESPECTED.
PROBLEM-SOLVING SKILLS</t>
  </si>
  <si>
    <t>C-500-24249-315383</t>
  </si>
  <si>
    <t>C-500-24233-278451</t>
  </si>
  <si>
    <t>JRP ENTERPRISES, INC</t>
  </si>
  <si>
    <t>6704 CHALAN PALI ARNOLD GUALO RAI</t>
  </si>
  <si>
    <t>P-500-24197-195307</t>
  </si>
  <si>
    <t>LOCAL TAX: 4% AND FEDERAL TAX: 7.65%</t>
  </si>
  <si>
    <t>C-500-24318-471390</t>
  </si>
  <si>
    <t>C-500-24296-425460</t>
  </si>
  <si>
    <t>P-500-24242-301737</t>
  </si>
  <si>
    <t>Accountants</t>
  </si>
  <si>
    <t xml:space="preserve">MUST HAVE 24 MONTHS PRIOR EXPERIENCE AS AN ACCOUNTANT, MUST HAVE BACHELOR DEGREE IN ACCOUNTING. ALL EMPLOYMENT REQUIREMENTS APPLY
EQUALLY TO BOTH U.S. WORKERS AND FOREIGN WORKERS.
</t>
  </si>
  <si>
    <t>Experience, qualification and performance</t>
  </si>
  <si>
    <t xml:space="preserve">CNMI Chapter 2, FICA and other employment taxes as required by law.
</t>
  </si>
  <si>
    <t>C-500-24303-439010</t>
  </si>
  <si>
    <t>GOLDEN PALM LLC</t>
  </si>
  <si>
    <t>P-500-24172-131791</t>
  </si>
  <si>
    <t xml:space="preserve">12 MONTHS EXPERIENCE IN TOUR GUIDING, ABLE TO COMMUNICATE in ENGLISH AND
CHINESE AND WORK FLEXIBLE TIME
</t>
  </si>
  <si>
    <t xml:space="preserve">Applicable Federal &amp; Local Taxes
</t>
  </si>
  <si>
    <t>C-500-24163-094349</t>
  </si>
  <si>
    <t>P-500-24120-933390</t>
  </si>
  <si>
    <t xml:space="preserve">1 year work related experience as Supervisor. Experience in Customer Service Management. Familiarity with food handling, safety, and other restaurant guidelines. Able to handle all aspects of day to day restaurant work. Able to handle fast-paced environment.
</t>
  </si>
  <si>
    <t>C-500-24316-465627</t>
  </si>
  <si>
    <t>C-500-24219-246554</t>
  </si>
  <si>
    <t>MUST HAVE HIGH SCHOOL DIPLOMA OR GED. MUST HAVE 12 MONTHS EXPERIENCE. DEMONSTRABLE GRAPHIC DESIGN SKILLS WITH A PORTFOLIO WITH REQUIRED DESKTOP PUBLISHING TOOLS, INCLUDING PHOTOSHOP, INDESIGN QUARK, AND ILLUSTRATOR. TIME MANAGEMENT SKILLS AND THE ABILITY TO MEET DEADLINES. UNDERSTANDING OF MARKETING, PRODUCTION, WEBSITE DESIGN, CORPORATE IDENTITY, PRODUCT PACKAGING, ADVERTISEMENTS, AND MULTIMEDIA DESIGN. UNDERSTANDS PAGE LAYOUT, SUCH AS COMPOSITION, COLOR SPACE, IMAGERY, AND TYPOGRAPHY EXPERIENCE WITH EMAIL APPLICATIONS, ELECTRONIC ROUTING. HAVE DESIGN AND ORGANIZATIONAL SKILLS. COMPLETE WORK WITHIN DEADLINES AND BUDGET. HAVE THE ABILITY TO HANDLE MULTIPLE TASKS AND PROJECTS. CAN UNDERSTAND AND GIVE CREATIVE DIRECTION BASED ON OBJECTIVES AND EXECUTES CREATIVE WORK. COMMUNICATES WORKLOAD BASED ON SKILL SETS AND TALENTS. COMMUNICATES WITH OTHERS ON WORKLOAD ISSUES &amp; NEEDS, THE PROGRESS OF WORK AND RESULTS.</t>
  </si>
  <si>
    <t>C-500-24261-341756</t>
  </si>
  <si>
    <t xml:space="preserve">AT LEAST A HIGH SCHOOL DIPLOMA OR EQUIVALENT. AT LEAST 12 MONTHS WORKING EXPERIENCE ON RELATED FIELD. FAMILIAR WITH MICROSOFT OFFICE.
KNOWLEDGE OF USING OF OFFICE SOFTWARE FOR SPREADING ANALYTICAL REPORTS AND PRESENTATION. ABILITY TO VERIFY ACCURACY OF TRANSACTIONAL DATA OF
THE INVENTORY, MATERIALS AND DOCUMENTS. KNOWLEDGE OF LISTENING AND SPEAKING ENGLISH AND CHINESE, BEING ABLE TO COMMUNICATE WITH LOCAL
PEOPLE AND DIFFERENT VENDORS (SUCH AS U.S., SINGAPORE, CHINA, AND SO ON) FOR THE RECEIVING VARIANCE AND PRODUCTS ISSUE, AND ABILITY TO PREPARE INVENTORY REPORT AND MATERIALS MONTHLY SALES REPORTS TO THE MANAGEMENT AND HEAD OFFICE (IN CHINA) FOR PROPER CONTROL. WORK EVEN ON WEEKEND OR HOLIDAY. KNOWLEDGE OF PRINCIPLES AND PROCESSES FOR PROVIDING CUSTOMER AND BUSINESS SERVICES. OTHER SKILLS SUCH AS
COORDINATION AND TIME MANAGEMENT.
</t>
  </si>
  <si>
    <t>C-500-24337-508676</t>
  </si>
  <si>
    <t>CHALAN MOSIGNOR GUERRERO</t>
  </si>
  <si>
    <t>CNMI WITHHOLDING TAX, FEDERAL WITHHOLDING TAX, SOCIAL AND MEDICARE CONTRIBUTIONS</t>
  </si>
  <si>
    <t>C-500-24312-458906</t>
  </si>
  <si>
    <t>C-500-25020-628837</t>
  </si>
  <si>
    <t>FICA AND WITHHOLDING TAX</t>
  </si>
  <si>
    <t>C-500-24323-480202</t>
  </si>
  <si>
    <t>C-500-24324-486580</t>
  </si>
  <si>
    <t>Must have 24 months experience. Must have a license or certificate as Architectural  and Civil drafter. Must be able to work flexible time, during holidays, weekends, if necessary. Must be familiar with Computer aided design CAD software,Graphics or photo imaging software or Microsoft power point.</t>
  </si>
  <si>
    <t>C-500-24346-534083</t>
  </si>
  <si>
    <t>C-500-24277-381797</t>
  </si>
  <si>
    <t>AT LEAST 12 MONTH EXPERIENCE AS AUTOMOBILE AND BODY REPAIRER.
KNOWLEDGABLE OF USING HAND TOOLS AND POWER TOOLS FOR REPAIRING SUCH AS IMPACT WRENCHES AND SOCKETS,COMPRESSED-AIR SYSTEM, POWER DRILL &amp;
RACHETS, CALIPER, TESTER AND OTHER TOOLS REQUIRED FOR REPAIRING</t>
  </si>
  <si>
    <t>C-500-24173-136406</t>
  </si>
  <si>
    <t>C-500-24282-391484</t>
  </si>
  <si>
    <t>C-500-24289-406181</t>
  </si>
  <si>
    <t>C-500-24274-372574</t>
  </si>
  <si>
    <t>C-500-24226-263441</t>
  </si>
  <si>
    <t>MUST HAVE AT LEAST 12 MONTHS OF PRIOR EXPERIENCE. MUST PROVIDE UPDATED CRIMINAL RECORD CLEARANCE PRE-EMPLOYMENT. ALL EMPLOYMENT RULES APPLIES EQUALLY TO BOTH U.S. AND CW-1 WORKERS.</t>
  </si>
  <si>
    <t>C-500-24276-379950</t>
  </si>
  <si>
    <t>C-500-24248-312107</t>
  </si>
  <si>
    <t>With 3 months work experience. With Knowledge in inspect completed work to ensure proper installation, position construction forms or molds, finish concrete surfaces, spread concrete or other aggregate mixtures. Monitor construction operations. Can work on weekends or holidays. Applicants either US citizen or CW-1 must submit Employment certificate.</t>
  </si>
  <si>
    <t>C-500-24245-308103</t>
  </si>
  <si>
    <t>Pure Water Corporation</t>
  </si>
  <si>
    <t>Majestic Apartment</t>
  </si>
  <si>
    <t>PMB 315 PO Box 10003</t>
  </si>
  <si>
    <t>66-0721931</t>
  </si>
  <si>
    <t>Urumelog</t>
  </si>
  <si>
    <t>Fengying</t>
  </si>
  <si>
    <t>PMB 315, PO Box 10003</t>
  </si>
  <si>
    <t>purewaterspn@gmail.com</t>
  </si>
  <si>
    <t>Property, Real Estate, and Community Association Managers</t>
  </si>
  <si>
    <t>P-500-24205-214485</t>
  </si>
  <si>
    <t>2 years work experience required as manager in apartment industry</t>
  </si>
  <si>
    <t>Plumeria Avenue, Garapan</t>
  </si>
  <si>
    <t>C-500-24181-162768</t>
  </si>
  <si>
    <t>G/F JP BLDG. 2, CHALAN PALE ARNOLD ROAD, GARAPAN</t>
  </si>
  <si>
    <t>G/F JP BLDG., CHALAN PALE ARNOLD ROAD, GARAPAN</t>
  </si>
  <si>
    <t>P-500-23175-141676</t>
  </si>
  <si>
    <t>JP BLDG. 2, CHALAN PALE ARNORLD ROAD</t>
  </si>
  <si>
    <t>C-500-24156-066099</t>
  </si>
  <si>
    <t>P-500-24106-885414</t>
  </si>
  <si>
    <t>Helpers-Production Worker</t>
  </si>
  <si>
    <t xml:space="preserve">some previous work-related skill, knowledge of machines and tools, including their design, uses, repair, and maintenance. </t>
  </si>
  <si>
    <t>marianaslabor.net/labor.cnmi.gov.</t>
  </si>
  <si>
    <t>C-500-25071-767473</t>
  </si>
  <si>
    <t>C-500-25079-789661</t>
  </si>
  <si>
    <t>C-500-25070-763763</t>
  </si>
  <si>
    <t xml:space="preserve">All CNMI and Federal income Taxes. The employee has the option to join the medical insurance plan and 401(k) employer sponsored plan and the share in medical insurance plan and 401(k) employer sponsored retirement savings plan will be optional.
</t>
  </si>
  <si>
    <t>C-500-25074-779334</t>
  </si>
  <si>
    <t>C-500-25005-594802</t>
  </si>
  <si>
    <t>Spider General Contractor Services</t>
  </si>
  <si>
    <t>P-500-24330-496818</t>
  </si>
  <si>
    <t>C-500-24344-526494</t>
  </si>
  <si>
    <t>The employer will make all deductions from the worker's paycheck as required by law, as well as other deductions for selected employee benefits, including health, vision, dental, life insurance and 401 (K) subject to each company's conditions.</t>
  </si>
  <si>
    <t>The employer will make all deductions from the employee's paycheck required by law.</t>
  </si>
  <si>
    <t>The employer will make all deductions from the worker's paycheck as required by law, as well as other deductions for selected employee benefits, including health, vision, dental, life insurance and 401 (K) subject to each company's conditions</t>
  </si>
  <si>
    <t>The employer will make all deductions from the employee's paycheck required by law</t>
  </si>
  <si>
    <t xml:space="preserve">The employer will make all deductions from the employee's paycheck required by law
</t>
  </si>
  <si>
    <t>RJ'S Manpower Agency</t>
  </si>
  <si>
    <t>Employees' Income Taxes as required by Federal and CNMI laws.</t>
  </si>
  <si>
    <t>D' Chef's Kitchen and Bar</t>
  </si>
  <si>
    <t>D'Torres Bldg., 1st Floor</t>
  </si>
  <si>
    <t>The employer will make all deductions from the worker's paycheck as required by law, as well as other deductions for selected employee benefits, including health, vision, and dental subject to each company's conditions.</t>
  </si>
  <si>
    <t>Jonas M. Barcinas dba RJ'S Manpower Agency</t>
  </si>
  <si>
    <t xml:space="preserve">The employer will make all deductions from the worker's paycheck as required by law, as well as other deductions for selected employee benefits, including health, vision, dental, life insurance and 401 (K) subject to each company's conditions.
</t>
  </si>
  <si>
    <t>The employer will make all deductions from the worker''s paycheck as required by law, as well as other deductions for selected employee benefits, including health, vision, dental, life insurance and 401 (K) subject to each company's conditions.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</si>
</sst>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quot;$&quot;#,##0.00"/>
    <numFmt numFmtId="166" formatCode="[&lt;=9999999]###\-####;\(###\)\ ###\-####"/>
  </numFmts>
  <fonts count="18"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1">
    <xf numFmtId="0" fontId="0" fillId="0" borderId="0" xfId="0"/>
    <xf numFmtId="14" fontId="0" fillId="0" borderId="0" xfId="0" applyNumberFormat="1"/>
    <xf numFmtId="0" fontId="0" fillId="0" borderId="0" xfId="0" applyAlignment="1">
      <alignment wrapText="1"/>
    </xf>
    <xf numFmtId="164" fontId="0" fillId="0" borderId="0" xfId="0" applyNumberFormat="1"/>
    <xf numFmtId="165" fontId="0" fillId="0" borderId="0" xfId="0" applyNumberFormat="1"/>
    <xf numFmtId="0" fontId="16" fillId="0" borderId="0" xfId="0" applyFont="1"/>
    <xf numFmtId="14" fontId="16" fillId="0" borderId="0" xfId="0" applyNumberFormat="1" applyFont="1"/>
    <xf numFmtId="164" fontId="16" fillId="0" borderId="0" xfId="0" applyNumberFormat="1" applyFont="1"/>
    <xf numFmtId="165" fontId="16" fillId="0" borderId="0" xfId="0" applyNumberFormat="1" applyFont="1"/>
    <xf numFmtId="166" fontId="16" fillId="0" borderId="0" xfId="0" applyNumberFormat="1" applyFont="1"/>
    <xf numFmtId="166"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9B63E-8094-4363-8308-4DDBD8D60643}">
  <dimension ref="A1:DH2575"/>
  <sheetViews>
    <sheetView tabSelected="1" zoomScaleNormal="100" workbookViewId="0">
      <pane ySplit="1" topLeftCell="A2" activePane="bottomLeft" state="frozen"/>
      <selection pane="bottomLeft"/>
    </sheetView>
  </sheetViews>
  <sheetFormatPr defaultRowHeight="15" x14ac:dyDescent="0.25"/>
  <cols>
    <col min="1" max="1" width="18.5703125" bestFit="1" customWidth="1"/>
    <col min="2" max="2" width="39.42578125" bestFit="1" customWidth="1"/>
    <col min="3" max="3" width="18.28515625" style="1" bestFit="1" customWidth="1"/>
    <col min="4" max="4" width="18.140625" style="1" bestFit="1" customWidth="1"/>
    <col min="5" max="5" width="31.28515625" bestFit="1" customWidth="1"/>
    <col min="6" max="6" width="32" style="1" bestFit="1" customWidth="1"/>
    <col min="7" max="7" width="23.85546875" bestFit="1" customWidth="1"/>
    <col min="8" max="8" width="24.42578125" bestFit="1" customWidth="1"/>
    <col min="9" max="9" width="25.85546875" bestFit="1" customWidth="1"/>
    <col min="10" max="10" width="57.7109375" bestFit="1" customWidth="1"/>
    <col min="11" max="11" width="97.7109375" bestFit="1" customWidth="1"/>
    <col min="12" max="12" width="62.85546875" bestFit="1" customWidth="1"/>
    <col min="13" max="13" width="61.5703125" bestFit="1" customWidth="1"/>
    <col min="14" max="14" width="18.28515625" bestFit="1" customWidth="1"/>
    <col min="15" max="15" width="19.7109375" bestFit="1" customWidth="1"/>
    <col min="16" max="16" width="27.5703125" style="3" bestFit="1" customWidth="1"/>
    <col min="17" max="17" width="25.7109375" bestFit="1" customWidth="1"/>
    <col min="18" max="18" width="28.7109375" bestFit="1" customWidth="1"/>
    <col min="19" max="19" width="20.85546875" style="10" bestFit="1" customWidth="1"/>
    <col min="20" max="20" width="25.140625" bestFit="1" customWidth="1"/>
    <col min="21" max="21" width="18.28515625" bestFit="1" customWidth="1"/>
    <col min="22" max="22" width="15.42578125" bestFit="1" customWidth="1"/>
    <col min="23" max="23" width="28.5703125" bestFit="1" customWidth="1"/>
    <col min="24" max="24" width="25.42578125" bestFit="1" customWidth="1"/>
    <col min="25" max="25" width="29.85546875" bestFit="1" customWidth="1"/>
    <col min="26" max="26" width="30.5703125" bestFit="1" customWidth="1"/>
    <col min="27" max="27" width="32.85546875" bestFit="1" customWidth="1"/>
    <col min="28" max="28" width="50.5703125" bestFit="1" customWidth="1"/>
    <col min="29" max="29" width="60.28515625" bestFit="1" customWidth="1"/>
    <col min="30" max="30" width="61.5703125" bestFit="1" customWidth="1"/>
    <col min="31" max="31" width="23.28515625" bestFit="1" customWidth="1"/>
    <col min="32" max="32" width="24.7109375" bestFit="1" customWidth="1"/>
    <col min="33" max="33" width="32.7109375" style="3" bestFit="1" customWidth="1"/>
    <col min="34" max="34" width="28.42578125" bestFit="1" customWidth="1"/>
    <col min="35" max="35" width="29" bestFit="1" customWidth="1"/>
    <col min="36" max="36" width="25.85546875" style="10" bestFit="1" customWidth="1"/>
    <col min="37" max="37" width="30.140625" bestFit="1" customWidth="1"/>
    <col min="38" max="38" width="41.5703125" bestFit="1" customWidth="1"/>
    <col min="39" max="39" width="28.7109375" bestFit="1" customWidth="1"/>
    <col min="40" max="40" width="31.7109375" bestFit="1" customWidth="1"/>
    <col min="41" max="41" width="32.5703125" bestFit="1" customWidth="1"/>
    <col min="42" max="42" width="34.7109375" bestFit="1" customWidth="1"/>
    <col min="43" max="43" width="43.85546875" bestFit="1" customWidth="1"/>
    <col min="44" max="44" width="53.5703125" bestFit="1" customWidth="1"/>
    <col min="45" max="45" width="25.28515625" bestFit="1" customWidth="1"/>
    <col min="46" max="46" width="26.5703125" bestFit="1" customWidth="1"/>
    <col min="47" max="47" width="34.5703125" style="3" bestFit="1" customWidth="1"/>
    <col min="48" max="48" width="30.28515625" bestFit="1" customWidth="1"/>
    <col min="49" max="49" width="30.85546875" bestFit="1" customWidth="1"/>
    <col min="50" max="50" width="27.85546875" bestFit="1" customWidth="1"/>
    <col min="51" max="51" width="32.140625" bestFit="1" customWidth="1"/>
    <col min="52" max="52" width="30" bestFit="1" customWidth="1"/>
    <col min="53" max="53" width="39.42578125" bestFit="1" customWidth="1"/>
    <col min="54" max="54" width="28.85546875" bestFit="1" customWidth="1"/>
    <col min="55" max="55" width="52.5703125" bestFit="1" customWidth="1"/>
    <col min="56" max="56" width="13.5703125" bestFit="1" customWidth="1"/>
    <col min="57" max="57" width="86.140625" bestFit="1" customWidth="1"/>
    <col min="58" max="58" width="22.42578125" bestFit="1" customWidth="1"/>
    <col min="59" max="59" width="64.5703125" bestFit="1" customWidth="1"/>
    <col min="60" max="60" width="31.42578125" bestFit="1" customWidth="1"/>
    <col min="61" max="61" width="30" bestFit="1" customWidth="1"/>
    <col min="62" max="62" width="26.85546875" style="1" bestFit="1" customWidth="1"/>
    <col min="63" max="63" width="25.140625" style="1" bestFit="1" customWidth="1"/>
    <col min="64" max="64" width="28.5703125" style="1" bestFit="1" customWidth="1"/>
    <col min="65" max="65" width="26.7109375" style="1" bestFit="1" customWidth="1"/>
    <col min="66" max="66" width="35.42578125" bestFit="1" customWidth="1"/>
    <col min="67" max="67" width="18.42578125" bestFit="1" customWidth="1"/>
    <col min="68" max="68" width="19" bestFit="1" customWidth="1"/>
    <col min="69" max="69" width="19.140625" bestFit="1" customWidth="1"/>
    <col min="70" max="70" width="22.85546875" bestFit="1" customWidth="1"/>
    <col min="71" max="71" width="20.85546875" bestFit="1" customWidth="1"/>
    <col min="72" max="72" width="17.42578125" bestFit="1" customWidth="1"/>
    <col min="73" max="73" width="20.5703125" bestFit="1" customWidth="1"/>
    <col min="74" max="74" width="28.85546875" bestFit="1" customWidth="1"/>
    <col min="75" max="75" width="27" bestFit="1" customWidth="1"/>
    <col min="76" max="76" width="24.42578125" bestFit="1" customWidth="1"/>
    <col min="77" max="77" width="21.28515625" bestFit="1" customWidth="1"/>
    <col min="78" max="78" width="21.7109375" bestFit="1" customWidth="1"/>
    <col min="79" max="79" width="25.5703125" bestFit="1" customWidth="1"/>
    <col min="80" max="80" width="25.42578125" bestFit="1" customWidth="1"/>
    <col min="81" max="81" width="255.7109375" bestFit="1" customWidth="1"/>
    <col min="82" max="82" width="62.85546875" bestFit="1" customWidth="1"/>
    <col min="83" max="83" width="62.140625" bestFit="1" customWidth="1"/>
    <col min="84" max="84" width="18" bestFit="1" customWidth="1"/>
    <col min="85" max="85" width="19.28515625" bestFit="1" customWidth="1"/>
    <col min="86" max="86" width="27.28515625" style="3" bestFit="1" customWidth="1"/>
    <col min="87" max="87" width="27.140625" style="4" bestFit="1" customWidth="1"/>
    <col min="88" max="88" width="25.42578125" style="4" bestFit="1" customWidth="1"/>
    <col min="89" max="89" width="24.5703125" style="4" bestFit="1" customWidth="1"/>
    <col min="90" max="90" width="21.5703125" style="4" bestFit="1" customWidth="1"/>
    <col min="91" max="91" width="9.5703125" bestFit="1" customWidth="1"/>
    <col min="92" max="92" width="115.140625" bestFit="1" customWidth="1"/>
    <col min="93" max="93" width="22.42578125" bestFit="1" customWidth="1"/>
    <col min="94" max="94" width="29.85546875" bestFit="1" customWidth="1"/>
    <col min="95" max="95" width="30.85546875" bestFit="1" customWidth="1"/>
    <col min="96" max="96" width="39.5703125" bestFit="1" customWidth="1"/>
    <col min="97" max="97" width="26.28515625" bestFit="1" customWidth="1"/>
    <col min="98" max="98" width="23.140625" bestFit="1" customWidth="1"/>
    <col min="99" max="99" width="35.42578125" bestFit="1" customWidth="1"/>
    <col min="100" max="100" width="36.7109375" bestFit="1" customWidth="1"/>
    <col min="101" max="101" width="37.7109375" bestFit="1" customWidth="1"/>
    <col min="102" max="102" width="255.7109375" bestFit="1" customWidth="1"/>
    <col min="103" max="103" width="19.85546875" style="10" bestFit="1" customWidth="1"/>
    <col min="104" max="104" width="41.5703125" bestFit="1" customWidth="1"/>
    <col min="105" max="105" width="47.28515625" bestFit="1" customWidth="1"/>
    <col min="106" max="106" width="32.5703125" bestFit="1" customWidth="1"/>
    <col min="107" max="107" width="34" bestFit="1" customWidth="1"/>
    <col min="108" max="108" width="24.5703125" bestFit="1" customWidth="1"/>
    <col min="109" max="109" width="25.28515625" bestFit="1" customWidth="1"/>
    <col min="110" max="110" width="27.42578125" bestFit="1" customWidth="1"/>
    <col min="111" max="111" width="84.28515625" bestFit="1" customWidth="1"/>
    <col min="112" max="112" width="41.5703125" bestFit="1" customWidth="1"/>
  </cols>
  <sheetData>
    <row r="1" spans="1:112" s="5" customFormat="1" x14ac:dyDescent="0.25">
      <c r="A1" s="5" t="s">
        <v>0</v>
      </c>
      <c r="B1" s="5" t="s">
        <v>1</v>
      </c>
      <c r="C1" s="6" t="s">
        <v>2</v>
      </c>
      <c r="D1" s="6" t="s">
        <v>3</v>
      </c>
      <c r="E1" s="5" t="s">
        <v>4</v>
      </c>
      <c r="F1" s="6" t="s">
        <v>5</v>
      </c>
      <c r="G1" s="5" t="s">
        <v>6</v>
      </c>
      <c r="H1" s="5" t="s">
        <v>7</v>
      </c>
      <c r="I1" s="5" t="s">
        <v>8</v>
      </c>
      <c r="J1" s="5" t="s">
        <v>9</v>
      </c>
      <c r="K1" s="5" t="s">
        <v>10</v>
      </c>
      <c r="L1" s="5" t="s">
        <v>11</v>
      </c>
      <c r="M1" s="5" t="s">
        <v>12</v>
      </c>
      <c r="N1" s="5" t="s">
        <v>13</v>
      </c>
      <c r="O1" s="5" t="s">
        <v>14</v>
      </c>
      <c r="P1" s="7" t="s">
        <v>15</v>
      </c>
      <c r="Q1" s="5" t="s">
        <v>16</v>
      </c>
      <c r="R1" s="5" t="s">
        <v>17</v>
      </c>
      <c r="S1" s="9" t="s">
        <v>18</v>
      </c>
      <c r="T1" s="5" t="s">
        <v>19</v>
      </c>
      <c r="U1" s="5" t="s">
        <v>20</v>
      </c>
      <c r="V1" s="5" t="s">
        <v>21</v>
      </c>
      <c r="W1" s="5" t="s">
        <v>22</v>
      </c>
      <c r="X1" s="5" t="s">
        <v>23</v>
      </c>
      <c r="Y1" s="5" t="s">
        <v>24</v>
      </c>
      <c r="Z1" s="5" t="s">
        <v>25</v>
      </c>
      <c r="AA1" s="5" t="s">
        <v>26</v>
      </c>
      <c r="AB1" s="5" t="s">
        <v>27</v>
      </c>
      <c r="AC1" s="5" t="s">
        <v>28</v>
      </c>
      <c r="AD1" s="5" t="s">
        <v>29</v>
      </c>
      <c r="AE1" s="5" t="s">
        <v>30</v>
      </c>
      <c r="AF1" s="5" t="s">
        <v>31</v>
      </c>
      <c r="AG1" s="7" t="s">
        <v>32</v>
      </c>
      <c r="AH1" s="5" t="s">
        <v>33</v>
      </c>
      <c r="AI1" s="5" t="s">
        <v>34</v>
      </c>
      <c r="AJ1" s="9" t="s">
        <v>35</v>
      </c>
      <c r="AK1" s="5" t="s">
        <v>36</v>
      </c>
      <c r="AL1" s="5" t="s">
        <v>37</v>
      </c>
      <c r="AM1" s="5" t="s">
        <v>38</v>
      </c>
      <c r="AN1" s="5" t="s">
        <v>39</v>
      </c>
      <c r="AO1" s="5" t="s">
        <v>40</v>
      </c>
      <c r="AP1" s="5" t="s">
        <v>41</v>
      </c>
      <c r="AQ1" s="5" t="s">
        <v>42</v>
      </c>
      <c r="AR1" s="5" t="s">
        <v>43</v>
      </c>
      <c r="AS1" s="5" t="s">
        <v>44</v>
      </c>
      <c r="AT1" s="5" t="s">
        <v>45</v>
      </c>
      <c r="AU1" s="7" t="s">
        <v>46</v>
      </c>
      <c r="AV1" s="5" t="s">
        <v>47</v>
      </c>
      <c r="AW1" s="5" t="s">
        <v>48</v>
      </c>
      <c r="AX1" s="5" t="s">
        <v>49</v>
      </c>
      <c r="AY1" s="5" t="s">
        <v>50</v>
      </c>
      <c r="AZ1" s="5" t="s">
        <v>51</v>
      </c>
      <c r="BA1" s="5" t="s">
        <v>52</v>
      </c>
      <c r="BB1" s="5" t="s">
        <v>53</v>
      </c>
      <c r="BC1" s="5" t="s">
        <v>54</v>
      </c>
      <c r="BD1" s="5" t="s">
        <v>55</v>
      </c>
      <c r="BE1" s="5" t="s">
        <v>56</v>
      </c>
      <c r="BF1" s="5" t="s">
        <v>57</v>
      </c>
      <c r="BG1" s="5" t="s">
        <v>58</v>
      </c>
      <c r="BH1" s="5" t="s">
        <v>59</v>
      </c>
      <c r="BI1" s="5" t="s">
        <v>60</v>
      </c>
      <c r="BJ1" s="6" t="s">
        <v>61</v>
      </c>
      <c r="BK1" s="6" t="s">
        <v>62</v>
      </c>
      <c r="BL1" s="6" t="s">
        <v>63</v>
      </c>
      <c r="BM1" s="6" t="s">
        <v>64</v>
      </c>
      <c r="BN1" s="5" t="s">
        <v>65</v>
      </c>
      <c r="BO1" s="5" t="s">
        <v>66</v>
      </c>
      <c r="BP1" s="5" t="s">
        <v>67</v>
      </c>
      <c r="BQ1" s="5" t="s">
        <v>68</v>
      </c>
      <c r="BR1" s="5" t="s">
        <v>69</v>
      </c>
      <c r="BS1" s="5" t="s">
        <v>70</v>
      </c>
      <c r="BT1" s="5" t="s">
        <v>71</v>
      </c>
      <c r="BU1" s="5" t="s">
        <v>72</v>
      </c>
      <c r="BV1" s="5" t="s">
        <v>73</v>
      </c>
      <c r="BW1" s="5" t="s">
        <v>74</v>
      </c>
      <c r="BX1" s="5" t="s">
        <v>75</v>
      </c>
      <c r="BY1" s="5" t="s">
        <v>76</v>
      </c>
      <c r="BZ1" s="5" t="s">
        <v>77</v>
      </c>
      <c r="CA1" s="5" t="s">
        <v>78</v>
      </c>
      <c r="CB1" s="5" t="s">
        <v>79</v>
      </c>
      <c r="CC1" s="5" t="s">
        <v>80</v>
      </c>
      <c r="CD1" s="5" t="s">
        <v>81</v>
      </c>
      <c r="CE1" s="5" t="s">
        <v>82</v>
      </c>
      <c r="CF1" s="5" t="s">
        <v>83</v>
      </c>
      <c r="CG1" s="5" t="s">
        <v>84</v>
      </c>
      <c r="CH1" s="7" t="s">
        <v>85</v>
      </c>
      <c r="CI1" s="8" t="s">
        <v>86</v>
      </c>
      <c r="CJ1" s="8" t="s">
        <v>87</v>
      </c>
      <c r="CK1" s="8" t="s">
        <v>88</v>
      </c>
      <c r="CL1" s="8" t="s">
        <v>89</v>
      </c>
      <c r="CM1" s="5" t="s">
        <v>90</v>
      </c>
      <c r="CN1" s="5" t="s">
        <v>91</v>
      </c>
      <c r="CO1" s="5" t="s">
        <v>92</v>
      </c>
      <c r="CP1" s="5" t="s">
        <v>93</v>
      </c>
      <c r="CQ1" s="5" t="s">
        <v>94</v>
      </c>
      <c r="CR1" s="5" t="s">
        <v>95</v>
      </c>
      <c r="CS1" s="5" t="s">
        <v>96</v>
      </c>
      <c r="CT1" s="5" t="s">
        <v>97</v>
      </c>
      <c r="CU1" s="5" t="s">
        <v>98</v>
      </c>
      <c r="CV1" s="5" t="s">
        <v>99</v>
      </c>
      <c r="CW1" s="5" t="s">
        <v>100</v>
      </c>
      <c r="CX1" s="5" t="s">
        <v>101</v>
      </c>
      <c r="CY1" s="9" t="s">
        <v>102</v>
      </c>
      <c r="CZ1" s="5" t="s">
        <v>103</v>
      </c>
      <c r="DA1" s="5" t="s">
        <v>104</v>
      </c>
      <c r="DB1" s="5" t="s">
        <v>105</v>
      </c>
      <c r="DC1" s="5" t="s">
        <v>106</v>
      </c>
      <c r="DD1" s="5" t="s">
        <v>107</v>
      </c>
      <c r="DE1" s="5" t="s">
        <v>108</v>
      </c>
      <c r="DF1" s="5" t="s">
        <v>109</v>
      </c>
      <c r="DG1" s="5" t="s">
        <v>110</v>
      </c>
      <c r="DH1" s="5" t="s">
        <v>111</v>
      </c>
    </row>
    <row r="2" spans="1:112" ht="14.45" customHeight="1" x14ac:dyDescent="0.25">
      <c r="A2" t="s">
        <v>1329</v>
      </c>
      <c r="B2" t="s">
        <v>113</v>
      </c>
      <c r="C2" s="1">
        <v>45566</v>
      </c>
      <c r="D2" s="1">
        <v>45566</v>
      </c>
      <c r="E2" t="s">
        <v>114</v>
      </c>
      <c r="G2" t="s">
        <v>115</v>
      </c>
      <c r="H2" t="s">
        <v>115</v>
      </c>
      <c r="I2" t="s">
        <v>115</v>
      </c>
      <c r="J2" t="s">
        <v>1330</v>
      </c>
      <c r="L2" t="s">
        <v>1331</v>
      </c>
      <c r="M2" t="s">
        <v>1332</v>
      </c>
      <c r="N2" t="s">
        <v>119</v>
      </c>
      <c r="O2" t="s">
        <v>120</v>
      </c>
      <c r="P2" s="3">
        <v>96950</v>
      </c>
      <c r="Q2" t="s">
        <v>121</v>
      </c>
      <c r="S2" s="10">
        <v>16707885235</v>
      </c>
      <c r="U2" t="s">
        <v>1333</v>
      </c>
      <c r="V2">
        <v>236116</v>
      </c>
      <c r="W2" t="s">
        <v>123</v>
      </c>
      <c r="Y2" t="s">
        <v>1334</v>
      </c>
      <c r="Z2" t="s">
        <v>1335</v>
      </c>
      <c r="AA2" t="s">
        <v>1336</v>
      </c>
      <c r="AB2" t="s">
        <v>235</v>
      </c>
      <c r="AC2" t="s">
        <v>1337</v>
      </c>
      <c r="AD2" t="s">
        <v>1338</v>
      </c>
      <c r="AE2" t="s">
        <v>119</v>
      </c>
      <c r="AF2" t="s">
        <v>120</v>
      </c>
      <c r="AG2" s="3">
        <v>96950</v>
      </c>
      <c r="AH2" t="s">
        <v>121</v>
      </c>
      <c r="AJ2" s="10">
        <v>16707885235</v>
      </c>
      <c r="AL2" t="s">
        <v>1339</v>
      </c>
      <c r="BD2" t="str">
        <f>"49-9071.00"</f>
        <v>49-9071.00</v>
      </c>
      <c r="BE2" t="s">
        <v>169</v>
      </c>
      <c r="BF2" t="s">
        <v>1340</v>
      </c>
      <c r="BG2" t="s">
        <v>1341</v>
      </c>
      <c r="BH2">
        <v>2</v>
      </c>
      <c r="BJ2" s="1">
        <v>45626</v>
      </c>
      <c r="BK2" s="1">
        <v>45990</v>
      </c>
      <c r="BN2">
        <v>35</v>
      </c>
      <c r="BO2">
        <v>0</v>
      </c>
      <c r="BP2">
        <v>7</v>
      </c>
      <c r="BQ2">
        <v>7</v>
      </c>
      <c r="BR2">
        <v>7</v>
      </c>
      <c r="BS2">
        <v>7</v>
      </c>
      <c r="BT2">
        <v>7</v>
      </c>
      <c r="BU2">
        <v>0</v>
      </c>
      <c r="BV2" t="str">
        <f>"8:00 AM"</f>
        <v>8:00 AM</v>
      </c>
      <c r="BW2" t="str">
        <f>"4:00 PM"</f>
        <v>4:00 PM</v>
      </c>
      <c r="BX2" t="s">
        <v>133</v>
      </c>
      <c r="BY2">
        <v>0</v>
      </c>
      <c r="BZ2">
        <v>24</v>
      </c>
      <c r="CA2" t="s">
        <v>115</v>
      </c>
      <c r="CC2" t="s">
        <v>1342</v>
      </c>
      <c r="CD2" t="s">
        <v>1337</v>
      </c>
      <c r="CE2" t="s">
        <v>1338</v>
      </c>
      <c r="CF2" t="s">
        <v>119</v>
      </c>
      <c r="CG2" t="s">
        <v>120</v>
      </c>
      <c r="CH2" s="3">
        <v>96950</v>
      </c>
      <c r="CI2" s="4">
        <v>9.75</v>
      </c>
      <c r="CJ2" s="4">
        <v>9.75</v>
      </c>
      <c r="CK2" s="4">
        <v>14.63</v>
      </c>
      <c r="CL2" s="4">
        <v>14.63</v>
      </c>
      <c r="CM2" t="s">
        <v>136</v>
      </c>
      <c r="CN2" t="s">
        <v>1343</v>
      </c>
      <c r="CO2" t="s">
        <v>137</v>
      </c>
      <c r="CQ2" t="s">
        <v>115</v>
      </c>
      <c r="CR2" t="s">
        <v>138</v>
      </c>
      <c r="CS2" t="s">
        <v>138</v>
      </c>
      <c r="CT2" t="s">
        <v>138</v>
      </c>
      <c r="CU2" t="s">
        <v>139</v>
      </c>
      <c r="CV2" t="s">
        <v>138</v>
      </c>
      <c r="CW2" t="s">
        <v>138</v>
      </c>
      <c r="CX2" t="s">
        <v>1344</v>
      </c>
      <c r="CY2" s="10">
        <v>16707885235</v>
      </c>
      <c r="CZ2" t="s">
        <v>1339</v>
      </c>
      <c r="DA2" t="s">
        <v>139</v>
      </c>
      <c r="DB2" t="s">
        <v>138</v>
      </c>
      <c r="DC2" t="s">
        <v>115</v>
      </c>
    </row>
    <row r="3" spans="1:112" ht="14.45" customHeight="1" x14ac:dyDescent="0.25">
      <c r="A3" t="s">
        <v>2172</v>
      </c>
      <c r="B3" t="s">
        <v>158</v>
      </c>
      <c r="C3" s="1">
        <v>45468</v>
      </c>
      <c r="D3" s="1">
        <v>45566</v>
      </c>
      <c r="E3" t="s">
        <v>210</v>
      </c>
      <c r="F3" s="1">
        <v>45595</v>
      </c>
      <c r="G3" t="s">
        <v>115</v>
      </c>
      <c r="H3" t="s">
        <v>115</v>
      </c>
      <c r="I3" t="s">
        <v>115</v>
      </c>
      <c r="J3" t="s">
        <v>827</v>
      </c>
      <c r="K3" t="s">
        <v>240</v>
      </c>
      <c r="L3" t="s">
        <v>2173</v>
      </c>
      <c r="M3" t="s">
        <v>829</v>
      </c>
      <c r="N3" t="s">
        <v>119</v>
      </c>
      <c r="O3" t="s">
        <v>120</v>
      </c>
      <c r="P3" s="3">
        <v>96950</v>
      </c>
      <c r="Q3" t="s">
        <v>121</v>
      </c>
      <c r="R3" t="s">
        <v>2174</v>
      </c>
      <c r="S3" s="10">
        <v>16702353027</v>
      </c>
      <c r="U3" t="s">
        <v>830</v>
      </c>
      <c r="V3">
        <v>561320</v>
      </c>
      <c r="W3" t="s">
        <v>532</v>
      </c>
      <c r="X3" t="s">
        <v>138</v>
      </c>
      <c r="Y3" t="s">
        <v>831</v>
      </c>
      <c r="Z3" t="s">
        <v>832</v>
      </c>
      <c r="AA3" t="s">
        <v>833</v>
      </c>
      <c r="AB3" t="s">
        <v>295</v>
      </c>
      <c r="AC3" t="s">
        <v>2173</v>
      </c>
      <c r="AD3" t="s">
        <v>829</v>
      </c>
      <c r="AE3" t="s">
        <v>119</v>
      </c>
      <c r="AF3" t="s">
        <v>120</v>
      </c>
      <c r="AG3" s="3">
        <v>96950</v>
      </c>
      <c r="AH3" t="s">
        <v>121</v>
      </c>
      <c r="AJ3" s="10">
        <v>16702353027</v>
      </c>
      <c r="AL3" t="s">
        <v>834</v>
      </c>
      <c r="BD3" t="str">
        <f>"37-3011.00"</f>
        <v>37-3011.00</v>
      </c>
      <c r="BE3" t="s">
        <v>927</v>
      </c>
      <c r="BF3" t="s">
        <v>2175</v>
      </c>
      <c r="BG3" t="s">
        <v>2176</v>
      </c>
      <c r="BH3">
        <v>8</v>
      </c>
      <c r="BJ3" s="1">
        <v>45597</v>
      </c>
      <c r="BK3" s="1">
        <v>45961</v>
      </c>
      <c r="BN3">
        <v>35</v>
      </c>
      <c r="BO3">
        <v>0</v>
      </c>
      <c r="BP3">
        <v>7</v>
      </c>
      <c r="BQ3">
        <v>7</v>
      </c>
      <c r="BR3">
        <v>7</v>
      </c>
      <c r="BS3">
        <v>7</v>
      </c>
      <c r="BT3">
        <v>7</v>
      </c>
      <c r="BU3">
        <v>0</v>
      </c>
      <c r="BV3" t="str">
        <f>"7:00 AM"</f>
        <v>7:00 AM</v>
      </c>
      <c r="BW3" t="str">
        <f>"3:00 PM"</f>
        <v>3:00 PM</v>
      </c>
      <c r="BX3" t="s">
        <v>240</v>
      </c>
      <c r="BY3">
        <v>0</v>
      </c>
      <c r="BZ3">
        <v>3</v>
      </c>
      <c r="CA3" t="s">
        <v>115</v>
      </c>
      <c r="CC3" t="s">
        <v>2177</v>
      </c>
      <c r="CD3" t="s">
        <v>2178</v>
      </c>
      <c r="CE3" t="s">
        <v>2178</v>
      </c>
      <c r="CF3" t="s">
        <v>119</v>
      </c>
      <c r="CG3" t="s">
        <v>120</v>
      </c>
      <c r="CH3" s="3">
        <v>96950</v>
      </c>
      <c r="CI3" s="4">
        <v>8.26</v>
      </c>
      <c r="CJ3" s="4">
        <v>8.26</v>
      </c>
      <c r="CK3" s="4">
        <v>12.39</v>
      </c>
      <c r="CL3" s="4">
        <v>12.39</v>
      </c>
      <c r="CM3" t="s">
        <v>136</v>
      </c>
      <c r="CN3" t="s">
        <v>240</v>
      </c>
      <c r="CO3" t="s">
        <v>137</v>
      </c>
      <c r="CQ3" t="s">
        <v>115</v>
      </c>
      <c r="CR3" t="s">
        <v>138</v>
      </c>
      <c r="CS3" t="s">
        <v>139</v>
      </c>
      <c r="CT3" t="s">
        <v>138</v>
      </c>
      <c r="CU3" t="s">
        <v>139</v>
      </c>
      <c r="CV3" t="s">
        <v>138</v>
      </c>
      <c r="CW3" t="s">
        <v>139</v>
      </c>
      <c r="CX3" t="s">
        <v>2179</v>
      </c>
      <c r="CY3" s="10">
        <v>16702353027</v>
      </c>
      <c r="CZ3" t="s">
        <v>834</v>
      </c>
      <c r="DA3" t="s">
        <v>139</v>
      </c>
      <c r="DB3" t="s">
        <v>138</v>
      </c>
      <c r="DC3" t="s">
        <v>138</v>
      </c>
    </row>
    <row r="4" spans="1:112" ht="14.45" customHeight="1" x14ac:dyDescent="0.25">
      <c r="A4" t="s">
        <v>4336</v>
      </c>
      <c r="B4" t="s">
        <v>248</v>
      </c>
      <c r="C4" s="1">
        <v>45488</v>
      </c>
      <c r="D4" s="1">
        <v>45566</v>
      </c>
      <c r="E4" t="s">
        <v>114</v>
      </c>
      <c r="G4" t="s">
        <v>115</v>
      </c>
      <c r="H4" t="s">
        <v>115</v>
      </c>
      <c r="I4" t="s">
        <v>115</v>
      </c>
      <c r="J4" t="s">
        <v>4337</v>
      </c>
      <c r="K4" t="s">
        <v>4338</v>
      </c>
      <c r="L4" t="s">
        <v>4339</v>
      </c>
      <c r="M4" t="s">
        <v>3483</v>
      </c>
      <c r="N4" t="s">
        <v>119</v>
      </c>
      <c r="O4" t="s">
        <v>120</v>
      </c>
      <c r="P4" s="3">
        <v>96950</v>
      </c>
      <c r="Q4" t="s">
        <v>121</v>
      </c>
      <c r="S4" s="10">
        <v>16702333600</v>
      </c>
      <c r="U4" t="s">
        <v>4340</v>
      </c>
      <c r="V4">
        <v>524210</v>
      </c>
      <c r="W4" t="s">
        <v>123</v>
      </c>
      <c r="Y4" t="s">
        <v>4341</v>
      </c>
      <c r="Z4" t="s">
        <v>4342</v>
      </c>
      <c r="AB4" t="s">
        <v>4343</v>
      </c>
      <c r="AC4" t="s">
        <v>4339</v>
      </c>
      <c r="AD4" t="s">
        <v>3483</v>
      </c>
      <c r="AE4" t="s">
        <v>119</v>
      </c>
      <c r="AF4" t="s">
        <v>120</v>
      </c>
      <c r="AG4" s="3">
        <v>96950</v>
      </c>
      <c r="AH4" t="s">
        <v>121</v>
      </c>
      <c r="AJ4" s="10">
        <v>16702333600</v>
      </c>
      <c r="AL4" t="s">
        <v>3479</v>
      </c>
      <c r="BD4" t="str">
        <f>"43-5021.00"</f>
        <v>43-5021.00</v>
      </c>
      <c r="BE4" t="s">
        <v>4344</v>
      </c>
      <c r="BF4" t="s">
        <v>4345</v>
      </c>
      <c r="BG4" t="s">
        <v>4344</v>
      </c>
      <c r="BH4">
        <v>1</v>
      </c>
      <c r="BI4">
        <v>1</v>
      </c>
      <c r="BJ4" s="1">
        <v>45566</v>
      </c>
      <c r="BK4" s="1">
        <v>45930</v>
      </c>
      <c r="BL4" s="1">
        <v>45566</v>
      </c>
      <c r="BM4" s="1">
        <v>45930</v>
      </c>
      <c r="BN4">
        <v>35</v>
      </c>
      <c r="BO4">
        <v>0</v>
      </c>
      <c r="BP4">
        <v>7</v>
      </c>
      <c r="BQ4">
        <v>7</v>
      </c>
      <c r="BR4">
        <v>7</v>
      </c>
      <c r="BS4">
        <v>7</v>
      </c>
      <c r="BT4">
        <v>7</v>
      </c>
      <c r="BU4">
        <v>0</v>
      </c>
      <c r="BV4" t="str">
        <f>"8:00 AM"</f>
        <v>8:00 AM</v>
      </c>
      <c r="BW4" t="str">
        <f>"5:00 PM"</f>
        <v>5:00 PM</v>
      </c>
      <c r="BX4" t="s">
        <v>133</v>
      </c>
      <c r="BY4">
        <v>1</v>
      </c>
      <c r="BZ4">
        <v>12</v>
      </c>
      <c r="CA4" t="s">
        <v>115</v>
      </c>
      <c r="CC4" t="s">
        <v>4346</v>
      </c>
      <c r="CD4" t="s">
        <v>3483</v>
      </c>
      <c r="CE4" t="s">
        <v>119</v>
      </c>
      <c r="CF4" t="s">
        <v>119</v>
      </c>
      <c r="CG4" t="s">
        <v>120</v>
      </c>
      <c r="CH4" s="3">
        <v>96950</v>
      </c>
      <c r="CI4" s="4">
        <v>10.050000000000001</v>
      </c>
      <c r="CJ4" s="4">
        <v>10.050000000000001</v>
      </c>
      <c r="CK4" s="4">
        <v>15.08</v>
      </c>
      <c r="CL4" s="4">
        <v>15.08</v>
      </c>
      <c r="CM4" t="s">
        <v>136</v>
      </c>
      <c r="CN4" t="s">
        <v>4347</v>
      </c>
      <c r="CO4" t="s">
        <v>137</v>
      </c>
      <c r="CQ4" t="s">
        <v>115</v>
      </c>
      <c r="CR4" t="s">
        <v>138</v>
      </c>
      <c r="CS4" t="s">
        <v>138</v>
      </c>
      <c r="CT4" t="s">
        <v>138</v>
      </c>
      <c r="CU4" t="s">
        <v>138</v>
      </c>
      <c r="CV4" t="s">
        <v>138</v>
      </c>
      <c r="CW4" t="s">
        <v>139</v>
      </c>
      <c r="CX4" t="s">
        <v>3485</v>
      </c>
      <c r="CY4" s="10">
        <v>16702333600</v>
      </c>
      <c r="CZ4" t="s">
        <v>3479</v>
      </c>
      <c r="DA4" t="s">
        <v>331</v>
      </c>
      <c r="DB4" t="s">
        <v>138</v>
      </c>
      <c r="DC4" t="s">
        <v>115</v>
      </c>
    </row>
    <row r="5" spans="1:112" ht="14.45" customHeight="1" x14ac:dyDescent="0.25">
      <c r="A5" t="s">
        <v>4440</v>
      </c>
      <c r="B5" t="s">
        <v>113</v>
      </c>
      <c r="C5" s="1">
        <v>45527</v>
      </c>
      <c r="D5" s="1">
        <v>45566</v>
      </c>
      <c r="E5" t="s">
        <v>210</v>
      </c>
      <c r="F5" s="1">
        <v>45564</v>
      </c>
      <c r="G5" t="s">
        <v>115</v>
      </c>
      <c r="H5" t="s">
        <v>115</v>
      </c>
      <c r="I5" t="s">
        <v>115</v>
      </c>
      <c r="J5" t="s">
        <v>4441</v>
      </c>
      <c r="L5" t="s">
        <v>4442</v>
      </c>
      <c r="M5" t="s">
        <v>4443</v>
      </c>
      <c r="N5" t="s">
        <v>128</v>
      </c>
      <c r="O5" t="s">
        <v>120</v>
      </c>
      <c r="P5" s="3">
        <v>96950</v>
      </c>
      <c r="Q5" t="s">
        <v>121</v>
      </c>
      <c r="S5" s="10">
        <v>16702341726</v>
      </c>
      <c r="U5" t="s">
        <v>4444</v>
      </c>
      <c r="V5">
        <v>311812</v>
      </c>
      <c r="W5" t="s">
        <v>123</v>
      </c>
      <c r="Y5" t="s">
        <v>4445</v>
      </c>
      <c r="Z5" t="s">
        <v>4446</v>
      </c>
      <c r="AA5" t="s">
        <v>4447</v>
      </c>
      <c r="AB5" t="s">
        <v>516</v>
      </c>
      <c r="AC5" t="s">
        <v>4442</v>
      </c>
      <c r="AD5" t="s">
        <v>4443</v>
      </c>
      <c r="AE5" t="s">
        <v>128</v>
      </c>
      <c r="AF5" t="s">
        <v>120</v>
      </c>
      <c r="AG5" s="3">
        <v>96950</v>
      </c>
      <c r="AH5" t="s">
        <v>121</v>
      </c>
      <c r="AJ5" s="10">
        <v>16702341726</v>
      </c>
      <c r="AL5" t="s">
        <v>4448</v>
      </c>
      <c r="BD5" t="str">
        <f>"43-3031.00"</f>
        <v>43-3031.00</v>
      </c>
      <c r="BE5" t="s">
        <v>387</v>
      </c>
      <c r="BF5" t="s">
        <v>4449</v>
      </c>
      <c r="BG5" t="s">
        <v>4450</v>
      </c>
      <c r="BH5">
        <v>4</v>
      </c>
      <c r="BJ5" s="1">
        <v>45566</v>
      </c>
      <c r="BK5" s="1">
        <v>45930</v>
      </c>
      <c r="BN5">
        <v>40</v>
      </c>
      <c r="BO5">
        <v>0</v>
      </c>
      <c r="BP5">
        <v>8</v>
      </c>
      <c r="BQ5">
        <v>7</v>
      </c>
      <c r="BR5">
        <v>7</v>
      </c>
      <c r="BS5">
        <v>7</v>
      </c>
      <c r="BT5">
        <v>7</v>
      </c>
      <c r="BU5">
        <v>4</v>
      </c>
      <c r="BV5" t="str">
        <f>"8:00 AM"</f>
        <v>8:00 AM</v>
      </c>
      <c r="BW5" t="str">
        <f>"5:00 PM"</f>
        <v>5:00 PM</v>
      </c>
      <c r="BX5" t="s">
        <v>133</v>
      </c>
      <c r="BY5">
        <v>6</v>
      </c>
      <c r="BZ5">
        <v>12</v>
      </c>
      <c r="CA5" t="s">
        <v>115</v>
      </c>
      <c r="CC5" t="s">
        <v>4451</v>
      </c>
      <c r="CD5" t="s">
        <v>4442</v>
      </c>
      <c r="CE5" t="s">
        <v>4443</v>
      </c>
      <c r="CF5" t="s">
        <v>119</v>
      </c>
      <c r="CG5" t="s">
        <v>120</v>
      </c>
      <c r="CH5" s="3">
        <v>96950</v>
      </c>
      <c r="CI5" s="4">
        <v>12.28</v>
      </c>
      <c r="CJ5" s="4">
        <v>12.28</v>
      </c>
      <c r="CK5" s="4">
        <v>18.420000000000002</v>
      </c>
      <c r="CL5" s="4">
        <v>18.420000000000002</v>
      </c>
      <c r="CM5" t="s">
        <v>136</v>
      </c>
      <c r="CN5" t="s">
        <v>4452</v>
      </c>
      <c r="CO5" t="s">
        <v>137</v>
      </c>
      <c r="CQ5" t="s">
        <v>115</v>
      </c>
      <c r="CR5" t="s">
        <v>138</v>
      </c>
      <c r="CS5" t="s">
        <v>139</v>
      </c>
      <c r="CT5" t="s">
        <v>138</v>
      </c>
      <c r="CU5" t="s">
        <v>139</v>
      </c>
      <c r="CV5" t="s">
        <v>138</v>
      </c>
      <c r="CW5" t="s">
        <v>139</v>
      </c>
      <c r="CX5" s="2" t="s">
        <v>4453</v>
      </c>
      <c r="CY5" s="10">
        <v>16702341726</v>
      </c>
      <c r="CZ5" t="s">
        <v>4454</v>
      </c>
      <c r="DA5" t="s">
        <v>139</v>
      </c>
      <c r="DB5" t="s">
        <v>138</v>
      </c>
      <c r="DC5" t="s">
        <v>115</v>
      </c>
    </row>
    <row r="6" spans="1:112" ht="14.45" customHeight="1" x14ac:dyDescent="0.25">
      <c r="A6" t="s">
        <v>5470</v>
      </c>
      <c r="B6" t="s">
        <v>158</v>
      </c>
      <c r="C6" s="1">
        <v>45466</v>
      </c>
      <c r="D6" s="1">
        <v>45566</v>
      </c>
      <c r="E6" t="s">
        <v>210</v>
      </c>
      <c r="F6" s="1">
        <v>45625</v>
      </c>
      <c r="G6" t="s">
        <v>115</v>
      </c>
      <c r="H6" t="s">
        <v>115</v>
      </c>
      <c r="I6" t="s">
        <v>115</v>
      </c>
      <c r="J6" t="s">
        <v>5302</v>
      </c>
      <c r="L6" t="s">
        <v>5471</v>
      </c>
      <c r="M6" t="s">
        <v>5304</v>
      </c>
      <c r="N6" t="s">
        <v>128</v>
      </c>
      <c r="O6" t="s">
        <v>120</v>
      </c>
      <c r="P6" s="3">
        <v>96950</v>
      </c>
      <c r="Q6" t="s">
        <v>121</v>
      </c>
      <c r="S6" s="10">
        <v>16703232428</v>
      </c>
      <c r="U6" t="s">
        <v>3369</v>
      </c>
      <c r="V6">
        <v>23711</v>
      </c>
      <c r="W6" t="s">
        <v>123</v>
      </c>
      <c r="Y6" t="s">
        <v>3370</v>
      </c>
      <c r="Z6" t="s">
        <v>3371</v>
      </c>
      <c r="AA6" t="s">
        <v>3372</v>
      </c>
      <c r="AB6" t="s">
        <v>5472</v>
      </c>
      <c r="AC6" t="s">
        <v>5303</v>
      </c>
      <c r="AD6" t="s">
        <v>5304</v>
      </c>
      <c r="AE6" t="s">
        <v>128</v>
      </c>
      <c r="AF6" t="s">
        <v>120</v>
      </c>
      <c r="AG6" s="3">
        <v>96950</v>
      </c>
      <c r="AH6" t="s">
        <v>121</v>
      </c>
      <c r="AJ6" s="10">
        <v>16703232428</v>
      </c>
      <c r="AL6" t="s">
        <v>3375</v>
      </c>
      <c r="BD6" t="str">
        <f>"49-9071.00"</f>
        <v>49-9071.00</v>
      </c>
      <c r="BE6" t="s">
        <v>169</v>
      </c>
      <c r="BF6" t="s">
        <v>5473</v>
      </c>
      <c r="BG6" t="s">
        <v>5474</v>
      </c>
      <c r="BH6">
        <v>6</v>
      </c>
      <c r="BJ6" s="1">
        <v>45627</v>
      </c>
      <c r="BK6" s="1">
        <v>45991</v>
      </c>
      <c r="BN6">
        <v>40</v>
      </c>
      <c r="BO6">
        <v>0</v>
      </c>
      <c r="BP6">
        <v>7</v>
      </c>
      <c r="BQ6">
        <v>7</v>
      </c>
      <c r="BR6">
        <v>7</v>
      </c>
      <c r="BS6">
        <v>7</v>
      </c>
      <c r="BT6">
        <v>7</v>
      </c>
      <c r="BU6">
        <v>5</v>
      </c>
      <c r="BV6" t="str">
        <f>"7:00 AM"</f>
        <v>7:00 AM</v>
      </c>
      <c r="BW6" t="str">
        <f>"6:00 PM"</f>
        <v>6:00 PM</v>
      </c>
      <c r="BX6" t="s">
        <v>240</v>
      </c>
      <c r="BY6">
        <v>0</v>
      </c>
      <c r="BZ6">
        <v>12</v>
      </c>
      <c r="CA6" t="s">
        <v>115</v>
      </c>
      <c r="CC6" t="s">
        <v>5475</v>
      </c>
      <c r="CD6" t="s">
        <v>5303</v>
      </c>
      <c r="CE6" t="s">
        <v>5304</v>
      </c>
      <c r="CF6" t="s">
        <v>119</v>
      </c>
      <c r="CG6" t="s">
        <v>120</v>
      </c>
      <c r="CH6" s="3">
        <v>96950</v>
      </c>
      <c r="CI6" s="4">
        <v>9.5500000000000007</v>
      </c>
      <c r="CJ6" s="4">
        <v>12</v>
      </c>
      <c r="CK6" s="4">
        <v>14.33</v>
      </c>
      <c r="CL6" s="4">
        <v>18</v>
      </c>
      <c r="CM6" t="s">
        <v>136</v>
      </c>
      <c r="CN6" t="s">
        <v>3380</v>
      </c>
      <c r="CO6" t="s">
        <v>173</v>
      </c>
      <c r="CQ6" t="s">
        <v>115</v>
      </c>
      <c r="CR6" t="s">
        <v>138</v>
      </c>
      <c r="CS6" t="s">
        <v>139</v>
      </c>
      <c r="CT6" t="s">
        <v>138</v>
      </c>
      <c r="CU6" t="s">
        <v>139</v>
      </c>
      <c r="CV6" t="s">
        <v>138</v>
      </c>
      <c r="CW6" t="s">
        <v>139</v>
      </c>
      <c r="CX6" t="s">
        <v>5476</v>
      </c>
      <c r="CY6" s="10">
        <v>16703232428</v>
      </c>
      <c r="CZ6" t="s">
        <v>3375</v>
      </c>
      <c r="DA6" t="s">
        <v>139</v>
      </c>
      <c r="DB6" t="s">
        <v>138</v>
      </c>
      <c r="DC6" t="s">
        <v>115</v>
      </c>
    </row>
    <row r="7" spans="1:112" ht="14.45" customHeight="1" x14ac:dyDescent="0.25">
      <c r="A7" t="s">
        <v>6287</v>
      </c>
      <c r="B7" t="s">
        <v>248</v>
      </c>
      <c r="C7" s="1">
        <v>45478</v>
      </c>
      <c r="D7" s="1">
        <v>45566</v>
      </c>
      <c r="E7" t="s">
        <v>210</v>
      </c>
      <c r="F7" s="1">
        <v>45564</v>
      </c>
      <c r="G7" t="s">
        <v>138</v>
      </c>
      <c r="H7" t="s">
        <v>115</v>
      </c>
      <c r="I7" t="s">
        <v>115</v>
      </c>
      <c r="J7" t="s">
        <v>5305</v>
      </c>
      <c r="L7" t="s">
        <v>5306</v>
      </c>
      <c r="N7" t="s">
        <v>119</v>
      </c>
      <c r="O7" t="s">
        <v>120</v>
      </c>
      <c r="P7" s="3">
        <v>96950</v>
      </c>
      <c r="Q7" t="s">
        <v>121</v>
      </c>
      <c r="S7" s="10">
        <v>16702353637</v>
      </c>
      <c r="U7" t="s">
        <v>4836</v>
      </c>
      <c r="V7">
        <v>236220</v>
      </c>
      <c r="W7" t="s">
        <v>123</v>
      </c>
      <c r="Y7" t="s">
        <v>4837</v>
      </c>
      <c r="Z7" t="s">
        <v>4838</v>
      </c>
      <c r="AA7" t="s">
        <v>4839</v>
      </c>
      <c r="AB7" t="s">
        <v>6288</v>
      </c>
      <c r="AC7" t="s">
        <v>4835</v>
      </c>
      <c r="AE7" t="s">
        <v>119</v>
      </c>
      <c r="AF7" t="s">
        <v>120</v>
      </c>
      <c r="AG7" s="3">
        <v>96950</v>
      </c>
      <c r="AH7" t="s">
        <v>121</v>
      </c>
      <c r="AJ7" s="10">
        <v>16702353637</v>
      </c>
      <c r="AL7" t="s">
        <v>4841</v>
      </c>
      <c r="BD7" t="str">
        <f>"49-9071.00"</f>
        <v>49-9071.00</v>
      </c>
      <c r="BE7" t="s">
        <v>169</v>
      </c>
      <c r="BF7" t="s">
        <v>6289</v>
      </c>
      <c r="BG7" t="s">
        <v>5307</v>
      </c>
      <c r="BH7">
        <v>10</v>
      </c>
      <c r="BI7">
        <v>10</v>
      </c>
      <c r="BJ7" s="1">
        <v>45566</v>
      </c>
      <c r="BK7" s="1">
        <v>46660</v>
      </c>
      <c r="BL7" s="1">
        <v>45566</v>
      </c>
      <c r="BM7" s="1">
        <v>46660</v>
      </c>
      <c r="BN7">
        <v>40</v>
      </c>
      <c r="BO7">
        <v>0</v>
      </c>
      <c r="BP7">
        <v>8</v>
      </c>
      <c r="BQ7">
        <v>8</v>
      </c>
      <c r="BR7">
        <v>8</v>
      </c>
      <c r="BS7">
        <v>8</v>
      </c>
      <c r="BT7">
        <v>8</v>
      </c>
      <c r="BU7">
        <v>0</v>
      </c>
      <c r="BV7" t="str">
        <f>"8:00 AM"</f>
        <v>8:00 AM</v>
      </c>
      <c r="BW7" t="str">
        <f>"5:00 PM"</f>
        <v>5:00 PM</v>
      </c>
      <c r="BX7" t="s">
        <v>240</v>
      </c>
      <c r="BY7">
        <v>0</v>
      </c>
      <c r="BZ7">
        <v>12</v>
      </c>
      <c r="CA7" t="s">
        <v>115</v>
      </c>
      <c r="CC7" t="s">
        <v>6290</v>
      </c>
      <c r="CD7" t="s">
        <v>4835</v>
      </c>
      <c r="CF7" t="s">
        <v>119</v>
      </c>
      <c r="CG7" t="s">
        <v>120</v>
      </c>
      <c r="CH7" s="3">
        <v>96950</v>
      </c>
      <c r="CI7" s="4">
        <v>9.5399999999999991</v>
      </c>
      <c r="CJ7" s="4">
        <v>9.5399999999999991</v>
      </c>
      <c r="CK7" s="4">
        <v>14.31</v>
      </c>
      <c r="CL7" s="4">
        <v>14.31</v>
      </c>
      <c r="CM7" t="s">
        <v>136</v>
      </c>
      <c r="CO7" t="s">
        <v>137</v>
      </c>
      <c r="CQ7" t="s">
        <v>138</v>
      </c>
      <c r="CR7" t="s">
        <v>138</v>
      </c>
      <c r="CS7" t="s">
        <v>138</v>
      </c>
      <c r="CT7" t="s">
        <v>138</v>
      </c>
      <c r="CU7" t="s">
        <v>139</v>
      </c>
      <c r="CV7" t="s">
        <v>138</v>
      </c>
      <c r="CW7" t="s">
        <v>139</v>
      </c>
      <c r="CX7" t="s">
        <v>4846</v>
      </c>
      <c r="CY7" s="10">
        <v>16702353637</v>
      </c>
      <c r="CZ7" t="s">
        <v>4841</v>
      </c>
      <c r="DA7" t="s">
        <v>1313</v>
      </c>
      <c r="DB7" t="s">
        <v>138</v>
      </c>
      <c r="DC7" t="s">
        <v>115</v>
      </c>
    </row>
    <row r="8" spans="1:112" ht="14.45" customHeight="1" x14ac:dyDescent="0.25">
      <c r="A8" t="s">
        <v>8751</v>
      </c>
      <c r="B8" t="s">
        <v>248</v>
      </c>
      <c r="C8" s="1">
        <v>45471</v>
      </c>
      <c r="D8" s="1">
        <v>45566</v>
      </c>
      <c r="E8" t="s">
        <v>210</v>
      </c>
      <c r="F8" s="1">
        <v>45564</v>
      </c>
      <c r="G8" t="s">
        <v>115</v>
      </c>
      <c r="H8" t="s">
        <v>115</v>
      </c>
      <c r="I8" t="s">
        <v>115</v>
      </c>
      <c r="J8" t="s">
        <v>8752</v>
      </c>
      <c r="K8" t="s">
        <v>8753</v>
      </c>
      <c r="L8" t="s">
        <v>8754</v>
      </c>
      <c r="N8" t="s">
        <v>119</v>
      </c>
      <c r="O8" t="s">
        <v>120</v>
      </c>
      <c r="P8" s="3">
        <v>96950</v>
      </c>
      <c r="Q8" t="s">
        <v>121</v>
      </c>
      <c r="S8" s="10">
        <v>16702336245</v>
      </c>
      <c r="U8" t="s">
        <v>8755</v>
      </c>
      <c r="V8">
        <v>81211</v>
      </c>
      <c r="W8" t="s">
        <v>123</v>
      </c>
      <c r="Y8" t="s">
        <v>8756</v>
      </c>
      <c r="Z8" t="s">
        <v>8757</v>
      </c>
      <c r="AA8" t="s">
        <v>8758</v>
      </c>
      <c r="AB8" t="s">
        <v>235</v>
      </c>
      <c r="AC8" t="s">
        <v>8754</v>
      </c>
      <c r="AD8" t="s">
        <v>8759</v>
      </c>
      <c r="AE8" t="s">
        <v>119</v>
      </c>
      <c r="AF8" t="s">
        <v>120</v>
      </c>
      <c r="AG8" s="3">
        <v>96950</v>
      </c>
      <c r="AH8" t="s">
        <v>121</v>
      </c>
      <c r="AJ8" s="10">
        <v>16702336245</v>
      </c>
      <c r="AL8" t="s">
        <v>8760</v>
      </c>
      <c r="BD8" t="str">
        <f>"39-5012.00"</f>
        <v>39-5012.00</v>
      </c>
      <c r="BE8" t="s">
        <v>1772</v>
      </c>
      <c r="BF8" t="s">
        <v>8761</v>
      </c>
      <c r="BG8" t="s">
        <v>8762</v>
      </c>
      <c r="BH8">
        <v>2</v>
      </c>
      <c r="BI8">
        <v>2</v>
      </c>
      <c r="BJ8" s="1">
        <v>45566</v>
      </c>
      <c r="BK8" s="1">
        <v>45930</v>
      </c>
      <c r="BL8" s="1">
        <v>45566</v>
      </c>
      <c r="BM8" s="1">
        <v>45930</v>
      </c>
      <c r="BN8">
        <v>35</v>
      </c>
      <c r="BO8">
        <v>7</v>
      </c>
      <c r="BP8">
        <v>0</v>
      </c>
      <c r="BQ8">
        <v>0</v>
      </c>
      <c r="BR8">
        <v>7</v>
      </c>
      <c r="BS8">
        <v>7</v>
      </c>
      <c r="BT8">
        <v>7</v>
      </c>
      <c r="BU8">
        <v>7</v>
      </c>
      <c r="BV8" t="str">
        <f>"11:00 AM"</f>
        <v>11:00 AM</v>
      </c>
      <c r="BW8" t="str">
        <f>"6:00 PM"</f>
        <v>6:00 PM</v>
      </c>
      <c r="BX8" t="s">
        <v>133</v>
      </c>
      <c r="BY8">
        <v>0</v>
      </c>
      <c r="BZ8">
        <v>12</v>
      </c>
      <c r="CA8" t="s">
        <v>115</v>
      </c>
      <c r="CC8" t="s">
        <v>8763</v>
      </c>
      <c r="CD8" t="s">
        <v>8764</v>
      </c>
      <c r="CE8" t="s">
        <v>8754</v>
      </c>
      <c r="CF8" t="s">
        <v>119</v>
      </c>
      <c r="CG8" t="s">
        <v>120</v>
      </c>
      <c r="CH8" s="3">
        <v>96950</v>
      </c>
      <c r="CI8" s="4">
        <v>9.77</v>
      </c>
      <c r="CJ8" s="4">
        <v>9.77</v>
      </c>
      <c r="CK8" s="4">
        <v>14.66</v>
      </c>
      <c r="CL8" s="4">
        <v>14.66</v>
      </c>
      <c r="CM8" t="s">
        <v>136</v>
      </c>
      <c r="CO8" t="s">
        <v>137</v>
      </c>
      <c r="CQ8" t="s">
        <v>115</v>
      </c>
      <c r="CR8" t="s">
        <v>138</v>
      </c>
      <c r="CS8" t="s">
        <v>139</v>
      </c>
      <c r="CT8" t="s">
        <v>138</v>
      </c>
      <c r="CU8" t="s">
        <v>138</v>
      </c>
      <c r="CV8" t="s">
        <v>138</v>
      </c>
      <c r="CW8" t="s">
        <v>139</v>
      </c>
      <c r="CX8" t="s">
        <v>8765</v>
      </c>
      <c r="CY8" s="10">
        <v>16702336245</v>
      </c>
      <c r="CZ8" t="s">
        <v>8760</v>
      </c>
      <c r="DA8" t="s">
        <v>139</v>
      </c>
      <c r="DB8" t="s">
        <v>138</v>
      </c>
      <c r="DC8" t="s">
        <v>115</v>
      </c>
    </row>
    <row r="9" spans="1:112" ht="14.45" customHeight="1" x14ac:dyDescent="0.25">
      <c r="A9" t="s">
        <v>9055</v>
      </c>
      <c r="B9" t="s">
        <v>113</v>
      </c>
      <c r="C9" s="1">
        <v>45520</v>
      </c>
      <c r="D9" s="1">
        <v>45566</v>
      </c>
      <c r="E9" t="s">
        <v>210</v>
      </c>
      <c r="F9" s="1">
        <v>45564</v>
      </c>
      <c r="G9" t="s">
        <v>115</v>
      </c>
      <c r="H9" t="s">
        <v>115</v>
      </c>
      <c r="I9" t="s">
        <v>115</v>
      </c>
      <c r="J9" t="s">
        <v>747</v>
      </c>
      <c r="K9" t="s">
        <v>748</v>
      </c>
      <c r="L9" t="s">
        <v>749</v>
      </c>
      <c r="M9" t="s">
        <v>119</v>
      </c>
      <c r="N9" t="s">
        <v>750</v>
      </c>
      <c r="O9" t="s">
        <v>120</v>
      </c>
      <c r="P9" s="3">
        <v>96950</v>
      </c>
      <c r="Q9" t="s">
        <v>121</v>
      </c>
      <c r="S9" s="10">
        <v>16702331530</v>
      </c>
      <c r="U9" t="s">
        <v>751</v>
      </c>
      <c r="V9">
        <v>311812</v>
      </c>
      <c r="W9" t="s">
        <v>123</v>
      </c>
      <c r="Y9" t="s">
        <v>752</v>
      </c>
      <c r="Z9" t="s">
        <v>753</v>
      </c>
      <c r="AB9" t="s">
        <v>754</v>
      </c>
      <c r="AC9" t="s">
        <v>749</v>
      </c>
      <c r="AD9" t="s">
        <v>119</v>
      </c>
      <c r="AE9" t="s">
        <v>750</v>
      </c>
      <c r="AF9" t="s">
        <v>120</v>
      </c>
      <c r="AG9" s="3">
        <v>96950</v>
      </c>
      <c r="AH9" t="s">
        <v>121</v>
      </c>
      <c r="AJ9" s="10">
        <v>16702331530</v>
      </c>
      <c r="AL9" t="s">
        <v>755</v>
      </c>
      <c r="BD9" t="str">
        <f>"35-2014.00"</f>
        <v>35-2014.00</v>
      </c>
      <c r="BE9" t="s">
        <v>221</v>
      </c>
      <c r="BF9" t="s">
        <v>839</v>
      </c>
      <c r="BG9" t="s">
        <v>373</v>
      </c>
      <c r="BH9">
        <v>9</v>
      </c>
      <c r="BJ9" s="1">
        <v>45566</v>
      </c>
      <c r="BK9" s="1">
        <v>45930</v>
      </c>
      <c r="BN9">
        <v>36</v>
      </c>
      <c r="BO9">
        <v>6</v>
      </c>
      <c r="BP9">
        <v>0</v>
      </c>
      <c r="BQ9">
        <v>6</v>
      </c>
      <c r="BR9">
        <v>6</v>
      </c>
      <c r="BS9">
        <v>6</v>
      </c>
      <c r="BT9">
        <v>6</v>
      </c>
      <c r="BU9">
        <v>6</v>
      </c>
      <c r="BV9" t="str">
        <f>"5:30 AM"</f>
        <v>5:30 AM</v>
      </c>
      <c r="BW9" t="str">
        <f>"1:30 PM"</f>
        <v>1:30 PM</v>
      </c>
      <c r="BX9" t="s">
        <v>133</v>
      </c>
      <c r="BY9">
        <v>0</v>
      </c>
      <c r="BZ9">
        <v>12</v>
      </c>
      <c r="CA9" t="s">
        <v>115</v>
      </c>
      <c r="CC9" t="s">
        <v>9056</v>
      </c>
      <c r="CD9" t="s">
        <v>749</v>
      </c>
      <c r="CE9" t="s">
        <v>119</v>
      </c>
      <c r="CF9" t="s">
        <v>750</v>
      </c>
      <c r="CG9" t="s">
        <v>120</v>
      </c>
      <c r="CH9" s="3">
        <v>96950</v>
      </c>
      <c r="CI9" s="4">
        <v>8.83</v>
      </c>
      <c r="CJ9" s="4">
        <v>14.19</v>
      </c>
      <c r="CK9" s="4">
        <v>13.25</v>
      </c>
      <c r="CL9" s="4">
        <v>21.29</v>
      </c>
      <c r="CM9" t="s">
        <v>136</v>
      </c>
      <c r="CN9" t="s">
        <v>331</v>
      </c>
      <c r="CO9" t="s">
        <v>137</v>
      </c>
      <c r="CQ9" t="s">
        <v>115</v>
      </c>
      <c r="CR9" t="s">
        <v>138</v>
      </c>
      <c r="CS9" t="s">
        <v>139</v>
      </c>
      <c r="CT9" t="s">
        <v>138</v>
      </c>
      <c r="CU9" t="s">
        <v>139</v>
      </c>
      <c r="CV9" t="s">
        <v>138</v>
      </c>
      <c r="CW9" t="s">
        <v>139</v>
      </c>
      <c r="CX9" t="s">
        <v>3739</v>
      </c>
      <c r="CY9" s="10">
        <v>16702331530</v>
      </c>
      <c r="CZ9" t="s">
        <v>755</v>
      </c>
      <c r="DA9" t="s">
        <v>758</v>
      </c>
      <c r="DB9" t="s">
        <v>138</v>
      </c>
      <c r="DC9" t="s">
        <v>115</v>
      </c>
      <c r="DD9" t="s">
        <v>752</v>
      </c>
      <c r="DE9" t="s">
        <v>753</v>
      </c>
      <c r="DG9" t="s">
        <v>747</v>
      </c>
      <c r="DH9" t="s">
        <v>755</v>
      </c>
    </row>
    <row r="10" spans="1:112" ht="14.45" customHeight="1" x14ac:dyDescent="0.25">
      <c r="A10" t="s">
        <v>9761</v>
      </c>
      <c r="B10" t="s">
        <v>113</v>
      </c>
      <c r="C10" s="1">
        <v>45474</v>
      </c>
      <c r="D10" s="1">
        <v>45566</v>
      </c>
      <c r="E10" t="s">
        <v>210</v>
      </c>
      <c r="F10" s="1">
        <v>45625</v>
      </c>
      <c r="G10" t="s">
        <v>115</v>
      </c>
      <c r="H10" t="s">
        <v>115</v>
      </c>
      <c r="I10" t="s">
        <v>115</v>
      </c>
      <c r="J10" t="s">
        <v>7120</v>
      </c>
      <c r="K10" t="s">
        <v>7121</v>
      </c>
      <c r="L10" t="s">
        <v>7122</v>
      </c>
      <c r="M10" t="s">
        <v>7122</v>
      </c>
      <c r="N10" t="s">
        <v>119</v>
      </c>
      <c r="O10" t="s">
        <v>120</v>
      </c>
      <c r="P10" s="3">
        <v>96950</v>
      </c>
      <c r="Q10" t="s">
        <v>121</v>
      </c>
      <c r="S10" s="10">
        <v>16702346445</v>
      </c>
      <c r="T10">
        <v>2263</v>
      </c>
      <c r="U10" t="s">
        <v>7123</v>
      </c>
      <c r="V10">
        <v>23822</v>
      </c>
      <c r="W10" t="s">
        <v>123</v>
      </c>
      <c r="Y10" t="s">
        <v>676</v>
      </c>
      <c r="Z10" t="s">
        <v>677</v>
      </c>
      <c r="AB10" t="s">
        <v>678</v>
      </c>
      <c r="AC10" t="s">
        <v>3934</v>
      </c>
      <c r="AD10" t="s">
        <v>3934</v>
      </c>
      <c r="AE10" t="s">
        <v>119</v>
      </c>
      <c r="AF10" t="s">
        <v>120</v>
      </c>
      <c r="AG10" s="3">
        <v>96950</v>
      </c>
      <c r="AH10" t="s">
        <v>121</v>
      </c>
      <c r="AJ10" s="10">
        <v>16702346445</v>
      </c>
      <c r="AK10">
        <v>2263</v>
      </c>
      <c r="AL10" t="s">
        <v>680</v>
      </c>
      <c r="BD10" t="str">
        <f>"49-9021.00"</f>
        <v>49-9021.00</v>
      </c>
      <c r="BE10" t="s">
        <v>203</v>
      </c>
      <c r="BF10" t="s">
        <v>9762</v>
      </c>
      <c r="BG10" t="s">
        <v>7125</v>
      </c>
      <c r="BH10">
        <v>2</v>
      </c>
      <c r="BJ10" s="1">
        <v>45627</v>
      </c>
      <c r="BK10" s="1">
        <v>45991</v>
      </c>
      <c r="BN10">
        <v>40</v>
      </c>
      <c r="BO10">
        <v>0</v>
      </c>
      <c r="BP10">
        <v>8</v>
      </c>
      <c r="BQ10">
        <v>8</v>
      </c>
      <c r="BR10">
        <v>8</v>
      </c>
      <c r="BS10">
        <v>8</v>
      </c>
      <c r="BT10">
        <v>8</v>
      </c>
      <c r="BU10">
        <v>0</v>
      </c>
      <c r="BV10" t="str">
        <f>"8:00 AM"</f>
        <v>8:00 AM</v>
      </c>
      <c r="BW10" t="str">
        <f>"5:00 PM"</f>
        <v>5:00 PM</v>
      </c>
      <c r="BX10" t="s">
        <v>133</v>
      </c>
      <c r="BY10">
        <v>0</v>
      </c>
      <c r="BZ10">
        <v>12</v>
      </c>
      <c r="CA10" t="s">
        <v>115</v>
      </c>
      <c r="CC10" t="s">
        <v>9763</v>
      </c>
      <c r="CD10" t="s">
        <v>7122</v>
      </c>
      <c r="CE10" t="s">
        <v>7122</v>
      </c>
      <c r="CF10" t="s">
        <v>119</v>
      </c>
      <c r="CG10" t="s">
        <v>120</v>
      </c>
      <c r="CH10" s="3">
        <v>96950</v>
      </c>
      <c r="CI10" s="4">
        <v>10.06</v>
      </c>
      <c r="CJ10" s="4">
        <v>11</v>
      </c>
      <c r="CK10" s="4">
        <v>15.09</v>
      </c>
      <c r="CL10" s="4">
        <v>16.5</v>
      </c>
      <c r="CM10" t="s">
        <v>136</v>
      </c>
      <c r="CN10" t="s">
        <v>685</v>
      </c>
      <c r="CO10" t="s">
        <v>137</v>
      </c>
      <c r="CQ10" t="s">
        <v>115</v>
      </c>
      <c r="CR10" t="s">
        <v>138</v>
      </c>
      <c r="CS10" t="s">
        <v>139</v>
      </c>
      <c r="CT10" t="s">
        <v>138</v>
      </c>
      <c r="CU10" t="s">
        <v>139</v>
      </c>
      <c r="CV10" t="s">
        <v>138</v>
      </c>
      <c r="CW10" t="s">
        <v>139</v>
      </c>
      <c r="CX10" t="s">
        <v>13935</v>
      </c>
      <c r="CY10" s="10">
        <v>16702346445</v>
      </c>
      <c r="CZ10" t="s">
        <v>680</v>
      </c>
      <c r="DA10" t="s">
        <v>139</v>
      </c>
      <c r="DB10" t="s">
        <v>138</v>
      </c>
      <c r="DC10" t="s">
        <v>115</v>
      </c>
      <c r="DD10" t="s">
        <v>676</v>
      </c>
      <c r="DE10" t="s">
        <v>677</v>
      </c>
      <c r="DG10" t="s">
        <v>9764</v>
      </c>
      <c r="DH10" t="s">
        <v>680</v>
      </c>
    </row>
    <row r="11" spans="1:112" ht="14.45" customHeight="1" x14ac:dyDescent="0.25">
      <c r="A11" t="s">
        <v>9783</v>
      </c>
      <c r="B11" t="s">
        <v>158</v>
      </c>
      <c r="C11" s="1">
        <v>45460</v>
      </c>
      <c r="D11" s="1">
        <v>45566</v>
      </c>
      <c r="E11" t="s">
        <v>210</v>
      </c>
      <c r="F11" s="1">
        <v>45600</v>
      </c>
      <c r="G11" t="s">
        <v>115</v>
      </c>
      <c r="H11" t="s">
        <v>115</v>
      </c>
      <c r="I11" t="s">
        <v>115</v>
      </c>
      <c r="J11" t="s">
        <v>5218</v>
      </c>
      <c r="K11" t="s">
        <v>9784</v>
      </c>
      <c r="L11" t="s">
        <v>9785</v>
      </c>
      <c r="N11" t="s">
        <v>119</v>
      </c>
      <c r="O11" t="s">
        <v>120</v>
      </c>
      <c r="P11" s="3">
        <v>96950</v>
      </c>
      <c r="Q11" t="s">
        <v>121</v>
      </c>
      <c r="S11" s="10">
        <v>16702341795</v>
      </c>
      <c r="U11" t="s">
        <v>979</v>
      </c>
      <c r="V11">
        <v>45399</v>
      </c>
      <c r="W11" t="s">
        <v>123</v>
      </c>
      <c r="Y11" t="s">
        <v>1016</v>
      </c>
      <c r="Z11" t="s">
        <v>6561</v>
      </c>
      <c r="AA11" t="s">
        <v>1018</v>
      </c>
      <c r="AB11" t="s">
        <v>1019</v>
      </c>
      <c r="AC11" t="s">
        <v>8265</v>
      </c>
      <c r="AD11" t="s">
        <v>1015</v>
      </c>
      <c r="AE11" t="s">
        <v>119</v>
      </c>
      <c r="AF11" t="s">
        <v>120</v>
      </c>
      <c r="AG11" s="3">
        <v>96950</v>
      </c>
      <c r="AH11" t="s">
        <v>121</v>
      </c>
      <c r="AJ11" s="10">
        <v>16702341795</v>
      </c>
      <c r="AL11" t="s">
        <v>983</v>
      </c>
      <c r="BD11" t="str">
        <f>"41-1011.00"</f>
        <v>41-1011.00</v>
      </c>
      <c r="BE11" t="s">
        <v>151</v>
      </c>
      <c r="BF11" t="s">
        <v>9786</v>
      </c>
      <c r="BG11" t="s">
        <v>9787</v>
      </c>
      <c r="BH11">
        <v>1</v>
      </c>
      <c r="BJ11" s="1">
        <v>45602</v>
      </c>
      <c r="BK11" s="1">
        <v>45966</v>
      </c>
      <c r="BN11">
        <v>35</v>
      </c>
      <c r="BO11">
        <v>0</v>
      </c>
      <c r="BP11">
        <v>6</v>
      </c>
      <c r="BQ11">
        <v>6</v>
      </c>
      <c r="BR11">
        <v>6</v>
      </c>
      <c r="BS11">
        <v>6</v>
      </c>
      <c r="BT11">
        <v>6</v>
      </c>
      <c r="BU11">
        <v>5</v>
      </c>
      <c r="BV11" t="str">
        <f>"9:00 AM"</f>
        <v>9:00 AM</v>
      </c>
      <c r="BW11" t="str">
        <f>"4:00 PM"</f>
        <v>4:00 PM</v>
      </c>
      <c r="BX11" t="s">
        <v>133</v>
      </c>
      <c r="BY11">
        <v>0</v>
      </c>
      <c r="BZ11">
        <v>12</v>
      </c>
      <c r="CA11" t="s">
        <v>138</v>
      </c>
      <c r="CB11">
        <v>10</v>
      </c>
      <c r="CC11" t="s">
        <v>9788</v>
      </c>
      <c r="CD11" t="s">
        <v>9785</v>
      </c>
      <c r="CF11" t="s">
        <v>119</v>
      </c>
      <c r="CG11" t="s">
        <v>120</v>
      </c>
      <c r="CH11" s="3">
        <v>96950</v>
      </c>
      <c r="CI11" s="4">
        <v>10.17</v>
      </c>
      <c r="CJ11" s="4">
        <v>12</v>
      </c>
      <c r="CK11" s="4">
        <v>15.26</v>
      </c>
      <c r="CL11" s="4">
        <v>18</v>
      </c>
      <c r="CM11" t="s">
        <v>136</v>
      </c>
      <c r="CN11" t="s">
        <v>240</v>
      </c>
      <c r="CO11" t="s">
        <v>137</v>
      </c>
      <c r="CQ11" t="s">
        <v>115</v>
      </c>
      <c r="CR11" t="s">
        <v>138</v>
      </c>
      <c r="CS11" t="s">
        <v>138</v>
      </c>
      <c r="CT11" t="s">
        <v>138</v>
      </c>
      <c r="CU11" t="s">
        <v>139</v>
      </c>
      <c r="CV11" t="s">
        <v>138</v>
      </c>
      <c r="CW11" t="s">
        <v>138</v>
      </c>
      <c r="CX11" t="s">
        <v>9789</v>
      </c>
      <c r="CY11" s="10">
        <v>16702341795</v>
      </c>
      <c r="CZ11" t="s">
        <v>983</v>
      </c>
      <c r="DA11" t="s">
        <v>989</v>
      </c>
      <c r="DB11" t="s">
        <v>138</v>
      </c>
      <c r="DC11" t="s">
        <v>115</v>
      </c>
    </row>
    <row r="12" spans="1:112" ht="14.45" customHeight="1" x14ac:dyDescent="0.25">
      <c r="A12" t="s">
        <v>9833</v>
      </c>
      <c r="B12" t="s">
        <v>248</v>
      </c>
      <c r="C12" s="1">
        <v>45472</v>
      </c>
      <c r="D12" s="1">
        <v>45566</v>
      </c>
      <c r="E12" t="s">
        <v>114</v>
      </c>
      <c r="G12" t="s">
        <v>115</v>
      </c>
      <c r="H12" t="s">
        <v>115</v>
      </c>
      <c r="I12" t="s">
        <v>115</v>
      </c>
      <c r="J12" t="s">
        <v>2347</v>
      </c>
      <c r="L12" t="s">
        <v>3109</v>
      </c>
      <c r="N12" t="s">
        <v>128</v>
      </c>
      <c r="O12" t="s">
        <v>120</v>
      </c>
      <c r="P12" s="3">
        <v>96950</v>
      </c>
      <c r="Q12" t="s">
        <v>121</v>
      </c>
      <c r="S12" s="10">
        <v>16702356238</v>
      </c>
      <c r="U12" t="s">
        <v>2351</v>
      </c>
      <c r="V12">
        <v>56132</v>
      </c>
      <c r="W12" t="s">
        <v>123</v>
      </c>
      <c r="Y12" t="s">
        <v>4189</v>
      </c>
      <c r="Z12" t="s">
        <v>9834</v>
      </c>
      <c r="AA12" t="s">
        <v>1710</v>
      </c>
      <c r="AB12" t="s">
        <v>218</v>
      </c>
      <c r="AC12" t="s">
        <v>3109</v>
      </c>
      <c r="AE12" t="s">
        <v>128</v>
      </c>
      <c r="AF12" t="s">
        <v>120</v>
      </c>
      <c r="AG12" s="3">
        <v>96950</v>
      </c>
      <c r="AH12" t="s">
        <v>121</v>
      </c>
      <c r="AJ12" s="10">
        <v>16702356238</v>
      </c>
      <c r="AL12" t="s">
        <v>3112</v>
      </c>
      <c r="BD12" t="str">
        <f>"11-1021.00"</f>
        <v>11-1021.00</v>
      </c>
      <c r="BE12" t="s">
        <v>446</v>
      </c>
      <c r="BF12" t="s">
        <v>9835</v>
      </c>
      <c r="BG12" t="s">
        <v>9836</v>
      </c>
      <c r="BH12">
        <v>1</v>
      </c>
      <c r="BI12">
        <v>1</v>
      </c>
      <c r="BJ12" s="1">
        <v>45566</v>
      </c>
      <c r="BK12" s="1">
        <v>45930</v>
      </c>
      <c r="BL12" s="1">
        <v>45566</v>
      </c>
      <c r="BM12" s="1">
        <v>45930</v>
      </c>
      <c r="BN12">
        <v>40</v>
      </c>
      <c r="BO12">
        <v>0</v>
      </c>
      <c r="BP12">
        <v>8</v>
      </c>
      <c r="BQ12">
        <v>8</v>
      </c>
      <c r="BR12">
        <v>8</v>
      </c>
      <c r="BS12">
        <v>8</v>
      </c>
      <c r="BT12">
        <v>8</v>
      </c>
      <c r="BU12">
        <v>0</v>
      </c>
      <c r="BV12" t="str">
        <f>"8:00 AM"</f>
        <v>8:00 AM</v>
      </c>
      <c r="BW12" t="str">
        <f>"5:00 PM"</f>
        <v>5:00 PM</v>
      </c>
      <c r="BX12" t="s">
        <v>360</v>
      </c>
      <c r="BY12">
        <v>0</v>
      </c>
      <c r="BZ12">
        <v>24</v>
      </c>
      <c r="CA12" t="s">
        <v>138</v>
      </c>
      <c r="CB12">
        <v>12</v>
      </c>
      <c r="CC12" t="s">
        <v>9837</v>
      </c>
      <c r="CD12" t="s">
        <v>9838</v>
      </c>
      <c r="CE12" t="s">
        <v>1000</v>
      </c>
      <c r="CF12" t="s">
        <v>128</v>
      </c>
      <c r="CG12" t="s">
        <v>120</v>
      </c>
      <c r="CH12" s="3">
        <v>96950</v>
      </c>
      <c r="CI12" s="4">
        <v>22.1</v>
      </c>
      <c r="CJ12" s="4">
        <v>22.1</v>
      </c>
      <c r="CK12" s="4">
        <v>33.15</v>
      </c>
      <c r="CL12" s="4">
        <v>33.15</v>
      </c>
      <c r="CM12" t="s">
        <v>136</v>
      </c>
      <c r="CN12" t="s">
        <v>191</v>
      </c>
      <c r="CO12" t="s">
        <v>137</v>
      </c>
      <c r="CQ12" t="s">
        <v>115</v>
      </c>
      <c r="CR12" t="s">
        <v>138</v>
      </c>
      <c r="CS12" t="s">
        <v>139</v>
      </c>
      <c r="CT12" t="s">
        <v>138</v>
      </c>
      <c r="CU12" t="s">
        <v>139</v>
      </c>
      <c r="CV12" t="s">
        <v>138</v>
      </c>
      <c r="CW12" t="s">
        <v>139</v>
      </c>
      <c r="CX12" t="s">
        <v>9839</v>
      </c>
      <c r="CY12" s="10">
        <v>16702356238</v>
      </c>
      <c r="CZ12" t="s">
        <v>3112</v>
      </c>
      <c r="DA12" t="s">
        <v>139</v>
      </c>
      <c r="DB12" t="s">
        <v>138</v>
      </c>
      <c r="DC12" t="s">
        <v>115</v>
      </c>
    </row>
    <row r="13" spans="1:112" ht="14.45" customHeight="1" x14ac:dyDescent="0.25">
      <c r="A13" t="s">
        <v>10337</v>
      </c>
      <c r="B13" t="s">
        <v>113</v>
      </c>
      <c r="C13" s="1">
        <v>45488</v>
      </c>
      <c r="D13" s="1">
        <v>45566</v>
      </c>
      <c r="E13" t="s">
        <v>210</v>
      </c>
      <c r="F13" s="1">
        <v>45564</v>
      </c>
      <c r="G13" t="s">
        <v>115</v>
      </c>
      <c r="H13" t="s">
        <v>115</v>
      </c>
      <c r="I13" t="s">
        <v>115</v>
      </c>
      <c r="J13" t="s">
        <v>1330</v>
      </c>
      <c r="L13" t="s">
        <v>1331</v>
      </c>
      <c r="M13" t="s">
        <v>1332</v>
      </c>
      <c r="N13" t="s">
        <v>119</v>
      </c>
      <c r="O13" t="s">
        <v>120</v>
      </c>
      <c r="P13" s="3">
        <v>96950</v>
      </c>
      <c r="Q13" t="s">
        <v>121</v>
      </c>
      <c r="S13" s="10">
        <v>16707885235</v>
      </c>
      <c r="U13" t="s">
        <v>1333</v>
      </c>
      <c r="V13">
        <v>236116</v>
      </c>
      <c r="W13" t="s">
        <v>123</v>
      </c>
      <c r="Y13" t="s">
        <v>1334</v>
      </c>
      <c r="Z13" t="s">
        <v>1335</v>
      </c>
      <c r="AA13" t="s">
        <v>1336</v>
      </c>
      <c r="AB13" t="s">
        <v>235</v>
      </c>
      <c r="AC13" t="s">
        <v>1337</v>
      </c>
      <c r="AD13" t="s">
        <v>1338</v>
      </c>
      <c r="AE13" t="s">
        <v>119</v>
      </c>
      <c r="AF13" t="s">
        <v>120</v>
      </c>
      <c r="AG13" s="3">
        <v>96950</v>
      </c>
      <c r="AH13" t="s">
        <v>121</v>
      </c>
      <c r="AJ13" s="10">
        <v>16707885235</v>
      </c>
      <c r="AL13" t="s">
        <v>1339</v>
      </c>
      <c r="BD13" t="str">
        <f>"49-9071.00"</f>
        <v>49-9071.00</v>
      </c>
      <c r="BE13" t="s">
        <v>169</v>
      </c>
      <c r="BF13" t="s">
        <v>1340</v>
      </c>
      <c r="BG13" t="s">
        <v>1341</v>
      </c>
      <c r="BH13">
        <v>14</v>
      </c>
      <c r="BJ13" s="1">
        <v>45566</v>
      </c>
      <c r="BK13" s="1">
        <v>45930</v>
      </c>
      <c r="BN13">
        <v>35</v>
      </c>
      <c r="BO13">
        <v>0</v>
      </c>
      <c r="BP13">
        <v>7</v>
      </c>
      <c r="BQ13">
        <v>7</v>
      </c>
      <c r="BR13">
        <v>7</v>
      </c>
      <c r="BS13">
        <v>7</v>
      </c>
      <c r="BT13">
        <v>7</v>
      </c>
      <c r="BU13">
        <v>0</v>
      </c>
      <c r="BV13" t="str">
        <f>"8:00 AM"</f>
        <v>8:00 AM</v>
      </c>
      <c r="BW13" t="str">
        <f>"4:00 PM"</f>
        <v>4:00 PM</v>
      </c>
      <c r="BX13" t="s">
        <v>133</v>
      </c>
      <c r="BY13">
        <v>0</v>
      </c>
      <c r="BZ13">
        <v>24</v>
      </c>
      <c r="CA13" t="s">
        <v>115</v>
      </c>
      <c r="CC13" t="s">
        <v>1342</v>
      </c>
      <c r="CD13" t="s">
        <v>1337</v>
      </c>
      <c r="CE13" t="s">
        <v>1338</v>
      </c>
      <c r="CF13" t="s">
        <v>119</v>
      </c>
      <c r="CG13" t="s">
        <v>120</v>
      </c>
      <c r="CH13" s="3">
        <v>96950</v>
      </c>
      <c r="CI13" s="4">
        <v>9.75</v>
      </c>
      <c r="CJ13" s="4">
        <v>9.75</v>
      </c>
      <c r="CK13" s="4">
        <v>14.63</v>
      </c>
      <c r="CL13" s="4">
        <v>14.63</v>
      </c>
      <c r="CM13" t="s">
        <v>136</v>
      </c>
      <c r="CN13" t="s">
        <v>1343</v>
      </c>
      <c r="CO13" t="s">
        <v>137</v>
      </c>
      <c r="CQ13" t="s">
        <v>115</v>
      </c>
      <c r="CR13" t="s">
        <v>138</v>
      </c>
      <c r="CS13" t="s">
        <v>138</v>
      </c>
      <c r="CT13" t="s">
        <v>138</v>
      </c>
      <c r="CU13" t="s">
        <v>139</v>
      </c>
      <c r="CV13" t="s">
        <v>138</v>
      </c>
      <c r="CW13" t="s">
        <v>138</v>
      </c>
      <c r="CX13" t="s">
        <v>1344</v>
      </c>
      <c r="CY13" s="10">
        <v>16707885235</v>
      </c>
      <c r="CZ13" t="s">
        <v>1339</v>
      </c>
      <c r="DA13" t="s">
        <v>139</v>
      </c>
      <c r="DB13" t="s">
        <v>138</v>
      </c>
      <c r="DC13" t="s">
        <v>115</v>
      </c>
    </row>
    <row r="14" spans="1:112" ht="14.45" customHeight="1" x14ac:dyDescent="0.25">
      <c r="A14" t="s">
        <v>10483</v>
      </c>
      <c r="B14" t="s">
        <v>248</v>
      </c>
      <c r="C14" s="1">
        <v>45480</v>
      </c>
      <c r="D14" s="1">
        <v>45566</v>
      </c>
      <c r="E14" t="s">
        <v>210</v>
      </c>
      <c r="F14" s="1">
        <v>45623</v>
      </c>
      <c r="G14" t="s">
        <v>115</v>
      </c>
      <c r="H14" t="s">
        <v>115</v>
      </c>
      <c r="I14" t="s">
        <v>115</v>
      </c>
      <c r="J14" t="s">
        <v>10484</v>
      </c>
      <c r="K14" t="s">
        <v>139</v>
      </c>
      <c r="L14" t="s">
        <v>10485</v>
      </c>
      <c r="N14" t="s">
        <v>119</v>
      </c>
      <c r="O14" t="s">
        <v>120</v>
      </c>
      <c r="P14" s="3">
        <v>96950</v>
      </c>
      <c r="Q14" t="s">
        <v>121</v>
      </c>
      <c r="S14" s="10">
        <v>16702357171</v>
      </c>
      <c r="U14" t="s">
        <v>10486</v>
      </c>
      <c r="V14">
        <v>236220</v>
      </c>
      <c r="W14" t="s">
        <v>123</v>
      </c>
      <c r="Y14" t="s">
        <v>819</v>
      </c>
      <c r="Z14" t="s">
        <v>10487</v>
      </c>
      <c r="AA14" t="s">
        <v>10488</v>
      </c>
      <c r="AB14" t="s">
        <v>10489</v>
      </c>
      <c r="AC14" t="s">
        <v>10490</v>
      </c>
      <c r="AE14" t="s">
        <v>119</v>
      </c>
      <c r="AF14" t="s">
        <v>120</v>
      </c>
      <c r="AG14" s="3">
        <v>96950</v>
      </c>
      <c r="AH14" t="s">
        <v>121</v>
      </c>
      <c r="AJ14" s="10">
        <v>16702357171</v>
      </c>
      <c r="AL14" t="s">
        <v>10491</v>
      </c>
      <c r="BD14" t="str">
        <f>"49-9071.00"</f>
        <v>49-9071.00</v>
      </c>
      <c r="BE14" t="s">
        <v>169</v>
      </c>
      <c r="BF14" t="s">
        <v>10492</v>
      </c>
      <c r="BG14" t="s">
        <v>2929</v>
      </c>
      <c r="BH14">
        <v>2</v>
      </c>
      <c r="BI14">
        <v>2</v>
      </c>
      <c r="BJ14" s="1">
        <v>45625</v>
      </c>
      <c r="BK14" s="1">
        <v>45989</v>
      </c>
      <c r="BL14" s="1">
        <v>45625</v>
      </c>
      <c r="BM14" s="1">
        <v>45989</v>
      </c>
      <c r="BN14">
        <v>40</v>
      </c>
      <c r="BO14">
        <v>0</v>
      </c>
      <c r="BP14">
        <v>8</v>
      </c>
      <c r="BQ14">
        <v>8</v>
      </c>
      <c r="BR14">
        <v>8</v>
      </c>
      <c r="BS14">
        <v>8</v>
      </c>
      <c r="BT14">
        <v>8</v>
      </c>
      <c r="BU14">
        <v>0</v>
      </c>
      <c r="BV14" t="str">
        <f>"8:00 AM"</f>
        <v>8:00 AM</v>
      </c>
      <c r="BW14" t="str">
        <f>"5:00 PM"</f>
        <v>5:00 PM</v>
      </c>
      <c r="BX14" t="s">
        <v>133</v>
      </c>
      <c r="BY14">
        <v>0</v>
      </c>
      <c r="BZ14">
        <v>12</v>
      </c>
      <c r="CA14" t="s">
        <v>115</v>
      </c>
      <c r="CC14" t="s">
        <v>10493</v>
      </c>
      <c r="CD14" t="s">
        <v>10494</v>
      </c>
      <c r="CF14" t="s">
        <v>119</v>
      </c>
      <c r="CG14" t="s">
        <v>120</v>
      </c>
      <c r="CH14" s="3">
        <v>96950</v>
      </c>
      <c r="CI14" s="4">
        <v>9.5399999999999991</v>
      </c>
      <c r="CJ14" s="4">
        <v>9.5399999999999991</v>
      </c>
      <c r="CK14" s="4">
        <v>0</v>
      </c>
      <c r="CL14" s="4">
        <v>0</v>
      </c>
      <c r="CM14" t="s">
        <v>136</v>
      </c>
      <c r="CN14" t="s">
        <v>139</v>
      </c>
      <c r="CO14" t="s">
        <v>137</v>
      </c>
      <c r="CQ14" t="s">
        <v>115</v>
      </c>
      <c r="CR14" t="s">
        <v>138</v>
      </c>
      <c r="CS14" t="s">
        <v>139</v>
      </c>
      <c r="CT14" t="s">
        <v>139</v>
      </c>
      <c r="CU14" t="s">
        <v>139</v>
      </c>
      <c r="CV14" t="s">
        <v>138</v>
      </c>
      <c r="CW14" t="s">
        <v>139</v>
      </c>
      <c r="CX14" t="s">
        <v>3576</v>
      </c>
      <c r="CY14" s="10">
        <v>16702357171</v>
      </c>
      <c r="CZ14" t="s">
        <v>10491</v>
      </c>
      <c r="DA14" t="s">
        <v>139</v>
      </c>
      <c r="DB14" t="s">
        <v>138</v>
      </c>
      <c r="DC14" t="s">
        <v>115</v>
      </c>
    </row>
    <row r="15" spans="1:112" ht="14.45" customHeight="1" x14ac:dyDescent="0.25">
      <c r="A15" t="s">
        <v>11255</v>
      </c>
      <c r="B15" t="s">
        <v>248</v>
      </c>
      <c r="C15" s="1">
        <v>45471</v>
      </c>
      <c r="D15" s="1">
        <v>45566</v>
      </c>
      <c r="E15" t="s">
        <v>210</v>
      </c>
      <c r="F15" s="1">
        <v>45564</v>
      </c>
      <c r="G15" t="s">
        <v>138</v>
      </c>
      <c r="H15" t="s">
        <v>115</v>
      </c>
      <c r="I15" t="s">
        <v>115</v>
      </c>
      <c r="J15" t="s">
        <v>8752</v>
      </c>
      <c r="K15" t="s">
        <v>8753</v>
      </c>
      <c r="L15" t="s">
        <v>8754</v>
      </c>
      <c r="N15" t="s">
        <v>119</v>
      </c>
      <c r="O15" t="s">
        <v>120</v>
      </c>
      <c r="P15" s="3">
        <v>96950</v>
      </c>
      <c r="Q15" t="s">
        <v>121</v>
      </c>
      <c r="S15" s="10">
        <v>16702336245</v>
      </c>
      <c r="U15" t="s">
        <v>8755</v>
      </c>
      <c r="V15">
        <v>81211</v>
      </c>
      <c r="W15" t="s">
        <v>123</v>
      </c>
      <c r="Y15" t="s">
        <v>11256</v>
      </c>
      <c r="Z15" t="s">
        <v>534</v>
      </c>
      <c r="AA15" t="s">
        <v>533</v>
      </c>
      <c r="AB15" t="s">
        <v>516</v>
      </c>
      <c r="AC15" t="s">
        <v>4703</v>
      </c>
      <c r="AD15" t="s">
        <v>1673</v>
      </c>
      <c r="AE15" t="s">
        <v>128</v>
      </c>
      <c r="AF15" t="s">
        <v>120</v>
      </c>
      <c r="AG15" s="3">
        <v>96950</v>
      </c>
      <c r="AH15" t="s">
        <v>121</v>
      </c>
      <c r="AJ15" s="10">
        <v>16702336245</v>
      </c>
      <c r="AL15" t="s">
        <v>8760</v>
      </c>
      <c r="BD15" t="str">
        <f>"31-9011.00"</f>
        <v>31-9011.00</v>
      </c>
      <c r="BE15" t="s">
        <v>671</v>
      </c>
      <c r="BF15" t="s">
        <v>11257</v>
      </c>
      <c r="BG15" t="s">
        <v>6056</v>
      </c>
      <c r="BH15">
        <v>1</v>
      </c>
      <c r="BI15">
        <v>1</v>
      </c>
      <c r="BJ15" s="1">
        <v>45566</v>
      </c>
      <c r="BK15" s="1">
        <v>46660</v>
      </c>
      <c r="BL15" s="1">
        <v>45566</v>
      </c>
      <c r="BM15" s="1">
        <v>46660</v>
      </c>
      <c r="BN15">
        <v>35</v>
      </c>
      <c r="BO15">
        <v>7</v>
      </c>
      <c r="BP15">
        <v>0</v>
      </c>
      <c r="BQ15">
        <v>0</v>
      </c>
      <c r="BR15">
        <v>7</v>
      </c>
      <c r="BS15">
        <v>7</v>
      </c>
      <c r="BT15">
        <v>7</v>
      </c>
      <c r="BU15">
        <v>7</v>
      </c>
      <c r="BV15" t="str">
        <f>"11:00 AM"</f>
        <v>11:00 AM</v>
      </c>
      <c r="BW15" t="str">
        <f>"6:00 PM"</f>
        <v>6:00 PM</v>
      </c>
      <c r="BX15" t="s">
        <v>133</v>
      </c>
      <c r="BY15">
        <v>0</v>
      </c>
      <c r="BZ15">
        <v>12</v>
      </c>
      <c r="CA15" t="s">
        <v>115</v>
      </c>
      <c r="CC15" t="s">
        <v>11258</v>
      </c>
      <c r="CD15" t="s">
        <v>11259</v>
      </c>
      <c r="CE15" t="s">
        <v>8754</v>
      </c>
      <c r="CF15" t="s">
        <v>119</v>
      </c>
      <c r="CG15" t="s">
        <v>120</v>
      </c>
      <c r="CH15" s="3">
        <v>96950</v>
      </c>
      <c r="CI15" s="4">
        <v>12.26</v>
      </c>
      <c r="CJ15" s="4">
        <v>12.26</v>
      </c>
      <c r="CK15" s="4">
        <v>18.39</v>
      </c>
      <c r="CL15" s="4">
        <v>18.39</v>
      </c>
      <c r="CM15" t="s">
        <v>136</v>
      </c>
      <c r="CO15" t="s">
        <v>137</v>
      </c>
      <c r="CQ15" t="s">
        <v>115</v>
      </c>
      <c r="CR15" t="s">
        <v>138</v>
      </c>
      <c r="CS15" t="s">
        <v>139</v>
      </c>
      <c r="CT15" t="s">
        <v>138</v>
      </c>
      <c r="CU15" t="s">
        <v>138</v>
      </c>
      <c r="CV15" t="s">
        <v>138</v>
      </c>
      <c r="CW15" t="s">
        <v>139</v>
      </c>
      <c r="CX15" t="s">
        <v>8765</v>
      </c>
      <c r="CY15" s="10">
        <v>16702336245</v>
      </c>
      <c r="CZ15" t="s">
        <v>8760</v>
      </c>
      <c r="DA15" t="s">
        <v>139</v>
      </c>
      <c r="DB15" t="s">
        <v>138</v>
      </c>
      <c r="DC15" t="s">
        <v>115</v>
      </c>
    </row>
    <row r="16" spans="1:112" ht="14.45" customHeight="1" x14ac:dyDescent="0.25">
      <c r="A16" t="s">
        <v>11299</v>
      </c>
      <c r="B16" t="s">
        <v>158</v>
      </c>
      <c r="C16" s="1">
        <v>45478</v>
      </c>
      <c r="D16" s="1">
        <v>45566</v>
      </c>
      <c r="E16" t="s">
        <v>210</v>
      </c>
      <c r="F16" s="1">
        <v>45564</v>
      </c>
      <c r="G16" t="s">
        <v>138</v>
      </c>
      <c r="H16" t="s">
        <v>115</v>
      </c>
      <c r="I16" t="s">
        <v>115</v>
      </c>
      <c r="J16" t="s">
        <v>11300</v>
      </c>
      <c r="L16" t="s">
        <v>11301</v>
      </c>
      <c r="N16" t="s">
        <v>119</v>
      </c>
      <c r="O16" t="s">
        <v>120</v>
      </c>
      <c r="P16" s="3">
        <v>96950</v>
      </c>
      <c r="Q16" t="s">
        <v>121</v>
      </c>
      <c r="S16" s="10">
        <v>16702353637</v>
      </c>
      <c r="U16" t="s">
        <v>4836</v>
      </c>
      <c r="V16">
        <v>236220</v>
      </c>
      <c r="W16" t="s">
        <v>123</v>
      </c>
      <c r="Y16" t="s">
        <v>4837</v>
      </c>
      <c r="Z16" t="s">
        <v>4838</v>
      </c>
      <c r="AA16" t="s">
        <v>4839</v>
      </c>
      <c r="AB16" t="s">
        <v>6288</v>
      </c>
      <c r="AC16" t="s">
        <v>11301</v>
      </c>
      <c r="AE16" t="s">
        <v>119</v>
      </c>
      <c r="AF16" t="s">
        <v>120</v>
      </c>
      <c r="AG16" s="3">
        <v>96950</v>
      </c>
      <c r="AH16" t="s">
        <v>121</v>
      </c>
      <c r="AJ16" s="10">
        <v>16702353637</v>
      </c>
      <c r="AL16" t="s">
        <v>4841</v>
      </c>
      <c r="BD16" t="str">
        <f>"13-2011"</f>
        <v>13-2011</v>
      </c>
      <c r="BE16" t="s">
        <v>893</v>
      </c>
      <c r="BF16" t="s">
        <v>11302</v>
      </c>
      <c r="BG16" t="s">
        <v>682</v>
      </c>
      <c r="BH16">
        <v>1</v>
      </c>
      <c r="BJ16" s="1">
        <v>45566</v>
      </c>
      <c r="BK16" s="1">
        <v>46660</v>
      </c>
      <c r="BN16">
        <v>40</v>
      </c>
      <c r="BO16">
        <v>0</v>
      </c>
      <c r="BP16">
        <v>8</v>
      </c>
      <c r="BQ16">
        <v>8</v>
      </c>
      <c r="BR16">
        <v>8</v>
      </c>
      <c r="BS16">
        <v>8</v>
      </c>
      <c r="BT16">
        <v>8</v>
      </c>
      <c r="BU16">
        <v>0</v>
      </c>
      <c r="BV16" t="str">
        <f>"8:00 AM"</f>
        <v>8:00 AM</v>
      </c>
      <c r="BW16" t="str">
        <f>"5:00 PM"</f>
        <v>5:00 PM</v>
      </c>
      <c r="BX16" t="s">
        <v>189</v>
      </c>
      <c r="BY16">
        <v>0</v>
      </c>
      <c r="BZ16">
        <v>12</v>
      </c>
      <c r="CA16" t="s">
        <v>115</v>
      </c>
      <c r="CC16" s="2" t="s">
        <v>11303</v>
      </c>
      <c r="CD16" t="s">
        <v>4835</v>
      </c>
      <c r="CF16" t="s">
        <v>119</v>
      </c>
      <c r="CG16" t="s">
        <v>120</v>
      </c>
      <c r="CH16" s="3">
        <v>96950</v>
      </c>
      <c r="CI16" s="4">
        <v>16.98</v>
      </c>
      <c r="CJ16" s="4">
        <v>16.98</v>
      </c>
      <c r="CK16" s="4">
        <v>25.47</v>
      </c>
      <c r="CL16" s="4">
        <v>25.47</v>
      </c>
      <c r="CM16" t="s">
        <v>136</v>
      </c>
      <c r="CO16" t="s">
        <v>137</v>
      </c>
      <c r="CQ16" t="s">
        <v>115</v>
      </c>
      <c r="CR16" t="s">
        <v>138</v>
      </c>
      <c r="CS16" t="s">
        <v>139</v>
      </c>
      <c r="CT16" t="s">
        <v>138</v>
      </c>
      <c r="CU16" t="s">
        <v>139</v>
      </c>
      <c r="CV16" t="s">
        <v>138</v>
      </c>
      <c r="CW16" t="s">
        <v>139</v>
      </c>
      <c r="CX16" t="s">
        <v>11304</v>
      </c>
      <c r="CY16" s="10">
        <v>16702353637</v>
      </c>
      <c r="CZ16" t="s">
        <v>4841</v>
      </c>
      <c r="DA16" t="s">
        <v>1313</v>
      </c>
      <c r="DB16" t="s">
        <v>138</v>
      </c>
      <c r="DC16" t="s">
        <v>115</v>
      </c>
    </row>
    <row r="17" spans="1:112" ht="14.45" customHeight="1" x14ac:dyDescent="0.25">
      <c r="A17" t="s">
        <v>12412</v>
      </c>
      <c r="B17" t="s">
        <v>248</v>
      </c>
      <c r="C17" s="1">
        <v>45471</v>
      </c>
      <c r="D17" s="1">
        <v>45566</v>
      </c>
      <c r="E17" t="s">
        <v>210</v>
      </c>
      <c r="F17" s="1">
        <v>45534</v>
      </c>
      <c r="G17" t="s">
        <v>115</v>
      </c>
      <c r="H17" t="s">
        <v>115</v>
      </c>
      <c r="I17" t="s">
        <v>115</v>
      </c>
      <c r="J17" t="s">
        <v>6108</v>
      </c>
      <c r="K17" t="s">
        <v>2636</v>
      </c>
      <c r="L17" t="s">
        <v>5176</v>
      </c>
      <c r="M17" t="s">
        <v>2638</v>
      </c>
      <c r="N17" t="s">
        <v>128</v>
      </c>
      <c r="O17" t="s">
        <v>120</v>
      </c>
      <c r="P17" s="3">
        <v>96950</v>
      </c>
      <c r="Q17" t="s">
        <v>121</v>
      </c>
      <c r="S17" s="10">
        <v>16703236877</v>
      </c>
      <c r="U17" t="s">
        <v>2639</v>
      </c>
      <c r="V17">
        <v>62161</v>
      </c>
      <c r="W17" t="s">
        <v>123</v>
      </c>
      <c r="Y17" t="s">
        <v>1274</v>
      </c>
      <c r="Z17" t="s">
        <v>2640</v>
      </c>
      <c r="AA17" t="s">
        <v>12413</v>
      </c>
      <c r="AB17" t="s">
        <v>126</v>
      </c>
      <c r="AC17" t="s">
        <v>2641</v>
      </c>
      <c r="AE17" t="s">
        <v>2011</v>
      </c>
      <c r="AF17" t="s">
        <v>707</v>
      </c>
      <c r="AG17" s="3">
        <v>96931</v>
      </c>
      <c r="AH17" t="s">
        <v>121</v>
      </c>
      <c r="AJ17" s="10">
        <v>16716498746</v>
      </c>
      <c r="AK17">
        <v>203</v>
      </c>
      <c r="AL17" t="s">
        <v>2642</v>
      </c>
      <c r="BD17" t="str">
        <f>"43-3031.00"</f>
        <v>43-3031.00</v>
      </c>
      <c r="BE17" t="s">
        <v>387</v>
      </c>
      <c r="BF17" t="s">
        <v>12414</v>
      </c>
      <c r="BG17" t="s">
        <v>12415</v>
      </c>
      <c r="BH17">
        <v>2</v>
      </c>
      <c r="BI17">
        <v>2</v>
      </c>
      <c r="BJ17" s="1">
        <v>45536</v>
      </c>
      <c r="BK17" s="1">
        <v>45900</v>
      </c>
      <c r="BL17" s="1">
        <v>45566</v>
      </c>
      <c r="BM17" s="1">
        <v>45900</v>
      </c>
      <c r="BN17">
        <v>40</v>
      </c>
      <c r="BO17">
        <v>0</v>
      </c>
      <c r="BP17">
        <v>8</v>
      </c>
      <c r="BQ17">
        <v>8</v>
      </c>
      <c r="BR17">
        <v>8</v>
      </c>
      <c r="BS17">
        <v>8</v>
      </c>
      <c r="BT17">
        <v>5</v>
      </c>
      <c r="BU17">
        <v>3</v>
      </c>
      <c r="BV17" t="str">
        <f>"8:30 AM"</f>
        <v>8:30 AM</v>
      </c>
      <c r="BW17" t="str">
        <f>"5:30 PM"</f>
        <v>5:30 PM</v>
      </c>
      <c r="BX17" t="s">
        <v>133</v>
      </c>
      <c r="BY17">
        <v>0</v>
      </c>
      <c r="BZ17">
        <v>12</v>
      </c>
      <c r="CA17" t="s">
        <v>115</v>
      </c>
      <c r="CC17" t="s">
        <v>224</v>
      </c>
      <c r="CD17" t="s">
        <v>2637</v>
      </c>
      <c r="CE17" t="s">
        <v>5034</v>
      </c>
      <c r="CF17" t="s">
        <v>128</v>
      </c>
      <c r="CG17" t="s">
        <v>120</v>
      </c>
      <c r="CH17" s="3">
        <v>96950</v>
      </c>
      <c r="CI17" s="4">
        <v>11.43</v>
      </c>
      <c r="CJ17" s="4">
        <v>11.43</v>
      </c>
      <c r="CM17" t="s">
        <v>136</v>
      </c>
      <c r="CO17" t="s">
        <v>137</v>
      </c>
      <c r="CQ17" t="s">
        <v>115</v>
      </c>
      <c r="CR17" t="s">
        <v>138</v>
      </c>
      <c r="CS17" t="s">
        <v>139</v>
      </c>
      <c r="CT17" t="s">
        <v>139</v>
      </c>
      <c r="CU17" t="s">
        <v>139</v>
      </c>
      <c r="CV17" t="s">
        <v>138</v>
      </c>
      <c r="CW17" t="s">
        <v>139</v>
      </c>
      <c r="CX17" t="s">
        <v>224</v>
      </c>
      <c r="CY17" s="10">
        <v>16703236877</v>
      </c>
      <c r="CZ17" t="s">
        <v>2646</v>
      </c>
      <c r="DA17" t="s">
        <v>139</v>
      </c>
      <c r="DB17" t="s">
        <v>138</v>
      </c>
      <c r="DC17" t="s">
        <v>115</v>
      </c>
    </row>
    <row r="18" spans="1:112" ht="14.45" customHeight="1" x14ac:dyDescent="0.25">
      <c r="A18" t="s">
        <v>13082</v>
      </c>
      <c r="B18" t="s">
        <v>113</v>
      </c>
      <c r="C18" s="1">
        <v>45474</v>
      </c>
      <c r="D18" s="1">
        <v>45566</v>
      </c>
      <c r="E18" t="s">
        <v>210</v>
      </c>
      <c r="F18" s="1">
        <v>45595</v>
      </c>
      <c r="G18" t="s">
        <v>115</v>
      </c>
      <c r="H18" t="s">
        <v>115</v>
      </c>
      <c r="I18" t="s">
        <v>115</v>
      </c>
      <c r="J18" t="s">
        <v>13083</v>
      </c>
      <c r="L18" t="s">
        <v>13084</v>
      </c>
      <c r="M18" t="s">
        <v>13084</v>
      </c>
      <c r="N18" t="s">
        <v>119</v>
      </c>
      <c r="O18" t="s">
        <v>120</v>
      </c>
      <c r="P18" s="3">
        <v>96950</v>
      </c>
      <c r="Q18" t="s">
        <v>121</v>
      </c>
      <c r="S18" s="10">
        <v>16702346445</v>
      </c>
      <c r="T18">
        <v>2263</v>
      </c>
      <c r="U18" t="s">
        <v>7611</v>
      </c>
      <c r="V18">
        <v>459110</v>
      </c>
      <c r="W18" t="s">
        <v>123</v>
      </c>
      <c r="Y18" t="s">
        <v>676</v>
      </c>
      <c r="Z18" t="s">
        <v>677</v>
      </c>
      <c r="AB18" t="s">
        <v>678</v>
      </c>
      <c r="AC18" t="s">
        <v>3934</v>
      </c>
      <c r="AE18" t="s">
        <v>119</v>
      </c>
      <c r="AF18" t="s">
        <v>120</v>
      </c>
      <c r="AG18" s="3">
        <v>96950</v>
      </c>
      <c r="AH18" t="s">
        <v>121</v>
      </c>
      <c r="AJ18" s="10">
        <v>16702346445</v>
      </c>
      <c r="AK18">
        <v>2263</v>
      </c>
      <c r="AL18" t="s">
        <v>680</v>
      </c>
      <c r="BD18" t="str">
        <f>"41-1011.00"</f>
        <v>41-1011.00</v>
      </c>
      <c r="BE18" t="s">
        <v>151</v>
      </c>
      <c r="BF18" t="s">
        <v>13085</v>
      </c>
      <c r="BG18" t="s">
        <v>7613</v>
      </c>
      <c r="BH18">
        <v>1</v>
      </c>
      <c r="BJ18" s="1">
        <v>45597</v>
      </c>
      <c r="BK18" s="1">
        <v>45961</v>
      </c>
      <c r="BN18">
        <v>40</v>
      </c>
      <c r="BO18">
        <v>0</v>
      </c>
      <c r="BP18">
        <v>8</v>
      </c>
      <c r="BQ18">
        <v>8</v>
      </c>
      <c r="BR18">
        <v>8</v>
      </c>
      <c r="BS18">
        <v>8</v>
      </c>
      <c r="BT18">
        <v>8</v>
      </c>
      <c r="BU18">
        <v>0</v>
      </c>
      <c r="BV18" t="str">
        <f>"8:00 AM"</f>
        <v>8:00 AM</v>
      </c>
      <c r="BW18" t="str">
        <f>"5:00 PM"</f>
        <v>5:00 PM</v>
      </c>
      <c r="BX18" t="s">
        <v>133</v>
      </c>
      <c r="BY18">
        <v>0</v>
      </c>
      <c r="BZ18">
        <v>12</v>
      </c>
      <c r="CA18" t="s">
        <v>138</v>
      </c>
      <c r="CB18">
        <v>9</v>
      </c>
      <c r="CC18" t="s">
        <v>13086</v>
      </c>
      <c r="CD18" t="s">
        <v>13084</v>
      </c>
      <c r="CE18" t="s">
        <v>13084</v>
      </c>
      <c r="CF18" t="s">
        <v>119</v>
      </c>
      <c r="CG18" t="s">
        <v>120</v>
      </c>
      <c r="CH18" s="3">
        <v>96950</v>
      </c>
      <c r="CI18" s="4">
        <v>10.17</v>
      </c>
      <c r="CJ18" s="4">
        <v>12</v>
      </c>
      <c r="CK18" s="4">
        <v>15.26</v>
      </c>
      <c r="CL18" s="4">
        <v>18</v>
      </c>
      <c r="CM18" t="s">
        <v>136</v>
      </c>
      <c r="CN18" t="s">
        <v>685</v>
      </c>
      <c r="CO18" t="s">
        <v>137</v>
      </c>
      <c r="CQ18" t="s">
        <v>115</v>
      </c>
      <c r="CR18" t="s">
        <v>138</v>
      </c>
      <c r="CS18" t="s">
        <v>139</v>
      </c>
      <c r="CT18" t="s">
        <v>138</v>
      </c>
      <c r="CU18" t="s">
        <v>139</v>
      </c>
      <c r="CV18" t="s">
        <v>138</v>
      </c>
      <c r="CW18" t="s">
        <v>139</v>
      </c>
      <c r="CX18" t="s">
        <v>13923</v>
      </c>
      <c r="CY18" s="10">
        <v>16702346445</v>
      </c>
      <c r="CZ18" t="s">
        <v>680</v>
      </c>
      <c r="DA18" t="s">
        <v>139</v>
      </c>
      <c r="DB18" t="s">
        <v>138</v>
      </c>
      <c r="DC18" t="s">
        <v>115</v>
      </c>
      <c r="DD18" t="s">
        <v>676</v>
      </c>
      <c r="DE18" t="s">
        <v>677</v>
      </c>
      <c r="DG18" t="s">
        <v>7615</v>
      </c>
      <c r="DH18" t="s">
        <v>680</v>
      </c>
    </row>
    <row r="19" spans="1:112" ht="14.45" customHeight="1" x14ac:dyDescent="0.25">
      <c r="A19" t="s">
        <v>13348</v>
      </c>
      <c r="B19" t="s">
        <v>248</v>
      </c>
      <c r="C19" s="1">
        <v>45486</v>
      </c>
      <c r="D19" s="1">
        <v>45566</v>
      </c>
      <c r="E19" t="s">
        <v>210</v>
      </c>
      <c r="F19" s="1">
        <v>45564</v>
      </c>
      <c r="G19" t="s">
        <v>138</v>
      </c>
      <c r="H19" t="s">
        <v>115</v>
      </c>
      <c r="I19" t="s">
        <v>115</v>
      </c>
      <c r="J19" t="s">
        <v>1891</v>
      </c>
      <c r="K19" t="s">
        <v>1892</v>
      </c>
      <c r="L19" t="s">
        <v>11310</v>
      </c>
      <c r="N19" t="s">
        <v>119</v>
      </c>
      <c r="O19" t="s">
        <v>120</v>
      </c>
      <c r="P19" s="3">
        <v>96950</v>
      </c>
      <c r="Q19" t="s">
        <v>121</v>
      </c>
      <c r="S19" s="10">
        <v>16702332421</v>
      </c>
      <c r="U19" t="s">
        <v>1894</v>
      </c>
      <c r="V19">
        <v>722513</v>
      </c>
      <c r="W19" t="s">
        <v>123</v>
      </c>
      <c r="Y19" t="s">
        <v>11311</v>
      </c>
      <c r="Z19" t="s">
        <v>11312</v>
      </c>
      <c r="AA19" t="s">
        <v>11313</v>
      </c>
      <c r="AB19" t="s">
        <v>201</v>
      </c>
      <c r="AC19" t="s">
        <v>11314</v>
      </c>
      <c r="AE19" t="s">
        <v>119</v>
      </c>
      <c r="AF19" t="s">
        <v>120</v>
      </c>
      <c r="AG19" s="3">
        <v>96950</v>
      </c>
      <c r="AH19" t="s">
        <v>121</v>
      </c>
      <c r="AJ19" s="10">
        <v>16702850663</v>
      </c>
      <c r="AL19" t="s">
        <v>1898</v>
      </c>
      <c r="BD19" t="str">
        <f>"43-3031.00"</f>
        <v>43-3031.00</v>
      </c>
      <c r="BE19" t="s">
        <v>387</v>
      </c>
      <c r="BF19" t="s">
        <v>12157</v>
      </c>
      <c r="BG19" t="s">
        <v>388</v>
      </c>
      <c r="BH19">
        <v>2</v>
      </c>
      <c r="BI19">
        <v>2</v>
      </c>
      <c r="BJ19" s="1">
        <v>45566</v>
      </c>
      <c r="BK19" s="1">
        <v>45930</v>
      </c>
      <c r="BL19" s="1">
        <v>45566</v>
      </c>
      <c r="BM19" s="1">
        <v>45930</v>
      </c>
      <c r="BN19">
        <v>35</v>
      </c>
      <c r="BO19">
        <v>0</v>
      </c>
      <c r="BP19">
        <v>7</v>
      </c>
      <c r="BQ19">
        <v>7</v>
      </c>
      <c r="BR19">
        <v>7</v>
      </c>
      <c r="BS19">
        <v>7</v>
      </c>
      <c r="BT19">
        <v>7</v>
      </c>
      <c r="BU19">
        <v>0</v>
      </c>
      <c r="BV19" t="str">
        <f>"8:00 AM"</f>
        <v>8:00 AM</v>
      </c>
      <c r="BW19" t="str">
        <f>"4:00 PM"</f>
        <v>4:00 PM</v>
      </c>
      <c r="BX19" t="s">
        <v>133</v>
      </c>
      <c r="BY19">
        <v>0</v>
      </c>
      <c r="BZ19">
        <v>24</v>
      </c>
      <c r="CA19" t="s">
        <v>115</v>
      </c>
      <c r="CC19" t="s">
        <v>13349</v>
      </c>
      <c r="CD19" t="s">
        <v>2633</v>
      </c>
      <c r="CF19" t="s">
        <v>119</v>
      </c>
      <c r="CG19" t="s">
        <v>120</v>
      </c>
      <c r="CH19" s="3">
        <v>96950</v>
      </c>
      <c r="CI19" s="4">
        <v>11.43</v>
      </c>
      <c r="CJ19" s="4">
        <v>12.86</v>
      </c>
      <c r="CK19" s="4">
        <v>17.14</v>
      </c>
      <c r="CL19" s="4">
        <v>19.29</v>
      </c>
      <c r="CM19" t="s">
        <v>136</v>
      </c>
      <c r="CO19" t="s">
        <v>137</v>
      </c>
      <c r="CQ19" t="s">
        <v>115</v>
      </c>
      <c r="CR19" t="s">
        <v>138</v>
      </c>
      <c r="CS19" t="s">
        <v>139</v>
      </c>
      <c r="CT19" t="s">
        <v>138</v>
      </c>
      <c r="CU19" t="s">
        <v>139</v>
      </c>
      <c r="CV19" t="s">
        <v>138</v>
      </c>
      <c r="CW19" t="s">
        <v>139</v>
      </c>
      <c r="CX19" t="s">
        <v>1903</v>
      </c>
      <c r="CY19" s="10">
        <v>16702332421</v>
      </c>
      <c r="CZ19" t="s">
        <v>1898</v>
      </c>
      <c r="DA19" t="s">
        <v>139</v>
      </c>
      <c r="DB19" t="s">
        <v>138</v>
      </c>
      <c r="DC19" t="s">
        <v>115</v>
      </c>
    </row>
    <row r="20" spans="1:112" ht="14.45" customHeight="1" x14ac:dyDescent="0.25">
      <c r="A20" t="s">
        <v>2373</v>
      </c>
      <c r="B20" t="s">
        <v>113</v>
      </c>
      <c r="C20" s="1">
        <v>45547</v>
      </c>
      <c r="D20" s="1">
        <v>45567</v>
      </c>
      <c r="E20" t="s">
        <v>210</v>
      </c>
      <c r="F20" s="1">
        <v>45579</v>
      </c>
      <c r="G20" t="s">
        <v>115</v>
      </c>
      <c r="H20" t="s">
        <v>115</v>
      </c>
      <c r="I20" t="s">
        <v>115</v>
      </c>
      <c r="J20" t="s">
        <v>249</v>
      </c>
      <c r="L20" t="s">
        <v>250</v>
      </c>
      <c r="M20" t="s">
        <v>251</v>
      </c>
      <c r="N20" t="s">
        <v>119</v>
      </c>
      <c r="O20" t="s">
        <v>120</v>
      </c>
      <c r="P20" s="3">
        <v>96950</v>
      </c>
      <c r="Q20" t="s">
        <v>121</v>
      </c>
      <c r="S20" s="10">
        <v>16702368202</v>
      </c>
      <c r="T20">
        <v>3554</v>
      </c>
      <c r="U20" t="s">
        <v>252</v>
      </c>
      <c r="V20">
        <v>62211</v>
      </c>
      <c r="W20" t="s">
        <v>123</v>
      </c>
      <c r="Y20" t="s">
        <v>253</v>
      </c>
      <c r="Z20" t="s">
        <v>254</v>
      </c>
      <c r="AA20" t="s">
        <v>255</v>
      </c>
      <c r="AB20" t="s">
        <v>256</v>
      </c>
      <c r="AC20" t="s">
        <v>250</v>
      </c>
      <c r="AD20" t="s">
        <v>251</v>
      </c>
      <c r="AE20" t="s">
        <v>119</v>
      </c>
      <c r="AF20" t="s">
        <v>120</v>
      </c>
      <c r="AG20" s="3">
        <v>96950</v>
      </c>
      <c r="AH20" t="s">
        <v>121</v>
      </c>
      <c r="AJ20" s="10">
        <v>16702368202</v>
      </c>
      <c r="AK20">
        <v>3554</v>
      </c>
      <c r="AL20" t="s">
        <v>257</v>
      </c>
      <c r="BD20" t="str">
        <f>"29-1141.00"</f>
        <v>29-1141.00</v>
      </c>
      <c r="BE20" t="s">
        <v>258</v>
      </c>
      <c r="BF20" t="s">
        <v>259</v>
      </c>
      <c r="BG20" t="s">
        <v>258</v>
      </c>
      <c r="BH20">
        <v>1</v>
      </c>
      <c r="BJ20" s="1">
        <v>45581</v>
      </c>
      <c r="BK20" s="1">
        <v>45945</v>
      </c>
      <c r="BN20">
        <v>40</v>
      </c>
      <c r="BO20">
        <v>12</v>
      </c>
      <c r="BP20">
        <v>12</v>
      </c>
      <c r="BQ20">
        <v>12</v>
      </c>
      <c r="BR20">
        <v>4</v>
      </c>
      <c r="BS20">
        <v>0</v>
      </c>
      <c r="BT20">
        <v>0</v>
      </c>
      <c r="BU20">
        <v>0</v>
      </c>
      <c r="BV20" t="str">
        <f>"7:30 AM"</f>
        <v>7:30 AM</v>
      </c>
      <c r="BW20" t="str">
        <f>"7:30 PM"</f>
        <v>7:30 PM</v>
      </c>
      <c r="BX20" t="s">
        <v>189</v>
      </c>
      <c r="BY20">
        <v>0</v>
      </c>
      <c r="BZ20">
        <v>0</v>
      </c>
      <c r="CA20" t="s">
        <v>115</v>
      </c>
      <c r="CC20" s="2" t="s">
        <v>260</v>
      </c>
      <c r="CD20" t="s">
        <v>250</v>
      </c>
      <c r="CE20" t="s">
        <v>251</v>
      </c>
      <c r="CF20" t="s">
        <v>119</v>
      </c>
      <c r="CG20" t="s">
        <v>120</v>
      </c>
      <c r="CH20" s="3">
        <v>96950</v>
      </c>
      <c r="CI20" s="4">
        <v>22.22</v>
      </c>
      <c r="CJ20" s="4">
        <v>32.9</v>
      </c>
      <c r="CM20" t="s">
        <v>136</v>
      </c>
      <c r="CN20" t="s">
        <v>936</v>
      </c>
      <c r="CO20" t="s">
        <v>137</v>
      </c>
      <c r="CQ20" t="s">
        <v>115</v>
      </c>
      <c r="CR20" t="s">
        <v>138</v>
      </c>
      <c r="CS20" t="s">
        <v>139</v>
      </c>
      <c r="CT20" t="s">
        <v>139</v>
      </c>
      <c r="CU20" t="s">
        <v>139</v>
      </c>
      <c r="CV20" t="s">
        <v>138</v>
      </c>
      <c r="CW20" t="s">
        <v>139</v>
      </c>
      <c r="CX20" t="s">
        <v>937</v>
      </c>
      <c r="CY20" s="10">
        <v>16702368202</v>
      </c>
      <c r="CZ20" t="s">
        <v>263</v>
      </c>
      <c r="DA20" t="s">
        <v>938</v>
      </c>
      <c r="DB20" t="s">
        <v>138</v>
      </c>
      <c r="DC20" t="s">
        <v>115</v>
      </c>
      <c r="DD20" t="s">
        <v>939</v>
      </c>
      <c r="DE20" t="s">
        <v>940</v>
      </c>
      <c r="DF20" t="s">
        <v>941</v>
      </c>
      <c r="DG20" t="s">
        <v>249</v>
      </c>
      <c r="DH20" t="s">
        <v>942</v>
      </c>
    </row>
    <row r="21" spans="1:112" ht="14.45" customHeight="1" x14ac:dyDescent="0.25">
      <c r="A21" t="s">
        <v>3182</v>
      </c>
      <c r="B21" t="s">
        <v>113</v>
      </c>
      <c r="C21" s="1">
        <v>45539</v>
      </c>
      <c r="D21" s="1">
        <v>45567</v>
      </c>
      <c r="E21" t="s">
        <v>210</v>
      </c>
      <c r="F21" s="1">
        <v>45579</v>
      </c>
      <c r="G21" t="s">
        <v>115</v>
      </c>
      <c r="H21" t="s">
        <v>115</v>
      </c>
      <c r="I21" t="s">
        <v>115</v>
      </c>
      <c r="J21" t="s">
        <v>249</v>
      </c>
      <c r="L21" t="s">
        <v>250</v>
      </c>
      <c r="M21" t="s">
        <v>251</v>
      </c>
      <c r="N21" t="s">
        <v>119</v>
      </c>
      <c r="O21" t="s">
        <v>120</v>
      </c>
      <c r="P21" s="3">
        <v>96950</v>
      </c>
      <c r="Q21" t="s">
        <v>121</v>
      </c>
      <c r="S21" s="10">
        <v>16702368202</v>
      </c>
      <c r="T21">
        <v>3554</v>
      </c>
      <c r="U21" t="s">
        <v>252</v>
      </c>
      <c r="V21">
        <v>62211</v>
      </c>
      <c r="W21" t="s">
        <v>123</v>
      </c>
      <c r="Y21" t="s">
        <v>253</v>
      </c>
      <c r="Z21" t="s">
        <v>254</v>
      </c>
      <c r="AA21" t="s">
        <v>255</v>
      </c>
      <c r="AB21" t="s">
        <v>256</v>
      </c>
      <c r="AC21" t="s">
        <v>250</v>
      </c>
      <c r="AD21" t="s">
        <v>251</v>
      </c>
      <c r="AE21" t="s">
        <v>119</v>
      </c>
      <c r="AF21" t="s">
        <v>120</v>
      </c>
      <c r="AG21" s="3">
        <v>96950</v>
      </c>
      <c r="AH21" t="s">
        <v>121</v>
      </c>
      <c r="AJ21" s="10">
        <v>16702368202</v>
      </c>
      <c r="AK21">
        <v>3554</v>
      </c>
      <c r="AL21" t="s">
        <v>257</v>
      </c>
      <c r="BD21" t="str">
        <f>"29-1141.00"</f>
        <v>29-1141.00</v>
      </c>
      <c r="BE21" t="s">
        <v>258</v>
      </c>
      <c r="BF21" t="s">
        <v>259</v>
      </c>
      <c r="BG21" t="s">
        <v>258</v>
      </c>
      <c r="BH21">
        <v>16</v>
      </c>
      <c r="BJ21" s="1">
        <v>45581</v>
      </c>
      <c r="BK21" s="1">
        <v>45945</v>
      </c>
      <c r="BN21">
        <v>40</v>
      </c>
      <c r="BO21">
        <v>12</v>
      </c>
      <c r="BP21">
        <v>12</v>
      </c>
      <c r="BQ21">
        <v>12</v>
      </c>
      <c r="BR21">
        <v>4</v>
      </c>
      <c r="BS21">
        <v>0</v>
      </c>
      <c r="BT21">
        <v>0</v>
      </c>
      <c r="BU21">
        <v>0</v>
      </c>
      <c r="BV21" t="str">
        <f>"7:30 AM"</f>
        <v>7:30 AM</v>
      </c>
      <c r="BW21" t="str">
        <f>"7:30 PM"</f>
        <v>7:30 PM</v>
      </c>
      <c r="BX21" t="s">
        <v>189</v>
      </c>
      <c r="BY21">
        <v>0</v>
      </c>
      <c r="BZ21">
        <v>0</v>
      </c>
      <c r="CA21" t="s">
        <v>115</v>
      </c>
      <c r="CC21" s="2" t="s">
        <v>260</v>
      </c>
      <c r="CD21" t="s">
        <v>250</v>
      </c>
      <c r="CE21" t="s">
        <v>251</v>
      </c>
      <c r="CF21" t="s">
        <v>119</v>
      </c>
      <c r="CG21" t="s">
        <v>120</v>
      </c>
      <c r="CH21" s="3">
        <v>96950</v>
      </c>
      <c r="CI21" s="4">
        <v>22.22</v>
      </c>
      <c r="CJ21" s="4">
        <v>32.9</v>
      </c>
      <c r="CM21" t="s">
        <v>136</v>
      </c>
      <c r="CN21" t="s">
        <v>936</v>
      </c>
      <c r="CO21" t="s">
        <v>137</v>
      </c>
      <c r="CQ21" t="s">
        <v>115</v>
      </c>
      <c r="CR21" t="s">
        <v>138</v>
      </c>
      <c r="CS21" t="s">
        <v>139</v>
      </c>
      <c r="CT21" t="s">
        <v>139</v>
      </c>
      <c r="CU21" t="s">
        <v>139</v>
      </c>
      <c r="CV21" t="s">
        <v>138</v>
      </c>
      <c r="CW21" t="s">
        <v>139</v>
      </c>
      <c r="CX21" t="s">
        <v>937</v>
      </c>
      <c r="CY21" s="10">
        <v>16702368202</v>
      </c>
      <c r="CZ21" t="s">
        <v>263</v>
      </c>
      <c r="DA21" t="s">
        <v>938</v>
      </c>
      <c r="DB21" t="s">
        <v>138</v>
      </c>
      <c r="DC21" t="s">
        <v>115</v>
      </c>
      <c r="DD21" t="s">
        <v>939</v>
      </c>
      <c r="DE21" t="s">
        <v>940</v>
      </c>
      <c r="DF21" t="s">
        <v>941</v>
      </c>
      <c r="DG21" t="s">
        <v>249</v>
      </c>
      <c r="DH21" t="s">
        <v>942</v>
      </c>
    </row>
    <row r="22" spans="1:112" ht="14.45" customHeight="1" x14ac:dyDescent="0.25">
      <c r="A22" t="s">
        <v>4890</v>
      </c>
      <c r="B22" t="s">
        <v>113</v>
      </c>
      <c r="C22" s="1">
        <v>45530</v>
      </c>
      <c r="D22" s="1">
        <v>45567</v>
      </c>
      <c r="E22" t="s">
        <v>210</v>
      </c>
      <c r="F22" s="1">
        <v>45579</v>
      </c>
      <c r="G22" t="s">
        <v>115</v>
      </c>
      <c r="H22" t="s">
        <v>115</v>
      </c>
      <c r="I22" t="s">
        <v>115</v>
      </c>
      <c r="J22" t="s">
        <v>249</v>
      </c>
      <c r="L22" t="s">
        <v>250</v>
      </c>
      <c r="N22" t="s">
        <v>119</v>
      </c>
      <c r="O22" t="s">
        <v>120</v>
      </c>
      <c r="P22" s="3">
        <v>96950</v>
      </c>
      <c r="Q22" t="s">
        <v>121</v>
      </c>
      <c r="S22" s="10">
        <v>16702368202</v>
      </c>
      <c r="T22">
        <v>3554</v>
      </c>
      <c r="U22" t="s">
        <v>252</v>
      </c>
      <c r="V22">
        <v>62211</v>
      </c>
      <c r="W22" t="s">
        <v>123</v>
      </c>
      <c r="Y22" t="s">
        <v>253</v>
      </c>
      <c r="Z22" t="s">
        <v>254</v>
      </c>
      <c r="AA22" t="s">
        <v>255</v>
      </c>
      <c r="AB22" t="s">
        <v>256</v>
      </c>
      <c r="AC22" t="s">
        <v>250</v>
      </c>
      <c r="AE22" t="s">
        <v>119</v>
      </c>
      <c r="AF22" t="s">
        <v>120</v>
      </c>
      <c r="AG22" s="3">
        <v>96950</v>
      </c>
      <c r="AH22" t="s">
        <v>121</v>
      </c>
      <c r="AJ22" s="10">
        <v>16702368202</v>
      </c>
      <c r="AK22">
        <v>3554</v>
      </c>
      <c r="AL22" t="s">
        <v>257</v>
      </c>
      <c r="BD22" t="str">
        <f>"29-1141.00"</f>
        <v>29-1141.00</v>
      </c>
      <c r="BE22" t="s">
        <v>258</v>
      </c>
      <c r="BF22" t="s">
        <v>4891</v>
      </c>
      <c r="BG22" t="s">
        <v>1525</v>
      </c>
      <c r="BH22">
        <v>17</v>
      </c>
      <c r="BJ22" s="1">
        <v>45581</v>
      </c>
      <c r="BK22" s="1">
        <v>45945</v>
      </c>
      <c r="BN22">
        <v>40</v>
      </c>
      <c r="BO22">
        <v>12</v>
      </c>
      <c r="BP22">
        <v>12</v>
      </c>
      <c r="BQ22">
        <v>12</v>
      </c>
      <c r="BR22">
        <v>4</v>
      </c>
      <c r="BS22">
        <v>0</v>
      </c>
      <c r="BT22">
        <v>0</v>
      </c>
      <c r="BU22">
        <v>0</v>
      </c>
      <c r="BV22" t="str">
        <f>"7:30 AM"</f>
        <v>7:30 AM</v>
      </c>
      <c r="BW22" t="str">
        <f>"7:30 PM"</f>
        <v>7:30 PM</v>
      </c>
      <c r="BX22" t="s">
        <v>189</v>
      </c>
      <c r="BY22">
        <v>0</v>
      </c>
      <c r="BZ22">
        <v>0</v>
      </c>
      <c r="CA22" t="s">
        <v>115</v>
      </c>
      <c r="CC22" s="2" t="s">
        <v>4892</v>
      </c>
      <c r="CD22" t="s">
        <v>250</v>
      </c>
      <c r="CE22" t="s">
        <v>4893</v>
      </c>
      <c r="CF22" t="s">
        <v>119</v>
      </c>
      <c r="CG22" t="s">
        <v>120</v>
      </c>
      <c r="CH22" s="3">
        <v>96950</v>
      </c>
      <c r="CI22" s="4">
        <v>17.05</v>
      </c>
      <c r="CJ22" s="4">
        <v>32.9</v>
      </c>
      <c r="CM22" t="s">
        <v>136</v>
      </c>
      <c r="CN22" t="s">
        <v>4894</v>
      </c>
      <c r="CO22" t="s">
        <v>137</v>
      </c>
      <c r="CQ22" t="s">
        <v>138</v>
      </c>
      <c r="CR22" t="s">
        <v>138</v>
      </c>
      <c r="CS22" t="s">
        <v>139</v>
      </c>
      <c r="CT22" t="s">
        <v>139</v>
      </c>
      <c r="CU22" t="s">
        <v>139</v>
      </c>
      <c r="CV22" t="s">
        <v>138</v>
      </c>
      <c r="CW22" t="s">
        <v>139</v>
      </c>
      <c r="CX22" t="s">
        <v>4895</v>
      </c>
      <c r="CY22" s="10">
        <v>16702368202</v>
      </c>
      <c r="CZ22" t="s">
        <v>263</v>
      </c>
      <c r="DA22" t="s">
        <v>938</v>
      </c>
      <c r="DB22" t="s">
        <v>138</v>
      </c>
      <c r="DC22" t="s">
        <v>115</v>
      </c>
      <c r="DD22" t="s">
        <v>4896</v>
      </c>
      <c r="DE22" t="s">
        <v>4897</v>
      </c>
      <c r="DF22" t="s">
        <v>4316</v>
      </c>
      <c r="DG22" t="s">
        <v>4898</v>
      </c>
      <c r="DH22" t="s">
        <v>267</v>
      </c>
    </row>
    <row r="23" spans="1:112" ht="14.45" customHeight="1" x14ac:dyDescent="0.25">
      <c r="A23" t="s">
        <v>5479</v>
      </c>
      <c r="B23" t="s">
        <v>248</v>
      </c>
      <c r="C23" s="1">
        <v>45475</v>
      </c>
      <c r="D23" s="1">
        <v>45567</v>
      </c>
      <c r="E23" t="s">
        <v>114</v>
      </c>
      <c r="G23" t="s">
        <v>115</v>
      </c>
      <c r="H23" t="s">
        <v>115</v>
      </c>
      <c r="I23" t="s">
        <v>115</v>
      </c>
      <c r="J23" t="s">
        <v>2481</v>
      </c>
      <c r="K23" t="s">
        <v>5480</v>
      </c>
      <c r="L23" t="s">
        <v>2483</v>
      </c>
      <c r="N23" t="s">
        <v>128</v>
      </c>
      <c r="O23" t="s">
        <v>120</v>
      </c>
      <c r="P23" s="3">
        <v>96950</v>
      </c>
      <c r="Q23" t="s">
        <v>121</v>
      </c>
      <c r="S23" s="10">
        <v>16702340455</v>
      </c>
      <c r="U23" t="s">
        <v>2485</v>
      </c>
      <c r="V23">
        <v>236220</v>
      </c>
      <c r="W23" t="s">
        <v>123</v>
      </c>
      <c r="Y23" t="s">
        <v>2486</v>
      </c>
      <c r="Z23" t="s">
        <v>2487</v>
      </c>
      <c r="AA23" t="s">
        <v>2488</v>
      </c>
      <c r="AB23" t="s">
        <v>126</v>
      </c>
      <c r="AC23" t="s">
        <v>2483</v>
      </c>
      <c r="AE23" t="s">
        <v>128</v>
      </c>
      <c r="AF23" t="s">
        <v>120</v>
      </c>
      <c r="AG23" s="3">
        <v>96950</v>
      </c>
      <c r="AH23" t="s">
        <v>121</v>
      </c>
      <c r="AJ23" s="10">
        <v>16702340455</v>
      </c>
      <c r="AL23" t="s">
        <v>2489</v>
      </c>
      <c r="BD23" t="str">
        <f>"49-9071.00"</f>
        <v>49-9071.00</v>
      </c>
      <c r="BE23" t="s">
        <v>169</v>
      </c>
      <c r="BF23" t="s">
        <v>5481</v>
      </c>
      <c r="BG23" t="s">
        <v>1404</v>
      </c>
      <c r="BH23">
        <v>3</v>
      </c>
      <c r="BI23">
        <v>3</v>
      </c>
      <c r="BJ23" s="1">
        <v>45566</v>
      </c>
      <c r="BK23" s="1">
        <v>45930</v>
      </c>
      <c r="BL23" s="1">
        <v>45567</v>
      </c>
      <c r="BM23" s="1">
        <v>45930</v>
      </c>
      <c r="BN23">
        <v>35</v>
      </c>
      <c r="BO23">
        <v>0</v>
      </c>
      <c r="BP23">
        <v>7</v>
      </c>
      <c r="BQ23">
        <v>7</v>
      </c>
      <c r="BR23">
        <v>7</v>
      </c>
      <c r="BS23">
        <v>7</v>
      </c>
      <c r="BT23">
        <v>7</v>
      </c>
      <c r="BU23">
        <v>0</v>
      </c>
      <c r="BV23" t="str">
        <f>"8:00 AM"</f>
        <v>8:00 AM</v>
      </c>
      <c r="BW23" t="str">
        <f>"4:00 PM"</f>
        <v>4:00 PM</v>
      </c>
      <c r="BX23" t="s">
        <v>133</v>
      </c>
      <c r="BY23">
        <v>0</v>
      </c>
      <c r="BZ23">
        <v>12</v>
      </c>
      <c r="CA23" t="s">
        <v>115</v>
      </c>
      <c r="CC23" t="s">
        <v>5482</v>
      </c>
      <c r="CD23" t="s">
        <v>2492</v>
      </c>
      <c r="CE23" t="s">
        <v>5483</v>
      </c>
      <c r="CF23" t="s">
        <v>128</v>
      </c>
      <c r="CG23" t="s">
        <v>120</v>
      </c>
      <c r="CH23" s="3">
        <v>96950</v>
      </c>
      <c r="CI23" s="4">
        <v>9.5399999999999991</v>
      </c>
      <c r="CJ23" s="4">
        <v>9.5399999999999991</v>
      </c>
      <c r="CK23" s="4">
        <v>14.31</v>
      </c>
      <c r="CL23" s="4">
        <v>14.31</v>
      </c>
      <c r="CM23" t="s">
        <v>136</v>
      </c>
      <c r="CO23" t="s">
        <v>137</v>
      </c>
      <c r="CQ23" t="s">
        <v>115</v>
      </c>
      <c r="CR23" t="s">
        <v>138</v>
      </c>
      <c r="CS23" t="s">
        <v>139</v>
      </c>
      <c r="CT23" t="s">
        <v>138</v>
      </c>
      <c r="CU23" t="s">
        <v>139</v>
      </c>
      <c r="CV23" t="s">
        <v>138</v>
      </c>
      <c r="CW23" t="s">
        <v>139</v>
      </c>
      <c r="CX23" t="s">
        <v>5484</v>
      </c>
      <c r="CY23" s="10">
        <v>16702340455</v>
      </c>
      <c r="CZ23" t="s">
        <v>2489</v>
      </c>
      <c r="DA23" t="s">
        <v>2494</v>
      </c>
      <c r="DB23" t="s">
        <v>138</v>
      </c>
      <c r="DC23" t="s">
        <v>115</v>
      </c>
    </row>
    <row r="24" spans="1:112" ht="14.45" customHeight="1" x14ac:dyDescent="0.25">
      <c r="A24" t="s">
        <v>5553</v>
      </c>
      <c r="B24" t="s">
        <v>248</v>
      </c>
      <c r="C24" s="1">
        <v>45474</v>
      </c>
      <c r="D24" s="1">
        <v>45567</v>
      </c>
      <c r="E24" t="s">
        <v>210</v>
      </c>
      <c r="F24" s="1">
        <v>45556</v>
      </c>
      <c r="G24" t="s">
        <v>138</v>
      </c>
      <c r="H24" t="s">
        <v>115</v>
      </c>
      <c r="I24" t="s">
        <v>115</v>
      </c>
      <c r="J24" t="s">
        <v>5554</v>
      </c>
      <c r="L24" t="s">
        <v>5555</v>
      </c>
      <c r="M24" t="s">
        <v>5556</v>
      </c>
      <c r="N24" t="s">
        <v>128</v>
      </c>
      <c r="O24" t="s">
        <v>120</v>
      </c>
      <c r="P24" s="3">
        <v>96950</v>
      </c>
      <c r="Q24" t="s">
        <v>121</v>
      </c>
      <c r="S24" s="10">
        <v>16702858524</v>
      </c>
      <c r="U24" t="s">
        <v>5557</v>
      </c>
      <c r="V24">
        <v>54121</v>
      </c>
      <c r="W24" t="s">
        <v>123</v>
      </c>
      <c r="Y24" t="s">
        <v>5558</v>
      </c>
      <c r="Z24" t="s">
        <v>5559</v>
      </c>
      <c r="AA24" t="s">
        <v>5560</v>
      </c>
      <c r="AB24" t="s">
        <v>126</v>
      </c>
      <c r="AC24" t="s">
        <v>5555</v>
      </c>
      <c r="AD24" t="s">
        <v>5556</v>
      </c>
      <c r="AE24" t="s">
        <v>128</v>
      </c>
      <c r="AF24" t="s">
        <v>120</v>
      </c>
      <c r="AG24" s="3">
        <v>96950</v>
      </c>
      <c r="AH24" t="s">
        <v>121</v>
      </c>
      <c r="AJ24" s="10">
        <v>16702858524</v>
      </c>
      <c r="AL24" t="s">
        <v>5561</v>
      </c>
      <c r="BD24" t="str">
        <f>"43-3031.00"</f>
        <v>43-3031.00</v>
      </c>
      <c r="BE24" t="s">
        <v>387</v>
      </c>
      <c r="BF24" t="s">
        <v>5562</v>
      </c>
      <c r="BG24" t="s">
        <v>1987</v>
      </c>
      <c r="BH24">
        <v>1</v>
      </c>
      <c r="BI24">
        <v>1</v>
      </c>
      <c r="BJ24" s="1">
        <v>45558</v>
      </c>
      <c r="BK24" s="1">
        <v>46652</v>
      </c>
      <c r="BL24" s="1">
        <v>45567</v>
      </c>
      <c r="BM24" s="1">
        <v>46652</v>
      </c>
      <c r="BN24">
        <v>35</v>
      </c>
      <c r="BO24">
        <v>0</v>
      </c>
      <c r="BP24">
        <v>7</v>
      </c>
      <c r="BQ24">
        <v>7</v>
      </c>
      <c r="BR24">
        <v>7</v>
      </c>
      <c r="BS24">
        <v>7</v>
      </c>
      <c r="BT24">
        <v>7</v>
      </c>
      <c r="BU24">
        <v>0</v>
      </c>
      <c r="BV24" t="str">
        <f>"9:00 AM"</f>
        <v>9:00 AM</v>
      </c>
      <c r="BW24" t="str">
        <f>"5:00 PM"</f>
        <v>5:00 PM</v>
      </c>
      <c r="BX24" t="s">
        <v>240</v>
      </c>
      <c r="BY24">
        <v>0</v>
      </c>
      <c r="BZ24">
        <v>24</v>
      </c>
      <c r="CA24" t="s">
        <v>115</v>
      </c>
      <c r="CC24" t="s">
        <v>5563</v>
      </c>
      <c r="CD24" t="s">
        <v>5564</v>
      </c>
      <c r="CE24" t="s">
        <v>1138</v>
      </c>
      <c r="CF24" t="s">
        <v>128</v>
      </c>
      <c r="CG24" t="s">
        <v>120</v>
      </c>
      <c r="CH24" s="3">
        <v>96950</v>
      </c>
      <c r="CI24" s="4">
        <v>11.43</v>
      </c>
      <c r="CJ24" s="4">
        <v>11.43</v>
      </c>
      <c r="CK24" s="4">
        <v>0</v>
      </c>
      <c r="CL24" s="4">
        <v>0</v>
      </c>
      <c r="CM24" t="s">
        <v>136</v>
      </c>
      <c r="CN24" t="s">
        <v>331</v>
      </c>
      <c r="CO24" t="s">
        <v>137</v>
      </c>
      <c r="CQ24" t="s">
        <v>115</v>
      </c>
      <c r="CR24" t="s">
        <v>138</v>
      </c>
      <c r="CS24" t="s">
        <v>139</v>
      </c>
      <c r="CT24" t="s">
        <v>139</v>
      </c>
      <c r="CU24" t="s">
        <v>139</v>
      </c>
      <c r="CV24" t="s">
        <v>138</v>
      </c>
      <c r="CW24" t="s">
        <v>139</v>
      </c>
      <c r="CX24" t="s">
        <v>331</v>
      </c>
      <c r="CY24" s="10">
        <v>16702858524</v>
      </c>
      <c r="CZ24" t="s">
        <v>5561</v>
      </c>
      <c r="DA24" t="s">
        <v>139</v>
      </c>
      <c r="DB24" t="s">
        <v>138</v>
      </c>
      <c r="DC24" t="s">
        <v>115</v>
      </c>
    </row>
    <row r="25" spans="1:112" ht="14.45" customHeight="1" x14ac:dyDescent="0.25">
      <c r="A25" t="s">
        <v>6318</v>
      </c>
      <c r="B25" t="s">
        <v>113</v>
      </c>
      <c r="C25" s="1">
        <v>45547</v>
      </c>
      <c r="D25" s="1">
        <v>45567</v>
      </c>
      <c r="E25" t="s">
        <v>210</v>
      </c>
      <c r="F25" s="1">
        <v>45595</v>
      </c>
      <c r="G25" t="s">
        <v>115</v>
      </c>
      <c r="H25" t="s">
        <v>115</v>
      </c>
      <c r="I25" t="s">
        <v>115</v>
      </c>
      <c r="J25" t="s">
        <v>527</v>
      </c>
      <c r="K25" t="s">
        <v>528</v>
      </c>
      <c r="L25" t="s">
        <v>529</v>
      </c>
      <c r="M25" t="s">
        <v>530</v>
      </c>
      <c r="N25" t="s">
        <v>128</v>
      </c>
      <c r="O25" t="s">
        <v>120</v>
      </c>
      <c r="P25" s="3">
        <v>96950</v>
      </c>
      <c r="Q25" t="s">
        <v>121</v>
      </c>
      <c r="S25" s="10">
        <v>16702352883</v>
      </c>
      <c r="U25" t="s">
        <v>531</v>
      </c>
      <c r="V25">
        <v>56132</v>
      </c>
      <c r="W25" t="s">
        <v>123</v>
      </c>
      <c r="Y25" t="s">
        <v>533</v>
      </c>
      <c r="Z25" t="s">
        <v>534</v>
      </c>
      <c r="AA25" t="s">
        <v>535</v>
      </c>
      <c r="AB25" t="s">
        <v>516</v>
      </c>
      <c r="AC25" t="s">
        <v>529</v>
      </c>
      <c r="AD25" t="s">
        <v>536</v>
      </c>
      <c r="AE25" t="s">
        <v>128</v>
      </c>
      <c r="AF25" t="s">
        <v>120</v>
      </c>
      <c r="AG25" s="3">
        <v>96950</v>
      </c>
      <c r="AH25" t="s">
        <v>121</v>
      </c>
      <c r="AJ25" s="10">
        <v>16702352883</v>
      </c>
      <c r="AL25" t="s">
        <v>537</v>
      </c>
      <c r="BD25" t="str">
        <f>"39-9011.00"</f>
        <v>39-9011.00</v>
      </c>
      <c r="BE25" t="s">
        <v>538</v>
      </c>
      <c r="BF25" t="s">
        <v>539</v>
      </c>
      <c r="BG25" t="s">
        <v>540</v>
      </c>
      <c r="BH25">
        <v>6</v>
      </c>
      <c r="BJ25" s="1">
        <v>45597</v>
      </c>
      <c r="BK25" s="1">
        <v>45961</v>
      </c>
      <c r="BN25">
        <v>35</v>
      </c>
      <c r="BO25">
        <v>0</v>
      </c>
      <c r="BP25">
        <v>7</v>
      </c>
      <c r="BQ25">
        <v>7</v>
      </c>
      <c r="BR25">
        <v>7</v>
      </c>
      <c r="BS25">
        <v>7</v>
      </c>
      <c r="BT25">
        <v>7</v>
      </c>
      <c r="BU25">
        <v>0</v>
      </c>
      <c r="BV25" t="str">
        <f>"8:00 AM"</f>
        <v>8:00 AM</v>
      </c>
      <c r="BW25" t="str">
        <f>"4:00 PM"</f>
        <v>4:00 PM</v>
      </c>
      <c r="BX25" t="s">
        <v>133</v>
      </c>
      <c r="BY25">
        <v>0</v>
      </c>
      <c r="BZ25">
        <v>12</v>
      </c>
      <c r="CA25" t="s">
        <v>115</v>
      </c>
      <c r="CC25" t="s">
        <v>4875</v>
      </c>
      <c r="CD25" t="s">
        <v>529</v>
      </c>
      <c r="CE25" t="s">
        <v>542</v>
      </c>
      <c r="CF25" t="s">
        <v>128</v>
      </c>
      <c r="CG25" t="s">
        <v>120</v>
      </c>
      <c r="CH25" s="3">
        <v>96950</v>
      </c>
      <c r="CI25" s="4">
        <v>7.81</v>
      </c>
      <c r="CJ25" s="4">
        <v>7.81</v>
      </c>
      <c r="CK25" s="4">
        <v>11.72</v>
      </c>
      <c r="CL25" s="4">
        <v>11.72</v>
      </c>
      <c r="CM25" t="s">
        <v>136</v>
      </c>
      <c r="CN25" t="s">
        <v>224</v>
      </c>
      <c r="CO25" t="s">
        <v>137</v>
      </c>
      <c r="CQ25" t="s">
        <v>115</v>
      </c>
      <c r="CR25" t="s">
        <v>138</v>
      </c>
      <c r="CS25" t="s">
        <v>139</v>
      </c>
      <c r="CT25" t="s">
        <v>138</v>
      </c>
      <c r="CU25" t="s">
        <v>138</v>
      </c>
      <c r="CV25" t="s">
        <v>138</v>
      </c>
      <c r="CW25" t="s">
        <v>139</v>
      </c>
      <c r="CX25" t="s">
        <v>543</v>
      </c>
      <c r="CY25" s="10">
        <v>16702352883</v>
      </c>
      <c r="CZ25" t="s">
        <v>537</v>
      </c>
      <c r="DA25" t="s">
        <v>139</v>
      </c>
      <c r="DB25" t="s">
        <v>138</v>
      </c>
      <c r="DC25" t="s">
        <v>115</v>
      </c>
    </row>
    <row r="26" spans="1:112" ht="14.45" customHeight="1" x14ac:dyDescent="0.25">
      <c r="A26" t="s">
        <v>7777</v>
      </c>
      <c r="B26" t="s">
        <v>113</v>
      </c>
      <c r="C26" s="1">
        <v>45547</v>
      </c>
      <c r="D26" s="1">
        <v>45567</v>
      </c>
      <c r="E26" t="s">
        <v>210</v>
      </c>
      <c r="F26" s="1">
        <v>45595</v>
      </c>
      <c r="G26" t="s">
        <v>115</v>
      </c>
      <c r="H26" t="s">
        <v>115</v>
      </c>
      <c r="I26" t="s">
        <v>115</v>
      </c>
      <c r="J26" t="s">
        <v>527</v>
      </c>
      <c r="K26" t="s">
        <v>528</v>
      </c>
      <c r="L26" t="s">
        <v>2624</v>
      </c>
      <c r="M26" t="s">
        <v>536</v>
      </c>
      <c r="N26" t="s">
        <v>128</v>
      </c>
      <c r="O26" t="s">
        <v>120</v>
      </c>
      <c r="P26" s="3">
        <v>96950</v>
      </c>
      <c r="Q26" t="s">
        <v>121</v>
      </c>
      <c r="S26" s="10">
        <v>16702352883</v>
      </c>
      <c r="U26" t="s">
        <v>531</v>
      </c>
      <c r="V26">
        <v>56132</v>
      </c>
      <c r="W26" t="s">
        <v>123</v>
      </c>
      <c r="Y26" t="s">
        <v>533</v>
      </c>
      <c r="Z26" t="s">
        <v>534</v>
      </c>
      <c r="AA26" t="s">
        <v>535</v>
      </c>
      <c r="AB26" t="s">
        <v>516</v>
      </c>
      <c r="AC26" t="s">
        <v>2624</v>
      </c>
      <c r="AD26" t="s">
        <v>536</v>
      </c>
      <c r="AE26" t="s">
        <v>128</v>
      </c>
      <c r="AF26" t="s">
        <v>120</v>
      </c>
      <c r="AG26" s="3">
        <v>96950</v>
      </c>
      <c r="AH26" t="s">
        <v>121</v>
      </c>
      <c r="AJ26" s="10">
        <v>16702352883</v>
      </c>
      <c r="AL26" t="s">
        <v>537</v>
      </c>
      <c r="BD26" t="str">
        <f>"35-3023.00"</f>
        <v>35-3023.00</v>
      </c>
      <c r="BE26" t="s">
        <v>568</v>
      </c>
      <c r="BF26" t="s">
        <v>2625</v>
      </c>
      <c r="BG26" t="s">
        <v>284</v>
      </c>
      <c r="BH26">
        <v>6</v>
      </c>
      <c r="BJ26" s="1">
        <v>45597</v>
      </c>
      <c r="BK26" s="1">
        <v>45961</v>
      </c>
      <c r="BN26">
        <v>35</v>
      </c>
      <c r="BO26">
        <v>0</v>
      </c>
      <c r="BP26">
        <v>7</v>
      </c>
      <c r="BQ26">
        <v>7</v>
      </c>
      <c r="BR26">
        <v>7</v>
      </c>
      <c r="BS26">
        <v>7</v>
      </c>
      <c r="BT26">
        <v>7</v>
      </c>
      <c r="BU26">
        <v>0</v>
      </c>
      <c r="BV26" t="str">
        <f>"8:00 AM"</f>
        <v>8:00 AM</v>
      </c>
      <c r="BW26" t="str">
        <f>"4:00 PM"</f>
        <v>4:00 PM</v>
      </c>
      <c r="BX26" t="s">
        <v>240</v>
      </c>
      <c r="BY26">
        <v>0</v>
      </c>
      <c r="BZ26">
        <v>6</v>
      </c>
      <c r="CA26" t="s">
        <v>115</v>
      </c>
      <c r="CC26" s="2" t="s">
        <v>2626</v>
      </c>
      <c r="CD26" t="s">
        <v>2624</v>
      </c>
      <c r="CE26" t="s">
        <v>542</v>
      </c>
      <c r="CF26" t="s">
        <v>128</v>
      </c>
      <c r="CG26" t="s">
        <v>120</v>
      </c>
      <c r="CH26" s="3">
        <v>96950</v>
      </c>
      <c r="CI26" s="4">
        <v>8.35</v>
      </c>
      <c r="CJ26" s="4">
        <v>8.35</v>
      </c>
      <c r="CK26" s="4">
        <v>12.53</v>
      </c>
      <c r="CL26" s="4">
        <v>12.53</v>
      </c>
      <c r="CM26" t="s">
        <v>136</v>
      </c>
      <c r="CN26" t="s">
        <v>191</v>
      </c>
      <c r="CO26" t="s">
        <v>137</v>
      </c>
      <c r="CQ26" t="s">
        <v>115</v>
      </c>
      <c r="CR26" t="s">
        <v>138</v>
      </c>
      <c r="CS26" t="s">
        <v>139</v>
      </c>
      <c r="CT26" t="s">
        <v>138</v>
      </c>
      <c r="CU26" t="s">
        <v>138</v>
      </c>
      <c r="CV26" t="s">
        <v>138</v>
      </c>
      <c r="CW26" t="s">
        <v>139</v>
      </c>
      <c r="CX26" t="s">
        <v>543</v>
      </c>
      <c r="CY26" s="10">
        <v>16702352883</v>
      </c>
      <c r="CZ26" t="s">
        <v>537</v>
      </c>
      <c r="DA26" t="s">
        <v>331</v>
      </c>
      <c r="DB26" t="s">
        <v>138</v>
      </c>
      <c r="DC26" t="s">
        <v>115</v>
      </c>
    </row>
    <row r="27" spans="1:112" ht="14.45" customHeight="1" x14ac:dyDescent="0.25">
      <c r="A27" t="s">
        <v>7897</v>
      </c>
      <c r="B27" t="s">
        <v>113</v>
      </c>
      <c r="C27" s="1">
        <v>45492</v>
      </c>
      <c r="D27" s="1">
        <v>45567</v>
      </c>
      <c r="E27" t="s">
        <v>210</v>
      </c>
      <c r="F27" s="1">
        <v>45564</v>
      </c>
      <c r="G27" t="s">
        <v>115</v>
      </c>
      <c r="H27" t="s">
        <v>115</v>
      </c>
      <c r="I27" t="s">
        <v>115</v>
      </c>
      <c r="J27" t="s">
        <v>7898</v>
      </c>
      <c r="L27" t="s">
        <v>6081</v>
      </c>
      <c r="M27" t="s">
        <v>6088</v>
      </c>
      <c r="N27" t="s">
        <v>145</v>
      </c>
      <c r="O27" t="s">
        <v>120</v>
      </c>
      <c r="P27" s="3">
        <v>96951</v>
      </c>
      <c r="Q27" t="s">
        <v>121</v>
      </c>
      <c r="S27" s="10">
        <v>16705323131</v>
      </c>
      <c r="U27" t="s">
        <v>6082</v>
      </c>
      <c r="V27">
        <v>423120</v>
      </c>
      <c r="W27" t="s">
        <v>123</v>
      </c>
      <c r="Y27" t="s">
        <v>6083</v>
      </c>
      <c r="Z27" t="s">
        <v>6084</v>
      </c>
      <c r="AB27" t="s">
        <v>235</v>
      </c>
      <c r="AC27" t="s">
        <v>7899</v>
      </c>
      <c r="AD27" t="s">
        <v>6088</v>
      </c>
      <c r="AE27" t="s">
        <v>145</v>
      </c>
      <c r="AF27" t="s">
        <v>120</v>
      </c>
      <c r="AG27" s="3">
        <v>96951</v>
      </c>
      <c r="AH27" t="s">
        <v>121</v>
      </c>
      <c r="AJ27" s="10">
        <v>16705323131</v>
      </c>
      <c r="AL27" t="s">
        <v>6085</v>
      </c>
      <c r="BD27" t="str">
        <f>"41-2011.00"</f>
        <v>41-2011.00</v>
      </c>
      <c r="BE27" t="s">
        <v>2688</v>
      </c>
      <c r="BF27" t="s">
        <v>7900</v>
      </c>
      <c r="BG27" t="s">
        <v>2690</v>
      </c>
      <c r="BH27">
        <v>1</v>
      </c>
      <c r="BJ27" s="1">
        <v>45566</v>
      </c>
      <c r="BK27" s="1">
        <v>45930</v>
      </c>
      <c r="BN27">
        <v>40</v>
      </c>
      <c r="BO27">
        <v>0</v>
      </c>
      <c r="BP27">
        <v>8</v>
      </c>
      <c r="BQ27">
        <v>8</v>
      </c>
      <c r="BR27">
        <v>8</v>
      </c>
      <c r="BS27">
        <v>8</v>
      </c>
      <c r="BT27">
        <v>8</v>
      </c>
      <c r="BU27">
        <v>0</v>
      </c>
      <c r="BV27" t="str">
        <f>"8:00 AM"</f>
        <v>8:00 AM</v>
      </c>
      <c r="BW27" t="str">
        <f>"5:00 PM"</f>
        <v>5:00 PM</v>
      </c>
      <c r="BX27" t="s">
        <v>240</v>
      </c>
      <c r="BY27">
        <v>0</v>
      </c>
      <c r="BZ27">
        <v>3</v>
      </c>
      <c r="CA27" t="s">
        <v>115</v>
      </c>
      <c r="CC27" t="s">
        <v>7901</v>
      </c>
      <c r="CD27" t="s">
        <v>6088</v>
      </c>
      <c r="CF27" t="s">
        <v>145</v>
      </c>
      <c r="CG27" t="s">
        <v>120</v>
      </c>
      <c r="CH27" s="3">
        <v>96951</v>
      </c>
      <c r="CI27" s="4">
        <v>7.89</v>
      </c>
      <c r="CJ27" s="4">
        <v>7.89</v>
      </c>
      <c r="CK27" s="4">
        <v>0</v>
      </c>
      <c r="CL27" s="4">
        <v>0</v>
      </c>
      <c r="CM27" t="s">
        <v>136</v>
      </c>
      <c r="CN27" t="s">
        <v>191</v>
      </c>
      <c r="CO27" t="s">
        <v>137</v>
      </c>
      <c r="CQ27" t="s">
        <v>115</v>
      </c>
      <c r="CR27" t="s">
        <v>138</v>
      </c>
      <c r="CS27" t="s">
        <v>139</v>
      </c>
      <c r="CT27" t="s">
        <v>139</v>
      </c>
      <c r="CU27" t="s">
        <v>139</v>
      </c>
      <c r="CV27" t="s">
        <v>138</v>
      </c>
      <c r="CW27" t="s">
        <v>139</v>
      </c>
      <c r="CX27" t="s">
        <v>7902</v>
      </c>
      <c r="CY27" s="10">
        <v>16705323131</v>
      </c>
      <c r="CZ27" t="s">
        <v>6085</v>
      </c>
      <c r="DA27" t="s">
        <v>139</v>
      </c>
      <c r="DB27" t="s">
        <v>138</v>
      </c>
      <c r="DC27" t="s">
        <v>115</v>
      </c>
      <c r="DD27" t="s">
        <v>6083</v>
      </c>
      <c r="DE27" t="s">
        <v>6084</v>
      </c>
      <c r="DG27" t="s">
        <v>7898</v>
      </c>
      <c r="DH27" t="s">
        <v>6085</v>
      </c>
    </row>
    <row r="28" spans="1:112" ht="14.45" customHeight="1" x14ac:dyDescent="0.25">
      <c r="A28" t="s">
        <v>8589</v>
      </c>
      <c r="B28" t="s">
        <v>248</v>
      </c>
      <c r="C28" s="1">
        <v>45470</v>
      </c>
      <c r="D28" s="1">
        <v>45567</v>
      </c>
      <c r="E28" t="s">
        <v>114</v>
      </c>
      <c r="G28" t="s">
        <v>115</v>
      </c>
      <c r="H28" t="s">
        <v>115</v>
      </c>
      <c r="I28" t="s">
        <v>115</v>
      </c>
      <c r="J28" t="s">
        <v>8590</v>
      </c>
      <c r="K28" t="s">
        <v>8591</v>
      </c>
      <c r="L28" t="s">
        <v>8592</v>
      </c>
      <c r="M28" t="s">
        <v>8593</v>
      </c>
      <c r="N28" t="s">
        <v>128</v>
      </c>
      <c r="O28" t="s">
        <v>120</v>
      </c>
      <c r="P28" s="3">
        <v>96950</v>
      </c>
      <c r="Q28" t="s">
        <v>121</v>
      </c>
      <c r="S28" s="10">
        <v>16702333966</v>
      </c>
      <c r="U28" t="s">
        <v>3390</v>
      </c>
      <c r="V28">
        <v>722511</v>
      </c>
      <c r="W28" t="s">
        <v>123</v>
      </c>
      <c r="Y28" t="s">
        <v>8594</v>
      </c>
      <c r="Z28" t="s">
        <v>8595</v>
      </c>
      <c r="AB28" t="s">
        <v>8596</v>
      </c>
      <c r="AC28" t="s">
        <v>8592</v>
      </c>
      <c r="AD28" t="s">
        <v>8593</v>
      </c>
      <c r="AE28" t="s">
        <v>128</v>
      </c>
      <c r="AF28" t="s">
        <v>120</v>
      </c>
      <c r="AG28" s="3">
        <v>96950</v>
      </c>
      <c r="AH28" t="s">
        <v>121</v>
      </c>
      <c r="AJ28" s="10">
        <v>16702333966</v>
      </c>
      <c r="AL28" t="s">
        <v>3391</v>
      </c>
      <c r="BD28" t="str">
        <f>"35-2014.00"</f>
        <v>35-2014.00</v>
      </c>
      <c r="BE28" t="s">
        <v>221</v>
      </c>
      <c r="BF28" t="s">
        <v>8597</v>
      </c>
      <c r="BG28" t="s">
        <v>8598</v>
      </c>
      <c r="BH28">
        <v>1</v>
      </c>
      <c r="BI28">
        <v>1</v>
      </c>
      <c r="BJ28" s="1">
        <v>45566</v>
      </c>
      <c r="BK28" s="1">
        <v>45930</v>
      </c>
      <c r="BL28" s="1">
        <v>45567</v>
      </c>
      <c r="BM28" s="1">
        <v>45930</v>
      </c>
      <c r="BN28">
        <v>35</v>
      </c>
      <c r="BO28">
        <v>0</v>
      </c>
      <c r="BP28">
        <v>7</v>
      </c>
      <c r="BQ28">
        <v>7</v>
      </c>
      <c r="BR28">
        <v>7</v>
      </c>
      <c r="BS28">
        <v>7</v>
      </c>
      <c r="BT28">
        <v>7</v>
      </c>
      <c r="BU28">
        <v>0</v>
      </c>
      <c r="BV28" t="str">
        <f>"10:00 AM"</f>
        <v>10:00 AM</v>
      </c>
      <c r="BW28" t="str">
        <f>"9:00 PM"</f>
        <v>9:00 PM</v>
      </c>
      <c r="BX28" t="s">
        <v>240</v>
      </c>
      <c r="BY28">
        <v>0</v>
      </c>
      <c r="BZ28">
        <v>12</v>
      </c>
      <c r="CA28" t="s">
        <v>115</v>
      </c>
      <c r="CC28" t="s">
        <v>8599</v>
      </c>
      <c r="CD28" t="s">
        <v>8592</v>
      </c>
      <c r="CE28" t="s">
        <v>139</v>
      </c>
      <c r="CF28" t="s">
        <v>128</v>
      </c>
      <c r="CG28" t="s">
        <v>120</v>
      </c>
      <c r="CH28" s="3">
        <v>96950</v>
      </c>
      <c r="CI28" s="4">
        <v>8.69</v>
      </c>
      <c r="CJ28" s="4">
        <v>9</v>
      </c>
      <c r="CK28" s="4">
        <v>13.04</v>
      </c>
      <c r="CL28" s="4">
        <v>13.5</v>
      </c>
      <c r="CM28" t="s">
        <v>136</v>
      </c>
      <c r="CN28" t="s">
        <v>139</v>
      </c>
      <c r="CO28" t="s">
        <v>137</v>
      </c>
      <c r="CQ28" t="s">
        <v>115</v>
      </c>
      <c r="CR28" t="s">
        <v>138</v>
      </c>
      <c r="CS28" t="s">
        <v>139</v>
      </c>
      <c r="CT28" t="s">
        <v>138</v>
      </c>
      <c r="CU28" t="s">
        <v>139</v>
      </c>
      <c r="CV28" t="s">
        <v>138</v>
      </c>
      <c r="CW28" t="s">
        <v>139</v>
      </c>
      <c r="CX28" t="s">
        <v>416</v>
      </c>
      <c r="CY28" s="10">
        <v>16702333966</v>
      </c>
      <c r="CZ28" t="s">
        <v>3391</v>
      </c>
      <c r="DA28" t="s">
        <v>417</v>
      </c>
      <c r="DB28" t="s">
        <v>138</v>
      </c>
      <c r="DC28" t="s">
        <v>115</v>
      </c>
      <c r="DD28" t="s">
        <v>418</v>
      </c>
      <c r="DE28" t="s">
        <v>419</v>
      </c>
      <c r="DF28" t="s">
        <v>420</v>
      </c>
      <c r="DG28" t="s">
        <v>421</v>
      </c>
      <c r="DH28" t="s">
        <v>422</v>
      </c>
    </row>
    <row r="29" spans="1:112" ht="14.45" customHeight="1" x14ac:dyDescent="0.25">
      <c r="A29" t="s">
        <v>9040</v>
      </c>
      <c r="B29" t="s">
        <v>248</v>
      </c>
      <c r="C29" s="1">
        <v>45471</v>
      </c>
      <c r="D29" s="1">
        <v>45567</v>
      </c>
      <c r="E29" t="s">
        <v>210</v>
      </c>
      <c r="F29" s="1">
        <v>45564</v>
      </c>
      <c r="G29" t="s">
        <v>115</v>
      </c>
      <c r="H29" t="s">
        <v>115</v>
      </c>
      <c r="I29" t="s">
        <v>115</v>
      </c>
      <c r="J29" t="s">
        <v>9041</v>
      </c>
      <c r="K29" t="s">
        <v>139</v>
      </c>
      <c r="L29" t="s">
        <v>9042</v>
      </c>
      <c r="M29" t="s">
        <v>9043</v>
      </c>
      <c r="N29" t="s">
        <v>128</v>
      </c>
      <c r="O29" t="s">
        <v>120</v>
      </c>
      <c r="P29" s="3">
        <v>96950</v>
      </c>
      <c r="Q29" t="s">
        <v>121</v>
      </c>
      <c r="S29" s="10">
        <v>16702356335</v>
      </c>
      <c r="U29" t="s">
        <v>9044</v>
      </c>
      <c r="V29">
        <v>42345</v>
      </c>
      <c r="W29" t="s">
        <v>123</v>
      </c>
      <c r="Y29" t="s">
        <v>9045</v>
      </c>
      <c r="Z29" t="s">
        <v>9046</v>
      </c>
      <c r="AA29" t="s">
        <v>9047</v>
      </c>
      <c r="AB29" t="s">
        <v>9048</v>
      </c>
      <c r="AC29" t="s">
        <v>9049</v>
      </c>
      <c r="AD29" t="s">
        <v>9043</v>
      </c>
      <c r="AE29" t="s">
        <v>128</v>
      </c>
      <c r="AF29" t="s">
        <v>120</v>
      </c>
      <c r="AG29" s="3">
        <v>96950</v>
      </c>
      <c r="AH29" t="s">
        <v>121</v>
      </c>
      <c r="AJ29" s="10">
        <v>16702356335</v>
      </c>
      <c r="AL29" t="s">
        <v>9050</v>
      </c>
      <c r="BD29" t="str">
        <f>"53-3031.00"</f>
        <v>53-3031.00</v>
      </c>
      <c r="BE29" t="s">
        <v>2288</v>
      </c>
      <c r="BF29" t="s">
        <v>9051</v>
      </c>
      <c r="BG29" t="s">
        <v>2543</v>
      </c>
      <c r="BH29">
        <v>1</v>
      </c>
      <c r="BI29">
        <v>1</v>
      </c>
      <c r="BJ29" s="1">
        <v>45566</v>
      </c>
      <c r="BK29" s="1">
        <v>45930</v>
      </c>
      <c r="BL29" s="1">
        <v>45567</v>
      </c>
      <c r="BM29" s="1">
        <v>45930</v>
      </c>
      <c r="BN29">
        <v>40</v>
      </c>
      <c r="BO29">
        <v>0</v>
      </c>
      <c r="BP29">
        <v>8</v>
      </c>
      <c r="BQ29">
        <v>8</v>
      </c>
      <c r="BR29">
        <v>8</v>
      </c>
      <c r="BS29">
        <v>8</v>
      </c>
      <c r="BT29">
        <v>8</v>
      </c>
      <c r="BU29">
        <v>0</v>
      </c>
      <c r="BV29" t="str">
        <f>"8:00 AM"</f>
        <v>8:00 AM</v>
      </c>
      <c r="BW29" t="str">
        <f>"5:00 PM"</f>
        <v>5:00 PM</v>
      </c>
      <c r="BX29" t="s">
        <v>133</v>
      </c>
      <c r="BY29">
        <v>0</v>
      </c>
      <c r="BZ29">
        <v>12</v>
      </c>
      <c r="CA29" t="s">
        <v>115</v>
      </c>
      <c r="CC29" t="s">
        <v>9052</v>
      </c>
      <c r="CD29" t="s">
        <v>9053</v>
      </c>
      <c r="CE29" t="s">
        <v>139</v>
      </c>
      <c r="CF29" t="s">
        <v>128</v>
      </c>
      <c r="CG29" t="s">
        <v>120</v>
      </c>
      <c r="CH29" s="3">
        <v>96950</v>
      </c>
      <c r="CI29" s="4">
        <v>8.1999999999999993</v>
      </c>
      <c r="CJ29" s="4">
        <v>8.1999999999999993</v>
      </c>
      <c r="CK29" s="4">
        <v>12.3</v>
      </c>
      <c r="CL29" s="4">
        <v>12.3</v>
      </c>
      <c r="CM29" t="s">
        <v>136</v>
      </c>
      <c r="CN29" t="s">
        <v>139</v>
      </c>
      <c r="CO29" t="s">
        <v>137</v>
      </c>
      <c r="CQ29" t="s">
        <v>115</v>
      </c>
      <c r="CR29" t="s">
        <v>138</v>
      </c>
      <c r="CS29" t="s">
        <v>139</v>
      </c>
      <c r="CT29" t="s">
        <v>138</v>
      </c>
      <c r="CU29" t="s">
        <v>139</v>
      </c>
      <c r="CV29" t="s">
        <v>138</v>
      </c>
      <c r="CW29" t="s">
        <v>139</v>
      </c>
      <c r="CX29" t="s">
        <v>416</v>
      </c>
      <c r="CY29" s="10">
        <v>16702356335</v>
      </c>
      <c r="CZ29" t="s">
        <v>9050</v>
      </c>
      <c r="DA29" t="s">
        <v>417</v>
      </c>
      <c r="DB29" t="s">
        <v>138</v>
      </c>
      <c r="DC29" t="s">
        <v>115</v>
      </c>
      <c r="DD29" t="s">
        <v>418</v>
      </c>
      <c r="DE29" t="s">
        <v>419</v>
      </c>
      <c r="DF29" t="s">
        <v>420</v>
      </c>
      <c r="DG29" t="s">
        <v>421</v>
      </c>
      <c r="DH29" t="s">
        <v>422</v>
      </c>
    </row>
    <row r="30" spans="1:112" ht="14.45" customHeight="1" x14ac:dyDescent="0.25">
      <c r="A30" t="s">
        <v>10459</v>
      </c>
      <c r="B30" t="s">
        <v>113</v>
      </c>
      <c r="C30" s="1">
        <v>45530</v>
      </c>
      <c r="D30" s="1">
        <v>45567</v>
      </c>
      <c r="E30" t="s">
        <v>210</v>
      </c>
      <c r="F30" s="1">
        <v>45579</v>
      </c>
      <c r="G30" t="s">
        <v>115</v>
      </c>
      <c r="H30" t="s">
        <v>115</v>
      </c>
      <c r="I30" t="s">
        <v>115</v>
      </c>
      <c r="J30" t="s">
        <v>249</v>
      </c>
      <c r="L30" t="s">
        <v>250</v>
      </c>
      <c r="N30" t="s">
        <v>119</v>
      </c>
      <c r="O30" t="s">
        <v>120</v>
      </c>
      <c r="P30" s="3">
        <v>96950</v>
      </c>
      <c r="Q30" t="s">
        <v>121</v>
      </c>
      <c r="S30" s="10">
        <v>16702368202</v>
      </c>
      <c r="T30">
        <v>3554</v>
      </c>
      <c r="U30" t="s">
        <v>252</v>
      </c>
      <c r="V30">
        <v>62211</v>
      </c>
      <c r="W30" t="s">
        <v>123</v>
      </c>
      <c r="Y30" t="s">
        <v>253</v>
      </c>
      <c r="Z30" t="s">
        <v>254</v>
      </c>
      <c r="AA30" t="s">
        <v>255</v>
      </c>
      <c r="AB30" t="s">
        <v>256</v>
      </c>
      <c r="AC30" t="s">
        <v>250</v>
      </c>
      <c r="AE30" t="s">
        <v>119</v>
      </c>
      <c r="AF30" t="s">
        <v>120</v>
      </c>
      <c r="AG30" s="3">
        <v>96950</v>
      </c>
      <c r="AH30" t="s">
        <v>121</v>
      </c>
      <c r="AJ30" s="10">
        <v>16702368202</v>
      </c>
      <c r="AK30">
        <v>3554</v>
      </c>
      <c r="AL30" t="s">
        <v>257</v>
      </c>
      <c r="BD30" t="str">
        <f>"29-1141.00"</f>
        <v>29-1141.00</v>
      </c>
      <c r="BE30" t="s">
        <v>258</v>
      </c>
      <c r="BF30" t="s">
        <v>4891</v>
      </c>
      <c r="BG30" t="s">
        <v>1525</v>
      </c>
      <c r="BH30">
        <v>2</v>
      </c>
      <c r="BJ30" s="1">
        <v>45581</v>
      </c>
      <c r="BK30" s="1">
        <v>45945</v>
      </c>
      <c r="BN30">
        <v>40</v>
      </c>
      <c r="BO30">
        <v>12</v>
      </c>
      <c r="BP30">
        <v>12</v>
      </c>
      <c r="BQ30">
        <v>12</v>
      </c>
      <c r="BR30">
        <v>4</v>
      </c>
      <c r="BS30">
        <v>0</v>
      </c>
      <c r="BT30">
        <v>0</v>
      </c>
      <c r="BU30">
        <v>0</v>
      </c>
      <c r="BV30" t="str">
        <f>"7:30 AM"</f>
        <v>7:30 AM</v>
      </c>
      <c r="BW30" t="str">
        <f>"7:30 PM"</f>
        <v>7:30 PM</v>
      </c>
      <c r="BX30" t="s">
        <v>189</v>
      </c>
      <c r="BY30">
        <v>0</v>
      </c>
      <c r="BZ30">
        <v>0</v>
      </c>
      <c r="CA30" t="s">
        <v>115</v>
      </c>
      <c r="CC30" s="2" t="s">
        <v>10460</v>
      </c>
      <c r="CD30" t="s">
        <v>250</v>
      </c>
      <c r="CE30" t="s">
        <v>4893</v>
      </c>
      <c r="CF30" t="s">
        <v>119</v>
      </c>
      <c r="CG30" t="s">
        <v>120</v>
      </c>
      <c r="CH30" s="3">
        <v>96950</v>
      </c>
      <c r="CI30" s="4">
        <v>17.05</v>
      </c>
      <c r="CJ30" s="4">
        <v>32.9</v>
      </c>
      <c r="CM30" t="s">
        <v>136</v>
      </c>
      <c r="CN30" t="s">
        <v>10461</v>
      </c>
      <c r="CO30" t="s">
        <v>137</v>
      </c>
      <c r="CQ30" t="s">
        <v>138</v>
      </c>
      <c r="CR30" t="s">
        <v>138</v>
      </c>
      <c r="CS30" t="s">
        <v>139</v>
      </c>
      <c r="CT30" t="s">
        <v>139</v>
      </c>
      <c r="CU30" t="s">
        <v>139</v>
      </c>
      <c r="CV30" t="s">
        <v>138</v>
      </c>
      <c r="CW30" t="s">
        <v>139</v>
      </c>
      <c r="CX30" t="s">
        <v>10462</v>
      </c>
      <c r="CY30" s="10">
        <v>16702368202</v>
      </c>
      <c r="CZ30" t="s">
        <v>263</v>
      </c>
      <c r="DA30" t="s">
        <v>938</v>
      </c>
      <c r="DB30" t="s">
        <v>138</v>
      </c>
      <c r="DC30" t="s">
        <v>115</v>
      </c>
      <c r="DD30" t="s">
        <v>4896</v>
      </c>
      <c r="DE30" t="s">
        <v>4897</v>
      </c>
      <c r="DF30" t="s">
        <v>4316</v>
      </c>
      <c r="DG30" t="s">
        <v>8692</v>
      </c>
      <c r="DH30" t="s">
        <v>267</v>
      </c>
    </row>
    <row r="31" spans="1:112" ht="14.45" customHeight="1" x14ac:dyDescent="0.25">
      <c r="A31" t="s">
        <v>10470</v>
      </c>
      <c r="B31" t="s">
        <v>248</v>
      </c>
      <c r="C31" s="1">
        <v>45478</v>
      </c>
      <c r="D31" s="1">
        <v>45567</v>
      </c>
      <c r="E31" t="s">
        <v>210</v>
      </c>
      <c r="F31" s="1">
        <v>45639</v>
      </c>
      <c r="G31" t="s">
        <v>115</v>
      </c>
      <c r="H31" t="s">
        <v>115</v>
      </c>
      <c r="I31" t="s">
        <v>115</v>
      </c>
      <c r="J31" t="s">
        <v>4834</v>
      </c>
      <c r="L31" t="s">
        <v>4835</v>
      </c>
      <c r="N31" t="s">
        <v>119</v>
      </c>
      <c r="O31" t="s">
        <v>120</v>
      </c>
      <c r="P31" s="3">
        <v>96950</v>
      </c>
      <c r="Q31" t="s">
        <v>121</v>
      </c>
      <c r="S31" s="10">
        <v>16702353637</v>
      </c>
      <c r="U31" t="s">
        <v>4836</v>
      </c>
      <c r="V31">
        <v>236220</v>
      </c>
      <c r="W31" t="s">
        <v>123</v>
      </c>
      <c r="Y31" t="s">
        <v>4837</v>
      </c>
      <c r="Z31" t="s">
        <v>4838</v>
      </c>
      <c r="AA31" t="s">
        <v>4839</v>
      </c>
      <c r="AB31" t="s">
        <v>6288</v>
      </c>
      <c r="AC31" t="s">
        <v>4840</v>
      </c>
      <c r="AE31" t="s">
        <v>119</v>
      </c>
      <c r="AF31" t="s">
        <v>120</v>
      </c>
      <c r="AG31" s="3">
        <v>96950</v>
      </c>
      <c r="AH31" t="s">
        <v>121</v>
      </c>
      <c r="AJ31" s="10">
        <v>16702353637</v>
      </c>
      <c r="AL31" t="s">
        <v>4841</v>
      </c>
      <c r="BD31" t="str">
        <f>"17-3022.00"</f>
        <v>17-3022.00</v>
      </c>
      <c r="BE31" t="s">
        <v>2760</v>
      </c>
      <c r="BF31" t="s">
        <v>10471</v>
      </c>
      <c r="BG31" t="s">
        <v>4843</v>
      </c>
      <c r="BH31">
        <v>1</v>
      </c>
      <c r="BI31">
        <v>1</v>
      </c>
      <c r="BJ31" s="1">
        <v>45641</v>
      </c>
      <c r="BK31" s="1">
        <v>46005</v>
      </c>
      <c r="BL31" s="1">
        <v>45641</v>
      </c>
      <c r="BM31" s="1">
        <v>46005</v>
      </c>
      <c r="BN31">
        <v>40</v>
      </c>
      <c r="BO31">
        <v>0</v>
      </c>
      <c r="BP31">
        <v>8</v>
      </c>
      <c r="BQ31">
        <v>8</v>
      </c>
      <c r="BR31">
        <v>8</v>
      </c>
      <c r="BS31">
        <v>8</v>
      </c>
      <c r="BT31">
        <v>8</v>
      </c>
      <c r="BU31">
        <v>0</v>
      </c>
      <c r="BV31" t="str">
        <f>"8:00 AM"</f>
        <v>8:00 AM</v>
      </c>
      <c r="BW31" t="str">
        <f>"5:00 PM"</f>
        <v>5:00 PM</v>
      </c>
      <c r="BX31" t="s">
        <v>189</v>
      </c>
      <c r="BY31">
        <v>0</v>
      </c>
      <c r="BZ31">
        <v>12</v>
      </c>
      <c r="CA31" t="s">
        <v>115</v>
      </c>
      <c r="CC31" t="s">
        <v>8505</v>
      </c>
      <c r="CD31" t="s">
        <v>4845</v>
      </c>
      <c r="CF31" t="s">
        <v>128</v>
      </c>
      <c r="CG31" t="s">
        <v>120</v>
      </c>
      <c r="CH31" s="3">
        <v>96950</v>
      </c>
      <c r="CI31" s="4">
        <v>17.760000000000002</v>
      </c>
      <c r="CJ31" s="4">
        <v>17.760000000000002</v>
      </c>
      <c r="CK31" s="4">
        <v>26.64</v>
      </c>
      <c r="CL31" s="4">
        <v>26.64</v>
      </c>
      <c r="CM31" t="s">
        <v>136</v>
      </c>
      <c r="CO31" t="s">
        <v>137</v>
      </c>
      <c r="CQ31" t="s">
        <v>138</v>
      </c>
      <c r="CR31" t="s">
        <v>138</v>
      </c>
      <c r="CS31" t="s">
        <v>138</v>
      </c>
      <c r="CT31" t="s">
        <v>138</v>
      </c>
      <c r="CU31" t="s">
        <v>139</v>
      </c>
      <c r="CV31" t="s">
        <v>138</v>
      </c>
      <c r="CW31" t="s">
        <v>139</v>
      </c>
      <c r="CX31" t="s">
        <v>4846</v>
      </c>
      <c r="CY31" s="10">
        <v>16702353637</v>
      </c>
      <c r="CZ31" t="s">
        <v>4841</v>
      </c>
      <c r="DA31" t="s">
        <v>246</v>
      </c>
      <c r="DB31" t="s">
        <v>138</v>
      </c>
      <c r="DC31" t="s">
        <v>115</v>
      </c>
    </row>
    <row r="32" spans="1:112" ht="14.45" customHeight="1" x14ac:dyDescent="0.25">
      <c r="A32" t="s">
        <v>10907</v>
      </c>
      <c r="B32" t="s">
        <v>113</v>
      </c>
      <c r="C32" s="1">
        <v>45529</v>
      </c>
      <c r="D32" s="1">
        <v>45567</v>
      </c>
      <c r="E32" t="s">
        <v>114</v>
      </c>
      <c r="G32" t="s">
        <v>138</v>
      </c>
      <c r="H32" t="s">
        <v>115</v>
      </c>
      <c r="I32" t="s">
        <v>115</v>
      </c>
      <c r="J32" t="s">
        <v>249</v>
      </c>
      <c r="L32" t="s">
        <v>250</v>
      </c>
      <c r="N32" t="s">
        <v>119</v>
      </c>
      <c r="O32" t="s">
        <v>120</v>
      </c>
      <c r="P32" s="3">
        <v>96950</v>
      </c>
      <c r="Q32" t="s">
        <v>121</v>
      </c>
      <c r="S32" s="10">
        <v>16702368202</v>
      </c>
      <c r="T32">
        <v>3554</v>
      </c>
      <c r="U32" t="s">
        <v>252</v>
      </c>
      <c r="V32">
        <v>62211</v>
      </c>
      <c r="W32" t="s">
        <v>123</v>
      </c>
      <c r="Y32" t="s">
        <v>253</v>
      </c>
      <c r="Z32" t="s">
        <v>254</v>
      </c>
      <c r="AA32" t="s">
        <v>255</v>
      </c>
      <c r="AB32" t="s">
        <v>256</v>
      </c>
      <c r="AC32" t="s">
        <v>10908</v>
      </c>
      <c r="AE32" t="s">
        <v>119</v>
      </c>
      <c r="AF32" t="s">
        <v>120</v>
      </c>
      <c r="AG32" s="3">
        <v>96950</v>
      </c>
      <c r="AH32" t="s">
        <v>121</v>
      </c>
      <c r="AJ32" s="10">
        <v>16702368202</v>
      </c>
      <c r="AK32">
        <v>3554</v>
      </c>
      <c r="AL32" t="s">
        <v>257</v>
      </c>
      <c r="BD32" t="str">
        <f>"29-2052.00"</f>
        <v>29-2052.00</v>
      </c>
      <c r="BE32" t="s">
        <v>8809</v>
      </c>
      <c r="BF32" t="s">
        <v>10909</v>
      </c>
      <c r="BG32" t="s">
        <v>10910</v>
      </c>
      <c r="BH32">
        <v>2</v>
      </c>
      <c r="BJ32" s="1">
        <v>45611</v>
      </c>
      <c r="BK32" s="1">
        <v>46705</v>
      </c>
      <c r="BN32">
        <v>40</v>
      </c>
      <c r="BO32">
        <v>0</v>
      </c>
      <c r="BP32">
        <v>8</v>
      </c>
      <c r="BQ32">
        <v>8</v>
      </c>
      <c r="BR32">
        <v>8</v>
      </c>
      <c r="BS32">
        <v>8</v>
      </c>
      <c r="BT32">
        <v>8</v>
      </c>
      <c r="BU32">
        <v>0</v>
      </c>
      <c r="BV32" t="str">
        <f>"7:00 AM"</f>
        <v>7:00 AM</v>
      </c>
      <c r="BW32" t="str">
        <f>"4:00 PM"</f>
        <v>4:00 PM</v>
      </c>
      <c r="BX32" t="s">
        <v>133</v>
      </c>
      <c r="BY32">
        <v>0</v>
      </c>
      <c r="BZ32">
        <v>24</v>
      </c>
      <c r="CA32" t="s">
        <v>115</v>
      </c>
      <c r="CC32" s="2" t="s">
        <v>10911</v>
      </c>
      <c r="CD32" t="s">
        <v>250</v>
      </c>
      <c r="CE32" t="s">
        <v>4893</v>
      </c>
      <c r="CF32" t="s">
        <v>119</v>
      </c>
      <c r="CG32" t="s">
        <v>120</v>
      </c>
      <c r="CH32" s="3">
        <v>96950</v>
      </c>
      <c r="CI32" s="4">
        <v>15.39</v>
      </c>
      <c r="CJ32" s="4">
        <v>23.38</v>
      </c>
      <c r="CK32" s="4">
        <v>23.09</v>
      </c>
      <c r="CL32" s="4">
        <v>35.07</v>
      </c>
      <c r="CM32" t="s">
        <v>136</v>
      </c>
      <c r="CO32" t="s">
        <v>137</v>
      </c>
      <c r="CQ32" t="s">
        <v>138</v>
      </c>
      <c r="CR32" t="s">
        <v>138</v>
      </c>
      <c r="CS32" t="s">
        <v>139</v>
      </c>
      <c r="CT32" t="s">
        <v>138</v>
      </c>
      <c r="CU32" t="s">
        <v>139</v>
      </c>
      <c r="CV32" t="s">
        <v>138</v>
      </c>
      <c r="CW32" t="s">
        <v>139</v>
      </c>
      <c r="CX32" t="s">
        <v>10912</v>
      </c>
      <c r="CY32" s="10">
        <v>16702368202</v>
      </c>
      <c r="CZ32" t="s">
        <v>263</v>
      </c>
      <c r="DA32" t="s">
        <v>938</v>
      </c>
      <c r="DB32" t="s">
        <v>138</v>
      </c>
      <c r="DC32" t="s">
        <v>115</v>
      </c>
      <c r="DD32" t="s">
        <v>4896</v>
      </c>
      <c r="DE32" t="s">
        <v>4897</v>
      </c>
      <c r="DF32" t="s">
        <v>4316</v>
      </c>
      <c r="DG32" t="s">
        <v>8692</v>
      </c>
      <c r="DH32" t="s">
        <v>267</v>
      </c>
    </row>
    <row r="33" spans="1:112" ht="14.45" customHeight="1" x14ac:dyDescent="0.25">
      <c r="A33" t="s">
        <v>11230</v>
      </c>
      <c r="B33" t="s">
        <v>158</v>
      </c>
      <c r="C33" s="1">
        <v>45471</v>
      </c>
      <c r="D33" s="1">
        <v>45567</v>
      </c>
      <c r="E33" t="s">
        <v>114</v>
      </c>
      <c r="G33" t="s">
        <v>115</v>
      </c>
      <c r="H33" t="s">
        <v>115</v>
      </c>
      <c r="I33" t="s">
        <v>115</v>
      </c>
      <c r="J33" t="s">
        <v>3010</v>
      </c>
      <c r="K33" t="s">
        <v>11231</v>
      </c>
      <c r="L33" t="s">
        <v>11232</v>
      </c>
      <c r="M33" t="s">
        <v>11233</v>
      </c>
      <c r="N33" t="s">
        <v>119</v>
      </c>
      <c r="O33" t="s">
        <v>120</v>
      </c>
      <c r="P33" s="3">
        <v>96950</v>
      </c>
      <c r="Q33" t="s">
        <v>121</v>
      </c>
      <c r="S33" s="10">
        <v>16704833734</v>
      </c>
      <c r="U33" t="s">
        <v>3014</v>
      </c>
      <c r="V33">
        <v>811198</v>
      </c>
      <c r="W33" t="s">
        <v>123</v>
      </c>
      <c r="Y33" t="s">
        <v>11234</v>
      </c>
      <c r="Z33" t="s">
        <v>11235</v>
      </c>
      <c r="AA33" t="s">
        <v>11236</v>
      </c>
      <c r="AB33" t="s">
        <v>11237</v>
      </c>
      <c r="AC33" t="s">
        <v>11232</v>
      </c>
      <c r="AD33" t="s">
        <v>11233</v>
      </c>
      <c r="AE33" t="s">
        <v>119</v>
      </c>
      <c r="AF33" t="s">
        <v>120</v>
      </c>
      <c r="AG33" s="3">
        <v>96950</v>
      </c>
      <c r="AH33" t="s">
        <v>121</v>
      </c>
      <c r="AJ33" s="10">
        <v>16704833734</v>
      </c>
      <c r="AL33" t="s">
        <v>3020</v>
      </c>
      <c r="BD33" t="str">
        <f>"43-3031.00"</f>
        <v>43-3031.00</v>
      </c>
      <c r="BE33" t="s">
        <v>387</v>
      </c>
      <c r="BF33" t="s">
        <v>11238</v>
      </c>
      <c r="BG33" t="s">
        <v>388</v>
      </c>
      <c r="BH33">
        <v>1</v>
      </c>
      <c r="BJ33" s="1">
        <v>45566</v>
      </c>
      <c r="BK33" s="1">
        <v>45930</v>
      </c>
      <c r="BN33">
        <v>35</v>
      </c>
      <c r="BO33">
        <v>0</v>
      </c>
      <c r="BP33">
        <v>7</v>
      </c>
      <c r="BQ33">
        <v>7</v>
      </c>
      <c r="BR33">
        <v>7</v>
      </c>
      <c r="BS33">
        <v>7</v>
      </c>
      <c r="BT33">
        <v>7</v>
      </c>
      <c r="BU33">
        <v>0</v>
      </c>
      <c r="BV33" t="str">
        <f>"9:00 AM"</f>
        <v>9:00 AM</v>
      </c>
      <c r="BW33" t="str">
        <f>"5:00 PM"</f>
        <v>5:00 PM</v>
      </c>
      <c r="BX33" t="s">
        <v>133</v>
      </c>
      <c r="BY33">
        <v>0</v>
      </c>
      <c r="BZ33">
        <v>12</v>
      </c>
      <c r="CA33" t="s">
        <v>115</v>
      </c>
      <c r="CC33" t="s">
        <v>11239</v>
      </c>
      <c r="CD33" t="s">
        <v>11240</v>
      </c>
      <c r="CE33" t="s">
        <v>139</v>
      </c>
      <c r="CF33" t="s">
        <v>119</v>
      </c>
      <c r="CG33" t="s">
        <v>120</v>
      </c>
      <c r="CH33" s="3">
        <v>96950</v>
      </c>
      <c r="CI33" s="4">
        <v>11.43</v>
      </c>
      <c r="CJ33" s="4">
        <v>11.43</v>
      </c>
      <c r="CK33" s="4">
        <v>17.149999999999999</v>
      </c>
      <c r="CL33" s="4">
        <v>17.149999999999999</v>
      </c>
      <c r="CM33" t="s">
        <v>136</v>
      </c>
      <c r="CN33" t="s">
        <v>139</v>
      </c>
      <c r="CO33" t="s">
        <v>137</v>
      </c>
      <c r="CQ33" t="s">
        <v>115</v>
      </c>
      <c r="CR33" t="s">
        <v>138</v>
      </c>
      <c r="CS33" t="s">
        <v>139</v>
      </c>
      <c r="CT33" t="s">
        <v>138</v>
      </c>
      <c r="CU33" t="s">
        <v>139</v>
      </c>
      <c r="CV33" t="s">
        <v>138</v>
      </c>
      <c r="CW33" t="s">
        <v>139</v>
      </c>
      <c r="CX33" t="s">
        <v>416</v>
      </c>
      <c r="CY33" s="10">
        <v>16702355328</v>
      </c>
      <c r="CZ33" t="s">
        <v>11241</v>
      </c>
      <c r="DA33" t="s">
        <v>417</v>
      </c>
      <c r="DB33" t="s">
        <v>138</v>
      </c>
      <c r="DC33" t="s">
        <v>115</v>
      </c>
      <c r="DD33" t="s">
        <v>418</v>
      </c>
      <c r="DE33" t="s">
        <v>419</v>
      </c>
      <c r="DF33" t="s">
        <v>7288</v>
      </c>
      <c r="DG33" t="s">
        <v>421</v>
      </c>
      <c r="DH33" t="s">
        <v>422</v>
      </c>
    </row>
    <row r="34" spans="1:112" ht="14.45" customHeight="1" x14ac:dyDescent="0.25">
      <c r="A34" t="s">
        <v>11666</v>
      </c>
      <c r="B34" t="s">
        <v>142</v>
      </c>
      <c r="C34" s="1">
        <v>45552</v>
      </c>
      <c r="D34" s="1">
        <v>45567</v>
      </c>
      <c r="E34" t="s">
        <v>114</v>
      </c>
      <c r="G34" t="s">
        <v>115</v>
      </c>
      <c r="H34" t="s">
        <v>115</v>
      </c>
      <c r="I34" t="s">
        <v>115</v>
      </c>
      <c r="J34" t="s">
        <v>2574</v>
      </c>
      <c r="K34" t="s">
        <v>2575</v>
      </c>
      <c r="L34" t="s">
        <v>2576</v>
      </c>
      <c r="M34" t="s">
        <v>2577</v>
      </c>
      <c r="N34" t="s">
        <v>128</v>
      </c>
      <c r="O34" t="s">
        <v>120</v>
      </c>
      <c r="P34" s="3">
        <v>96950</v>
      </c>
      <c r="Q34" t="s">
        <v>121</v>
      </c>
      <c r="S34" s="10">
        <v>16703223311</v>
      </c>
      <c r="T34">
        <v>4504</v>
      </c>
      <c r="U34" t="s">
        <v>2578</v>
      </c>
      <c r="V34">
        <v>72111</v>
      </c>
      <c r="W34" t="s">
        <v>123</v>
      </c>
      <c r="Y34" t="s">
        <v>1097</v>
      </c>
      <c r="Z34" t="s">
        <v>2579</v>
      </c>
      <c r="AB34" t="s">
        <v>981</v>
      </c>
      <c r="AC34" t="s">
        <v>2576</v>
      </c>
      <c r="AD34" t="s">
        <v>2577</v>
      </c>
      <c r="AE34" t="s">
        <v>128</v>
      </c>
      <c r="AF34" t="s">
        <v>120</v>
      </c>
      <c r="AG34" s="3">
        <v>96950</v>
      </c>
      <c r="AH34" t="s">
        <v>121</v>
      </c>
      <c r="AJ34" s="10">
        <v>16703223311</v>
      </c>
      <c r="AK34">
        <v>4506</v>
      </c>
      <c r="AL34" t="s">
        <v>2580</v>
      </c>
      <c r="BD34" t="str">
        <f>"37-1012.00"</f>
        <v>37-1012.00</v>
      </c>
      <c r="BE34" t="s">
        <v>4048</v>
      </c>
      <c r="BF34" t="s">
        <v>11667</v>
      </c>
      <c r="BG34" t="s">
        <v>11668</v>
      </c>
      <c r="BH34">
        <v>1</v>
      </c>
      <c r="BJ34" s="1">
        <v>45689</v>
      </c>
      <c r="BK34" s="1">
        <v>46053</v>
      </c>
      <c r="BN34">
        <v>35</v>
      </c>
      <c r="BO34">
        <v>0</v>
      </c>
      <c r="BP34">
        <v>7</v>
      </c>
      <c r="BQ34">
        <v>7</v>
      </c>
      <c r="BR34">
        <v>7</v>
      </c>
      <c r="BS34">
        <v>7</v>
      </c>
      <c r="BT34">
        <v>7</v>
      </c>
      <c r="BU34">
        <v>0</v>
      </c>
      <c r="BV34" t="str">
        <f>"8:00 PM"</f>
        <v>8:00 PM</v>
      </c>
      <c r="BW34" t="str">
        <f>"4:00 PM"</f>
        <v>4:00 PM</v>
      </c>
      <c r="BX34" t="s">
        <v>189</v>
      </c>
      <c r="BY34">
        <v>0</v>
      </c>
      <c r="BZ34">
        <v>24</v>
      </c>
      <c r="CA34" t="s">
        <v>138</v>
      </c>
      <c r="CB34">
        <v>10</v>
      </c>
      <c r="CC34" s="2" t="s">
        <v>11669</v>
      </c>
      <c r="CD34" t="s">
        <v>2576</v>
      </c>
      <c r="CE34" t="s">
        <v>2577</v>
      </c>
      <c r="CF34" t="s">
        <v>128</v>
      </c>
      <c r="CG34" t="s">
        <v>120</v>
      </c>
      <c r="CH34" s="3">
        <v>96950</v>
      </c>
      <c r="CI34" s="4">
        <v>10.81</v>
      </c>
      <c r="CJ34" s="4">
        <v>17.649999999999999</v>
      </c>
      <c r="CK34" s="4">
        <v>0</v>
      </c>
      <c r="CL34" s="4">
        <v>0</v>
      </c>
      <c r="CM34" t="s">
        <v>136</v>
      </c>
      <c r="CN34" t="s">
        <v>2585</v>
      </c>
      <c r="CO34" t="s">
        <v>173</v>
      </c>
      <c r="CQ34" t="s">
        <v>115</v>
      </c>
      <c r="CR34" t="s">
        <v>138</v>
      </c>
      <c r="CS34" t="s">
        <v>139</v>
      </c>
      <c r="CT34" t="s">
        <v>139</v>
      </c>
      <c r="CU34" t="s">
        <v>139</v>
      </c>
      <c r="CV34" t="s">
        <v>138</v>
      </c>
      <c r="CW34" t="s">
        <v>138</v>
      </c>
      <c r="CX34" s="2" t="s">
        <v>4272</v>
      </c>
      <c r="CY34" s="10">
        <v>16703223311</v>
      </c>
      <c r="CZ34" t="s">
        <v>2587</v>
      </c>
      <c r="DA34" t="s">
        <v>2588</v>
      </c>
      <c r="DB34" t="s">
        <v>138</v>
      </c>
      <c r="DC34" t="s">
        <v>115</v>
      </c>
      <c r="DD34" t="s">
        <v>2589</v>
      </c>
      <c r="DE34" t="s">
        <v>2590</v>
      </c>
      <c r="DF34" t="s">
        <v>1176</v>
      </c>
      <c r="DG34" t="s">
        <v>2591</v>
      </c>
      <c r="DH34" t="s">
        <v>2592</v>
      </c>
    </row>
    <row r="35" spans="1:112" ht="14.45" customHeight="1" x14ac:dyDescent="0.25">
      <c r="A35" t="s">
        <v>12418</v>
      </c>
      <c r="B35" t="s">
        <v>158</v>
      </c>
      <c r="C35" s="1">
        <v>45472</v>
      </c>
      <c r="D35" s="1">
        <v>45567</v>
      </c>
      <c r="E35" t="s">
        <v>114</v>
      </c>
      <c r="G35" t="s">
        <v>115</v>
      </c>
      <c r="H35" t="s">
        <v>115</v>
      </c>
      <c r="I35" t="s">
        <v>115</v>
      </c>
      <c r="J35" t="s">
        <v>12419</v>
      </c>
      <c r="L35" t="s">
        <v>8951</v>
      </c>
      <c r="M35" t="s">
        <v>12420</v>
      </c>
      <c r="N35" t="s">
        <v>128</v>
      </c>
      <c r="O35" t="s">
        <v>120</v>
      </c>
      <c r="P35" s="3">
        <v>96950</v>
      </c>
      <c r="Q35" t="s">
        <v>121</v>
      </c>
      <c r="R35" t="s">
        <v>139</v>
      </c>
      <c r="S35" s="10">
        <v>16702353027</v>
      </c>
      <c r="U35" t="s">
        <v>12421</v>
      </c>
      <c r="V35">
        <v>23622</v>
      </c>
      <c r="W35" t="s">
        <v>123</v>
      </c>
      <c r="Y35" t="s">
        <v>12422</v>
      </c>
      <c r="Z35" t="s">
        <v>12423</v>
      </c>
      <c r="AA35" t="s">
        <v>12424</v>
      </c>
      <c r="AB35" t="s">
        <v>126</v>
      </c>
      <c r="AC35" t="s">
        <v>8951</v>
      </c>
      <c r="AD35" t="s">
        <v>12420</v>
      </c>
      <c r="AE35" t="s">
        <v>128</v>
      </c>
      <c r="AF35" t="s">
        <v>120</v>
      </c>
      <c r="AG35" s="3">
        <v>96950</v>
      </c>
      <c r="AH35" t="s">
        <v>121</v>
      </c>
      <c r="AJ35" s="10">
        <v>16702353027</v>
      </c>
      <c r="AL35" t="s">
        <v>12425</v>
      </c>
      <c r="BD35" t="str">
        <f>"37-3011.00"</f>
        <v>37-3011.00</v>
      </c>
      <c r="BE35" t="s">
        <v>927</v>
      </c>
      <c r="BF35" t="s">
        <v>12426</v>
      </c>
      <c r="BG35" t="s">
        <v>12427</v>
      </c>
      <c r="BH35">
        <v>10</v>
      </c>
      <c r="BJ35" s="1">
        <v>45566</v>
      </c>
      <c r="BK35" s="1">
        <v>45930</v>
      </c>
      <c r="BN35">
        <v>35</v>
      </c>
      <c r="BO35">
        <v>0</v>
      </c>
      <c r="BP35">
        <v>7</v>
      </c>
      <c r="BQ35">
        <v>7</v>
      </c>
      <c r="BR35">
        <v>7</v>
      </c>
      <c r="BS35">
        <v>7</v>
      </c>
      <c r="BT35">
        <v>7</v>
      </c>
      <c r="BU35">
        <v>0</v>
      </c>
      <c r="BV35" t="str">
        <f>"7:00 AM"</f>
        <v>7:00 AM</v>
      </c>
      <c r="BW35" t="str">
        <f>"2:00 PM"</f>
        <v>2:00 PM</v>
      </c>
      <c r="BX35" t="s">
        <v>240</v>
      </c>
      <c r="BY35">
        <v>0</v>
      </c>
      <c r="BZ35">
        <v>3</v>
      </c>
      <c r="CA35" t="s">
        <v>115</v>
      </c>
      <c r="CC35" s="2" t="s">
        <v>12428</v>
      </c>
      <c r="CD35" t="s">
        <v>8951</v>
      </c>
      <c r="CE35" t="s">
        <v>12420</v>
      </c>
      <c r="CF35" t="s">
        <v>128</v>
      </c>
      <c r="CG35" t="s">
        <v>120</v>
      </c>
      <c r="CH35" s="3">
        <v>96950</v>
      </c>
      <c r="CI35" s="4">
        <v>8.26</v>
      </c>
      <c r="CJ35" s="4">
        <v>8.26</v>
      </c>
      <c r="CK35" s="4">
        <v>12.39</v>
      </c>
      <c r="CL35" s="4">
        <v>12.39</v>
      </c>
      <c r="CM35" t="s">
        <v>136</v>
      </c>
      <c r="CN35" t="s">
        <v>240</v>
      </c>
      <c r="CO35" t="s">
        <v>137</v>
      </c>
      <c r="CQ35" t="s">
        <v>115</v>
      </c>
      <c r="CR35" t="s">
        <v>138</v>
      </c>
      <c r="CS35" t="s">
        <v>139</v>
      </c>
      <c r="CT35" t="s">
        <v>138</v>
      </c>
      <c r="CU35" t="s">
        <v>139</v>
      </c>
      <c r="CV35" t="s">
        <v>138</v>
      </c>
      <c r="CW35" t="s">
        <v>139</v>
      </c>
      <c r="CX35" t="s">
        <v>12429</v>
      </c>
      <c r="CY35" s="10">
        <v>16702353027</v>
      </c>
      <c r="CZ35" t="s">
        <v>12425</v>
      </c>
      <c r="DA35" t="s">
        <v>139</v>
      </c>
      <c r="DB35" t="s">
        <v>138</v>
      </c>
      <c r="DC35" t="s">
        <v>115</v>
      </c>
    </row>
    <row r="36" spans="1:112" ht="14.45" customHeight="1" x14ac:dyDescent="0.25">
      <c r="A36" t="s">
        <v>12706</v>
      </c>
      <c r="B36" t="s">
        <v>248</v>
      </c>
      <c r="C36" s="1">
        <v>45470</v>
      </c>
      <c r="D36" s="1">
        <v>45567</v>
      </c>
      <c r="E36" t="s">
        <v>210</v>
      </c>
      <c r="F36" s="1">
        <v>45564</v>
      </c>
      <c r="G36" t="s">
        <v>115</v>
      </c>
      <c r="H36" t="s">
        <v>115</v>
      </c>
      <c r="I36" t="s">
        <v>115</v>
      </c>
      <c r="J36" t="s">
        <v>12707</v>
      </c>
      <c r="K36" t="s">
        <v>331</v>
      </c>
      <c r="L36" t="s">
        <v>12708</v>
      </c>
      <c r="M36" t="s">
        <v>12709</v>
      </c>
      <c r="N36" t="s">
        <v>128</v>
      </c>
      <c r="O36" t="s">
        <v>120</v>
      </c>
      <c r="P36" s="3">
        <v>96950</v>
      </c>
      <c r="Q36" t="s">
        <v>121</v>
      </c>
      <c r="S36" s="10">
        <v>16702349380</v>
      </c>
      <c r="U36" t="s">
        <v>9621</v>
      </c>
      <c r="V36">
        <v>238220</v>
      </c>
      <c r="W36" t="s">
        <v>123</v>
      </c>
      <c r="Y36" t="s">
        <v>12710</v>
      </c>
      <c r="Z36" t="s">
        <v>12711</v>
      </c>
      <c r="AA36" t="s">
        <v>12712</v>
      </c>
      <c r="AB36" t="s">
        <v>448</v>
      </c>
      <c r="AC36" t="s">
        <v>12708</v>
      </c>
      <c r="AD36" t="s">
        <v>12709</v>
      </c>
      <c r="AE36" t="s">
        <v>128</v>
      </c>
      <c r="AF36" t="s">
        <v>120</v>
      </c>
      <c r="AG36" s="3">
        <v>96950</v>
      </c>
      <c r="AH36" t="s">
        <v>121</v>
      </c>
      <c r="AJ36" s="10">
        <v>16702349380</v>
      </c>
      <c r="AL36" t="s">
        <v>9622</v>
      </c>
      <c r="BD36" t="str">
        <f>"49-9071.00"</f>
        <v>49-9071.00</v>
      </c>
      <c r="BE36" t="s">
        <v>169</v>
      </c>
      <c r="BF36" t="s">
        <v>12713</v>
      </c>
      <c r="BG36" t="s">
        <v>1101</v>
      </c>
      <c r="BH36">
        <v>1</v>
      </c>
      <c r="BI36">
        <v>1</v>
      </c>
      <c r="BJ36" s="1">
        <v>45566</v>
      </c>
      <c r="BK36" s="1">
        <v>45930</v>
      </c>
      <c r="BL36" s="1">
        <v>45567</v>
      </c>
      <c r="BM36" s="1">
        <v>45930</v>
      </c>
      <c r="BN36">
        <v>40</v>
      </c>
      <c r="BO36">
        <v>0</v>
      </c>
      <c r="BP36">
        <v>8</v>
      </c>
      <c r="BQ36">
        <v>8</v>
      </c>
      <c r="BR36">
        <v>8</v>
      </c>
      <c r="BS36">
        <v>8</v>
      </c>
      <c r="BT36">
        <v>8</v>
      </c>
      <c r="BU36">
        <v>0</v>
      </c>
      <c r="BV36" t="str">
        <f>"8:00 AM"</f>
        <v>8:00 AM</v>
      </c>
      <c r="BW36" t="str">
        <f>"5:00 PM"</f>
        <v>5:00 PM</v>
      </c>
      <c r="BX36" t="s">
        <v>133</v>
      </c>
      <c r="BY36">
        <v>0</v>
      </c>
      <c r="BZ36">
        <v>24</v>
      </c>
      <c r="CA36" t="s">
        <v>115</v>
      </c>
      <c r="CC36" t="s">
        <v>12714</v>
      </c>
      <c r="CD36" t="s">
        <v>12708</v>
      </c>
      <c r="CE36" t="s">
        <v>139</v>
      </c>
      <c r="CF36" t="s">
        <v>128</v>
      </c>
      <c r="CG36" t="s">
        <v>120</v>
      </c>
      <c r="CH36" s="3">
        <v>96950</v>
      </c>
      <c r="CI36" s="4">
        <v>9.5399999999999991</v>
      </c>
      <c r="CJ36" s="4">
        <v>9.5399999999999991</v>
      </c>
      <c r="CK36" s="4">
        <v>14.31</v>
      </c>
      <c r="CL36" s="4">
        <v>14.31</v>
      </c>
      <c r="CM36" t="s">
        <v>136</v>
      </c>
      <c r="CN36" t="s">
        <v>331</v>
      </c>
      <c r="CO36" t="s">
        <v>137</v>
      </c>
      <c r="CQ36" t="s">
        <v>115</v>
      </c>
      <c r="CR36" t="s">
        <v>138</v>
      </c>
      <c r="CS36" t="s">
        <v>139</v>
      </c>
      <c r="CT36" t="s">
        <v>138</v>
      </c>
      <c r="CU36" t="s">
        <v>139</v>
      </c>
      <c r="CV36" t="s">
        <v>138</v>
      </c>
      <c r="CW36" t="s">
        <v>139</v>
      </c>
      <c r="CX36" t="s">
        <v>416</v>
      </c>
      <c r="CY36" s="10">
        <v>16702349380</v>
      </c>
      <c r="CZ36" t="s">
        <v>9622</v>
      </c>
      <c r="DA36" t="s">
        <v>417</v>
      </c>
      <c r="DB36" t="s">
        <v>138</v>
      </c>
      <c r="DC36" t="s">
        <v>115</v>
      </c>
      <c r="DD36" t="s">
        <v>418</v>
      </c>
      <c r="DE36" t="s">
        <v>419</v>
      </c>
      <c r="DF36" t="s">
        <v>420</v>
      </c>
      <c r="DG36" t="s">
        <v>421</v>
      </c>
      <c r="DH36" t="s">
        <v>422</v>
      </c>
    </row>
    <row r="37" spans="1:112" ht="14.45" customHeight="1" x14ac:dyDescent="0.25">
      <c r="A37" t="s">
        <v>12723</v>
      </c>
      <c r="B37" t="s">
        <v>113</v>
      </c>
      <c r="C37" s="1">
        <v>45530</v>
      </c>
      <c r="D37" s="1">
        <v>45567</v>
      </c>
      <c r="E37" t="s">
        <v>210</v>
      </c>
      <c r="F37" s="1">
        <v>45640</v>
      </c>
      <c r="G37" t="s">
        <v>115</v>
      </c>
      <c r="H37" t="s">
        <v>115</v>
      </c>
      <c r="I37" t="s">
        <v>115</v>
      </c>
      <c r="J37" t="s">
        <v>249</v>
      </c>
      <c r="L37" t="s">
        <v>250</v>
      </c>
      <c r="N37" t="s">
        <v>119</v>
      </c>
      <c r="O37" t="s">
        <v>120</v>
      </c>
      <c r="P37" s="3">
        <v>96950</v>
      </c>
      <c r="Q37" t="s">
        <v>121</v>
      </c>
      <c r="S37" s="10">
        <v>16702368202</v>
      </c>
      <c r="T37">
        <v>3554</v>
      </c>
      <c r="U37" t="s">
        <v>252</v>
      </c>
      <c r="V37">
        <v>62211</v>
      </c>
      <c r="W37" t="s">
        <v>123</v>
      </c>
      <c r="Y37" t="s">
        <v>253</v>
      </c>
      <c r="Z37" t="s">
        <v>254</v>
      </c>
      <c r="AA37" t="s">
        <v>255</v>
      </c>
      <c r="AB37" t="s">
        <v>256</v>
      </c>
      <c r="AC37" t="s">
        <v>250</v>
      </c>
      <c r="AE37" t="s">
        <v>119</v>
      </c>
      <c r="AF37" t="s">
        <v>120</v>
      </c>
      <c r="AG37" s="3">
        <v>96950</v>
      </c>
      <c r="AH37" t="s">
        <v>121</v>
      </c>
      <c r="AJ37" s="10">
        <v>16702368202</v>
      </c>
      <c r="AK37">
        <v>3554</v>
      </c>
      <c r="AL37" t="s">
        <v>257</v>
      </c>
      <c r="BD37" t="str">
        <f>"29-1141.00"</f>
        <v>29-1141.00</v>
      </c>
      <c r="BE37" t="s">
        <v>258</v>
      </c>
      <c r="BF37" t="s">
        <v>4891</v>
      </c>
      <c r="BG37" t="s">
        <v>1525</v>
      </c>
      <c r="BH37">
        <v>24</v>
      </c>
      <c r="BJ37" s="1">
        <v>45642</v>
      </c>
      <c r="BK37" s="1">
        <v>46006</v>
      </c>
      <c r="BN37">
        <v>40</v>
      </c>
      <c r="BO37">
        <v>12</v>
      </c>
      <c r="BP37">
        <v>12</v>
      </c>
      <c r="BQ37">
        <v>12</v>
      </c>
      <c r="BR37">
        <v>4</v>
      </c>
      <c r="BS37">
        <v>0</v>
      </c>
      <c r="BT37">
        <v>0</v>
      </c>
      <c r="BU37">
        <v>0</v>
      </c>
      <c r="BV37" t="str">
        <f>"7:30 AM"</f>
        <v>7:30 AM</v>
      </c>
      <c r="BW37" t="str">
        <f>"7:30 PM"</f>
        <v>7:30 PM</v>
      </c>
      <c r="BX37" t="s">
        <v>189</v>
      </c>
      <c r="BY37">
        <v>0</v>
      </c>
      <c r="BZ37">
        <v>0</v>
      </c>
      <c r="CA37" t="s">
        <v>115</v>
      </c>
      <c r="CC37" s="2" t="s">
        <v>12394</v>
      </c>
      <c r="CD37" t="s">
        <v>250</v>
      </c>
      <c r="CE37" t="s">
        <v>4893</v>
      </c>
      <c r="CF37" t="s">
        <v>119</v>
      </c>
      <c r="CG37" t="s">
        <v>120</v>
      </c>
      <c r="CH37" s="3">
        <v>96950</v>
      </c>
      <c r="CI37" s="4">
        <v>17.05</v>
      </c>
      <c r="CJ37" s="4">
        <v>32.9</v>
      </c>
      <c r="CM37" t="s">
        <v>136</v>
      </c>
      <c r="CO37" t="s">
        <v>137</v>
      </c>
      <c r="CQ37" t="s">
        <v>138</v>
      </c>
      <c r="CR37" t="s">
        <v>138</v>
      </c>
      <c r="CS37" t="s">
        <v>139</v>
      </c>
      <c r="CT37" t="s">
        <v>139</v>
      </c>
      <c r="CU37" t="s">
        <v>139</v>
      </c>
      <c r="CV37" t="s">
        <v>138</v>
      </c>
      <c r="CW37" t="s">
        <v>139</v>
      </c>
      <c r="CX37" t="s">
        <v>12724</v>
      </c>
      <c r="CY37" s="10">
        <v>16702368202</v>
      </c>
      <c r="CZ37" t="s">
        <v>263</v>
      </c>
      <c r="DA37" t="s">
        <v>938</v>
      </c>
      <c r="DB37" t="s">
        <v>138</v>
      </c>
      <c r="DC37" t="s">
        <v>115</v>
      </c>
      <c r="DD37" t="s">
        <v>4896</v>
      </c>
      <c r="DE37" t="s">
        <v>4897</v>
      </c>
      <c r="DF37" t="s">
        <v>4316</v>
      </c>
      <c r="DG37" t="s">
        <v>8692</v>
      </c>
      <c r="DH37" t="s">
        <v>267</v>
      </c>
    </row>
    <row r="38" spans="1:112" ht="14.45" customHeight="1" x14ac:dyDescent="0.25">
      <c r="A38" t="s">
        <v>12755</v>
      </c>
      <c r="B38" t="s">
        <v>248</v>
      </c>
      <c r="C38" s="1">
        <v>45478</v>
      </c>
      <c r="D38" s="1">
        <v>45567</v>
      </c>
      <c r="E38" t="s">
        <v>210</v>
      </c>
      <c r="F38" s="1">
        <v>45656</v>
      </c>
      <c r="G38" t="s">
        <v>115</v>
      </c>
      <c r="H38" t="s">
        <v>115</v>
      </c>
      <c r="I38" t="s">
        <v>115</v>
      </c>
      <c r="J38" t="s">
        <v>5305</v>
      </c>
      <c r="L38" t="s">
        <v>5306</v>
      </c>
      <c r="N38" t="s">
        <v>119</v>
      </c>
      <c r="O38" t="s">
        <v>120</v>
      </c>
      <c r="P38" s="3">
        <v>96950</v>
      </c>
      <c r="Q38" t="s">
        <v>121</v>
      </c>
      <c r="S38" s="10">
        <v>16702353637</v>
      </c>
      <c r="U38" t="s">
        <v>4836</v>
      </c>
      <c r="V38">
        <v>236220</v>
      </c>
      <c r="W38" t="s">
        <v>123</v>
      </c>
      <c r="Y38" t="s">
        <v>4837</v>
      </c>
      <c r="Z38" t="s">
        <v>4838</v>
      </c>
      <c r="AA38" t="s">
        <v>4839</v>
      </c>
      <c r="AB38" t="s">
        <v>6288</v>
      </c>
      <c r="AC38" t="s">
        <v>4835</v>
      </c>
      <c r="AE38" t="s">
        <v>119</v>
      </c>
      <c r="AF38" t="s">
        <v>120</v>
      </c>
      <c r="AG38" s="3">
        <v>96950</v>
      </c>
      <c r="AH38" t="s">
        <v>121</v>
      </c>
      <c r="AJ38" s="10">
        <v>16702353637</v>
      </c>
      <c r="AL38" t="s">
        <v>4841</v>
      </c>
      <c r="BD38" t="str">
        <f>"49-9071.00"</f>
        <v>49-9071.00</v>
      </c>
      <c r="BE38" t="s">
        <v>169</v>
      </c>
      <c r="BF38" t="s">
        <v>6289</v>
      </c>
      <c r="BG38" t="s">
        <v>5307</v>
      </c>
      <c r="BH38">
        <v>35</v>
      </c>
      <c r="BI38">
        <v>35</v>
      </c>
      <c r="BJ38" s="1">
        <v>45658</v>
      </c>
      <c r="BK38" s="1">
        <v>46022</v>
      </c>
      <c r="BL38" s="1">
        <v>45658</v>
      </c>
      <c r="BM38" s="1">
        <v>46022</v>
      </c>
      <c r="BN38">
        <v>40</v>
      </c>
      <c r="BO38">
        <v>0</v>
      </c>
      <c r="BP38">
        <v>8</v>
      </c>
      <c r="BQ38">
        <v>8</v>
      </c>
      <c r="BR38">
        <v>8</v>
      </c>
      <c r="BS38">
        <v>8</v>
      </c>
      <c r="BT38">
        <v>8</v>
      </c>
      <c r="BU38">
        <v>0</v>
      </c>
      <c r="BV38" t="str">
        <f>"8:00 AM"</f>
        <v>8:00 AM</v>
      </c>
      <c r="BW38" t="str">
        <f>"5:00 PM"</f>
        <v>5:00 PM</v>
      </c>
      <c r="BX38" t="s">
        <v>240</v>
      </c>
      <c r="BY38">
        <v>0</v>
      </c>
      <c r="BZ38">
        <v>12</v>
      </c>
      <c r="CA38" t="s">
        <v>115</v>
      </c>
      <c r="CC38" t="s">
        <v>6290</v>
      </c>
      <c r="CD38" t="s">
        <v>4835</v>
      </c>
      <c r="CF38" t="s">
        <v>119</v>
      </c>
      <c r="CG38" t="s">
        <v>120</v>
      </c>
      <c r="CH38" s="3">
        <v>96950</v>
      </c>
      <c r="CI38" s="4">
        <v>9.5399999999999991</v>
      </c>
      <c r="CJ38" s="4">
        <v>9.5399999999999991</v>
      </c>
      <c r="CK38" s="4">
        <v>14.31</v>
      </c>
      <c r="CL38" s="4">
        <v>14.31</v>
      </c>
      <c r="CM38" t="s">
        <v>136</v>
      </c>
      <c r="CO38" t="s">
        <v>137</v>
      </c>
      <c r="CQ38" t="s">
        <v>138</v>
      </c>
      <c r="CR38" t="s">
        <v>138</v>
      </c>
      <c r="CS38" t="s">
        <v>138</v>
      </c>
      <c r="CT38" t="s">
        <v>138</v>
      </c>
      <c r="CU38" t="s">
        <v>139</v>
      </c>
      <c r="CV38" t="s">
        <v>138</v>
      </c>
      <c r="CW38" t="s">
        <v>139</v>
      </c>
      <c r="CX38" t="s">
        <v>4846</v>
      </c>
      <c r="CY38" s="10">
        <v>16702353637</v>
      </c>
      <c r="CZ38" t="s">
        <v>4841</v>
      </c>
      <c r="DA38" t="s">
        <v>1313</v>
      </c>
      <c r="DB38" t="s">
        <v>138</v>
      </c>
      <c r="DC38" t="s">
        <v>115</v>
      </c>
    </row>
    <row r="39" spans="1:112" ht="14.45" customHeight="1" x14ac:dyDescent="0.25">
      <c r="A39" t="s">
        <v>12876</v>
      </c>
      <c r="B39" t="s">
        <v>113</v>
      </c>
      <c r="C39" s="1">
        <v>45530</v>
      </c>
      <c r="D39" s="1">
        <v>45567</v>
      </c>
      <c r="E39" t="s">
        <v>210</v>
      </c>
      <c r="F39" s="1">
        <v>45635</v>
      </c>
      <c r="G39" t="s">
        <v>115</v>
      </c>
      <c r="H39" t="s">
        <v>115</v>
      </c>
      <c r="I39" t="s">
        <v>115</v>
      </c>
      <c r="J39" t="s">
        <v>249</v>
      </c>
      <c r="L39" t="s">
        <v>250</v>
      </c>
      <c r="N39" t="s">
        <v>119</v>
      </c>
      <c r="O39" t="s">
        <v>120</v>
      </c>
      <c r="P39" s="3">
        <v>96950</v>
      </c>
      <c r="Q39" t="s">
        <v>121</v>
      </c>
      <c r="S39" s="10">
        <v>16702368202</v>
      </c>
      <c r="T39">
        <v>3554</v>
      </c>
      <c r="U39" t="s">
        <v>252</v>
      </c>
      <c r="V39">
        <v>62211</v>
      </c>
      <c r="W39" t="s">
        <v>123</v>
      </c>
      <c r="Y39" t="s">
        <v>253</v>
      </c>
      <c r="Z39" t="s">
        <v>254</v>
      </c>
      <c r="AA39" t="s">
        <v>255</v>
      </c>
      <c r="AB39" t="s">
        <v>256</v>
      </c>
      <c r="AC39" t="s">
        <v>250</v>
      </c>
      <c r="AE39" t="s">
        <v>119</v>
      </c>
      <c r="AF39" t="s">
        <v>120</v>
      </c>
      <c r="AG39" s="3">
        <v>96950</v>
      </c>
      <c r="AH39" t="s">
        <v>121</v>
      </c>
      <c r="AJ39" s="10">
        <v>16702368202</v>
      </c>
      <c r="AK39">
        <v>3554</v>
      </c>
      <c r="AL39" t="s">
        <v>257</v>
      </c>
      <c r="BD39" t="str">
        <f>"29-1141.00"</f>
        <v>29-1141.00</v>
      </c>
      <c r="BE39" t="s">
        <v>258</v>
      </c>
      <c r="BF39" t="s">
        <v>4891</v>
      </c>
      <c r="BG39" t="s">
        <v>1525</v>
      </c>
      <c r="BH39">
        <v>16</v>
      </c>
      <c r="BJ39" s="1">
        <v>45637</v>
      </c>
      <c r="BK39" s="1">
        <v>46001</v>
      </c>
      <c r="BN39">
        <v>40</v>
      </c>
      <c r="BO39">
        <v>12</v>
      </c>
      <c r="BP39">
        <v>12</v>
      </c>
      <c r="BQ39">
        <v>12</v>
      </c>
      <c r="BR39">
        <v>4</v>
      </c>
      <c r="BS39">
        <v>0</v>
      </c>
      <c r="BT39">
        <v>0</v>
      </c>
      <c r="BU39">
        <v>0</v>
      </c>
      <c r="BV39" t="str">
        <f>"7:30 AM"</f>
        <v>7:30 AM</v>
      </c>
      <c r="BW39" t="str">
        <f>"7:30 PM"</f>
        <v>7:30 PM</v>
      </c>
      <c r="BX39" t="s">
        <v>189</v>
      </c>
      <c r="BY39">
        <v>0</v>
      </c>
      <c r="BZ39">
        <v>0</v>
      </c>
      <c r="CA39" t="s">
        <v>115</v>
      </c>
      <c r="CC39" s="2" t="s">
        <v>12394</v>
      </c>
      <c r="CD39" t="s">
        <v>250</v>
      </c>
      <c r="CE39" t="s">
        <v>4893</v>
      </c>
      <c r="CF39" t="s">
        <v>119</v>
      </c>
      <c r="CG39" t="s">
        <v>120</v>
      </c>
      <c r="CH39" s="3">
        <v>96950</v>
      </c>
      <c r="CI39" s="4">
        <v>17.05</v>
      </c>
      <c r="CJ39" s="4">
        <v>32.9</v>
      </c>
      <c r="CM39" t="s">
        <v>136</v>
      </c>
      <c r="CN39" t="s">
        <v>12877</v>
      </c>
      <c r="CO39" t="s">
        <v>137</v>
      </c>
      <c r="CQ39" t="s">
        <v>138</v>
      </c>
      <c r="CR39" t="s">
        <v>138</v>
      </c>
      <c r="CS39" t="s">
        <v>139</v>
      </c>
      <c r="CT39" t="s">
        <v>139</v>
      </c>
      <c r="CU39" t="s">
        <v>139</v>
      </c>
      <c r="CV39" t="s">
        <v>138</v>
      </c>
      <c r="CW39" t="s">
        <v>139</v>
      </c>
      <c r="CX39" t="s">
        <v>8691</v>
      </c>
      <c r="CY39" s="10">
        <v>16702368202</v>
      </c>
      <c r="CZ39" t="s">
        <v>263</v>
      </c>
      <c r="DA39" t="s">
        <v>938</v>
      </c>
      <c r="DB39" t="s">
        <v>138</v>
      </c>
      <c r="DC39" t="s">
        <v>115</v>
      </c>
      <c r="DD39" t="s">
        <v>4896</v>
      </c>
      <c r="DE39" t="s">
        <v>4897</v>
      </c>
      <c r="DF39" t="s">
        <v>4316</v>
      </c>
      <c r="DG39" t="s">
        <v>8692</v>
      </c>
      <c r="DH39" t="s">
        <v>267</v>
      </c>
    </row>
    <row r="40" spans="1:112" ht="14.45" customHeight="1" x14ac:dyDescent="0.25">
      <c r="A40" t="s">
        <v>12975</v>
      </c>
      <c r="B40" t="s">
        <v>113</v>
      </c>
      <c r="C40" s="1">
        <v>45547</v>
      </c>
      <c r="D40" s="1">
        <v>45567</v>
      </c>
      <c r="E40" t="s">
        <v>210</v>
      </c>
      <c r="F40" s="1">
        <v>45595</v>
      </c>
      <c r="G40" t="s">
        <v>115</v>
      </c>
      <c r="H40" t="s">
        <v>115</v>
      </c>
      <c r="I40" t="s">
        <v>115</v>
      </c>
      <c r="J40" t="s">
        <v>527</v>
      </c>
      <c r="K40" t="s">
        <v>528</v>
      </c>
      <c r="L40" t="s">
        <v>529</v>
      </c>
      <c r="M40" t="s">
        <v>536</v>
      </c>
      <c r="N40" t="s">
        <v>128</v>
      </c>
      <c r="O40" t="s">
        <v>120</v>
      </c>
      <c r="P40" s="3">
        <v>96950</v>
      </c>
      <c r="Q40" t="s">
        <v>121</v>
      </c>
      <c r="S40" s="10">
        <v>16702352883</v>
      </c>
      <c r="U40" t="s">
        <v>531</v>
      </c>
      <c r="V40">
        <v>56132</v>
      </c>
      <c r="W40" t="s">
        <v>123</v>
      </c>
      <c r="Y40" t="s">
        <v>533</v>
      </c>
      <c r="Z40" t="s">
        <v>534</v>
      </c>
      <c r="AA40" t="s">
        <v>535</v>
      </c>
      <c r="AB40" t="s">
        <v>516</v>
      </c>
      <c r="AC40" t="s">
        <v>529</v>
      </c>
      <c r="AD40" t="s">
        <v>5795</v>
      </c>
      <c r="AE40" t="s">
        <v>128</v>
      </c>
      <c r="AF40" t="s">
        <v>120</v>
      </c>
      <c r="AG40" s="3">
        <v>96950</v>
      </c>
      <c r="AH40" t="s">
        <v>121</v>
      </c>
      <c r="AJ40" s="10">
        <v>16702352883</v>
      </c>
      <c r="AL40" t="s">
        <v>537</v>
      </c>
      <c r="BD40" t="str">
        <f>"35-2014.00"</f>
        <v>35-2014.00</v>
      </c>
      <c r="BE40" t="s">
        <v>221</v>
      </c>
      <c r="BF40" t="s">
        <v>5796</v>
      </c>
      <c r="BG40" t="s">
        <v>5797</v>
      </c>
      <c r="BH40">
        <v>6</v>
      </c>
      <c r="BJ40" s="1">
        <v>45597</v>
      </c>
      <c r="BK40" s="1">
        <v>45961</v>
      </c>
      <c r="BN40">
        <v>35</v>
      </c>
      <c r="BO40">
        <v>0</v>
      </c>
      <c r="BP40">
        <v>7</v>
      </c>
      <c r="BQ40">
        <v>7</v>
      </c>
      <c r="BR40">
        <v>7</v>
      </c>
      <c r="BS40">
        <v>7</v>
      </c>
      <c r="BT40">
        <v>7</v>
      </c>
      <c r="BU40">
        <v>0</v>
      </c>
      <c r="BV40" t="str">
        <f>"8:00 AM"</f>
        <v>8:00 AM</v>
      </c>
      <c r="BW40" t="str">
        <f>"4:00 PM"</f>
        <v>4:00 PM</v>
      </c>
      <c r="BX40" t="s">
        <v>240</v>
      </c>
      <c r="BY40">
        <v>0</v>
      </c>
      <c r="BZ40">
        <v>12</v>
      </c>
      <c r="CA40" t="s">
        <v>115</v>
      </c>
      <c r="CC40" t="s">
        <v>10187</v>
      </c>
      <c r="CD40" t="s">
        <v>529</v>
      </c>
      <c r="CE40" t="s">
        <v>542</v>
      </c>
      <c r="CF40" t="s">
        <v>128</v>
      </c>
      <c r="CG40" t="s">
        <v>120</v>
      </c>
      <c r="CH40" s="3">
        <v>96950</v>
      </c>
      <c r="CI40" s="4">
        <v>8.83</v>
      </c>
      <c r="CJ40" s="4">
        <v>8.83</v>
      </c>
      <c r="CK40" s="4">
        <v>13.25</v>
      </c>
      <c r="CL40" s="4">
        <v>13.25</v>
      </c>
      <c r="CM40" t="s">
        <v>136</v>
      </c>
      <c r="CN40" t="s">
        <v>224</v>
      </c>
      <c r="CO40" t="s">
        <v>137</v>
      </c>
      <c r="CQ40" t="s">
        <v>115</v>
      </c>
      <c r="CR40" t="s">
        <v>138</v>
      </c>
      <c r="CS40" t="s">
        <v>139</v>
      </c>
      <c r="CT40" t="s">
        <v>138</v>
      </c>
      <c r="CU40" t="s">
        <v>138</v>
      </c>
      <c r="CV40" t="s">
        <v>138</v>
      </c>
      <c r="CW40" t="s">
        <v>139</v>
      </c>
      <c r="CX40" t="s">
        <v>543</v>
      </c>
      <c r="CY40" s="10">
        <v>16702352883</v>
      </c>
      <c r="CZ40" t="s">
        <v>537</v>
      </c>
      <c r="DA40" t="s">
        <v>139</v>
      </c>
      <c r="DB40" t="s">
        <v>138</v>
      </c>
      <c r="DC40" t="s">
        <v>115</v>
      </c>
    </row>
    <row r="41" spans="1:112" ht="14.45" customHeight="1" x14ac:dyDescent="0.25">
      <c r="A41" t="s">
        <v>13621</v>
      </c>
      <c r="B41" t="s">
        <v>113</v>
      </c>
      <c r="C41" s="1">
        <v>45488</v>
      </c>
      <c r="D41" s="1">
        <v>45567</v>
      </c>
      <c r="E41" t="s">
        <v>114</v>
      </c>
      <c r="G41" t="s">
        <v>138</v>
      </c>
      <c r="H41" t="s">
        <v>115</v>
      </c>
      <c r="I41" t="s">
        <v>115</v>
      </c>
      <c r="J41" t="s">
        <v>13622</v>
      </c>
      <c r="L41" t="s">
        <v>13623</v>
      </c>
      <c r="M41" t="s">
        <v>13624</v>
      </c>
      <c r="N41" t="s">
        <v>128</v>
      </c>
      <c r="O41" t="s">
        <v>120</v>
      </c>
      <c r="P41" s="3">
        <v>96950</v>
      </c>
      <c r="Q41" t="s">
        <v>121</v>
      </c>
      <c r="S41" s="10">
        <v>16702851190</v>
      </c>
      <c r="U41" t="s">
        <v>546</v>
      </c>
      <c r="V41">
        <v>721110</v>
      </c>
      <c r="W41" t="s">
        <v>123</v>
      </c>
      <c r="Y41" t="s">
        <v>547</v>
      </c>
      <c r="Z41" t="s">
        <v>548</v>
      </c>
      <c r="AB41" t="s">
        <v>126</v>
      </c>
      <c r="AC41" t="s">
        <v>13625</v>
      </c>
      <c r="AD41" t="s">
        <v>13624</v>
      </c>
      <c r="AE41" t="s">
        <v>128</v>
      </c>
      <c r="AF41" t="s">
        <v>120</v>
      </c>
      <c r="AG41" s="3">
        <v>96950</v>
      </c>
      <c r="AH41" t="s">
        <v>121</v>
      </c>
      <c r="AJ41" s="10">
        <v>16702851190</v>
      </c>
      <c r="AL41" t="s">
        <v>549</v>
      </c>
      <c r="BD41" t="str">
        <f>"47-2111.00"</f>
        <v>47-2111.00</v>
      </c>
      <c r="BE41" t="s">
        <v>1392</v>
      </c>
      <c r="BF41" t="s">
        <v>13626</v>
      </c>
      <c r="BG41" t="s">
        <v>13627</v>
      </c>
      <c r="BH41">
        <v>2</v>
      </c>
      <c r="BJ41" s="1">
        <v>45519</v>
      </c>
      <c r="BK41" s="1">
        <v>46613</v>
      </c>
      <c r="BN41">
        <v>35</v>
      </c>
      <c r="BO41">
        <v>0</v>
      </c>
      <c r="BP41">
        <v>7</v>
      </c>
      <c r="BQ41">
        <v>7</v>
      </c>
      <c r="BR41">
        <v>7</v>
      </c>
      <c r="BS41">
        <v>7</v>
      </c>
      <c r="BT41">
        <v>7</v>
      </c>
      <c r="BU41">
        <v>0</v>
      </c>
      <c r="BV41" t="str">
        <f>"7:00 AM"</f>
        <v>7:00 AM</v>
      </c>
      <c r="BW41" t="str">
        <f>"7:00 PM"</f>
        <v>7:00 PM</v>
      </c>
      <c r="BX41" t="s">
        <v>240</v>
      </c>
      <c r="BY41">
        <v>0</v>
      </c>
      <c r="BZ41">
        <v>24</v>
      </c>
      <c r="CA41" t="s">
        <v>115</v>
      </c>
      <c r="CC41" s="2" t="s">
        <v>13628</v>
      </c>
      <c r="CD41" t="s">
        <v>13629</v>
      </c>
      <c r="CE41" t="s">
        <v>1058</v>
      </c>
      <c r="CF41" t="s">
        <v>128</v>
      </c>
      <c r="CG41" t="s">
        <v>120</v>
      </c>
      <c r="CH41" s="3">
        <v>96950</v>
      </c>
      <c r="CI41" s="4">
        <v>12.58</v>
      </c>
      <c r="CJ41" s="4">
        <v>12.58</v>
      </c>
      <c r="CK41" s="4">
        <v>0</v>
      </c>
      <c r="CL41" s="4">
        <v>0</v>
      </c>
      <c r="CM41" t="s">
        <v>136</v>
      </c>
      <c r="CN41" t="s">
        <v>139</v>
      </c>
      <c r="CO41" t="s">
        <v>137</v>
      </c>
      <c r="CQ41" t="s">
        <v>115</v>
      </c>
      <c r="CR41" t="s">
        <v>138</v>
      </c>
      <c r="CS41" t="s">
        <v>139</v>
      </c>
      <c r="CT41" t="s">
        <v>139</v>
      </c>
      <c r="CU41" t="s">
        <v>139</v>
      </c>
      <c r="CV41" t="s">
        <v>138</v>
      </c>
      <c r="CW41" t="s">
        <v>139</v>
      </c>
      <c r="CX41" t="s">
        <v>139</v>
      </c>
      <c r="CY41" s="10">
        <v>16702851190</v>
      </c>
      <c r="CZ41" t="s">
        <v>549</v>
      </c>
      <c r="DA41" t="s">
        <v>139</v>
      </c>
      <c r="DB41" t="s">
        <v>138</v>
      </c>
      <c r="DC41" t="s">
        <v>115</v>
      </c>
    </row>
    <row r="42" spans="1:112" ht="14.45" customHeight="1" x14ac:dyDescent="0.25">
      <c r="A42" t="s">
        <v>959</v>
      </c>
      <c r="B42" t="s">
        <v>113</v>
      </c>
      <c r="C42" s="1">
        <v>45469</v>
      </c>
      <c r="D42" s="1">
        <v>45568</v>
      </c>
      <c r="E42" t="s">
        <v>210</v>
      </c>
      <c r="F42" s="1">
        <v>45564</v>
      </c>
      <c r="G42" t="s">
        <v>138</v>
      </c>
      <c r="H42" t="s">
        <v>115</v>
      </c>
      <c r="I42" t="s">
        <v>115</v>
      </c>
      <c r="J42" t="s">
        <v>960</v>
      </c>
      <c r="L42" t="s">
        <v>961</v>
      </c>
      <c r="N42" t="s">
        <v>128</v>
      </c>
      <c r="O42" t="s">
        <v>120</v>
      </c>
      <c r="P42" s="3">
        <v>96950</v>
      </c>
      <c r="Q42" t="s">
        <v>121</v>
      </c>
      <c r="S42" s="10">
        <v>16702343423</v>
      </c>
      <c r="U42" t="s">
        <v>962</v>
      </c>
      <c r="V42">
        <v>332321</v>
      </c>
      <c r="W42" t="s">
        <v>123</v>
      </c>
      <c r="Y42" t="s">
        <v>963</v>
      </c>
      <c r="Z42" t="s">
        <v>964</v>
      </c>
      <c r="AA42" t="s">
        <v>331</v>
      </c>
      <c r="AB42" t="s">
        <v>965</v>
      </c>
      <c r="AC42" t="s">
        <v>966</v>
      </c>
      <c r="AD42" t="s">
        <v>967</v>
      </c>
      <c r="AE42" t="s">
        <v>128</v>
      </c>
      <c r="AF42" t="s">
        <v>120</v>
      </c>
      <c r="AG42" s="3">
        <v>96950</v>
      </c>
      <c r="AH42" t="s">
        <v>121</v>
      </c>
      <c r="AJ42" s="10">
        <v>16702343423</v>
      </c>
      <c r="AL42" t="s">
        <v>968</v>
      </c>
      <c r="BD42" t="str">
        <f>"41-2022.00"</f>
        <v>41-2022.00</v>
      </c>
      <c r="BE42" t="s">
        <v>969</v>
      </c>
      <c r="BF42" t="s">
        <v>970</v>
      </c>
      <c r="BG42" t="s">
        <v>971</v>
      </c>
      <c r="BH42">
        <v>2</v>
      </c>
      <c r="BJ42" s="1">
        <v>45566</v>
      </c>
      <c r="BK42" s="1">
        <v>46660</v>
      </c>
      <c r="BN42">
        <v>40</v>
      </c>
      <c r="BO42">
        <v>0</v>
      </c>
      <c r="BP42">
        <v>8</v>
      </c>
      <c r="BQ42">
        <v>8</v>
      </c>
      <c r="BR42">
        <v>8</v>
      </c>
      <c r="BS42">
        <v>8</v>
      </c>
      <c r="BT42">
        <v>8</v>
      </c>
      <c r="BU42">
        <v>0</v>
      </c>
      <c r="BV42" t="str">
        <f>"8:00 AM"</f>
        <v>8:00 AM</v>
      </c>
      <c r="BW42" t="str">
        <f>"5:00 PM"</f>
        <v>5:00 PM</v>
      </c>
      <c r="BX42" t="s">
        <v>240</v>
      </c>
      <c r="BY42">
        <v>12</v>
      </c>
      <c r="BZ42">
        <v>12</v>
      </c>
      <c r="CA42" t="s">
        <v>115</v>
      </c>
      <c r="CC42" t="s">
        <v>972</v>
      </c>
      <c r="CD42" t="s">
        <v>973</v>
      </c>
      <c r="CE42" t="s">
        <v>967</v>
      </c>
      <c r="CF42" t="s">
        <v>119</v>
      </c>
      <c r="CG42" t="s">
        <v>120</v>
      </c>
      <c r="CH42" s="3">
        <v>96950</v>
      </c>
      <c r="CI42" s="4">
        <v>8.23</v>
      </c>
      <c r="CJ42" s="4">
        <v>11.23</v>
      </c>
      <c r="CK42" s="4">
        <v>12.35</v>
      </c>
      <c r="CL42" s="4">
        <v>16.850000000000001</v>
      </c>
      <c r="CM42" t="s">
        <v>136</v>
      </c>
      <c r="CO42" t="s">
        <v>137</v>
      </c>
      <c r="CQ42" t="s">
        <v>115</v>
      </c>
      <c r="CR42" t="s">
        <v>138</v>
      </c>
      <c r="CS42" t="s">
        <v>138</v>
      </c>
      <c r="CT42" t="s">
        <v>138</v>
      </c>
      <c r="CU42" t="s">
        <v>138</v>
      </c>
      <c r="CV42" t="s">
        <v>138</v>
      </c>
      <c r="CW42" t="s">
        <v>139</v>
      </c>
      <c r="CX42" t="s">
        <v>974</v>
      </c>
      <c r="CY42" s="10">
        <v>16702343423</v>
      </c>
      <c r="CZ42" t="s">
        <v>968</v>
      </c>
      <c r="DA42" t="s">
        <v>139</v>
      </c>
      <c r="DB42" t="s">
        <v>138</v>
      </c>
      <c r="DC42" t="s">
        <v>115</v>
      </c>
    </row>
    <row r="43" spans="1:112" ht="14.45" customHeight="1" x14ac:dyDescent="0.25">
      <c r="A43" t="s">
        <v>3695</v>
      </c>
      <c r="B43" t="s">
        <v>158</v>
      </c>
      <c r="C43" s="1">
        <v>45472</v>
      </c>
      <c r="D43" s="1">
        <v>45568</v>
      </c>
      <c r="E43" t="s">
        <v>210</v>
      </c>
      <c r="F43" s="1">
        <v>45564</v>
      </c>
      <c r="G43" t="s">
        <v>115</v>
      </c>
      <c r="H43" t="s">
        <v>115</v>
      </c>
      <c r="I43" t="s">
        <v>115</v>
      </c>
      <c r="J43" t="s">
        <v>3696</v>
      </c>
      <c r="L43" t="s">
        <v>3697</v>
      </c>
      <c r="M43" t="s">
        <v>3698</v>
      </c>
      <c r="N43" t="s">
        <v>128</v>
      </c>
      <c r="O43" t="s">
        <v>120</v>
      </c>
      <c r="P43" s="3">
        <v>96950</v>
      </c>
      <c r="Q43" t="s">
        <v>121</v>
      </c>
      <c r="S43" s="10">
        <v>16702337732</v>
      </c>
      <c r="U43" t="s">
        <v>3699</v>
      </c>
      <c r="V43">
        <v>541330</v>
      </c>
      <c r="W43" t="s">
        <v>123</v>
      </c>
      <c r="Y43" t="s">
        <v>3700</v>
      </c>
      <c r="Z43" t="s">
        <v>3701</v>
      </c>
      <c r="AA43" t="s">
        <v>3702</v>
      </c>
      <c r="AB43" t="s">
        <v>126</v>
      </c>
      <c r="AC43" t="s">
        <v>3697</v>
      </c>
      <c r="AD43" t="s">
        <v>3698</v>
      </c>
      <c r="AE43" t="s">
        <v>128</v>
      </c>
      <c r="AF43" t="s">
        <v>120</v>
      </c>
      <c r="AG43" s="3">
        <v>96950</v>
      </c>
      <c r="AH43" t="s">
        <v>121</v>
      </c>
      <c r="AJ43" s="10">
        <v>16702337732</v>
      </c>
      <c r="AL43" t="s">
        <v>3703</v>
      </c>
      <c r="BD43" t="str">
        <f>"17-3011.00"</f>
        <v>17-3011.00</v>
      </c>
      <c r="BE43" t="s">
        <v>1408</v>
      </c>
      <c r="BF43" t="s">
        <v>3704</v>
      </c>
      <c r="BG43" t="s">
        <v>3705</v>
      </c>
      <c r="BH43">
        <v>4</v>
      </c>
      <c r="BJ43" s="1">
        <v>45566</v>
      </c>
      <c r="BK43" s="1">
        <v>45930</v>
      </c>
      <c r="BN43">
        <v>35</v>
      </c>
      <c r="BO43">
        <v>0</v>
      </c>
      <c r="BP43">
        <v>7</v>
      </c>
      <c r="BQ43">
        <v>7</v>
      </c>
      <c r="BR43">
        <v>7</v>
      </c>
      <c r="BS43">
        <v>7</v>
      </c>
      <c r="BT43">
        <v>7</v>
      </c>
      <c r="BU43">
        <v>0</v>
      </c>
      <c r="BV43" t="str">
        <f>"9:00 AM"</f>
        <v>9:00 AM</v>
      </c>
      <c r="BW43" t="str">
        <f>"5:00 PM"</f>
        <v>5:00 PM</v>
      </c>
      <c r="BX43" t="s">
        <v>189</v>
      </c>
      <c r="BY43">
        <v>0</v>
      </c>
      <c r="BZ43">
        <v>6</v>
      </c>
      <c r="CA43" t="s">
        <v>115</v>
      </c>
      <c r="CC43" s="2" t="s">
        <v>3706</v>
      </c>
      <c r="CD43" t="s">
        <v>3707</v>
      </c>
      <c r="CE43" t="s">
        <v>3698</v>
      </c>
      <c r="CF43" t="s">
        <v>128</v>
      </c>
      <c r="CG43" t="s">
        <v>120</v>
      </c>
      <c r="CH43" s="3">
        <v>96950</v>
      </c>
      <c r="CI43" s="4">
        <v>16.93</v>
      </c>
      <c r="CJ43" s="4">
        <v>16.93</v>
      </c>
      <c r="CK43" s="4">
        <v>25.4</v>
      </c>
      <c r="CL43" s="4">
        <v>25.4</v>
      </c>
      <c r="CM43" t="s">
        <v>136</v>
      </c>
      <c r="CN43" t="s">
        <v>191</v>
      </c>
      <c r="CO43" t="s">
        <v>137</v>
      </c>
      <c r="CQ43" t="s">
        <v>115</v>
      </c>
      <c r="CR43" t="s">
        <v>138</v>
      </c>
      <c r="CS43" t="s">
        <v>139</v>
      </c>
      <c r="CT43" t="s">
        <v>138</v>
      </c>
      <c r="CU43" t="s">
        <v>139</v>
      </c>
      <c r="CV43" t="s">
        <v>138</v>
      </c>
      <c r="CW43" t="s">
        <v>139</v>
      </c>
      <c r="CX43" s="2" t="s">
        <v>3708</v>
      </c>
      <c r="CY43" s="10">
        <v>16702858730</v>
      </c>
      <c r="CZ43" t="s">
        <v>3703</v>
      </c>
      <c r="DA43" t="s">
        <v>331</v>
      </c>
      <c r="DB43" t="s">
        <v>138</v>
      </c>
      <c r="DC43" t="s">
        <v>115</v>
      </c>
    </row>
    <row r="44" spans="1:112" ht="14.45" customHeight="1" x14ac:dyDescent="0.25">
      <c r="A44" t="s">
        <v>4855</v>
      </c>
      <c r="B44" t="s">
        <v>158</v>
      </c>
      <c r="C44" s="1">
        <v>45480</v>
      </c>
      <c r="D44" s="1">
        <v>45568</v>
      </c>
      <c r="E44" t="s">
        <v>114</v>
      </c>
      <c r="G44" t="s">
        <v>115</v>
      </c>
      <c r="H44" t="s">
        <v>115</v>
      </c>
      <c r="I44" t="s">
        <v>115</v>
      </c>
      <c r="J44" t="s">
        <v>176</v>
      </c>
      <c r="K44" t="s">
        <v>176</v>
      </c>
      <c r="L44" t="s">
        <v>177</v>
      </c>
      <c r="M44" t="s">
        <v>178</v>
      </c>
      <c r="N44" t="s">
        <v>128</v>
      </c>
      <c r="O44" t="s">
        <v>120</v>
      </c>
      <c r="P44" s="3">
        <v>96950</v>
      </c>
      <c r="Q44" t="s">
        <v>121</v>
      </c>
      <c r="S44" s="10">
        <v>16702355912</v>
      </c>
      <c r="U44" t="s">
        <v>179</v>
      </c>
      <c r="V44">
        <v>56132</v>
      </c>
      <c r="W44" t="s">
        <v>123</v>
      </c>
      <c r="Y44" t="s">
        <v>581</v>
      </c>
      <c r="Z44" t="s">
        <v>4856</v>
      </c>
      <c r="AA44" t="s">
        <v>4857</v>
      </c>
      <c r="AB44" t="s">
        <v>1843</v>
      </c>
      <c r="AC44" t="s">
        <v>4858</v>
      </c>
      <c r="AE44" t="s">
        <v>128</v>
      </c>
      <c r="AF44" t="s">
        <v>120</v>
      </c>
      <c r="AG44" s="3">
        <v>96950</v>
      </c>
      <c r="AH44" t="s">
        <v>121</v>
      </c>
      <c r="AJ44" s="10">
        <v>16702355912</v>
      </c>
      <c r="AL44" t="s">
        <v>185</v>
      </c>
      <c r="BD44" t="str">
        <f>"37-2012.00"</f>
        <v>37-2012.00</v>
      </c>
      <c r="BE44" t="s">
        <v>647</v>
      </c>
      <c r="BF44" t="s">
        <v>4859</v>
      </c>
      <c r="BG44" t="s">
        <v>1431</v>
      </c>
      <c r="BH44">
        <v>15</v>
      </c>
      <c r="BJ44" s="1">
        <v>45566</v>
      </c>
      <c r="BK44" s="1">
        <v>45930</v>
      </c>
      <c r="BN44">
        <v>35</v>
      </c>
      <c r="BO44">
        <v>0</v>
      </c>
      <c r="BP44">
        <v>7</v>
      </c>
      <c r="BQ44">
        <v>7</v>
      </c>
      <c r="BR44">
        <v>7</v>
      </c>
      <c r="BS44">
        <v>7</v>
      </c>
      <c r="BT44">
        <v>7</v>
      </c>
      <c r="BU44">
        <v>0</v>
      </c>
      <c r="BV44" t="str">
        <f>"9:00 AM"</f>
        <v>9:00 AM</v>
      </c>
      <c r="BW44" t="str">
        <f>"5:00 PM"</f>
        <v>5:00 PM</v>
      </c>
      <c r="BX44" t="s">
        <v>133</v>
      </c>
      <c r="BY44">
        <v>0</v>
      </c>
      <c r="BZ44">
        <v>6</v>
      </c>
      <c r="CA44" t="s">
        <v>115</v>
      </c>
      <c r="CC44" t="s">
        <v>4860</v>
      </c>
      <c r="CD44" t="s">
        <v>177</v>
      </c>
      <c r="CE44" t="s">
        <v>178</v>
      </c>
      <c r="CF44" t="s">
        <v>128</v>
      </c>
      <c r="CG44" t="s">
        <v>120</v>
      </c>
      <c r="CH44" s="3">
        <v>96950</v>
      </c>
      <c r="CI44" s="4">
        <v>7.77</v>
      </c>
      <c r="CJ44" s="4">
        <v>7.77</v>
      </c>
      <c r="CK44" s="4">
        <v>11.66</v>
      </c>
      <c r="CL44" s="4">
        <v>11.66</v>
      </c>
      <c r="CM44" t="s">
        <v>136</v>
      </c>
      <c r="CN44" t="s">
        <v>191</v>
      </c>
      <c r="CO44" t="s">
        <v>137</v>
      </c>
      <c r="CQ44" t="s">
        <v>115</v>
      </c>
      <c r="CR44" t="s">
        <v>138</v>
      </c>
      <c r="CS44" t="s">
        <v>139</v>
      </c>
      <c r="CT44" t="s">
        <v>138</v>
      </c>
      <c r="CU44" t="s">
        <v>139</v>
      </c>
      <c r="CV44" t="s">
        <v>138</v>
      </c>
      <c r="CW44" t="s">
        <v>139</v>
      </c>
      <c r="CX44" t="s">
        <v>4861</v>
      </c>
      <c r="CY44" s="10">
        <v>16702355912</v>
      </c>
      <c r="CZ44" t="s">
        <v>185</v>
      </c>
      <c r="DA44" t="s">
        <v>139</v>
      </c>
      <c r="DB44" t="s">
        <v>138</v>
      </c>
      <c r="DC44" t="s">
        <v>115</v>
      </c>
    </row>
    <row r="45" spans="1:112" ht="14.45" customHeight="1" x14ac:dyDescent="0.25">
      <c r="A45" t="s">
        <v>5889</v>
      </c>
      <c r="B45" t="s">
        <v>158</v>
      </c>
      <c r="C45" s="1">
        <v>45472</v>
      </c>
      <c r="D45" s="1">
        <v>45568</v>
      </c>
      <c r="E45" t="s">
        <v>210</v>
      </c>
      <c r="F45" s="1">
        <v>45595</v>
      </c>
      <c r="G45" t="s">
        <v>115</v>
      </c>
      <c r="H45" t="s">
        <v>115</v>
      </c>
      <c r="I45" t="s">
        <v>115</v>
      </c>
      <c r="J45" t="s">
        <v>5890</v>
      </c>
      <c r="L45" t="s">
        <v>5891</v>
      </c>
      <c r="M45" t="s">
        <v>5892</v>
      </c>
      <c r="N45" t="s">
        <v>128</v>
      </c>
      <c r="O45" t="s">
        <v>120</v>
      </c>
      <c r="P45" s="3">
        <v>96950</v>
      </c>
      <c r="Q45" t="s">
        <v>121</v>
      </c>
      <c r="S45" s="10">
        <v>16702347586</v>
      </c>
      <c r="U45" t="s">
        <v>5893</v>
      </c>
      <c r="V45">
        <v>81111</v>
      </c>
      <c r="W45" t="s">
        <v>123</v>
      </c>
      <c r="Y45" t="s">
        <v>5894</v>
      </c>
      <c r="Z45" t="s">
        <v>5895</v>
      </c>
      <c r="AB45" t="s">
        <v>448</v>
      </c>
      <c r="AC45" t="s">
        <v>5891</v>
      </c>
      <c r="AD45" t="s">
        <v>5892</v>
      </c>
      <c r="AE45" t="s">
        <v>128</v>
      </c>
      <c r="AF45" t="s">
        <v>120</v>
      </c>
      <c r="AG45" s="3">
        <v>96950</v>
      </c>
      <c r="AH45" t="s">
        <v>121</v>
      </c>
      <c r="AJ45" s="10">
        <v>16702347586</v>
      </c>
      <c r="AL45" t="s">
        <v>5896</v>
      </c>
      <c r="BD45" t="str">
        <f>"49-9071.00"</f>
        <v>49-9071.00</v>
      </c>
      <c r="BE45" t="s">
        <v>169</v>
      </c>
      <c r="BF45" t="s">
        <v>5897</v>
      </c>
      <c r="BG45" t="s">
        <v>797</v>
      </c>
      <c r="BH45">
        <v>3</v>
      </c>
      <c r="BJ45" s="1">
        <v>45597</v>
      </c>
      <c r="BK45" s="1">
        <v>45961</v>
      </c>
      <c r="BN45">
        <v>35</v>
      </c>
      <c r="BO45">
        <v>0</v>
      </c>
      <c r="BP45">
        <v>7</v>
      </c>
      <c r="BQ45">
        <v>7</v>
      </c>
      <c r="BR45">
        <v>7</v>
      </c>
      <c r="BS45">
        <v>7</v>
      </c>
      <c r="BT45">
        <v>7</v>
      </c>
      <c r="BU45">
        <v>0</v>
      </c>
      <c r="BV45" t="str">
        <f>"8:00 AM"</f>
        <v>8:00 AM</v>
      </c>
      <c r="BW45" t="str">
        <f>"5:00 PM"</f>
        <v>5:00 PM</v>
      </c>
      <c r="BX45" t="s">
        <v>240</v>
      </c>
      <c r="BY45">
        <v>0</v>
      </c>
      <c r="BZ45">
        <v>3</v>
      </c>
      <c r="CA45" t="s">
        <v>115</v>
      </c>
      <c r="CC45" s="2" t="s">
        <v>5898</v>
      </c>
      <c r="CD45" t="s">
        <v>5899</v>
      </c>
      <c r="CE45" t="s">
        <v>5900</v>
      </c>
      <c r="CF45" t="s">
        <v>128</v>
      </c>
      <c r="CG45" t="s">
        <v>120</v>
      </c>
      <c r="CH45" s="3">
        <v>96950</v>
      </c>
      <c r="CI45" s="4">
        <v>9.5399999999999991</v>
      </c>
      <c r="CJ45" s="4">
        <v>9.5399999999999991</v>
      </c>
      <c r="CK45" s="4">
        <v>14.31</v>
      </c>
      <c r="CL45" s="4">
        <v>14.31</v>
      </c>
      <c r="CM45" t="s">
        <v>136</v>
      </c>
      <c r="CN45" t="s">
        <v>191</v>
      </c>
      <c r="CO45" t="s">
        <v>137</v>
      </c>
      <c r="CQ45" t="s">
        <v>115</v>
      </c>
      <c r="CR45" t="s">
        <v>138</v>
      </c>
      <c r="CS45" t="s">
        <v>139</v>
      </c>
      <c r="CT45" t="s">
        <v>138</v>
      </c>
      <c r="CU45" t="s">
        <v>139</v>
      </c>
      <c r="CV45" t="s">
        <v>138</v>
      </c>
      <c r="CW45" t="s">
        <v>139</v>
      </c>
      <c r="CX45" s="2" t="s">
        <v>5901</v>
      </c>
      <c r="CY45" s="10">
        <v>16702347586</v>
      </c>
      <c r="CZ45" t="s">
        <v>5896</v>
      </c>
      <c r="DA45" t="s">
        <v>331</v>
      </c>
      <c r="DB45" t="s">
        <v>138</v>
      </c>
      <c r="DC45" t="s">
        <v>115</v>
      </c>
    </row>
    <row r="46" spans="1:112" ht="14.45" customHeight="1" x14ac:dyDescent="0.25">
      <c r="A46" t="s">
        <v>6038</v>
      </c>
      <c r="B46" t="s">
        <v>158</v>
      </c>
      <c r="C46" s="1">
        <v>45475</v>
      </c>
      <c r="D46" s="1">
        <v>45568</v>
      </c>
      <c r="E46" t="s">
        <v>210</v>
      </c>
      <c r="F46" s="1">
        <v>45534</v>
      </c>
      <c r="G46" t="s">
        <v>138</v>
      </c>
      <c r="H46" t="s">
        <v>115</v>
      </c>
      <c r="I46" t="s">
        <v>115</v>
      </c>
      <c r="J46" t="s">
        <v>6039</v>
      </c>
      <c r="K46" t="s">
        <v>6040</v>
      </c>
      <c r="L46" t="s">
        <v>2483</v>
      </c>
      <c r="N46" t="s">
        <v>128</v>
      </c>
      <c r="O46" t="s">
        <v>120</v>
      </c>
      <c r="P46" s="3">
        <v>96950</v>
      </c>
      <c r="Q46" t="s">
        <v>121</v>
      </c>
      <c r="S46" s="10">
        <v>16702346485</v>
      </c>
      <c r="U46" t="s">
        <v>6041</v>
      </c>
      <c r="V46">
        <v>812112</v>
      </c>
      <c r="W46" t="s">
        <v>123</v>
      </c>
      <c r="Y46" t="s">
        <v>2486</v>
      </c>
      <c r="Z46" t="s">
        <v>2487</v>
      </c>
      <c r="AA46" t="s">
        <v>2488</v>
      </c>
      <c r="AB46" t="s">
        <v>516</v>
      </c>
      <c r="AC46" t="s">
        <v>2483</v>
      </c>
      <c r="AE46" t="s">
        <v>128</v>
      </c>
      <c r="AF46" t="s">
        <v>120</v>
      </c>
      <c r="AG46" s="3">
        <v>96950</v>
      </c>
      <c r="AH46" t="s">
        <v>121</v>
      </c>
      <c r="AJ46" s="10">
        <v>16702346485</v>
      </c>
      <c r="AL46" t="s">
        <v>6042</v>
      </c>
      <c r="BD46" t="str">
        <f>"13-2011.00"</f>
        <v>13-2011.00</v>
      </c>
      <c r="BE46" t="s">
        <v>893</v>
      </c>
      <c r="BF46" t="s">
        <v>6043</v>
      </c>
      <c r="BG46" t="s">
        <v>895</v>
      </c>
      <c r="BH46">
        <v>1</v>
      </c>
      <c r="BJ46" s="1">
        <v>45536</v>
      </c>
      <c r="BK46" s="1">
        <v>46630</v>
      </c>
      <c r="BN46">
        <v>35</v>
      </c>
      <c r="BO46">
        <v>0</v>
      </c>
      <c r="BP46">
        <v>7</v>
      </c>
      <c r="BQ46">
        <v>7</v>
      </c>
      <c r="BR46">
        <v>7</v>
      </c>
      <c r="BS46">
        <v>7</v>
      </c>
      <c r="BT46">
        <v>7</v>
      </c>
      <c r="BU46">
        <v>0</v>
      </c>
      <c r="BV46" t="str">
        <f>"9:00 AM"</f>
        <v>9:00 AM</v>
      </c>
      <c r="BW46" t="str">
        <f>"5:00 PM"</f>
        <v>5:00 PM</v>
      </c>
      <c r="BX46" t="s">
        <v>360</v>
      </c>
      <c r="BY46">
        <v>0</v>
      </c>
      <c r="BZ46">
        <v>12</v>
      </c>
      <c r="CA46" t="s">
        <v>115</v>
      </c>
      <c r="CC46" t="s">
        <v>6044</v>
      </c>
      <c r="CD46" t="s">
        <v>6045</v>
      </c>
      <c r="CE46" t="s">
        <v>2483</v>
      </c>
      <c r="CF46" t="s">
        <v>128</v>
      </c>
      <c r="CG46" t="s">
        <v>120</v>
      </c>
      <c r="CH46" s="3">
        <v>96950</v>
      </c>
      <c r="CI46" s="4">
        <v>16.98</v>
      </c>
      <c r="CJ46" s="4">
        <v>16.98</v>
      </c>
      <c r="CK46" s="4">
        <v>25.47</v>
      </c>
      <c r="CL46" s="4">
        <v>25.47</v>
      </c>
      <c r="CM46" t="s">
        <v>136</v>
      </c>
      <c r="CO46" t="s">
        <v>137</v>
      </c>
      <c r="CQ46" t="s">
        <v>115</v>
      </c>
      <c r="CR46" t="s">
        <v>138</v>
      </c>
      <c r="CS46" t="s">
        <v>139</v>
      </c>
      <c r="CT46" t="s">
        <v>138</v>
      </c>
      <c r="CU46" t="s">
        <v>139</v>
      </c>
      <c r="CV46" t="s">
        <v>138</v>
      </c>
      <c r="CW46" t="s">
        <v>139</v>
      </c>
      <c r="CX46" t="s">
        <v>6046</v>
      </c>
      <c r="CY46" s="10">
        <v>16702346485</v>
      </c>
      <c r="CZ46" t="s">
        <v>6042</v>
      </c>
      <c r="DA46" t="s">
        <v>2494</v>
      </c>
      <c r="DB46" t="s">
        <v>138</v>
      </c>
      <c r="DC46" t="s">
        <v>115</v>
      </c>
    </row>
    <row r="47" spans="1:112" ht="14.45" customHeight="1" x14ac:dyDescent="0.25">
      <c r="A47" t="s">
        <v>6304</v>
      </c>
      <c r="B47" t="s">
        <v>158</v>
      </c>
      <c r="C47" s="1">
        <v>45473</v>
      </c>
      <c r="D47" s="1">
        <v>45568</v>
      </c>
      <c r="E47" t="s">
        <v>114</v>
      </c>
      <c r="G47" t="s">
        <v>115</v>
      </c>
      <c r="H47" t="s">
        <v>115</v>
      </c>
      <c r="I47" t="s">
        <v>115</v>
      </c>
      <c r="J47" t="s">
        <v>5126</v>
      </c>
      <c r="K47" t="s">
        <v>5127</v>
      </c>
      <c r="L47" t="s">
        <v>5128</v>
      </c>
      <c r="N47" t="s">
        <v>119</v>
      </c>
      <c r="O47" t="s">
        <v>120</v>
      </c>
      <c r="P47" s="3">
        <v>96950</v>
      </c>
      <c r="Q47" t="s">
        <v>121</v>
      </c>
      <c r="S47" s="10">
        <v>16707831161</v>
      </c>
      <c r="U47" t="s">
        <v>5129</v>
      </c>
      <c r="V47">
        <v>624410</v>
      </c>
      <c r="W47" t="s">
        <v>123</v>
      </c>
      <c r="Y47" t="s">
        <v>5130</v>
      </c>
      <c r="Z47" t="s">
        <v>5131</v>
      </c>
      <c r="AA47" t="s">
        <v>5132</v>
      </c>
      <c r="AB47" t="s">
        <v>5133</v>
      </c>
      <c r="AC47" t="s">
        <v>5128</v>
      </c>
      <c r="AE47" t="s">
        <v>128</v>
      </c>
      <c r="AF47" t="s">
        <v>120</v>
      </c>
      <c r="AG47" s="3">
        <v>96950</v>
      </c>
      <c r="AH47" t="s">
        <v>121</v>
      </c>
      <c r="AJ47" s="10">
        <v>16707831161</v>
      </c>
      <c r="AL47" t="s">
        <v>5134</v>
      </c>
      <c r="BD47" t="str">
        <f>"39-9011.00"</f>
        <v>39-9011.00</v>
      </c>
      <c r="BE47" t="s">
        <v>538</v>
      </c>
      <c r="BF47" t="s">
        <v>6305</v>
      </c>
      <c r="BG47" t="s">
        <v>6306</v>
      </c>
      <c r="BH47">
        <v>5</v>
      </c>
      <c r="BJ47" s="1">
        <v>45505</v>
      </c>
      <c r="BK47" s="1">
        <v>45869</v>
      </c>
      <c r="BN47">
        <v>35</v>
      </c>
      <c r="BO47">
        <v>0</v>
      </c>
      <c r="BP47">
        <v>7</v>
      </c>
      <c r="BQ47">
        <v>7</v>
      </c>
      <c r="BR47">
        <v>7</v>
      </c>
      <c r="BS47">
        <v>7</v>
      </c>
      <c r="BT47">
        <v>7</v>
      </c>
      <c r="BU47">
        <v>0</v>
      </c>
      <c r="BV47" t="str">
        <f>"8:00 AM"</f>
        <v>8:00 AM</v>
      </c>
      <c r="BW47" t="str">
        <f>"4:00 PM"</f>
        <v>4:00 PM</v>
      </c>
      <c r="BX47" t="s">
        <v>240</v>
      </c>
      <c r="BY47">
        <v>0</v>
      </c>
      <c r="BZ47">
        <v>6</v>
      </c>
      <c r="CA47" t="s">
        <v>115</v>
      </c>
      <c r="CC47" t="s">
        <v>6307</v>
      </c>
      <c r="CD47" t="s">
        <v>5138</v>
      </c>
      <c r="CF47" t="s">
        <v>119</v>
      </c>
      <c r="CG47" t="s">
        <v>120</v>
      </c>
      <c r="CH47" s="3">
        <v>96950</v>
      </c>
      <c r="CI47" s="4">
        <v>7.79</v>
      </c>
      <c r="CJ47" s="4">
        <v>7.79</v>
      </c>
      <c r="CK47" s="4">
        <v>11.68</v>
      </c>
      <c r="CL47" s="4">
        <v>11.68</v>
      </c>
      <c r="CM47" t="s">
        <v>136</v>
      </c>
      <c r="CN47" t="s">
        <v>191</v>
      </c>
      <c r="CO47" t="s">
        <v>173</v>
      </c>
      <c r="CQ47" t="s">
        <v>115</v>
      </c>
      <c r="CR47" t="s">
        <v>138</v>
      </c>
      <c r="CS47" t="s">
        <v>139</v>
      </c>
      <c r="CT47" t="s">
        <v>138</v>
      </c>
      <c r="CU47" t="s">
        <v>139</v>
      </c>
      <c r="CV47" t="s">
        <v>138</v>
      </c>
      <c r="CW47" t="s">
        <v>139</v>
      </c>
      <c r="CX47" t="s">
        <v>2086</v>
      </c>
      <c r="CY47" s="10">
        <v>16707831161</v>
      </c>
      <c r="CZ47" t="s">
        <v>5134</v>
      </c>
      <c r="DA47" t="s">
        <v>139</v>
      </c>
      <c r="DB47" t="s">
        <v>138</v>
      </c>
      <c r="DC47" t="s">
        <v>115</v>
      </c>
    </row>
    <row r="48" spans="1:112" ht="14.45" customHeight="1" x14ac:dyDescent="0.25">
      <c r="A48" t="s">
        <v>6911</v>
      </c>
      <c r="B48" t="s">
        <v>113</v>
      </c>
      <c r="C48" s="1">
        <v>45468</v>
      </c>
      <c r="D48" s="1">
        <v>45568</v>
      </c>
      <c r="E48" t="s">
        <v>210</v>
      </c>
      <c r="F48" s="1">
        <v>45564</v>
      </c>
      <c r="G48" t="s">
        <v>115</v>
      </c>
      <c r="H48" t="s">
        <v>115</v>
      </c>
      <c r="I48" t="s">
        <v>115</v>
      </c>
      <c r="J48" t="s">
        <v>527</v>
      </c>
      <c r="K48" t="s">
        <v>528</v>
      </c>
      <c r="L48" t="s">
        <v>529</v>
      </c>
      <c r="M48" t="s">
        <v>536</v>
      </c>
      <c r="N48" t="s">
        <v>128</v>
      </c>
      <c r="O48" t="s">
        <v>120</v>
      </c>
      <c r="P48" s="3">
        <v>96950</v>
      </c>
      <c r="Q48" t="s">
        <v>121</v>
      </c>
      <c r="S48" s="10">
        <v>16702352883</v>
      </c>
      <c r="T48">
        <v>0</v>
      </c>
      <c r="U48" t="s">
        <v>531</v>
      </c>
      <c r="V48">
        <v>56132</v>
      </c>
      <c r="W48" t="s">
        <v>123</v>
      </c>
      <c r="Y48" t="s">
        <v>533</v>
      </c>
      <c r="Z48" t="s">
        <v>534</v>
      </c>
      <c r="AA48" t="s">
        <v>535</v>
      </c>
      <c r="AB48" t="s">
        <v>516</v>
      </c>
      <c r="AC48" t="s">
        <v>529</v>
      </c>
      <c r="AD48" t="s">
        <v>536</v>
      </c>
      <c r="AE48" t="s">
        <v>128</v>
      </c>
      <c r="AF48" t="s">
        <v>120</v>
      </c>
      <c r="AG48" s="3">
        <v>96950</v>
      </c>
      <c r="AH48" t="s">
        <v>121</v>
      </c>
      <c r="AJ48" s="10">
        <v>16702352883</v>
      </c>
      <c r="AK48">
        <v>0</v>
      </c>
      <c r="AL48" t="s">
        <v>537</v>
      </c>
      <c r="BD48" t="str">
        <f>"41-2021.00"</f>
        <v>41-2021.00</v>
      </c>
      <c r="BE48" t="s">
        <v>2652</v>
      </c>
      <c r="BF48" t="s">
        <v>6912</v>
      </c>
      <c r="BG48" t="s">
        <v>6913</v>
      </c>
      <c r="BH48">
        <v>3</v>
      </c>
      <c r="BJ48" s="1">
        <v>45566</v>
      </c>
      <c r="BK48" s="1">
        <v>45930</v>
      </c>
      <c r="BN48">
        <v>35</v>
      </c>
      <c r="BO48">
        <v>0</v>
      </c>
      <c r="BP48">
        <v>7</v>
      </c>
      <c r="BQ48">
        <v>7</v>
      </c>
      <c r="BR48">
        <v>7</v>
      </c>
      <c r="BS48">
        <v>7</v>
      </c>
      <c r="BT48">
        <v>7</v>
      </c>
      <c r="BU48">
        <v>0</v>
      </c>
      <c r="BV48" t="str">
        <f>"8:00 AM"</f>
        <v>8:00 AM</v>
      </c>
      <c r="BW48" t="str">
        <f>"4:00 PM"</f>
        <v>4:00 PM</v>
      </c>
      <c r="BX48" t="s">
        <v>133</v>
      </c>
      <c r="BY48">
        <v>0</v>
      </c>
      <c r="BZ48">
        <v>6</v>
      </c>
      <c r="CA48" t="s">
        <v>115</v>
      </c>
      <c r="CC48" t="s">
        <v>6914</v>
      </c>
      <c r="CD48" t="s">
        <v>529</v>
      </c>
      <c r="CE48" t="s">
        <v>542</v>
      </c>
      <c r="CF48" t="s">
        <v>128</v>
      </c>
      <c r="CG48" t="s">
        <v>120</v>
      </c>
      <c r="CH48" s="3">
        <v>96950</v>
      </c>
      <c r="CI48" s="4">
        <v>8.23</v>
      </c>
      <c r="CJ48" s="4">
        <v>8.23</v>
      </c>
      <c r="CK48" s="4">
        <v>12.35</v>
      </c>
      <c r="CL48" s="4">
        <v>12.35</v>
      </c>
      <c r="CM48" t="s">
        <v>136</v>
      </c>
      <c r="CN48" t="s">
        <v>191</v>
      </c>
      <c r="CO48" t="s">
        <v>137</v>
      </c>
      <c r="CQ48" t="s">
        <v>115</v>
      </c>
      <c r="CR48" t="s">
        <v>138</v>
      </c>
      <c r="CS48" t="s">
        <v>139</v>
      </c>
      <c r="CT48" t="s">
        <v>138</v>
      </c>
      <c r="CU48" t="s">
        <v>138</v>
      </c>
      <c r="CV48" t="s">
        <v>138</v>
      </c>
      <c r="CW48" t="s">
        <v>139</v>
      </c>
      <c r="CX48" t="s">
        <v>1960</v>
      </c>
      <c r="CY48" s="10">
        <v>16702352883</v>
      </c>
      <c r="CZ48" t="s">
        <v>537</v>
      </c>
      <c r="DA48" t="s">
        <v>139</v>
      </c>
      <c r="DB48" t="s">
        <v>138</v>
      </c>
      <c r="DC48" t="s">
        <v>115</v>
      </c>
    </row>
    <row r="49" spans="1:112" ht="14.45" customHeight="1" x14ac:dyDescent="0.25">
      <c r="A49" t="s">
        <v>7110</v>
      </c>
      <c r="B49" t="s">
        <v>248</v>
      </c>
      <c r="C49" s="1">
        <v>45477</v>
      </c>
      <c r="D49" s="1">
        <v>45568</v>
      </c>
      <c r="E49" t="s">
        <v>210</v>
      </c>
      <c r="F49" s="1">
        <v>45580</v>
      </c>
      <c r="G49" t="s">
        <v>115</v>
      </c>
      <c r="H49" t="s">
        <v>115</v>
      </c>
      <c r="I49" t="s">
        <v>115</v>
      </c>
      <c r="J49" t="s">
        <v>5305</v>
      </c>
      <c r="L49" t="s">
        <v>5306</v>
      </c>
      <c r="N49" t="s">
        <v>119</v>
      </c>
      <c r="O49" t="s">
        <v>120</v>
      </c>
      <c r="P49" s="3">
        <v>96950</v>
      </c>
      <c r="Q49" t="s">
        <v>121</v>
      </c>
      <c r="S49" s="10">
        <v>16702353637</v>
      </c>
      <c r="U49" t="s">
        <v>4836</v>
      </c>
      <c r="V49">
        <v>236220</v>
      </c>
      <c r="W49" t="s">
        <v>123</v>
      </c>
      <c r="Y49" t="s">
        <v>4837</v>
      </c>
      <c r="Z49" t="s">
        <v>4838</v>
      </c>
      <c r="AA49" t="s">
        <v>4839</v>
      </c>
      <c r="AB49" t="s">
        <v>6288</v>
      </c>
      <c r="AC49" t="s">
        <v>4835</v>
      </c>
      <c r="AE49" t="s">
        <v>119</v>
      </c>
      <c r="AF49" t="s">
        <v>120</v>
      </c>
      <c r="AG49" s="3">
        <v>96950</v>
      </c>
      <c r="AH49" t="s">
        <v>121</v>
      </c>
      <c r="AJ49" s="10">
        <v>16702353637</v>
      </c>
      <c r="AL49" t="s">
        <v>4841</v>
      </c>
      <c r="BD49" t="str">
        <f>"49-9071.00"</f>
        <v>49-9071.00</v>
      </c>
      <c r="BE49" t="s">
        <v>169</v>
      </c>
      <c r="BF49" t="s">
        <v>6289</v>
      </c>
      <c r="BG49" t="s">
        <v>5307</v>
      </c>
      <c r="BH49">
        <v>15</v>
      </c>
      <c r="BI49">
        <v>15</v>
      </c>
      <c r="BJ49" s="1">
        <v>45582</v>
      </c>
      <c r="BK49" s="1">
        <v>45946</v>
      </c>
      <c r="BL49" s="1">
        <v>45582</v>
      </c>
      <c r="BM49" s="1">
        <v>45946</v>
      </c>
      <c r="BN49">
        <v>40</v>
      </c>
      <c r="BO49">
        <v>0</v>
      </c>
      <c r="BP49">
        <v>8</v>
      </c>
      <c r="BQ49">
        <v>8</v>
      </c>
      <c r="BR49">
        <v>8</v>
      </c>
      <c r="BS49">
        <v>8</v>
      </c>
      <c r="BT49">
        <v>8</v>
      </c>
      <c r="BU49">
        <v>0</v>
      </c>
      <c r="BV49" t="str">
        <f>"8:00 AM"</f>
        <v>8:00 AM</v>
      </c>
      <c r="BW49" t="str">
        <f>"5:00 PM"</f>
        <v>5:00 PM</v>
      </c>
      <c r="BX49" t="s">
        <v>240</v>
      </c>
      <c r="BY49">
        <v>0</v>
      </c>
      <c r="BZ49">
        <v>12</v>
      </c>
      <c r="CA49" t="s">
        <v>115</v>
      </c>
      <c r="CC49" t="s">
        <v>6290</v>
      </c>
      <c r="CD49" t="s">
        <v>4835</v>
      </c>
      <c r="CF49" t="s">
        <v>119</v>
      </c>
      <c r="CG49" t="s">
        <v>120</v>
      </c>
      <c r="CH49" s="3">
        <v>96950</v>
      </c>
      <c r="CI49" s="4">
        <v>9.5399999999999991</v>
      </c>
      <c r="CJ49" s="4">
        <v>9.5399999999999991</v>
      </c>
      <c r="CK49" s="4">
        <v>14.31</v>
      </c>
      <c r="CL49" s="4">
        <v>14.31</v>
      </c>
      <c r="CM49" t="s">
        <v>136</v>
      </c>
      <c r="CO49" t="s">
        <v>137</v>
      </c>
      <c r="CQ49" t="s">
        <v>138</v>
      </c>
      <c r="CR49" t="s">
        <v>138</v>
      </c>
      <c r="CS49" t="s">
        <v>138</v>
      </c>
      <c r="CT49" t="s">
        <v>138</v>
      </c>
      <c r="CU49" t="s">
        <v>139</v>
      </c>
      <c r="CV49" t="s">
        <v>138</v>
      </c>
      <c r="CW49" t="s">
        <v>139</v>
      </c>
      <c r="CX49" t="s">
        <v>4846</v>
      </c>
      <c r="CY49" s="10">
        <v>16702353637</v>
      </c>
      <c r="CZ49" t="s">
        <v>4841</v>
      </c>
      <c r="DA49" t="s">
        <v>1313</v>
      </c>
      <c r="DB49" t="s">
        <v>138</v>
      </c>
      <c r="DC49" t="s">
        <v>115</v>
      </c>
    </row>
    <row r="50" spans="1:112" ht="14.45" customHeight="1" x14ac:dyDescent="0.25">
      <c r="A50" t="s">
        <v>7463</v>
      </c>
      <c r="B50" t="s">
        <v>113</v>
      </c>
      <c r="C50" s="1">
        <v>45548</v>
      </c>
      <c r="D50" s="1">
        <v>45568</v>
      </c>
      <c r="E50" t="s">
        <v>210</v>
      </c>
      <c r="F50" s="1">
        <v>45579</v>
      </c>
      <c r="G50" t="s">
        <v>115</v>
      </c>
      <c r="H50" t="s">
        <v>115</v>
      </c>
      <c r="I50" t="s">
        <v>115</v>
      </c>
      <c r="J50" t="s">
        <v>249</v>
      </c>
      <c r="L50" t="s">
        <v>250</v>
      </c>
      <c r="M50" t="s">
        <v>251</v>
      </c>
      <c r="N50" t="s">
        <v>119</v>
      </c>
      <c r="O50" t="s">
        <v>120</v>
      </c>
      <c r="P50" s="3">
        <v>96950</v>
      </c>
      <c r="Q50" t="s">
        <v>121</v>
      </c>
      <c r="S50" s="10">
        <v>16702368202</v>
      </c>
      <c r="T50">
        <v>3554</v>
      </c>
      <c r="U50" t="s">
        <v>252</v>
      </c>
      <c r="V50">
        <v>62211</v>
      </c>
      <c r="W50" t="s">
        <v>123</v>
      </c>
      <c r="Y50" t="s">
        <v>253</v>
      </c>
      <c r="Z50" t="s">
        <v>254</v>
      </c>
      <c r="AA50" t="s">
        <v>255</v>
      </c>
      <c r="AB50" t="s">
        <v>256</v>
      </c>
      <c r="AC50" t="s">
        <v>250</v>
      </c>
      <c r="AD50" t="s">
        <v>251</v>
      </c>
      <c r="AE50" t="s">
        <v>119</v>
      </c>
      <c r="AF50" t="s">
        <v>120</v>
      </c>
      <c r="AG50" s="3">
        <v>96950</v>
      </c>
      <c r="AH50" t="s">
        <v>121</v>
      </c>
      <c r="AJ50" s="10">
        <v>16702368202</v>
      </c>
      <c r="AK50">
        <v>3554</v>
      </c>
      <c r="AL50" t="s">
        <v>257</v>
      </c>
      <c r="BD50" t="str">
        <f>"29-1141.00"</f>
        <v>29-1141.00</v>
      </c>
      <c r="BE50" t="s">
        <v>258</v>
      </c>
      <c r="BF50" t="s">
        <v>259</v>
      </c>
      <c r="BG50" t="s">
        <v>258</v>
      </c>
      <c r="BH50">
        <v>1</v>
      </c>
      <c r="BJ50" s="1">
        <v>45581</v>
      </c>
      <c r="BK50" s="1">
        <v>45945</v>
      </c>
      <c r="BN50">
        <v>40</v>
      </c>
      <c r="BO50">
        <v>12</v>
      </c>
      <c r="BP50">
        <v>12</v>
      </c>
      <c r="BQ50">
        <v>12</v>
      </c>
      <c r="BR50">
        <v>4</v>
      </c>
      <c r="BS50">
        <v>0</v>
      </c>
      <c r="BT50">
        <v>0</v>
      </c>
      <c r="BU50">
        <v>0</v>
      </c>
      <c r="BV50" t="str">
        <f>"7:30 AM"</f>
        <v>7:30 AM</v>
      </c>
      <c r="BW50" t="str">
        <f>"7:30 PM"</f>
        <v>7:30 PM</v>
      </c>
      <c r="BX50" t="s">
        <v>189</v>
      </c>
      <c r="BY50">
        <v>0</v>
      </c>
      <c r="BZ50">
        <v>0</v>
      </c>
      <c r="CA50" t="s">
        <v>115</v>
      </c>
      <c r="CC50" s="2" t="s">
        <v>260</v>
      </c>
      <c r="CD50" t="s">
        <v>250</v>
      </c>
      <c r="CE50" t="s">
        <v>251</v>
      </c>
      <c r="CF50" t="s">
        <v>119</v>
      </c>
      <c r="CG50" t="s">
        <v>120</v>
      </c>
      <c r="CH50" s="3">
        <v>96950</v>
      </c>
      <c r="CI50" s="4">
        <v>22.22</v>
      </c>
      <c r="CJ50" s="4">
        <v>32.9</v>
      </c>
      <c r="CM50" t="s">
        <v>136</v>
      </c>
      <c r="CN50" t="s">
        <v>936</v>
      </c>
      <c r="CO50" t="s">
        <v>137</v>
      </c>
      <c r="CQ50" t="s">
        <v>115</v>
      </c>
      <c r="CR50" t="s">
        <v>138</v>
      </c>
      <c r="CS50" t="s">
        <v>139</v>
      </c>
      <c r="CT50" t="s">
        <v>139</v>
      </c>
      <c r="CU50" t="s">
        <v>139</v>
      </c>
      <c r="CV50" t="s">
        <v>138</v>
      </c>
      <c r="CW50" t="s">
        <v>139</v>
      </c>
      <c r="CX50" s="2" t="s">
        <v>3753</v>
      </c>
      <c r="CY50" s="10">
        <v>16702368202</v>
      </c>
      <c r="CZ50" t="s">
        <v>263</v>
      </c>
      <c r="DA50" t="s">
        <v>938</v>
      </c>
      <c r="DB50" t="s">
        <v>138</v>
      </c>
      <c r="DC50" t="s">
        <v>115</v>
      </c>
      <c r="DD50" t="s">
        <v>939</v>
      </c>
      <c r="DE50" t="s">
        <v>940</v>
      </c>
      <c r="DF50" t="s">
        <v>941</v>
      </c>
      <c r="DG50" t="s">
        <v>249</v>
      </c>
      <c r="DH50" t="s">
        <v>942</v>
      </c>
    </row>
    <row r="51" spans="1:112" ht="14.45" customHeight="1" x14ac:dyDescent="0.25">
      <c r="A51" t="s">
        <v>7477</v>
      </c>
      <c r="B51" t="s">
        <v>158</v>
      </c>
      <c r="C51" s="1">
        <v>45517</v>
      </c>
      <c r="D51" s="1">
        <v>45568</v>
      </c>
      <c r="E51" t="s">
        <v>210</v>
      </c>
      <c r="F51" s="1">
        <v>45656</v>
      </c>
      <c r="G51" t="s">
        <v>115</v>
      </c>
      <c r="H51" t="s">
        <v>115</v>
      </c>
      <c r="I51" t="s">
        <v>115</v>
      </c>
      <c r="J51" t="s">
        <v>7478</v>
      </c>
      <c r="L51" t="s">
        <v>7479</v>
      </c>
      <c r="N51" t="s">
        <v>119</v>
      </c>
      <c r="O51" t="s">
        <v>120</v>
      </c>
      <c r="P51" s="3">
        <v>96950</v>
      </c>
      <c r="Q51" t="s">
        <v>121</v>
      </c>
      <c r="S51" s="10">
        <v>16702881463</v>
      </c>
      <c r="U51" t="s">
        <v>2015</v>
      </c>
      <c r="V51">
        <v>561320</v>
      </c>
      <c r="W51" t="s">
        <v>123</v>
      </c>
      <c r="Y51" t="s">
        <v>383</v>
      </c>
      <c r="Z51" t="s">
        <v>2016</v>
      </c>
      <c r="AA51" t="s">
        <v>2017</v>
      </c>
      <c r="AB51" t="s">
        <v>295</v>
      </c>
      <c r="AC51" t="s">
        <v>7480</v>
      </c>
      <c r="AE51" t="s">
        <v>119</v>
      </c>
      <c r="AF51" t="s">
        <v>120</v>
      </c>
      <c r="AG51" s="3">
        <v>96950</v>
      </c>
      <c r="AH51" t="s">
        <v>121</v>
      </c>
      <c r="AJ51" s="10">
        <v>16702881463</v>
      </c>
      <c r="AL51" t="s">
        <v>2018</v>
      </c>
      <c r="BD51" t="str">
        <f>"35-3031.00"</f>
        <v>35-3031.00</v>
      </c>
      <c r="BE51" t="s">
        <v>1980</v>
      </c>
      <c r="BF51" t="s">
        <v>7481</v>
      </c>
      <c r="BG51" t="s">
        <v>7482</v>
      </c>
      <c r="BH51">
        <v>10</v>
      </c>
      <c r="BJ51" s="1">
        <v>45658</v>
      </c>
      <c r="BK51" s="1">
        <v>46022</v>
      </c>
      <c r="BN51">
        <v>35</v>
      </c>
      <c r="BO51">
        <v>0</v>
      </c>
      <c r="BP51">
        <v>7</v>
      </c>
      <c r="BQ51">
        <v>7</v>
      </c>
      <c r="BR51">
        <v>7</v>
      </c>
      <c r="BS51">
        <v>7</v>
      </c>
      <c r="BT51">
        <v>7</v>
      </c>
      <c r="BU51">
        <v>0</v>
      </c>
      <c r="BV51" t="str">
        <f>"8:30 AM"</f>
        <v>8:30 AM</v>
      </c>
      <c r="BW51" t="str">
        <f>"4:30 PM"</f>
        <v>4:30 PM</v>
      </c>
      <c r="BX51" t="s">
        <v>240</v>
      </c>
      <c r="BY51">
        <v>0</v>
      </c>
      <c r="BZ51">
        <v>3</v>
      </c>
      <c r="CA51" t="s">
        <v>115</v>
      </c>
      <c r="CC51" t="s">
        <v>6142</v>
      </c>
      <c r="CD51" t="s">
        <v>7479</v>
      </c>
      <c r="CF51" t="s">
        <v>119</v>
      </c>
      <c r="CG51" t="s">
        <v>120</v>
      </c>
      <c r="CH51" s="3">
        <v>96950</v>
      </c>
      <c r="CI51" s="4">
        <v>8.0399999999999991</v>
      </c>
      <c r="CK51" s="4">
        <v>12.06</v>
      </c>
      <c r="CM51" t="s">
        <v>136</v>
      </c>
      <c r="CN51" t="s">
        <v>224</v>
      </c>
      <c r="CO51" t="s">
        <v>137</v>
      </c>
      <c r="CQ51" t="s">
        <v>115</v>
      </c>
      <c r="CR51" t="s">
        <v>138</v>
      </c>
      <c r="CS51" t="s">
        <v>139</v>
      </c>
      <c r="CT51" t="s">
        <v>138</v>
      </c>
      <c r="CU51" t="s">
        <v>139</v>
      </c>
      <c r="CV51" t="s">
        <v>138</v>
      </c>
      <c r="CW51" t="s">
        <v>139</v>
      </c>
      <c r="CX51" s="2" t="s">
        <v>7483</v>
      </c>
      <c r="CY51" s="10">
        <v>16702881463</v>
      </c>
      <c r="CZ51" t="s">
        <v>2022</v>
      </c>
      <c r="DA51" t="s">
        <v>417</v>
      </c>
      <c r="DB51" t="s">
        <v>138</v>
      </c>
      <c r="DC51" t="s">
        <v>115</v>
      </c>
    </row>
    <row r="52" spans="1:112" ht="14.45" customHeight="1" x14ac:dyDescent="0.25">
      <c r="A52" t="s">
        <v>8661</v>
      </c>
      <c r="B52" t="s">
        <v>248</v>
      </c>
      <c r="C52" s="1">
        <v>45469</v>
      </c>
      <c r="D52" s="1">
        <v>45568</v>
      </c>
      <c r="E52" t="s">
        <v>114</v>
      </c>
      <c r="G52" t="s">
        <v>115</v>
      </c>
      <c r="H52" t="s">
        <v>115</v>
      </c>
      <c r="I52" t="s">
        <v>115</v>
      </c>
      <c r="J52" t="s">
        <v>1877</v>
      </c>
      <c r="L52" t="s">
        <v>8662</v>
      </c>
      <c r="N52" t="s">
        <v>128</v>
      </c>
      <c r="O52" t="s">
        <v>120</v>
      </c>
      <c r="P52" s="3">
        <v>96950</v>
      </c>
      <c r="Q52" t="s">
        <v>121</v>
      </c>
      <c r="S52" s="10">
        <v>16702850138</v>
      </c>
      <c r="U52" t="s">
        <v>1879</v>
      </c>
      <c r="V52">
        <v>72251</v>
      </c>
      <c r="W52" t="s">
        <v>123</v>
      </c>
      <c r="Y52" t="s">
        <v>1880</v>
      </c>
      <c r="Z52" t="s">
        <v>1881</v>
      </c>
      <c r="AA52" t="s">
        <v>3620</v>
      </c>
      <c r="AB52" t="s">
        <v>126</v>
      </c>
      <c r="AC52" t="s">
        <v>8663</v>
      </c>
      <c r="AE52" t="s">
        <v>128</v>
      </c>
      <c r="AF52" t="s">
        <v>120</v>
      </c>
      <c r="AG52" s="3">
        <v>96950</v>
      </c>
      <c r="AH52" t="s">
        <v>121</v>
      </c>
      <c r="AJ52" s="10">
        <v>16702850138</v>
      </c>
      <c r="AL52" t="s">
        <v>1882</v>
      </c>
      <c r="BD52" t="str">
        <f>"49-9071.00"</f>
        <v>49-9071.00</v>
      </c>
      <c r="BE52" t="s">
        <v>169</v>
      </c>
      <c r="BF52" t="s">
        <v>8664</v>
      </c>
      <c r="BG52" t="s">
        <v>1341</v>
      </c>
      <c r="BH52">
        <v>4</v>
      </c>
      <c r="BI52">
        <v>4</v>
      </c>
      <c r="BJ52" s="1">
        <v>45536</v>
      </c>
      <c r="BK52" s="1">
        <v>45900</v>
      </c>
      <c r="BL52" s="1">
        <v>45568</v>
      </c>
      <c r="BM52" s="1">
        <v>45900</v>
      </c>
      <c r="BN52">
        <v>35</v>
      </c>
      <c r="BO52">
        <v>0</v>
      </c>
      <c r="BP52">
        <v>7</v>
      </c>
      <c r="BQ52">
        <v>7</v>
      </c>
      <c r="BR52">
        <v>7</v>
      </c>
      <c r="BS52">
        <v>7</v>
      </c>
      <c r="BT52">
        <v>7</v>
      </c>
      <c r="BU52">
        <v>0</v>
      </c>
      <c r="BV52" t="str">
        <f>"8:00 AM"</f>
        <v>8:00 AM</v>
      </c>
      <c r="BW52" t="str">
        <f>"3:00 PM"</f>
        <v>3:00 PM</v>
      </c>
      <c r="BX52" t="s">
        <v>133</v>
      </c>
      <c r="BY52">
        <v>0</v>
      </c>
      <c r="BZ52">
        <v>24</v>
      </c>
      <c r="CA52" t="s">
        <v>115</v>
      </c>
      <c r="CC52" t="s">
        <v>1102</v>
      </c>
      <c r="CD52" t="s">
        <v>8665</v>
      </c>
      <c r="CF52" t="s">
        <v>119</v>
      </c>
      <c r="CG52" t="s">
        <v>120</v>
      </c>
      <c r="CH52" s="3">
        <v>96950</v>
      </c>
      <c r="CI52" s="4">
        <v>9.5399999999999991</v>
      </c>
      <c r="CJ52" s="4">
        <v>9.5399999999999991</v>
      </c>
      <c r="CK52" s="4">
        <v>14.31</v>
      </c>
      <c r="CL52" s="4">
        <v>14.31</v>
      </c>
      <c r="CM52" t="s">
        <v>136</v>
      </c>
      <c r="CO52" t="s">
        <v>137</v>
      </c>
      <c r="CQ52" t="s">
        <v>115</v>
      </c>
      <c r="CR52" t="s">
        <v>138</v>
      </c>
      <c r="CS52" t="s">
        <v>139</v>
      </c>
      <c r="CT52" t="s">
        <v>138</v>
      </c>
      <c r="CU52" t="s">
        <v>139</v>
      </c>
      <c r="CV52" t="s">
        <v>138</v>
      </c>
      <c r="CW52" t="s">
        <v>139</v>
      </c>
      <c r="CX52" t="s">
        <v>8666</v>
      </c>
      <c r="CY52" s="10">
        <v>16702850138</v>
      </c>
      <c r="CZ52" t="s">
        <v>1882</v>
      </c>
      <c r="DA52" t="s">
        <v>139</v>
      </c>
      <c r="DB52" t="s">
        <v>138</v>
      </c>
      <c r="DC52" t="s">
        <v>115</v>
      </c>
    </row>
    <row r="53" spans="1:112" ht="14.45" customHeight="1" x14ac:dyDescent="0.25">
      <c r="A53" t="s">
        <v>9023</v>
      </c>
      <c r="B53" t="s">
        <v>158</v>
      </c>
      <c r="C53" s="1">
        <v>45471</v>
      </c>
      <c r="D53" s="1">
        <v>45568</v>
      </c>
      <c r="E53" t="s">
        <v>114</v>
      </c>
      <c r="G53" t="s">
        <v>115</v>
      </c>
      <c r="H53" t="s">
        <v>115</v>
      </c>
      <c r="I53" t="s">
        <v>115</v>
      </c>
      <c r="J53" t="s">
        <v>9024</v>
      </c>
      <c r="K53" t="s">
        <v>9025</v>
      </c>
      <c r="L53" t="s">
        <v>9026</v>
      </c>
      <c r="N53" t="s">
        <v>7921</v>
      </c>
      <c r="O53" t="s">
        <v>120</v>
      </c>
      <c r="P53" s="3">
        <v>96950</v>
      </c>
      <c r="Q53" t="s">
        <v>121</v>
      </c>
      <c r="S53" s="10">
        <v>16702338883</v>
      </c>
      <c r="U53" t="s">
        <v>4822</v>
      </c>
      <c r="V53">
        <v>23622</v>
      </c>
      <c r="W53" t="s">
        <v>123</v>
      </c>
      <c r="Y53" t="s">
        <v>9027</v>
      </c>
      <c r="Z53" t="s">
        <v>9028</v>
      </c>
      <c r="AA53" t="s">
        <v>9029</v>
      </c>
      <c r="AB53" t="s">
        <v>339</v>
      </c>
      <c r="AC53" t="s">
        <v>2737</v>
      </c>
      <c r="AE53" t="s">
        <v>7921</v>
      </c>
      <c r="AF53" t="s">
        <v>120</v>
      </c>
      <c r="AG53" s="3">
        <v>96950</v>
      </c>
      <c r="AH53" t="s">
        <v>121</v>
      </c>
      <c r="AJ53" s="10">
        <v>16702338883</v>
      </c>
      <c r="AL53" t="s">
        <v>9030</v>
      </c>
      <c r="BD53" t="str">
        <f>"17-3022.00"</f>
        <v>17-3022.00</v>
      </c>
      <c r="BE53" t="s">
        <v>2760</v>
      </c>
      <c r="BF53" t="s">
        <v>9031</v>
      </c>
      <c r="BG53" t="s">
        <v>9032</v>
      </c>
      <c r="BH53">
        <v>1</v>
      </c>
      <c r="BJ53" s="1">
        <v>45580</v>
      </c>
      <c r="BK53" s="1">
        <v>45944</v>
      </c>
      <c r="BN53">
        <v>40</v>
      </c>
      <c r="BO53">
        <v>0</v>
      </c>
      <c r="BP53">
        <v>8</v>
      </c>
      <c r="BQ53">
        <v>8</v>
      </c>
      <c r="BR53">
        <v>8</v>
      </c>
      <c r="BS53">
        <v>8</v>
      </c>
      <c r="BT53">
        <v>8</v>
      </c>
      <c r="BU53">
        <v>0</v>
      </c>
      <c r="BV53" t="str">
        <f>"8:00 AM"</f>
        <v>8:00 AM</v>
      </c>
      <c r="BW53" t="str">
        <f>"5:00 PM"</f>
        <v>5:00 PM</v>
      </c>
      <c r="BX53" t="s">
        <v>189</v>
      </c>
      <c r="BY53">
        <v>0</v>
      </c>
      <c r="BZ53">
        <v>24</v>
      </c>
      <c r="CA53" t="s">
        <v>115</v>
      </c>
      <c r="CC53" t="s">
        <v>9033</v>
      </c>
      <c r="CD53" t="s">
        <v>9026</v>
      </c>
      <c r="CF53" t="s">
        <v>7921</v>
      </c>
      <c r="CG53" t="s">
        <v>120</v>
      </c>
      <c r="CH53" s="3">
        <v>96950</v>
      </c>
      <c r="CI53" s="4">
        <v>17.760000000000002</v>
      </c>
      <c r="CJ53" s="4">
        <v>20</v>
      </c>
      <c r="CK53" s="4">
        <v>26.64</v>
      </c>
      <c r="CL53" s="4">
        <v>30</v>
      </c>
      <c r="CM53" t="s">
        <v>136</v>
      </c>
      <c r="CN53" t="s">
        <v>331</v>
      </c>
      <c r="CO53" t="s">
        <v>137</v>
      </c>
      <c r="CQ53" t="s">
        <v>115</v>
      </c>
      <c r="CR53" t="s">
        <v>138</v>
      </c>
      <c r="CS53" t="s">
        <v>138</v>
      </c>
      <c r="CT53" t="s">
        <v>138</v>
      </c>
      <c r="CU53" t="s">
        <v>139</v>
      </c>
      <c r="CV53" t="s">
        <v>138</v>
      </c>
      <c r="CW53" t="s">
        <v>138</v>
      </c>
      <c r="CX53" t="s">
        <v>1389</v>
      </c>
      <c r="CY53" s="10">
        <v>16702338883</v>
      </c>
      <c r="CZ53" t="s">
        <v>9030</v>
      </c>
      <c r="DA53" t="s">
        <v>139</v>
      </c>
      <c r="DB53" t="s">
        <v>138</v>
      </c>
      <c r="DC53" t="s">
        <v>115</v>
      </c>
    </row>
    <row r="54" spans="1:112" ht="14.45" customHeight="1" x14ac:dyDescent="0.25">
      <c r="A54" t="s">
        <v>9071</v>
      </c>
      <c r="B54" t="s">
        <v>113</v>
      </c>
      <c r="C54" s="1">
        <v>45461</v>
      </c>
      <c r="D54" s="1">
        <v>45568</v>
      </c>
      <c r="E54" t="s">
        <v>210</v>
      </c>
      <c r="F54" s="1">
        <v>45595</v>
      </c>
      <c r="G54" t="s">
        <v>115</v>
      </c>
      <c r="H54" t="s">
        <v>115</v>
      </c>
      <c r="I54" t="s">
        <v>115</v>
      </c>
      <c r="J54" t="s">
        <v>527</v>
      </c>
      <c r="K54" t="s">
        <v>528</v>
      </c>
      <c r="L54" t="s">
        <v>529</v>
      </c>
      <c r="M54" t="s">
        <v>536</v>
      </c>
      <c r="N54" t="s">
        <v>128</v>
      </c>
      <c r="O54" t="s">
        <v>120</v>
      </c>
      <c r="P54" s="3">
        <v>96950</v>
      </c>
      <c r="Q54" t="s">
        <v>121</v>
      </c>
      <c r="S54" s="10">
        <v>16702352883</v>
      </c>
      <c r="T54">
        <v>0</v>
      </c>
      <c r="U54" t="s">
        <v>531</v>
      </c>
      <c r="V54">
        <v>56132</v>
      </c>
      <c r="W54" t="s">
        <v>123</v>
      </c>
      <c r="Y54" t="s">
        <v>533</v>
      </c>
      <c r="Z54" t="s">
        <v>534</v>
      </c>
      <c r="AA54" t="s">
        <v>535</v>
      </c>
      <c r="AB54" t="s">
        <v>516</v>
      </c>
      <c r="AC54" t="s">
        <v>529</v>
      </c>
      <c r="AD54" t="s">
        <v>536</v>
      </c>
      <c r="AE54" t="s">
        <v>128</v>
      </c>
      <c r="AF54" t="s">
        <v>120</v>
      </c>
      <c r="AG54" s="3">
        <v>96950</v>
      </c>
      <c r="AH54" t="s">
        <v>121</v>
      </c>
      <c r="AJ54" s="10">
        <v>16702352883</v>
      </c>
      <c r="AK54">
        <v>0</v>
      </c>
      <c r="AL54" t="s">
        <v>537</v>
      </c>
      <c r="BD54" t="str">
        <f>"53-7065.00"</f>
        <v>53-7065.00</v>
      </c>
      <c r="BE54" t="s">
        <v>519</v>
      </c>
      <c r="BF54" t="s">
        <v>9072</v>
      </c>
      <c r="BG54" t="s">
        <v>5364</v>
      </c>
      <c r="BH54">
        <v>6</v>
      </c>
      <c r="BJ54" s="1">
        <v>45597</v>
      </c>
      <c r="BK54" s="1">
        <v>45961</v>
      </c>
      <c r="BN54">
        <v>35</v>
      </c>
      <c r="BO54">
        <v>0</v>
      </c>
      <c r="BP54">
        <v>7</v>
      </c>
      <c r="BQ54">
        <v>7</v>
      </c>
      <c r="BR54">
        <v>7</v>
      </c>
      <c r="BS54">
        <v>7</v>
      </c>
      <c r="BT54">
        <v>7</v>
      </c>
      <c r="BU54">
        <v>0</v>
      </c>
      <c r="BV54" t="str">
        <f>"8:00 AM"</f>
        <v>8:00 AM</v>
      </c>
      <c r="BW54" t="str">
        <f>"4:00 PM"</f>
        <v>4:00 PM</v>
      </c>
      <c r="BX54" t="s">
        <v>133</v>
      </c>
      <c r="BY54">
        <v>0</v>
      </c>
      <c r="BZ54">
        <v>3</v>
      </c>
      <c r="CA54" t="s">
        <v>115</v>
      </c>
      <c r="CC54" t="s">
        <v>9073</v>
      </c>
      <c r="CD54" t="s">
        <v>529</v>
      </c>
      <c r="CE54" t="s">
        <v>542</v>
      </c>
      <c r="CF54" t="s">
        <v>128</v>
      </c>
      <c r="CG54" t="s">
        <v>120</v>
      </c>
      <c r="CH54" s="3">
        <v>96950</v>
      </c>
      <c r="CI54" s="4">
        <v>8.56</v>
      </c>
      <c r="CJ54" s="4">
        <v>8.56</v>
      </c>
      <c r="CK54" s="4">
        <v>12.84</v>
      </c>
      <c r="CL54" s="4">
        <v>12.84</v>
      </c>
      <c r="CM54" t="s">
        <v>136</v>
      </c>
      <c r="CN54" t="s">
        <v>224</v>
      </c>
      <c r="CO54" t="s">
        <v>137</v>
      </c>
      <c r="CQ54" t="s">
        <v>115</v>
      </c>
      <c r="CR54" t="s">
        <v>138</v>
      </c>
      <c r="CS54" t="s">
        <v>139</v>
      </c>
      <c r="CT54" t="s">
        <v>138</v>
      </c>
      <c r="CU54" t="s">
        <v>138</v>
      </c>
      <c r="CV54" t="s">
        <v>138</v>
      </c>
      <c r="CW54" t="s">
        <v>139</v>
      </c>
      <c r="CX54" t="s">
        <v>2135</v>
      </c>
      <c r="CY54" s="10">
        <v>16702352883</v>
      </c>
      <c r="CZ54" t="s">
        <v>537</v>
      </c>
      <c r="DA54" t="s">
        <v>331</v>
      </c>
      <c r="DB54" t="s">
        <v>138</v>
      </c>
      <c r="DC54" t="s">
        <v>115</v>
      </c>
    </row>
    <row r="55" spans="1:112" ht="14.45" customHeight="1" x14ac:dyDescent="0.25">
      <c r="A55" t="s">
        <v>9083</v>
      </c>
      <c r="B55" t="s">
        <v>248</v>
      </c>
      <c r="C55" s="1">
        <v>45484</v>
      </c>
      <c r="D55" s="1">
        <v>45568</v>
      </c>
      <c r="E55" t="s">
        <v>114</v>
      </c>
      <c r="G55" t="s">
        <v>115</v>
      </c>
      <c r="H55" t="s">
        <v>115</v>
      </c>
      <c r="I55" t="s">
        <v>115</v>
      </c>
      <c r="J55" t="s">
        <v>9084</v>
      </c>
      <c r="L55" t="s">
        <v>9085</v>
      </c>
      <c r="M55" t="s">
        <v>9086</v>
      </c>
      <c r="N55" t="s">
        <v>128</v>
      </c>
      <c r="O55" t="s">
        <v>120</v>
      </c>
      <c r="P55" s="3">
        <v>96950</v>
      </c>
      <c r="Q55" t="s">
        <v>121</v>
      </c>
      <c r="S55" s="10">
        <v>16702353500</v>
      </c>
      <c r="U55" t="s">
        <v>9087</v>
      </c>
      <c r="V55">
        <v>444140</v>
      </c>
      <c r="W55" t="s">
        <v>123</v>
      </c>
      <c r="Y55" t="s">
        <v>9088</v>
      </c>
      <c r="Z55" t="s">
        <v>9089</v>
      </c>
      <c r="AB55" t="s">
        <v>126</v>
      </c>
      <c r="AC55" t="s">
        <v>9085</v>
      </c>
      <c r="AD55" t="s">
        <v>9086</v>
      </c>
      <c r="AE55" t="s">
        <v>128</v>
      </c>
      <c r="AF55" t="s">
        <v>120</v>
      </c>
      <c r="AG55" s="3">
        <v>96950</v>
      </c>
      <c r="AH55" t="s">
        <v>121</v>
      </c>
      <c r="AI55" t="s">
        <v>128</v>
      </c>
      <c r="AJ55" s="10">
        <v>16702353500</v>
      </c>
      <c r="AL55" t="s">
        <v>9090</v>
      </c>
      <c r="BD55" t="str">
        <f>"13-2011.00"</f>
        <v>13-2011.00</v>
      </c>
      <c r="BE55" t="s">
        <v>893</v>
      </c>
      <c r="BF55" t="s">
        <v>9091</v>
      </c>
      <c r="BG55" t="s">
        <v>895</v>
      </c>
      <c r="BH55">
        <v>1</v>
      </c>
      <c r="BI55">
        <v>1</v>
      </c>
      <c r="BJ55" s="1">
        <v>45566</v>
      </c>
      <c r="BK55" s="1">
        <v>45930</v>
      </c>
      <c r="BL55" s="1">
        <v>45568</v>
      </c>
      <c r="BM55" s="1">
        <v>45930</v>
      </c>
      <c r="BN55">
        <v>40</v>
      </c>
      <c r="BO55">
        <v>0</v>
      </c>
      <c r="BP55">
        <v>8</v>
      </c>
      <c r="BQ55">
        <v>8</v>
      </c>
      <c r="BR55">
        <v>8</v>
      </c>
      <c r="BS55">
        <v>8</v>
      </c>
      <c r="BT55">
        <v>8</v>
      </c>
      <c r="BU55">
        <v>0</v>
      </c>
      <c r="BV55" t="str">
        <f>"8:00 AM"</f>
        <v>8:00 AM</v>
      </c>
      <c r="BW55" t="str">
        <f>"5:00 PM"</f>
        <v>5:00 PM</v>
      </c>
      <c r="BX55" t="s">
        <v>360</v>
      </c>
      <c r="BY55">
        <v>0</v>
      </c>
      <c r="BZ55">
        <v>36</v>
      </c>
      <c r="CA55" t="s">
        <v>115</v>
      </c>
      <c r="CC55" s="2" t="s">
        <v>9092</v>
      </c>
      <c r="CD55" t="s">
        <v>9085</v>
      </c>
      <c r="CE55" t="s">
        <v>9086</v>
      </c>
      <c r="CF55" t="s">
        <v>128</v>
      </c>
      <c r="CG55" t="s">
        <v>120</v>
      </c>
      <c r="CH55" s="3">
        <v>96950</v>
      </c>
      <c r="CI55" s="4">
        <v>17.48</v>
      </c>
      <c r="CJ55" s="4">
        <v>17.48</v>
      </c>
      <c r="CK55" s="4">
        <v>26.22</v>
      </c>
      <c r="CL55" s="4">
        <v>26.22</v>
      </c>
      <c r="CM55" t="s">
        <v>136</v>
      </c>
      <c r="CO55" t="s">
        <v>137</v>
      </c>
      <c r="CQ55" t="s">
        <v>115</v>
      </c>
      <c r="CR55" t="s">
        <v>138</v>
      </c>
      <c r="CS55" t="s">
        <v>139</v>
      </c>
      <c r="CT55" t="s">
        <v>138</v>
      </c>
      <c r="CU55" t="s">
        <v>139</v>
      </c>
      <c r="CV55" t="s">
        <v>138</v>
      </c>
      <c r="CW55" t="s">
        <v>139</v>
      </c>
      <c r="CX55" t="s">
        <v>9093</v>
      </c>
      <c r="CY55" s="10">
        <v>16702353500</v>
      </c>
      <c r="CZ55" t="s">
        <v>9090</v>
      </c>
      <c r="DA55" t="s">
        <v>139</v>
      </c>
      <c r="DB55" t="s">
        <v>138</v>
      </c>
      <c r="DC55" t="s">
        <v>115</v>
      </c>
    </row>
    <row r="56" spans="1:112" ht="14.45" customHeight="1" x14ac:dyDescent="0.25">
      <c r="A56" t="s">
        <v>9341</v>
      </c>
      <c r="B56" t="s">
        <v>248</v>
      </c>
      <c r="C56" s="1">
        <v>45469</v>
      </c>
      <c r="D56" s="1">
        <v>45568</v>
      </c>
      <c r="E56" t="s">
        <v>210</v>
      </c>
      <c r="F56" s="1">
        <v>45564</v>
      </c>
      <c r="G56" t="s">
        <v>115</v>
      </c>
      <c r="H56" t="s">
        <v>115</v>
      </c>
      <c r="I56" t="s">
        <v>115</v>
      </c>
      <c r="J56" t="s">
        <v>1877</v>
      </c>
      <c r="K56" t="s">
        <v>9342</v>
      </c>
      <c r="L56" t="s">
        <v>9343</v>
      </c>
      <c r="N56" t="s">
        <v>128</v>
      </c>
      <c r="O56" t="s">
        <v>120</v>
      </c>
      <c r="P56" s="3">
        <v>96950</v>
      </c>
      <c r="Q56" t="s">
        <v>121</v>
      </c>
      <c r="S56" s="10">
        <v>16702850138</v>
      </c>
      <c r="U56" t="s">
        <v>1879</v>
      </c>
      <c r="V56">
        <v>72232</v>
      </c>
      <c r="W56" t="s">
        <v>123</v>
      </c>
      <c r="Y56" t="s">
        <v>1880</v>
      </c>
      <c r="Z56" t="s">
        <v>1881</v>
      </c>
      <c r="AA56" t="s">
        <v>3620</v>
      </c>
      <c r="AB56" t="s">
        <v>126</v>
      </c>
      <c r="AC56" t="s">
        <v>9344</v>
      </c>
      <c r="AE56" t="s">
        <v>128</v>
      </c>
      <c r="AF56" t="s">
        <v>120</v>
      </c>
      <c r="AG56" s="3">
        <v>96950</v>
      </c>
      <c r="AH56" t="s">
        <v>121</v>
      </c>
      <c r="AJ56" s="10">
        <v>16702850138</v>
      </c>
      <c r="AL56" t="s">
        <v>1882</v>
      </c>
      <c r="BD56" t="str">
        <f>"35-2021.00"</f>
        <v>35-2021.00</v>
      </c>
      <c r="BE56" t="s">
        <v>282</v>
      </c>
      <c r="BF56" t="s">
        <v>9345</v>
      </c>
      <c r="BG56" t="s">
        <v>9346</v>
      </c>
      <c r="BH56">
        <v>7</v>
      </c>
      <c r="BI56">
        <v>7</v>
      </c>
      <c r="BJ56" s="1">
        <v>45566</v>
      </c>
      <c r="BK56" s="1">
        <v>45930</v>
      </c>
      <c r="BL56" s="1">
        <v>45568</v>
      </c>
      <c r="BM56" s="1">
        <v>45930</v>
      </c>
      <c r="BN56">
        <v>35</v>
      </c>
      <c r="BO56">
        <v>0</v>
      </c>
      <c r="BP56">
        <v>7</v>
      </c>
      <c r="BQ56">
        <v>7</v>
      </c>
      <c r="BR56">
        <v>7</v>
      </c>
      <c r="BS56">
        <v>7</v>
      </c>
      <c r="BT56">
        <v>7</v>
      </c>
      <c r="BU56">
        <v>0</v>
      </c>
      <c r="BV56" t="str">
        <f>"7:00 AM"</f>
        <v>7:00 AM</v>
      </c>
      <c r="BW56" t="str">
        <f>"5:00 PM"</f>
        <v>5:00 PM</v>
      </c>
      <c r="BX56" t="s">
        <v>240</v>
      </c>
      <c r="BY56">
        <v>0</v>
      </c>
      <c r="BZ56">
        <v>3</v>
      </c>
      <c r="CA56" t="s">
        <v>115</v>
      </c>
      <c r="CC56" t="s">
        <v>9347</v>
      </c>
      <c r="CD56" t="s">
        <v>9343</v>
      </c>
      <c r="CF56" t="s">
        <v>128</v>
      </c>
      <c r="CG56" t="s">
        <v>120</v>
      </c>
      <c r="CH56" s="3">
        <v>96950</v>
      </c>
      <c r="CI56" s="4">
        <v>7.95</v>
      </c>
      <c r="CJ56" s="4">
        <v>7.95</v>
      </c>
      <c r="CK56" s="4">
        <v>11.93</v>
      </c>
      <c r="CL56" s="4">
        <v>11.93</v>
      </c>
      <c r="CM56" t="s">
        <v>136</v>
      </c>
      <c r="CO56" t="s">
        <v>137</v>
      </c>
      <c r="CQ56" t="s">
        <v>115</v>
      </c>
      <c r="CR56" t="s">
        <v>138</v>
      </c>
      <c r="CS56" t="s">
        <v>139</v>
      </c>
      <c r="CT56" t="s">
        <v>138</v>
      </c>
      <c r="CU56" t="s">
        <v>139</v>
      </c>
      <c r="CV56" t="s">
        <v>138</v>
      </c>
      <c r="CW56" t="s">
        <v>139</v>
      </c>
      <c r="CX56" t="s">
        <v>9348</v>
      </c>
      <c r="CY56" s="10">
        <v>16702850138</v>
      </c>
      <c r="CZ56" t="s">
        <v>1882</v>
      </c>
      <c r="DA56" t="s">
        <v>139</v>
      </c>
      <c r="DB56" t="s">
        <v>138</v>
      </c>
      <c r="DC56" t="s">
        <v>115</v>
      </c>
    </row>
    <row r="57" spans="1:112" ht="14.45" customHeight="1" x14ac:dyDescent="0.25">
      <c r="A57" t="s">
        <v>9772</v>
      </c>
      <c r="B57" t="s">
        <v>248</v>
      </c>
      <c r="C57" s="1">
        <v>45471</v>
      </c>
      <c r="D57" s="1">
        <v>45568</v>
      </c>
      <c r="E57" t="s">
        <v>114</v>
      </c>
      <c r="G57" t="s">
        <v>115</v>
      </c>
      <c r="H57" t="s">
        <v>115</v>
      </c>
      <c r="I57" t="s">
        <v>115</v>
      </c>
      <c r="J57" t="s">
        <v>9773</v>
      </c>
      <c r="K57" t="s">
        <v>9774</v>
      </c>
      <c r="L57" t="s">
        <v>9775</v>
      </c>
      <c r="N57" t="s">
        <v>1172</v>
      </c>
      <c r="O57" t="s">
        <v>120</v>
      </c>
      <c r="P57" s="3">
        <v>96950</v>
      </c>
      <c r="Q57" t="s">
        <v>121</v>
      </c>
      <c r="S57" s="10">
        <v>16702338883</v>
      </c>
      <c r="U57" t="s">
        <v>4822</v>
      </c>
      <c r="V57">
        <v>23622</v>
      </c>
      <c r="W57" t="s">
        <v>123</v>
      </c>
      <c r="Y57" t="s">
        <v>4823</v>
      </c>
      <c r="Z57" t="s">
        <v>4824</v>
      </c>
      <c r="AA57" t="s">
        <v>4825</v>
      </c>
      <c r="AB57" t="s">
        <v>126</v>
      </c>
      <c r="AC57" t="s">
        <v>9775</v>
      </c>
      <c r="AE57" t="s">
        <v>1172</v>
      </c>
      <c r="AF57" t="s">
        <v>120</v>
      </c>
      <c r="AG57" s="3">
        <v>96950</v>
      </c>
      <c r="AH57" t="s">
        <v>121</v>
      </c>
      <c r="AJ57" s="10">
        <v>16702338883</v>
      </c>
      <c r="AL57" t="s">
        <v>9030</v>
      </c>
      <c r="BD57" t="str">
        <f>"49-9071.00"</f>
        <v>49-9071.00</v>
      </c>
      <c r="BE57" t="s">
        <v>169</v>
      </c>
      <c r="BF57" t="s">
        <v>9776</v>
      </c>
      <c r="BG57" t="s">
        <v>9777</v>
      </c>
      <c r="BH57">
        <v>12</v>
      </c>
      <c r="BI57">
        <v>12</v>
      </c>
      <c r="BJ57" s="1">
        <v>45566</v>
      </c>
      <c r="BK57" s="1">
        <v>45930</v>
      </c>
      <c r="BL57" s="1">
        <v>45568</v>
      </c>
      <c r="BM57" s="1">
        <v>45930</v>
      </c>
      <c r="BN57">
        <v>40</v>
      </c>
      <c r="BO57">
        <v>0</v>
      </c>
      <c r="BP57">
        <v>8</v>
      </c>
      <c r="BQ57">
        <v>8</v>
      </c>
      <c r="BR57">
        <v>8</v>
      </c>
      <c r="BS57">
        <v>8</v>
      </c>
      <c r="BT57">
        <v>8</v>
      </c>
      <c r="BU57">
        <v>0</v>
      </c>
      <c r="BV57" t="str">
        <f>"7:30 AM"</f>
        <v>7:30 AM</v>
      </c>
      <c r="BW57" t="str">
        <f>"4:30 PM"</f>
        <v>4:30 PM</v>
      </c>
      <c r="BX57" t="s">
        <v>133</v>
      </c>
      <c r="BY57">
        <v>0</v>
      </c>
      <c r="BZ57">
        <v>6</v>
      </c>
      <c r="CA57" t="s">
        <v>115</v>
      </c>
      <c r="CC57" t="s">
        <v>9778</v>
      </c>
      <c r="CD57" t="s">
        <v>9779</v>
      </c>
      <c r="CF57" t="s">
        <v>1172</v>
      </c>
      <c r="CG57" t="s">
        <v>120</v>
      </c>
      <c r="CH57" s="3">
        <v>96950</v>
      </c>
      <c r="CI57" s="4">
        <v>9.5399999999999991</v>
      </c>
      <c r="CJ57" s="4">
        <v>10</v>
      </c>
      <c r="CK57" s="4">
        <v>14.31</v>
      </c>
      <c r="CL57" s="4">
        <v>15</v>
      </c>
      <c r="CM57" t="s">
        <v>136</v>
      </c>
      <c r="CN57" t="s">
        <v>331</v>
      </c>
      <c r="CO57" t="s">
        <v>173</v>
      </c>
      <c r="CQ57" t="s">
        <v>115</v>
      </c>
      <c r="CR57" t="s">
        <v>138</v>
      </c>
      <c r="CS57" t="s">
        <v>138</v>
      </c>
      <c r="CT57" t="s">
        <v>138</v>
      </c>
      <c r="CU57" t="s">
        <v>139</v>
      </c>
      <c r="CV57" t="s">
        <v>138</v>
      </c>
      <c r="CW57" t="s">
        <v>138</v>
      </c>
      <c r="CX57" t="s">
        <v>1389</v>
      </c>
      <c r="CY57" s="10">
        <v>16702338883</v>
      </c>
      <c r="CZ57" t="s">
        <v>9030</v>
      </c>
      <c r="DA57" t="s">
        <v>139</v>
      </c>
      <c r="DB57" t="s">
        <v>138</v>
      </c>
      <c r="DC57" t="s">
        <v>115</v>
      </c>
    </row>
    <row r="58" spans="1:112" ht="14.45" customHeight="1" x14ac:dyDescent="0.25">
      <c r="A58" t="s">
        <v>10970</v>
      </c>
      <c r="B58" t="s">
        <v>248</v>
      </c>
      <c r="C58" s="1">
        <v>45485</v>
      </c>
      <c r="D58" s="1">
        <v>45568</v>
      </c>
      <c r="E58" t="s">
        <v>210</v>
      </c>
      <c r="F58" s="1">
        <v>45564</v>
      </c>
      <c r="G58" t="s">
        <v>115</v>
      </c>
      <c r="H58" t="s">
        <v>115</v>
      </c>
      <c r="I58" t="s">
        <v>115</v>
      </c>
      <c r="J58" t="s">
        <v>5323</v>
      </c>
      <c r="K58" t="s">
        <v>5324</v>
      </c>
      <c r="L58" t="s">
        <v>5325</v>
      </c>
      <c r="M58" t="s">
        <v>5326</v>
      </c>
      <c r="N58" t="s">
        <v>119</v>
      </c>
      <c r="O58" t="s">
        <v>120</v>
      </c>
      <c r="P58" s="3">
        <v>96950</v>
      </c>
      <c r="Q58" t="s">
        <v>121</v>
      </c>
      <c r="R58" t="s">
        <v>1661</v>
      </c>
      <c r="S58" s="10">
        <v>16702877041</v>
      </c>
      <c r="U58" t="s">
        <v>5327</v>
      </c>
      <c r="V58">
        <v>72241</v>
      </c>
      <c r="W58" t="s">
        <v>123</v>
      </c>
      <c r="Y58" t="s">
        <v>5328</v>
      </c>
      <c r="Z58" t="s">
        <v>5329</v>
      </c>
      <c r="AA58" t="s">
        <v>5330</v>
      </c>
      <c r="AB58" t="s">
        <v>295</v>
      </c>
      <c r="AC58" t="s">
        <v>5325</v>
      </c>
      <c r="AD58" t="s">
        <v>5326</v>
      </c>
      <c r="AE58" t="s">
        <v>119</v>
      </c>
      <c r="AF58" t="s">
        <v>120</v>
      </c>
      <c r="AG58" s="3">
        <v>96950</v>
      </c>
      <c r="AH58" t="s">
        <v>121</v>
      </c>
      <c r="AI58" t="s">
        <v>762</v>
      </c>
      <c r="AJ58" s="10">
        <v>16702877041</v>
      </c>
      <c r="AL58" t="s">
        <v>5331</v>
      </c>
      <c r="BD58" t="str">
        <f>"35-2014.00"</f>
        <v>35-2014.00</v>
      </c>
      <c r="BE58" t="s">
        <v>221</v>
      </c>
      <c r="BF58" t="s">
        <v>9371</v>
      </c>
      <c r="BG58" t="s">
        <v>282</v>
      </c>
      <c r="BH58">
        <v>5</v>
      </c>
      <c r="BI58">
        <v>5</v>
      </c>
      <c r="BJ58" s="1">
        <v>45566</v>
      </c>
      <c r="BK58" s="1">
        <v>45930</v>
      </c>
      <c r="BL58" s="1">
        <v>45568</v>
      </c>
      <c r="BM58" s="1">
        <v>45930</v>
      </c>
      <c r="BN58">
        <v>35</v>
      </c>
      <c r="BO58">
        <v>5</v>
      </c>
      <c r="BP58">
        <v>5</v>
      </c>
      <c r="BQ58">
        <v>5</v>
      </c>
      <c r="BR58">
        <v>5</v>
      </c>
      <c r="BS58">
        <v>5</v>
      </c>
      <c r="BT58">
        <v>5</v>
      </c>
      <c r="BU58">
        <v>5</v>
      </c>
      <c r="BV58" t="str">
        <f>"5:45 PM"</f>
        <v>5:45 PM</v>
      </c>
      <c r="BW58" t="str">
        <f>"10:45 PM"</f>
        <v>10:45 PM</v>
      </c>
      <c r="BX58" t="s">
        <v>240</v>
      </c>
      <c r="BY58">
        <v>0</v>
      </c>
      <c r="BZ58">
        <v>3</v>
      </c>
      <c r="CA58" t="s">
        <v>115</v>
      </c>
      <c r="CC58" s="2" t="s">
        <v>10971</v>
      </c>
      <c r="CD58" t="s">
        <v>5325</v>
      </c>
      <c r="CE58" t="s">
        <v>5326</v>
      </c>
      <c r="CF58" t="s">
        <v>119</v>
      </c>
      <c r="CG58" t="s">
        <v>120</v>
      </c>
      <c r="CH58" s="3">
        <v>96950</v>
      </c>
      <c r="CI58" s="4">
        <v>8.83</v>
      </c>
      <c r="CJ58" s="4">
        <v>8.83</v>
      </c>
      <c r="CK58" s="4">
        <v>13.25</v>
      </c>
      <c r="CL58" s="4">
        <v>13.25</v>
      </c>
      <c r="CM58" t="s">
        <v>136</v>
      </c>
      <c r="CO58" t="s">
        <v>137</v>
      </c>
      <c r="CQ58" t="s">
        <v>115</v>
      </c>
      <c r="CR58" t="s">
        <v>138</v>
      </c>
      <c r="CS58" t="s">
        <v>139</v>
      </c>
      <c r="CT58" t="s">
        <v>138</v>
      </c>
      <c r="CU58" t="s">
        <v>139</v>
      </c>
      <c r="CV58" t="s">
        <v>138</v>
      </c>
      <c r="CW58" t="s">
        <v>139</v>
      </c>
      <c r="CX58" t="s">
        <v>5333</v>
      </c>
      <c r="CY58" s="10">
        <v>16702877041</v>
      </c>
      <c r="CZ58" t="s">
        <v>5331</v>
      </c>
      <c r="DA58" t="s">
        <v>139</v>
      </c>
      <c r="DB58" t="s">
        <v>138</v>
      </c>
      <c r="DC58" t="s">
        <v>115</v>
      </c>
    </row>
    <row r="59" spans="1:112" ht="14.45" customHeight="1" x14ac:dyDescent="0.25">
      <c r="A59" t="s">
        <v>11618</v>
      </c>
      <c r="B59" t="s">
        <v>158</v>
      </c>
      <c r="C59" s="1">
        <v>45478</v>
      </c>
      <c r="D59" s="1">
        <v>45568</v>
      </c>
      <c r="E59" t="s">
        <v>210</v>
      </c>
      <c r="F59" s="1">
        <v>45564</v>
      </c>
      <c r="G59" t="s">
        <v>115</v>
      </c>
      <c r="H59" t="s">
        <v>115</v>
      </c>
      <c r="I59" t="s">
        <v>115</v>
      </c>
      <c r="J59" t="s">
        <v>2293</v>
      </c>
      <c r="L59" t="s">
        <v>2294</v>
      </c>
      <c r="M59" t="s">
        <v>2295</v>
      </c>
      <c r="N59" t="s">
        <v>128</v>
      </c>
      <c r="O59" t="s">
        <v>120</v>
      </c>
      <c r="P59" s="3">
        <v>96950</v>
      </c>
      <c r="Q59" t="s">
        <v>121</v>
      </c>
      <c r="S59" s="10">
        <v>16702348895</v>
      </c>
      <c r="U59" t="s">
        <v>2296</v>
      </c>
      <c r="V59">
        <v>81121</v>
      </c>
      <c r="W59" t="s">
        <v>123</v>
      </c>
      <c r="Y59" t="s">
        <v>2297</v>
      </c>
      <c r="Z59" t="s">
        <v>2298</v>
      </c>
      <c r="AA59" t="s">
        <v>2299</v>
      </c>
      <c r="AB59" t="s">
        <v>126</v>
      </c>
      <c r="AC59" t="s">
        <v>2294</v>
      </c>
      <c r="AD59" t="s">
        <v>2295</v>
      </c>
      <c r="AE59" t="s">
        <v>128</v>
      </c>
      <c r="AF59" t="s">
        <v>120</v>
      </c>
      <c r="AG59" s="3">
        <v>96950</v>
      </c>
      <c r="AH59" t="s">
        <v>121</v>
      </c>
      <c r="AJ59" s="10">
        <v>16702348895</v>
      </c>
      <c r="AL59" t="s">
        <v>2300</v>
      </c>
      <c r="BD59" t="str">
        <f>"51-9198.00"</f>
        <v>51-9198.00</v>
      </c>
      <c r="BE59" t="s">
        <v>2301</v>
      </c>
      <c r="BF59" t="s">
        <v>2302</v>
      </c>
      <c r="BG59" t="s">
        <v>2303</v>
      </c>
      <c r="BH59">
        <v>1</v>
      </c>
      <c r="BJ59" s="1">
        <v>45566</v>
      </c>
      <c r="BK59" s="1">
        <v>45930</v>
      </c>
      <c r="BN59">
        <v>40</v>
      </c>
      <c r="BO59">
        <v>0</v>
      </c>
      <c r="BP59">
        <v>8</v>
      </c>
      <c r="BQ59">
        <v>8</v>
      </c>
      <c r="BR59">
        <v>8</v>
      </c>
      <c r="BS59">
        <v>8</v>
      </c>
      <c r="BT59">
        <v>8</v>
      </c>
      <c r="BU59">
        <v>0</v>
      </c>
      <c r="BV59" t="str">
        <f>"8:00 AM"</f>
        <v>8:00 AM</v>
      </c>
      <c r="BW59" t="str">
        <f>"5:00 PM"</f>
        <v>5:00 PM</v>
      </c>
      <c r="BX59" t="s">
        <v>133</v>
      </c>
      <c r="BY59">
        <v>0</v>
      </c>
      <c r="BZ59">
        <v>12</v>
      </c>
      <c r="CA59" t="s">
        <v>115</v>
      </c>
      <c r="CC59" t="s">
        <v>224</v>
      </c>
      <c r="CD59" t="s">
        <v>2295</v>
      </c>
      <c r="CF59" t="s">
        <v>128</v>
      </c>
      <c r="CG59" t="s">
        <v>120</v>
      </c>
      <c r="CH59" s="3">
        <v>96950</v>
      </c>
      <c r="CI59" s="4">
        <v>7.95</v>
      </c>
      <c r="CJ59" s="4">
        <v>7.95</v>
      </c>
      <c r="CK59" s="4">
        <v>11.93</v>
      </c>
      <c r="CL59" s="4">
        <v>11.93</v>
      </c>
      <c r="CM59" t="s">
        <v>136</v>
      </c>
      <c r="CN59" t="s">
        <v>139</v>
      </c>
      <c r="CO59" t="s">
        <v>137</v>
      </c>
      <c r="CQ59" t="s">
        <v>115</v>
      </c>
      <c r="CR59" t="s">
        <v>138</v>
      </c>
      <c r="CS59" t="s">
        <v>139</v>
      </c>
      <c r="CT59" t="s">
        <v>138</v>
      </c>
      <c r="CU59" t="s">
        <v>139</v>
      </c>
      <c r="CV59" t="s">
        <v>138</v>
      </c>
      <c r="CW59" t="s">
        <v>139</v>
      </c>
      <c r="CX59" t="s">
        <v>139</v>
      </c>
      <c r="CY59" s="10">
        <v>16702348895</v>
      </c>
      <c r="CZ59" t="s">
        <v>2300</v>
      </c>
      <c r="DA59" t="s">
        <v>139</v>
      </c>
      <c r="DB59" t="s">
        <v>138</v>
      </c>
      <c r="DC59" t="s">
        <v>115</v>
      </c>
    </row>
    <row r="60" spans="1:112" ht="14.45" customHeight="1" x14ac:dyDescent="0.25">
      <c r="A60" t="s">
        <v>11965</v>
      </c>
      <c r="B60" t="s">
        <v>158</v>
      </c>
      <c r="C60" s="1">
        <v>45471</v>
      </c>
      <c r="D60" s="1">
        <v>45568</v>
      </c>
      <c r="E60" t="s">
        <v>114</v>
      </c>
      <c r="G60" t="s">
        <v>115</v>
      </c>
      <c r="H60" t="s">
        <v>115</v>
      </c>
      <c r="I60" t="s">
        <v>115</v>
      </c>
      <c r="J60" t="s">
        <v>11966</v>
      </c>
      <c r="K60" t="s">
        <v>1988</v>
      </c>
      <c r="L60" t="s">
        <v>2173</v>
      </c>
      <c r="M60" t="s">
        <v>838</v>
      </c>
      <c r="N60" t="s">
        <v>119</v>
      </c>
      <c r="O60" t="s">
        <v>120</v>
      </c>
      <c r="P60" s="3">
        <v>96950</v>
      </c>
      <c r="Q60" t="s">
        <v>121</v>
      </c>
      <c r="S60" s="10">
        <v>16702353027</v>
      </c>
      <c r="U60" t="s">
        <v>1989</v>
      </c>
      <c r="V60">
        <v>722310</v>
      </c>
      <c r="W60" t="s">
        <v>123</v>
      </c>
      <c r="Y60" t="s">
        <v>1990</v>
      </c>
      <c r="Z60" t="s">
        <v>1991</v>
      </c>
      <c r="AA60" t="s">
        <v>1992</v>
      </c>
      <c r="AB60" t="s">
        <v>678</v>
      </c>
      <c r="AC60" t="s">
        <v>2173</v>
      </c>
      <c r="AD60" t="s">
        <v>838</v>
      </c>
      <c r="AE60" t="s">
        <v>119</v>
      </c>
      <c r="AF60" t="s">
        <v>120</v>
      </c>
      <c r="AG60" s="3">
        <v>96950</v>
      </c>
      <c r="AH60" t="s">
        <v>121</v>
      </c>
      <c r="AJ60" s="10">
        <v>16702353027</v>
      </c>
      <c r="AL60" t="s">
        <v>1993</v>
      </c>
      <c r="BD60" t="str">
        <f>"35-9021.00"</f>
        <v>35-9021.00</v>
      </c>
      <c r="BE60" t="s">
        <v>7866</v>
      </c>
      <c r="BF60" t="s">
        <v>11967</v>
      </c>
      <c r="BG60" t="s">
        <v>11691</v>
      </c>
      <c r="BH60">
        <v>5</v>
      </c>
      <c r="BJ60" s="1">
        <v>45566</v>
      </c>
      <c r="BK60" s="1">
        <v>45930</v>
      </c>
      <c r="BN60">
        <v>35</v>
      </c>
      <c r="BO60">
        <v>0</v>
      </c>
      <c r="BP60">
        <v>7</v>
      </c>
      <c r="BQ60">
        <v>7</v>
      </c>
      <c r="BR60">
        <v>7</v>
      </c>
      <c r="BS60">
        <v>7</v>
      </c>
      <c r="BT60">
        <v>7</v>
      </c>
      <c r="BU60">
        <v>0</v>
      </c>
      <c r="BV60" t="str">
        <f>"3:00 AM"</f>
        <v>3:00 AM</v>
      </c>
      <c r="BW60" t="str">
        <f>"10:00 PM"</f>
        <v>10:00 PM</v>
      </c>
      <c r="BX60" t="s">
        <v>240</v>
      </c>
      <c r="BY60">
        <v>0</v>
      </c>
      <c r="BZ60">
        <v>3</v>
      </c>
      <c r="CA60" t="s">
        <v>115</v>
      </c>
      <c r="CC60" t="s">
        <v>11968</v>
      </c>
      <c r="CD60" t="s">
        <v>838</v>
      </c>
      <c r="CE60" t="s">
        <v>838</v>
      </c>
      <c r="CF60" t="s">
        <v>119</v>
      </c>
      <c r="CG60" t="s">
        <v>120</v>
      </c>
      <c r="CH60" s="3">
        <v>96950</v>
      </c>
      <c r="CI60" s="4">
        <v>7.82</v>
      </c>
      <c r="CJ60" s="4">
        <v>7.82</v>
      </c>
      <c r="CK60" s="4">
        <v>11.73</v>
      </c>
      <c r="CL60" s="4">
        <v>11.73</v>
      </c>
      <c r="CM60" t="s">
        <v>136</v>
      </c>
      <c r="CN60" t="s">
        <v>240</v>
      </c>
      <c r="CO60" t="s">
        <v>137</v>
      </c>
      <c r="CQ60" t="s">
        <v>115</v>
      </c>
      <c r="CR60" t="s">
        <v>138</v>
      </c>
      <c r="CS60" t="s">
        <v>139</v>
      </c>
      <c r="CT60" t="s">
        <v>138</v>
      </c>
      <c r="CU60" t="s">
        <v>139</v>
      </c>
      <c r="CV60" t="s">
        <v>138</v>
      </c>
      <c r="CW60" t="s">
        <v>139</v>
      </c>
      <c r="CX60" t="s">
        <v>11969</v>
      </c>
      <c r="CY60" s="10">
        <v>16702353027</v>
      </c>
      <c r="CZ60" t="s">
        <v>1993</v>
      </c>
      <c r="DA60" t="s">
        <v>139</v>
      </c>
      <c r="DB60" t="s">
        <v>138</v>
      </c>
      <c r="DC60" t="s">
        <v>115</v>
      </c>
    </row>
    <row r="61" spans="1:112" ht="14.45" customHeight="1" x14ac:dyDescent="0.25">
      <c r="A61" t="s">
        <v>12393</v>
      </c>
      <c r="B61" t="s">
        <v>113</v>
      </c>
      <c r="C61" s="1">
        <v>45530</v>
      </c>
      <c r="D61" s="1">
        <v>45568</v>
      </c>
      <c r="E61" t="s">
        <v>210</v>
      </c>
      <c r="F61" s="1">
        <v>45657</v>
      </c>
      <c r="G61" t="s">
        <v>115</v>
      </c>
      <c r="H61" t="s">
        <v>115</v>
      </c>
      <c r="I61" t="s">
        <v>115</v>
      </c>
      <c r="J61" t="s">
        <v>249</v>
      </c>
      <c r="L61" t="s">
        <v>250</v>
      </c>
      <c r="N61" t="s">
        <v>119</v>
      </c>
      <c r="O61" t="s">
        <v>120</v>
      </c>
      <c r="P61" s="3">
        <v>96950</v>
      </c>
      <c r="Q61" t="s">
        <v>121</v>
      </c>
      <c r="S61" s="10">
        <v>16702368202</v>
      </c>
      <c r="T61">
        <v>3554</v>
      </c>
      <c r="U61" t="s">
        <v>252</v>
      </c>
      <c r="V61">
        <v>62211</v>
      </c>
      <c r="W61" t="s">
        <v>123</v>
      </c>
      <c r="Y61" t="s">
        <v>253</v>
      </c>
      <c r="Z61" t="s">
        <v>254</v>
      </c>
      <c r="AA61" t="s">
        <v>255</v>
      </c>
      <c r="AB61" t="s">
        <v>256</v>
      </c>
      <c r="AC61" t="s">
        <v>250</v>
      </c>
      <c r="AE61" t="s">
        <v>119</v>
      </c>
      <c r="AF61" t="s">
        <v>120</v>
      </c>
      <c r="AG61" s="3">
        <v>96950</v>
      </c>
      <c r="AH61" t="s">
        <v>121</v>
      </c>
      <c r="AJ61" s="10">
        <v>16702368202</v>
      </c>
      <c r="AK61">
        <v>3554</v>
      </c>
      <c r="AL61" t="s">
        <v>257</v>
      </c>
      <c r="BD61" t="str">
        <f>"29-1141.00"</f>
        <v>29-1141.00</v>
      </c>
      <c r="BE61" t="s">
        <v>258</v>
      </c>
      <c r="BF61" t="s">
        <v>4891</v>
      </c>
      <c r="BG61" t="s">
        <v>1525</v>
      </c>
      <c r="BH61">
        <v>3</v>
      </c>
      <c r="BJ61" s="1">
        <v>45658</v>
      </c>
      <c r="BK61" s="1">
        <v>46022</v>
      </c>
      <c r="BN61">
        <v>40</v>
      </c>
      <c r="BO61">
        <v>12</v>
      </c>
      <c r="BP61">
        <v>12</v>
      </c>
      <c r="BQ61">
        <v>12</v>
      </c>
      <c r="BR61">
        <v>4</v>
      </c>
      <c r="BS61">
        <v>0</v>
      </c>
      <c r="BT61">
        <v>0</v>
      </c>
      <c r="BU61">
        <v>0</v>
      </c>
      <c r="BV61" t="str">
        <f>"7:30 AM"</f>
        <v>7:30 AM</v>
      </c>
      <c r="BW61" t="str">
        <f>"7:30 PM"</f>
        <v>7:30 PM</v>
      </c>
      <c r="BX61" t="s">
        <v>189</v>
      </c>
      <c r="BY61">
        <v>0</v>
      </c>
      <c r="BZ61">
        <v>0</v>
      </c>
      <c r="CA61" t="s">
        <v>115</v>
      </c>
      <c r="CC61" s="2" t="s">
        <v>12394</v>
      </c>
      <c r="CD61" t="s">
        <v>250</v>
      </c>
      <c r="CE61" t="s">
        <v>4893</v>
      </c>
      <c r="CF61" t="s">
        <v>119</v>
      </c>
      <c r="CG61" t="s">
        <v>120</v>
      </c>
      <c r="CH61" s="3">
        <v>96950</v>
      </c>
      <c r="CI61" s="4">
        <v>17.05</v>
      </c>
      <c r="CJ61" s="4">
        <v>32.9</v>
      </c>
      <c r="CM61" t="s">
        <v>136</v>
      </c>
      <c r="CN61" t="s">
        <v>8690</v>
      </c>
      <c r="CO61" t="s">
        <v>137</v>
      </c>
      <c r="CQ61" t="s">
        <v>138</v>
      </c>
      <c r="CR61" t="s">
        <v>138</v>
      </c>
      <c r="CS61" t="s">
        <v>139</v>
      </c>
      <c r="CT61" t="s">
        <v>139</v>
      </c>
      <c r="CU61" t="s">
        <v>139</v>
      </c>
      <c r="CV61" t="s">
        <v>138</v>
      </c>
      <c r="CW61" t="s">
        <v>139</v>
      </c>
      <c r="CX61" t="s">
        <v>8691</v>
      </c>
      <c r="CY61" s="10">
        <v>16702368202</v>
      </c>
      <c r="CZ61" t="s">
        <v>263</v>
      </c>
      <c r="DA61" t="s">
        <v>938</v>
      </c>
      <c r="DB61" t="s">
        <v>138</v>
      </c>
      <c r="DC61" t="s">
        <v>115</v>
      </c>
      <c r="DD61" t="s">
        <v>4896</v>
      </c>
      <c r="DE61" t="s">
        <v>4897</v>
      </c>
      <c r="DF61" t="s">
        <v>4316</v>
      </c>
      <c r="DG61" t="s">
        <v>8692</v>
      </c>
      <c r="DH61" t="s">
        <v>267</v>
      </c>
    </row>
    <row r="62" spans="1:112" ht="14.45" customHeight="1" x14ac:dyDescent="0.25">
      <c r="A62" t="s">
        <v>12951</v>
      </c>
      <c r="B62" t="s">
        <v>113</v>
      </c>
      <c r="C62" s="1">
        <v>45461</v>
      </c>
      <c r="D62" s="1">
        <v>45568</v>
      </c>
      <c r="E62" t="s">
        <v>210</v>
      </c>
      <c r="F62" s="1">
        <v>45595</v>
      </c>
      <c r="G62" t="s">
        <v>115</v>
      </c>
      <c r="H62" t="s">
        <v>115</v>
      </c>
      <c r="I62" t="s">
        <v>115</v>
      </c>
      <c r="J62" t="s">
        <v>527</v>
      </c>
      <c r="K62" t="s">
        <v>528</v>
      </c>
      <c r="L62" t="s">
        <v>529</v>
      </c>
      <c r="M62" t="s">
        <v>536</v>
      </c>
      <c r="N62" t="s">
        <v>128</v>
      </c>
      <c r="O62" t="s">
        <v>120</v>
      </c>
      <c r="P62" s="3">
        <v>96950</v>
      </c>
      <c r="Q62" t="s">
        <v>121</v>
      </c>
      <c r="S62" s="10">
        <v>16702352883</v>
      </c>
      <c r="T62">
        <v>0</v>
      </c>
      <c r="U62" t="s">
        <v>531</v>
      </c>
      <c r="V62">
        <v>56132</v>
      </c>
      <c r="W62" t="s">
        <v>123</v>
      </c>
      <c r="Y62" t="s">
        <v>533</v>
      </c>
      <c r="Z62" t="s">
        <v>534</v>
      </c>
      <c r="AA62" t="s">
        <v>535</v>
      </c>
      <c r="AB62" t="s">
        <v>516</v>
      </c>
      <c r="AC62" t="s">
        <v>529</v>
      </c>
      <c r="AD62" t="s">
        <v>536</v>
      </c>
      <c r="AE62" t="s">
        <v>128</v>
      </c>
      <c r="AF62" t="s">
        <v>120</v>
      </c>
      <c r="AG62" s="3">
        <v>96950</v>
      </c>
      <c r="AH62" t="s">
        <v>121</v>
      </c>
      <c r="AJ62" s="10">
        <v>16702352883</v>
      </c>
      <c r="AK62">
        <v>0</v>
      </c>
      <c r="AL62" t="s">
        <v>537</v>
      </c>
      <c r="BD62" t="str">
        <f>"49-9021.00"</f>
        <v>49-9021.00</v>
      </c>
      <c r="BE62" t="s">
        <v>203</v>
      </c>
      <c r="BF62" t="s">
        <v>12387</v>
      </c>
      <c r="BG62" t="s">
        <v>12388</v>
      </c>
      <c r="BH62">
        <v>2</v>
      </c>
      <c r="BJ62" s="1">
        <v>45597</v>
      </c>
      <c r="BK62" s="1">
        <v>45961</v>
      </c>
      <c r="BN62">
        <v>35</v>
      </c>
      <c r="BO62">
        <v>0</v>
      </c>
      <c r="BP62">
        <v>7</v>
      </c>
      <c r="BQ62">
        <v>7</v>
      </c>
      <c r="BR62">
        <v>7</v>
      </c>
      <c r="BS62">
        <v>7</v>
      </c>
      <c r="BT62">
        <v>7</v>
      </c>
      <c r="BU62">
        <v>0</v>
      </c>
      <c r="BV62" t="str">
        <f>"8:00 AM"</f>
        <v>8:00 AM</v>
      </c>
      <c r="BW62" t="str">
        <f>"4:00 PM"</f>
        <v>4:00 PM</v>
      </c>
      <c r="BX62" t="s">
        <v>133</v>
      </c>
      <c r="BY62">
        <v>0</v>
      </c>
      <c r="BZ62">
        <v>12</v>
      </c>
      <c r="CA62" t="s">
        <v>115</v>
      </c>
      <c r="CC62" s="2" t="s">
        <v>12389</v>
      </c>
      <c r="CD62" t="s">
        <v>529</v>
      </c>
      <c r="CE62" t="s">
        <v>542</v>
      </c>
      <c r="CF62" t="s">
        <v>128</v>
      </c>
      <c r="CG62" t="s">
        <v>120</v>
      </c>
      <c r="CH62" s="3">
        <v>96950</v>
      </c>
      <c r="CI62" s="4">
        <v>10.06</v>
      </c>
      <c r="CJ62" s="4">
        <v>10.06</v>
      </c>
      <c r="CK62" s="4">
        <v>15.09</v>
      </c>
      <c r="CL62" s="4">
        <v>15.09</v>
      </c>
      <c r="CM62" t="s">
        <v>136</v>
      </c>
      <c r="CN62" t="s">
        <v>191</v>
      </c>
      <c r="CO62" t="s">
        <v>137</v>
      </c>
      <c r="CQ62" t="s">
        <v>115</v>
      </c>
      <c r="CR62" t="s">
        <v>138</v>
      </c>
      <c r="CS62" t="s">
        <v>139</v>
      </c>
      <c r="CT62" t="s">
        <v>138</v>
      </c>
      <c r="CU62" t="s">
        <v>138</v>
      </c>
      <c r="CV62" t="s">
        <v>138</v>
      </c>
      <c r="CW62" t="s">
        <v>139</v>
      </c>
      <c r="CX62" t="s">
        <v>1960</v>
      </c>
      <c r="CY62" s="10">
        <v>16702352883</v>
      </c>
      <c r="CZ62" t="s">
        <v>537</v>
      </c>
      <c r="DA62" t="s">
        <v>139</v>
      </c>
      <c r="DB62" t="s">
        <v>138</v>
      </c>
      <c r="DC62" t="s">
        <v>115</v>
      </c>
    </row>
    <row r="63" spans="1:112" ht="14.45" customHeight="1" x14ac:dyDescent="0.25">
      <c r="A63" t="s">
        <v>13087</v>
      </c>
      <c r="B63" t="s">
        <v>113</v>
      </c>
      <c r="C63" s="1">
        <v>45405</v>
      </c>
      <c r="D63" s="1">
        <v>45568</v>
      </c>
      <c r="E63" t="s">
        <v>210</v>
      </c>
      <c r="F63" s="1">
        <v>45442</v>
      </c>
      <c r="G63" t="s">
        <v>115</v>
      </c>
      <c r="H63" t="s">
        <v>115</v>
      </c>
      <c r="I63" t="s">
        <v>115</v>
      </c>
      <c r="J63" t="s">
        <v>527</v>
      </c>
      <c r="K63" t="s">
        <v>528</v>
      </c>
      <c r="L63" t="s">
        <v>529</v>
      </c>
      <c r="M63" t="s">
        <v>536</v>
      </c>
      <c r="N63" t="s">
        <v>128</v>
      </c>
      <c r="O63" t="s">
        <v>120</v>
      </c>
      <c r="P63" s="3">
        <v>96950</v>
      </c>
      <c r="Q63" t="s">
        <v>121</v>
      </c>
      <c r="S63" s="10">
        <v>16702352883</v>
      </c>
      <c r="T63">
        <v>0</v>
      </c>
      <c r="U63" t="s">
        <v>531</v>
      </c>
      <c r="V63">
        <v>56132</v>
      </c>
      <c r="W63" t="s">
        <v>123</v>
      </c>
      <c r="Y63" t="s">
        <v>533</v>
      </c>
      <c r="Z63" t="s">
        <v>534</v>
      </c>
      <c r="AA63" t="s">
        <v>535</v>
      </c>
      <c r="AB63" t="s">
        <v>516</v>
      </c>
      <c r="AC63" t="s">
        <v>529</v>
      </c>
      <c r="AD63" t="s">
        <v>536</v>
      </c>
      <c r="AE63" t="s">
        <v>128</v>
      </c>
      <c r="AF63" t="s">
        <v>120</v>
      </c>
      <c r="AG63" s="3">
        <v>96950</v>
      </c>
      <c r="AH63" t="s">
        <v>121</v>
      </c>
      <c r="AJ63" s="10">
        <v>16702352883</v>
      </c>
      <c r="AK63">
        <v>0</v>
      </c>
      <c r="AL63" t="s">
        <v>537</v>
      </c>
      <c r="BD63" t="str">
        <f>"39-7011.00"</f>
        <v>39-7011.00</v>
      </c>
      <c r="BE63" t="s">
        <v>719</v>
      </c>
      <c r="BF63" t="s">
        <v>9402</v>
      </c>
      <c r="BG63" t="s">
        <v>719</v>
      </c>
      <c r="BH63">
        <v>6</v>
      </c>
      <c r="BJ63" s="1">
        <v>45444</v>
      </c>
      <c r="BK63" s="1">
        <v>45808</v>
      </c>
      <c r="BN63">
        <v>35</v>
      </c>
      <c r="BO63">
        <v>0</v>
      </c>
      <c r="BP63">
        <v>7</v>
      </c>
      <c r="BQ63">
        <v>7</v>
      </c>
      <c r="BR63">
        <v>7</v>
      </c>
      <c r="BS63">
        <v>7</v>
      </c>
      <c r="BT63">
        <v>7</v>
      </c>
      <c r="BU63">
        <v>0</v>
      </c>
      <c r="BV63" t="str">
        <f>"9:00 AM"</f>
        <v>9:00 AM</v>
      </c>
      <c r="BW63" t="str">
        <f>"5:00 PM"</f>
        <v>5:00 PM</v>
      </c>
      <c r="BX63" t="s">
        <v>133</v>
      </c>
      <c r="BY63">
        <v>0</v>
      </c>
      <c r="BZ63">
        <v>12</v>
      </c>
      <c r="CA63" t="s">
        <v>115</v>
      </c>
      <c r="CC63" t="s">
        <v>13088</v>
      </c>
      <c r="CD63" t="s">
        <v>529</v>
      </c>
      <c r="CE63" t="s">
        <v>542</v>
      </c>
      <c r="CF63" t="s">
        <v>128</v>
      </c>
      <c r="CG63" t="s">
        <v>120</v>
      </c>
      <c r="CH63" s="3">
        <v>96950</v>
      </c>
      <c r="CI63" s="4">
        <v>10.050000000000001</v>
      </c>
      <c r="CJ63" s="4">
        <v>10.050000000000001</v>
      </c>
      <c r="CK63" s="4">
        <v>15.08</v>
      </c>
      <c r="CL63" s="4">
        <v>15.08</v>
      </c>
      <c r="CM63" t="s">
        <v>136</v>
      </c>
      <c r="CN63" t="s">
        <v>191</v>
      </c>
      <c r="CO63" t="s">
        <v>137</v>
      </c>
      <c r="CQ63" t="s">
        <v>115</v>
      </c>
      <c r="CR63" t="s">
        <v>138</v>
      </c>
      <c r="CS63" t="s">
        <v>139</v>
      </c>
      <c r="CT63" t="s">
        <v>138</v>
      </c>
      <c r="CU63" t="s">
        <v>138</v>
      </c>
      <c r="CV63" t="s">
        <v>138</v>
      </c>
      <c r="CW63" t="s">
        <v>139</v>
      </c>
      <c r="CX63" t="s">
        <v>1960</v>
      </c>
      <c r="CY63" s="10">
        <v>16702352883</v>
      </c>
      <c r="CZ63" t="s">
        <v>537</v>
      </c>
      <c r="DA63" t="s">
        <v>139</v>
      </c>
      <c r="DB63" t="s">
        <v>138</v>
      </c>
      <c r="DC63" t="s">
        <v>115</v>
      </c>
    </row>
    <row r="64" spans="1:112" ht="14.45" customHeight="1" x14ac:dyDescent="0.25">
      <c r="A64" t="s">
        <v>13091</v>
      </c>
      <c r="B64" t="s">
        <v>248</v>
      </c>
      <c r="C64" s="1">
        <v>45484</v>
      </c>
      <c r="D64" s="1">
        <v>45568</v>
      </c>
      <c r="E64" t="s">
        <v>114</v>
      </c>
      <c r="G64" t="s">
        <v>115</v>
      </c>
      <c r="H64" t="s">
        <v>115</v>
      </c>
      <c r="I64" t="s">
        <v>115</v>
      </c>
      <c r="J64" t="s">
        <v>2851</v>
      </c>
      <c r="K64" t="s">
        <v>2852</v>
      </c>
      <c r="L64" t="s">
        <v>2853</v>
      </c>
      <c r="N64" t="s">
        <v>119</v>
      </c>
      <c r="O64" t="s">
        <v>120</v>
      </c>
      <c r="P64" s="3">
        <v>96950</v>
      </c>
      <c r="Q64" t="s">
        <v>121</v>
      </c>
      <c r="S64" s="10">
        <v>16702870701</v>
      </c>
      <c r="U64" t="s">
        <v>2854</v>
      </c>
      <c r="V64">
        <v>624410</v>
      </c>
      <c r="W64" t="s">
        <v>123</v>
      </c>
      <c r="Y64" t="s">
        <v>2500</v>
      </c>
      <c r="Z64" t="s">
        <v>2855</v>
      </c>
      <c r="AA64" t="s">
        <v>2856</v>
      </c>
      <c r="AB64" t="s">
        <v>2857</v>
      </c>
      <c r="AC64" t="s">
        <v>2853</v>
      </c>
      <c r="AE64" t="s">
        <v>119</v>
      </c>
      <c r="AF64" t="s">
        <v>120</v>
      </c>
      <c r="AG64" s="3">
        <v>96950</v>
      </c>
      <c r="AH64" t="s">
        <v>121</v>
      </c>
      <c r="AJ64" s="10">
        <v>16702870701</v>
      </c>
      <c r="AL64" t="s">
        <v>2858</v>
      </c>
      <c r="BD64" t="str">
        <f>"39-9011.00"</f>
        <v>39-9011.00</v>
      </c>
      <c r="BE64" t="s">
        <v>538</v>
      </c>
      <c r="BF64" t="s">
        <v>6745</v>
      </c>
      <c r="BG64" t="s">
        <v>538</v>
      </c>
      <c r="BH64">
        <v>8</v>
      </c>
      <c r="BI64">
        <v>8</v>
      </c>
      <c r="BJ64" s="1">
        <v>45566</v>
      </c>
      <c r="BK64" s="1">
        <v>45930</v>
      </c>
      <c r="BL64" s="1">
        <v>45568</v>
      </c>
      <c r="BM64" s="1">
        <v>45930</v>
      </c>
      <c r="BN64">
        <v>35</v>
      </c>
      <c r="BO64">
        <v>0</v>
      </c>
      <c r="BP64">
        <v>7</v>
      </c>
      <c r="BQ64">
        <v>7</v>
      </c>
      <c r="BR64">
        <v>7</v>
      </c>
      <c r="BS64">
        <v>7</v>
      </c>
      <c r="BT64">
        <v>7</v>
      </c>
      <c r="BU64">
        <v>0</v>
      </c>
      <c r="BV64" t="str">
        <f>"8:00 AM"</f>
        <v>8:00 AM</v>
      </c>
      <c r="BW64" t="str">
        <f>"4:00 PM"</f>
        <v>4:00 PM</v>
      </c>
      <c r="BX64" t="s">
        <v>133</v>
      </c>
      <c r="BY64">
        <v>0</v>
      </c>
      <c r="BZ64">
        <v>12</v>
      </c>
      <c r="CA64" t="s">
        <v>115</v>
      </c>
      <c r="CC64" s="2" t="s">
        <v>13092</v>
      </c>
      <c r="CD64" t="s">
        <v>2860</v>
      </c>
      <c r="CE64" t="s">
        <v>2861</v>
      </c>
      <c r="CF64" t="s">
        <v>119</v>
      </c>
      <c r="CG64" t="s">
        <v>120</v>
      </c>
      <c r="CH64" s="3">
        <v>96950</v>
      </c>
      <c r="CI64" s="4">
        <v>7.81</v>
      </c>
      <c r="CJ64" s="4">
        <v>7.81</v>
      </c>
      <c r="CK64" s="4">
        <v>11.72</v>
      </c>
      <c r="CL64" s="4">
        <v>11.72</v>
      </c>
      <c r="CM64" t="s">
        <v>136</v>
      </c>
      <c r="CO64" t="s">
        <v>137</v>
      </c>
      <c r="CQ64" t="s">
        <v>115</v>
      </c>
      <c r="CR64" t="s">
        <v>138</v>
      </c>
      <c r="CS64" t="s">
        <v>139</v>
      </c>
      <c r="CT64" t="s">
        <v>138</v>
      </c>
      <c r="CU64" t="s">
        <v>139</v>
      </c>
      <c r="CV64" t="s">
        <v>138</v>
      </c>
      <c r="CW64" t="s">
        <v>139</v>
      </c>
      <c r="CX64" t="s">
        <v>1079</v>
      </c>
      <c r="CY64" s="10">
        <v>16702870701</v>
      </c>
      <c r="CZ64" t="s">
        <v>2858</v>
      </c>
      <c r="DA64" t="s">
        <v>417</v>
      </c>
      <c r="DB64" t="s">
        <v>138</v>
      </c>
      <c r="DC64" t="s">
        <v>115</v>
      </c>
    </row>
    <row r="65" spans="1:112" ht="14.45" customHeight="1" x14ac:dyDescent="0.25">
      <c r="A65" t="s">
        <v>13113</v>
      </c>
      <c r="B65" t="s">
        <v>113</v>
      </c>
      <c r="C65" s="1">
        <v>45472</v>
      </c>
      <c r="D65" s="1">
        <v>45568</v>
      </c>
      <c r="E65" t="s">
        <v>114</v>
      </c>
      <c r="G65" t="s">
        <v>115</v>
      </c>
      <c r="H65" t="s">
        <v>115</v>
      </c>
      <c r="I65" t="s">
        <v>115</v>
      </c>
      <c r="J65" t="s">
        <v>1436</v>
      </c>
      <c r="L65" t="s">
        <v>1437</v>
      </c>
      <c r="M65" t="s">
        <v>1438</v>
      </c>
      <c r="N65" t="s">
        <v>128</v>
      </c>
      <c r="O65" t="s">
        <v>120</v>
      </c>
      <c r="P65" s="3">
        <v>96950</v>
      </c>
      <c r="Q65" t="s">
        <v>121</v>
      </c>
      <c r="S65" s="10">
        <v>16702858730</v>
      </c>
      <c r="U65" t="s">
        <v>1439</v>
      </c>
      <c r="V65">
        <v>561320</v>
      </c>
      <c r="W65" t="s">
        <v>123</v>
      </c>
      <c r="Y65" t="s">
        <v>1440</v>
      </c>
      <c r="Z65" t="s">
        <v>1441</v>
      </c>
      <c r="AA65" t="s">
        <v>1442</v>
      </c>
      <c r="AB65" t="s">
        <v>448</v>
      </c>
      <c r="AC65" t="s">
        <v>1437</v>
      </c>
      <c r="AD65" t="s">
        <v>1438</v>
      </c>
      <c r="AE65" t="s">
        <v>128</v>
      </c>
      <c r="AF65" t="s">
        <v>120</v>
      </c>
      <c r="AG65" s="3">
        <v>96950</v>
      </c>
      <c r="AH65" t="s">
        <v>121</v>
      </c>
      <c r="AJ65" s="10">
        <v>16702858730</v>
      </c>
      <c r="AL65" t="s">
        <v>1443</v>
      </c>
      <c r="BD65" t="str">
        <f>"37-2012.00"</f>
        <v>37-2012.00</v>
      </c>
      <c r="BE65" t="s">
        <v>647</v>
      </c>
      <c r="BF65" t="s">
        <v>11568</v>
      </c>
      <c r="BG65" t="s">
        <v>2395</v>
      </c>
      <c r="BH65">
        <v>10</v>
      </c>
      <c r="BJ65" s="1">
        <v>45535</v>
      </c>
      <c r="BK65" s="1">
        <v>45899</v>
      </c>
      <c r="BN65">
        <v>35</v>
      </c>
      <c r="BO65">
        <v>0</v>
      </c>
      <c r="BP65">
        <v>7</v>
      </c>
      <c r="BQ65">
        <v>7</v>
      </c>
      <c r="BR65">
        <v>7</v>
      </c>
      <c r="BS65">
        <v>7</v>
      </c>
      <c r="BT65">
        <v>7</v>
      </c>
      <c r="BU65">
        <v>0</v>
      </c>
      <c r="BV65" t="str">
        <f>"9:00 AM"</f>
        <v>9:00 AM</v>
      </c>
      <c r="BW65" t="str">
        <f>"5:00 PM"</f>
        <v>5:00 PM</v>
      </c>
      <c r="BX65" t="s">
        <v>240</v>
      </c>
      <c r="BY65">
        <v>0</v>
      </c>
      <c r="BZ65">
        <v>3</v>
      </c>
      <c r="CA65" t="s">
        <v>115</v>
      </c>
      <c r="CC65" t="s">
        <v>13114</v>
      </c>
      <c r="CD65" t="s">
        <v>1447</v>
      </c>
      <c r="CE65" t="s">
        <v>1448</v>
      </c>
      <c r="CF65" t="s">
        <v>128</v>
      </c>
      <c r="CG65" t="s">
        <v>120</v>
      </c>
      <c r="CH65" s="3">
        <v>96950</v>
      </c>
      <c r="CI65" s="4">
        <v>7.64</v>
      </c>
      <c r="CJ65" s="4">
        <v>8</v>
      </c>
      <c r="CK65" s="4">
        <v>11.46</v>
      </c>
      <c r="CL65" s="4">
        <v>12</v>
      </c>
      <c r="CM65" t="s">
        <v>136</v>
      </c>
      <c r="CN65" t="s">
        <v>224</v>
      </c>
      <c r="CO65" t="s">
        <v>137</v>
      </c>
      <c r="CQ65" t="s">
        <v>115</v>
      </c>
      <c r="CR65" t="s">
        <v>138</v>
      </c>
      <c r="CS65" t="s">
        <v>139</v>
      </c>
      <c r="CT65" t="s">
        <v>138</v>
      </c>
      <c r="CU65" t="s">
        <v>139</v>
      </c>
      <c r="CV65" t="s">
        <v>138</v>
      </c>
      <c r="CW65" t="s">
        <v>139</v>
      </c>
      <c r="CX65" s="2" t="s">
        <v>4854</v>
      </c>
      <c r="CY65" s="10">
        <v>16702858730</v>
      </c>
      <c r="CZ65" t="s">
        <v>1443</v>
      </c>
      <c r="DA65" t="s">
        <v>331</v>
      </c>
      <c r="DB65" t="s">
        <v>138</v>
      </c>
      <c r="DC65" t="s">
        <v>115</v>
      </c>
    </row>
    <row r="66" spans="1:112" ht="14.45" customHeight="1" x14ac:dyDescent="0.25">
      <c r="A66" t="s">
        <v>13831</v>
      </c>
      <c r="B66" t="s">
        <v>113</v>
      </c>
      <c r="C66" s="1">
        <v>45530</v>
      </c>
      <c r="D66" s="1">
        <v>45568</v>
      </c>
      <c r="E66" t="s">
        <v>210</v>
      </c>
      <c r="F66" s="1">
        <v>45656</v>
      </c>
      <c r="G66" t="s">
        <v>115</v>
      </c>
      <c r="H66" t="s">
        <v>115</v>
      </c>
      <c r="I66" t="s">
        <v>115</v>
      </c>
      <c r="J66" t="s">
        <v>249</v>
      </c>
      <c r="L66" t="s">
        <v>8684</v>
      </c>
      <c r="N66" t="s">
        <v>119</v>
      </c>
      <c r="O66" t="s">
        <v>120</v>
      </c>
      <c r="P66" s="3">
        <v>96950</v>
      </c>
      <c r="Q66" t="s">
        <v>121</v>
      </c>
      <c r="S66" s="10">
        <v>16702368202</v>
      </c>
      <c r="T66">
        <v>3554</v>
      </c>
      <c r="U66" t="s">
        <v>252</v>
      </c>
      <c r="V66">
        <v>62211</v>
      </c>
      <c r="W66" t="s">
        <v>123</v>
      </c>
      <c r="Y66" t="s">
        <v>253</v>
      </c>
      <c r="Z66" t="s">
        <v>254</v>
      </c>
      <c r="AA66" t="s">
        <v>255</v>
      </c>
      <c r="AB66" t="s">
        <v>256</v>
      </c>
      <c r="AC66" t="s">
        <v>250</v>
      </c>
      <c r="AE66" t="s">
        <v>119</v>
      </c>
      <c r="AF66" t="s">
        <v>120</v>
      </c>
      <c r="AG66" s="3">
        <v>96950</v>
      </c>
      <c r="AH66" t="s">
        <v>121</v>
      </c>
      <c r="AJ66" s="10">
        <v>16702368202</v>
      </c>
      <c r="AK66">
        <v>3554</v>
      </c>
      <c r="AL66" t="s">
        <v>257</v>
      </c>
      <c r="BD66" t="str">
        <f>"29-2034.00"</f>
        <v>29-2034.00</v>
      </c>
      <c r="BE66" t="s">
        <v>8685</v>
      </c>
      <c r="BF66" t="s">
        <v>8686</v>
      </c>
      <c r="BG66" t="s">
        <v>8687</v>
      </c>
      <c r="BH66">
        <v>1</v>
      </c>
      <c r="BJ66" s="1">
        <v>45658</v>
      </c>
      <c r="BK66" s="1">
        <v>46022</v>
      </c>
      <c r="BN66">
        <v>40</v>
      </c>
      <c r="BO66">
        <v>0</v>
      </c>
      <c r="BP66">
        <v>8</v>
      </c>
      <c r="BQ66">
        <v>8</v>
      </c>
      <c r="BR66">
        <v>8</v>
      </c>
      <c r="BS66">
        <v>8</v>
      </c>
      <c r="BT66">
        <v>8</v>
      </c>
      <c r="BU66">
        <v>0</v>
      </c>
      <c r="BV66" t="str">
        <f>"7:30 AM"</f>
        <v>7:30 AM</v>
      </c>
      <c r="BW66" t="str">
        <f>"4:30 PM"</f>
        <v>4:30 PM</v>
      </c>
      <c r="BX66" t="s">
        <v>189</v>
      </c>
      <c r="BY66">
        <v>0</v>
      </c>
      <c r="BZ66">
        <v>24</v>
      </c>
      <c r="CA66" t="s">
        <v>115</v>
      </c>
      <c r="CC66" s="2" t="s">
        <v>8688</v>
      </c>
      <c r="CD66" t="s">
        <v>8684</v>
      </c>
      <c r="CE66" t="s">
        <v>8689</v>
      </c>
      <c r="CF66" t="s">
        <v>119</v>
      </c>
      <c r="CG66" t="s">
        <v>120</v>
      </c>
      <c r="CH66" s="3">
        <v>96950</v>
      </c>
      <c r="CI66" s="4">
        <v>14.62</v>
      </c>
      <c r="CJ66" s="4">
        <v>23.55</v>
      </c>
      <c r="CK66" s="4">
        <v>21.93</v>
      </c>
      <c r="CL66" s="4">
        <v>35.33</v>
      </c>
      <c r="CM66" t="s">
        <v>136</v>
      </c>
      <c r="CN66" t="s">
        <v>8690</v>
      </c>
      <c r="CO66" t="s">
        <v>137</v>
      </c>
      <c r="CQ66" t="s">
        <v>138</v>
      </c>
      <c r="CR66" t="s">
        <v>138</v>
      </c>
      <c r="CS66" t="s">
        <v>139</v>
      </c>
      <c r="CT66" t="s">
        <v>138</v>
      </c>
      <c r="CU66" t="s">
        <v>139</v>
      </c>
      <c r="CV66" t="s">
        <v>139</v>
      </c>
      <c r="CW66" t="s">
        <v>139</v>
      </c>
      <c r="CX66" t="s">
        <v>13832</v>
      </c>
      <c r="CY66" s="10">
        <v>16702368202</v>
      </c>
      <c r="CZ66" t="s">
        <v>263</v>
      </c>
      <c r="DA66" t="s">
        <v>938</v>
      </c>
      <c r="DB66" t="s">
        <v>138</v>
      </c>
      <c r="DC66" t="s">
        <v>115</v>
      </c>
      <c r="DD66" t="s">
        <v>4896</v>
      </c>
      <c r="DE66" t="s">
        <v>4897</v>
      </c>
      <c r="DF66" t="s">
        <v>4316</v>
      </c>
      <c r="DG66" t="s">
        <v>8692</v>
      </c>
      <c r="DH66" t="s">
        <v>267</v>
      </c>
    </row>
    <row r="67" spans="1:112" ht="14.45" customHeight="1" x14ac:dyDescent="0.25">
      <c r="A67" t="s">
        <v>1299</v>
      </c>
      <c r="B67" t="s">
        <v>113</v>
      </c>
      <c r="C67" s="1">
        <v>45565</v>
      </c>
      <c r="D67" s="1">
        <v>45569</v>
      </c>
      <c r="E67" t="s">
        <v>114</v>
      </c>
      <c r="G67" t="s">
        <v>138</v>
      </c>
      <c r="H67" t="s">
        <v>115</v>
      </c>
      <c r="I67" t="s">
        <v>115</v>
      </c>
      <c r="J67" t="s">
        <v>1300</v>
      </c>
      <c r="L67" t="s">
        <v>1301</v>
      </c>
      <c r="M67" t="s">
        <v>1302</v>
      </c>
      <c r="N67" t="s">
        <v>119</v>
      </c>
      <c r="O67" t="s">
        <v>120</v>
      </c>
      <c r="P67" s="3">
        <v>96950</v>
      </c>
      <c r="Q67" t="s">
        <v>121</v>
      </c>
      <c r="S67" s="10">
        <v>16702350173</v>
      </c>
      <c r="U67" t="s">
        <v>1303</v>
      </c>
      <c r="V67">
        <v>711211</v>
      </c>
      <c r="W67" t="s">
        <v>123</v>
      </c>
      <c r="Y67" t="s">
        <v>1304</v>
      </c>
      <c r="Z67" t="s">
        <v>1305</v>
      </c>
      <c r="AB67" t="s">
        <v>126</v>
      </c>
      <c r="AC67" t="s">
        <v>1301</v>
      </c>
      <c r="AD67" t="s">
        <v>1302</v>
      </c>
      <c r="AE67" t="s">
        <v>119</v>
      </c>
      <c r="AF67" t="s">
        <v>120</v>
      </c>
      <c r="AG67" s="3">
        <v>96950</v>
      </c>
      <c r="AH67" t="s">
        <v>121</v>
      </c>
      <c r="AJ67" s="10">
        <v>16702350173</v>
      </c>
      <c r="AL67" t="s">
        <v>1306</v>
      </c>
      <c r="BD67" t="str">
        <f>"39-9032.00"</f>
        <v>39-9032.00</v>
      </c>
      <c r="BE67" t="s">
        <v>1307</v>
      </c>
      <c r="BF67" t="s">
        <v>1308</v>
      </c>
      <c r="BG67" t="s">
        <v>1309</v>
      </c>
      <c r="BH67">
        <v>1</v>
      </c>
      <c r="BJ67" s="1">
        <v>45566</v>
      </c>
      <c r="BK67" s="1">
        <v>46660</v>
      </c>
      <c r="BN67">
        <v>40</v>
      </c>
      <c r="BO67">
        <v>0</v>
      </c>
      <c r="BP67">
        <v>8</v>
      </c>
      <c r="BQ67">
        <v>8</v>
      </c>
      <c r="BR67">
        <v>8</v>
      </c>
      <c r="BS67">
        <v>8</v>
      </c>
      <c r="BT67">
        <v>8</v>
      </c>
      <c r="BU67">
        <v>0</v>
      </c>
      <c r="BV67" t="str">
        <f>"9:00 AM"</f>
        <v>9:00 AM</v>
      </c>
      <c r="BW67" t="str">
        <f>"6:00 PM"</f>
        <v>6:00 PM</v>
      </c>
      <c r="BX67" t="s">
        <v>133</v>
      </c>
      <c r="BY67">
        <v>0</v>
      </c>
      <c r="BZ67">
        <v>24</v>
      </c>
      <c r="CA67" t="s">
        <v>115</v>
      </c>
      <c r="CC67" s="2" t="s">
        <v>1310</v>
      </c>
      <c r="CD67" t="s">
        <v>1311</v>
      </c>
      <c r="CE67" t="s">
        <v>1312</v>
      </c>
      <c r="CF67" t="s">
        <v>128</v>
      </c>
      <c r="CG67" t="s">
        <v>120</v>
      </c>
      <c r="CH67" s="3">
        <v>96950</v>
      </c>
      <c r="CI67" s="4">
        <v>8.9600000000000009</v>
      </c>
      <c r="CJ67" s="4">
        <v>16.5</v>
      </c>
      <c r="CK67" s="4">
        <v>13.44</v>
      </c>
      <c r="CL67" s="4">
        <v>24.75</v>
      </c>
      <c r="CM67" t="s">
        <v>136</v>
      </c>
      <c r="CO67" t="s">
        <v>137</v>
      </c>
      <c r="CQ67" t="s">
        <v>115</v>
      </c>
      <c r="CR67" t="s">
        <v>138</v>
      </c>
      <c r="CS67" t="s">
        <v>138</v>
      </c>
      <c r="CT67" t="s">
        <v>138</v>
      </c>
      <c r="CU67" t="s">
        <v>138</v>
      </c>
      <c r="CV67" t="s">
        <v>138</v>
      </c>
      <c r="CW67" t="s">
        <v>138</v>
      </c>
      <c r="CX67" t="s">
        <v>240</v>
      </c>
      <c r="CY67" s="10">
        <v>16702350173</v>
      </c>
      <c r="CZ67" t="s">
        <v>1306</v>
      </c>
      <c r="DA67" t="s">
        <v>1313</v>
      </c>
      <c r="DB67" t="s">
        <v>138</v>
      </c>
      <c r="DC67" t="s">
        <v>115</v>
      </c>
    </row>
    <row r="68" spans="1:112" ht="14.45" customHeight="1" x14ac:dyDescent="0.25">
      <c r="A68" t="s">
        <v>1317</v>
      </c>
      <c r="B68" t="s">
        <v>158</v>
      </c>
      <c r="C68" s="1">
        <v>45468</v>
      </c>
      <c r="D68" s="1">
        <v>45569</v>
      </c>
      <c r="E68" t="s">
        <v>114</v>
      </c>
      <c r="G68" t="s">
        <v>115</v>
      </c>
      <c r="H68" t="s">
        <v>115</v>
      </c>
      <c r="I68" t="s">
        <v>115</v>
      </c>
      <c r="J68" t="s">
        <v>1318</v>
      </c>
      <c r="K68" t="s">
        <v>1319</v>
      </c>
      <c r="L68" t="s">
        <v>1320</v>
      </c>
      <c r="N68" t="s">
        <v>119</v>
      </c>
      <c r="O68" t="s">
        <v>120</v>
      </c>
      <c r="P68" s="3">
        <v>96950</v>
      </c>
      <c r="Q68" t="s">
        <v>121</v>
      </c>
      <c r="S68" s="10">
        <v>16702871116</v>
      </c>
      <c r="U68" t="s">
        <v>1321</v>
      </c>
      <c r="V68">
        <v>56179</v>
      </c>
      <c r="W68" t="s">
        <v>123</v>
      </c>
      <c r="Y68" t="s">
        <v>1322</v>
      </c>
      <c r="Z68" t="s">
        <v>1323</v>
      </c>
      <c r="AA68" t="s">
        <v>1324</v>
      </c>
      <c r="AB68" t="s">
        <v>1191</v>
      </c>
      <c r="AC68" t="s">
        <v>1320</v>
      </c>
      <c r="AE68" t="s">
        <v>128</v>
      </c>
      <c r="AF68" t="s">
        <v>120</v>
      </c>
      <c r="AG68" s="3">
        <v>96950</v>
      </c>
      <c r="AH68" t="s">
        <v>121</v>
      </c>
      <c r="AJ68" s="10">
        <v>16702871116</v>
      </c>
      <c r="AL68" t="s">
        <v>1325</v>
      </c>
      <c r="BD68" t="str">
        <f>"49-9071.00"</f>
        <v>49-9071.00</v>
      </c>
      <c r="BE68" t="s">
        <v>169</v>
      </c>
      <c r="BF68" t="s">
        <v>1326</v>
      </c>
      <c r="BG68" t="s">
        <v>169</v>
      </c>
      <c r="BH68">
        <v>10</v>
      </c>
      <c r="BJ68" s="1">
        <v>45474</v>
      </c>
      <c r="BK68" s="1">
        <v>45838</v>
      </c>
      <c r="BN68">
        <v>35</v>
      </c>
      <c r="BO68">
        <v>0</v>
      </c>
      <c r="BP68">
        <v>7</v>
      </c>
      <c r="BQ68">
        <v>7</v>
      </c>
      <c r="BR68">
        <v>7</v>
      </c>
      <c r="BS68">
        <v>7</v>
      </c>
      <c r="BT68">
        <v>7</v>
      </c>
      <c r="BU68">
        <v>0</v>
      </c>
      <c r="BV68" t="str">
        <f>"8:00 AM"</f>
        <v>8:00 AM</v>
      </c>
      <c r="BW68" t="str">
        <f>"4:00 PM"</f>
        <v>4:00 PM</v>
      </c>
      <c r="BX68" t="s">
        <v>240</v>
      </c>
      <c r="BY68">
        <v>0</v>
      </c>
      <c r="BZ68">
        <v>12</v>
      </c>
      <c r="CA68" t="s">
        <v>115</v>
      </c>
      <c r="CC68" t="s">
        <v>191</v>
      </c>
      <c r="CD68" t="s">
        <v>1327</v>
      </c>
      <c r="CF68" t="s">
        <v>119</v>
      </c>
      <c r="CG68" t="s">
        <v>120</v>
      </c>
      <c r="CH68" s="3">
        <v>96950</v>
      </c>
      <c r="CI68" s="4">
        <v>9.5399999999999991</v>
      </c>
      <c r="CJ68" s="4">
        <v>9.5399999999999991</v>
      </c>
      <c r="CK68" s="4">
        <v>14.31</v>
      </c>
      <c r="CL68" s="4">
        <v>14.31</v>
      </c>
      <c r="CM68" t="s">
        <v>136</v>
      </c>
      <c r="CN68" t="s">
        <v>191</v>
      </c>
      <c r="CO68" t="s">
        <v>137</v>
      </c>
      <c r="CQ68" t="s">
        <v>115</v>
      </c>
      <c r="CR68" t="s">
        <v>138</v>
      </c>
      <c r="CS68" t="s">
        <v>139</v>
      </c>
      <c r="CT68" t="s">
        <v>138</v>
      </c>
      <c r="CU68" t="s">
        <v>139</v>
      </c>
      <c r="CV68" t="s">
        <v>138</v>
      </c>
      <c r="CW68" t="s">
        <v>139</v>
      </c>
      <c r="CX68" t="s">
        <v>1328</v>
      </c>
      <c r="CY68" s="10">
        <v>16702871116</v>
      </c>
      <c r="CZ68" t="s">
        <v>1325</v>
      </c>
      <c r="DA68" t="s">
        <v>139</v>
      </c>
      <c r="DB68" t="s">
        <v>138</v>
      </c>
      <c r="DC68" t="s">
        <v>115</v>
      </c>
    </row>
    <row r="69" spans="1:112" ht="14.45" customHeight="1" x14ac:dyDescent="0.25">
      <c r="A69" t="s">
        <v>3105</v>
      </c>
      <c r="B69" t="s">
        <v>158</v>
      </c>
      <c r="C69" s="1">
        <v>45526</v>
      </c>
      <c r="D69" s="1">
        <v>45569</v>
      </c>
      <c r="E69" t="s">
        <v>210</v>
      </c>
      <c r="F69" s="1">
        <v>45564</v>
      </c>
      <c r="G69" t="s">
        <v>138</v>
      </c>
      <c r="H69" t="s">
        <v>115</v>
      </c>
      <c r="I69" t="s">
        <v>115</v>
      </c>
      <c r="J69" t="s">
        <v>1917</v>
      </c>
      <c r="K69" t="s">
        <v>1918</v>
      </c>
      <c r="L69" t="s">
        <v>1919</v>
      </c>
      <c r="M69" t="s">
        <v>713</v>
      </c>
      <c r="N69" t="s">
        <v>119</v>
      </c>
      <c r="O69" t="s">
        <v>120</v>
      </c>
      <c r="P69" s="3">
        <v>96950</v>
      </c>
      <c r="Q69" t="s">
        <v>121</v>
      </c>
      <c r="S69" s="10">
        <v>16704839683</v>
      </c>
      <c r="U69" t="s">
        <v>1920</v>
      </c>
      <c r="V69">
        <v>812112</v>
      </c>
      <c r="W69" t="s">
        <v>123</v>
      </c>
      <c r="Y69" t="s">
        <v>368</v>
      </c>
      <c r="Z69" t="s">
        <v>1921</v>
      </c>
      <c r="AA69" t="s">
        <v>1922</v>
      </c>
      <c r="AB69" t="s">
        <v>1923</v>
      </c>
      <c r="AC69" t="s">
        <v>3106</v>
      </c>
      <c r="AD69" t="s">
        <v>1925</v>
      </c>
      <c r="AE69" t="s">
        <v>119</v>
      </c>
      <c r="AF69" t="s">
        <v>120</v>
      </c>
      <c r="AG69" s="3">
        <v>96950</v>
      </c>
      <c r="AH69" t="s">
        <v>121</v>
      </c>
      <c r="AJ69" s="10">
        <v>16704839683</v>
      </c>
      <c r="AL69" t="s">
        <v>1926</v>
      </c>
      <c r="BD69" t="str">
        <f>"39-5012.00"</f>
        <v>39-5012.00</v>
      </c>
      <c r="BE69" t="s">
        <v>1772</v>
      </c>
      <c r="BF69" t="s">
        <v>1927</v>
      </c>
      <c r="BG69" t="s">
        <v>1928</v>
      </c>
      <c r="BH69">
        <v>10</v>
      </c>
      <c r="BJ69" s="1">
        <v>45566</v>
      </c>
      <c r="BK69" s="1">
        <v>45565</v>
      </c>
      <c r="BN69">
        <v>35</v>
      </c>
      <c r="BO69">
        <v>5</v>
      </c>
      <c r="BP69">
        <v>0</v>
      </c>
      <c r="BQ69">
        <v>6</v>
      </c>
      <c r="BR69">
        <v>6</v>
      </c>
      <c r="BS69">
        <v>6</v>
      </c>
      <c r="BT69">
        <v>6</v>
      </c>
      <c r="BU69">
        <v>6</v>
      </c>
      <c r="BV69" t="str">
        <f>"11:00 AM"</f>
        <v>11:00 AM</v>
      </c>
      <c r="BW69" t="str">
        <f>"6:00 PM"</f>
        <v>6:00 PM</v>
      </c>
      <c r="BX69" t="s">
        <v>240</v>
      </c>
      <c r="BY69">
        <v>0</v>
      </c>
      <c r="BZ69">
        <v>24</v>
      </c>
      <c r="CA69" t="s">
        <v>115</v>
      </c>
      <c r="CC69" s="2" t="s">
        <v>1929</v>
      </c>
      <c r="CD69" t="s">
        <v>1919</v>
      </c>
      <c r="CE69" t="s">
        <v>713</v>
      </c>
      <c r="CF69" t="s">
        <v>119</v>
      </c>
      <c r="CG69" t="s">
        <v>120</v>
      </c>
      <c r="CH69" s="3">
        <v>96950</v>
      </c>
      <c r="CI69" s="4">
        <v>7.98</v>
      </c>
      <c r="CJ69" s="4">
        <v>7.98</v>
      </c>
      <c r="CK69" s="4">
        <v>11.97</v>
      </c>
      <c r="CL69" s="4">
        <v>11.97</v>
      </c>
      <c r="CM69" t="s">
        <v>136</v>
      </c>
      <c r="CN69" t="s">
        <v>139</v>
      </c>
      <c r="CO69" t="s">
        <v>137</v>
      </c>
      <c r="CQ69" t="s">
        <v>115</v>
      </c>
      <c r="CR69" t="s">
        <v>138</v>
      </c>
      <c r="CS69" t="s">
        <v>139</v>
      </c>
      <c r="CT69" t="s">
        <v>138</v>
      </c>
      <c r="CU69" t="s">
        <v>139</v>
      </c>
      <c r="CV69" t="s">
        <v>138</v>
      </c>
      <c r="CW69" t="s">
        <v>139</v>
      </c>
      <c r="CX69" t="s">
        <v>240</v>
      </c>
      <c r="CY69" s="10">
        <v>16704839683</v>
      </c>
      <c r="CZ69" t="s">
        <v>1926</v>
      </c>
      <c r="DA69" t="s">
        <v>139</v>
      </c>
      <c r="DB69" t="s">
        <v>138</v>
      </c>
      <c r="DC69" t="s">
        <v>115</v>
      </c>
    </row>
    <row r="70" spans="1:112" ht="14.45" customHeight="1" x14ac:dyDescent="0.25">
      <c r="A70" t="s">
        <v>5592</v>
      </c>
      <c r="B70" t="s">
        <v>248</v>
      </c>
      <c r="C70" s="1">
        <v>45496</v>
      </c>
      <c r="D70" s="1">
        <v>45569</v>
      </c>
      <c r="E70" t="s">
        <v>210</v>
      </c>
      <c r="F70" s="1">
        <v>45564</v>
      </c>
      <c r="G70" t="s">
        <v>138</v>
      </c>
      <c r="H70" t="s">
        <v>115</v>
      </c>
      <c r="I70" t="s">
        <v>115</v>
      </c>
      <c r="J70" t="s">
        <v>4068</v>
      </c>
      <c r="L70" t="s">
        <v>5593</v>
      </c>
      <c r="N70" t="s">
        <v>128</v>
      </c>
      <c r="O70" t="s">
        <v>120</v>
      </c>
      <c r="P70" s="3">
        <v>96950</v>
      </c>
      <c r="Q70" t="s">
        <v>121</v>
      </c>
      <c r="S70" s="10">
        <v>16702343215</v>
      </c>
      <c r="U70" t="s">
        <v>4070</v>
      </c>
      <c r="V70">
        <v>8121</v>
      </c>
      <c r="W70" t="s">
        <v>123</v>
      </c>
      <c r="Y70" t="s">
        <v>4071</v>
      </c>
      <c r="Z70" t="s">
        <v>4072</v>
      </c>
      <c r="AA70" t="s">
        <v>4073</v>
      </c>
      <c r="AB70" t="s">
        <v>5594</v>
      </c>
      <c r="AC70" t="s">
        <v>5593</v>
      </c>
      <c r="AE70" t="s">
        <v>128</v>
      </c>
      <c r="AF70" t="s">
        <v>120</v>
      </c>
      <c r="AG70" s="3">
        <v>96950</v>
      </c>
      <c r="AH70" t="s">
        <v>121</v>
      </c>
      <c r="AJ70" s="10">
        <v>16702343215</v>
      </c>
      <c r="AL70" t="s">
        <v>4074</v>
      </c>
      <c r="BD70" t="str">
        <f>"39-5012.00"</f>
        <v>39-5012.00</v>
      </c>
      <c r="BE70" t="s">
        <v>1772</v>
      </c>
      <c r="BF70" t="s">
        <v>4075</v>
      </c>
      <c r="BG70" t="s">
        <v>2223</v>
      </c>
      <c r="BH70">
        <v>3</v>
      </c>
      <c r="BI70">
        <v>3</v>
      </c>
      <c r="BJ70" s="1">
        <v>45566</v>
      </c>
      <c r="BK70" s="1">
        <v>45930</v>
      </c>
      <c r="BL70" s="1">
        <v>45569</v>
      </c>
      <c r="BM70" s="1">
        <v>45930</v>
      </c>
      <c r="BN70">
        <v>35</v>
      </c>
      <c r="BO70">
        <v>7</v>
      </c>
      <c r="BP70">
        <v>0</v>
      </c>
      <c r="BQ70">
        <v>0</v>
      </c>
      <c r="BR70">
        <v>7</v>
      </c>
      <c r="BS70">
        <v>7</v>
      </c>
      <c r="BT70">
        <v>7</v>
      </c>
      <c r="BU70">
        <v>7</v>
      </c>
      <c r="BV70" t="str">
        <f>"10:00 AM"</f>
        <v>10:00 AM</v>
      </c>
      <c r="BW70" t="str">
        <f>"6:00 PM"</f>
        <v>6:00 PM</v>
      </c>
      <c r="BX70" t="s">
        <v>240</v>
      </c>
      <c r="BY70">
        <v>0</v>
      </c>
      <c r="BZ70">
        <v>24</v>
      </c>
      <c r="CA70" t="s">
        <v>115</v>
      </c>
      <c r="CC70" t="s">
        <v>224</v>
      </c>
      <c r="CD70" t="s">
        <v>4076</v>
      </c>
      <c r="CE70" t="s">
        <v>4077</v>
      </c>
      <c r="CF70" t="s">
        <v>128</v>
      </c>
      <c r="CG70" t="s">
        <v>120</v>
      </c>
      <c r="CH70" s="3">
        <v>96950</v>
      </c>
      <c r="CI70" s="4">
        <v>7.98</v>
      </c>
      <c r="CJ70" s="4">
        <v>7.98</v>
      </c>
      <c r="CK70" s="4">
        <v>11.97</v>
      </c>
      <c r="CL70" s="4">
        <v>11.97</v>
      </c>
      <c r="CM70" t="s">
        <v>136</v>
      </c>
      <c r="CN70" t="s">
        <v>139</v>
      </c>
      <c r="CO70" t="s">
        <v>137</v>
      </c>
      <c r="CQ70" t="s">
        <v>115</v>
      </c>
      <c r="CR70" t="s">
        <v>138</v>
      </c>
      <c r="CS70" t="s">
        <v>139</v>
      </c>
      <c r="CT70" t="s">
        <v>138</v>
      </c>
      <c r="CU70" t="s">
        <v>139</v>
      </c>
      <c r="CV70" t="s">
        <v>138</v>
      </c>
      <c r="CW70" t="s">
        <v>139</v>
      </c>
      <c r="CX70" t="s">
        <v>3519</v>
      </c>
      <c r="CY70" s="10">
        <v>16702343215</v>
      </c>
      <c r="CZ70" t="s">
        <v>4074</v>
      </c>
      <c r="DA70" t="s">
        <v>139</v>
      </c>
      <c r="DB70" t="s">
        <v>138</v>
      </c>
      <c r="DC70" t="s">
        <v>115</v>
      </c>
    </row>
    <row r="71" spans="1:112" ht="14.45" customHeight="1" x14ac:dyDescent="0.25">
      <c r="A71" t="s">
        <v>5996</v>
      </c>
      <c r="B71" t="s">
        <v>248</v>
      </c>
      <c r="C71" s="1">
        <v>45471</v>
      </c>
      <c r="D71" s="1">
        <v>45569</v>
      </c>
      <c r="E71" t="s">
        <v>114</v>
      </c>
      <c r="G71" t="s">
        <v>115</v>
      </c>
      <c r="H71" t="s">
        <v>115</v>
      </c>
      <c r="I71" t="s">
        <v>115</v>
      </c>
      <c r="J71" t="s">
        <v>5997</v>
      </c>
      <c r="L71" t="s">
        <v>5998</v>
      </c>
      <c r="N71" t="s">
        <v>119</v>
      </c>
      <c r="O71" t="s">
        <v>120</v>
      </c>
      <c r="P71" s="3">
        <v>96950</v>
      </c>
      <c r="Q71" t="s">
        <v>121</v>
      </c>
      <c r="S71" s="10">
        <v>16702338100</v>
      </c>
      <c r="U71" t="s">
        <v>5999</v>
      </c>
      <c r="V71">
        <v>531110</v>
      </c>
      <c r="W71" t="s">
        <v>123</v>
      </c>
      <c r="Y71" t="s">
        <v>6000</v>
      </c>
      <c r="Z71" t="s">
        <v>6001</v>
      </c>
      <c r="AA71" t="s">
        <v>6002</v>
      </c>
      <c r="AB71" t="s">
        <v>428</v>
      </c>
      <c r="AC71" t="s">
        <v>5998</v>
      </c>
      <c r="AE71" t="s">
        <v>119</v>
      </c>
      <c r="AF71" t="s">
        <v>120</v>
      </c>
      <c r="AG71" s="3">
        <v>96950</v>
      </c>
      <c r="AH71" t="s">
        <v>121</v>
      </c>
      <c r="AJ71" s="10">
        <v>16702338100</v>
      </c>
      <c r="AL71" t="s">
        <v>6003</v>
      </c>
      <c r="BD71" t="str">
        <f>"49-9071.00"</f>
        <v>49-9071.00</v>
      </c>
      <c r="BE71" t="s">
        <v>169</v>
      </c>
      <c r="BF71" t="s">
        <v>6004</v>
      </c>
      <c r="BG71" t="s">
        <v>6005</v>
      </c>
      <c r="BH71">
        <v>10</v>
      </c>
      <c r="BI71">
        <v>10</v>
      </c>
      <c r="BJ71" s="1">
        <v>45505</v>
      </c>
      <c r="BK71" s="1">
        <v>45869</v>
      </c>
      <c r="BL71" s="1">
        <v>45569</v>
      </c>
      <c r="BM71" s="1">
        <v>45869</v>
      </c>
      <c r="BN71">
        <v>35</v>
      </c>
      <c r="BO71">
        <v>0</v>
      </c>
      <c r="BP71">
        <v>7</v>
      </c>
      <c r="BQ71">
        <v>7</v>
      </c>
      <c r="BR71">
        <v>7</v>
      </c>
      <c r="BS71">
        <v>7</v>
      </c>
      <c r="BT71">
        <v>7</v>
      </c>
      <c r="BU71">
        <v>0</v>
      </c>
      <c r="BV71" t="str">
        <f>"7:00 AM"</f>
        <v>7:00 AM</v>
      </c>
      <c r="BW71" t="str">
        <f>"3:00 PM"</f>
        <v>3:00 PM</v>
      </c>
      <c r="BX71" t="s">
        <v>133</v>
      </c>
      <c r="BY71">
        <v>12</v>
      </c>
      <c r="BZ71">
        <v>12</v>
      </c>
      <c r="CA71" t="s">
        <v>115</v>
      </c>
      <c r="CC71" t="s">
        <v>240</v>
      </c>
      <c r="CD71" t="s">
        <v>5998</v>
      </c>
      <c r="CF71" t="s">
        <v>119</v>
      </c>
      <c r="CG71" t="s">
        <v>120</v>
      </c>
      <c r="CH71" s="3">
        <v>96950</v>
      </c>
      <c r="CI71" s="4">
        <v>9.5399999999999991</v>
      </c>
      <c r="CJ71" s="4">
        <v>9.5399999999999991</v>
      </c>
      <c r="CK71" s="4">
        <v>14.31</v>
      </c>
      <c r="CL71" s="4">
        <v>14.31</v>
      </c>
      <c r="CM71" t="s">
        <v>136</v>
      </c>
      <c r="CN71" t="s">
        <v>139</v>
      </c>
      <c r="CO71" t="s">
        <v>137</v>
      </c>
      <c r="CQ71" t="s">
        <v>115</v>
      </c>
      <c r="CR71" t="s">
        <v>138</v>
      </c>
      <c r="CS71" t="s">
        <v>139</v>
      </c>
      <c r="CT71" t="s">
        <v>139</v>
      </c>
      <c r="CU71" t="s">
        <v>139</v>
      </c>
      <c r="CV71" t="s">
        <v>138</v>
      </c>
      <c r="CW71" t="s">
        <v>139</v>
      </c>
      <c r="CX71" t="s">
        <v>6006</v>
      </c>
      <c r="CY71" s="10" t="s">
        <v>139</v>
      </c>
      <c r="CZ71" t="s">
        <v>6003</v>
      </c>
      <c r="DA71" t="s">
        <v>246</v>
      </c>
      <c r="DB71" t="s">
        <v>138</v>
      </c>
      <c r="DC71" t="s">
        <v>115</v>
      </c>
    </row>
    <row r="72" spans="1:112" ht="14.45" customHeight="1" x14ac:dyDescent="0.25">
      <c r="A72" t="s">
        <v>6886</v>
      </c>
      <c r="B72" t="s">
        <v>248</v>
      </c>
      <c r="C72" s="1">
        <v>45488</v>
      </c>
      <c r="D72" s="1">
        <v>45569</v>
      </c>
      <c r="E72" t="s">
        <v>210</v>
      </c>
      <c r="F72" s="1">
        <v>45564</v>
      </c>
      <c r="G72" t="s">
        <v>138</v>
      </c>
      <c r="H72" t="s">
        <v>115</v>
      </c>
      <c r="I72" t="s">
        <v>115</v>
      </c>
      <c r="J72" t="s">
        <v>2876</v>
      </c>
      <c r="K72" t="s">
        <v>2876</v>
      </c>
      <c r="L72" t="s">
        <v>2877</v>
      </c>
      <c r="M72" t="s">
        <v>2878</v>
      </c>
      <c r="N72" t="s">
        <v>128</v>
      </c>
      <c r="O72" t="s">
        <v>120</v>
      </c>
      <c r="P72" s="3">
        <v>96950</v>
      </c>
      <c r="Q72" t="s">
        <v>121</v>
      </c>
      <c r="S72" s="10">
        <v>16703229282</v>
      </c>
      <c r="U72" t="s">
        <v>2879</v>
      </c>
      <c r="V72">
        <v>332321</v>
      </c>
      <c r="W72" t="s">
        <v>123</v>
      </c>
      <c r="Y72" t="s">
        <v>2880</v>
      </c>
      <c r="Z72" t="s">
        <v>2881</v>
      </c>
      <c r="AA72" t="s">
        <v>2882</v>
      </c>
      <c r="AB72" t="s">
        <v>126</v>
      </c>
      <c r="AC72" t="s">
        <v>2877</v>
      </c>
      <c r="AD72" t="s">
        <v>2878</v>
      </c>
      <c r="AE72" t="s">
        <v>128</v>
      </c>
      <c r="AF72" t="s">
        <v>120</v>
      </c>
      <c r="AG72" s="3">
        <v>96950</v>
      </c>
      <c r="AH72" t="s">
        <v>121</v>
      </c>
      <c r="AJ72" s="10">
        <v>16703229282</v>
      </c>
      <c r="AL72" t="s">
        <v>2883</v>
      </c>
      <c r="BD72" t="str">
        <f>"37-2012.00"</f>
        <v>37-2012.00</v>
      </c>
      <c r="BE72" t="s">
        <v>647</v>
      </c>
      <c r="BF72" t="s">
        <v>6887</v>
      </c>
      <c r="BG72" t="s">
        <v>6888</v>
      </c>
      <c r="BH72">
        <v>2</v>
      </c>
      <c r="BI72">
        <v>2</v>
      </c>
      <c r="BJ72" s="1">
        <v>45566</v>
      </c>
      <c r="BK72" s="1">
        <v>46660</v>
      </c>
      <c r="BL72" s="1">
        <v>45569</v>
      </c>
      <c r="BM72" s="1">
        <v>46660</v>
      </c>
      <c r="BN72">
        <v>40</v>
      </c>
      <c r="BO72">
        <v>0</v>
      </c>
      <c r="BP72">
        <v>8</v>
      </c>
      <c r="BQ72">
        <v>8</v>
      </c>
      <c r="BR72">
        <v>8</v>
      </c>
      <c r="BS72">
        <v>8</v>
      </c>
      <c r="BT72">
        <v>8</v>
      </c>
      <c r="BU72">
        <v>0</v>
      </c>
      <c r="BV72" t="str">
        <f>"8:00 AM"</f>
        <v>8:00 AM</v>
      </c>
      <c r="BW72" t="str">
        <f>"5:00 PM"</f>
        <v>5:00 PM</v>
      </c>
      <c r="BX72" t="s">
        <v>240</v>
      </c>
      <c r="BY72">
        <v>0</v>
      </c>
      <c r="BZ72">
        <v>3</v>
      </c>
      <c r="CA72" t="s">
        <v>115</v>
      </c>
      <c r="CC72" t="s">
        <v>6889</v>
      </c>
      <c r="CD72" t="s">
        <v>2877</v>
      </c>
      <c r="CE72" t="s">
        <v>2878</v>
      </c>
      <c r="CF72" t="s">
        <v>128</v>
      </c>
      <c r="CG72" t="s">
        <v>120</v>
      </c>
      <c r="CH72" s="3">
        <v>96950</v>
      </c>
      <c r="CI72" s="4">
        <v>7.64</v>
      </c>
      <c r="CJ72" s="4">
        <v>10</v>
      </c>
      <c r="CK72" s="4">
        <v>11.46</v>
      </c>
      <c r="CL72" s="4">
        <v>15</v>
      </c>
      <c r="CM72" t="s">
        <v>136</v>
      </c>
      <c r="CO72" t="s">
        <v>137</v>
      </c>
      <c r="CQ72" t="s">
        <v>115</v>
      </c>
      <c r="CR72" t="s">
        <v>138</v>
      </c>
      <c r="CS72" t="s">
        <v>139</v>
      </c>
      <c r="CT72" t="s">
        <v>138</v>
      </c>
      <c r="CU72" t="s">
        <v>139</v>
      </c>
      <c r="CV72" t="s">
        <v>138</v>
      </c>
      <c r="CW72" t="s">
        <v>139</v>
      </c>
      <c r="CX72" t="s">
        <v>240</v>
      </c>
      <c r="CY72" s="10">
        <v>16703229282</v>
      </c>
      <c r="CZ72" t="s">
        <v>2883</v>
      </c>
      <c r="DA72" t="s">
        <v>139</v>
      </c>
      <c r="DB72" t="s">
        <v>138</v>
      </c>
      <c r="DC72" t="s">
        <v>115</v>
      </c>
    </row>
    <row r="73" spans="1:112" ht="14.45" customHeight="1" x14ac:dyDescent="0.25">
      <c r="A73" t="s">
        <v>7009</v>
      </c>
      <c r="B73" t="s">
        <v>158</v>
      </c>
      <c r="C73" s="1">
        <v>45471</v>
      </c>
      <c r="D73" s="1">
        <v>45569</v>
      </c>
      <c r="E73" t="s">
        <v>114</v>
      </c>
      <c r="G73" t="s">
        <v>115</v>
      </c>
      <c r="H73" t="s">
        <v>115</v>
      </c>
      <c r="I73" t="s">
        <v>115</v>
      </c>
      <c r="J73" t="s">
        <v>5669</v>
      </c>
      <c r="L73" t="s">
        <v>7010</v>
      </c>
      <c r="M73" t="s">
        <v>7011</v>
      </c>
      <c r="N73" t="s">
        <v>128</v>
      </c>
      <c r="O73" t="s">
        <v>120</v>
      </c>
      <c r="P73" s="3">
        <v>96950</v>
      </c>
      <c r="Q73" t="s">
        <v>121</v>
      </c>
      <c r="S73" s="10">
        <v>16702885982</v>
      </c>
      <c r="U73" t="s">
        <v>5672</v>
      </c>
      <c r="V73">
        <v>561320</v>
      </c>
      <c r="W73" t="s">
        <v>123</v>
      </c>
      <c r="Y73" t="s">
        <v>5673</v>
      </c>
      <c r="Z73" t="s">
        <v>7012</v>
      </c>
      <c r="AA73" t="s">
        <v>5675</v>
      </c>
      <c r="AB73" t="s">
        <v>126</v>
      </c>
      <c r="AC73" t="s">
        <v>7013</v>
      </c>
      <c r="AD73" t="s">
        <v>7011</v>
      </c>
      <c r="AE73" t="s">
        <v>128</v>
      </c>
      <c r="AF73" t="s">
        <v>120</v>
      </c>
      <c r="AG73" s="3">
        <v>96950</v>
      </c>
      <c r="AH73" t="s">
        <v>121</v>
      </c>
      <c r="AJ73" s="10">
        <v>16702885982</v>
      </c>
      <c r="AL73" t="s">
        <v>5677</v>
      </c>
      <c r="BD73" t="str">
        <f>"49-9071.00"</f>
        <v>49-9071.00</v>
      </c>
      <c r="BE73" t="s">
        <v>169</v>
      </c>
      <c r="BF73" t="s">
        <v>7014</v>
      </c>
      <c r="BG73" t="s">
        <v>1404</v>
      </c>
      <c r="BH73">
        <v>7</v>
      </c>
      <c r="BJ73" s="1">
        <v>45586</v>
      </c>
      <c r="BK73" s="1">
        <v>45950</v>
      </c>
      <c r="BN73">
        <v>40</v>
      </c>
      <c r="BO73">
        <v>0</v>
      </c>
      <c r="BP73">
        <v>8</v>
      </c>
      <c r="BQ73">
        <v>8</v>
      </c>
      <c r="BR73">
        <v>8</v>
      </c>
      <c r="BS73">
        <v>8</v>
      </c>
      <c r="BT73">
        <v>8</v>
      </c>
      <c r="BU73">
        <v>0</v>
      </c>
      <c r="BV73" t="str">
        <f>"8:00 AM"</f>
        <v>8:00 AM</v>
      </c>
      <c r="BW73" t="str">
        <f>"5:00 PM"</f>
        <v>5:00 PM</v>
      </c>
      <c r="BX73" t="s">
        <v>133</v>
      </c>
      <c r="BY73">
        <v>0</v>
      </c>
      <c r="BZ73">
        <v>24</v>
      </c>
      <c r="CA73" t="s">
        <v>115</v>
      </c>
      <c r="CC73" t="s">
        <v>5679</v>
      </c>
      <c r="CD73" t="s">
        <v>7015</v>
      </c>
      <c r="CE73" t="s">
        <v>331</v>
      </c>
      <c r="CF73" t="s">
        <v>128</v>
      </c>
      <c r="CG73" t="s">
        <v>120</v>
      </c>
      <c r="CH73" s="3">
        <v>96950</v>
      </c>
      <c r="CI73" s="4">
        <v>9.5399999999999991</v>
      </c>
      <c r="CJ73" s="4">
        <v>9.5399999999999991</v>
      </c>
      <c r="CK73" s="4">
        <v>14.31</v>
      </c>
      <c r="CL73" s="4">
        <v>14.31</v>
      </c>
      <c r="CM73" t="s">
        <v>136</v>
      </c>
      <c r="CN73" t="s">
        <v>331</v>
      </c>
      <c r="CO73" t="s">
        <v>137</v>
      </c>
      <c r="CQ73" t="s">
        <v>115</v>
      </c>
      <c r="CR73" t="s">
        <v>138</v>
      </c>
      <c r="CS73" t="s">
        <v>139</v>
      </c>
      <c r="CT73" t="s">
        <v>138</v>
      </c>
      <c r="CU73" t="s">
        <v>139</v>
      </c>
      <c r="CV73" t="s">
        <v>138</v>
      </c>
      <c r="CW73" t="s">
        <v>139</v>
      </c>
      <c r="CX73" t="s">
        <v>416</v>
      </c>
      <c r="CY73" s="10">
        <v>16702885982</v>
      </c>
      <c r="CZ73" t="s">
        <v>5677</v>
      </c>
      <c r="DA73" t="s">
        <v>417</v>
      </c>
      <c r="DB73" t="s">
        <v>138</v>
      </c>
      <c r="DC73" t="s">
        <v>115</v>
      </c>
      <c r="DD73" t="s">
        <v>418</v>
      </c>
      <c r="DE73" t="s">
        <v>419</v>
      </c>
      <c r="DF73" t="s">
        <v>420</v>
      </c>
      <c r="DG73" t="s">
        <v>421</v>
      </c>
      <c r="DH73" t="s">
        <v>422</v>
      </c>
    </row>
    <row r="74" spans="1:112" ht="14.45" customHeight="1" x14ac:dyDescent="0.25">
      <c r="A74" t="s">
        <v>7905</v>
      </c>
      <c r="B74" t="s">
        <v>248</v>
      </c>
      <c r="C74" s="1">
        <v>45470</v>
      </c>
      <c r="D74" s="1">
        <v>45569</v>
      </c>
      <c r="E74" t="s">
        <v>210</v>
      </c>
      <c r="F74" s="1">
        <v>45558</v>
      </c>
      <c r="G74" t="s">
        <v>115</v>
      </c>
      <c r="H74" t="s">
        <v>115</v>
      </c>
      <c r="I74" t="s">
        <v>115</v>
      </c>
      <c r="J74" t="s">
        <v>7906</v>
      </c>
      <c r="K74" t="s">
        <v>7907</v>
      </c>
      <c r="L74" t="s">
        <v>7908</v>
      </c>
      <c r="M74" t="s">
        <v>7909</v>
      </c>
      <c r="N74" t="s">
        <v>128</v>
      </c>
      <c r="O74" t="s">
        <v>120</v>
      </c>
      <c r="P74" s="3">
        <v>96950</v>
      </c>
      <c r="Q74" t="s">
        <v>121</v>
      </c>
      <c r="S74" s="10">
        <v>16702352375</v>
      </c>
      <c r="U74" t="s">
        <v>7910</v>
      </c>
      <c r="V74">
        <v>236115</v>
      </c>
      <c r="W74" t="s">
        <v>123</v>
      </c>
      <c r="Y74" t="s">
        <v>7911</v>
      </c>
      <c r="Z74" t="s">
        <v>7912</v>
      </c>
      <c r="AB74" t="s">
        <v>7913</v>
      </c>
      <c r="AC74" t="s">
        <v>7908</v>
      </c>
      <c r="AD74" t="s">
        <v>7909</v>
      </c>
      <c r="AE74" t="s">
        <v>128</v>
      </c>
      <c r="AF74" t="s">
        <v>120</v>
      </c>
      <c r="AG74" s="3">
        <v>96950</v>
      </c>
      <c r="AH74" t="s">
        <v>121</v>
      </c>
      <c r="AJ74" s="10">
        <v>16702352375</v>
      </c>
      <c r="AL74" t="s">
        <v>7914</v>
      </c>
      <c r="BD74" t="str">
        <f>"49-9071.00"</f>
        <v>49-9071.00</v>
      </c>
      <c r="BE74" t="s">
        <v>169</v>
      </c>
      <c r="BF74" t="s">
        <v>7915</v>
      </c>
      <c r="BG74" t="s">
        <v>1404</v>
      </c>
      <c r="BH74">
        <v>5</v>
      </c>
      <c r="BI74">
        <v>5</v>
      </c>
      <c r="BJ74" s="1">
        <v>45560</v>
      </c>
      <c r="BK74" s="1">
        <v>45924</v>
      </c>
      <c r="BL74" s="1">
        <v>45569</v>
      </c>
      <c r="BM74" s="1">
        <v>45924</v>
      </c>
      <c r="BN74">
        <v>35</v>
      </c>
      <c r="BO74">
        <v>0</v>
      </c>
      <c r="BP74">
        <v>7</v>
      </c>
      <c r="BQ74">
        <v>7</v>
      </c>
      <c r="BR74">
        <v>7</v>
      </c>
      <c r="BS74">
        <v>7</v>
      </c>
      <c r="BT74">
        <v>7</v>
      </c>
      <c r="BU74">
        <v>0</v>
      </c>
      <c r="BV74" t="str">
        <f>"8:00 AM"</f>
        <v>8:00 AM</v>
      </c>
      <c r="BW74" t="str">
        <f>"4:00 PM"</f>
        <v>4:00 PM</v>
      </c>
      <c r="BX74" t="s">
        <v>133</v>
      </c>
      <c r="BY74">
        <v>0</v>
      </c>
      <c r="BZ74">
        <v>24</v>
      </c>
      <c r="CA74" t="s">
        <v>115</v>
      </c>
      <c r="CC74" t="s">
        <v>7916</v>
      </c>
      <c r="CD74" t="s">
        <v>7908</v>
      </c>
      <c r="CE74" t="s">
        <v>139</v>
      </c>
      <c r="CF74" t="s">
        <v>128</v>
      </c>
      <c r="CG74" t="s">
        <v>120</v>
      </c>
      <c r="CH74" s="3">
        <v>96950</v>
      </c>
      <c r="CI74" s="4">
        <v>9.5399999999999991</v>
      </c>
      <c r="CJ74" s="4">
        <v>9.5399999999999991</v>
      </c>
      <c r="CK74" s="4">
        <v>14.31</v>
      </c>
      <c r="CL74" s="4">
        <v>14.31</v>
      </c>
      <c r="CM74" t="s">
        <v>136</v>
      </c>
      <c r="CN74" t="s">
        <v>139</v>
      </c>
      <c r="CO74" t="s">
        <v>137</v>
      </c>
      <c r="CQ74" t="s">
        <v>115</v>
      </c>
      <c r="CR74" t="s">
        <v>138</v>
      </c>
      <c r="CS74" t="s">
        <v>139</v>
      </c>
      <c r="CT74" t="s">
        <v>138</v>
      </c>
      <c r="CU74" t="s">
        <v>139</v>
      </c>
      <c r="CV74" t="s">
        <v>138</v>
      </c>
      <c r="CW74" t="s">
        <v>139</v>
      </c>
      <c r="CX74" t="s">
        <v>416</v>
      </c>
      <c r="CY74" s="10">
        <v>16702352375</v>
      </c>
      <c r="CZ74" t="s">
        <v>7914</v>
      </c>
      <c r="DA74" t="s">
        <v>417</v>
      </c>
      <c r="DB74" t="s">
        <v>138</v>
      </c>
      <c r="DC74" t="s">
        <v>115</v>
      </c>
      <c r="DD74" t="s">
        <v>418</v>
      </c>
      <c r="DE74" t="s">
        <v>419</v>
      </c>
      <c r="DF74" t="s">
        <v>420</v>
      </c>
      <c r="DG74" t="s">
        <v>421</v>
      </c>
      <c r="DH74" t="s">
        <v>422</v>
      </c>
    </row>
    <row r="75" spans="1:112" ht="14.45" customHeight="1" x14ac:dyDescent="0.25">
      <c r="A75" t="s">
        <v>7930</v>
      </c>
      <c r="B75" t="s">
        <v>248</v>
      </c>
      <c r="C75" s="1">
        <v>45466</v>
      </c>
      <c r="D75" s="1">
        <v>45569</v>
      </c>
      <c r="E75" t="s">
        <v>114</v>
      </c>
      <c r="G75" t="s">
        <v>115</v>
      </c>
      <c r="H75" t="s">
        <v>115</v>
      </c>
      <c r="I75" t="s">
        <v>115</v>
      </c>
      <c r="J75" t="s">
        <v>6145</v>
      </c>
      <c r="K75" t="s">
        <v>7931</v>
      </c>
      <c r="L75" t="s">
        <v>6147</v>
      </c>
      <c r="M75" t="s">
        <v>139</v>
      </c>
      <c r="N75" t="s">
        <v>128</v>
      </c>
      <c r="O75" t="s">
        <v>120</v>
      </c>
      <c r="P75" s="3">
        <v>96950</v>
      </c>
      <c r="Q75" t="s">
        <v>121</v>
      </c>
      <c r="S75" s="10">
        <v>16707835150</v>
      </c>
      <c r="U75" t="s">
        <v>6148</v>
      </c>
      <c r="V75">
        <v>812199</v>
      </c>
      <c r="W75" t="s">
        <v>123</v>
      </c>
      <c r="Y75" t="s">
        <v>2407</v>
      </c>
      <c r="Z75" t="s">
        <v>6149</v>
      </c>
      <c r="AB75" t="s">
        <v>126</v>
      </c>
      <c r="AC75" t="s">
        <v>6147</v>
      </c>
      <c r="AD75" t="s">
        <v>139</v>
      </c>
      <c r="AE75" t="s">
        <v>128</v>
      </c>
      <c r="AF75" t="s">
        <v>120</v>
      </c>
      <c r="AG75" s="3">
        <v>96950</v>
      </c>
      <c r="AH75" t="s">
        <v>121</v>
      </c>
      <c r="AJ75" s="10">
        <v>16707835150</v>
      </c>
      <c r="AL75" t="s">
        <v>6150</v>
      </c>
      <c r="BD75" t="str">
        <f>"31-9011.00"</f>
        <v>31-9011.00</v>
      </c>
      <c r="BE75" t="s">
        <v>671</v>
      </c>
      <c r="BF75" t="s">
        <v>7932</v>
      </c>
      <c r="BG75" t="s">
        <v>4796</v>
      </c>
      <c r="BH75">
        <v>3</v>
      </c>
      <c r="BI75">
        <v>3</v>
      </c>
      <c r="BJ75" s="1">
        <v>45566</v>
      </c>
      <c r="BK75" s="1">
        <v>45930</v>
      </c>
      <c r="BL75" s="1">
        <v>45569</v>
      </c>
      <c r="BM75" s="1">
        <v>45930</v>
      </c>
      <c r="BN75">
        <v>35</v>
      </c>
      <c r="BO75">
        <v>0</v>
      </c>
      <c r="BP75">
        <v>7</v>
      </c>
      <c r="BQ75">
        <v>7</v>
      </c>
      <c r="BR75">
        <v>7</v>
      </c>
      <c r="BS75">
        <v>7</v>
      </c>
      <c r="BT75">
        <v>7</v>
      </c>
      <c r="BU75">
        <v>0</v>
      </c>
      <c r="BV75" t="str">
        <f>"10:00 AM"</f>
        <v>10:00 AM</v>
      </c>
      <c r="BW75" t="str">
        <f>"6:00 PM"</f>
        <v>6:00 PM</v>
      </c>
      <c r="BX75" t="s">
        <v>133</v>
      </c>
      <c r="BY75">
        <v>0</v>
      </c>
      <c r="BZ75">
        <v>18</v>
      </c>
      <c r="CA75" t="s">
        <v>115</v>
      </c>
      <c r="CC75" s="2" t="s">
        <v>7933</v>
      </c>
      <c r="CD75" t="s">
        <v>6147</v>
      </c>
      <c r="CE75" t="s">
        <v>139</v>
      </c>
      <c r="CF75" t="s">
        <v>128</v>
      </c>
      <c r="CG75" t="s">
        <v>120</v>
      </c>
      <c r="CH75" s="3">
        <v>96950</v>
      </c>
      <c r="CI75" s="4">
        <v>12.26</v>
      </c>
      <c r="CJ75" s="4">
        <v>12.26</v>
      </c>
      <c r="CK75" s="4">
        <v>18.39</v>
      </c>
      <c r="CL75" s="4">
        <v>18.39</v>
      </c>
      <c r="CM75" t="s">
        <v>136</v>
      </c>
      <c r="CN75" t="s">
        <v>7934</v>
      </c>
      <c r="CO75" t="s">
        <v>137</v>
      </c>
      <c r="CQ75" t="s">
        <v>115</v>
      </c>
      <c r="CR75" t="s">
        <v>138</v>
      </c>
      <c r="CS75" t="s">
        <v>139</v>
      </c>
      <c r="CT75" t="s">
        <v>138</v>
      </c>
      <c r="CU75" t="s">
        <v>139</v>
      </c>
      <c r="CV75" t="s">
        <v>138</v>
      </c>
      <c r="CW75" t="s">
        <v>139</v>
      </c>
      <c r="CX75" t="s">
        <v>2315</v>
      </c>
      <c r="CY75" s="10">
        <v>16707835150</v>
      </c>
      <c r="CZ75" t="s">
        <v>6153</v>
      </c>
      <c r="DA75" t="s">
        <v>139</v>
      </c>
      <c r="DB75" t="s">
        <v>138</v>
      </c>
      <c r="DC75" t="s">
        <v>115</v>
      </c>
    </row>
    <row r="76" spans="1:112" ht="14.45" customHeight="1" x14ac:dyDescent="0.25">
      <c r="A76" t="s">
        <v>8262</v>
      </c>
      <c r="B76" t="s">
        <v>248</v>
      </c>
      <c r="C76" s="1">
        <v>45470</v>
      </c>
      <c r="D76" s="1">
        <v>45569</v>
      </c>
      <c r="E76" t="s">
        <v>210</v>
      </c>
      <c r="F76" s="1">
        <v>45443</v>
      </c>
      <c r="G76" t="s">
        <v>115</v>
      </c>
      <c r="H76" t="s">
        <v>115</v>
      </c>
      <c r="I76" t="s">
        <v>115</v>
      </c>
      <c r="J76" t="s">
        <v>8263</v>
      </c>
      <c r="K76" t="s">
        <v>8264</v>
      </c>
      <c r="L76" t="s">
        <v>987</v>
      </c>
      <c r="M76" t="s">
        <v>119</v>
      </c>
      <c r="N76" t="s">
        <v>119</v>
      </c>
      <c r="O76" t="s">
        <v>120</v>
      </c>
      <c r="P76" s="3">
        <v>96950</v>
      </c>
      <c r="Q76" t="s">
        <v>121</v>
      </c>
      <c r="S76" s="10">
        <v>16702341795</v>
      </c>
      <c r="U76" t="s">
        <v>979</v>
      </c>
      <c r="V76">
        <v>4599</v>
      </c>
      <c r="W76" t="s">
        <v>123</v>
      </c>
      <c r="Y76" t="s">
        <v>1016</v>
      </c>
      <c r="Z76" t="s">
        <v>1017</v>
      </c>
      <c r="AA76" t="s">
        <v>1018</v>
      </c>
      <c r="AB76" t="s">
        <v>1019</v>
      </c>
      <c r="AC76" t="s">
        <v>987</v>
      </c>
      <c r="AD76" t="s">
        <v>8265</v>
      </c>
      <c r="AE76" t="s">
        <v>119</v>
      </c>
      <c r="AF76" t="s">
        <v>120</v>
      </c>
      <c r="AG76" s="3">
        <v>96950</v>
      </c>
      <c r="AH76" t="s">
        <v>121</v>
      </c>
      <c r="AJ76" s="10">
        <v>16702341795</v>
      </c>
      <c r="AL76" t="s">
        <v>983</v>
      </c>
      <c r="BD76" t="str">
        <f>"41-1011.00"</f>
        <v>41-1011.00</v>
      </c>
      <c r="BE76" t="s">
        <v>151</v>
      </c>
      <c r="BF76" t="s">
        <v>8266</v>
      </c>
      <c r="BG76" t="s">
        <v>8036</v>
      </c>
      <c r="BH76">
        <v>1</v>
      </c>
      <c r="BI76">
        <v>1</v>
      </c>
      <c r="BJ76" s="1">
        <v>45445</v>
      </c>
      <c r="BK76" s="1">
        <v>45809</v>
      </c>
      <c r="BL76" s="1">
        <v>45569</v>
      </c>
      <c r="BM76" s="1">
        <v>45809</v>
      </c>
      <c r="BN76">
        <v>40</v>
      </c>
      <c r="BO76">
        <v>0</v>
      </c>
      <c r="BP76">
        <v>8</v>
      </c>
      <c r="BQ76">
        <v>8</v>
      </c>
      <c r="BR76">
        <v>8</v>
      </c>
      <c r="BS76">
        <v>8</v>
      </c>
      <c r="BT76">
        <v>8</v>
      </c>
      <c r="BU76">
        <v>0</v>
      </c>
      <c r="BV76" t="str">
        <f>"9:00 AM"</f>
        <v>9:00 AM</v>
      </c>
      <c r="BW76" t="str">
        <f>"6:00 PM"</f>
        <v>6:00 PM</v>
      </c>
      <c r="BX76" t="s">
        <v>133</v>
      </c>
      <c r="BY76">
        <v>0</v>
      </c>
      <c r="BZ76">
        <v>12</v>
      </c>
      <c r="CA76" t="s">
        <v>138</v>
      </c>
      <c r="CB76">
        <v>35</v>
      </c>
      <c r="CC76" t="s">
        <v>7436</v>
      </c>
      <c r="CD76" t="s">
        <v>8267</v>
      </c>
      <c r="CF76" t="s">
        <v>128</v>
      </c>
      <c r="CG76" t="s">
        <v>120</v>
      </c>
      <c r="CH76" s="3">
        <v>96950</v>
      </c>
      <c r="CI76" s="4">
        <v>10.17</v>
      </c>
      <c r="CJ76" s="4">
        <v>22.5</v>
      </c>
      <c r="CM76" t="s">
        <v>136</v>
      </c>
      <c r="CN76" t="s">
        <v>240</v>
      </c>
      <c r="CO76" t="s">
        <v>137</v>
      </c>
      <c r="CQ76" t="s">
        <v>115</v>
      </c>
      <c r="CR76" t="s">
        <v>138</v>
      </c>
      <c r="CS76" t="s">
        <v>138</v>
      </c>
      <c r="CT76" t="s">
        <v>139</v>
      </c>
      <c r="CU76" t="s">
        <v>139</v>
      </c>
      <c r="CV76" t="s">
        <v>138</v>
      </c>
      <c r="CW76" t="s">
        <v>138</v>
      </c>
      <c r="CX76" s="2" t="s">
        <v>8268</v>
      </c>
      <c r="CY76" s="10">
        <v>16702341795</v>
      </c>
      <c r="CZ76" t="s">
        <v>983</v>
      </c>
      <c r="DA76" t="s">
        <v>989</v>
      </c>
      <c r="DB76" t="s">
        <v>138</v>
      </c>
      <c r="DC76" t="s">
        <v>115</v>
      </c>
    </row>
    <row r="77" spans="1:112" ht="14.45" customHeight="1" x14ac:dyDescent="0.25">
      <c r="A77" t="s">
        <v>8658</v>
      </c>
      <c r="B77" t="s">
        <v>248</v>
      </c>
      <c r="C77" s="1">
        <v>45459</v>
      </c>
      <c r="D77" s="1">
        <v>45569</v>
      </c>
      <c r="E77" t="s">
        <v>210</v>
      </c>
      <c r="F77" s="1">
        <v>45595</v>
      </c>
      <c r="G77" t="s">
        <v>115</v>
      </c>
      <c r="H77" t="s">
        <v>115</v>
      </c>
      <c r="I77" t="s">
        <v>115</v>
      </c>
      <c r="J77" t="s">
        <v>287</v>
      </c>
      <c r="K77" t="s">
        <v>139</v>
      </c>
      <c r="L77" t="s">
        <v>288</v>
      </c>
      <c r="M77" t="s">
        <v>289</v>
      </c>
      <c r="N77" t="s">
        <v>290</v>
      </c>
      <c r="O77" t="s">
        <v>120</v>
      </c>
      <c r="P77" s="3">
        <v>96952</v>
      </c>
      <c r="Q77" t="s">
        <v>121</v>
      </c>
      <c r="R77" t="s">
        <v>139</v>
      </c>
      <c r="S77" s="10">
        <v>16704339989</v>
      </c>
      <c r="U77" t="s">
        <v>291</v>
      </c>
      <c r="V77">
        <v>481111</v>
      </c>
      <c r="W77" t="s">
        <v>123</v>
      </c>
      <c r="Y77" t="s">
        <v>292</v>
      </c>
      <c r="Z77" t="s">
        <v>293</v>
      </c>
      <c r="AA77" t="s">
        <v>294</v>
      </c>
      <c r="AB77" t="s">
        <v>295</v>
      </c>
      <c r="AC77" t="s">
        <v>288</v>
      </c>
      <c r="AD77" t="s">
        <v>289</v>
      </c>
      <c r="AE77" t="s">
        <v>290</v>
      </c>
      <c r="AF77" t="s">
        <v>120</v>
      </c>
      <c r="AG77" s="3">
        <v>96952</v>
      </c>
      <c r="AH77" t="s">
        <v>121</v>
      </c>
      <c r="AJ77" s="10">
        <v>16704339989</v>
      </c>
      <c r="AL77" t="s">
        <v>296</v>
      </c>
      <c r="BD77" t="str">
        <f>"53-2012.00"</f>
        <v>53-2012.00</v>
      </c>
      <c r="BE77" t="s">
        <v>5149</v>
      </c>
      <c r="BF77" t="s">
        <v>8659</v>
      </c>
      <c r="BG77" t="s">
        <v>5151</v>
      </c>
      <c r="BH77">
        <v>1</v>
      </c>
      <c r="BI77">
        <v>1</v>
      </c>
      <c r="BJ77" s="1">
        <v>45597</v>
      </c>
      <c r="BK77" s="1">
        <v>45961</v>
      </c>
      <c r="BL77" s="1">
        <v>45597</v>
      </c>
      <c r="BM77" s="1">
        <v>45961</v>
      </c>
      <c r="BN77">
        <v>40</v>
      </c>
      <c r="BO77">
        <v>0</v>
      </c>
      <c r="BP77">
        <v>8</v>
      </c>
      <c r="BQ77">
        <v>8</v>
      </c>
      <c r="BR77">
        <v>8</v>
      </c>
      <c r="BS77">
        <v>8</v>
      </c>
      <c r="BT77">
        <v>8</v>
      </c>
      <c r="BU77">
        <v>0</v>
      </c>
      <c r="BV77" t="str">
        <f>"7:30 AM"</f>
        <v>7:30 AM</v>
      </c>
      <c r="BW77" t="str">
        <f>"6:00 PM"</f>
        <v>6:00 PM</v>
      </c>
      <c r="BX77" t="s">
        <v>133</v>
      </c>
      <c r="BY77">
        <v>0</v>
      </c>
      <c r="BZ77">
        <v>6</v>
      </c>
      <c r="CA77" t="s">
        <v>115</v>
      </c>
      <c r="CC77" s="2" t="s">
        <v>8660</v>
      </c>
      <c r="CD77" t="s">
        <v>288</v>
      </c>
      <c r="CE77" t="s">
        <v>289</v>
      </c>
      <c r="CF77" t="s">
        <v>290</v>
      </c>
      <c r="CG77" t="s">
        <v>120</v>
      </c>
      <c r="CH77" s="3">
        <v>96952</v>
      </c>
      <c r="CI77" s="4">
        <v>6881.5</v>
      </c>
      <c r="CJ77" s="4">
        <v>6881.5</v>
      </c>
      <c r="CK77" s="4">
        <v>0</v>
      </c>
      <c r="CL77" s="4">
        <v>0</v>
      </c>
      <c r="CM77" t="s">
        <v>609</v>
      </c>
      <c r="CN77" t="s">
        <v>5153</v>
      </c>
      <c r="CO77" t="s">
        <v>137</v>
      </c>
      <c r="CQ77" t="s">
        <v>115</v>
      </c>
      <c r="CR77" t="s">
        <v>138</v>
      </c>
      <c r="CS77" t="s">
        <v>139</v>
      </c>
      <c r="CT77" t="s">
        <v>139</v>
      </c>
      <c r="CU77" t="s">
        <v>138</v>
      </c>
      <c r="CV77" t="s">
        <v>138</v>
      </c>
      <c r="CW77" t="s">
        <v>139</v>
      </c>
      <c r="CX77" t="s">
        <v>301</v>
      </c>
      <c r="CY77" s="10">
        <v>16704339989</v>
      </c>
      <c r="CZ77" t="s">
        <v>5154</v>
      </c>
      <c r="DA77" t="s">
        <v>139</v>
      </c>
      <c r="DB77" t="s">
        <v>138</v>
      </c>
      <c r="DC77" t="s">
        <v>115</v>
      </c>
    </row>
    <row r="78" spans="1:112" ht="14.45" customHeight="1" x14ac:dyDescent="0.25">
      <c r="A78" t="s">
        <v>10026</v>
      </c>
      <c r="B78" t="s">
        <v>248</v>
      </c>
      <c r="C78" s="1">
        <v>45490</v>
      </c>
      <c r="D78" s="1">
        <v>45569</v>
      </c>
      <c r="E78" t="s">
        <v>210</v>
      </c>
      <c r="F78" s="1">
        <v>45564</v>
      </c>
      <c r="G78" t="s">
        <v>115</v>
      </c>
      <c r="H78" t="s">
        <v>115</v>
      </c>
      <c r="I78" t="s">
        <v>115</v>
      </c>
      <c r="J78" t="s">
        <v>1930</v>
      </c>
      <c r="K78" t="s">
        <v>10027</v>
      </c>
      <c r="L78" t="s">
        <v>10028</v>
      </c>
      <c r="M78" t="s">
        <v>10029</v>
      </c>
      <c r="N78" t="s">
        <v>119</v>
      </c>
      <c r="O78" t="s">
        <v>120</v>
      </c>
      <c r="P78" s="3">
        <v>96950</v>
      </c>
      <c r="Q78" t="s">
        <v>121</v>
      </c>
      <c r="S78" s="10">
        <v>16702346601</v>
      </c>
      <c r="T78">
        <v>711</v>
      </c>
      <c r="U78" t="s">
        <v>1934</v>
      </c>
      <c r="V78">
        <v>72111</v>
      </c>
      <c r="W78" t="s">
        <v>123</v>
      </c>
      <c r="Y78" t="s">
        <v>499</v>
      </c>
      <c r="Z78" t="s">
        <v>199</v>
      </c>
      <c r="AB78" t="s">
        <v>500</v>
      </c>
      <c r="AC78" t="s">
        <v>10028</v>
      </c>
      <c r="AD78" t="s">
        <v>10029</v>
      </c>
      <c r="AE78" t="s">
        <v>119</v>
      </c>
      <c r="AF78" t="s">
        <v>120</v>
      </c>
      <c r="AG78" s="3">
        <v>96950</v>
      </c>
      <c r="AH78" t="s">
        <v>121</v>
      </c>
      <c r="AJ78" s="10">
        <v>16702852190</v>
      </c>
      <c r="AL78" t="s">
        <v>501</v>
      </c>
      <c r="BD78" t="str">
        <f>"49-9071.00"</f>
        <v>49-9071.00</v>
      </c>
      <c r="BE78" t="s">
        <v>169</v>
      </c>
      <c r="BF78" t="s">
        <v>10030</v>
      </c>
      <c r="BG78" t="s">
        <v>2043</v>
      </c>
      <c r="BH78">
        <v>7</v>
      </c>
      <c r="BI78">
        <v>7</v>
      </c>
      <c r="BJ78" s="1">
        <v>45566</v>
      </c>
      <c r="BK78" s="1">
        <v>45930</v>
      </c>
      <c r="BL78" s="1">
        <v>45569</v>
      </c>
      <c r="BM78" s="1">
        <v>45930</v>
      </c>
      <c r="BN78">
        <v>35</v>
      </c>
      <c r="BO78">
        <v>0</v>
      </c>
      <c r="BP78">
        <v>7</v>
      </c>
      <c r="BQ78">
        <v>7</v>
      </c>
      <c r="BR78">
        <v>7</v>
      </c>
      <c r="BS78">
        <v>7</v>
      </c>
      <c r="BT78">
        <v>7</v>
      </c>
      <c r="BU78">
        <v>0</v>
      </c>
      <c r="BV78" t="str">
        <f>"8:00 AM"</f>
        <v>8:00 AM</v>
      </c>
      <c r="BW78" t="str">
        <f>"5:00 PM"</f>
        <v>5:00 PM</v>
      </c>
      <c r="BX78" t="s">
        <v>133</v>
      </c>
      <c r="BY78">
        <v>0</v>
      </c>
      <c r="BZ78">
        <v>12</v>
      </c>
      <c r="CA78" t="s">
        <v>115</v>
      </c>
      <c r="CC78" t="s">
        <v>10031</v>
      </c>
      <c r="CD78" t="s">
        <v>10028</v>
      </c>
      <c r="CE78" t="s">
        <v>10029</v>
      </c>
      <c r="CF78" t="s">
        <v>119</v>
      </c>
      <c r="CG78" t="s">
        <v>120</v>
      </c>
      <c r="CH78" s="3">
        <v>96950</v>
      </c>
      <c r="CI78" s="4">
        <v>9.75</v>
      </c>
      <c r="CJ78" s="4">
        <v>11</v>
      </c>
      <c r="CK78" s="4">
        <v>14.63</v>
      </c>
      <c r="CL78" s="4">
        <v>16.5</v>
      </c>
      <c r="CM78" t="s">
        <v>136</v>
      </c>
      <c r="CN78" t="s">
        <v>6192</v>
      </c>
      <c r="CO78" t="s">
        <v>137</v>
      </c>
      <c r="CQ78" t="s">
        <v>115</v>
      </c>
      <c r="CR78" t="s">
        <v>138</v>
      </c>
      <c r="CS78" t="s">
        <v>139</v>
      </c>
      <c r="CT78" t="s">
        <v>138</v>
      </c>
      <c r="CU78" t="s">
        <v>138</v>
      </c>
      <c r="CV78" t="s">
        <v>138</v>
      </c>
      <c r="CW78" t="s">
        <v>139</v>
      </c>
      <c r="CX78" t="s">
        <v>10032</v>
      </c>
      <c r="CY78" s="10">
        <v>16702353712</v>
      </c>
      <c r="CZ78" t="s">
        <v>508</v>
      </c>
      <c r="DA78" t="s">
        <v>451</v>
      </c>
      <c r="DB78" t="s">
        <v>138</v>
      </c>
      <c r="DC78" t="s">
        <v>115</v>
      </c>
      <c r="DD78" t="s">
        <v>499</v>
      </c>
      <c r="DE78" t="s">
        <v>199</v>
      </c>
      <c r="DG78" t="s">
        <v>10033</v>
      </c>
      <c r="DH78" t="s">
        <v>501</v>
      </c>
    </row>
    <row r="79" spans="1:112" ht="14.45" customHeight="1" x14ac:dyDescent="0.25">
      <c r="A79" t="s">
        <v>10427</v>
      </c>
      <c r="B79" t="s">
        <v>248</v>
      </c>
      <c r="C79" s="1">
        <v>45463</v>
      </c>
      <c r="D79" s="1">
        <v>45569</v>
      </c>
      <c r="E79" t="s">
        <v>210</v>
      </c>
      <c r="F79" s="1">
        <v>45609</v>
      </c>
      <c r="G79" t="s">
        <v>115</v>
      </c>
      <c r="H79" t="s">
        <v>115</v>
      </c>
      <c r="I79" t="s">
        <v>115</v>
      </c>
      <c r="J79" t="s">
        <v>10428</v>
      </c>
      <c r="L79" t="s">
        <v>10429</v>
      </c>
      <c r="M79" t="s">
        <v>10430</v>
      </c>
      <c r="N79" t="s">
        <v>119</v>
      </c>
      <c r="O79" t="s">
        <v>120</v>
      </c>
      <c r="P79" s="3">
        <v>96950</v>
      </c>
      <c r="Q79" t="s">
        <v>121</v>
      </c>
      <c r="S79" s="10">
        <v>16702354655</v>
      </c>
      <c r="U79" t="s">
        <v>10431</v>
      </c>
      <c r="V79">
        <v>62441</v>
      </c>
      <c r="W79" t="s">
        <v>123</v>
      </c>
      <c r="Y79" t="s">
        <v>10432</v>
      </c>
      <c r="Z79" t="s">
        <v>265</v>
      </c>
      <c r="AB79" t="s">
        <v>10433</v>
      </c>
      <c r="AC79" t="s">
        <v>10429</v>
      </c>
      <c r="AD79" t="s">
        <v>10430</v>
      </c>
      <c r="AE79" t="s">
        <v>119</v>
      </c>
      <c r="AF79" t="s">
        <v>120</v>
      </c>
      <c r="AG79" s="3">
        <v>96950</v>
      </c>
      <c r="AH79" t="s">
        <v>121</v>
      </c>
      <c r="AJ79" s="10">
        <v>16702354655</v>
      </c>
      <c r="AL79" t="s">
        <v>10434</v>
      </c>
      <c r="BD79" t="str">
        <f>"39-9011.00"</f>
        <v>39-9011.00</v>
      </c>
      <c r="BE79" t="s">
        <v>538</v>
      </c>
      <c r="BF79" t="s">
        <v>10435</v>
      </c>
      <c r="BG79" t="s">
        <v>538</v>
      </c>
      <c r="BH79">
        <v>2</v>
      </c>
      <c r="BI79">
        <v>2</v>
      </c>
      <c r="BJ79" s="1">
        <v>45611</v>
      </c>
      <c r="BK79" s="1">
        <v>45975</v>
      </c>
      <c r="BL79" s="1">
        <v>45611</v>
      </c>
      <c r="BM79" s="1">
        <v>45975</v>
      </c>
      <c r="BN79">
        <v>35</v>
      </c>
      <c r="BO79">
        <v>0</v>
      </c>
      <c r="BP79">
        <v>7</v>
      </c>
      <c r="BQ79">
        <v>7</v>
      </c>
      <c r="BR79">
        <v>7</v>
      </c>
      <c r="BS79">
        <v>7</v>
      </c>
      <c r="BT79">
        <v>7</v>
      </c>
      <c r="BU79">
        <v>0</v>
      </c>
      <c r="BV79" t="str">
        <f>"8:00 AM"</f>
        <v>8:00 AM</v>
      </c>
      <c r="BW79" t="str">
        <f>"4:00 PM"</f>
        <v>4:00 PM</v>
      </c>
      <c r="BX79" t="s">
        <v>133</v>
      </c>
      <c r="BY79">
        <v>0</v>
      </c>
      <c r="BZ79">
        <v>6</v>
      </c>
      <c r="CA79" t="s">
        <v>115</v>
      </c>
      <c r="CC79" s="2" t="s">
        <v>10436</v>
      </c>
      <c r="CD79" t="s">
        <v>10429</v>
      </c>
      <c r="CE79" t="s">
        <v>10430</v>
      </c>
      <c r="CF79" t="s">
        <v>119</v>
      </c>
      <c r="CG79" t="s">
        <v>120</v>
      </c>
      <c r="CH79" s="3">
        <v>96950</v>
      </c>
      <c r="CI79" s="4">
        <v>7.79</v>
      </c>
      <c r="CJ79" s="4">
        <v>8.5299999999999994</v>
      </c>
      <c r="CK79" s="4">
        <v>11.69</v>
      </c>
      <c r="CL79" s="4">
        <v>12.8</v>
      </c>
      <c r="CM79" t="s">
        <v>136</v>
      </c>
      <c r="CO79" t="s">
        <v>137</v>
      </c>
      <c r="CQ79" t="s">
        <v>115</v>
      </c>
      <c r="CR79" t="s">
        <v>138</v>
      </c>
      <c r="CS79" t="s">
        <v>139</v>
      </c>
      <c r="CT79" t="s">
        <v>138</v>
      </c>
      <c r="CU79" t="s">
        <v>139</v>
      </c>
      <c r="CV79" t="s">
        <v>138</v>
      </c>
      <c r="CW79" t="s">
        <v>138</v>
      </c>
      <c r="CX79" t="s">
        <v>10437</v>
      </c>
      <c r="CY79" s="10">
        <v>16702354655</v>
      </c>
      <c r="CZ79" t="s">
        <v>10434</v>
      </c>
      <c r="DA79" t="s">
        <v>139</v>
      </c>
      <c r="DB79" t="s">
        <v>138</v>
      </c>
      <c r="DC79" t="s">
        <v>115</v>
      </c>
    </row>
    <row r="80" spans="1:112" ht="14.45" customHeight="1" x14ac:dyDescent="0.25">
      <c r="A80" t="s">
        <v>10507</v>
      </c>
      <c r="B80" t="s">
        <v>248</v>
      </c>
      <c r="C80" s="1">
        <v>45485</v>
      </c>
      <c r="D80" s="1">
        <v>45569</v>
      </c>
      <c r="E80" t="s">
        <v>210</v>
      </c>
      <c r="F80" s="1">
        <v>45564</v>
      </c>
      <c r="G80" t="s">
        <v>115</v>
      </c>
      <c r="H80" t="s">
        <v>115</v>
      </c>
      <c r="I80" t="s">
        <v>115</v>
      </c>
      <c r="J80" t="s">
        <v>5323</v>
      </c>
      <c r="K80" t="s">
        <v>5324</v>
      </c>
      <c r="L80" t="s">
        <v>5325</v>
      </c>
      <c r="M80" t="s">
        <v>5326</v>
      </c>
      <c r="N80" t="s">
        <v>119</v>
      </c>
      <c r="O80" t="s">
        <v>120</v>
      </c>
      <c r="P80" s="3">
        <v>96950</v>
      </c>
      <c r="Q80" t="s">
        <v>121</v>
      </c>
      <c r="R80" t="s">
        <v>1661</v>
      </c>
      <c r="S80" s="10">
        <v>16702877041</v>
      </c>
      <c r="U80" t="s">
        <v>5327</v>
      </c>
      <c r="V80">
        <v>72241</v>
      </c>
      <c r="W80" t="s">
        <v>123</v>
      </c>
      <c r="Y80" t="s">
        <v>5328</v>
      </c>
      <c r="Z80" t="s">
        <v>5329</v>
      </c>
      <c r="AA80" t="s">
        <v>5330</v>
      </c>
      <c r="AB80" t="s">
        <v>295</v>
      </c>
      <c r="AC80" t="s">
        <v>5325</v>
      </c>
      <c r="AD80" t="s">
        <v>5326</v>
      </c>
      <c r="AE80" t="s">
        <v>119</v>
      </c>
      <c r="AF80" t="s">
        <v>120</v>
      </c>
      <c r="AG80" s="3">
        <v>96950</v>
      </c>
      <c r="AH80" t="s">
        <v>121</v>
      </c>
      <c r="AI80" t="s">
        <v>1757</v>
      </c>
      <c r="AJ80" s="10">
        <v>16702877041</v>
      </c>
      <c r="AL80" t="s">
        <v>5331</v>
      </c>
      <c r="BD80" t="str">
        <f>"35-2014.00"</f>
        <v>35-2014.00</v>
      </c>
      <c r="BE80" t="s">
        <v>221</v>
      </c>
      <c r="BF80" t="s">
        <v>5332</v>
      </c>
      <c r="BG80" t="s">
        <v>373</v>
      </c>
      <c r="BH80">
        <v>4</v>
      </c>
      <c r="BI80">
        <v>4</v>
      </c>
      <c r="BJ80" s="1">
        <v>45566</v>
      </c>
      <c r="BK80" s="1">
        <v>45930</v>
      </c>
      <c r="BL80" s="1">
        <v>45569</v>
      </c>
      <c r="BM80" s="1">
        <v>45930</v>
      </c>
      <c r="BN80">
        <v>35</v>
      </c>
      <c r="BO80">
        <v>5</v>
      </c>
      <c r="BP80">
        <v>5</v>
      </c>
      <c r="BQ80">
        <v>5</v>
      </c>
      <c r="BR80">
        <v>5</v>
      </c>
      <c r="BS80">
        <v>5</v>
      </c>
      <c r="BT80">
        <v>5</v>
      </c>
      <c r="BU80">
        <v>5</v>
      </c>
      <c r="BV80" t="str">
        <f>"5:45 PM"</f>
        <v>5:45 PM</v>
      </c>
      <c r="BW80" t="str">
        <f>"10:45 PM"</f>
        <v>10:45 PM</v>
      </c>
      <c r="BX80" t="s">
        <v>240</v>
      </c>
      <c r="BY80">
        <v>0</v>
      </c>
      <c r="BZ80">
        <v>12</v>
      </c>
      <c r="CA80" t="s">
        <v>138</v>
      </c>
      <c r="CB80">
        <v>2</v>
      </c>
      <c r="CC80" s="2" t="s">
        <v>10508</v>
      </c>
      <c r="CD80" t="s">
        <v>5325</v>
      </c>
      <c r="CE80" t="s">
        <v>5326</v>
      </c>
      <c r="CF80" t="s">
        <v>119</v>
      </c>
      <c r="CG80" t="s">
        <v>120</v>
      </c>
      <c r="CH80" s="3">
        <v>96950</v>
      </c>
      <c r="CI80" s="4">
        <v>8.83</v>
      </c>
      <c r="CJ80" s="4">
        <v>8.83</v>
      </c>
      <c r="CK80" s="4">
        <v>13.25</v>
      </c>
      <c r="CL80" s="4">
        <v>13.25</v>
      </c>
      <c r="CM80" t="s">
        <v>136</v>
      </c>
      <c r="CO80" t="s">
        <v>137</v>
      </c>
      <c r="CQ80" t="s">
        <v>115</v>
      </c>
      <c r="CR80" t="s">
        <v>138</v>
      </c>
      <c r="CS80" t="s">
        <v>139</v>
      </c>
      <c r="CT80" t="s">
        <v>138</v>
      </c>
      <c r="CU80" t="s">
        <v>139</v>
      </c>
      <c r="CV80" t="s">
        <v>138</v>
      </c>
      <c r="CW80" t="s">
        <v>139</v>
      </c>
      <c r="CX80" t="s">
        <v>5333</v>
      </c>
      <c r="CY80" s="10">
        <v>16702877041</v>
      </c>
      <c r="CZ80" t="s">
        <v>5331</v>
      </c>
      <c r="DA80" t="s">
        <v>139</v>
      </c>
      <c r="DB80" t="s">
        <v>138</v>
      </c>
      <c r="DC80" t="s">
        <v>115</v>
      </c>
    </row>
    <row r="81" spans="1:112" ht="14.45" customHeight="1" x14ac:dyDescent="0.25">
      <c r="A81" t="s">
        <v>10663</v>
      </c>
      <c r="B81" t="s">
        <v>248</v>
      </c>
      <c r="C81" s="1">
        <v>45488</v>
      </c>
      <c r="D81" s="1">
        <v>45569</v>
      </c>
      <c r="E81" t="s">
        <v>210</v>
      </c>
      <c r="F81" s="1">
        <v>45625</v>
      </c>
      <c r="G81" t="s">
        <v>115</v>
      </c>
      <c r="H81" t="s">
        <v>115</v>
      </c>
      <c r="I81" t="s">
        <v>115</v>
      </c>
      <c r="J81" t="s">
        <v>2876</v>
      </c>
      <c r="K81" t="s">
        <v>2876</v>
      </c>
      <c r="L81" t="s">
        <v>2877</v>
      </c>
      <c r="M81" t="s">
        <v>2878</v>
      </c>
      <c r="N81" t="s">
        <v>128</v>
      </c>
      <c r="O81" t="s">
        <v>120</v>
      </c>
      <c r="P81" s="3">
        <v>96950</v>
      </c>
      <c r="Q81" t="s">
        <v>121</v>
      </c>
      <c r="S81" s="10">
        <v>16703229282</v>
      </c>
      <c r="U81" t="s">
        <v>2879</v>
      </c>
      <c r="V81">
        <v>332321</v>
      </c>
      <c r="W81" t="s">
        <v>123</v>
      </c>
      <c r="Y81" t="s">
        <v>2880</v>
      </c>
      <c r="Z81" t="s">
        <v>2881</v>
      </c>
      <c r="AA81" t="s">
        <v>2882</v>
      </c>
      <c r="AB81" t="s">
        <v>126</v>
      </c>
      <c r="AC81" t="s">
        <v>2877</v>
      </c>
      <c r="AD81" t="s">
        <v>2878</v>
      </c>
      <c r="AE81" t="s">
        <v>128</v>
      </c>
      <c r="AF81" t="s">
        <v>120</v>
      </c>
      <c r="AG81" s="3">
        <v>96950</v>
      </c>
      <c r="AH81" t="s">
        <v>121</v>
      </c>
      <c r="AJ81" s="10">
        <v>16703229282</v>
      </c>
      <c r="AL81" t="s">
        <v>2883</v>
      </c>
      <c r="BD81" t="str">
        <f>"51-2099.00"</f>
        <v>51-2099.00</v>
      </c>
      <c r="BE81" t="s">
        <v>4241</v>
      </c>
      <c r="BF81" t="s">
        <v>4242</v>
      </c>
      <c r="BG81" t="s">
        <v>4243</v>
      </c>
      <c r="BH81">
        <v>6</v>
      </c>
      <c r="BI81">
        <v>6</v>
      </c>
      <c r="BJ81" s="1">
        <v>45627</v>
      </c>
      <c r="BK81" s="1">
        <v>45991</v>
      </c>
      <c r="BL81" s="1">
        <v>45627</v>
      </c>
      <c r="BM81" s="1">
        <v>45991</v>
      </c>
      <c r="BN81">
        <v>40</v>
      </c>
      <c r="BO81">
        <v>0</v>
      </c>
      <c r="BP81">
        <v>8</v>
      </c>
      <c r="BQ81">
        <v>8</v>
      </c>
      <c r="BR81">
        <v>8</v>
      </c>
      <c r="BS81">
        <v>8</v>
      </c>
      <c r="BT81">
        <v>8</v>
      </c>
      <c r="BU81">
        <v>0</v>
      </c>
      <c r="BV81" t="str">
        <f>"8:00 AM"</f>
        <v>8:00 AM</v>
      </c>
      <c r="BW81" t="str">
        <f>"5:00 PM"</f>
        <v>5:00 PM</v>
      </c>
      <c r="BX81" t="s">
        <v>240</v>
      </c>
      <c r="BY81">
        <v>0</v>
      </c>
      <c r="BZ81">
        <v>12</v>
      </c>
      <c r="CA81" t="s">
        <v>115</v>
      </c>
      <c r="CC81" t="s">
        <v>4244</v>
      </c>
      <c r="CD81" t="s">
        <v>2877</v>
      </c>
      <c r="CE81" t="s">
        <v>2878</v>
      </c>
      <c r="CF81" t="s">
        <v>128</v>
      </c>
      <c r="CG81" t="s">
        <v>120</v>
      </c>
      <c r="CH81" s="3">
        <v>96950</v>
      </c>
      <c r="CI81" s="4">
        <v>12.96</v>
      </c>
      <c r="CJ81" s="4">
        <v>12.96</v>
      </c>
      <c r="CK81" s="4">
        <v>19.440000000000001</v>
      </c>
      <c r="CL81" s="4">
        <v>19.440000000000001</v>
      </c>
      <c r="CM81" t="s">
        <v>136</v>
      </c>
      <c r="CN81" t="s">
        <v>240</v>
      </c>
      <c r="CO81" t="s">
        <v>137</v>
      </c>
      <c r="CQ81" t="s">
        <v>115</v>
      </c>
      <c r="CR81" t="s">
        <v>138</v>
      </c>
      <c r="CS81" t="s">
        <v>139</v>
      </c>
      <c r="CT81" t="s">
        <v>138</v>
      </c>
      <c r="CU81" t="s">
        <v>139</v>
      </c>
      <c r="CV81" t="s">
        <v>138</v>
      </c>
      <c r="CW81" t="s">
        <v>139</v>
      </c>
      <c r="CX81" t="s">
        <v>240</v>
      </c>
      <c r="CY81" s="10">
        <v>16703229282</v>
      </c>
      <c r="CZ81" t="s">
        <v>2883</v>
      </c>
      <c r="DA81" t="s">
        <v>139</v>
      </c>
      <c r="DB81" t="s">
        <v>138</v>
      </c>
      <c r="DC81" t="s">
        <v>115</v>
      </c>
    </row>
    <row r="82" spans="1:112" ht="14.45" customHeight="1" x14ac:dyDescent="0.25">
      <c r="A82" t="s">
        <v>10919</v>
      </c>
      <c r="B82" t="s">
        <v>1155</v>
      </c>
      <c r="C82" s="1">
        <v>45471</v>
      </c>
      <c r="D82" s="1">
        <v>45569</v>
      </c>
      <c r="E82" t="s">
        <v>210</v>
      </c>
      <c r="F82" s="1">
        <v>45564</v>
      </c>
      <c r="G82" t="s">
        <v>115</v>
      </c>
      <c r="H82" t="s">
        <v>115</v>
      </c>
      <c r="I82" t="s">
        <v>115</v>
      </c>
      <c r="J82" t="s">
        <v>10920</v>
      </c>
      <c r="K82" t="s">
        <v>10921</v>
      </c>
      <c r="L82" t="s">
        <v>10922</v>
      </c>
      <c r="M82" t="s">
        <v>412</v>
      </c>
      <c r="N82" t="s">
        <v>128</v>
      </c>
      <c r="O82" t="s">
        <v>120</v>
      </c>
      <c r="P82" s="3">
        <v>96950</v>
      </c>
      <c r="Q82" t="s">
        <v>121</v>
      </c>
      <c r="S82" s="10">
        <v>16702355098</v>
      </c>
      <c r="U82" t="s">
        <v>413</v>
      </c>
      <c r="V82">
        <v>72251</v>
      </c>
      <c r="W82" t="s">
        <v>123</v>
      </c>
      <c r="Y82" t="s">
        <v>4937</v>
      </c>
      <c r="Z82" t="s">
        <v>10923</v>
      </c>
      <c r="AA82" t="s">
        <v>10924</v>
      </c>
      <c r="AB82" t="s">
        <v>10925</v>
      </c>
      <c r="AC82" t="s">
        <v>10926</v>
      </c>
      <c r="AD82" t="s">
        <v>10927</v>
      </c>
      <c r="AE82" t="s">
        <v>128</v>
      </c>
      <c r="AF82" t="s">
        <v>120</v>
      </c>
      <c r="AG82" s="3">
        <v>96950</v>
      </c>
      <c r="AH82" t="s">
        <v>121</v>
      </c>
      <c r="AJ82" s="10">
        <v>16702355098</v>
      </c>
      <c r="AL82" t="s">
        <v>415</v>
      </c>
      <c r="BD82" t="str">
        <f>"35-2014.00"</f>
        <v>35-2014.00</v>
      </c>
      <c r="BE82" t="s">
        <v>221</v>
      </c>
      <c r="BF82" t="s">
        <v>10928</v>
      </c>
      <c r="BG82" t="s">
        <v>223</v>
      </c>
      <c r="BH82">
        <v>4</v>
      </c>
      <c r="BI82">
        <v>3</v>
      </c>
      <c r="BJ82" s="1">
        <v>45566</v>
      </c>
      <c r="BK82" s="1">
        <v>45930</v>
      </c>
      <c r="BL82" s="1">
        <v>45569</v>
      </c>
      <c r="BM82" s="1">
        <v>45930</v>
      </c>
      <c r="BN82">
        <v>36</v>
      </c>
      <c r="BO82">
        <v>6</v>
      </c>
      <c r="BP82">
        <v>6</v>
      </c>
      <c r="BQ82">
        <v>6</v>
      </c>
      <c r="BR82">
        <v>0</v>
      </c>
      <c r="BS82">
        <v>6</v>
      </c>
      <c r="BT82">
        <v>6</v>
      </c>
      <c r="BU82">
        <v>6</v>
      </c>
      <c r="BV82" t="str">
        <f>"7:00 AM"</f>
        <v>7:00 AM</v>
      </c>
      <c r="BW82" t="str">
        <f>"2:00 PM"</f>
        <v>2:00 PM</v>
      </c>
      <c r="BX82" t="s">
        <v>240</v>
      </c>
      <c r="BY82">
        <v>0</v>
      </c>
      <c r="BZ82">
        <v>12</v>
      </c>
      <c r="CA82" t="s">
        <v>115</v>
      </c>
      <c r="CC82" t="s">
        <v>10929</v>
      </c>
      <c r="CD82" t="s">
        <v>10930</v>
      </c>
      <c r="CE82" t="s">
        <v>139</v>
      </c>
      <c r="CF82" t="s">
        <v>128</v>
      </c>
      <c r="CG82" t="s">
        <v>120</v>
      </c>
      <c r="CH82" s="3">
        <v>96950</v>
      </c>
      <c r="CI82" s="4">
        <v>8.69</v>
      </c>
      <c r="CJ82" s="4">
        <v>8.69</v>
      </c>
      <c r="CK82" s="4">
        <v>13.04</v>
      </c>
      <c r="CL82" s="4">
        <v>13.04</v>
      </c>
      <c r="CM82" t="s">
        <v>136</v>
      </c>
      <c r="CN82" t="s">
        <v>139</v>
      </c>
      <c r="CO82" t="s">
        <v>137</v>
      </c>
      <c r="CQ82" t="s">
        <v>115</v>
      </c>
      <c r="CR82" t="s">
        <v>138</v>
      </c>
      <c r="CS82" t="s">
        <v>139</v>
      </c>
      <c r="CT82" t="s">
        <v>138</v>
      </c>
      <c r="CU82" t="s">
        <v>139</v>
      </c>
      <c r="CV82" t="s">
        <v>138</v>
      </c>
      <c r="CW82" t="s">
        <v>139</v>
      </c>
      <c r="CX82" t="s">
        <v>416</v>
      </c>
      <c r="CY82" s="10">
        <v>16702355098</v>
      </c>
      <c r="CZ82" t="s">
        <v>415</v>
      </c>
      <c r="DA82" t="s">
        <v>417</v>
      </c>
      <c r="DB82" t="s">
        <v>138</v>
      </c>
      <c r="DC82" t="s">
        <v>115</v>
      </c>
      <c r="DD82" t="s">
        <v>418</v>
      </c>
      <c r="DE82" t="s">
        <v>419</v>
      </c>
      <c r="DF82" t="s">
        <v>420</v>
      </c>
      <c r="DG82" t="s">
        <v>421</v>
      </c>
      <c r="DH82" t="s">
        <v>422</v>
      </c>
    </row>
    <row r="83" spans="1:112" ht="14.45" customHeight="1" x14ac:dyDescent="0.25">
      <c r="A83" t="s">
        <v>11556</v>
      </c>
      <c r="B83" t="s">
        <v>248</v>
      </c>
      <c r="C83" s="1">
        <v>45470</v>
      </c>
      <c r="D83" s="1">
        <v>45569</v>
      </c>
      <c r="E83" t="s">
        <v>210</v>
      </c>
      <c r="F83" s="1">
        <v>45564</v>
      </c>
      <c r="G83" t="s">
        <v>115</v>
      </c>
      <c r="H83" t="s">
        <v>115</v>
      </c>
      <c r="I83" t="s">
        <v>115</v>
      </c>
      <c r="J83" t="s">
        <v>11557</v>
      </c>
      <c r="L83" t="s">
        <v>11558</v>
      </c>
      <c r="M83" t="s">
        <v>7909</v>
      </c>
      <c r="N83" t="s">
        <v>128</v>
      </c>
      <c r="O83" t="s">
        <v>120</v>
      </c>
      <c r="P83" s="3">
        <v>96950</v>
      </c>
      <c r="Q83" t="s">
        <v>121</v>
      </c>
      <c r="S83" s="10">
        <v>16702352375</v>
      </c>
      <c r="U83" t="s">
        <v>7910</v>
      </c>
      <c r="V83">
        <v>236115</v>
      </c>
      <c r="W83" t="s">
        <v>123</v>
      </c>
      <c r="Y83" t="s">
        <v>11559</v>
      </c>
      <c r="Z83" t="s">
        <v>11560</v>
      </c>
      <c r="AB83" t="s">
        <v>11561</v>
      </c>
      <c r="AC83" t="s">
        <v>11558</v>
      </c>
      <c r="AD83" t="s">
        <v>7909</v>
      </c>
      <c r="AE83" t="s">
        <v>128</v>
      </c>
      <c r="AF83" t="s">
        <v>120</v>
      </c>
      <c r="AG83" s="3">
        <v>96950</v>
      </c>
      <c r="AH83" t="s">
        <v>121</v>
      </c>
      <c r="AJ83" s="10">
        <v>16702854334</v>
      </c>
      <c r="AL83" t="s">
        <v>7914</v>
      </c>
      <c r="BD83" t="str">
        <f>"37-2012.00"</f>
        <v>37-2012.00</v>
      </c>
      <c r="BE83" t="s">
        <v>647</v>
      </c>
      <c r="BF83" t="s">
        <v>11562</v>
      </c>
      <c r="BG83" t="s">
        <v>2036</v>
      </c>
      <c r="BH83">
        <v>4</v>
      </c>
      <c r="BI83">
        <v>4</v>
      </c>
      <c r="BJ83" s="1">
        <v>45566</v>
      </c>
      <c r="BK83" s="1">
        <v>45930</v>
      </c>
      <c r="BL83" s="1">
        <v>45569</v>
      </c>
      <c r="BM83" s="1">
        <v>45930</v>
      </c>
      <c r="BN83">
        <v>35</v>
      </c>
      <c r="BO83">
        <v>0</v>
      </c>
      <c r="BP83">
        <v>7</v>
      </c>
      <c r="BQ83">
        <v>7</v>
      </c>
      <c r="BR83">
        <v>7</v>
      </c>
      <c r="BS83">
        <v>7</v>
      </c>
      <c r="BT83">
        <v>7</v>
      </c>
      <c r="BU83">
        <v>0</v>
      </c>
      <c r="BV83" t="str">
        <f>"8:00 AM"</f>
        <v>8:00 AM</v>
      </c>
      <c r="BW83" t="str">
        <f>"4:00 PM"</f>
        <v>4:00 PM</v>
      </c>
      <c r="BX83" t="s">
        <v>240</v>
      </c>
      <c r="BY83">
        <v>0</v>
      </c>
      <c r="BZ83">
        <v>3</v>
      </c>
      <c r="CA83" t="s">
        <v>115</v>
      </c>
      <c r="CC83" s="2" t="s">
        <v>11563</v>
      </c>
      <c r="CD83" t="s">
        <v>11558</v>
      </c>
      <c r="CE83" t="s">
        <v>331</v>
      </c>
      <c r="CF83" t="s">
        <v>128</v>
      </c>
      <c r="CG83" t="s">
        <v>120</v>
      </c>
      <c r="CH83" s="3">
        <v>96950</v>
      </c>
      <c r="CI83" s="4">
        <v>7.64</v>
      </c>
      <c r="CJ83" s="4">
        <v>7.64</v>
      </c>
      <c r="CK83" s="4">
        <v>11.46</v>
      </c>
      <c r="CL83" s="4">
        <v>11.46</v>
      </c>
      <c r="CM83" t="s">
        <v>136</v>
      </c>
      <c r="CN83" t="s">
        <v>139</v>
      </c>
      <c r="CO83" t="s">
        <v>137</v>
      </c>
      <c r="CQ83" t="s">
        <v>115</v>
      </c>
      <c r="CR83" t="s">
        <v>138</v>
      </c>
      <c r="CS83" t="s">
        <v>139</v>
      </c>
      <c r="CT83" t="s">
        <v>138</v>
      </c>
      <c r="CU83" t="s">
        <v>139</v>
      </c>
      <c r="CV83" t="s">
        <v>138</v>
      </c>
      <c r="CW83" t="s">
        <v>139</v>
      </c>
      <c r="CX83" t="s">
        <v>416</v>
      </c>
      <c r="CY83" s="10">
        <v>16702352375</v>
      </c>
      <c r="CZ83" t="s">
        <v>7914</v>
      </c>
      <c r="DA83" t="s">
        <v>417</v>
      </c>
      <c r="DB83" t="s">
        <v>138</v>
      </c>
      <c r="DC83" t="s">
        <v>115</v>
      </c>
      <c r="DD83" t="s">
        <v>418</v>
      </c>
      <c r="DE83" t="s">
        <v>419</v>
      </c>
      <c r="DF83" t="s">
        <v>420</v>
      </c>
      <c r="DG83" t="s">
        <v>421</v>
      </c>
      <c r="DH83" t="s">
        <v>422</v>
      </c>
    </row>
    <row r="84" spans="1:112" ht="14.45" customHeight="1" x14ac:dyDescent="0.25">
      <c r="A84" t="s">
        <v>11644</v>
      </c>
      <c r="B84" t="s">
        <v>158</v>
      </c>
      <c r="C84" s="1">
        <v>45469</v>
      </c>
      <c r="D84" s="1">
        <v>45569</v>
      </c>
      <c r="E84" t="s">
        <v>114</v>
      </c>
      <c r="G84" t="s">
        <v>115</v>
      </c>
      <c r="H84" t="s">
        <v>115</v>
      </c>
      <c r="I84" t="s">
        <v>115</v>
      </c>
      <c r="J84" t="s">
        <v>664</v>
      </c>
      <c r="K84" t="s">
        <v>11645</v>
      </c>
      <c r="L84" t="s">
        <v>665</v>
      </c>
      <c r="M84" t="s">
        <v>11646</v>
      </c>
      <c r="N84" t="s">
        <v>119</v>
      </c>
      <c r="O84" t="s">
        <v>120</v>
      </c>
      <c r="P84" s="3">
        <v>96950</v>
      </c>
      <c r="Q84" t="s">
        <v>121</v>
      </c>
      <c r="S84" s="10">
        <v>16702874011</v>
      </c>
      <c r="U84" t="s">
        <v>666</v>
      </c>
      <c r="V84">
        <v>561320</v>
      </c>
      <c r="W84" t="s">
        <v>123</v>
      </c>
      <c r="Y84" t="s">
        <v>667</v>
      </c>
      <c r="Z84" t="s">
        <v>668</v>
      </c>
      <c r="AB84" t="s">
        <v>669</v>
      </c>
      <c r="AC84" t="s">
        <v>665</v>
      </c>
      <c r="AD84" t="s">
        <v>11646</v>
      </c>
      <c r="AE84" t="s">
        <v>119</v>
      </c>
      <c r="AF84" t="s">
        <v>120</v>
      </c>
      <c r="AG84" s="3">
        <v>96950</v>
      </c>
      <c r="AH84" t="s">
        <v>121</v>
      </c>
      <c r="AJ84" s="10">
        <v>16702874011</v>
      </c>
      <c r="AL84" t="s">
        <v>670</v>
      </c>
      <c r="BD84" t="str">
        <f>"43-3031.00"</f>
        <v>43-3031.00</v>
      </c>
      <c r="BE84" t="s">
        <v>387</v>
      </c>
      <c r="BF84" t="s">
        <v>11647</v>
      </c>
      <c r="BG84" t="s">
        <v>388</v>
      </c>
      <c r="BH84">
        <v>2</v>
      </c>
      <c r="BJ84" s="1">
        <v>45597</v>
      </c>
      <c r="BK84" s="1">
        <v>45596</v>
      </c>
      <c r="BN84">
        <v>35</v>
      </c>
      <c r="BO84">
        <v>0</v>
      </c>
      <c r="BP84">
        <v>7</v>
      </c>
      <c r="BQ84">
        <v>7</v>
      </c>
      <c r="BR84">
        <v>7</v>
      </c>
      <c r="BS84">
        <v>7</v>
      </c>
      <c r="BT84">
        <v>7</v>
      </c>
      <c r="BU84">
        <v>0</v>
      </c>
      <c r="BV84" t="str">
        <f>"8:00 AM"</f>
        <v>8:00 AM</v>
      </c>
      <c r="BW84" t="str">
        <f>"4:00 PM"</f>
        <v>4:00 PM</v>
      </c>
      <c r="BX84" t="s">
        <v>133</v>
      </c>
      <c r="BY84">
        <v>0</v>
      </c>
      <c r="BZ84">
        <v>12</v>
      </c>
      <c r="CA84" t="s">
        <v>115</v>
      </c>
      <c r="CC84" t="e">
        <f>-Can operate computers or computerized equipment
-MUST have Knowledge of accounting principles and practices and THE analysis and reporting of financial data.</f>
        <v>#NAME?</v>
      </c>
      <c r="CD84" t="s">
        <v>665</v>
      </c>
      <c r="CE84" t="s">
        <v>11646</v>
      </c>
      <c r="CF84" t="s">
        <v>119</v>
      </c>
      <c r="CG84" t="s">
        <v>120</v>
      </c>
      <c r="CH84" s="3">
        <v>96950</v>
      </c>
      <c r="CI84" s="4">
        <v>11.43</v>
      </c>
      <c r="CJ84" s="4">
        <v>12</v>
      </c>
      <c r="CK84" s="4">
        <v>17.149999999999999</v>
      </c>
      <c r="CL84" s="4">
        <v>18</v>
      </c>
      <c r="CM84" t="s">
        <v>136</v>
      </c>
      <c r="CO84" t="s">
        <v>137</v>
      </c>
      <c r="CQ84" t="s">
        <v>115</v>
      </c>
      <c r="CR84" t="s">
        <v>138</v>
      </c>
      <c r="CS84" t="s">
        <v>139</v>
      </c>
      <c r="CT84" t="s">
        <v>138</v>
      </c>
      <c r="CU84" t="s">
        <v>139</v>
      </c>
      <c r="CV84" t="s">
        <v>138</v>
      </c>
      <c r="CW84" t="s">
        <v>139</v>
      </c>
      <c r="CX84" s="2" t="s">
        <v>11648</v>
      </c>
      <c r="CY84" s="10">
        <v>16702874011</v>
      </c>
      <c r="CZ84" t="s">
        <v>670</v>
      </c>
      <c r="DA84" t="s">
        <v>139</v>
      </c>
      <c r="DB84" t="s">
        <v>138</v>
      </c>
      <c r="DC84" t="s">
        <v>115</v>
      </c>
    </row>
    <row r="85" spans="1:112" ht="14.45" customHeight="1" x14ac:dyDescent="0.25">
      <c r="A85" t="s">
        <v>12400</v>
      </c>
      <c r="B85" t="s">
        <v>248</v>
      </c>
      <c r="C85" s="1">
        <v>45470</v>
      </c>
      <c r="D85" s="1">
        <v>45569</v>
      </c>
      <c r="E85" t="s">
        <v>210</v>
      </c>
      <c r="F85" s="1">
        <v>45564</v>
      </c>
      <c r="G85" t="s">
        <v>115</v>
      </c>
      <c r="H85" t="s">
        <v>115</v>
      </c>
      <c r="I85" t="s">
        <v>115</v>
      </c>
      <c r="J85" t="s">
        <v>12401</v>
      </c>
      <c r="L85" t="s">
        <v>1211</v>
      </c>
      <c r="M85" t="s">
        <v>2117</v>
      </c>
      <c r="N85" t="s">
        <v>119</v>
      </c>
      <c r="O85" t="s">
        <v>120</v>
      </c>
      <c r="P85" s="3">
        <v>96950</v>
      </c>
      <c r="Q85" t="s">
        <v>121</v>
      </c>
      <c r="R85" t="s">
        <v>139</v>
      </c>
      <c r="S85" s="10">
        <v>16702334321</v>
      </c>
      <c r="U85" t="s">
        <v>8440</v>
      </c>
      <c r="V85">
        <v>562111</v>
      </c>
      <c r="W85" t="s">
        <v>123</v>
      </c>
      <c r="Y85" t="s">
        <v>1782</v>
      </c>
      <c r="Z85" t="s">
        <v>2119</v>
      </c>
      <c r="AB85" t="s">
        <v>2120</v>
      </c>
      <c r="AC85" t="s">
        <v>1211</v>
      </c>
      <c r="AD85" t="s">
        <v>2117</v>
      </c>
      <c r="AE85" t="s">
        <v>119</v>
      </c>
      <c r="AF85" t="s">
        <v>120</v>
      </c>
      <c r="AG85" s="3">
        <v>96950</v>
      </c>
      <c r="AH85" t="s">
        <v>121</v>
      </c>
      <c r="AJ85" s="10">
        <v>16702334321</v>
      </c>
      <c r="AL85" t="s">
        <v>2121</v>
      </c>
      <c r="BD85" t="str">
        <f>"53-7081.00"</f>
        <v>53-7081.00</v>
      </c>
      <c r="BE85" t="s">
        <v>3405</v>
      </c>
      <c r="BF85" t="s">
        <v>12402</v>
      </c>
      <c r="BG85" t="s">
        <v>12403</v>
      </c>
      <c r="BH85">
        <v>4</v>
      </c>
      <c r="BI85">
        <v>4</v>
      </c>
      <c r="BJ85" s="1">
        <v>45566</v>
      </c>
      <c r="BK85" s="1">
        <v>45930</v>
      </c>
      <c r="BL85" s="1">
        <v>45569</v>
      </c>
      <c r="BM85" s="1">
        <v>45930</v>
      </c>
      <c r="BN85">
        <v>40</v>
      </c>
      <c r="BO85">
        <v>0</v>
      </c>
      <c r="BP85">
        <v>8</v>
      </c>
      <c r="BQ85">
        <v>8</v>
      </c>
      <c r="BR85">
        <v>8</v>
      </c>
      <c r="BS85">
        <v>8</v>
      </c>
      <c r="BT85">
        <v>8</v>
      </c>
      <c r="BU85">
        <v>0</v>
      </c>
      <c r="BV85" t="str">
        <f>"8:00 AM"</f>
        <v>8:00 AM</v>
      </c>
      <c r="BW85" t="str">
        <f>"5:00 PM"</f>
        <v>5:00 PM</v>
      </c>
      <c r="BX85" t="s">
        <v>240</v>
      </c>
      <c r="BY85">
        <v>0</v>
      </c>
      <c r="BZ85">
        <v>12</v>
      </c>
      <c r="CA85" t="s">
        <v>115</v>
      </c>
      <c r="CC85" t="s">
        <v>12404</v>
      </c>
      <c r="CD85" t="s">
        <v>1211</v>
      </c>
      <c r="CE85" t="s">
        <v>139</v>
      </c>
      <c r="CF85" t="s">
        <v>119</v>
      </c>
      <c r="CG85" t="s">
        <v>120</v>
      </c>
      <c r="CH85" s="3">
        <v>96950</v>
      </c>
      <c r="CI85" s="4">
        <v>9.01</v>
      </c>
      <c r="CJ85" s="4">
        <v>9.51</v>
      </c>
      <c r="CK85" s="4">
        <v>13.52</v>
      </c>
      <c r="CL85" s="4">
        <v>14.27</v>
      </c>
      <c r="CM85" t="s">
        <v>136</v>
      </c>
      <c r="CN85" t="s">
        <v>139</v>
      </c>
      <c r="CO85" t="s">
        <v>137</v>
      </c>
      <c r="CQ85" t="s">
        <v>115</v>
      </c>
      <c r="CR85" t="s">
        <v>138</v>
      </c>
      <c r="CS85" t="s">
        <v>139</v>
      </c>
      <c r="CT85" t="s">
        <v>138</v>
      </c>
      <c r="CU85" t="s">
        <v>139</v>
      </c>
      <c r="CV85" t="s">
        <v>138</v>
      </c>
      <c r="CW85" t="s">
        <v>139</v>
      </c>
      <c r="CX85" t="s">
        <v>416</v>
      </c>
      <c r="CY85" s="10">
        <v>16702334321</v>
      </c>
      <c r="CZ85" t="s">
        <v>2121</v>
      </c>
      <c r="DA85" t="s">
        <v>417</v>
      </c>
      <c r="DB85" t="s">
        <v>138</v>
      </c>
      <c r="DC85" t="s">
        <v>115</v>
      </c>
      <c r="DD85" t="s">
        <v>418</v>
      </c>
      <c r="DE85" t="s">
        <v>419</v>
      </c>
      <c r="DF85" t="s">
        <v>420</v>
      </c>
      <c r="DG85" t="s">
        <v>421</v>
      </c>
      <c r="DH85" t="s">
        <v>422</v>
      </c>
    </row>
    <row r="86" spans="1:112" ht="14.45" customHeight="1" x14ac:dyDescent="0.25">
      <c r="A86" t="s">
        <v>12496</v>
      </c>
      <c r="B86" t="s">
        <v>248</v>
      </c>
      <c r="C86" s="1">
        <v>45492</v>
      </c>
      <c r="D86" s="1">
        <v>45569</v>
      </c>
      <c r="E86" t="s">
        <v>210</v>
      </c>
      <c r="F86" s="1">
        <v>45656</v>
      </c>
      <c r="G86" t="s">
        <v>115</v>
      </c>
      <c r="H86" t="s">
        <v>115</v>
      </c>
      <c r="I86" t="s">
        <v>115</v>
      </c>
      <c r="J86" t="s">
        <v>5430</v>
      </c>
      <c r="K86" t="s">
        <v>12497</v>
      </c>
      <c r="L86" t="s">
        <v>5437</v>
      </c>
      <c r="N86" t="s">
        <v>1557</v>
      </c>
      <c r="O86" t="s">
        <v>120</v>
      </c>
      <c r="P86" s="3">
        <v>96951</v>
      </c>
      <c r="Q86" t="s">
        <v>121</v>
      </c>
      <c r="S86" s="10">
        <v>16705324745</v>
      </c>
      <c r="U86" t="s">
        <v>5433</v>
      </c>
      <c r="V86">
        <v>72251</v>
      </c>
      <c r="W86" t="s">
        <v>123</v>
      </c>
      <c r="Y86" t="s">
        <v>5434</v>
      </c>
      <c r="Z86" t="s">
        <v>5435</v>
      </c>
      <c r="AB86" t="s">
        <v>5436</v>
      </c>
      <c r="AC86" t="s">
        <v>12498</v>
      </c>
      <c r="AE86" t="s">
        <v>1557</v>
      </c>
      <c r="AF86" t="s">
        <v>120</v>
      </c>
      <c r="AG86" s="3">
        <v>96951</v>
      </c>
      <c r="AH86" t="s">
        <v>121</v>
      </c>
      <c r="AJ86" s="10">
        <v>16705324745</v>
      </c>
      <c r="AL86" t="s">
        <v>5438</v>
      </c>
      <c r="BD86" t="str">
        <f>"35-2014.00"</f>
        <v>35-2014.00</v>
      </c>
      <c r="BE86" t="s">
        <v>221</v>
      </c>
      <c r="BF86" t="s">
        <v>12499</v>
      </c>
      <c r="BG86" t="s">
        <v>12500</v>
      </c>
      <c r="BH86">
        <v>2</v>
      </c>
      <c r="BI86">
        <v>2</v>
      </c>
      <c r="BJ86" s="1">
        <v>45658</v>
      </c>
      <c r="BK86" s="1">
        <v>46022</v>
      </c>
      <c r="BL86" s="1">
        <v>45658</v>
      </c>
      <c r="BM86" s="1">
        <v>46022</v>
      </c>
      <c r="BN86">
        <v>35</v>
      </c>
      <c r="BO86">
        <v>5</v>
      </c>
      <c r="BP86">
        <v>5</v>
      </c>
      <c r="BQ86">
        <v>5</v>
      </c>
      <c r="BR86">
        <v>5</v>
      </c>
      <c r="BS86">
        <v>5</v>
      </c>
      <c r="BT86">
        <v>5</v>
      </c>
      <c r="BU86">
        <v>5</v>
      </c>
      <c r="BV86" t="str">
        <f>"8:00 AM"</f>
        <v>8:00 AM</v>
      </c>
      <c r="BW86" t="str">
        <f>"5:00 PM"</f>
        <v>5:00 PM</v>
      </c>
      <c r="BX86" t="s">
        <v>240</v>
      </c>
      <c r="BY86">
        <v>0</v>
      </c>
      <c r="BZ86">
        <v>12</v>
      </c>
      <c r="CA86" t="s">
        <v>115</v>
      </c>
      <c r="CC86" t="s">
        <v>12501</v>
      </c>
      <c r="CD86" t="s">
        <v>12502</v>
      </c>
      <c r="CF86" t="s">
        <v>1557</v>
      </c>
      <c r="CG86" t="s">
        <v>120</v>
      </c>
      <c r="CH86" s="3">
        <v>96951</v>
      </c>
      <c r="CI86" s="4">
        <v>8.69</v>
      </c>
      <c r="CJ86" s="4">
        <v>8.69</v>
      </c>
      <c r="CK86" s="4">
        <v>13.03</v>
      </c>
      <c r="CL86" s="4">
        <v>13.03</v>
      </c>
      <c r="CM86" t="s">
        <v>136</v>
      </c>
      <c r="CN86" t="s">
        <v>191</v>
      </c>
      <c r="CO86" t="s">
        <v>137</v>
      </c>
      <c r="CQ86" t="s">
        <v>115</v>
      </c>
      <c r="CR86" t="s">
        <v>138</v>
      </c>
      <c r="CS86" t="s">
        <v>139</v>
      </c>
      <c r="CT86" t="s">
        <v>138</v>
      </c>
      <c r="CU86" t="s">
        <v>139</v>
      </c>
      <c r="CV86" t="s">
        <v>138</v>
      </c>
      <c r="CW86" t="s">
        <v>139</v>
      </c>
      <c r="CX86" t="s">
        <v>1746</v>
      </c>
      <c r="CY86" s="10">
        <v>16705324745</v>
      </c>
      <c r="CZ86" t="s">
        <v>5438</v>
      </c>
      <c r="DA86" t="s">
        <v>139</v>
      </c>
      <c r="DB86" t="s">
        <v>138</v>
      </c>
      <c r="DC86" t="s">
        <v>115</v>
      </c>
      <c r="DD86" t="s">
        <v>3051</v>
      </c>
      <c r="DE86" t="s">
        <v>5435</v>
      </c>
      <c r="DG86" t="s">
        <v>5443</v>
      </c>
      <c r="DH86" t="s">
        <v>5438</v>
      </c>
    </row>
    <row r="87" spans="1:112" ht="14.45" customHeight="1" x14ac:dyDescent="0.25">
      <c r="A87" t="s">
        <v>12918</v>
      </c>
      <c r="B87" t="s">
        <v>158</v>
      </c>
      <c r="C87" s="1">
        <v>45463</v>
      </c>
      <c r="D87" s="1">
        <v>45569</v>
      </c>
      <c r="E87" t="s">
        <v>114</v>
      </c>
      <c r="G87" t="s">
        <v>115</v>
      </c>
      <c r="H87" t="s">
        <v>115</v>
      </c>
      <c r="I87" t="s">
        <v>115</v>
      </c>
      <c r="J87" t="s">
        <v>10428</v>
      </c>
      <c r="L87" t="s">
        <v>10429</v>
      </c>
      <c r="M87" t="s">
        <v>10430</v>
      </c>
      <c r="N87" t="s">
        <v>119</v>
      </c>
      <c r="O87" t="s">
        <v>120</v>
      </c>
      <c r="P87" s="3">
        <v>96950</v>
      </c>
      <c r="Q87" t="s">
        <v>121</v>
      </c>
      <c r="S87" s="10">
        <v>16702354655</v>
      </c>
      <c r="U87" t="s">
        <v>10431</v>
      </c>
      <c r="V87">
        <v>62441</v>
      </c>
      <c r="W87" t="s">
        <v>123</v>
      </c>
      <c r="Y87" t="s">
        <v>10432</v>
      </c>
      <c r="Z87" t="s">
        <v>265</v>
      </c>
      <c r="AB87" t="s">
        <v>10433</v>
      </c>
      <c r="AC87" t="s">
        <v>10429</v>
      </c>
      <c r="AD87" t="s">
        <v>10430</v>
      </c>
      <c r="AE87" t="s">
        <v>119</v>
      </c>
      <c r="AF87" t="s">
        <v>120</v>
      </c>
      <c r="AG87" s="3">
        <v>96950</v>
      </c>
      <c r="AH87" t="s">
        <v>121</v>
      </c>
      <c r="AJ87" s="10">
        <v>16702354655</v>
      </c>
      <c r="AL87" t="s">
        <v>10434</v>
      </c>
      <c r="BD87" t="str">
        <f>"39-9011.00"</f>
        <v>39-9011.00</v>
      </c>
      <c r="BE87" t="s">
        <v>538</v>
      </c>
      <c r="BF87" t="s">
        <v>10435</v>
      </c>
      <c r="BG87" t="s">
        <v>538</v>
      </c>
      <c r="BH87">
        <v>2</v>
      </c>
      <c r="BJ87" s="1">
        <v>45566</v>
      </c>
      <c r="BK87" s="1">
        <v>45930</v>
      </c>
      <c r="BN87">
        <v>35</v>
      </c>
      <c r="BO87">
        <v>0</v>
      </c>
      <c r="BP87">
        <v>7</v>
      </c>
      <c r="BQ87">
        <v>7</v>
      </c>
      <c r="BR87">
        <v>7</v>
      </c>
      <c r="BS87">
        <v>7</v>
      </c>
      <c r="BT87">
        <v>7</v>
      </c>
      <c r="BU87">
        <v>0</v>
      </c>
      <c r="BV87" t="str">
        <f>"8:00 AM"</f>
        <v>8:00 AM</v>
      </c>
      <c r="BW87" t="str">
        <f>"4:00 PM"</f>
        <v>4:00 PM</v>
      </c>
      <c r="BX87" t="s">
        <v>133</v>
      </c>
      <c r="BY87">
        <v>0</v>
      </c>
      <c r="BZ87">
        <v>6</v>
      </c>
      <c r="CA87" t="s">
        <v>115</v>
      </c>
      <c r="CC87" s="2" t="s">
        <v>10436</v>
      </c>
      <c r="CD87" t="s">
        <v>10429</v>
      </c>
      <c r="CE87" t="s">
        <v>10430</v>
      </c>
      <c r="CF87" t="s">
        <v>119</v>
      </c>
      <c r="CG87" t="s">
        <v>120</v>
      </c>
      <c r="CH87" s="3">
        <v>96950</v>
      </c>
      <c r="CI87" s="4">
        <v>7.79</v>
      </c>
      <c r="CJ87" s="4">
        <v>8.3699999999999992</v>
      </c>
      <c r="CK87" s="4">
        <v>11.69</v>
      </c>
      <c r="CL87" s="4">
        <v>12.56</v>
      </c>
      <c r="CM87" t="s">
        <v>136</v>
      </c>
      <c r="CO87" t="s">
        <v>137</v>
      </c>
      <c r="CQ87" t="s">
        <v>115</v>
      </c>
      <c r="CR87" t="s">
        <v>138</v>
      </c>
      <c r="CS87" t="s">
        <v>139</v>
      </c>
      <c r="CT87" t="s">
        <v>138</v>
      </c>
      <c r="CU87" t="s">
        <v>139</v>
      </c>
      <c r="CV87" t="s">
        <v>138</v>
      </c>
      <c r="CW87" t="s">
        <v>139</v>
      </c>
      <c r="CX87" t="s">
        <v>10437</v>
      </c>
      <c r="CY87" s="10">
        <v>16702354655</v>
      </c>
      <c r="CZ87" t="s">
        <v>10434</v>
      </c>
      <c r="DA87" t="s">
        <v>139</v>
      </c>
      <c r="DB87" t="s">
        <v>138</v>
      </c>
      <c r="DC87" t="s">
        <v>115</v>
      </c>
    </row>
    <row r="88" spans="1:112" ht="14.45" customHeight="1" x14ac:dyDescent="0.25">
      <c r="A88" t="s">
        <v>13379</v>
      </c>
      <c r="B88" t="s">
        <v>158</v>
      </c>
      <c r="C88" s="1">
        <v>45460</v>
      </c>
      <c r="D88" s="1">
        <v>45569</v>
      </c>
      <c r="E88" t="s">
        <v>114</v>
      </c>
      <c r="G88" t="s">
        <v>115</v>
      </c>
      <c r="H88" t="s">
        <v>115</v>
      </c>
      <c r="I88" t="s">
        <v>115</v>
      </c>
      <c r="J88" t="s">
        <v>7442</v>
      </c>
      <c r="K88" t="s">
        <v>13380</v>
      </c>
      <c r="L88" t="s">
        <v>4291</v>
      </c>
      <c r="M88" t="s">
        <v>7445</v>
      </c>
      <c r="N88" t="s">
        <v>119</v>
      </c>
      <c r="O88" t="s">
        <v>120</v>
      </c>
      <c r="P88" s="3">
        <v>96950</v>
      </c>
      <c r="Q88" t="s">
        <v>121</v>
      </c>
      <c r="S88" s="10">
        <v>16702336927</v>
      </c>
      <c r="U88" t="s">
        <v>322</v>
      </c>
      <c r="V88">
        <v>56132</v>
      </c>
      <c r="W88" t="s">
        <v>123</v>
      </c>
      <c r="Y88" t="s">
        <v>7447</v>
      </c>
      <c r="Z88" t="s">
        <v>7448</v>
      </c>
      <c r="AA88" t="s">
        <v>7449</v>
      </c>
      <c r="AB88" t="s">
        <v>295</v>
      </c>
      <c r="AC88" t="s">
        <v>4291</v>
      </c>
      <c r="AD88" t="s">
        <v>321</v>
      </c>
      <c r="AE88" t="s">
        <v>119</v>
      </c>
      <c r="AF88" t="s">
        <v>120</v>
      </c>
      <c r="AG88" s="3">
        <v>96950</v>
      </c>
      <c r="AH88" t="s">
        <v>121</v>
      </c>
      <c r="AJ88" s="10">
        <v>16702336927</v>
      </c>
      <c r="AL88" t="s">
        <v>5257</v>
      </c>
      <c r="BD88" t="str">
        <f>"49-9071.00"</f>
        <v>49-9071.00</v>
      </c>
      <c r="BE88" t="s">
        <v>169</v>
      </c>
      <c r="BF88" t="s">
        <v>13381</v>
      </c>
      <c r="BG88" t="s">
        <v>1612</v>
      </c>
      <c r="BH88">
        <v>3</v>
      </c>
      <c r="BJ88" s="1">
        <v>45566</v>
      </c>
      <c r="BK88" s="1">
        <v>45930</v>
      </c>
      <c r="BN88">
        <v>35</v>
      </c>
      <c r="BO88">
        <v>0</v>
      </c>
      <c r="BP88">
        <v>7</v>
      </c>
      <c r="BQ88">
        <v>7</v>
      </c>
      <c r="BR88">
        <v>7</v>
      </c>
      <c r="BS88">
        <v>7</v>
      </c>
      <c r="BT88">
        <v>7</v>
      </c>
      <c r="BU88">
        <v>0</v>
      </c>
      <c r="BV88" t="str">
        <f>"7:30 AM"</f>
        <v>7:30 AM</v>
      </c>
      <c r="BW88" t="str">
        <f>"4:30 PM"</f>
        <v>4:30 PM</v>
      </c>
      <c r="BX88" t="s">
        <v>133</v>
      </c>
      <c r="BY88">
        <v>0</v>
      </c>
      <c r="BZ88">
        <v>24</v>
      </c>
      <c r="CA88" t="s">
        <v>115</v>
      </c>
      <c r="CC88" s="2" t="s">
        <v>3087</v>
      </c>
      <c r="CD88" t="s">
        <v>4291</v>
      </c>
      <c r="CF88" t="s">
        <v>119</v>
      </c>
      <c r="CG88" t="s">
        <v>120</v>
      </c>
      <c r="CH88" s="3">
        <v>96950</v>
      </c>
      <c r="CI88" s="4">
        <v>9.5399999999999991</v>
      </c>
      <c r="CJ88" s="4">
        <v>9.5399999999999991</v>
      </c>
      <c r="CK88" s="4">
        <v>14.31</v>
      </c>
      <c r="CL88" s="4">
        <v>14.31</v>
      </c>
      <c r="CM88" t="s">
        <v>136</v>
      </c>
      <c r="CO88" t="s">
        <v>137</v>
      </c>
      <c r="CQ88" t="s">
        <v>115</v>
      </c>
      <c r="CR88" t="s">
        <v>138</v>
      </c>
      <c r="CS88" t="s">
        <v>139</v>
      </c>
      <c r="CT88" t="s">
        <v>138</v>
      </c>
      <c r="CU88" t="s">
        <v>139</v>
      </c>
      <c r="CV88" t="s">
        <v>138</v>
      </c>
      <c r="CW88" t="s">
        <v>139</v>
      </c>
      <c r="CX88" t="s">
        <v>1122</v>
      </c>
      <c r="CY88" s="10">
        <v>16702336927</v>
      </c>
      <c r="CZ88" t="s">
        <v>5257</v>
      </c>
      <c r="DA88" t="s">
        <v>139</v>
      </c>
      <c r="DB88" t="s">
        <v>138</v>
      </c>
      <c r="DC88" t="s">
        <v>115</v>
      </c>
    </row>
    <row r="89" spans="1:112" ht="14.45" customHeight="1" x14ac:dyDescent="0.25">
      <c r="A89" t="s">
        <v>13445</v>
      </c>
      <c r="B89" t="s">
        <v>248</v>
      </c>
      <c r="C89" s="1">
        <v>45488</v>
      </c>
      <c r="D89" s="1">
        <v>45569</v>
      </c>
      <c r="E89" t="s">
        <v>114</v>
      </c>
      <c r="G89" t="s">
        <v>115</v>
      </c>
      <c r="H89" t="s">
        <v>115</v>
      </c>
      <c r="I89" t="s">
        <v>115</v>
      </c>
      <c r="J89" t="s">
        <v>1124</v>
      </c>
      <c r="L89" t="s">
        <v>1125</v>
      </c>
      <c r="M89" t="s">
        <v>1126</v>
      </c>
      <c r="N89" t="s">
        <v>128</v>
      </c>
      <c r="O89" t="s">
        <v>120</v>
      </c>
      <c r="P89" s="3">
        <v>96950</v>
      </c>
      <c r="Q89" t="s">
        <v>121</v>
      </c>
      <c r="S89" s="10">
        <v>16707891310</v>
      </c>
      <c r="U89" t="s">
        <v>1127</v>
      </c>
      <c r="V89">
        <v>561720</v>
      </c>
      <c r="W89" t="s">
        <v>123</v>
      </c>
      <c r="Y89" t="s">
        <v>1128</v>
      </c>
      <c r="Z89" t="s">
        <v>1129</v>
      </c>
      <c r="AA89" t="s">
        <v>1130</v>
      </c>
      <c r="AB89" t="s">
        <v>126</v>
      </c>
      <c r="AC89" t="s">
        <v>2934</v>
      </c>
      <c r="AD89" t="s">
        <v>1126</v>
      </c>
      <c r="AE89" t="s">
        <v>128</v>
      </c>
      <c r="AF89" t="s">
        <v>120</v>
      </c>
      <c r="AG89" s="3">
        <v>96950</v>
      </c>
      <c r="AH89" t="s">
        <v>121</v>
      </c>
      <c r="AJ89" s="10">
        <v>16707891310</v>
      </c>
      <c r="AL89" t="s">
        <v>1132</v>
      </c>
      <c r="BD89" t="str">
        <f>"49-9071.00"</f>
        <v>49-9071.00</v>
      </c>
      <c r="BE89" t="s">
        <v>169</v>
      </c>
      <c r="BF89" t="s">
        <v>2935</v>
      </c>
      <c r="BG89" t="s">
        <v>2722</v>
      </c>
      <c r="BH89">
        <v>2</v>
      </c>
      <c r="BI89">
        <v>2</v>
      </c>
      <c r="BJ89" s="1">
        <v>45566</v>
      </c>
      <c r="BK89" s="1">
        <v>45930</v>
      </c>
      <c r="BL89" s="1">
        <v>45569</v>
      </c>
      <c r="BM89" s="1">
        <v>45930</v>
      </c>
      <c r="BN89">
        <v>35</v>
      </c>
      <c r="BO89">
        <v>0</v>
      </c>
      <c r="BP89">
        <v>7</v>
      </c>
      <c r="BQ89">
        <v>7</v>
      </c>
      <c r="BR89">
        <v>7</v>
      </c>
      <c r="BS89">
        <v>7</v>
      </c>
      <c r="BT89">
        <v>7</v>
      </c>
      <c r="BU89">
        <v>0</v>
      </c>
      <c r="BV89" t="str">
        <f>"6:00 AM"</f>
        <v>6:00 AM</v>
      </c>
      <c r="BW89" t="str">
        <f>"8:00 PM"</f>
        <v>8:00 PM</v>
      </c>
      <c r="BX89" t="s">
        <v>240</v>
      </c>
      <c r="BY89">
        <v>0</v>
      </c>
      <c r="BZ89">
        <v>24</v>
      </c>
      <c r="CA89" t="s">
        <v>115</v>
      </c>
      <c r="CC89" t="s">
        <v>13446</v>
      </c>
      <c r="CD89" t="s">
        <v>1137</v>
      </c>
      <c r="CE89" t="s">
        <v>1138</v>
      </c>
      <c r="CF89" t="s">
        <v>128</v>
      </c>
      <c r="CG89" t="s">
        <v>120</v>
      </c>
      <c r="CH89" s="3">
        <v>96950</v>
      </c>
      <c r="CI89" s="4">
        <v>9.75</v>
      </c>
      <c r="CJ89" s="4">
        <v>9.75</v>
      </c>
      <c r="CK89" s="4">
        <v>0</v>
      </c>
      <c r="CL89" s="4">
        <v>0</v>
      </c>
      <c r="CM89" t="s">
        <v>136</v>
      </c>
      <c r="CN89" t="s">
        <v>139</v>
      </c>
      <c r="CO89" t="s">
        <v>137</v>
      </c>
      <c r="CQ89" t="s">
        <v>115</v>
      </c>
      <c r="CR89" t="s">
        <v>138</v>
      </c>
      <c r="CS89" t="s">
        <v>139</v>
      </c>
      <c r="CT89" t="s">
        <v>139</v>
      </c>
      <c r="CU89" t="s">
        <v>139</v>
      </c>
      <c r="CV89" t="s">
        <v>138</v>
      </c>
      <c r="CW89" t="s">
        <v>139</v>
      </c>
      <c r="CX89" t="s">
        <v>139</v>
      </c>
      <c r="CY89" s="10">
        <v>16707891310</v>
      </c>
      <c r="CZ89" t="s">
        <v>1139</v>
      </c>
      <c r="DA89" t="s">
        <v>139</v>
      </c>
      <c r="DB89" t="s">
        <v>138</v>
      </c>
      <c r="DC89" t="s">
        <v>115</v>
      </c>
    </row>
    <row r="90" spans="1:112" ht="14.45" customHeight="1" x14ac:dyDescent="0.25">
      <c r="A90" t="s">
        <v>10913</v>
      </c>
      <c r="B90" t="s">
        <v>113</v>
      </c>
      <c r="C90" s="1">
        <v>45480</v>
      </c>
      <c r="D90" s="1">
        <v>45571</v>
      </c>
      <c r="E90" t="s">
        <v>114</v>
      </c>
      <c r="G90" t="s">
        <v>115</v>
      </c>
      <c r="H90" t="s">
        <v>115</v>
      </c>
      <c r="I90" t="s">
        <v>115</v>
      </c>
      <c r="J90" t="s">
        <v>2919</v>
      </c>
      <c r="K90" t="s">
        <v>10914</v>
      </c>
      <c r="L90" t="s">
        <v>10915</v>
      </c>
      <c r="M90" t="s">
        <v>6227</v>
      </c>
      <c r="N90" t="s">
        <v>128</v>
      </c>
      <c r="O90" t="s">
        <v>120</v>
      </c>
      <c r="P90" s="3">
        <v>96950</v>
      </c>
      <c r="Q90" t="s">
        <v>121</v>
      </c>
      <c r="S90" s="10">
        <v>16703227251</v>
      </c>
      <c r="U90" t="s">
        <v>2923</v>
      </c>
      <c r="V90">
        <v>561720</v>
      </c>
      <c r="W90" t="s">
        <v>123</v>
      </c>
      <c r="Y90" t="s">
        <v>2924</v>
      </c>
      <c r="Z90" t="s">
        <v>2925</v>
      </c>
      <c r="AA90" t="s">
        <v>2156</v>
      </c>
      <c r="AB90" t="s">
        <v>4868</v>
      </c>
      <c r="AC90" t="s">
        <v>10915</v>
      </c>
      <c r="AD90" t="s">
        <v>6227</v>
      </c>
      <c r="AE90" t="s">
        <v>128</v>
      </c>
      <c r="AF90" t="s">
        <v>120</v>
      </c>
      <c r="AG90" s="3">
        <v>96950</v>
      </c>
      <c r="AH90" t="s">
        <v>121</v>
      </c>
      <c r="AJ90" s="10">
        <v>16703227251</v>
      </c>
      <c r="AL90" t="s">
        <v>2927</v>
      </c>
      <c r="BD90" t="str">
        <f>"37-2011.00"</f>
        <v>37-2011.00</v>
      </c>
      <c r="BE90" t="s">
        <v>1133</v>
      </c>
      <c r="BF90" t="s">
        <v>10916</v>
      </c>
      <c r="BG90" t="s">
        <v>1431</v>
      </c>
      <c r="BH90">
        <v>2</v>
      </c>
      <c r="BJ90" s="1">
        <v>45566</v>
      </c>
      <c r="BK90" s="1">
        <v>45930</v>
      </c>
      <c r="BN90">
        <v>35</v>
      </c>
      <c r="BO90">
        <v>0</v>
      </c>
      <c r="BP90">
        <v>7</v>
      </c>
      <c r="BQ90">
        <v>7</v>
      </c>
      <c r="BR90">
        <v>7</v>
      </c>
      <c r="BS90">
        <v>7</v>
      </c>
      <c r="BT90">
        <v>7</v>
      </c>
      <c r="BU90">
        <v>0</v>
      </c>
      <c r="BV90" t="str">
        <f>"7:30 AM"</f>
        <v>7:30 AM</v>
      </c>
      <c r="BW90" t="str">
        <f>"3:30 PM"</f>
        <v>3:30 PM</v>
      </c>
      <c r="BX90" t="s">
        <v>240</v>
      </c>
      <c r="BY90">
        <v>0</v>
      </c>
      <c r="BZ90">
        <v>6</v>
      </c>
      <c r="CA90" t="s">
        <v>115</v>
      </c>
      <c r="CC90" t="s">
        <v>10917</v>
      </c>
      <c r="CD90" t="s">
        <v>10915</v>
      </c>
      <c r="CF90" t="s">
        <v>128</v>
      </c>
      <c r="CG90" t="s">
        <v>120</v>
      </c>
      <c r="CH90" s="3">
        <v>96950</v>
      </c>
      <c r="CI90" s="4">
        <v>8.15</v>
      </c>
      <c r="CJ90" s="4">
        <v>8.15</v>
      </c>
      <c r="CK90" s="4">
        <v>0</v>
      </c>
      <c r="CL90" s="4">
        <v>0</v>
      </c>
      <c r="CM90" t="s">
        <v>136</v>
      </c>
      <c r="CN90" t="s">
        <v>139</v>
      </c>
      <c r="CO90" t="s">
        <v>137</v>
      </c>
      <c r="CQ90" t="s">
        <v>115</v>
      </c>
      <c r="CR90" t="s">
        <v>138</v>
      </c>
      <c r="CS90" t="s">
        <v>139</v>
      </c>
      <c r="CT90" t="s">
        <v>139</v>
      </c>
      <c r="CU90" t="s">
        <v>139</v>
      </c>
      <c r="CV90" t="s">
        <v>138</v>
      </c>
      <c r="CW90" t="s">
        <v>139</v>
      </c>
      <c r="CX90" t="s">
        <v>10918</v>
      </c>
      <c r="CY90" s="10">
        <v>16703227251</v>
      </c>
      <c r="CZ90" t="s">
        <v>2927</v>
      </c>
      <c r="DA90" t="s">
        <v>139</v>
      </c>
      <c r="DB90" t="s">
        <v>138</v>
      </c>
      <c r="DC90" t="s">
        <v>115</v>
      </c>
    </row>
    <row r="91" spans="1:112" ht="14.45" customHeight="1" x14ac:dyDescent="0.25">
      <c r="A91" t="s">
        <v>1025</v>
      </c>
      <c r="B91" t="s">
        <v>248</v>
      </c>
      <c r="C91" s="1">
        <v>45484</v>
      </c>
      <c r="D91" s="1">
        <v>45572</v>
      </c>
      <c r="E91" t="s">
        <v>114</v>
      </c>
      <c r="G91" t="s">
        <v>138</v>
      </c>
      <c r="H91" t="s">
        <v>115</v>
      </c>
      <c r="I91" t="s">
        <v>115</v>
      </c>
      <c r="J91" t="s">
        <v>1026</v>
      </c>
      <c r="L91" t="s">
        <v>1027</v>
      </c>
      <c r="N91" t="s">
        <v>119</v>
      </c>
      <c r="O91" t="s">
        <v>120</v>
      </c>
      <c r="P91" s="3">
        <v>96950</v>
      </c>
      <c r="Q91" t="s">
        <v>121</v>
      </c>
      <c r="S91" s="10">
        <v>16702356500</v>
      </c>
      <c r="U91" t="s">
        <v>1028</v>
      </c>
      <c r="V91">
        <v>455219</v>
      </c>
      <c r="W91" t="s">
        <v>123</v>
      </c>
      <c r="Y91" t="s">
        <v>1029</v>
      </c>
      <c r="Z91" t="s">
        <v>1030</v>
      </c>
      <c r="AB91" t="s">
        <v>1031</v>
      </c>
      <c r="AC91" t="s">
        <v>1032</v>
      </c>
      <c r="AE91" t="s">
        <v>119</v>
      </c>
      <c r="AF91" t="s">
        <v>120</v>
      </c>
      <c r="AG91" s="3">
        <v>96950</v>
      </c>
      <c r="AH91" t="s">
        <v>121</v>
      </c>
      <c r="AJ91" s="10">
        <v>16702356500</v>
      </c>
      <c r="AL91" t="s">
        <v>1033</v>
      </c>
      <c r="AM91" t="s">
        <v>734</v>
      </c>
      <c r="AN91" t="s">
        <v>1034</v>
      </c>
      <c r="AO91" t="s">
        <v>1035</v>
      </c>
      <c r="AP91" t="s">
        <v>1036</v>
      </c>
      <c r="AQ91" t="s">
        <v>1037</v>
      </c>
      <c r="AS91" t="s">
        <v>119</v>
      </c>
      <c r="AT91" t="s">
        <v>120</v>
      </c>
      <c r="AU91" s="3">
        <v>96950</v>
      </c>
      <c r="AV91" t="s">
        <v>121</v>
      </c>
      <c r="AX91">
        <v>16702349480</v>
      </c>
      <c r="AZ91" t="s">
        <v>1038</v>
      </c>
      <c r="BA91" t="s">
        <v>1039</v>
      </c>
      <c r="BB91" t="s">
        <v>120</v>
      </c>
      <c r="BC91" t="s">
        <v>1040</v>
      </c>
      <c r="BD91" t="str">
        <f>"49-9099.00"</f>
        <v>49-9099.00</v>
      </c>
      <c r="BE91" t="s">
        <v>1041</v>
      </c>
      <c r="BF91" t="s">
        <v>1042</v>
      </c>
      <c r="BG91" t="s">
        <v>1043</v>
      </c>
      <c r="BH91">
        <v>2</v>
      </c>
      <c r="BI91">
        <v>2</v>
      </c>
      <c r="BJ91" s="1">
        <v>45566</v>
      </c>
      <c r="BK91" s="1">
        <v>46660</v>
      </c>
      <c r="BL91" s="1">
        <v>45572</v>
      </c>
      <c r="BM91" s="1">
        <v>46660</v>
      </c>
      <c r="BN91">
        <v>40</v>
      </c>
      <c r="BO91">
        <v>0</v>
      </c>
      <c r="BP91">
        <v>8</v>
      </c>
      <c r="BQ91">
        <v>8</v>
      </c>
      <c r="BR91">
        <v>8</v>
      </c>
      <c r="BS91">
        <v>8</v>
      </c>
      <c r="BT91">
        <v>8</v>
      </c>
      <c r="BU91">
        <v>0</v>
      </c>
      <c r="BV91" t="str">
        <f>"8:00 AM"</f>
        <v>8:00 AM</v>
      </c>
      <c r="BW91" t="str">
        <f>"5:00 PM"</f>
        <v>5:00 PM</v>
      </c>
      <c r="BX91" t="s">
        <v>240</v>
      </c>
      <c r="BY91">
        <v>0</v>
      </c>
      <c r="BZ91">
        <v>12</v>
      </c>
      <c r="CA91" t="s">
        <v>115</v>
      </c>
      <c r="CC91" t="s">
        <v>1044</v>
      </c>
      <c r="CD91" t="s">
        <v>1045</v>
      </c>
      <c r="CE91" t="s">
        <v>1046</v>
      </c>
      <c r="CF91" t="s">
        <v>119</v>
      </c>
      <c r="CG91" t="s">
        <v>120</v>
      </c>
      <c r="CH91" s="3">
        <v>96950</v>
      </c>
      <c r="CI91" s="4">
        <v>10.02</v>
      </c>
      <c r="CJ91" s="4">
        <v>10.02</v>
      </c>
      <c r="CK91" s="4">
        <v>15.03</v>
      </c>
      <c r="CL91" s="4">
        <v>15.03</v>
      </c>
      <c r="CM91" t="s">
        <v>136</v>
      </c>
      <c r="CN91" t="s">
        <v>240</v>
      </c>
      <c r="CO91" t="s">
        <v>137</v>
      </c>
      <c r="CQ91" t="s">
        <v>138</v>
      </c>
      <c r="CR91" t="s">
        <v>138</v>
      </c>
      <c r="CS91" t="s">
        <v>138</v>
      </c>
      <c r="CT91" t="s">
        <v>138</v>
      </c>
      <c r="CU91" t="s">
        <v>139</v>
      </c>
      <c r="CV91" t="s">
        <v>138</v>
      </c>
      <c r="CW91" t="s">
        <v>139</v>
      </c>
      <c r="CX91" t="s">
        <v>240</v>
      </c>
      <c r="CY91" s="10">
        <v>16702356500</v>
      </c>
      <c r="CZ91" t="s">
        <v>1033</v>
      </c>
      <c r="DA91" t="s">
        <v>139</v>
      </c>
      <c r="DB91" t="s">
        <v>138</v>
      </c>
      <c r="DC91" t="s">
        <v>115</v>
      </c>
      <c r="DD91" t="s">
        <v>1047</v>
      </c>
      <c r="DE91" t="s">
        <v>1048</v>
      </c>
      <c r="DF91" t="s">
        <v>276</v>
      </c>
      <c r="DG91" t="s">
        <v>1039</v>
      </c>
      <c r="DH91" t="s">
        <v>1038</v>
      </c>
    </row>
    <row r="92" spans="1:112" ht="14.45" customHeight="1" x14ac:dyDescent="0.25">
      <c r="A92" t="s">
        <v>2908</v>
      </c>
      <c r="B92" t="s">
        <v>248</v>
      </c>
      <c r="C92" s="1">
        <v>45472</v>
      </c>
      <c r="D92" s="1">
        <v>45572</v>
      </c>
      <c r="E92" t="s">
        <v>210</v>
      </c>
      <c r="F92" s="1">
        <v>45564</v>
      </c>
      <c r="G92" t="s">
        <v>138</v>
      </c>
      <c r="H92" t="s">
        <v>115</v>
      </c>
      <c r="I92" t="s">
        <v>115</v>
      </c>
      <c r="J92" t="s">
        <v>627</v>
      </c>
      <c r="K92" t="s">
        <v>628</v>
      </c>
      <c r="L92" t="s">
        <v>2909</v>
      </c>
      <c r="M92" t="s">
        <v>2910</v>
      </c>
      <c r="N92" t="s">
        <v>128</v>
      </c>
      <c r="O92" t="s">
        <v>120</v>
      </c>
      <c r="P92" s="3">
        <v>96950</v>
      </c>
      <c r="Q92" t="s">
        <v>121</v>
      </c>
      <c r="S92" s="10">
        <v>16702357354</v>
      </c>
      <c r="U92" t="s">
        <v>631</v>
      </c>
      <c r="V92">
        <v>81231</v>
      </c>
      <c r="W92" t="s">
        <v>123</v>
      </c>
      <c r="Y92" t="s">
        <v>632</v>
      </c>
      <c r="Z92" t="s">
        <v>633</v>
      </c>
      <c r="AB92" t="s">
        <v>126</v>
      </c>
      <c r="AC92" t="s">
        <v>2909</v>
      </c>
      <c r="AD92" t="s">
        <v>2910</v>
      </c>
      <c r="AE92" t="s">
        <v>128</v>
      </c>
      <c r="AF92" t="s">
        <v>120</v>
      </c>
      <c r="AG92" s="3">
        <v>96950</v>
      </c>
      <c r="AH92" t="s">
        <v>121</v>
      </c>
      <c r="AJ92" s="10">
        <v>16702357354</v>
      </c>
      <c r="AL92" t="s">
        <v>634</v>
      </c>
      <c r="BD92" t="str">
        <f>"49-9071.00"</f>
        <v>49-9071.00</v>
      </c>
      <c r="BE92" t="s">
        <v>169</v>
      </c>
      <c r="BF92" t="s">
        <v>2911</v>
      </c>
      <c r="BG92" t="s">
        <v>2912</v>
      </c>
      <c r="BH92">
        <v>3</v>
      </c>
      <c r="BI92">
        <v>3</v>
      </c>
      <c r="BJ92" s="1">
        <v>45566</v>
      </c>
      <c r="BK92" s="1">
        <v>46660</v>
      </c>
      <c r="BL92" s="1">
        <v>45572</v>
      </c>
      <c r="BM92" s="1">
        <v>46660</v>
      </c>
      <c r="BN92">
        <v>35</v>
      </c>
      <c r="BO92">
        <v>0</v>
      </c>
      <c r="BP92">
        <v>6</v>
      </c>
      <c r="BQ92">
        <v>6</v>
      </c>
      <c r="BR92">
        <v>6</v>
      </c>
      <c r="BS92">
        <v>6</v>
      </c>
      <c r="BT92">
        <v>6</v>
      </c>
      <c r="BU92">
        <v>5</v>
      </c>
      <c r="BV92" t="str">
        <f>"9:00 AM"</f>
        <v>9:00 AM</v>
      </c>
      <c r="BW92" t="str">
        <f>"4:00 PM"</f>
        <v>4:00 PM</v>
      </c>
      <c r="BX92" t="s">
        <v>133</v>
      </c>
      <c r="BY92">
        <v>0</v>
      </c>
      <c r="BZ92">
        <v>24</v>
      </c>
      <c r="CA92" t="s">
        <v>115</v>
      </c>
      <c r="CC92" t="s">
        <v>2913</v>
      </c>
      <c r="CD92" t="s">
        <v>2914</v>
      </c>
      <c r="CE92" t="s">
        <v>2910</v>
      </c>
      <c r="CF92" t="s">
        <v>128</v>
      </c>
      <c r="CG92" t="s">
        <v>120</v>
      </c>
      <c r="CH92" s="3">
        <v>96950</v>
      </c>
      <c r="CI92" s="4">
        <v>9.5399999999999991</v>
      </c>
      <c r="CJ92" s="4">
        <v>9.5399999999999991</v>
      </c>
      <c r="CK92" s="4">
        <v>0</v>
      </c>
      <c r="CL92" s="4">
        <v>0</v>
      </c>
      <c r="CM92" t="s">
        <v>136</v>
      </c>
      <c r="CN92" t="s">
        <v>139</v>
      </c>
      <c r="CO92" t="s">
        <v>137</v>
      </c>
      <c r="CQ92" t="s">
        <v>115</v>
      </c>
      <c r="CR92" t="s">
        <v>138</v>
      </c>
      <c r="CS92" t="s">
        <v>139</v>
      </c>
      <c r="CT92" t="s">
        <v>139</v>
      </c>
      <c r="CU92" t="s">
        <v>139</v>
      </c>
      <c r="CV92" t="s">
        <v>138</v>
      </c>
      <c r="CW92" t="s">
        <v>139</v>
      </c>
      <c r="CX92" t="s">
        <v>139</v>
      </c>
      <c r="CY92" s="10">
        <v>16702357354</v>
      </c>
      <c r="CZ92" t="s">
        <v>634</v>
      </c>
      <c r="DA92" t="s">
        <v>139</v>
      </c>
      <c r="DB92" t="s">
        <v>138</v>
      </c>
      <c r="DC92" t="s">
        <v>115</v>
      </c>
      <c r="DD92" t="s">
        <v>635</v>
      </c>
      <c r="DE92" t="s">
        <v>636</v>
      </c>
      <c r="DF92" t="s">
        <v>149</v>
      </c>
      <c r="DG92" t="s">
        <v>627</v>
      </c>
      <c r="DH92" t="s">
        <v>634</v>
      </c>
    </row>
    <row r="93" spans="1:112" ht="14.45" customHeight="1" x14ac:dyDescent="0.25">
      <c r="A93" t="s">
        <v>3559</v>
      </c>
      <c r="B93" t="s">
        <v>113</v>
      </c>
      <c r="C93" s="1">
        <v>45502</v>
      </c>
      <c r="D93" s="1">
        <v>45572</v>
      </c>
      <c r="E93" t="s">
        <v>114</v>
      </c>
      <c r="G93" t="s">
        <v>115</v>
      </c>
      <c r="H93" t="s">
        <v>115</v>
      </c>
      <c r="I93" t="s">
        <v>115</v>
      </c>
      <c r="J93" t="s">
        <v>786</v>
      </c>
      <c r="L93" t="s">
        <v>3560</v>
      </c>
      <c r="M93" t="s">
        <v>788</v>
      </c>
      <c r="N93" t="s">
        <v>119</v>
      </c>
      <c r="O93" t="s">
        <v>120</v>
      </c>
      <c r="P93" s="3">
        <v>96950</v>
      </c>
      <c r="Q93" t="s">
        <v>121</v>
      </c>
      <c r="S93" s="10">
        <v>16702348904</v>
      </c>
      <c r="U93" t="s">
        <v>789</v>
      </c>
      <c r="V93">
        <v>811210</v>
      </c>
      <c r="W93" t="s">
        <v>123</v>
      </c>
      <c r="Y93" t="s">
        <v>790</v>
      </c>
      <c r="Z93" t="s">
        <v>791</v>
      </c>
      <c r="AA93" t="s">
        <v>418</v>
      </c>
      <c r="AB93" t="s">
        <v>792</v>
      </c>
      <c r="AC93" t="s">
        <v>3560</v>
      </c>
      <c r="AD93" t="s">
        <v>793</v>
      </c>
      <c r="AE93" t="s">
        <v>119</v>
      </c>
      <c r="AF93" t="s">
        <v>120</v>
      </c>
      <c r="AG93" s="3">
        <v>96950</v>
      </c>
      <c r="AH93" t="s">
        <v>121</v>
      </c>
      <c r="AJ93" s="10">
        <v>16702348904</v>
      </c>
      <c r="AL93" t="s">
        <v>795</v>
      </c>
      <c r="BD93" t="str">
        <f>"49-9071.00"</f>
        <v>49-9071.00</v>
      </c>
      <c r="BE93" t="s">
        <v>169</v>
      </c>
      <c r="BF93" t="s">
        <v>3561</v>
      </c>
      <c r="BG93" t="s">
        <v>797</v>
      </c>
      <c r="BH93">
        <v>2</v>
      </c>
      <c r="BJ93" s="1">
        <v>45566</v>
      </c>
      <c r="BK93" s="1">
        <v>45930</v>
      </c>
      <c r="BN93">
        <v>40</v>
      </c>
      <c r="BO93">
        <v>0</v>
      </c>
      <c r="BP93">
        <v>8</v>
      </c>
      <c r="BQ93">
        <v>8</v>
      </c>
      <c r="BR93">
        <v>8</v>
      </c>
      <c r="BS93">
        <v>8</v>
      </c>
      <c r="BT93">
        <v>8</v>
      </c>
      <c r="BU93">
        <v>0</v>
      </c>
      <c r="BV93" t="str">
        <f>"8:00 AM"</f>
        <v>8:00 AM</v>
      </c>
      <c r="BW93" t="str">
        <f>"5:00 PM"</f>
        <v>5:00 PM</v>
      </c>
      <c r="BX93" t="s">
        <v>133</v>
      </c>
      <c r="BY93">
        <v>0</v>
      </c>
      <c r="BZ93">
        <v>12</v>
      </c>
      <c r="CA93" t="s">
        <v>115</v>
      </c>
      <c r="CC93" t="s">
        <v>798</v>
      </c>
      <c r="CD93" t="s">
        <v>3562</v>
      </c>
      <c r="CF93" t="s">
        <v>119</v>
      </c>
      <c r="CG93" t="s">
        <v>120</v>
      </c>
      <c r="CH93" s="3">
        <v>96950</v>
      </c>
      <c r="CI93" s="4">
        <v>9.75</v>
      </c>
      <c r="CJ93" s="4">
        <v>9.75</v>
      </c>
      <c r="CK93" s="4">
        <v>14.63</v>
      </c>
      <c r="CL93" s="4">
        <v>14.63</v>
      </c>
      <c r="CM93" t="s">
        <v>136</v>
      </c>
      <c r="CN93" t="s">
        <v>139</v>
      </c>
      <c r="CO93" t="s">
        <v>137</v>
      </c>
      <c r="CQ93" t="s">
        <v>138</v>
      </c>
      <c r="CR93" t="s">
        <v>138</v>
      </c>
      <c r="CS93" t="s">
        <v>139</v>
      </c>
      <c r="CT93" t="s">
        <v>138</v>
      </c>
      <c r="CU93" t="s">
        <v>139</v>
      </c>
      <c r="CV93" t="s">
        <v>138</v>
      </c>
      <c r="CW93" t="s">
        <v>139</v>
      </c>
      <c r="CX93" t="s">
        <v>3563</v>
      </c>
      <c r="CY93" s="10">
        <v>16702348904</v>
      </c>
      <c r="CZ93" t="s">
        <v>795</v>
      </c>
      <c r="DA93" t="s">
        <v>139</v>
      </c>
      <c r="DB93" t="s">
        <v>138</v>
      </c>
      <c r="DC93" t="s">
        <v>115</v>
      </c>
    </row>
    <row r="94" spans="1:112" ht="14.45" customHeight="1" x14ac:dyDescent="0.25">
      <c r="A94" t="s">
        <v>4957</v>
      </c>
      <c r="B94" t="s">
        <v>158</v>
      </c>
      <c r="C94" s="1">
        <v>45533</v>
      </c>
      <c r="D94" s="1">
        <v>45572</v>
      </c>
      <c r="E94" t="s">
        <v>210</v>
      </c>
      <c r="F94" s="1">
        <v>45685</v>
      </c>
      <c r="G94" t="s">
        <v>115</v>
      </c>
      <c r="H94" t="s">
        <v>115</v>
      </c>
      <c r="I94" t="s">
        <v>115</v>
      </c>
      <c r="J94" t="s">
        <v>4958</v>
      </c>
      <c r="K94" t="s">
        <v>4958</v>
      </c>
      <c r="L94" t="s">
        <v>4959</v>
      </c>
      <c r="M94" t="s">
        <v>2263</v>
      </c>
      <c r="N94" t="s">
        <v>145</v>
      </c>
      <c r="O94" t="s">
        <v>120</v>
      </c>
      <c r="P94" s="3">
        <v>96951</v>
      </c>
      <c r="Q94" t="s">
        <v>121</v>
      </c>
      <c r="R94" t="s">
        <v>139</v>
      </c>
      <c r="S94" s="10">
        <v>16707893763</v>
      </c>
      <c r="U94" t="s">
        <v>4960</v>
      </c>
      <c r="V94">
        <v>236115</v>
      </c>
      <c r="W94" t="s">
        <v>123</v>
      </c>
      <c r="Y94" t="s">
        <v>4961</v>
      </c>
      <c r="Z94" t="s">
        <v>4962</v>
      </c>
      <c r="AA94" t="s">
        <v>1110</v>
      </c>
      <c r="AB94" t="s">
        <v>908</v>
      </c>
      <c r="AC94" t="s">
        <v>4959</v>
      </c>
      <c r="AD94" t="s">
        <v>2263</v>
      </c>
      <c r="AE94" t="s">
        <v>145</v>
      </c>
      <c r="AF94" t="s">
        <v>120</v>
      </c>
      <c r="AG94" s="3">
        <v>96951</v>
      </c>
      <c r="AH94" t="s">
        <v>121</v>
      </c>
      <c r="AJ94" s="10">
        <v>16707893763</v>
      </c>
      <c r="AL94" t="s">
        <v>2267</v>
      </c>
      <c r="BD94" t="str">
        <f>"43-6014.00"</f>
        <v>43-6014.00</v>
      </c>
      <c r="BE94" t="s">
        <v>3065</v>
      </c>
      <c r="BF94" t="s">
        <v>4963</v>
      </c>
      <c r="BG94" t="s">
        <v>4964</v>
      </c>
      <c r="BH94">
        <v>2</v>
      </c>
      <c r="BJ94" s="1">
        <v>45676</v>
      </c>
      <c r="BK94" s="1">
        <v>46040</v>
      </c>
      <c r="BN94">
        <v>35</v>
      </c>
      <c r="BO94">
        <v>0</v>
      </c>
      <c r="BP94">
        <v>7</v>
      </c>
      <c r="BQ94">
        <v>7</v>
      </c>
      <c r="BR94">
        <v>7</v>
      </c>
      <c r="BS94">
        <v>7</v>
      </c>
      <c r="BT94">
        <v>7</v>
      </c>
      <c r="BU94">
        <v>0</v>
      </c>
      <c r="BV94" t="str">
        <f>"8:00 AM"</f>
        <v>8:00 AM</v>
      </c>
      <c r="BW94" t="str">
        <f>"4:00 PM"</f>
        <v>4:00 PM</v>
      </c>
      <c r="BX94" t="s">
        <v>133</v>
      </c>
      <c r="BY94">
        <v>0</v>
      </c>
      <c r="BZ94">
        <v>12</v>
      </c>
      <c r="CA94" t="s">
        <v>115</v>
      </c>
      <c r="CC94" t="s">
        <v>4965</v>
      </c>
      <c r="CD94" t="s">
        <v>4959</v>
      </c>
      <c r="CE94" t="s">
        <v>2263</v>
      </c>
      <c r="CF94" t="s">
        <v>145</v>
      </c>
      <c r="CG94" t="s">
        <v>120</v>
      </c>
      <c r="CH94" s="3">
        <v>96951</v>
      </c>
      <c r="CI94" s="4">
        <v>13.15</v>
      </c>
      <c r="CJ94" s="4">
        <v>13.15</v>
      </c>
      <c r="CK94" s="4">
        <v>19.72</v>
      </c>
      <c r="CL94" s="4">
        <v>19.72</v>
      </c>
      <c r="CM94" t="s">
        <v>136</v>
      </c>
      <c r="CN94" t="s">
        <v>139</v>
      </c>
      <c r="CO94" t="s">
        <v>137</v>
      </c>
      <c r="CQ94" t="s">
        <v>115</v>
      </c>
      <c r="CR94" t="s">
        <v>138</v>
      </c>
      <c r="CS94" t="s">
        <v>139</v>
      </c>
      <c r="CT94" t="s">
        <v>138</v>
      </c>
      <c r="CU94" t="s">
        <v>139</v>
      </c>
      <c r="CV94" t="s">
        <v>138</v>
      </c>
      <c r="CW94" t="s">
        <v>139</v>
      </c>
      <c r="CX94" t="s">
        <v>139</v>
      </c>
      <c r="CY94" s="10">
        <v>16707893763</v>
      </c>
      <c r="CZ94" t="s">
        <v>2267</v>
      </c>
      <c r="DA94" t="s">
        <v>139</v>
      </c>
      <c r="DB94" t="s">
        <v>138</v>
      </c>
      <c r="DC94" t="s">
        <v>115</v>
      </c>
    </row>
    <row r="95" spans="1:112" ht="14.45" customHeight="1" x14ac:dyDescent="0.25">
      <c r="A95" t="s">
        <v>7484</v>
      </c>
      <c r="B95" t="s">
        <v>248</v>
      </c>
      <c r="C95" s="1">
        <v>45484</v>
      </c>
      <c r="D95" s="1">
        <v>45572</v>
      </c>
      <c r="E95" t="s">
        <v>114</v>
      </c>
      <c r="G95" t="s">
        <v>115</v>
      </c>
      <c r="H95" t="s">
        <v>115</v>
      </c>
      <c r="I95" t="s">
        <v>115</v>
      </c>
      <c r="J95" t="s">
        <v>6326</v>
      </c>
      <c r="K95" t="s">
        <v>6327</v>
      </c>
      <c r="L95" t="s">
        <v>6328</v>
      </c>
      <c r="M95" t="s">
        <v>6329</v>
      </c>
      <c r="N95" t="s">
        <v>119</v>
      </c>
      <c r="O95" t="s">
        <v>120</v>
      </c>
      <c r="P95" s="3">
        <v>96950</v>
      </c>
      <c r="Q95" t="s">
        <v>121</v>
      </c>
      <c r="S95" s="10">
        <v>16709894241</v>
      </c>
      <c r="U95" t="s">
        <v>6330</v>
      </c>
      <c r="V95">
        <v>236220</v>
      </c>
      <c r="W95" t="s">
        <v>123</v>
      </c>
      <c r="Y95" t="s">
        <v>6331</v>
      </c>
      <c r="Z95" t="s">
        <v>6332</v>
      </c>
      <c r="AA95" t="s">
        <v>6333</v>
      </c>
      <c r="AB95" t="s">
        <v>2120</v>
      </c>
      <c r="AC95" t="s">
        <v>6328</v>
      </c>
      <c r="AD95" t="s">
        <v>6329</v>
      </c>
      <c r="AE95" t="s">
        <v>119</v>
      </c>
      <c r="AF95" t="s">
        <v>120</v>
      </c>
      <c r="AG95" s="3">
        <v>96950</v>
      </c>
      <c r="AH95" t="s">
        <v>121</v>
      </c>
      <c r="AJ95" s="10">
        <v>16709894241</v>
      </c>
      <c r="AL95" t="s">
        <v>6334</v>
      </c>
      <c r="BD95" t="str">
        <f>"35-2014.00"</f>
        <v>35-2014.00</v>
      </c>
      <c r="BE95" t="s">
        <v>221</v>
      </c>
      <c r="BF95" t="s">
        <v>7485</v>
      </c>
      <c r="BG95" t="s">
        <v>373</v>
      </c>
      <c r="BH95">
        <v>6</v>
      </c>
      <c r="BI95">
        <v>6</v>
      </c>
      <c r="BJ95" s="1">
        <v>45566</v>
      </c>
      <c r="BK95" s="1">
        <v>45930</v>
      </c>
      <c r="BL95" s="1">
        <v>45572</v>
      </c>
      <c r="BM95" s="1">
        <v>45930</v>
      </c>
      <c r="BN95">
        <v>40</v>
      </c>
      <c r="BO95">
        <v>0</v>
      </c>
      <c r="BP95">
        <v>8</v>
      </c>
      <c r="BQ95">
        <v>8</v>
      </c>
      <c r="BR95">
        <v>8</v>
      </c>
      <c r="BS95">
        <v>8</v>
      </c>
      <c r="BT95">
        <v>8</v>
      </c>
      <c r="BU95">
        <v>0</v>
      </c>
      <c r="BV95" t="str">
        <f>"8:00 AM"</f>
        <v>8:00 AM</v>
      </c>
      <c r="BW95" t="str">
        <f>"5:00 PM"</f>
        <v>5:00 PM</v>
      </c>
      <c r="BX95" t="s">
        <v>240</v>
      </c>
      <c r="BY95">
        <v>0</v>
      </c>
      <c r="BZ95">
        <v>12</v>
      </c>
      <c r="CA95" t="s">
        <v>115</v>
      </c>
      <c r="CC95" t="s">
        <v>7486</v>
      </c>
      <c r="CD95" t="s">
        <v>6328</v>
      </c>
      <c r="CE95" t="s">
        <v>6329</v>
      </c>
      <c r="CF95" t="s">
        <v>119</v>
      </c>
      <c r="CG95" t="s">
        <v>120</v>
      </c>
      <c r="CH95" s="3">
        <v>96950</v>
      </c>
      <c r="CI95" s="4">
        <v>8.69</v>
      </c>
      <c r="CJ95" s="4">
        <v>8.69</v>
      </c>
      <c r="CK95" s="4">
        <v>13.04</v>
      </c>
      <c r="CL95" s="4">
        <v>13.04</v>
      </c>
      <c r="CM95" t="s">
        <v>136</v>
      </c>
      <c r="CN95" t="s">
        <v>139</v>
      </c>
      <c r="CO95" t="s">
        <v>137</v>
      </c>
      <c r="CQ95" t="s">
        <v>115</v>
      </c>
      <c r="CR95" t="s">
        <v>138</v>
      </c>
      <c r="CS95" t="s">
        <v>139</v>
      </c>
      <c r="CT95" t="s">
        <v>138</v>
      </c>
      <c r="CU95" t="s">
        <v>139</v>
      </c>
      <c r="CV95" t="s">
        <v>138</v>
      </c>
      <c r="CW95" t="s">
        <v>139</v>
      </c>
      <c r="CX95" t="s">
        <v>7487</v>
      </c>
      <c r="CY95" s="10">
        <v>16709894241</v>
      </c>
      <c r="CZ95" t="s">
        <v>6334</v>
      </c>
      <c r="DA95" t="s">
        <v>139</v>
      </c>
      <c r="DB95" t="s">
        <v>138</v>
      </c>
      <c r="DC95" t="s">
        <v>115</v>
      </c>
    </row>
    <row r="96" spans="1:112" ht="14.45" customHeight="1" x14ac:dyDescent="0.25">
      <c r="A96" t="s">
        <v>7522</v>
      </c>
      <c r="B96" t="s">
        <v>248</v>
      </c>
      <c r="C96" s="1">
        <v>45488</v>
      </c>
      <c r="D96" s="1">
        <v>45572</v>
      </c>
      <c r="E96" t="s">
        <v>210</v>
      </c>
      <c r="F96" s="1">
        <v>45564</v>
      </c>
      <c r="G96" t="s">
        <v>138</v>
      </c>
      <c r="H96" t="s">
        <v>115</v>
      </c>
      <c r="I96" t="s">
        <v>115</v>
      </c>
      <c r="J96" t="s">
        <v>1124</v>
      </c>
      <c r="L96" t="s">
        <v>1125</v>
      </c>
      <c r="M96" t="s">
        <v>1126</v>
      </c>
      <c r="N96" t="s">
        <v>128</v>
      </c>
      <c r="O96" t="s">
        <v>120</v>
      </c>
      <c r="P96" s="3">
        <v>96950</v>
      </c>
      <c r="Q96" t="s">
        <v>121</v>
      </c>
      <c r="S96" s="10">
        <v>16707891310</v>
      </c>
      <c r="U96" t="s">
        <v>1127</v>
      </c>
      <c r="V96">
        <v>56172</v>
      </c>
      <c r="W96" t="s">
        <v>123</v>
      </c>
      <c r="Y96" t="s">
        <v>1128</v>
      </c>
      <c r="Z96" t="s">
        <v>1129</v>
      </c>
      <c r="AA96" t="s">
        <v>1130</v>
      </c>
      <c r="AB96" t="s">
        <v>126</v>
      </c>
      <c r="AC96" t="s">
        <v>1131</v>
      </c>
      <c r="AD96" t="s">
        <v>1126</v>
      </c>
      <c r="AE96" t="s">
        <v>128</v>
      </c>
      <c r="AF96" t="s">
        <v>120</v>
      </c>
      <c r="AG96" s="3">
        <v>96950</v>
      </c>
      <c r="AH96" t="s">
        <v>121</v>
      </c>
      <c r="AJ96" s="10">
        <v>16707891310</v>
      </c>
      <c r="AL96" t="s">
        <v>1132</v>
      </c>
      <c r="BD96" t="str">
        <f>"37-2011.00"</f>
        <v>37-2011.00</v>
      </c>
      <c r="BE96" t="s">
        <v>1133</v>
      </c>
      <c r="BF96" t="s">
        <v>1134</v>
      </c>
      <c r="BG96" t="s">
        <v>1135</v>
      </c>
      <c r="BH96">
        <v>1</v>
      </c>
      <c r="BI96">
        <v>1</v>
      </c>
      <c r="BJ96" s="1">
        <v>45566</v>
      </c>
      <c r="BK96" s="1">
        <v>46660</v>
      </c>
      <c r="BL96" s="1">
        <v>45572</v>
      </c>
      <c r="BM96" s="1">
        <v>46660</v>
      </c>
      <c r="BN96">
        <v>35</v>
      </c>
      <c r="BO96">
        <v>0</v>
      </c>
      <c r="BP96">
        <v>7</v>
      </c>
      <c r="BQ96">
        <v>7</v>
      </c>
      <c r="BR96">
        <v>7</v>
      </c>
      <c r="BS96">
        <v>7</v>
      </c>
      <c r="BT96">
        <v>7</v>
      </c>
      <c r="BU96">
        <v>0</v>
      </c>
      <c r="BV96" t="str">
        <f>"6:00 AM"</f>
        <v>6:00 AM</v>
      </c>
      <c r="BW96" t="str">
        <f>"8:00 PM"</f>
        <v>8:00 PM</v>
      </c>
      <c r="BX96" t="s">
        <v>240</v>
      </c>
      <c r="BY96">
        <v>0</v>
      </c>
      <c r="BZ96">
        <v>12</v>
      </c>
      <c r="CA96" t="s">
        <v>115</v>
      </c>
      <c r="CC96" t="s">
        <v>1136</v>
      </c>
      <c r="CD96" t="s">
        <v>1137</v>
      </c>
      <c r="CE96" t="s">
        <v>1138</v>
      </c>
      <c r="CF96" t="s">
        <v>128</v>
      </c>
      <c r="CG96" t="s">
        <v>120</v>
      </c>
      <c r="CH96" s="3">
        <v>96950</v>
      </c>
      <c r="CI96" s="4">
        <v>8.2899999999999991</v>
      </c>
      <c r="CJ96" s="4">
        <v>8.2899999999999991</v>
      </c>
      <c r="CK96" s="4">
        <v>0</v>
      </c>
      <c r="CL96" s="4">
        <v>0</v>
      </c>
      <c r="CM96" t="s">
        <v>136</v>
      </c>
      <c r="CN96" t="s">
        <v>139</v>
      </c>
      <c r="CO96" t="s">
        <v>137</v>
      </c>
      <c r="CQ96" t="s">
        <v>115</v>
      </c>
      <c r="CR96" t="s">
        <v>138</v>
      </c>
      <c r="CS96" t="s">
        <v>139</v>
      </c>
      <c r="CT96" t="s">
        <v>139</v>
      </c>
      <c r="CU96" t="s">
        <v>139</v>
      </c>
      <c r="CV96" t="s">
        <v>138</v>
      </c>
      <c r="CW96" t="s">
        <v>139</v>
      </c>
      <c r="CX96" t="s">
        <v>139</v>
      </c>
      <c r="CY96" s="10">
        <v>16707891310</v>
      </c>
      <c r="CZ96" t="s">
        <v>1132</v>
      </c>
      <c r="DA96" t="s">
        <v>139</v>
      </c>
      <c r="DB96" t="s">
        <v>138</v>
      </c>
      <c r="DC96" t="s">
        <v>115</v>
      </c>
    </row>
    <row r="97" spans="1:112" ht="14.45" customHeight="1" x14ac:dyDescent="0.25">
      <c r="A97" t="s">
        <v>7525</v>
      </c>
      <c r="B97" t="s">
        <v>248</v>
      </c>
      <c r="C97" s="1">
        <v>45472</v>
      </c>
      <c r="D97" s="1">
        <v>45572</v>
      </c>
      <c r="E97" t="s">
        <v>114</v>
      </c>
      <c r="G97" t="s">
        <v>115</v>
      </c>
      <c r="H97" t="s">
        <v>115</v>
      </c>
      <c r="I97" t="s">
        <v>115</v>
      </c>
      <c r="J97" t="s">
        <v>7526</v>
      </c>
      <c r="K97" t="s">
        <v>7526</v>
      </c>
      <c r="L97" t="s">
        <v>7527</v>
      </c>
      <c r="M97" t="s">
        <v>7528</v>
      </c>
      <c r="N97" t="s">
        <v>128</v>
      </c>
      <c r="O97" t="s">
        <v>120</v>
      </c>
      <c r="P97" s="3">
        <v>96950</v>
      </c>
      <c r="Q97" t="s">
        <v>121</v>
      </c>
      <c r="R97" t="s">
        <v>128</v>
      </c>
      <c r="S97" s="10">
        <v>16702342127</v>
      </c>
      <c r="U97" t="s">
        <v>7529</v>
      </c>
      <c r="V97">
        <v>56132</v>
      </c>
      <c r="W97" t="s">
        <v>532</v>
      </c>
      <c r="X97" t="s">
        <v>138</v>
      </c>
      <c r="Y97" t="s">
        <v>7530</v>
      </c>
      <c r="Z97" t="s">
        <v>7531</v>
      </c>
      <c r="AB97" t="s">
        <v>448</v>
      </c>
      <c r="AC97" t="s">
        <v>7532</v>
      </c>
      <c r="AD97" t="s">
        <v>1375</v>
      </c>
      <c r="AE97" t="s">
        <v>128</v>
      </c>
      <c r="AF97" t="s">
        <v>120</v>
      </c>
      <c r="AG97" s="3">
        <v>96950</v>
      </c>
      <c r="AH97" t="s">
        <v>121</v>
      </c>
      <c r="AJ97" s="10">
        <v>16702342127</v>
      </c>
      <c r="AL97" t="s">
        <v>7533</v>
      </c>
      <c r="BD97" t="str">
        <f>"49-9071.00"</f>
        <v>49-9071.00</v>
      </c>
      <c r="BE97" t="s">
        <v>169</v>
      </c>
      <c r="BF97" t="s">
        <v>7534</v>
      </c>
      <c r="BG97" t="s">
        <v>1101</v>
      </c>
      <c r="BH97">
        <v>10</v>
      </c>
      <c r="BI97">
        <v>10</v>
      </c>
      <c r="BJ97" s="1">
        <v>45566</v>
      </c>
      <c r="BK97" s="1">
        <v>45930</v>
      </c>
      <c r="BL97" s="1">
        <v>45572</v>
      </c>
      <c r="BM97" s="1">
        <v>45930</v>
      </c>
      <c r="BN97">
        <v>36</v>
      </c>
      <c r="BO97">
        <v>1</v>
      </c>
      <c r="BP97">
        <v>6</v>
      </c>
      <c r="BQ97">
        <v>6</v>
      </c>
      <c r="BR97">
        <v>6</v>
      </c>
      <c r="BS97">
        <v>6</v>
      </c>
      <c r="BT97">
        <v>6</v>
      </c>
      <c r="BU97">
        <v>5</v>
      </c>
      <c r="BV97" t="str">
        <f>"8:00 AM"</f>
        <v>8:00 AM</v>
      </c>
      <c r="BW97" t="str">
        <f>"3:00 PM"</f>
        <v>3:00 PM</v>
      </c>
      <c r="BX97" t="s">
        <v>133</v>
      </c>
      <c r="BY97">
        <v>0</v>
      </c>
      <c r="BZ97">
        <v>12</v>
      </c>
      <c r="CA97" t="s">
        <v>115</v>
      </c>
      <c r="CC97" t="s">
        <v>7535</v>
      </c>
      <c r="CD97" t="s">
        <v>7532</v>
      </c>
      <c r="CE97" t="s">
        <v>7536</v>
      </c>
      <c r="CF97" t="s">
        <v>119</v>
      </c>
      <c r="CG97" t="s">
        <v>120</v>
      </c>
      <c r="CH97" s="3">
        <v>96950</v>
      </c>
      <c r="CI97" s="4">
        <v>9.5399999999999991</v>
      </c>
      <c r="CJ97" s="4">
        <v>9.5399999999999991</v>
      </c>
      <c r="CK97" s="4">
        <v>14.31</v>
      </c>
      <c r="CL97" s="4">
        <v>14.31</v>
      </c>
      <c r="CM97" t="s">
        <v>136</v>
      </c>
      <c r="CN97" t="s">
        <v>224</v>
      </c>
      <c r="CO97" t="s">
        <v>137</v>
      </c>
      <c r="CQ97" t="s">
        <v>115</v>
      </c>
      <c r="CR97" t="s">
        <v>138</v>
      </c>
      <c r="CS97" t="s">
        <v>138</v>
      </c>
      <c r="CT97" t="s">
        <v>138</v>
      </c>
      <c r="CU97" t="s">
        <v>139</v>
      </c>
      <c r="CV97" t="s">
        <v>138</v>
      </c>
      <c r="CW97" t="s">
        <v>139</v>
      </c>
      <c r="CX97" t="s">
        <v>2806</v>
      </c>
      <c r="CY97" s="10">
        <v>16702342127</v>
      </c>
      <c r="CZ97" t="s">
        <v>7533</v>
      </c>
      <c r="DA97" t="s">
        <v>331</v>
      </c>
      <c r="DB97" t="s">
        <v>138</v>
      </c>
      <c r="DC97" t="s">
        <v>138</v>
      </c>
    </row>
    <row r="98" spans="1:112" ht="14.45" customHeight="1" x14ac:dyDescent="0.25">
      <c r="A98" t="s">
        <v>7754</v>
      </c>
      <c r="B98" t="s">
        <v>248</v>
      </c>
      <c r="C98" s="1">
        <v>45497</v>
      </c>
      <c r="D98" s="1">
        <v>45572</v>
      </c>
      <c r="E98" t="s">
        <v>210</v>
      </c>
      <c r="F98" s="1">
        <v>45564</v>
      </c>
      <c r="G98" t="s">
        <v>138</v>
      </c>
      <c r="H98" t="s">
        <v>115</v>
      </c>
      <c r="I98" t="s">
        <v>115</v>
      </c>
      <c r="J98" t="s">
        <v>3665</v>
      </c>
      <c r="L98" t="s">
        <v>3666</v>
      </c>
      <c r="M98" t="s">
        <v>3667</v>
      </c>
      <c r="N98" t="s">
        <v>272</v>
      </c>
      <c r="O98" t="s">
        <v>120</v>
      </c>
      <c r="P98" s="3">
        <v>96952</v>
      </c>
      <c r="Q98" t="s">
        <v>121</v>
      </c>
      <c r="S98" s="10">
        <v>16702850520</v>
      </c>
      <c r="U98" t="s">
        <v>3668</v>
      </c>
      <c r="V98">
        <v>334210</v>
      </c>
      <c r="W98" t="s">
        <v>123</v>
      </c>
      <c r="Y98" t="s">
        <v>3669</v>
      </c>
      <c r="Z98" t="s">
        <v>3670</v>
      </c>
      <c r="AA98" t="s">
        <v>3671</v>
      </c>
      <c r="AB98" t="s">
        <v>3672</v>
      </c>
      <c r="AC98" t="s">
        <v>3666</v>
      </c>
      <c r="AD98" t="s">
        <v>3667</v>
      </c>
      <c r="AE98" t="s">
        <v>272</v>
      </c>
      <c r="AF98" t="s">
        <v>120</v>
      </c>
      <c r="AG98" s="3">
        <v>96952</v>
      </c>
      <c r="AH98" t="s">
        <v>121</v>
      </c>
      <c r="AJ98" s="10">
        <v>16702850520</v>
      </c>
      <c r="AL98" t="s">
        <v>6935</v>
      </c>
      <c r="AM98" t="s">
        <v>734</v>
      </c>
      <c r="AN98" t="s">
        <v>3674</v>
      </c>
      <c r="AO98" t="s">
        <v>3675</v>
      </c>
      <c r="AP98" t="s">
        <v>1097</v>
      </c>
      <c r="AQ98" t="s">
        <v>3677</v>
      </c>
      <c r="AR98" t="s">
        <v>7755</v>
      </c>
      <c r="AS98" t="s">
        <v>128</v>
      </c>
      <c r="AT98" t="s">
        <v>120</v>
      </c>
      <c r="AU98" s="3">
        <v>96950</v>
      </c>
      <c r="AV98" t="s">
        <v>121</v>
      </c>
      <c r="AX98">
        <v>16702330081</v>
      </c>
      <c r="AZ98" t="s">
        <v>2248</v>
      </c>
      <c r="BA98" t="s">
        <v>3683</v>
      </c>
      <c r="BB98" t="s">
        <v>120</v>
      </c>
      <c r="BC98" t="s">
        <v>2250</v>
      </c>
      <c r="BD98" t="str">
        <f>"49-2021.00"</f>
        <v>49-2021.00</v>
      </c>
      <c r="BE98" t="s">
        <v>3678</v>
      </c>
      <c r="BF98" t="s">
        <v>7756</v>
      </c>
      <c r="BG98" t="s">
        <v>6938</v>
      </c>
      <c r="BH98">
        <v>1</v>
      </c>
      <c r="BI98">
        <v>1</v>
      </c>
      <c r="BJ98" s="1">
        <v>45566</v>
      </c>
      <c r="BK98" s="1">
        <v>46660</v>
      </c>
      <c r="BL98" s="1">
        <v>45572</v>
      </c>
      <c r="BM98" s="1">
        <v>46660</v>
      </c>
      <c r="BN98">
        <v>40</v>
      </c>
      <c r="BO98">
        <v>0</v>
      </c>
      <c r="BP98">
        <v>8</v>
      </c>
      <c r="BQ98">
        <v>8</v>
      </c>
      <c r="BR98">
        <v>8</v>
      </c>
      <c r="BS98">
        <v>8</v>
      </c>
      <c r="BT98">
        <v>8</v>
      </c>
      <c r="BU98">
        <v>0</v>
      </c>
      <c r="BV98" t="str">
        <f>"7:30 AM"</f>
        <v>7:30 AM</v>
      </c>
      <c r="BW98" t="str">
        <f>"4:00 PM"</f>
        <v>4:00 PM</v>
      </c>
      <c r="BX98" t="s">
        <v>189</v>
      </c>
      <c r="BY98">
        <v>0</v>
      </c>
      <c r="BZ98">
        <v>24</v>
      </c>
      <c r="CA98" t="s">
        <v>115</v>
      </c>
      <c r="CC98" t="s">
        <v>3681</v>
      </c>
      <c r="CD98" t="s">
        <v>3665</v>
      </c>
      <c r="CE98" t="s">
        <v>7757</v>
      </c>
      <c r="CF98" t="s">
        <v>128</v>
      </c>
      <c r="CG98" t="s">
        <v>120</v>
      </c>
      <c r="CH98" s="3">
        <v>96950</v>
      </c>
      <c r="CI98" s="4">
        <v>19.27</v>
      </c>
      <c r="CK98" s="4">
        <v>28.91</v>
      </c>
      <c r="CM98" t="s">
        <v>136</v>
      </c>
      <c r="CN98" t="s">
        <v>139</v>
      </c>
      <c r="CO98" t="s">
        <v>137</v>
      </c>
      <c r="CQ98" t="s">
        <v>115</v>
      </c>
      <c r="CR98" t="s">
        <v>138</v>
      </c>
      <c r="CS98" t="s">
        <v>139</v>
      </c>
      <c r="CT98" t="s">
        <v>138</v>
      </c>
      <c r="CU98" t="s">
        <v>139</v>
      </c>
      <c r="CV98" t="s">
        <v>138</v>
      </c>
      <c r="CW98" t="s">
        <v>139</v>
      </c>
      <c r="CX98" t="s">
        <v>139</v>
      </c>
      <c r="CY98" s="10">
        <v>16702340580</v>
      </c>
      <c r="CZ98" t="s">
        <v>6935</v>
      </c>
      <c r="DA98" t="s">
        <v>139</v>
      </c>
      <c r="DB98" t="s">
        <v>138</v>
      </c>
      <c r="DC98" t="s">
        <v>115</v>
      </c>
      <c r="DD98" t="s">
        <v>3674</v>
      </c>
      <c r="DE98" t="s">
        <v>3675</v>
      </c>
      <c r="DF98" t="s">
        <v>3277</v>
      </c>
      <c r="DG98" t="s">
        <v>3683</v>
      </c>
      <c r="DH98" t="s">
        <v>2248</v>
      </c>
    </row>
    <row r="99" spans="1:112" ht="14.45" customHeight="1" x14ac:dyDescent="0.25">
      <c r="A99" t="s">
        <v>7814</v>
      </c>
      <c r="B99" t="s">
        <v>248</v>
      </c>
      <c r="C99" s="1">
        <v>45482</v>
      </c>
      <c r="D99" s="1">
        <v>45572</v>
      </c>
      <c r="E99" t="s">
        <v>210</v>
      </c>
      <c r="F99" s="1">
        <v>45564</v>
      </c>
      <c r="G99" t="s">
        <v>138</v>
      </c>
      <c r="H99" t="s">
        <v>115</v>
      </c>
      <c r="I99" t="s">
        <v>115</v>
      </c>
      <c r="J99" t="s">
        <v>7815</v>
      </c>
      <c r="K99" t="s">
        <v>7816</v>
      </c>
      <c r="L99" t="s">
        <v>7817</v>
      </c>
      <c r="M99" t="s">
        <v>7818</v>
      </c>
      <c r="N99" t="s">
        <v>7819</v>
      </c>
      <c r="O99" t="s">
        <v>120</v>
      </c>
      <c r="P99" s="3">
        <v>96950</v>
      </c>
      <c r="Q99" t="s">
        <v>121</v>
      </c>
      <c r="S99" s="10">
        <v>16702883443</v>
      </c>
      <c r="U99" t="s">
        <v>7820</v>
      </c>
      <c r="V99">
        <v>323113</v>
      </c>
      <c r="W99" t="s">
        <v>123</v>
      </c>
      <c r="Y99" t="s">
        <v>5772</v>
      </c>
      <c r="Z99" t="s">
        <v>4499</v>
      </c>
      <c r="AA99" t="s">
        <v>458</v>
      </c>
      <c r="AB99" t="s">
        <v>997</v>
      </c>
      <c r="AC99" t="s">
        <v>7817</v>
      </c>
      <c r="AD99" t="s">
        <v>7818</v>
      </c>
      <c r="AE99" t="s">
        <v>7819</v>
      </c>
      <c r="AF99" t="s">
        <v>120</v>
      </c>
      <c r="AG99" s="3">
        <v>96950</v>
      </c>
      <c r="AH99" t="s">
        <v>121</v>
      </c>
      <c r="AJ99" s="10">
        <v>16702883443</v>
      </c>
      <c r="AL99" t="s">
        <v>7821</v>
      </c>
      <c r="AM99" t="s">
        <v>400</v>
      </c>
      <c r="AN99" t="s">
        <v>3799</v>
      </c>
      <c r="AO99" t="s">
        <v>3800</v>
      </c>
      <c r="AQ99" t="s">
        <v>3801</v>
      </c>
      <c r="AR99" t="s">
        <v>3802</v>
      </c>
      <c r="AS99" t="s">
        <v>1171</v>
      </c>
      <c r="AT99" t="s">
        <v>120</v>
      </c>
      <c r="AU99" s="3">
        <v>96950</v>
      </c>
      <c r="AV99" t="s">
        <v>121</v>
      </c>
      <c r="AX99">
        <v>16702857505</v>
      </c>
      <c r="AZ99" t="s">
        <v>3803</v>
      </c>
      <c r="BA99" t="s">
        <v>3804</v>
      </c>
      <c r="BD99" t="str">
        <f>"51-9198.00"</f>
        <v>51-9198.00</v>
      </c>
      <c r="BE99" t="s">
        <v>2301</v>
      </c>
      <c r="BF99" t="s">
        <v>7822</v>
      </c>
      <c r="BG99" t="s">
        <v>7823</v>
      </c>
      <c r="BH99">
        <v>2</v>
      </c>
      <c r="BI99">
        <v>2</v>
      </c>
      <c r="BJ99" s="1">
        <v>45566</v>
      </c>
      <c r="BK99" s="1">
        <v>46660</v>
      </c>
      <c r="BL99" s="1">
        <v>45572</v>
      </c>
      <c r="BM99" s="1">
        <v>46660</v>
      </c>
      <c r="BN99">
        <v>40</v>
      </c>
      <c r="BO99">
        <v>0</v>
      </c>
      <c r="BP99">
        <v>8</v>
      </c>
      <c r="BQ99">
        <v>8</v>
      </c>
      <c r="BR99">
        <v>8</v>
      </c>
      <c r="BS99">
        <v>8</v>
      </c>
      <c r="BT99">
        <v>8</v>
      </c>
      <c r="BU99">
        <v>0</v>
      </c>
      <c r="BV99" t="str">
        <f>"8:00 AM"</f>
        <v>8:00 AM</v>
      </c>
      <c r="BW99" t="str">
        <f>"5:00 PM"</f>
        <v>5:00 PM</v>
      </c>
      <c r="BX99" t="s">
        <v>133</v>
      </c>
      <c r="BY99">
        <v>0</v>
      </c>
      <c r="BZ99">
        <v>12</v>
      </c>
      <c r="CA99" t="s">
        <v>115</v>
      </c>
      <c r="CC99" t="s">
        <v>7824</v>
      </c>
      <c r="CD99" t="s">
        <v>7817</v>
      </c>
      <c r="CE99" t="s">
        <v>7818</v>
      </c>
      <c r="CF99" t="s">
        <v>7819</v>
      </c>
      <c r="CG99" t="s">
        <v>120</v>
      </c>
      <c r="CH99" s="3">
        <v>96950</v>
      </c>
      <c r="CI99" s="4">
        <v>8.23</v>
      </c>
      <c r="CJ99" s="4">
        <v>8.23</v>
      </c>
      <c r="CK99" s="4">
        <v>12.35</v>
      </c>
      <c r="CL99" s="4">
        <v>12.35</v>
      </c>
      <c r="CM99" t="s">
        <v>136</v>
      </c>
      <c r="CN99" t="s">
        <v>139</v>
      </c>
      <c r="CO99" t="s">
        <v>137</v>
      </c>
      <c r="CQ99" t="s">
        <v>115</v>
      </c>
      <c r="CR99" t="s">
        <v>138</v>
      </c>
      <c r="CS99" t="s">
        <v>139</v>
      </c>
      <c r="CT99" t="s">
        <v>138</v>
      </c>
      <c r="CU99" t="s">
        <v>139</v>
      </c>
      <c r="CV99" t="s">
        <v>138</v>
      </c>
      <c r="CW99" t="s">
        <v>139</v>
      </c>
      <c r="CX99" t="s">
        <v>3811</v>
      </c>
      <c r="CY99" s="10" t="s">
        <v>139</v>
      </c>
      <c r="CZ99" t="s">
        <v>7821</v>
      </c>
      <c r="DA99" t="s">
        <v>246</v>
      </c>
      <c r="DB99" t="s">
        <v>138</v>
      </c>
      <c r="DC99" t="s">
        <v>115</v>
      </c>
    </row>
    <row r="100" spans="1:112" ht="14.45" customHeight="1" x14ac:dyDescent="0.25">
      <c r="A100" t="s">
        <v>8275</v>
      </c>
      <c r="B100" t="s">
        <v>248</v>
      </c>
      <c r="C100" s="1">
        <v>45483</v>
      </c>
      <c r="D100" s="1">
        <v>45572</v>
      </c>
      <c r="E100" t="s">
        <v>114</v>
      </c>
      <c r="G100" t="s">
        <v>115</v>
      </c>
      <c r="H100" t="s">
        <v>115</v>
      </c>
      <c r="I100" t="s">
        <v>115</v>
      </c>
      <c r="J100" t="s">
        <v>2187</v>
      </c>
      <c r="L100" t="s">
        <v>2188</v>
      </c>
      <c r="N100" t="s">
        <v>128</v>
      </c>
      <c r="O100" t="s">
        <v>120</v>
      </c>
      <c r="P100" s="3">
        <v>96950</v>
      </c>
      <c r="Q100" t="s">
        <v>121</v>
      </c>
      <c r="S100" s="10">
        <v>16702331818</v>
      </c>
      <c r="U100" t="s">
        <v>2189</v>
      </c>
      <c r="V100">
        <v>812199</v>
      </c>
      <c r="W100" t="s">
        <v>123</v>
      </c>
      <c r="Y100" t="s">
        <v>2190</v>
      </c>
      <c r="Z100" t="s">
        <v>2191</v>
      </c>
      <c r="AB100" t="s">
        <v>126</v>
      </c>
      <c r="AC100" t="s">
        <v>2188</v>
      </c>
      <c r="AE100" t="s">
        <v>128</v>
      </c>
      <c r="AF100" t="s">
        <v>120</v>
      </c>
      <c r="AG100" s="3">
        <v>96950</v>
      </c>
      <c r="AH100" t="s">
        <v>121</v>
      </c>
      <c r="AJ100" s="10">
        <v>16702331818</v>
      </c>
      <c r="AL100" t="s">
        <v>2193</v>
      </c>
      <c r="BD100" t="str">
        <f>"31-9011.00"</f>
        <v>31-9011.00</v>
      </c>
      <c r="BE100" t="s">
        <v>671</v>
      </c>
      <c r="BF100" t="s">
        <v>8276</v>
      </c>
      <c r="BG100" t="s">
        <v>8277</v>
      </c>
      <c r="BH100">
        <v>1</v>
      </c>
      <c r="BI100">
        <v>1</v>
      </c>
      <c r="BJ100" s="1">
        <v>45566</v>
      </c>
      <c r="BK100" s="1">
        <v>45930</v>
      </c>
      <c r="BL100" s="1">
        <v>45572</v>
      </c>
      <c r="BM100" s="1">
        <v>45930</v>
      </c>
      <c r="BN100">
        <v>40</v>
      </c>
      <c r="BO100">
        <v>6</v>
      </c>
      <c r="BP100">
        <v>7</v>
      </c>
      <c r="BQ100">
        <v>7</v>
      </c>
      <c r="BR100">
        <v>7</v>
      </c>
      <c r="BS100">
        <v>0</v>
      </c>
      <c r="BT100">
        <v>7</v>
      </c>
      <c r="BU100">
        <v>6</v>
      </c>
      <c r="BV100" t="str">
        <f>"2:00 PM"</f>
        <v>2:00 PM</v>
      </c>
      <c r="BW100" t="str">
        <f>"9:00 PM"</f>
        <v>9:00 PM</v>
      </c>
      <c r="BX100" t="s">
        <v>240</v>
      </c>
      <c r="BY100">
        <v>12</v>
      </c>
      <c r="BZ100">
        <v>12</v>
      </c>
      <c r="CA100" t="s">
        <v>115</v>
      </c>
      <c r="CC100" s="2" t="s">
        <v>8278</v>
      </c>
      <c r="CD100" t="s">
        <v>2197</v>
      </c>
      <c r="CF100" t="s">
        <v>119</v>
      </c>
      <c r="CG100" t="s">
        <v>120</v>
      </c>
      <c r="CH100" s="3">
        <v>96950</v>
      </c>
      <c r="CI100" s="4">
        <v>12.37</v>
      </c>
      <c r="CJ100" s="4">
        <v>12.5</v>
      </c>
      <c r="CK100" s="4">
        <v>18.559999999999999</v>
      </c>
      <c r="CL100" s="4">
        <v>18.75</v>
      </c>
      <c r="CM100" t="s">
        <v>136</v>
      </c>
      <c r="CO100" t="s">
        <v>137</v>
      </c>
      <c r="CQ100" t="s">
        <v>115</v>
      </c>
      <c r="CR100" t="s">
        <v>138</v>
      </c>
      <c r="CS100" t="s">
        <v>139</v>
      </c>
      <c r="CT100" t="s">
        <v>138</v>
      </c>
      <c r="CU100" t="s">
        <v>138</v>
      </c>
      <c r="CV100" t="s">
        <v>138</v>
      </c>
      <c r="CW100" t="s">
        <v>138</v>
      </c>
      <c r="CX100" t="s">
        <v>8279</v>
      </c>
      <c r="CY100" s="10">
        <v>16702331818</v>
      </c>
      <c r="CZ100" t="s">
        <v>2193</v>
      </c>
      <c r="DA100" t="s">
        <v>139</v>
      </c>
      <c r="DB100" t="s">
        <v>138</v>
      </c>
      <c r="DC100" t="s">
        <v>115</v>
      </c>
    </row>
    <row r="101" spans="1:112" ht="14.45" customHeight="1" x14ac:dyDescent="0.25">
      <c r="A101" t="s">
        <v>8636</v>
      </c>
      <c r="B101" t="s">
        <v>248</v>
      </c>
      <c r="C101" s="1">
        <v>45497</v>
      </c>
      <c r="D101" s="1">
        <v>45572</v>
      </c>
      <c r="E101" t="s">
        <v>210</v>
      </c>
      <c r="F101" s="1">
        <v>45564</v>
      </c>
      <c r="G101" t="s">
        <v>138</v>
      </c>
      <c r="H101" t="s">
        <v>115</v>
      </c>
      <c r="I101" t="s">
        <v>115</v>
      </c>
      <c r="J101" t="s">
        <v>8637</v>
      </c>
      <c r="L101" t="s">
        <v>5936</v>
      </c>
      <c r="N101" t="s">
        <v>119</v>
      </c>
      <c r="O101" t="s">
        <v>120</v>
      </c>
      <c r="P101" s="3">
        <v>96950</v>
      </c>
      <c r="Q101" t="s">
        <v>121</v>
      </c>
      <c r="S101" s="10">
        <v>16702358641</v>
      </c>
      <c r="U101" t="s">
        <v>8638</v>
      </c>
      <c r="V101">
        <v>53111</v>
      </c>
      <c r="W101" t="s">
        <v>123</v>
      </c>
      <c r="Y101" t="s">
        <v>5938</v>
      </c>
      <c r="Z101" t="s">
        <v>7863</v>
      </c>
      <c r="AA101" t="s">
        <v>368</v>
      </c>
      <c r="AB101" t="s">
        <v>295</v>
      </c>
      <c r="AC101" t="s">
        <v>7864</v>
      </c>
      <c r="AE101" t="s">
        <v>119</v>
      </c>
      <c r="AF101" t="s">
        <v>120</v>
      </c>
      <c r="AG101" s="3">
        <v>96950</v>
      </c>
      <c r="AH101" t="s">
        <v>121</v>
      </c>
      <c r="AJ101" s="10">
        <v>16702358641</v>
      </c>
      <c r="AL101" t="s">
        <v>8639</v>
      </c>
      <c r="BD101" t="str">
        <f>"37-2011.00"</f>
        <v>37-2011.00</v>
      </c>
      <c r="BE101" t="s">
        <v>1133</v>
      </c>
      <c r="BF101" t="s">
        <v>8640</v>
      </c>
      <c r="BG101" t="s">
        <v>5104</v>
      </c>
      <c r="BH101">
        <v>2</v>
      </c>
      <c r="BI101">
        <v>2</v>
      </c>
      <c r="BJ101" s="1">
        <v>45566</v>
      </c>
      <c r="BK101" s="1">
        <v>46660</v>
      </c>
      <c r="BL101" s="1">
        <v>45572</v>
      </c>
      <c r="BM101" s="1">
        <v>46660</v>
      </c>
      <c r="BN101">
        <v>35</v>
      </c>
      <c r="BO101">
        <v>0</v>
      </c>
      <c r="BP101">
        <v>7</v>
      </c>
      <c r="BQ101">
        <v>7</v>
      </c>
      <c r="BR101">
        <v>7</v>
      </c>
      <c r="BS101">
        <v>7</v>
      </c>
      <c r="BT101">
        <v>7</v>
      </c>
      <c r="BU101">
        <v>0</v>
      </c>
      <c r="BV101" t="str">
        <f>"8:00 AM"</f>
        <v>8:00 AM</v>
      </c>
      <c r="BW101" t="str">
        <f>"4:00 PM"</f>
        <v>4:00 PM</v>
      </c>
      <c r="BX101" t="s">
        <v>240</v>
      </c>
      <c r="BY101">
        <v>0</v>
      </c>
      <c r="BZ101">
        <v>6</v>
      </c>
      <c r="CA101" t="s">
        <v>115</v>
      </c>
      <c r="CC101" t="s">
        <v>8641</v>
      </c>
      <c r="CD101" t="s">
        <v>8642</v>
      </c>
      <c r="CF101" t="s">
        <v>119</v>
      </c>
      <c r="CG101" t="s">
        <v>120</v>
      </c>
      <c r="CH101" s="3">
        <v>96950</v>
      </c>
      <c r="CI101" s="4">
        <v>8.2899999999999991</v>
      </c>
      <c r="CJ101" s="4">
        <v>8.3000000000000007</v>
      </c>
      <c r="CK101" s="4">
        <v>12.44</v>
      </c>
      <c r="CL101" s="4">
        <v>12.45</v>
      </c>
      <c r="CM101" t="s">
        <v>136</v>
      </c>
      <c r="CN101" t="s">
        <v>331</v>
      </c>
      <c r="CO101" t="s">
        <v>137</v>
      </c>
      <c r="CQ101" t="s">
        <v>115</v>
      </c>
      <c r="CR101" t="s">
        <v>138</v>
      </c>
      <c r="CS101" t="s">
        <v>139</v>
      </c>
      <c r="CT101" t="s">
        <v>138</v>
      </c>
      <c r="CU101" t="s">
        <v>139</v>
      </c>
      <c r="CV101" t="s">
        <v>138</v>
      </c>
      <c r="CW101" t="s">
        <v>139</v>
      </c>
      <c r="CX101" t="s">
        <v>7872</v>
      </c>
      <c r="CY101" s="10">
        <v>16702358641</v>
      </c>
      <c r="CZ101" t="s">
        <v>8639</v>
      </c>
      <c r="DA101" t="s">
        <v>139</v>
      </c>
      <c r="DB101" t="s">
        <v>138</v>
      </c>
      <c r="DC101" t="s">
        <v>115</v>
      </c>
    </row>
    <row r="102" spans="1:112" ht="14.45" customHeight="1" x14ac:dyDescent="0.25">
      <c r="A102" t="s">
        <v>8766</v>
      </c>
      <c r="B102" t="s">
        <v>158</v>
      </c>
      <c r="C102" s="1">
        <v>45483</v>
      </c>
      <c r="D102" s="1">
        <v>45572</v>
      </c>
      <c r="E102" t="s">
        <v>210</v>
      </c>
      <c r="F102" s="1">
        <v>45564</v>
      </c>
      <c r="G102" t="s">
        <v>115</v>
      </c>
      <c r="H102" t="s">
        <v>115</v>
      </c>
      <c r="I102" t="s">
        <v>115</v>
      </c>
      <c r="J102" t="s">
        <v>5848</v>
      </c>
      <c r="K102" t="s">
        <v>5849</v>
      </c>
      <c r="L102" t="s">
        <v>5850</v>
      </c>
      <c r="M102" t="s">
        <v>139</v>
      </c>
      <c r="N102" t="s">
        <v>128</v>
      </c>
      <c r="O102" t="s">
        <v>120</v>
      </c>
      <c r="P102" s="3">
        <v>96950</v>
      </c>
      <c r="Q102" t="s">
        <v>121</v>
      </c>
      <c r="S102" s="10">
        <v>16704839955</v>
      </c>
      <c r="U102" t="s">
        <v>5851</v>
      </c>
      <c r="V102">
        <v>445110</v>
      </c>
      <c r="W102" t="s">
        <v>123</v>
      </c>
      <c r="Y102" t="s">
        <v>5370</v>
      </c>
      <c r="Z102" t="s">
        <v>5852</v>
      </c>
      <c r="AB102" t="s">
        <v>658</v>
      </c>
      <c r="AC102" t="s">
        <v>5850</v>
      </c>
      <c r="AD102" t="s">
        <v>139</v>
      </c>
      <c r="AE102" t="s">
        <v>128</v>
      </c>
      <c r="AF102" t="s">
        <v>120</v>
      </c>
      <c r="AG102" s="3">
        <v>96950</v>
      </c>
      <c r="AH102" t="s">
        <v>121</v>
      </c>
      <c r="AJ102" s="10">
        <v>16704839955</v>
      </c>
      <c r="AL102" t="s">
        <v>5855</v>
      </c>
      <c r="BD102" t="str">
        <f>"41-1011.00"</f>
        <v>41-1011.00</v>
      </c>
      <c r="BE102" t="s">
        <v>151</v>
      </c>
      <c r="BF102" t="s">
        <v>8767</v>
      </c>
      <c r="BG102" t="s">
        <v>4743</v>
      </c>
      <c r="BH102">
        <v>2</v>
      </c>
      <c r="BJ102" s="1">
        <v>45566</v>
      </c>
      <c r="BK102" s="1">
        <v>45930</v>
      </c>
      <c r="BN102">
        <v>35</v>
      </c>
      <c r="BO102">
        <v>0</v>
      </c>
      <c r="BP102">
        <v>7</v>
      </c>
      <c r="BQ102">
        <v>7</v>
      </c>
      <c r="BR102">
        <v>7</v>
      </c>
      <c r="BS102">
        <v>7</v>
      </c>
      <c r="BT102">
        <v>7</v>
      </c>
      <c r="BU102">
        <v>0</v>
      </c>
      <c r="BV102" t="str">
        <f>"8:00 AM"</f>
        <v>8:00 AM</v>
      </c>
      <c r="BW102" t="str">
        <f>"5:00 PM"</f>
        <v>5:00 PM</v>
      </c>
      <c r="BX102" t="s">
        <v>133</v>
      </c>
      <c r="BY102">
        <v>0</v>
      </c>
      <c r="BZ102">
        <v>12</v>
      </c>
      <c r="CA102" t="s">
        <v>138</v>
      </c>
      <c r="CB102">
        <v>8</v>
      </c>
      <c r="CC102" s="2" t="s">
        <v>4695</v>
      </c>
      <c r="CD102" t="s">
        <v>5850</v>
      </c>
      <c r="CE102" t="s">
        <v>139</v>
      </c>
      <c r="CF102" t="s">
        <v>128</v>
      </c>
      <c r="CG102" t="s">
        <v>120</v>
      </c>
      <c r="CH102" s="3">
        <v>96950</v>
      </c>
      <c r="CI102" s="4">
        <v>10.17</v>
      </c>
      <c r="CJ102" s="4">
        <v>10.17</v>
      </c>
      <c r="CK102" s="4">
        <v>15.25</v>
      </c>
      <c r="CL102" s="4">
        <v>15.25</v>
      </c>
      <c r="CM102" t="s">
        <v>136</v>
      </c>
      <c r="CN102" t="s">
        <v>8768</v>
      </c>
      <c r="CO102" t="s">
        <v>137</v>
      </c>
      <c r="CQ102" t="s">
        <v>115</v>
      </c>
      <c r="CR102" t="s">
        <v>138</v>
      </c>
      <c r="CS102" t="s">
        <v>139</v>
      </c>
      <c r="CT102" t="s">
        <v>138</v>
      </c>
      <c r="CU102" t="s">
        <v>139</v>
      </c>
      <c r="CV102" t="s">
        <v>138</v>
      </c>
      <c r="CW102" t="s">
        <v>139</v>
      </c>
      <c r="CX102" t="s">
        <v>2315</v>
      </c>
      <c r="CY102" s="10">
        <v>16704839955</v>
      </c>
      <c r="CZ102" t="s">
        <v>5855</v>
      </c>
      <c r="DA102" t="s">
        <v>139</v>
      </c>
      <c r="DB102" t="s">
        <v>138</v>
      </c>
      <c r="DC102" t="s">
        <v>115</v>
      </c>
    </row>
    <row r="103" spans="1:112" ht="14.45" customHeight="1" x14ac:dyDescent="0.25">
      <c r="A103" t="s">
        <v>9349</v>
      </c>
      <c r="B103" t="s">
        <v>158</v>
      </c>
      <c r="C103" s="1">
        <v>45472</v>
      </c>
      <c r="D103" s="1">
        <v>45572</v>
      </c>
      <c r="E103" t="s">
        <v>210</v>
      </c>
      <c r="F103" s="1">
        <v>45534</v>
      </c>
      <c r="G103" t="s">
        <v>138</v>
      </c>
      <c r="H103" t="s">
        <v>115</v>
      </c>
      <c r="I103" t="s">
        <v>115</v>
      </c>
      <c r="J103" t="s">
        <v>4441</v>
      </c>
      <c r="L103" t="s">
        <v>4442</v>
      </c>
      <c r="M103" t="s">
        <v>4443</v>
      </c>
      <c r="N103" t="s">
        <v>119</v>
      </c>
      <c r="O103" t="s">
        <v>120</v>
      </c>
      <c r="P103" s="3">
        <v>96950</v>
      </c>
      <c r="Q103" t="s">
        <v>121</v>
      </c>
      <c r="S103" s="10">
        <v>16702341726</v>
      </c>
      <c r="U103" t="s">
        <v>4444</v>
      </c>
      <c r="V103">
        <v>311812</v>
      </c>
      <c r="W103" t="s">
        <v>123</v>
      </c>
      <c r="Y103" t="s">
        <v>4445</v>
      </c>
      <c r="Z103" t="s">
        <v>4446</v>
      </c>
      <c r="AA103" t="s">
        <v>4447</v>
      </c>
      <c r="AB103" t="s">
        <v>516</v>
      </c>
      <c r="AC103" t="s">
        <v>4442</v>
      </c>
      <c r="AD103" t="s">
        <v>4443</v>
      </c>
      <c r="AE103" t="s">
        <v>128</v>
      </c>
      <c r="AF103" t="s">
        <v>120</v>
      </c>
      <c r="AG103" s="3">
        <v>96950</v>
      </c>
      <c r="AH103" t="s">
        <v>121</v>
      </c>
      <c r="AJ103" s="10">
        <v>16702341726</v>
      </c>
      <c r="AL103" t="s">
        <v>4448</v>
      </c>
      <c r="BD103" t="str">
        <f>"35-3023.00"</f>
        <v>35-3023.00</v>
      </c>
      <c r="BE103" t="s">
        <v>568</v>
      </c>
      <c r="BF103" t="s">
        <v>9350</v>
      </c>
      <c r="BG103" t="s">
        <v>9351</v>
      </c>
      <c r="BH103">
        <v>5</v>
      </c>
      <c r="BJ103" s="1">
        <v>45536</v>
      </c>
      <c r="BK103" s="1">
        <v>46630</v>
      </c>
      <c r="BN103">
        <v>40</v>
      </c>
      <c r="BO103">
        <v>0</v>
      </c>
      <c r="BP103">
        <v>7</v>
      </c>
      <c r="BQ103">
        <v>7</v>
      </c>
      <c r="BR103">
        <v>7</v>
      </c>
      <c r="BS103">
        <v>7</v>
      </c>
      <c r="BT103">
        <v>7</v>
      </c>
      <c r="BU103">
        <v>5</v>
      </c>
      <c r="BV103" t="str">
        <f>"6:00 AM"</f>
        <v>6:00 AM</v>
      </c>
      <c r="BW103" t="str">
        <f>"6:00 PM"</f>
        <v>6:00 PM</v>
      </c>
      <c r="BX103" t="s">
        <v>240</v>
      </c>
      <c r="BY103">
        <v>3</v>
      </c>
      <c r="BZ103">
        <v>3</v>
      </c>
      <c r="CA103" t="s">
        <v>115</v>
      </c>
      <c r="CC103" s="2" t="s">
        <v>9352</v>
      </c>
      <c r="CD103" t="s">
        <v>4442</v>
      </c>
      <c r="CE103" t="s">
        <v>4443</v>
      </c>
      <c r="CF103" t="s">
        <v>119</v>
      </c>
      <c r="CG103" t="s">
        <v>120</v>
      </c>
      <c r="CH103" s="3">
        <v>96950</v>
      </c>
      <c r="CI103" s="4">
        <v>9</v>
      </c>
      <c r="CJ103" s="4">
        <v>10</v>
      </c>
      <c r="CK103" s="4">
        <v>13.5</v>
      </c>
      <c r="CL103" s="4">
        <v>15</v>
      </c>
      <c r="CM103" t="s">
        <v>136</v>
      </c>
      <c r="CN103" t="s">
        <v>4452</v>
      </c>
      <c r="CO103" t="s">
        <v>137</v>
      </c>
      <c r="CQ103" t="s">
        <v>115</v>
      </c>
      <c r="CR103" t="s">
        <v>138</v>
      </c>
      <c r="CS103" t="s">
        <v>139</v>
      </c>
      <c r="CT103" t="s">
        <v>138</v>
      </c>
      <c r="CU103" t="s">
        <v>139</v>
      </c>
      <c r="CV103" t="s">
        <v>138</v>
      </c>
      <c r="CW103" t="s">
        <v>139</v>
      </c>
      <c r="CX103" t="s">
        <v>6945</v>
      </c>
      <c r="CY103" s="10">
        <v>16702341726</v>
      </c>
      <c r="CZ103" t="s">
        <v>4454</v>
      </c>
      <c r="DA103" t="s">
        <v>139</v>
      </c>
      <c r="DB103" t="s">
        <v>138</v>
      </c>
      <c r="DC103" t="s">
        <v>115</v>
      </c>
    </row>
    <row r="104" spans="1:112" ht="14.45" customHeight="1" x14ac:dyDescent="0.25">
      <c r="A104" t="s">
        <v>9432</v>
      </c>
      <c r="B104" t="s">
        <v>113</v>
      </c>
      <c r="C104" s="1">
        <v>45469</v>
      </c>
      <c r="D104" s="1">
        <v>45572</v>
      </c>
      <c r="E104" t="s">
        <v>210</v>
      </c>
      <c r="F104" s="1">
        <v>45595</v>
      </c>
      <c r="G104" t="s">
        <v>115</v>
      </c>
      <c r="H104" t="s">
        <v>115</v>
      </c>
      <c r="I104" t="s">
        <v>115</v>
      </c>
      <c r="J104" t="s">
        <v>1414</v>
      </c>
      <c r="L104" t="s">
        <v>9433</v>
      </c>
      <c r="M104" t="s">
        <v>9433</v>
      </c>
      <c r="N104" t="s">
        <v>119</v>
      </c>
      <c r="O104" t="s">
        <v>120</v>
      </c>
      <c r="P104" s="3">
        <v>96950</v>
      </c>
      <c r="Q104" t="s">
        <v>121</v>
      </c>
      <c r="S104" s="10">
        <v>16702346445</v>
      </c>
      <c r="T104">
        <v>2263</v>
      </c>
      <c r="U104" t="s">
        <v>1415</v>
      </c>
      <c r="V104">
        <v>53111</v>
      </c>
      <c r="W104" t="s">
        <v>123</v>
      </c>
      <c r="Y104" t="s">
        <v>676</v>
      </c>
      <c r="Z104" t="s">
        <v>677</v>
      </c>
      <c r="AB104" t="s">
        <v>678</v>
      </c>
      <c r="AC104" t="s">
        <v>3934</v>
      </c>
      <c r="AD104" t="s">
        <v>3934</v>
      </c>
      <c r="AE104" t="s">
        <v>119</v>
      </c>
      <c r="AF104" t="s">
        <v>120</v>
      </c>
      <c r="AG104" s="3">
        <v>96950</v>
      </c>
      <c r="AH104" t="s">
        <v>121</v>
      </c>
      <c r="AJ104" s="10">
        <v>16702346445</v>
      </c>
      <c r="AK104">
        <v>2263</v>
      </c>
      <c r="AL104" t="s">
        <v>680</v>
      </c>
      <c r="BD104" t="str">
        <f>"43-3031.00"</f>
        <v>43-3031.00</v>
      </c>
      <c r="BE104" t="s">
        <v>387</v>
      </c>
      <c r="BF104" t="s">
        <v>9434</v>
      </c>
      <c r="BG104" t="s">
        <v>682</v>
      </c>
      <c r="BH104">
        <v>1</v>
      </c>
      <c r="BJ104" s="1">
        <v>45597</v>
      </c>
      <c r="BK104" s="1">
        <v>45961</v>
      </c>
      <c r="BN104">
        <v>40</v>
      </c>
      <c r="BO104">
        <v>0</v>
      </c>
      <c r="BP104">
        <v>8</v>
      </c>
      <c r="BQ104">
        <v>8</v>
      </c>
      <c r="BR104">
        <v>8</v>
      </c>
      <c r="BS104">
        <v>8</v>
      </c>
      <c r="BT104">
        <v>8</v>
      </c>
      <c r="BU104">
        <v>0</v>
      </c>
      <c r="BV104" t="str">
        <f>"8:00 AM"</f>
        <v>8:00 AM</v>
      </c>
      <c r="BW104" t="str">
        <f>"5:00 PM"</f>
        <v>5:00 PM</v>
      </c>
      <c r="BX104" t="s">
        <v>133</v>
      </c>
      <c r="BY104">
        <v>0</v>
      </c>
      <c r="BZ104">
        <v>24</v>
      </c>
      <c r="CA104" t="s">
        <v>115</v>
      </c>
      <c r="CC104" t="s">
        <v>9435</v>
      </c>
      <c r="CD104" t="s">
        <v>9436</v>
      </c>
      <c r="CE104" t="s">
        <v>9436</v>
      </c>
      <c r="CF104" t="s">
        <v>119</v>
      </c>
      <c r="CG104" t="s">
        <v>120</v>
      </c>
      <c r="CH104" s="3">
        <v>96950</v>
      </c>
      <c r="CI104" s="4">
        <v>11.43</v>
      </c>
      <c r="CJ104" s="4">
        <v>15</v>
      </c>
      <c r="CK104" s="4">
        <v>17.149999999999999</v>
      </c>
      <c r="CL104" s="4">
        <v>22.5</v>
      </c>
      <c r="CM104" t="s">
        <v>136</v>
      </c>
      <c r="CN104" t="s">
        <v>685</v>
      </c>
      <c r="CO104" t="s">
        <v>137</v>
      </c>
      <c r="CQ104" t="s">
        <v>115</v>
      </c>
      <c r="CR104" t="s">
        <v>138</v>
      </c>
      <c r="CS104" t="s">
        <v>139</v>
      </c>
      <c r="CT104" t="s">
        <v>138</v>
      </c>
      <c r="CU104" t="s">
        <v>139</v>
      </c>
      <c r="CV104" t="s">
        <v>138</v>
      </c>
      <c r="CW104" t="s">
        <v>139</v>
      </c>
      <c r="CX104" t="s">
        <v>13923</v>
      </c>
      <c r="CY104" s="10">
        <v>16702346445</v>
      </c>
      <c r="CZ104" t="s">
        <v>680</v>
      </c>
      <c r="DA104" t="s">
        <v>139</v>
      </c>
      <c r="DB104" t="s">
        <v>138</v>
      </c>
      <c r="DC104" t="s">
        <v>115</v>
      </c>
      <c r="DD104" t="s">
        <v>676</v>
      </c>
      <c r="DE104" t="s">
        <v>677</v>
      </c>
      <c r="DG104" t="s">
        <v>1414</v>
      </c>
      <c r="DH104" t="s">
        <v>680</v>
      </c>
    </row>
    <row r="105" spans="1:112" ht="14.45" customHeight="1" x14ac:dyDescent="0.25">
      <c r="A105" t="s">
        <v>10064</v>
      </c>
      <c r="B105" t="s">
        <v>248</v>
      </c>
      <c r="C105" s="1">
        <v>45490</v>
      </c>
      <c r="D105" s="1">
        <v>45572</v>
      </c>
      <c r="E105" t="s">
        <v>114</v>
      </c>
      <c r="G105" t="s">
        <v>138</v>
      </c>
      <c r="H105" t="s">
        <v>115</v>
      </c>
      <c r="I105" t="s">
        <v>115</v>
      </c>
      <c r="J105" t="s">
        <v>2187</v>
      </c>
      <c r="L105" t="s">
        <v>2188</v>
      </c>
      <c r="N105" t="s">
        <v>128</v>
      </c>
      <c r="O105" t="s">
        <v>120</v>
      </c>
      <c r="P105" s="3">
        <v>96950</v>
      </c>
      <c r="Q105" t="s">
        <v>121</v>
      </c>
      <c r="S105" s="10">
        <v>16704837119</v>
      </c>
      <c r="U105" t="s">
        <v>2189</v>
      </c>
      <c r="V105">
        <v>812199</v>
      </c>
      <c r="W105" t="s">
        <v>123</v>
      </c>
      <c r="Y105" t="s">
        <v>2190</v>
      </c>
      <c r="Z105" t="s">
        <v>2191</v>
      </c>
      <c r="AB105" t="s">
        <v>126</v>
      </c>
      <c r="AC105" t="s">
        <v>2188</v>
      </c>
      <c r="AE105" t="s">
        <v>128</v>
      </c>
      <c r="AF105" t="s">
        <v>120</v>
      </c>
      <c r="AG105" s="3">
        <v>96950</v>
      </c>
      <c r="AH105" t="s">
        <v>121</v>
      </c>
      <c r="AJ105" s="10">
        <v>16704837119</v>
      </c>
      <c r="AL105" t="s">
        <v>2193</v>
      </c>
      <c r="BD105" t="str">
        <f>"31-9011.00"</f>
        <v>31-9011.00</v>
      </c>
      <c r="BE105" t="s">
        <v>671</v>
      </c>
      <c r="BF105" t="s">
        <v>10065</v>
      </c>
      <c r="BG105" t="s">
        <v>2195</v>
      </c>
      <c r="BH105">
        <v>1</v>
      </c>
      <c r="BI105">
        <v>1</v>
      </c>
      <c r="BJ105" s="1">
        <v>45566</v>
      </c>
      <c r="BK105" s="1">
        <v>46660</v>
      </c>
      <c r="BL105" s="1">
        <v>45572</v>
      </c>
      <c r="BM105" s="1">
        <v>46660</v>
      </c>
      <c r="BN105">
        <v>40</v>
      </c>
      <c r="BO105">
        <v>6</v>
      </c>
      <c r="BP105">
        <v>7</v>
      </c>
      <c r="BQ105">
        <v>7</v>
      </c>
      <c r="BR105">
        <v>7</v>
      </c>
      <c r="BS105">
        <v>0</v>
      </c>
      <c r="BT105">
        <v>7</v>
      </c>
      <c r="BU105">
        <v>6</v>
      </c>
      <c r="BV105" t="str">
        <f>"2:00 PM"</f>
        <v>2:00 PM</v>
      </c>
      <c r="BW105" t="str">
        <f>"9:00 PM"</f>
        <v>9:00 PM</v>
      </c>
      <c r="BX105" t="s">
        <v>240</v>
      </c>
      <c r="BY105">
        <v>12</v>
      </c>
      <c r="BZ105">
        <v>12</v>
      </c>
      <c r="CA105" t="s">
        <v>115</v>
      </c>
      <c r="CC105" s="2" t="s">
        <v>10066</v>
      </c>
      <c r="CD105" t="s">
        <v>10067</v>
      </c>
      <c r="CF105" t="s">
        <v>119</v>
      </c>
      <c r="CG105" t="s">
        <v>120</v>
      </c>
      <c r="CH105" s="3">
        <v>96950</v>
      </c>
      <c r="CI105" s="4">
        <v>12.37</v>
      </c>
      <c r="CJ105" s="4">
        <v>12.5</v>
      </c>
      <c r="CK105" s="4">
        <v>18.559999999999999</v>
      </c>
      <c r="CL105" s="4">
        <v>18.75</v>
      </c>
      <c r="CM105" t="s">
        <v>136</v>
      </c>
      <c r="CO105" t="s">
        <v>137</v>
      </c>
      <c r="CQ105" t="s">
        <v>115</v>
      </c>
      <c r="CR105" t="s">
        <v>138</v>
      </c>
      <c r="CS105" t="s">
        <v>139</v>
      </c>
      <c r="CT105" t="s">
        <v>138</v>
      </c>
      <c r="CU105" t="s">
        <v>138</v>
      </c>
      <c r="CV105" t="s">
        <v>138</v>
      </c>
      <c r="CW105" t="s">
        <v>138</v>
      </c>
      <c r="CX105" t="s">
        <v>10068</v>
      </c>
      <c r="CY105" s="10">
        <v>16702331818</v>
      </c>
      <c r="CZ105" t="s">
        <v>2193</v>
      </c>
      <c r="DA105" t="s">
        <v>139</v>
      </c>
      <c r="DB105" t="s">
        <v>138</v>
      </c>
      <c r="DC105" t="s">
        <v>115</v>
      </c>
    </row>
    <row r="106" spans="1:112" ht="14.45" customHeight="1" x14ac:dyDescent="0.25">
      <c r="A106" t="s">
        <v>10111</v>
      </c>
      <c r="B106" t="s">
        <v>248</v>
      </c>
      <c r="C106" s="1">
        <v>45493</v>
      </c>
      <c r="D106" s="1">
        <v>45572</v>
      </c>
      <c r="E106" t="s">
        <v>210</v>
      </c>
      <c r="F106" s="1">
        <v>45656</v>
      </c>
      <c r="G106" t="s">
        <v>115</v>
      </c>
      <c r="H106" t="s">
        <v>115</v>
      </c>
      <c r="I106" t="s">
        <v>115</v>
      </c>
      <c r="J106" t="s">
        <v>4819</v>
      </c>
      <c r="K106" t="s">
        <v>4820</v>
      </c>
      <c r="L106" t="s">
        <v>2737</v>
      </c>
      <c r="N106" t="s">
        <v>119</v>
      </c>
      <c r="O106" t="s">
        <v>120</v>
      </c>
      <c r="P106" s="3">
        <v>96950</v>
      </c>
      <c r="Q106" t="s">
        <v>121</v>
      </c>
      <c r="S106" s="10">
        <v>16702338883</v>
      </c>
      <c r="U106" t="s">
        <v>4822</v>
      </c>
      <c r="V106">
        <v>23622</v>
      </c>
      <c r="W106" t="s">
        <v>123</v>
      </c>
      <c r="Y106" t="s">
        <v>4823</v>
      </c>
      <c r="Z106" t="s">
        <v>4824</v>
      </c>
      <c r="AA106" t="s">
        <v>4825</v>
      </c>
      <c r="AB106" t="s">
        <v>295</v>
      </c>
      <c r="AC106" t="s">
        <v>2737</v>
      </c>
      <c r="AE106" t="s">
        <v>119</v>
      </c>
      <c r="AF106" t="s">
        <v>120</v>
      </c>
      <c r="AG106" s="3">
        <v>96950</v>
      </c>
      <c r="AH106" t="s">
        <v>121</v>
      </c>
      <c r="AJ106" s="10">
        <v>16702338883</v>
      </c>
      <c r="AL106" t="s">
        <v>9030</v>
      </c>
      <c r="BD106" t="str">
        <f>"49-9071.00"</f>
        <v>49-9071.00</v>
      </c>
      <c r="BE106" t="s">
        <v>169</v>
      </c>
      <c r="BF106" t="s">
        <v>10112</v>
      </c>
      <c r="BG106" t="s">
        <v>1612</v>
      </c>
      <c r="BH106">
        <v>9</v>
      </c>
      <c r="BI106">
        <v>9</v>
      </c>
      <c r="BJ106" s="1">
        <v>45658</v>
      </c>
      <c r="BK106" s="1">
        <v>46022</v>
      </c>
      <c r="BL106" s="1">
        <v>45658</v>
      </c>
      <c r="BM106" s="1">
        <v>46022</v>
      </c>
      <c r="BN106">
        <v>40</v>
      </c>
      <c r="BO106">
        <v>0</v>
      </c>
      <c r="BP106">
        <v>8</v>
      </c>
      <c r="BQ106">
        <v>8</v>
      </c>
      <c r="BR106">
        <v>8</v>
      </c>
      <c r="BS106">
        <v>8</v>
      </c>
      <c r="BT106">
        <v>8</v>
      </c>
      <c r="BU106">
        <v>0</v>
      </c>
      <c r="BV106" t="str">
        <f>"7:30 AM"</f>
        <v>7:30 AM</v>
      </c>
      <c r="BW106" t="str">
        <f>"4:30 PM"</f>
        <v>4:30 PM</v>
      </c>
      <c r="BX106" t="s">
        <v>133</v>
      </c>
      <c r="BY106">
        <v>0</v>
      </c>
      <c r="BZ106">
        <v>6</v>
      </c>
      <c r="CA106" t="s">
        <v>115</v>
      </c>
      <c r="CC106" s="2" t="s">
        <v>10113</v>
      </c>
      <c r="CD106" t="s">
        <v>2737</v>
      </c>
      <c r="CF106" t="s">
        <v>119</v>
      </c>
      <c r="CG106" t="s">
        <v>120</v>
      </c>
      <c r="CH106" s="3">
        <v>96950</v>
      </c>
      <c r="CI106" s="4">
        <v>9.75</v>
      </c>
      <c r="CJ106" s="4">
        <v>10</v>
      </c>
      <c r="CK106" s="4">
        <v>14.63</v>
      </c>
      <c r="CL106" s="4">
        <v>15</v>
      </c>
      <c r="CM106" t="s">
        <v>136</v>
      </c>
      <c r="CN106" t="s">
        <v>331</v>
      </c>
      <c r="CO106" t="s">
        <v>173</v>
      </c>
      <c r="CQ106" t="s">
        <v>115</v>
      </c>
      <c r="CR106" t="s">
        <v>138</v>
      </c>
      <c r="CS106" t="s">
        <v>138</v>
      </c>
      <c r="CT106" t="s">
        <v>138</v>
      </c>
      <c r="CU106" t="s">
        <v>139</v>
      </c>
      <c r="CV106" t="s">
        <v>138</v>
      </c>
      <c r="CW106" t="s">
        <v>138</v>
      </c>
      <c r="CX106" t="s">
        <v>1389</v>
      </c>
      <c r="CY106" s="10">
        <v>16702338883</v>
      </c>
      <c r="CZ106" t="s">
        <v>9030</v>
      </c>
      <c r="DA106" t="s">
        <v>139</v>
      </c>
      <c r="DB106" t="s">
        <v>138</v>
      </c>
      <c r="DC106" t="s">
        <v>115</v>
      </c>
    </row>
    <row r="107" spans="1:112" ht="14.45" customHeight="1" x14ac:dyDescent="0.25">
      <c r="A107" t="s">
        <v>10357</v>
      </c>
      <c r="B107" t="s">
        <v>113</v>
      </c>
      <c r="C107" s="1">
        <v>45539</v>
      </c>
      <c r="D107" s="1">
        <v>45572</v>
      </c>
      <c r="E107" t="s">
        <v>210</v>
      </c>
      <c r="F107" s="1">
        <v>45579</v>
      </c>
      <c r="G107" t="s">
        <v>115</v>
      </c>
      <c r="H107" t="s">
        <v>115</v>
      </c>
      <c r="I107" t="s">
        <v>115</v>
      </c>
      <c r="J107" t="s">
        <v>249</v>
      </c>
      <c r="L107" t="s">
        <v>250</v>
      </c>
      <c r="M107" t="s">
        <v>251</v>
      </c>
      <c r="N107" t="s">
        <v>119</v>
      </c>
      <c r="O107" t="s">
        <v>120</v>
      </c>
      <c r="P107" s="3">
        <v>96950</v>
      </c>
      <c r="Q107" t="s">
        <v>121</v>
      </c>
      <c r="S107" s="10">
        <v>16702368202</v>
      </c>
      <c r="T107">
        <v>3554</v>
      </c>
      <c r="U107" t="s">
        <v>252</v>
      </c>
      <c r="V107">
        <v>62211</v>
      </c>
      <c r="W107" t="s">
        <v>123</v>
      </c>
      <c r="Y107" t="s">
        <v>253</v>
      </c>
      <c r="Z107" t="s">
        <v>254</v>
      </c>
      <c r="AA107" t="s">
        <v>255</v>
      </c>
      <c r="AB107" t="s">
        <v>256</v>
      </c>
      <c r="AC107" t="s">
        <v>250</v>
      </c>
      <c r="AD107" t="s">
        <v>251</v>
      </c>
      <c r="AE107" t="s">
        <v>119</v>
      </c>
      <c r="AF107" t="s">
        <v>120</v>
      </c>
      <c r="AG107" s="3">
        <v>96950</v>
      </c>
      <c r="AH107" t="s">
        <v>121</v>
      </c>
      <c r="AJ107" s="10">
        <v>16702368202</v>
      </c>
      <c r="AK107">
        <v>3554</v>
      </c>
      <c r="AL107" t="s">
        <v>257</v>
      </c>
      <c r="BD107" t="str">
        <f>"29-2034.00"</f>
        <v>29-2034.00</v>
      </c>
      <c r="BE107" t="s">
        <v>8685</v>
      </c>
      <c r="BF107" t="s">
        <v>10358</v>
      </c>
      <c r="BG107" t="s">
        <v>10359</v>
      </c>
      <c r="BH107">
        <v>2</v>
      </c>
      <c r="BJ107" s="1">
        <v>45581</v>
      </c>
      <c r="BK107" s="1">
        <v>45945</v>
      </c>
      <c r="BN107">
        <v>40</v>
      </c>
      <c r="BO107">
        <v>0</v>
      </c>
      <c r="BP107">
        <v>8</v>
      </c>
      <c r="BQ107">
        <v>8</v>
      </c>
      <c r="BR107">
        <v>8</v>
      </c>
      <c r="BS107">
        <v>8</v>
      </c>
      <c r="BT107">
        <v>8</v>
      </c>
      <c r="BU107">
        <v>0</v>
      </c>
      <c r="BV107" t="str">
        <f>"7:30 AM"</f>
        <v>7:30 AM</v>
      </c>
      <c r="BW107" t="str">
        <f>"4:30 PM"</f>
        <v>4:30 PM</v>
      </c>
      <c r="BX107" t="s">
        <v>189</v>
      </c>
      <c r="BY107">
        <v>0</v>
      </c>
      <c r="BZ107">
        <v>24</v>
      </c>
      <c r="CA107" t="s">
        <v>115</v>
      </c>
      <c r="CC107" s="2" t="s">
        <v>10360</v>
      </c>
      <c r="CD107" t="s">
        <v>250</v>
      </c>
      <c r="CE107" t="s">
        <v>251</v>
      </c>
      <c r="CF107" t="s">
        <v>119</v>
      </c>
      <c r="CG107" t="s">
        <v>120</v>
      </c>
      <c r="CH107" s="3">
        <v>96950</v>
      </c>
      <c r="CI107" s="4">
        <v>14.62</v>
      </c>
      <c r="CJ107" s="4">
        <v>23.55</v>
      </c>
      <c r="CK107" s="4">
        <v>21.93</v>
      </c>
      <c r="CL107" s="4">
        <v>35.33</v>
      </c>
      <c r="CM107" t="s">
        <v>136</v>
      </c>
      <c r="CN107" t="s">
        <v>10361</v>
      </c>
      <c r="CO107" t="s">
        <v>137</v>
      </c>
      <c r="CQ107" t="s">
        <v>115</v>
      </c>
      <c r="CR107" t="s">
        <v>138</v>
      </c>
      <c r="CS107" t="s">
        <v>139</v>
      </c>
      <c r="CT107" t="s">
        <v>138</v>
      </c>
      <c r="CU107" t="s">
        <v>139</v>
      </c>
      <c r="CV107" t="s">
        <v>138</v>
      </c>
      <c r="CW107" t="s">
        <v>139</v>
      </c>
      <c r="CX107" t="s">
        <v>937</v>
      </c>
      <c r="CY107" s="10">
        <v>16702368202</v>
      </c>
      <c r="CZ107" t="s">
        <v>263</v>
      </c>
      <c r="DA107" t="s">
        <v>938</v>
      </c>
      <c r="DB107" t="s">
        <v>138</v>
      </c>
      <c r="DC107" t="s">
        <v>115</v>
      </c>
      <c r="DD107" t="s">
        <v>939</v>
      </c>
      <c r="DE107" t="s">
        <v>940</v>
      </c>
      <c r="DF107" t="s">
        <v>941</v>
      </c>
      <c r="DG107" t="s">
        <v>249</v>
      </c>
      <c r="DH107" t="s">
        <v>942</v>
      </c>
    </row>
    <row r="108" spans="1:112" ht="14.45" customHeight="1" x14ac:dyDescent="0.25">
      <c r="A108" t="s">
        <v>10664</v>
      </c>
      <c r="B108" t="s">
        <v>248</v>
      </c>
      <c r="C108" s="1">
        <v>45471</v>
      </c>
      <c r="D108" s="1">
        <v>45572</v>
      </c>
      <c r="E108" t="s">
        <v>210</v>
      </c>
      <c r="F108" s="1">
        <v>45558</v>
      </c>
      <c r="G108" t="s">
        <v>115</v>
      </c>
      <c r="H108" t="s">
        <v>115</v>
      </c>
      <c r="I108" t="s">
        <v>115</v>
      </c>
      <c r="J108" t="s">
        <v>7658</v>
      </c>
      <c r="K108" t="s">
        <v>7659</v>
      </c>
      <c r="L108" t="s">
        <v>10665</v>
      </c>
      <c r="M108" t="s">
        <v>7661</v>
      </c>
      <c r="N108" t="s">
        <v>119</v>
      </c>
      <c r="O108" t="s">
        <v>120</v>
      </c>
      <c r="P108" s="3">
        <v>96950</v>
      </c>
      <c r="Q108" t="s">
        <v>121</v>
      </c>
      <c r="S108" s="10">
        <v>16702354310</v>
      </c>
      <c r="U108" t="s">
        <v>7662</v>
      </c>
      <c r="V108">
        <v>311813</v>
      </c>
      <c r="W108" t="s">
        <v>123</v>
      </c>
      <c r="Y108" t="s">
        <v>7663</v>
      </c>
      <c r="Z108" t="s">
        <v>7664</v>
      </c>
      <c r="AA108" t="s">
        <v>7665</v>
      </c>
      <c r="AB108" t="s">
        <v>235</v>
      </c>
      <c r="AC108" t="s">
        <v>1237</v>
      </c>
      <c r="AD108" t="s">
        <v>7661</v>
      </c>
      <c r="AE108" t="s">
        <v>119</v>
      </c>
      <c r="AF108" t="s">
        <v>120</v>
      </c>
      <c r="AG108" s="3">
        <v>96950</v>
      </c>
      <c r="AH108" t="s">
        <v>121</v>
      </c>
      <c r="AJ108" s="10">
        <v>16702354310</v>
      </c>
      <c r="AL108" t="s">
        <v>7666</v>
      </c>
      <c r="BD108" t="str">
        <f>"51-3011.00"</f>
        <v>51-3011.00</v>
      </c>
      <c r="BE108" t="s">
        <v>462</v>
      </c>
      <c r="BF108" t="s">
        <v>10666</v>
      </c>
      <c r="BG108" t="s">
        <v>1626</v>
      </c>
      <c r="BH108">
        <v>2</v>
      </c>
      <c r="BI108">
        <v>2</v>
      </c>
      <c r="BJ108" s="1">
        <v>45560</v>
      </c>
      <c r="BK108" s="1">
        <v>45924</v>
      </c>
      <c r="BL108" s="1">
        <v>45572</v>
      </c>
      <c r="BM108" s="1">
        <v>45924</v>
      </c>
      <c r="BN108">
        <v>35</v>
      </c>
      <c r="BO108">
        <v>0</v>
      </c>
      <c r="BP108">
        <v>7</v>
      </c>
      <c r="BQ108">
        <v>7</v>
      </c>
      <c r="BR108">
        <v>7</v>
      </c>
      <c r="BS108">
        <v>7</v>
      </c>
      <c r="BT108">
        <v>7</v>
      </c>
      <c r="BU108">
        <v>0</v>
      </c>
      <c r="BV108" t="str">
        <f>"5:00 AM"</f>
        <v>5:00 AM</v>
      </c>
      <c r="BW108" t="str">
        <f>"1:00 PM"</f>
        <v>1:00 PM</v>
      </c>
      <c r="BX108" t="s">
        <v>240</v>
      </c>
      <c r="BY108">
        <v>0</v>
      </c>
      <c r="BZ108">
        <v>12</v>
      </c>
      <c r="CA108" t="s">
        <v>115</v>
      </c>
      <c r="CC108" s="2" t="s">
        <v>10667</v>
      </c>
      <c r="CD108" t="s">
        <v>1237</v>
      </c>
      <c r="CE108" t="s">
        <v>139</v>
      </c>
      <c r="CF108" t="s">
        <v>119</v>
      </c>
      <c r="CG108" t="s">
        <v>120</v>
      </c>
      <c r="CH108" s="3">
        <v>96950</v>
      </c>
      <c r="CI108" s="4">
        <v>8.36</v>
      </c>
      <c r="CJ108" s="4">
        <v>8.36</v>
      </c>
      <c r="CK108" s="4">
        <v>12.54</v>
      </c>
      <c r="CL108" s="4">
        <v>12.54</v>
      </c>
      <c r="CM108" t="s">
        <v>136</v>
      </c>
      <c r="CN108" t="s">
        <v>139</v>
      </c>
      <c r="CO108" t="s">
        <v>137</v>
      </c>
      <c r="CQ108" t="s">
        <v>115</v>
      </c>
      <c r="CR108" t="s">
        <v>138</v>
      </c>
      <c r="CS108" t="s">
        <v>139</v>
      </c>
      <c r="CT108" t="s">
        <v>138</v>
      </c>
      <c r="CU108" t="s">
        <v>139</v>
      </c>
      <c r="CV108" t="s">
        <v>138</v>
      </c>
      <c r="CW108" t="s">
        <v>139</v>
      </c>
      <c r="CX108" t="s">
        <v>416</v>
      </c>
      <c r="CY108" s="10">
        <v>16702354310</v>
      </c>
      <c r="CZ108" t="s">
        <v>7666</v>
      </c>
      <c r="DA108" t="s">
        <v>417</v>
      </c>
      <c r="DB108" t="s">
        <v>138</v>
      </c>
      <c r="DC108" t="s">
        <v>115</v>
      </c>
      <c r="DD108" t="s">
        <v>418</v>
      </c>
      <c r="DE108" t="s">
        <v>419</v>
      </c>
      <c r="DF108" t="s">
        <v>420</v>
      </c>
      <c r="DG108" t="s">
        <v>421</v>
      </c>
      <c r="DH108" t="s">
        <v>422</v>
      </c>
    </row>
    <row r="109" spans="1:112" ht="14.45" customHeight="1" x14ac:dyDescent="0.25">
      <c r="A109" t="s">
        <v>11580</v>
      </c>
      <c r="B109" t="s">
        <v>158</v>
      </c>
      <c r="C109" s="1">
        <v>45482</v>
      </c>
      <c r="D109" s="1">
        <v>45572</v>
      </c>
      <c r="E109" t="s">
        <v>210</v>
      </c>
      <c r="F109" s="1">
        <v>45564</v>
      </c>
      <c r="G109" t="s">
        <v>138</v>
      </c>
      <c r="H109" t="s">
        <v>115</v>
      </c>
      <c r="I109" t="s">
        <v>115</v>
      </c>
      <c r="J109" t="s">
        <v>687</v>
      </c>
      <c r="K109" t="s">
        <v>688</v>
      </c>
      <c r="L109" t="s">
        <v>689</v>
      </c>
      <c r="M109" t="s">
        <v>139</v>
      </c>
      <c r="N109" t="s">
        <v>128</v>
      </c>
      <c r="O109" t="s">
        <v>120</v>
      </c>
      <c r="P109" s="3">
        <v>96950</v>
      </c>
      <c r="Q109" t="s">
        <v>121</v>
      </c>
      <c r="S109" s="10">
        <v>16702876611</v>
      </c>
      <c r="U109" t="s">
        <v>690</v>
      </c>
      <c r="V109">
        <v>8111</v>
      </c>
      <c r="W109" t="s">
        <v>123</v>
      </c>
      <c r="Y109" t="s">
        <v>11581</v>
      </c>
      <c r="Z109" t="s">
        <v>11582</v>
      </c>
      <c r="AB109" t="s">
        <v>658</v>
      </c>
      <c r="AC109" t="s">
        <v>11583</v>
      </c>
      <c r="AD109" t="s">
        <v>139</v>
      </c>
      <c r="AE109" t="s">
        <v>128</v>
      </c>
      <c r="AF109" t="s">
        <v>120</v>
      </c>
      <c r="AG109" s="3">
        <v>96950</v>
      </c>
      <c r="AH109" t="s">
        <v>121</v>
      </c>
      <c r="AJ109" s="10">
        <v>16702876611</v>
      </c>
      <c r="AL109" t="s">
        <v>693</v>
      </c>
      <c r="BD109" t="str">
        <f>"49-3021.00"</f>
        <v>49-3021.00</v>
      </c>
      <c r="BE109" t="s">
        <v>694</v>
      </c>
      <c r="BF109" t="s">
        <v>11584</v>
      </c>
      <c r="BG109" t="s">
        <v>696</v>
      </c>
      <c r="BH109">
        <v>2</v>
      </c>
      <c r="BJ109" s="1">
        <v>45566</v>
      </c>
      <c r="BK109" s="1">
        <v>46660</v>
      </c>
      <c r="BN109">
        <v>35</v>
      </c>
      <c r="BO109">
        <v>0</v>
      </c>
      <c r="BP109">
        <v>7</v>
      </c>
      <c r="BQ109">
        <v>7</v>
      </c>
      <c r="BR109">
        <v>7</v>
      </c>
      <c r="BS109">
        <v>7</v>
      </c>
      <c r="BT109">
        <v>7</v>
      </c>
      <c r="BU109">
        <v>0</v>
      </c>
      <c r="BV109" t="str">
        <f>"8:00 AM"</f>
        <v>8:00 AM</v>
      </c>
      <c r="BW109" t="str">
        <f>"5:00 PM"</f>
        <v>5:00 PM</v>
      </c>
      <c r="BX109" t="s">
        <v>133</v>
      </c>
      <c r="BY109">
        <v>0</v>
      </c>
      <c r="BZ109">
        <v>12</v>
      </c>
      <c r="CA109" t="s">
        <v>115</v>
      </c>
      <c r="CC109" s="2" t="s">
        <v>11585</v>
      </c>
      <c r="CD109" t="s">
        <v>689</v>
      </c>
      <c r="CE109" t="s">
        <v>139</v>
      </c>
      <c r="CF109" t="s">
        <v>128</v>
      </c>
      <c r="CG109" t="s">
        <v>120</v>
      </c>
      <c r="CH109" s="3">
        <v>96950</v>
      </c>
      <c r="CI109" s="4">
        <v>10.15</v>
      </c>
      <c r="CJ109" s="4">
        <v>10.15</v>
      </c>
      <c r="CK109" s="4">
        <v>15.22</v>
      </c>
      <c r="CL109" s="4">
        <v>15.22</v>
      </c>
      <c r="CM109" t="s">
        <v>136</v>
      </c>
      <c r="CN109" t="s">
        <v>11586</v>
      </c>
      <c r="CO109" t="s">
        <v>137</v>
      </c>
      <c r="CQ109" t="s">
        <v>115</v>
      </c>
      <c r="CR109" t="s">
        <v>138</v>
      </c>
      <c r="CS109" t="s">
        <v>139</v>
      </c>
      <c r="CT109" t="s">
        <v>138</v>
      </c>
      <c r="CU109" t="s">
        <v>139</v>
      </c>
      <c r="CV109" t="s">
        <v>138</v>
      </c>
      <c r="CW109" t="s">
        <v>139</v>
      </c>
      <c r="CX109" t="s">
        <v>11587</v>
      </c>
      <c r="CY109" s="10">
        <v>16702876611</v>
      </c>
      <c r="CZ109" t="s">
        <v>700</v>
      </c>
      <c r="DA109" t="s">
        <v>139</v>
      </c>
      <c r="DB109" t="s">
        <v>138</v>
      </c>
      <c r="DC109" t="s">
        <v>115</v>
      </c>
    </row>
    <row r="110" spans="1:112" ht="14.45" customHeight="1" x14ac:dyDescent="0.25">
      <c r="A110" t="s">
        <v>11595</v>
      </c>
      <c r="B110" t="s">
        <v>248</v>
      </c>
      <c r="C110" s="1">
        <v>45493</v>
      </c>
      <c r="D110" s="1">
        <v>45572</v>
      </c>
      <c r="E110" t="s">
        <v>114</v>
      </c>
      <c r="G110" t="s">
        <v>115</v>
      </c>
      <c r="H110" t="s">
        <v>115</v>
      </c>
      <c r="I110" t="s">
        <v>115</v>
      </c>
      <c r="J110" t="s">
        <v>4819</v>
      </c>
      <c r="K110" t="s">
        <v>4820</v>
      </c>
      <c r="L110" t="s">
        <v>2737</v>
      </c>
      <c r="N110" t="s">
        <v>119</v>
      </c>
      <c r="O110" t="s">
        <v>120</v>
      </c>
      <c r="P110" s="3">
        <v>96950</v>
      </c>
      <c r="Q110" t="s">
        <v>121</v>
      </c>
      <c r="S110" s="10">
        <v>16702338883</v>
      </c>
      <c r="U110" t="s">
        <v>4822</v>
      </c>
      <c r="V110">
        <v>23622</v>
      </c>
      <c r="W110" t="s">
        <v>123</v>
      </c>
      <c r="Y110" t="s">
        <v>4823</v>
      </c>
      <c r="Z110" t="s">
        <v>4824</v>
      </c>
      <c r="AA110" t="s">
        <v>4825</v>
      </c>
      <c r="AB110" t="s">
        <v>295</v>
      </c>
      <c r="AC110" t="s">
        <v>2737</v>
      </c>
      <c r="AE110" t="s">
        <v>119</v>
      </c>
      <c r="AF110" t="s">
        <v>120</v>
      </c>
      <c r="AG110" s="3">
        <v>96950</v>
      </c>
      <c r="AH110" t="s">
        <v>121</v>
      </c>
      <c r="AJ110" s="10">
        <v>16702338883</v>
      </c>
      <c r="AL110" t="s">
        <v>9030</v>
      </c>
      <c r="BD110" t="str">
        <f>"49-9071.00"</f>
        <v>49-9071.00</v>
      </c>
      <c r="BE110" t="s">
        <v>169</v>
      </c>
      <c r="BF110" t="s">
        <v>10112</v>
      </c>
      <c r="BG110" t="s">
        <v>1612</v>
      </c>
      <c r="BH110">
        <v>18</v>
      </c>
      <c r="BI110">
        <v>18</v>
      </c>
      <c r="BJ110" s="1">
        <v>45597</v>
      </c>
      <c r="BK110" s="1">
        <v>45961</v>
      </c>
      <c r="BL110" s="1">
        <v>45597</v>
      </c>
      <c r="BM110" s="1">
        <v>45961</v>
      </c>
      <c r="BN110">
        <v>40</v>
      </c>
      <c r="BO110">
        <v>0</v>
      </c>
      <c r="BP110">
        <v>8</v>
      </c>
      <c r="BQ110">
        <v>8</v>
      </c>
      <c r="BR110">
        <v>8</v>
      </c>
      <c r="BS110">
        <v>8</v>
      </c>
      <c r="BT110">
        <v>8</v>
      </c>
      <c r="BU110">
        <v>0</v>
      </c>
      <c r="BV110" t="str">
        <f>"7:30 AM"</f>
        <v>7:30 AM</v>
      </c>
      <c r="BW110" t="str">
        <f>"4:30 PM"</f>
        <v>4:30 PM</v>
      </c>
      <c r="BX110" t="s">
        <v>133</v>
      </c>
      <c r="BY110">
        <v>0</v>
      </c>
      <c r="BZ110">
        <v>6</v>
      </c>
      <c r="CA110" t="s">
        <v>115</v>
      </c>
      <c r="CC110" s="2" t="s">
        <v>10113</v>
      </c>
      <c r="CD110" t="s">
        <v>2737</v>
      </c>
      <c r="CF110" t="s">
        <v>119</v>
      </c>
      <c r="CG110" t="s">
        <v>120</v>
      </c>
      <c r="CH110" s="3">
        <v>96950</v>
      </c>
      <c r="CI110" s="4">
        <v>9.75</v>
      </c>
      <c r="CJ110" s="4">
        <v>10</v>
      </c>
      <c r="CK110" s="4">
        <v>14.63</v>
      </c>
      <c r="CL110" s="4">
        <v>15</v>
      </c>
      <c r="CM110" t="s">
        <v>136</v>
      </c>
      <c r="CN110" t="s">
        <v>331</v>
      </c>
      <c r="CO110" t="s">
        <v>173</v>
      </c>
      <c r="CQ110" t="s">
        <v>115</v>
      </c>
      <c r="CR110" t="s">
        <v>138</v>
      </c>
      <c r="CS110" t="s">
        <v>138</v>
      </c>
      <c r="CT110" t="s">
        <v>138</v>
      </c>
      <c r="CU110" t="s">
        <v>139</v>
      </c>
      <c r="CV110" t="s">
        <v>138</v>
      </c>
      <c r="CW110" t="s">
        <v>138</v>
      </c>
      <c r="CX110" t="s">
        <v>1389</v>
      </c>
      <c r="CY110" s="10">
        <v>16702338883</v>
      </c>
      <c r="CZ110" t="s">
        <v>9030</v>
      </c>
      <c r="DA110" t="s">
        <v>139</v>
      </c>
      <c r="DB110" t="s">
        <v>138</v>
      </c>
      <c r="DC110" t="s">
        <v>115</v>
      </c>
    </row>
    <row r="111" spans="1:112" ht="14.45" customHeight="1" x14ac:dyDescent="0.25">
      <c r="A111" t="s">
        <v>12156</v>
      </c>
      <c r="B111" t="s">
        <v>248</v>
      </c>
      <c r="C111" s="1">
        <v>45483</v>
      </c>
      <c r="D111" s="1">
        <v>45572</v>
      </c>
      <c r="E111" t="s">
        <v>210</v>
      </c>
      <c r="F111" s="1">
        <v>45564</v>
      </c>
      <c r="G111" t="s">
        <v>138</v>
      </c>
      <c r="H111" t="s">
        <v>115</v>
      </c>
      <c r="I111" t="s">
        <v>115</v>
      </c>
      <c r="J111" t="s">
        <v>1891</v>
      </c>
      <c r="K111" t="s">
        <v>1892</v>
      </c>
      <c r="L111" t="s">
        <v>11310</v>
      </c>
      <c r="N111" t="s">
        <v>119</v>
      </c>
      <c r="O111" t="s">
        <v>120</v>
      </c>
      <c r="P111" s="3">
        <v>96950</v>
      </c>
      <c r="Q111" t="s">
        <v>121</v>
      </c>
      <c r="S111" s="10">
        <v>16702332421</v>
      </c>
      <c r="U111" t="s">
        <v>1894</v>
      </c>
      <c r="V111">
        <v>722513</v>
      </c>
      <c r="W111" t="s">
        <v>123</v>
      </c>
      <c r="Y111" t="s">
        <v>11311</v>
      </c>
      <c r="Z111" t="s">
        <v>11312</v>
      </c>
      <c r="AA111" t="s">
        <v>11313</v>
      </c>
      <c r="AB111" t="s">
        <v>201</v>
      </c>
      <c r="AC111" t="s">
        <v>11314</v>
      </c>
      <c r="AE111" t="s">
        <v>119</v>
      </c>
      <c r="AF111" t="s">
        <v>120</v>
      </c>
      <c r="AG111" s="3">
        <v>96950</v>
      </c>
      <c r="AH111" t="s">
        <v>121</v>
      </c>
      <c r="AJ111" s="10">
        <v>16702850663</v>
      </c>
      <c r="AL111" t="s">
        <v>1898</v>
      </c>
      <c r="BD111" t="str">
        <f>"43-3031.00"</f>
        <v>43-3031.00</v>
      </c>
      <c r="BE111" t="s">
        <v>387</v>
      </c>
      <c r="BF111" t="s">
        <v>12157</v>
      </c>
      <c r="BG111" t="s">
        <v>388</v>
      </c>
      <c r="BH111">
        <v>1</v>
      </c>
      <c r="BI111">
        <v>1</v>
      </c>
      <c r="BJ111" s="1">
        <v>45566</v>
      </c>
      <c r="BK111" s="1">
        <v>46660</v>
      </c>
      <c r="BL111" s="1">
        <v>45572</v>
      </c>
      <c r="BM111" s="1">
        <v>46660</v>
      </c>
      <c r="BN111">
        <v>35</v>
      </c>
      <c r="BO111">
        <v>0</v>
      </c>
      <c r="BP111">
        <v>7</v>
      </c>
      <c r="BQ111">
        <v>7</v>
      </c>
      <c r="BR111">
        <v>7</v>
      </c>
      <c r="BS111">
        <v>7</v>
      </c>
      <c r="BT111">
        <v>7</v>
      </c>
      <c r="BU111">
        <v>0</v>
      </c>
      <c r="BV111" t="str">
        <f>"8:00 AM"</f>
        <v>8:00 AM</v>
      </c>
      <c r="BW111" t="str">
        <f>"4:00 PM"</f>
        <v>4:00 PM</v>
      </c>
      <c r="BX111" t="s">
        <v>133</v>
      </c>
      <c r="BY111">
        <v>0</v>
      </c>
      <c r="BZ111">
        <v>24</v>
      </c>
      <c r="CA111" t="s">
        <v>115</v>
      </c>
      <c r="CC111" t="s">
        <v>12158</v>
      </c>
      <c r="CD111" t="s">
        <v>2633</v>
      </c>
      <c r="CF111" t="s">
        <v>119</v>
      </c>
      <c r="CG111" t="s">
        <v>120</v>
      </c>
      <c r="CH111" s="3">
        <v>96950</v>
      </c>
      <c r="CI111" s="4">
        <v>11.43</v>
      </c>
      <c r="CJ111" s="4">
        <v>12.86</v>
      </c>
      <c r="CK111" s="4">
        <v>17.14</v>
      </c>
      <c r="CL111" s="4">
        <v>19.29</v>
      </c>
      <c r="CM111" t="s">
        <v>136</v>
      </c>
      <c r="CO111" t="s">
        <v>137</v>
      </c>
      <c r="CQ111" t="s">
        <v>115</v>
      </c>
      <c r="CR111" t="s">
        <v>138</v>
      </c>
      <c r="CS111" t="s">
        <v>139</v>
      </c>
      <c r="CT111" t="s">
        <v>138</v>
      </c>
      <c r="CU111" t="s">
        <v>139</v>
      </c>
      <c r="CV111" t="s">
        <v>138</v>
      </c>
      <c r="CW111" t="s">
        <v>139</v>
      </c>
      <c r="CX111" t="s">
        <v>1903</v>
      </c>
      <c r="CY111" s="10">
        <v>16702332421</v>
      </c>
      <c r="CZ111" t="s">
        <v>1898</v>
      </c>
      <c r="DA111" t="s">
        <v>139</v>
      </c>
      <c r="DB111" t="s">
        <v>138</v>
      </c>
      <c r="DC111" t="s">
        <v>115</v>
      </c>
    </row>
    <row r="112" spans="1:112" ht="14.45" customHeight="1" x14ac:dyDescent="0.25">
      <c r="A112" t="s">
        <v>12681</v>
      </c>
      <c r="B112" t="s">
        <v>158</v>
      </c>
      <c r="C112" s="1">
        <v>45526</v>
      </c>
      <c r="D112" s="1">
        <v>45572</v>
      </c>
      <c r="E112" t="s">
        <v>210</v>
      </c>
      <c r="F112" s="1">
        <v>45564</v>
      </c>
      <c r="G112" t="s">
        <v>115</v>
      </c>
      <c r="H112" t="s">
        <v>115</v>
      </c>
      <c r="I112" t="s">
        <v>115</v>
      </c>
      <c r="J112" t="s">
        <v>2076</v>
      </c>
      <c r="K112" t="s">
        <v>2077</v>
      </c>
      <c r="L112" t="s">
        <v>2078</v>
      </c>
      <c r="M112" t="s">
        <v>2079</v>
      </c>
      <c r="N112" t="s">
        <v>119</v>
      </c>
      <c r="O112" t="s">
        <v>120</v>
      </c>
      <c r="P112" s="3">
        <v>96950</v>
      </c>
      <c r="Q112" t="s">
        <v>121</v>
      </c>
      <c r="S112" s="10">
        <v>16702358000</v>
      </c>
      <c r="U112" t="s">
        <v>2080</v>
      </c>
      <c r="V112">
        <v>561520</v>
      </c>
      <c r="W112" t="s">
        <v>123</v>
      </c>
      <c r="Y112" t="s">
        <v>1782</v>
      </c>
      <c r="Z112" t="s">
        <v>2081</v>
      </c>
      <c r="AB112" t="s">
        <v>428</v>
      </c>
      <c r="AC112" t="s">
        <v>2078</v>
      </c>
      <c r="AD112" t="s">
        <v>2079</v>
      </c>
      <c r="AE112" t="s">
        <v>119</v>
      </c>
      <c r="AF112" t="s">
        <v>120</v>
      </c>
      <c r="AG112" s="3">
        <v>96950</v>
      </c>
      <c r="AH112" t="s">
        <v>121</v>
      </c>
      <c r="AJ112" s="10">
        <v>16702358000</v>
      </c>
      <c r="AL112" t="s">
        <v>2082</v>
      </c>
      <c r="BD112" t="str">
        <f>"39-7011.00"</f>
        <v>39-7011.00</v>
      </c>
      <c r="BE112" t="s">
        <v>719</v>
      </c>
      <c r="BF112" t="s">
        <v>2083</v>
      </c>
      <c r="BG112" t="s">
        <v>2084</v>
      </c>
      <c r="BH112">
        <v>5</v>
      </c>
      <c r="BJ112" s="1">
        <v>45566</v>
      </c>
      <c r="BK112" s="1">
        <v>45930</v>
      </c>
      <c r="BN112">
        <v>35</v>
      </c>
      <c r="BO112">
        <v>7</v>
      </c>
      <c r="BP112">
        <v>0</v>
      </c>
      <c r="BQ112">
        <v>0</v>
      </c>
      <c r="BR112">
        <v>7</v>
      </c>
      <c r="BS112">
        <v>7</v>
      </c>
      <c r="BT112">
        <v>7</v>
      </c>
      <c r="BU112">
        <v>7</v>
      </c>
      <c r="BV112" t="str">
        <f>"9:00 AM"</f>
        <v>9:00 AM</v>
      </c>
      <c r="BW112" t="str">
        <f>"4:00 PM"</f>
        <v>4:00 PM</v>
      </c>
      <c r="BX112" t="s">
        <v>360</v>
      </c>
      <c r="BY112">
        <v>0</v>
      </c>
      <c r="BZ112">
        <v>24</v>
      </c>
      <c r="CA112" t="s">
        <v>115</v>
      </c>
      <c r="CC112" s="2" t="s">
        <v>2085</v>
      </c>
      <c r="CD112" t="s">
        <v>2078</v>
      </c>
      <c r="CE112" t="s">
        <v>2079</v>
      </c>
      <c r="CF112" t="s">
        <v>119</v>
      </c>
      <c r="CG112" t="s">
        <v>120</v>
      </c>
      <c r="CH112" s="3">
        <v>96950</v>
      </c>
      <c r="CI112" s="4">
        <v>10.43</v>
      </c>
      <c r="CJ112" s="4">
        <v>10.43</v>
      </c>
      <c r="CK112" s="4">
        <v>15.64</v>
      </c>
      <c r="CL112" s="4">
        <v>15.64</v>
      </c>
      <c r="CM112" t="s">
        <v>136</v>
      </c>
      <c r="CN112" t="s">
        <v>224</v>
      </c>
      <c r="CO112" t="s">
        <v>137</v>
      </c>
      <c r="CQ112" t="s">
        <v>115</v>
      </c>
      <c r="CR112" t="s">
        <v>138</v>
      </c>
      <c r="CS112" t="s">
        <v>139</v>
      </c>
      <c r="CT112" t="s">
        <v>138</v>
      </c>
      <c r="CU112" t="s">
        <v>139</v>
      </c>
      <c r="CV112" t="s">
        <v>138</v>
      </c>
      <c r="CW112" t="s">
        <v>139</v>
      </c>
      <c r="CX112" t="s">
        <v>2086</v>
      </c>
      <c r="CY112" s="10">
        <v>16702358000</v>
      </c>
      <c r="CZ112" t="s">
        <v>2082</v>
      </c>
      <c r="DA112" t="s">
        <v>139</v>
      </c>
      <c r="DB112" t="s">
        <v>138</v>
      </c>
      <c r="DC112" t="s">
        <v>115</v>
      </c>
    </row>
    <row r="113" spans="1:112" ht="14.45" customHeight="1" x14ac:dyDescent="0.25">
      <c r="A113" t="s">
        <v>12907</v>
      </c>
      <c r="B113" t="s">
        <v>113</v>
      </c>
      <c r="C113" s="1">
        <v>45493</v>
      </c>
      <c r="D113" s="1">
        <v>45572</v>
      </c>
      <c r="E113" t="s">
        <v>114</v>
      </c>
      <c r="G113" t="s">
        <v>115</v>
      </c>
      <c r="H113" t="s">
        <v>115</v>
      </c>
      <c r="I113" t="s">
        <v>115</v>
      </c>
      <c r="J113" t="s">
        <v>5868</v>
      </c>
      <c r="K113" t="s">
        <v>5869</v>
      </c>
      <c r="L113" t="s">
        <v>2737</v>
      </c>
      <c r="N113" t="s">
        <v>119</v>
      </c>
      <c r="O113" t="s">
        <v>120</v>
      </c>
      <c r="P113" s="3">
        <v>96950</v>
      </c>
      <c r="Q113" t="s">
        <v>121</v>
      </c>
      <c r="S113" s="10">
        <v>16702337251</v>
      </c>
      <c r="U113" t="s">
        <v>4683</v>
      </c>
      <c r="V113">
        <v>5241</v>
      </c>
      <c r="W113" t="s">
        <v>123</v>
      </c>
      <c r="Y113" t="s">
        <v>4823</v>
      </c>
      <c r="Z113" t="s">
        <v>4824</v>
      </c>
      <c r="AA113" t="s">
        <v>4825</v>
      </c>
      <c r="AB113" t="s">
        <v>295</v>
      </c>
      <c r="AC113" t="s">
        <v>5870</v>
      </c>
      <c r="AE113" t="s">
        <v>119</v>
      </c>
      <c r="AF113" t="s">
        <v>120</v>
      </c>
      <c r="AG113" s="3">
        <v>96950</v>
      </c>
      <c r="AH113" t="s">
        <v>121</v>
      </c>
      <c r="AJ113" s="10">
        <v>16702337251</v>
      </c>
      <c r="AL113" t="s">
        <v>4684</v>
      </c>
      <c r="BD113" t="str">
        <f>"43-4051.00"</f>
        <v>43-4051.00</v>
      </c>
      <c r="BE113" t="s">
        <v>5234</v>
      </c>
      <c r="BF113" t="s">
        <v>5871</v>
      </c>
      <c r="BG113" t="s">
        <v>5236</v>
      </c>
      <c r="BH113">
        <v>1</v>
      </c>
      <c r="BJ113" s="1">
        <v>45597</v>
      </c>
      <c r="BK113" s="1">
        <v>45961</v>
      </c>
      <c r="BN113">
        <v>40</v>
      </c>
      <c r="BO113">
        <v>0</v>
      </c>
      <c r="BP113">
        <v>8</v>
      </c>
      <c r="BQ113">
        <v>8</v>
      </c>
      <c r="BR113">
        <v>8</v>
      </c>
      <c r="BS113">
        <v>8</v>
      </c>
      <c r="BT113">
        <v>8</v>
      </c>
      <c r="BU113">
        <v>0</v>
      </c>
      <c r="BV113" t="str">
        <f>"8:00 AM"</f>
        <v>8:00 AM</v>
      </c>
      <c r="BW113" t="str">
        <f>"5:00 PM"</f>
        <v>5:00 PM</v>
      </c>
      <c r="BX113" t="s">
        <v>133</v>
      </c>
      <c r="BY113">
        <v>0</v>
      </c>
      <c r="BZ113">
        <v>6</v>
      </c>
      <c r="CA113" t="s">
        <v>115</v>
      </c>
      <c r="CC113" t="s">
        <v>5872</v>
      </c>
      <c r="CD113" t="s">
        <v>2737</v>
      </c>
      <c r="CF113" t="s">
        <v>119</v>
      </c>
      <c r="CG113" t="s">
        <v>120</v>
      </c>
      <c r="CH113" s="3">
        <v>96950</v>
      </c>
      <c r="CI113" s="4">
        <v>10.83</v>
      </c>
      <c r="CJ113" s="4">
        <v>11</v>
      </c>
      <c r="CK113" s="4">
        <v>16.239999999999998</v>
      </c>
      <c r="CL113" s="4">
        <v>16.5</v>
      </c>
      <c r="CM113" t="s">
        <v>136</v>
      </c>
      <c r="CN113" t="s">
        <v>331</v>
      </c>
      <c r="CO113" t="s">
        <v>137</v>
      </c>
      <c r="CQ113" t="s">
        <v>115</v>
      </c>
      <c r="CR113" t="s">
        <v>138</v>
      </c>
      <c r="CS113" t="s">
        <v>138</v>
      </c>
      <c r="CT113" t="s">
        <v>138</v>
      </c>
      <c r="CU113" t="s">
        <v>139</v>
      </c>
      <c r="CV113" t="s">
        <v>138</v>
      </c>
      <c r="CW113" t="s">
        <v>138</v>
      </c>
      <c r="CX113" t="s">
        <v>1389</v>
      </c>
      <c r="CY113" s="10">
        <v>16702337251</v>
      </c>
      <c r="CZ113" t="s">
        <v>4684</v>
      </c>
      <c r="DA113" t="s">
        <v>139</v>
      </c>
      <c r="DB113" t="s">
        <v>138</v>
      </c>
      <c r="DC113" t="s">
        <v>115</v>
      </c>
    </row>
    <row r="114" spans="1:112" ht="14.45" customHeight="1" x14ac:dyDescent="0.25">
      <c r="A114" t="s">
        <v>12952</v>
      </c>
      <c r="B114" t="s">
        <v>248</v>
      </c>
      <c r="C114" s="1">
        <v>45495</v>
      </c>
      <c r="D114" s="1">
        <v>45572</v>
      </c>
      <c r="E114" t="s">
        <v>210</v>
      </c>
      <c r="F114" s="1">
        <v>45564</v>
      </c>
      <c r="G114" t="s">
        <v>138</v>
      </c>
      <c r="H114" t="s">
        <v>115</v>
      </c>
      <c r="I114" t="s">
        <v>115</v>
      </c>
      <c r="J114" t="s">
        <v>12953</v>
      </c>
      <c r="L114" t="s">
        <v>12954</v>
      </c>
      <c r="M114" t="s">
        <v>12955</v>
      </c>
      <c r="N114" t="s">
        <v>1619</v>
      </c>
      <c r="O114" t="s">
        <v>120</v>
      </c>
      <c r="P114" s="3">
        <v>96950</v>
      </c>
      <c r="Q114" t="s">
        <v>121</v>
      </c>
      <c r="R114" t="s">
        <v>139</v>
      </c>
      <c r="S114" s="10">
        <v>16704832273</v>
      </c>
      <c r="U114" t="s">
        <v>12956</v>
      </c>
      <c r="V114">
        <v>517112</v>
      </c>
      <c r="W114" t="s">
        <v>123</v>
      </c>
      <c r="Y114" t="s">
        <v>12957</v>
      </c>
      <c r="Z114" t="s">
        <v>12958</v>
      </c>
      <c r="AA114" t="s">
        <v>12959</v>
      </c>
      <c r="AB114" t="s">
        <v>12960</v>
      </c>
      <c r="AC114" t="s">
        <v>12954</v>
      </c>
      <c r="AD114" t="s">
        <v>12955</v>
      </c>
      <c r="AE114" t="s">
        <v>1619</v>
      </c>
      <c r="AF114" t="s">
        <v>120</v>
      </c>
      <c r="AG114" s="3">
        <v>96950</v>
      </c>
      <c r="AH114" t="s">
        <v>121</v>
      </c>
      <c r="AJ114" s="10">
        <v>16717771115</v>
      </c>
      <c r="AL114" t="s">
        <v>12961</v>
      </c>
      <c r="AM114" t="s">
        <v>734</v>
      </c>
      <c r="AN114" t="s">
        <v>735</v>
      </c>
      <c r="AO114" t="s">
        <v>736</v>
      </c>
      <c r="AP114" t="s">
        <v>737</v>
      </c>
      <c r="AQ114" t="s">
        <v>738</v>
      </c>
      <c r="AR114" t="s">
        <v>739</v>
      </c>
      <c r="AS114" t="s">
        <v>706</v>
      </c>
      <c r="AT114" t="s">
        <v>707</v>
      </c>
      <c r="AU114" s="3">
        <v>96913</v>
      </c>
      <c r="AV114" t="s">
        <v>121</v>
      </c>
      <c r="AX114">
        <v>16716461222</v>
      </c>
      <c r="AY114">
        <v>111</v>
      </c>
      <c r="AZ114" t="s">
        <v>740</v>
      </c>
      <c r="BA114" t="s">
        <v>741</v>
      </c>
      <c r="BB114" t="s">
        <v>707</v>
      </c>
      <c r="BC114" t="s">
        <v>742</v>
      </c>
      <c r="BD114" t="str">
        <f>"49-2022.00"</f>
        <v>49-2022.00</v>
      </c>
      <c r="BE114" t="s">
        <v>12962</v>
      </c>
      <c r="BF114" t="s">
        <v>12963</v>
      </c>
      <c r="BG114" t="s">
        <v>12964</v>
      </c>
      <c r="BH114">
        <v>1</v>
      </c>
      <c r="BI114">
        <v>1</v>
      </c>
      <c r="BJ114" s="1">
        <v>45566</v>
      </c>
      <c r="BK114" s="1">
        <v>46660</v>
      </c>
      <c r="BL114" s="1">
        <v>45572</v>
      </c>
      <c r="BM114" s="1">
        <v>46660</v>
      </c>
      <c r="BN114">
        <v>40</v>
      </c>
      <c r="BO114">
        <v>0</v>
      </c>
      <c r="BP114">
        <v>8</v>
      </c>
      <c r="BQ114">
        <v>8</v>
      </c>
      <c r="BR114">
        <v>8</v>
      </c>
      <c r="BS114">
        <v>8</v>
      </c>
      <c r="BT114">
        <v>8</v>
      </c>
      <c r="BU114">
        <v>0</v>
      </c>
      <c r="BV114" t="str">
        <f>"8:00 AM"</f>
        <v>8:00 AM</v>
      </c>
      <c r="BW114" t="str">
        <f>"5:00 PM"</f>
        <v>5:00 PM</v>
      </c>
      <c r="BX114" t="s">
        <v>133</v>
      </c>
      <c r="BY114">
        <v>0</v>
      </c>
      <c r="BZ114">
        <v>12</v>
      </c>
      <c r="CA114" t="s">
        <v>115</v>
      </c>
      <c r="CC114" s="2" t="s">
        <v>12965</v>
      </c>
      <c r="CD114" t="s">
        <v>12954</v>
      </c>
      <c r="CE114" t="s">
        <v>12955</v>
      </c>
      <c r="CF114" t="s">
        <v>1619</v>
      </c>
      <c r="CG114" t="s">
        <v>120</v>
      </c>
      <c r="CH114" s="3">
        <v>96950</v>
      </c>
      <c r="CI114" s="4">
        <v>19.27</v>
      </c>
      <c r="CJ114" s="4">
        <v>19.27</v>
      </c>
      <c r="CK114" s="4">
        <v>28.91</v>
      </c>
      <c r="CL114" s="4">
        <v>28.91</v>
      </c>
      <c r="CM114" t="s">
        <v>136</v>
      </c>
      <c r="CN114" t="s">
        <v>12966</v>
      </c>
      <c r="CO114" t="s">
        <v>137</v>
      </c>
      <c r="CQ114" t="s">
        <v>138</v>
      </c>
      <c r="CR114" t="s">
        <v>138</v>
      </c>
      <c r="CS114" t="s">
        <v>139</v>
      </c>
      <c r="CT114" t="s">
        <v>138</v>
      </c>
      <c r="CU114" t="s">
        <v>139</v>
      </c>
      <c r="CV114" t="s">
        <v>138</v>
      </c>
      <c r="CW114" t="s">
        <v>139</v>
      </c>
      <c r="CX114" t="s">
        <v>12967</v>
      </c>
      <c r="CY114" s="10">
        <v>16704882273</v>
      </c>
      <c r="CZ114" t="s">
        <v>12961</v>
      </c>
      <c r="DA114" t="s">
        <v>12968</v>
      </c>
      <c r="DB114" t="s">
        <v>138</v>
      </c>
      <c r="DC114" t="s">
        <v>115</v>
      </c>
    </row>
    <row r="115" spans="1:112" ht="14.45" customHeight="1" x14ac:dyDescent="0.25">
      <c r="A115" t="s">
        <v>13370</v>
      </c>
      <c r="B115" t="s">
        <v>248</v>
      </c>
      <c r="C115" s="1">
        <v>45501</v>
      </c>
      <c r="D115" s="1">
        <v>45572</v>
      </c>
      <c r="E115" t="s">
        <v>114</v>
      </c>
      <c r="G115" t="s">
        <v>115</v>
      </c>
      <c r="H115" t="s">
        <v>115</v>
      </c>
      <c r="I115" t="s">
        <v>115</v>
      </c>
      <c r="J115" t="s">
        <v>11696</v>
      </c>
      <c r="K115" t="s">
        <v>11697</v>
      </c>
      <c r="L115" t="s">
        <v>11698</v>
      </c>
      <c r="M115" t="s">
        <v>13371</v>
      </c>
      <c r="N115" t="s">
        <v>128</v>
      </c>
      <c r="O115" t="s">
        <v>120</v>
      </c>
      <c r="P115" s="3">
        <v>96950</v>
      </c>
      <c r="Q115" t="s">
        <v>121</v>
      </c>
      <c r="S115" s="10">
        <v>16702331100</v>
      </c>
      <c r="U115" t="s">
        <v>11699</v>
      </c>
      <c r="V115">
        <v>621210</v>
      </c>
      <c r="W115" t="s">
        <v>123</v>
      </c>
      <c r="Y115" t="s">
        <v>11700</v>
      </c>
      <c r="Z115" t="s">
        <v>11701</v>
      </c>
      <c r="AA115" t="s">
        <v>11702</v>
      </c>
      <c r="AB115" t="s">
        <v>126</v>
      </c>
      <c r="AC115" t="s">
        <v>11698</v>
      </c>
      <c r="AD115" t="s">
        <v>13371</v>
      </c>
      <c r="AE115" t="s">
        <v>128</v>
      </c>
      <c r="AF115" t="s">
        <v>120</v>
      </c>
      <c r="AG115" s="3">
        <v>96950</v>
      </c>
      <c r="AH115" t="s">
        <v>121</v>
      </c>
      <c r="AJ115" s="10">
        <v>16702877268</v>
      </c>
      <c r="AL115" t="s">
        <v>11703</v>
      </c>
      <c r="BD115" t="str">
        <f>"49-9071.00"</f>
        <v>49-9071.00</v>
      </c>
      <c r="BE115" t="s">
        <v>169</v>
      </c>
      <c r="BF115" t="s">
        <v>13372</v>
      </c>
      <c r="BG115" t="s">
        <v>2872</v>
      </c>
      <c r="BH115">
        <v>1</v>
      </c>
      <c r="BI115">
        <v>1</v>
      </c>
      <c r="BJ115" s="1">
        <v>45536</v>
      </c>
      <c r="BK115" s="1">
        <v>45900</v>
      </c>
      <c r="BL115" s="1">
        <v>45572</v>
      </c>
      <c r="BM115" s="1">
        <v>45900</v>
      </c>
      <c r="BN115">
        <v>40</v>
      </c>
      <c r="BO115">
        <v>0</v>
      </c>
      <c r="BP115">
        <v>8</v>
      </c>
      <c r="BQ115">
        <v>8</v>
      </c>
      <c r="BR115">
        <v>8</v>
      </c>
      <c r="BS115">
        <v>8</v>
      </c>
      <c r="BT115">
        <v>8</v>
      </c>
      <c r="BU115">
        <v>0</v>
      </c>
      <c r="BV115" t="str">
        <f>"8:00 AM"</f>
        <v>8:00 AM</v>
      </c>
      <c r="BW115" t="str">
        <f>"5:00 PM"</f>
        <v>5:00 PM</v>
      </c>
      <c r="BX115" t="s">
        <v>240</v>
      </c>
      <c r="BY115">
        <v>0</v>
      </c>
      <c r="BZ115">
        <v>24</v>
      </c>
      <c r="CA115" t="s">
        <v>115</v>
      </c>
      <c r="CC115" t="s">
        <v>224</v>
      </c>
      <c r="CD115" t="s">
        <v>13373</v>
      </c>
      <c r="CE115" t="s">
        <v>1448</v>
      </c>
      <c r="CF115" t="s">
        <v>128</v>
      </c>
      <c r="CG115" t="s">
        <v>120</v>
      </c>
      <c r="CH115" s="3">
        <v>96950</v>
      </c>
      <c r="CI115" s="4">
        <v>9.75</v>
      </c>
      <c r="CJ115" s="4">
        <v>9.75</v>
      </c>
      <c r="CK115" s="4">
        <v>14.63</v>
      </c>
      <c r="CL115" s="4">
        <v>14.63</v>
      </c>
      <c r="CM115" t="s">
        <v>136</v>
      </c>
      <c r="CN115" t="s">
        <v>139</v>
      </c>
      <c r="CO115" t="s">
        <v>137</v>
      </c>
      <c r="CQ115" t="s">
        <v>115</v>
      </c>
      <c r="CR115" t="s">
        <v>138</v>
      </c>
      <c r="CS115" t="s">
        <v>139</v>
      </c>
      <c r="CT115" t="s">
        <v>138</v>
      </c>
      <c r="CU115" t="s">
        <v>139</v>
      </c>
      <c r="CV115" t="s">
        <v>138</v>
      </c>
      <c r="CW115" t="s">
        <v>139</v>
      </c>
      <c r="CX115" t="s">
        <v>139</v>
      </c>
      <c r="CY115" s="10">
        <v>16702877268</v>
      </c>
      <c r="CZ115" t="s">
        <v>11704</v>
      </c>
      <c r="DA115" t="s">
        <v>139</v>
      </c>
      <c r="DB115" t="s">
        <v>138</v>
      </c>
      <c r="DC115" t="s">
        <v>115</v>
      </c>
    </row>
    <row r="116" spans="1:112" ht="14.45" customHeight="1" x14ac:dyDescent="0.25">
      <c r="A116" t="s">
        <v>13385</v>
      </c>
      <c r="B116" t="s">
        <v>158</v>
      </c>
      <c r="C116" s="1">
        <v>45472</v>
      </c>
      <c r="D116" s="1">
        <v>45572</v>
      </c>
      <c r="E116" t="s">
        <v>210</v>
      </c>
      <c r="F116" s="1">
        <v>45564</v>
      </c>
      <c r="G116" t="s">
        <v>115</v>
      </c>
      <c r="H116" t="s">
        <v>115</v>
      </c>
      <c r="I116" t="s">
        <v>115</v>
      </c>
      <c r="J116" t="s">
        <v>13386</v>
      </c>
      <c r="K116" t="s">
        <v>13387</v>
      </c>
      <c r="L116" t="s">
        <v>13388</v>
      </c>
      <c r="M116" t="s">
        <v>1058</v>
      </c>
      <c r="N116" t="s">
        <v>128</v>
      </c>
      <c r="O116" t="s">
        <v>120</v>
      </c>
      <c r="P116" s="3">
        <v>96950</v>
      </c>
      <c r="Q116" t="s">
        <v>121</v>
      </c>
      <c r="R116" t="s">
        <v>1287</v>
      </c>
      <c r="S116" s="10">
        <v>16709899420</v>
      </c>
      <c r="U116" t="s">
        <v>13389</v>
      </c>
      <c r="V116">
        <v>42322</v>
      </c>
      <c r="W116" t="s">
        <v>123</v>
      </c>
      <c r="Y116" t="s">
        <v>1565</v>
      </c>
      <c r="Z116" t="s">
        <v>13390</v>
      </c>
      <c r="AA116" t="s">
        <v>139</v>
      </c>
      <c r="AB116" t="s">
        <v>997</v>
      </c>
      <c r="AC116" t="s">
        <v>13388</v>
      </c>
      <c r="AD116" t="s">
        <v>1058</v>
      </c>
      <c r="AE116" t="s">
        <v>128</v>
      </c>
      <c r="AF116" t="s">
        <v>120</v>
      </c>
      <c r="AG116" s="3">
        <v>96950</v>
      </c>
      <c r="AH116" t="s">
        <v>121</v>
      </c>
      <c r="AI116" t="s">
        <v>1287</v>
      </c>
      <c r="AJ116" s="10">
        <v>16709899420</v>
      </c>
      <c r="AL116" t="s">
        <v>13391</v>
      </c>
      <c r="BD116" t="str">
        <f>"27-1023.00"</f>
        <v>27-1023.00</v>
      </c>
      <c r="BE116" t="s">
        <v>13392</v>
      </c>
      <c r="BF116" t="s">
        <v>13393</v>
      </c>
      <c r="BG116" t="s">
        <v>13394</v>
      </c>
      <c r="BH116">
        <v>3</v>
      </c>
      <c r="BJ116" s="1">
        <v>45566</v>
      </c>
      <c r="BK116" s="1">
        <v>45930</v>
      </c>
      <c r="BN116">
        <v>35</v>
      </c>
      <c r="BO116">
        <v>5</v>
      </c>
      <c r="BP116">
        <v>5</v>
      </c>
      <c r="BQ116">
        <v>5</v>
      </c>
      <c r="BR116">
        <v>5</v>
      </c>
      <c r="BS116">
        <v>5</v>
      </c>
      <c r="BT116">
        <v>5</v>
      </c>
      <c r="BU116">
        <v>5</v>
      </c>
      <c r="BV116" t="str">
        <f>"1:00 PM"</f>
        <v>1:00 PM</v>
      </c>
      <c r="BW116" t="str">
        <f>"6:00 PM"</f>
        <v>6:00 PM</v>
      </c>
      <c r="BX116" t="s">
        <v>133</v>
      </c>
      <c r="BY116">
        <v>0</v>
      </c>
      <c r="BZ116">
        <v>6</v>
      </c>
      <c r="CA116" t="s">
        <v>115</v>
      </c>
      <c r="CC116" t="s">
        <v>13395</v>
      </c>
      <c r="CD116" t="s">
        <v>6165</v>
      </c>
      <c r="CE116" t="s">
        <v>1058</v>
      </c>
      <c r="CF116" t="s">
        <v>128</v>
      </c>
      <c r="CG116" t="s">
        <v>120</v>
      </c>
      <c r="CH116" s="3">
        <v>96950</v>
      </c>
      <c r="CI116" s="4">
        <v>9.7200000000000006</v>
      </c>
      <c r="CJ116" s="4">
        <v>10</v>
      </c>
      <c r="CK116" s="4">
        <v>14.58</v>
      </c>
      <c r="CL116" s="4">
        <v>15</v>
      </c>
      <c r="CM116" t="s">
        <v>136</v>
      </c>
      <c r="CN116" t="s">
        <v>139</v>
      </c>
      <c r="CO116" t="s">
        <v>137</v>
      </c>
      <c r="CQ116" t="s">
        <v>115</v>
      </c>
      <c r="CR116" t="s">
        <v>138</v>
      </c>
      <c r="CS116" t="s">
        <v>138</v>
      </c>
      <c r="CT116" t="s">
        <v>138</v>
      </c>
      <c r="CU116" t="s">
        <v>139</v>
      </c>
      <c r="CV116" t="s">
        <v>138</v>
      </c>
      <c r="CW116" t="s">
        <v>139</v>
      </c>
      <c r="CX116" t="s">
        <v>1297</v>
      </c>
      <c r="CY116" s="10">
        <v>16702359428</v>
      </c>
      <c r="CZ116" t="s">
        <v>13396</v>
      </c>
      <c r="DA116" t="s">
        <v>139</v>
      </c>
      <c r="DB116" t="s">
        <v>138</v>
      </c>
      <c r="DC116" t="s">
        <v>115</v>
      </c>
    </row>
    <row r="117" spans="1:112" ht="14.45" customHeight="1" x14ac:dyDescent="0.25">
      <c r="A117" t="s">
        <v>13558</v>
      </c>
      <c r="B117" t="s">
        <v>113</v>
      </c>
      <c r="C117" s="1">
        <v>45488</v>
      </c>
      <c r="D117" s="1">
        <v>45572</v>
      </c>
      <c r="E117" t="s">
        <v>210</v>
      </c>
      <c r="F117" s="1">
        <v>45564</v>
      </c>
      <c r="G117" t="s">
        <v>115</v>
      </c>
      <c r="H117" t="s">
        <v>115</v>
      </c>
      <c r="I117" t="s">
        <v>115</v>
      </c>
      <c r="J117" t="s">
        <v>3758</v>
      </c>
      <c r="K117" t="s">
        <v>885</v>
      </c>
      <c r="L117" t="s">
        <v>886</v>
      </c>
      <c r="N117" t="s">
        <v>128</v>
      </c>
      <c r="O117" t="s">
        <v>120</v>
      </c>
      <c r="P117" s="3">
        <v>96950</v>
      </c>
      <c r="Q117" t="s">
        <v>121</v>
      </c>
      <c r="S117" s="10">
        <v>16702368888</v>
      </c>
      <c r="U117" t="s">
        <v>887</v>
      </c>
      <c r="V117">
        <v>71391</v>
      </c>
      <c r="W117" t="s">
        <v>123</v>
      </c>
      <c r="Y117" t="s">
        <v>888</v>
      </c>
      <c r="Z117" t="s">
        <v>889</v>
      </c>
      <c r="AA117" t="s">
        <v>890</v>
      </c>
      <c r="AB117" t="s">
        <v>891</v>
      </c>
      <c r="AC117" t="s">
        <v>886</v>
      </c>
      <c r="AE117" t="s">
        <v>128</v>
      </c>
      <c r="AF117" t="s">
        <v>120</v>
      </c>
      <c r="AG117" s="3">
        <v>96950</v>
      </c>
      <c r="AH117" t="s">
        <v>121</v>
      </c>
      <c r="AJ117" s="10">
        <v>16702368888</v>
      </c>
      <c r="AL117" t="s">
        <v>9362</v>
      </c>
      <c r="BD117" t="str">
        <f>"35-2014.00"</f>
        <v>35-2014.00</v>
      </c>
      <c r="BE117" t="s">
        <v>221</v>
      </c>
      <c r="BF117" t="s">
        <v>13559</v>
      </c>
      <c r="BG117" t="s">
        <v>223</v>
      </c>
      <c r="BH117">
        <v>2</v>
      </c>
      <c r="BJ117" s="1">
        <v>45566</v>
      </c>
      <c r="BK117" s="1">
        <v>45930</v>
      </c>
      <c r="BN117">
        <v>35</v>
      </c>
      <c r="BO117">
        <v>5</v>
      </c>
      <c r="BP117">
        <v>5</v>
      </c>
      <c r="BQ117">
        <v>5</v>
      </c>
      <c r="BR117">
        <v>5</v>
      </c>
      <c r="BS117">
        <v>5</v>
      </c>
      <c r="BT117">
        <v>5</v>
      </c>
      <c r="BU117">
        <v>5</v>
      </c>
      <c r="BV117" t="str">
        <f>"5:00 AM"</f>
        <v>5:00 AM</v>
      </c>
      <c r="BW117" t="str">
        <f>"11:00 AM"</f>
        <v>11:00 AM</v>
      </c>
      <c r="BX117" t="s">
        <v>240</v>
      </c>
      <c r="BY117">
        <v>0</v>
      </c>
      <c r="BZ117">
        <v>12</v>
      </c>
      <c r="CA117" t="s">
        <v>115</v>
      </c>
      <c r="CC117" t="s">
        <v>13560</v>
      </c>
      <c r="CD117" t="s">
        <v>897</v>
      </c>
      <c r="CF117" t="s">
        <v>128</v>
      </c>
      <c r="CG117" t="s">
        <v>120</v>
      </c>
      <c r="CH117" s="3">
        <v>96950</v>
      </c>
      <c r="CI117" s="4">
        <v>8.69</v>
      </c>
      <c r="CJ117" s="4">
        <v>8.69</v>
      </c>
      <c r="CK117" s="4">
        <v>13.04</v>
      </c>
      <c r="CL117" s="4">
        <v>13.04</v>
      </c>
      <c r="CM117" t="s">
        <v>136</v>
      </c>
      <c r="CN117" t="s">
        <v>224</v>
      </c>
      <c r="CO117" t="s">
        <v>137</v>
      </c>
      <c r="CQ117" t="s">
        <v>115</v>
      </c>
      <c r="CR117" t="s">
        <v>138</v>
      </c>
      <c r="CS117" t="s">
        <v>139</v>
      </c>
      <c r="CT117" t="s">
        <v>138</v>
      </c>
      <c r="CU117" t="s">
        <v>139</v>
      </c>
      <c r="CV117" t="s">
        <v>138</v>
      </c>
      <c r="CW117" t="s">
        <v>138</v>
      </c>
      <c r="CX117" s="2" t="s">
        <v>13561</v>
      </c>
      <c r="CY117" s="10">
        <v>16702368888</v>
      </c>
      <c r="CZ117" t="s">
        <v>899</v>
      </c>
      <c r="DA117" t="s">
        <v>139</v>
      </c>
      <c r="DB117" t="s">
        <v>138</v>
      </c>
      <c r="DC117" t="s">
        <v>115</v>
      </c>
    </row>
    <row r="118" spans="1:112" ht="14.45" customHeight="1" x14ac:dyDescent="0.25">
      <c r="A118" t="s">
        <v>900</v>
      </c>
      <c r="B118" t="s">
        <v>158</v>
      </c>
      <c r="C118" s="1">
        <v>45487</v>
      </c>
      <c r="D118" s="1">
        <v>45573</v>
      </c>
      <c r="E118" t="s">
        <v>114</v>
      </c>
      <c r="G118" t="s">
        <v>115</v>
      </c>
      <c r="H118" t="s">
        <v>115</v>
      </c>
      <c r="I118" t="s">
        <v>115</v>
      </c>
      <c r="J118" t="s">
        <v>901</v>
      </c>
      <c r="K118" t="s">
        <v>901</v>
      </c>
      <c r="L118" t="s">
        <v>902</v>
      </c>
      <c r="M118" t="s">
        <v>903</v>
      </c>
      <c r="N118" t="s">
        <v>145</v>
      </c>
      <c r="O118" t="s">
        <v>120</v>
      </c>
      <c r="P118" s="3">
        <v>96951</v>
      </c>
      <c r="Q118" t="s">
        <v>121</v>
      </c>
      <c r="S118" s="10">
        <v>16707837001</v>
      </c>
      <c r="U118" t="s">
        <v>904</v>
      </c>
      <c r="V118">
        <v>6244</v>
      </c>
      <c r="W118" t="s">
        <v>123</v>
      </c>
      <c r="Y118" t="s">
        <v>905</v>
      </c>
      <c r="Z118" t="s">
        <v>906</v>
      </c>
      <c r="AA118" t="s">
        <v>907</v>
      </c>
      <c r="AB118" t="s">
        <v>908</v>
      </c>
      <c r="AC118" t="s">
        <v>902</v>
      </c>
      <c r="AD118" t="s">
        <v>903</v>
      </c>
      <c r="AE118" t="s">
        <v>145</v>
      </c>
      <c r="AF118" t="s">
        <v>120</v>
      </c>
      <c r="AG118" s="3">
        <v>96951</v>
      </c>
      <c r="AH118" t="s">
        <v>121</v>
      </c>
      <c r="AJ118" s="10">
        <v>16707837001</v>
      </c>
      <c r="AL118" t="s">
        <v>909</v>
      </c>
      <c r="BD118" t="str">
        <f>"39-9011.00"</f>
        <v>39-9011.00</v>
      </c>
      <c r="BE118" t="s">
        <v>538</v>
      </c>
      <c r="BF118" t="s">
        <v>910</v>
      </c>
      <c r="BG118" t="s">
        <v>911</v>
      </c>
      <c r="BH118">
        <v>1</v>
      </c>
      <c r="BJ118" s="1">
        <v>45551</v>
      </c>
      <c r="BK118" s="1">
        <v>45915</v>
      </c>
      <c r="BN118">
        <v>35</v>
      </c>
      <c r="BO118">
        <v>0</v>
      </c>
      <c r="BP118">
        <v>7</v>
      </c>
      <c r="BQ118">
        <v>7</v>
      </c>
      <c r="BR118">
        <v>7</v>
      </c>
      <c r="BS118">
        <v>7</v>
      </c>
      <c r="BT118">
        <v>7</v>
      </c>
      <c r="BU118">
        <v>0</v>
      </c>
      <c r="BV118" t="str">
        <f>"8:00 AM"</f>
        <v>8:00 AM</v>
      </c>
      <c r="BW118" t="str">
        <f>"4:00 PM"</f>
        <v>4:00 PM</v>
      </c>
      <c r="BX118" t="s">
        <v>133</v>
      </c>
      <c r="BY118">
        <v>0</v>
      </c>
      <c r="BZ118">
        <v>12</v>
      </c>
      <c r="CA118" t="s">
        <v>115</v>
      </c>
      <c r="CC118" t="s">
        <v>912</v>
      </c>
      <c r="CD118" t="s">
        <v>902</v>
      </c>
      <c r="CE118" t="s">
        <v>903</v>
      </c>
      <c r="CF118" t="s">
        <v>145</v>
      </c>
      <c r="CG118" t="s">
        <v>120</v>
      </c>
      <c r="CH118" s="3">
        <v>96951</v>
      </c>
      <c r="CI118" s="4">
        <v>7.81</v>
      </c>
      <c r="CJ118" s="4">
        <v>7.81</v>
      </c>
      <c r="CK118" s="4">
        <v>11.71</v>
      </c>
      <c r="CL118" s="4">
        <v>11.71</v>
      </c>
      <c r="CM118" t="s">
        <v>136</v>
      </c>
      <c r="CN118" t="s">
        <v>331</v>
      </c>
      <c r="CO118" t="s">
        <v>137</v>
      </c>
      <c r="CQ118" t="s">
        <v>115</v>
      </c>
      <c r="CR118" t="s">
        <v>138</v>
      </c>
      <c r="CS118" t="s">
        <v>139</v>
      </c>
      <c r="CT118" t="s">
        <v>138</v>
      </c>
      <c r="CU118" t="s">
        <v>139</v>
      </c>
      <c r="CV118" t="s">
        <v>138</v>
      </c>
      <c r="CW118" t="s">
        <v>139</v>
      </c>
      <c r="CX118" t="s">
        <v>331</v>
      </c>
      <c r="CY118" s="10">
        <v>16707837001</v>
      </c>
      <c r="CZ118" t="s">
        <v>913</v>
      </c>
      <c r="DA118" t="s">
        <v>331</v>
      </c>
      <c r="DB118" t="s">
        <v>138</v>
      </c>
      <c r="DC118" t="s">
        <v>115</v>
      </c>
    </row>
    <row r="119" spans="1:112" ht="14.45" customHeight="1" x14ac:dyDescent="0.25">
      <c r="A119" t="s">
        <v>1012</v>
      </c>
      <c r="B119" t="s">
        <v>248</v>
      </c>
      <c r="C119" s="1">
        <v>45471</v>
      </c>
      <c r="D119" s="1">
        <v>45573</v>
      </c>
      <c r="E119" t="s">
        <v>210</v>
      </c>
      <c r="F119" s="1">
        <v>45625</v>
      </c>
      <c r="G119" t="s">
        <v>115</v>
      </c>
      <c r="H119" t="s">
        <v>115</v>
      </c>
      <c r="I119" t="s">
        <v>115</v>
      </c>
      <c r="J119" t="s">
        <v>1013</v>
      </c>
      <c r="L119" t="s">
        <v>1014</v>
      </c>
      <c r="M119" t="s">
        <v>1015</v>
      </c>
      <c r="N119" t="s">
        <v>119</v>
      </c>
      <c r="O119" t="s">
        <v>120</v>
      </c>
      <c r="P119" s="3">
        <v>96950</v>
      </c>
      <c r="Q119" t="s">
        <v>121</v>
      </c>
      <c r="S119" s="10">
        <v>16702341795</v>
      </c>
      <c r="U119" t="s">
        <v>979</v>
      </c>
      <c r="V119">
        <v>56179</v>
      </c>
      <c r="W119" t="s">
        <v>123</v>
      </c>
      <c r="Y119" t="s">
        <v>1016</v>
      </c>
      <c r="Z119" t="s">
        <v>1017</v>
      </c>
      <c r="AA119" t="s">
        <v>1018</v>
      </c>
      <c r="AB119" t="s">
        <v>1019</v>
      </c>
      <c r="AC119" t="s">
        <v>1014</v>
      </c>
      <c r="AD119" t="s">
        <v>1015</v>
      </c>
      <c r="AE119" t="s">
        <v>119</v>
      </c>
      <c r="AF119" t="s">
        <v>120</v>
      </c>
      <c r="AG119" s="3">
        <v>96950</v>
      </c>
      <c r="AH119" t="s">
        <v>121</v>
      </c>
      <c r="AJ119" s="10">
        <v>16702341795</v>
      </c>
      <c r="AL119" t="s">
        <v>983</v>
      </c>
      <c r="BD119" t="str">
        <f>"37-3011.00"</f>
        <v>37-3011.00</v>
      </c>
      <c r="BE119" t="s">
        <v>927</v>
      </c>
      <c r="BF119" t="s">
        <v>1020</v>
      </c>
      <c r="BG119" t="s">
        <v>1021</v>
      </c>
      <c r="BH119">
        <v>4</v>
      </c>
      <c r="BI119">
        <v>4</v>
      </c>
      <c r="BJ119" s="1">
        <v>45627</v>
      </c>
      <c r="BK119" s="1">
        <v>45991</v>
      </c>
      <c r="BL119" s="1">
        <v>45627</v>
      </c>
      <c r="BM119" s="1">
        <v>45991</v>
      </c>
      <c r="BN119">
        <v>35</v>
      </c>
      <c r="BO119">
        <v>0</v>
      </c>
      <c r="BP119">
        <v>6</v>
      </c>
      <c r="BQ119">
        <v>6</v>
      </c>
      <c r="BR119">
        <v>6</v>
      </c>
      <c r="BS119">
        <v>6</v>
      </c>
      <c r="BT119">
        <v>6</v>
      </c>
      <c r="BU119">
        <v>5</v>
      </c>
      <c r="BV119" t="str">
        <f>"6:00 AM"</f>
        <v>6:00 AM</v>
      </c>
      <c r="BW119" t="str">
        <f>"1:00 PM"</f>
        <v>1:00 PM</v>
      </c>
      <c r="BX119" t="s">
        <v>240</v>
      </c>
      <c r="BY119">
        <v>0</v>
      </c>
      <c r="BZ119">
        <v>3</v>
      </c>
      <c r="CA119" t="s">
        <v>115</v>
      </c>
      <c r="CC119" t="s">
        <v>1022</v>
      </c>
      <c r="CD119" t="s">
        <v>410</v>
      </c>
      <c r="CE119" t="s">
        <v>1023</v>
      </c>
      <c r="CF119" t="s">
        <v>290</v>
      </c>
      <c r="CG119" t="s">
        <v>120</v>
      </c>
      <c r="CH119" s="3">
        <v>96952</v>
      </c>
      <c r="CI119" s="4">
        <v>8.26</v>
      </c>
      <c r="CJ119" s="4">
        <v>10</v>
      </c>
      <c r="CK119" s="4">
        <v>12.39</v>
      </c>
      <c r="CL119" s="4">
        <v>15</v>
      </c>
      <c r="CM119" t="s">
        <v>136</v>
      </c>
      <c r="CN119" t="s">
        <v>240</v>
      </c>
      <c r="CO119" t="s">
        <v>137</v>
      </c>
      <c r="CQ119" t="s">
        <v>115</v>
      </c>
      <c r="CR119" t="s">
        <v>138</v>
      </c>
      <c r="CS119" t="s">
        <v>138</v>
      </c>
      <c r="CT119" t="s">
        <v>138</v>
      </c>
      <c r="CU119" t="s">
        <v>139</v>
      </c>
      <c r="CV119" t="s">
        <v>138</v>
      </c>
      <c r="CW119" t="s">
        <v>138</v>
      </c>
      <c r="CX119" t="s">
        <v>1024</v>
      </c>
      <c r="CY119" s="10">
        <v>16702341795</v>
      </c>
      <c r="CZ119" t="s">
        <v>983</v>
      </c>
      <c r="DA119" t="s">
        <v>989</v>
      </c>
      <c r="DB119" t="s">
        <v>138</v>
      </c>
      <c r="DC119" t="s">
        <v>115</v>
      </c>
    </row>
    <row r="120" spans="1:112" ht="14.45" customHeight="1" x14ac:dyDescent="0.25">
      <c r="A120" t="s">
        <v>2893</v>
      </c>
      <c r="B120" t="s">
        <v>248</v>
      </c>
      <c r="C120" s="1">
        <v>45489</v>
      </c>
      <c r="D120" s="1">
        <v>45573</v>
      </c>
      <c r="E120" t="s">
        <v>114</v>
      </c>
      <c r="G120" t="s">
        <v>115</v>
      </c>
      <c r="H120" t="s">
        <v>115</v>
      </c>
      <c r="I120" t="s">
        <v>115</v>
      </c>
      <c r="J120" t="s">
        <v>944</v>
      </c>
      <c r="K120" t="s">
        <v>139</v>
      </c>
      <c r="L120" t="s">
        <v>2894</v>
      </c>
      <c r="M120" t="s">
        <v>956</v>
      </c>
      <c r="N120" t="s">
        <v>128</v>
      </c>
      <c r="O120" t="s">
        <v>120</v>
      </c>
      <c r="P120" s="3">
        <v>96950</v>
      </c>
      <c r="Q120" t="s">
        <v>121</v>
      </c>
      <c r="S120" s="10">
        <v>16707834278</v>
      </c>
      <c r="U120" t="s">
        <v>947</v>
      </c>
      <c r="V120">
        <v>2381</v>
      </c>
      <c r="W120" t="s">
        <v>123</v>
      </c>
      <c r="Y120" t="s">
        <v>948</v>
      </c>
      <c r="Z120" t="s">
        <v>949</v>
      </c>
      <c r="AB120" t="s">
        <v>295</v>
      </c>
      <c r="AC120" t="s">
        <v>2894</v>
      </c>
      <c r="AD120" t="s">
        <v>956</v>
      </c>
      <c r="AE120" t="s">
        <v>128</v>
      </c>
      <c r="AF120" t="s">
        <v>120</v>
      </c>
      <c r="AG120" s="3">
        <v>96950</v>
      </c>
      <c r="AH120" t="s">
        <v>121</v>
      </c>
      <c r="AJ120" s="10">
        <v>16707834278</v>
      </c>
      <c r="AL120" t="s">
        <v>951</v>
      </c>
      <c r="BD120" t="str">
        <f>"47-5081.00"</f>
        <v>47-5081.00</v>
      </c>
      <c r="BE120" t="s">
        <v>952</v>
      </c>
      <c r="BF120" t="s">
        <v>2895</v>
      </c>
      <c r="BG120" t="s">
        <v>2896</v>
      </c>
      <c r="BH120">
        <v>2</v>
      </c>
      <c r="BI120">
        <v>2</v>
      </c>
      <c r="BJ120" s="1">
        <v>45566</v>
      </c>
      <c r="BK120" s="1">
        <v>45930</v>
      </c>
      <c r="BL120" s="1">
        <v>45573</v>
      </c>
      <c r="BM120" s="1">
        <v>45930</v>
      </c>
      <c r="BN120">
        <v>40</v>
      </c>
      <c r="BO120">
        <v>0</v>
      </c>
      <c r="BP120">
        <v>8</v>
      </c>
      <c r="BQ120">
        <v>8</v>
      </c>
      <c r="BR120">
        <v>8</v>
      </c>
      <c r="BS120">
        <v>8</v>
      </c>
      <c r="BT120">
        <v>8</v>
      </c>
      <c r="BU120">
        <v>0</v>
      </c>
      <c r="BV120" t="str">
        <f>"8:00 AM"</f>
        <v>8:00 AM</v>
      </c>
      <c r="BW120" t="str">
        <f>"5:00 PM"</f>
        <v>5:00 PM</v>
      </c>
      <c r="BX120" t="s">
        <v>133</v>
      </c>
      <c r="BY120">
        <v>0</v>
      </c>
      <c r="BZ120">
        <v>12</v>
      </c>
      <c r="CA120" t="s">
        <v>115</v>
      </c>
      <c r="CC120" t="s">
        <v>955</v>
      </c>
      <c r="CD120" t="s">
        <v>2894</v>
      </c>
      <c r="CE120" t="s">
        <v>956</v>
      </c>
      <c r="CF120" t="s">
        <v>128</v>
      </c>
      <c r="CG120" t="s">
        <v>120</v>
      </c>
      <c r="CH120" s="3">
        <v>96950</v>
      </c>
      <c r="CI120" s="4">
        <v>14.46</v>
      </c>
      <c r="CJ120" s="4">
        <v>14.46</v>
      </c>
      <c r="CK120" s="4">
        <v>21.69</v>
      </c>
      <c r="CL120" s="4">
        <v>21.69</v>
      </c>
      <c r="CM120" t="s">
        <v>136</v>
      </c>
      <c r="CN120" t="s">
        <v>240</v>
      </c>
      <c r="CO120" t="s">
        <v>137</v>
      </c>
      <c r="CQ120" t="s">
        <v>115</v>
      </c>
      <c r="CR120" t="s">
        <v>138</v>
      </c>
      <c r="CS120" t="s">
        <v>139</v>
      </c>
      <c r="CT120" t="s">
        <v>138</v>
      </c>
      <c r="CU120" t="s">
        <v>139</v>
      </c>
      <c r="CV120" t="s">
        <v>138</v>
      </c>
      <c r="CW120" t="s">
        <v>139</v>
      </c>
      <c r="CX120" t="s">
        <v>957</v>
      </c>
      <c r="CY120" s="10">
        <v>16707831435</v>
      </c>
      <c r="CZ120" t="s">
        <v>951</v>
      </c>
      <c r="DA120" t="s">
        <v>2372</v>
      </c>
      <c r="DB120" t="s">
        <v>138</v>
      </c>
      <c r="DC120" t="s">
        <v>115</v>
      </c>
    </row>
    <row r="121" spans="1:112" ht="14.45" customHeight="1" x14ac:dyDescent="0.25">
      <c r="A121" t="s">
        <v>2964</v>
      </c>
      <c r="B121" t="s">
        <v>248</v>
      </c>
      <c r="C121" s="1">
        <v>45492</v>
      </c>
      <c r="D121" s="1">
        <v>45573</v>
      </c>
      <c r="E121" t="s">
        <v>114</v>
      </c>
      <c r="G121" t="s">
        <v>115</v>
      </c>
      <c r="H121" t="s">
        <v>115</v>
      </c>
      <c r="I121" t="s">
        <v>115</v>
      </c>
      <c r="J121" t="s">
        <v>2965</v>
      </c>
      <c r="K121" t="s">
        <v>139</v>
      </c>
      <c r="L121" t="s">
        <v>2966</v>
      </c>
      <c r="M121" t="s">
        <v>2967</v>
      </c>
      <c r="N121" t="s">
        <v>128</v>
      </c>
      <c r="O121" t="s">
        <v>120</v>
      </c>
      <c r="P121" s="3">
        <v>96950</v>
      </c>
      <c r="Q121" t="s">
        <v>121</v>
      </c>
      <c r="S121" s="10">
        <v>16702876895</v>
      </c>
      <c r="U121" t="s">
        <v>2968</v>
      </c>
      <c r="V121">
        <v>485310</v>
      </c>
      <c r="W121" t="s">
        <v>123</v>
      </c>
      <c r="Y121" t="s">
        <v>2969</v>
      </c>
      <c r="Z121" t="s">
        <v>2970</v>
      </c>
      <c r="AA121" t="s">
        <v>139</v>
      </c>
      <c r="AB121" t="s">
        <v>658</v>
      </c>
      <c r="AC121" t="s">
        <v>2966</v>
      </c>
      <c r="AD121" t="s">
        <v>2967</v>
      </c>
      <c r="AE121" t="s">
        <v>128</v>
      </c>
      <c r="AF121" t="s">
        <v>120</v>
      </c>
      <c r="AG121" s="3">
        <v>96950</v>
      </c>
      <c r="AH121" t="s">
        <v>121</v>
      </c>
      <c r="AJ121" s="10">
        <v>16702876895</v>
      </c>
      <c r="AL121" t="s">
        <v>2971</v>
      </c>
      <c r="BD121" t="str">
        <f>"53-3054.00"</f>
        <v>53-3054.00</v>
      </c>
      <c r="BE121" t="s">
        <v>2972</v>
      </c>
      <c r="BF121" t="s">
        <v>2973</v>
      </c>
      <c r="BG121" t="s">
        <v>2974</v>
      </c>
      <c r="BH121">
        <v>10</v>
      </c>
      <c r="BI121">
        <v>10</v>
      </c>
      <c r="BJ121" s="1">
        <v>45566</v>
      </c>
      <c r="BK121" s="1">
        <v>45930</v>
      </c>
      <c r="BL121" s="1">
        <v>45573</v>
      </c>
      <c r="BM121" s="1">
        <v>45930</v>
      </c>
      <c r="BN121">
        <v>35</v>
      </c>
      <c r="BO121">
        <v>0</v>
      </c>
      <c r="BP121">
        <v>7</v>
      </c>
      <c r="BQ121">
        <v>7</v>
      </c>
      <c r="BR121">
        <v>7</v>
      </c>
      <c r="BS121">
        <v>7</v>
      </c>
      <c r="BT121">
        <v>7</v>
      </c>
      <c r="BU121">
        <v>0</v>
      </c>
      <c r="BV121" t="str">
        <f>"8:00 AM"</f>
        <v>8:00 AM</v>
      </c>
      <c r="BW121" t="str">
        <f>"5:00 PM"</f>
        <v>5:00 PM</v>
      </c>
      <c r="BX121" t="s">
        <v>240</v>
      </c>
      <c r="BY121">
        <v>0</v>
      </c>
      <c r="BZ121">
        <v>6</v>
      </c>
      <c r="CA121" t="s">
        <v>115</v>
      </c>
      <c r="CC121" t="s">
        <v>2975</v>
      </c>
      <c r="CD121" t="s">
        <v>2966</v>
      </c>
      <c r="CE121" t="s">
        <v>2967</v>
      </c>
      <c r="CF121" t="s">
        <v>128</v>
      </c>
      <c r="CG121" t="s">
        <v>120</v>
      </c>
      <c r="CH121" s="3">
        <v>96950</v>
      </c>
      <c r="CI121" s="4">
        <v>10.54</v>
      </c>
      <c r="CJ121" s="4">
        <v>10.54</v>
      </c>
      <c r="CK121" s="4">
        <v>15.81</v>
      </c>
      <c r="CL121" s="4">
        <v>15.81</v>
      </c>
      <c r="CM121" t="s">
        <v>136</v>
      </c>
      <c r="CN121" t="s">
        <v>331</v>
      </c>
      <c r="CO121" t="s">
        <v>137</v>
      </c>
      <c r="CQ121" t="s">
        <v>115</v>
      </c>
      <c r="CR121" t="s">
        <v>138</v>
      </c>
      <c r="CS121" t="s">
        <v>139</v>
      </c>
      <c r="CT121" t="s">
        <v>138</v>
      </c>
      <c r="CU121" t="s">
        <v>139</v>
      </c>
      <c r="CV121" t="s">
        <v>138</v>
      </c>
      <c r="CW121" t="s">
        <v>139</v>
      </c>
      <c r="CX121" t="s">
        <v>2169</v>
      </c>
      <c r="CY121" s="10">
        <v>16702876895</v>
      </c>
      <c r="CZ121" t="s">
        <v>2971</v>
      </c>
      <c r="DA121" t="s">
        <v>331</v>
      </c>
      <c r="DB121" t="s">
        <v>138</v>
      </c>
      <c r="DC121" t="s">
        <v>115</v>
      </c>
      <c r="DD121" t="s">
        <v>2969</v>
      </c>
      <c r="DE121" t="s">
        <v>2970</v>
      </c>
      <c r="DG121" t="s">
        <v>2965</v>
      </c>
      <c r="DH121" t="s">
        <v>2971</v>
      </c>
    </row>
    <row r="122" spans="1:112" ht="14.45" customHeight="1" x14ac:dyDescent="0.25">
      <c r="A122" t="s">
        <v>4245</v>
      </c>
      <c r="B122" t="s">
        <v>248</v>
      </c>
      <c r="C122" s="1">
        <v>45482</v>
      </c>
      <c r="D122" s="1">
        <v>45573</v>
      </c>
      <c r="E122" t="s">
        <v>210</v>
      </c>
      <c r="F122" s="1">
        <v>45625</v>
      </c>
      <c r="G122" t="s">
        <v>115</v>
      </c>
      <c r="H122" t="s">
        <v>115</v>
      </c>
      <c r="I122" t="s">
        <v>115</v>
      </c>
      <c r="J122" t="s">
        <v>4246</v>
      </c>
      <c r="K122" t="s">
        <v>139</v>
      </c>
      <c r="L122" t="s">
        <v>4247</v>
      </c>
      <c r="M122" t="s">
        <v>4248</v>
      </c>
      <c r="N122" t="s">
        <v>119</v>
      </c>
      <c r="O122" t="s">
        <v>120</v>
      </c>
      <c r="P122" s="3">
        <v>96950</v>
      </c>
      <c r="Q122" t="s">
        <v>121</v>
      </c>
      <c r="R122" t="s">
        <v>139</v>
      </c>
      <c r="S122" s="10">
        <v>16703227415</v>
      </c>
      <c r="U122" t="s">
        <v>4249</v>
      </c>
      <c r="V122">
        <v>42472</v>
      </c>
      <c r="W122" t="s">
        <v>123</v>
      </c>
      <c r="Y122" t="s">
        <v>1821</v>
      </c>
      <c r="Z122" t="s">
        <v>4250</v>
      </c>
      <c r="AA122" t="s">
        <v>4251</v>
      </c>
      <c r="AB122" t="s">
        <v>398</v>
      </c>
      <c r="AC122" t="s">
        <v>4247</v>
      </c>
      <c r="AD122" t="s">
        <v>4248</v>
      </c>
      <c r="AE122" t="s">
        <v>128</v>
      </c>
      <c r="AF122" t="s">
        <v>120</v>
      </c>
      <c r="AG122" s="3">
        <v>96950</v>
      </c>
      <c r="AH122" t="s">
        <v>121</v>
      </c>
      <c r="AI122" t="s">
        <v>1369</v>
      </c>
      <c r="AJ122" s="10">
        <v>16703227415</v>
      </c>
      <c r="AL122" t="s">
        <v>4252</v>
      </c>
      <c r="BD122" t="str">
        <f>"43-3031.00"</f>
        <v>43-3031.00</v>
      </c>
      <c r="BE122" t="s">
        <v>387</v>
      </c>
      <c r="BF122" t="s">
        <v>4253</v>
      </c>
      <c r="BG122" t="s">
        <v>682</v>
      </c>
      <c r="BH122">
        <v>1</v>
      </c>
      <c r="BI122">
        <v>1</v>
      </c>
      <c r="BJ122" s="1">
        <v>45627</v>
      </c>
      <c r="BK122" s="1">
        <v>45991</v>
      </c>
      <c r="BL122" s="1">
        <v>45627</v>
      </c>
      <c r="BM122" s="1">
        <v>45991</v>
      </c>
      <c r="BN122">
        <v>35</v>
      </c>
      <c r="BO122">
        <v>0</v>
      </c>
      <c r="BP122">
        <v>7</v>
      </c>
      <c r="BQ122">
        <v>7</v>
      </c>
      <c r="BR122">
        <v>7</v>
      </c>
      <c r="BS122">
        <v>7</v>
      </c>
      <c r="BT122">
        <v>7</v>
      </c>
      <c r="BU122">
        <v>0</v>
      </c>
      <c r="BV122" t="str">
        <f>"8:00 AM"</f>
        <v>8:00 AM</v>
      </c>
      <c r="BW122" t="str">
        <f>"4:00 PM"</f>
        <v>4:00 PM</v>
      </c>
      <c r="BX122" t="s">
        <v>133</v>
      </c>
      <c r="BY122">
        <v>0</v>
      </c>
      <c r="BZ122">
        <v>24</v>
      </c>
      <c r="CA122" t="s">
        <v>115</v>
      </c>
      <c r="CC122" s="2" t="s">
        <v>4254</v>
      </c>
      <c r="CD122" t="s">
        <v>4247</v>
      </c>
      <c r="CE122" t="s">
        <v>4248</v>
      </c>
      <c r="CF122" t="s">
        <v>119</v>
      </c>
      <c r="CG122" t="s">
        <v>120</v>
      </c>
      <c r="CH122" s="3">
        <v>96950</v>
      </c>
      <c r="CI122" s="4">
        <v>12.28</v>
      </c>
      <c r="CJ122" s="4">
        <v>12.28</v>
      </c>
      <c r="CK122" s="4">
        <v>18.420000000000002</v>
      </c>
      <c r="CL122" s="4">
        <v>18.420000000000002</v>
      </c>
      <c r="CM122" t="s">
        <v>136</v>
      </c>
      <c r="CN122" t="s">
        <v>240</v>
      </c>
      <c r="CO122" t="s">
        <v>137</v>
      </c>
      <c r="CQ122" t="s">
        <v>115</v>
      </c>
      <c r="CR122" t="s">
        <v>138</v>
      </c>
      <c r="CS122" t="s">
        <v>139</v>
      </c>
      <c r="CT122" t="s">
        <v>138</v>
      </c>
      <c r="CU122" t="s">
        <v>138</v>
      </c>
      <c r="CV122" t="s">
        <v>138</v>
      </c>
      <c r="CW122" t="s">
        <v>139</v>
      </c>
      <c r="CX122" t="s">
        <v>10966</v>
      </c>
      <c r="CY122" s="10">
        <v>16703227415</v>
      </c>
      <c r="CZ122" t="s">
        <v>4252</v>
      </c>
      <c r="DA122" t="s">
        <v>139</v>
      </c>
      <c r="DB122" t="s">
        <v>138</v>
      </c>
      <c r="DC122" t="s">
        <v>115</v>
      </c>
    </row>
    <row r="123" spans="1:112" ht="14.45" customHeight="1" x14ac:dyDescent="0.25">
      <c r="A123" t="s">
        <v>4472</v>
      </c>
      <c r="B123" t="s">
        <v>142</v>
      </c>
      <c r="C123" s="1">
        <v>45559</v>
      </c>
      <c r="D123" s="1">
        <v>45573</v>
      </c>
      <c r="E123" t="s">
        <v>114</v>
      </c>
      <c r="G123" t="s">
        <v>115</v>
      </c>
      <c r="H123" t="s">
        <v>115</v>
      </c>
      <c r="I123" t="s">
        <v>115</v>
      </c>
      <c r="J123" t="s">
        <v>3814</v>
      </c>
      <c r="K123" t="s">
        <v>3815</v>
      </c>
      <c r="L123" t="s">
        <v>410</v>
      </c>
      <c r="M123" t="s">
        <v>4473</v>
      </c>
      <c r="N123" t="s">
        <v>290</v>
      </c>
      <c r="O123" t="s">
        <v>120</v>
      </c>
      <c r="P123" s="3">
        <v>96952</v>
      </c>
      <c r="Q123" t="s">
        <v>121</v>
      </c>
      <c r="S123" s="10">
        <v>16704334428</v>
      </c>
      <c r="U123" t="s">
        <v>3817</v>
      </c>
      <c r="V123">
        <v>457110</v>
      </c>
      <c r="W123" t="s">
        <v>123</v>
      </c>
      <c r="Y123" t="s">
        <v>3818</v>
      </c>
      <c r="Z123" t="s">
        <v>3819</v>
      </c>
      <c r="AA123" t="s">
        <v>3820</v>
      </c>
      <c r="AB123" t="s">
        <v>256</v>
      </c>
      <c r="AC123" t="s">
        <v>410</v>
      </c>
      <c r="AD123" t="s">
        <v>4473</v>
      </c>
      <c r="AE123" t="s">
        <v>290</v>
      </c>
      <c r="AF123" t="s">
        <v>120</v>
      </c>
      <c r="AG123" s="3">
        <v>96952</v>
      </c>
      <c r="AH123" t="s">
        <v>121</v>
      </c>
      <c r="AJ123" s="10">
        <v>16709894711</v>
      </c>
      <c r="AL123" t="s">
        <v>3821</v>
      </c>
      <c r="BD123" t="str">
        <f>"35-2011.00"</f>
        <v>35-2011.00</v>
      </c>
      <c r="BE123" t="s">
        <v>4474</v>
      </c>
      <c r="BF123" t="s">
        <v>4475</v>
      </c>
      <c r="BG123" t="s">
        <v>373</v>
      </c>
      <c r="BH123">
        <v>2</v>
      </c>
      <c r="BJ123" s="1">
        <v>46023</v>
      </c>
      <c r="BK123" s="1">
        <v>46387</v>
      </c>
      <c r="BN123">
        <v>40</v>
      </c>
      <c r="BO123">
        <v>0</v>
      </c>
      <c r="BP123">
        <v>8</v>
      </c>
      <c r="BQ123">
        <v>8</v>
      </c>
      <c r="BR123">
        <v>8</v>
      </c>
      <c r="BS123">
        <v>8</v>
      </c>
      <c r="BT123">
        <v>8</v>
      </c>
      <c r="BU123">
        <v>0</v>
      </c>
      <c r="BV123" t="str">
        <f>"7:30 AM"</f>
        <v>7:30 AM</v>
      </c>
      <c r="BW123" t="str">
        <f>"4:30 PM"</f>
        <v>4:30 PM</v>
      </c>
      <c r="BX123" t="s">
        <v>133</v>
      </c>
      <c r="BY123">
        <v>0</v>
      </c>
      <c r="BZ123">
        <v>12</v>
      </c>
      <c r="CA123" t="s">
        <v>115</v>
      </c>
      <c r="CC123" t="s">
        <v>4476</v>
      </c>
      <c r="CD123" t="s">
        <v>4477</v>
      </c>
      <c r="CE123" t="s">
        <v>4473</v>
      </c>
      <c r="CF123" t="s">
        <v>290</v>
      </c>
      <c r="CG123" t="s">
        <v>120</v>
      </c>
      <c r="CH123" s="3">
        <v>96952</v>
      </c>
      <c r="CI123" s="4">
        <v>8.76</v>
      </c>
      <c r="CJ123" s="4">
        <v>8.76</v>
      </c>
      <c r="CK123" s="4">
        <v>13.14</v>
      </c>
      <c r="CL123" s="4">
        <v>13.14</v>
      </c>
      <c r="CM123" t="s">
        <v>136</v>
      </c>
      <c r="CO123" t="s">
        <v>137</v>
      </c>
      <c r="CQ123" t="s">
        <v>115</v>
      </c>
      <c r="CR123" t="s">
        <v>138</v>
      </c>
      <c r="CS123" t="s">
        <v>139</v>
      </c>
      <c r="CT123" t="s">
        <v>138</v>
      </c>
      <c r="CU123" t="s">
        <v>139</v>
      </c>
      <c r="CV123" t="s">
        <v>138</v>
      </c>
      <c r="CW123" t="s">
        <v>139</v>
      </c>
      <c r="CX123" t="s">
        <v>4478</v>
      </c>
      <c r="CY123" s="10">
        <v>16704334428</v>
      </c>
      <c r="CZ123" t="s">
        <v>3821</v>
      </c>
      <c r="DA123" t="s">
        <v>139</v>
      </c>
      <c r="DB123" t="s">
        <v>138</v>
      </c>
      <c r="DC123" t="s">
        <v>115</v>
      </c>
    </row>
    <row r="124" spans="1:112" ht="14.45" customHeight="1" x14ac:dyDescent="0.25">
      <c r="A124" t="s">
        <v>7038</v>
      </c>
      <c r="B124" t="s">
        <v>248</v>
      </c>
      <c r="C124" s="1">
        <v>45481</v>
      </c>
      <c r="D124" s="1">
        <v>45573</v>
      </c>
      <c r="E124" t="s">
        <v>210</v>
      </c>
      <c r="F124" s="1">
        <v>45606</v>
      </c>
      <c r="G124" t="s">
        <v>115</v>
      </c>
      <c r="H124" t="s">
        <v>115</v>
      </c>
      <c r="I124" t="s">
        <v>115</v>
      </c>
      <c r="J124" t="s">
        <v>7039</v>
      </c>
      <c r="K124" t="s">
        <v>7040</v>
      </c>
      <c r="L124" t="s">
        <v>7041</v>
      </c>
      <c r="M124" t="s">
        <v>7042</v>
      </c>
      <c r="N124" t="s">
        <v>119</v>
      </c>
      <c r="O124" t="s">
        <v>120</v>
      </c>
      <c r="P124" s="3">
        <v>96950</v>
      </c>
      <c r="Q124" t="s">
        <v>121</v>
      </c>
      <c r="R124" t="s">
        <v>139</v>
      </c>
      <c r="S124" s="10">
        <v>16702353602</v>
      </c>
      <c r="U124" t="s">
        <v>7043</v>
      </c>
      <c r="V124">
        <v>33995</v>
      </c>
      <c r="W124" t="s">
        <v>123</v>
      </c>
      <c r="Y124" t="s">
        <v>5780</v>
      </c>
      <c r="Z124" t="s">
        <v>7044</v>
      </c>
      <c r="AA124" t="s">
        <v>139</v>
      </c>
      <c r="AB124" t="s">
        <v>7045</v>
      </c>
      <c r="AC124" t="s">
        <v>7046</v>
      </c>
      <c r="AD124" t="s">
        <v>7047</v>
      </c>
      <c r="AE124" t="s">
        <v>119</v>
      </c>
      <c r="AF124" t="s">
        <v>120</v>
      </c>
      <c r="AG124" s="3">
        <v>96950</v>
      </c>
      <c r="AH124" t="s">
        <v>121</v>
      </c>
      <c r="AJ124" s="10">
        <v>16702353602</v>
      </c>
      <c r="AL124" t="s">
        <v>7048</v>
      </c>
      <c r="BD124" t="str">
        <f>"49-2011.00"</f>
        <v>49-2011.00</v>
      </c>
      <c r="BE124" t="s">
        <v>7049</v>
      </c>
      <c r="BF124" t="s">
        <v>7050</v>
      </c>
      <c r="BG124" t="s">
        <v>7051</v>
      </c>
      <c r="BH124">
        <v>1</v>
      </c>
      <c r="BI124">
        <v>1</v>
      </c>
      <c r="BJ124" s="1">
        <v>45608</v>
      </c>
      <c r="BK124" s="1">
        <v>45972</v>
      </c>
      <c r="BL124" s="1">
        <v>45608</v>
      </c>
      <c r="BM124" s="1">
        <v>45972</v>
      </c>
      <c r="BN124">
        <v>35</v>
      </c>
      <c r="BO124">
        <v>0</v>
      </c>
      <c r="BP124">
        <v>7</v>
      </c>
      <c r="BQ124">
        <v>7</v>
      </c>
      <c r="BR124">
        <v>7</v>
      </c>
      <c r="BS124">
        <v>7</v>
      </c>
      <c r="BT124">
        <v>7</v>
      </c>
      <c r="BU124">
        <v>0</v>
      </c>
      <c r="BV124" t="str">
        <f>"9:00 AM"</f>
        <v>9:00 AM</v>
      </c>
      <c r="BW124" t="str">
        <f t="shared" ref="BW124:BW130" si="0">"5:00 PM"</f>
        <v>5:00 PM</v>
      </c>
      <c r="BX124" t="s">
        <v>133</v>
      </c>
      <c r="BY124">
        <v>0</v>
      </c>
      <c r="BZ124">
        <v>24</v>
      </c>
      <c r="CA124" t="s">
        <v>115</v>
      </c>
      <c r="CC124" t="s">
        <v>7052</v>
      </c>
      <c r="CD124" t="s">
        <v>7053</v>
      </c>
      <c r="CE124" t="s">
        <v>139</v>
      </c>
      <c r="CF124" t="s">
        <v>119</v>
      </c>
      <c r="CG124" t="s">
        <v>120</v>
      </c>
      <c r="CH124" s="3">
        <v>96950</v>
      </c>
      <c r="CI124" s="4">
        <v>17.3</v>
      </c>
      <c r="CJ124" s="4">
        <v>17.3</v>
      </c>
      <c r="CK124" s="4">
        <v>25.95</v>
      </c>
      <c r="CL124" s="4">
        <v>25.95</v>
      </c>
      <c r="CM124" t="s">
        <v>136</v>
      </c>
      <c r="CN124" t="s">
        <v>139</v>
      </c>
      <c r="CO124" t="s">
        <v>137</v>
      </c>
      <c r="CQ124" t="s">
        <v>115</v>
      </c>
      <c r="CR124" t="s">
        <v>138</v>
      </c>
      <c r="CS124" t="s">
        <v>139</v>
      </c>
      <c r="CT124" t="s">
        <v>138</v>
      </c>
      <c r="CU124" t="s">
        <v>139</v>
      </c>
      <c r="CV124" t="s">
        <v>138</v>
      </c>
      <c r="CW124" t="s">
        <v>139</v>
      </c>
      <c r="CX124" t="s">
        <v>416</v>
      </c>
      <c r="CY124" s="10">
        <v>16702353602</v>
      </c>
      <c r="CZ124" t="s">
        <v>7048</v>
      </c>
      <c r="DA124" t="s">
        <v>417</v>
      </c>
      <c r="DB124" t="s">
        <v>138</v>
      </c>
      <c r="DC124" t="s">
        <v>115</v>
      </c>
      <c r="DD124" t="s">
        <v>418</v>
      </c>
      <c r="DE124" t="s">
        <v>419</v>
      </c>
      <c r="DF124" t="s">
        <v>420</v>
      </c>
      <c r="DG124" t="s">
        <v>421</v>
      </c>
      <c r="DH124" t="s">
        <v>422</v>
      </c>
    </row>
    <row r="125" spans="1:112" ht="14.45" customHeight="1" x14ac:dyDescent="0.25">
      <c r="A125" t="s">
        <v>7414</v>
      </c>
      <c r="B125" t="s">
        <v>248</v>
      </c>
      <c r="C125" s="1">
        <v>45493</v>
      </c>
      <c r="D125" s="1">
        <v>45573</v>
      </c>
      <c r="E125" t="s">
        <v>114</v>
      </c>
      <c r="G125" t="s">
        <v>115</v>
      </c>
      <c r="H125" t="s">
        <v>115</v>
      </c>
      <c r="I125" t="s">
        <v>115</v>
      </c>
      <c r="J125" t="s">
        <v>4215</v>
      </c>
      <c r="L125" t="s">
        <v>2737</v>
      </c>
      <c r="N125" t="s">
        <v>119</v>
      </c>
      <c r="O125" t="s">
        <v>120</v>
      </c>
      <c r="P125" s="3">
        <v>96950</v>
      </c>
      <c r="Q125" t="s">
        <v>121</v>
      </c>
      <c r="S125" s="10">
        <v>16702358778</v>
      </c>
      <c r="U125" t="s">
        <v>4216</v>
      </c>
      <c r="V125">
        <v>531110</v>
      </c>
      <c r="W125" t="s">
        <v>123</v>
      </c>
      <c r="Y125" t="s">
        <v>1381</v>
      </c>
      <c r="Z125" t="s">
        <v>1382</v>
      </c>
      <c r="AA125" t="s">
        <v>1383</v>
      </c>
      <c r="AB125" t="s">
        <v>235</v>
      </c>
      <c r="AC125" t="s">
        <v>2737</v>
      </c>
      <c r="AE125" t="s">
        <v>119</v>
      </c>
      <c r="AF125" t="s">
        <v>120</v>
      </c>
      <c r="AG125" s="3">
        <v>96950</v>
      </c>
      <c r="AH125" t="s">
        <v>121</v>
      </c>
      <c r="AJ125" s="10">
        <v>16702358778</v>
      </c>
      <c r="AL125" t="s">
        <v>1384</v>
      </c>
      <c r="BD125" t="str">
        <f>"37-2011.00"</f>
        <v>37-2011.00</v>
      </c>
      <c r="BE125" t="s">
        <v>1133</v>
      </c>
      <c r="BF125" t="s">
        <v>4217</v>
      </c>
      <c r="BG125" t="s">
        <v>4218</v>
      </c>
      <c r="BH125">
        <v>1</v>
      </c>
      <c r="BI125">
        <v>1</v>
      </c>
      <c r="BJ125" s="1">
        <v>45566</v>
      </c>
      <c r="BK125" s="1">
        <v>45930</v>
      </c>
      <c r="BL125" s="1">
        <v>45573</v>
      </c>
      <c r="BM125" s="1">
        <v>45930</v>
      </c>
      <c r="BN125">
        <v>40</v>
      </c>
      <c r="BO125">
        <v>0</v>
      </c>
      <c r="BP125">
        <v>8</v>
      </c>
      <c r="BQ125">
        <v>8</v>
      </c>
      <c r="BR125">
        <v>8</v>
      </c>
      <c r="BS125">
        <v>8</v>
      </c>
      <c r="BT125">
        <v>8</v>
      </c>
      <c r="BU125">
        <v>0</v>
      </c>
      <c r="BV125" t="str">
        <f t="shared" ref="BV125:BV133" si="1">"8:00 AM"</f>
        <v>8:00 AM</v>
      </c>
      <c r="BW125" t="str">
        <f t="shared" si="0"/>
        <v>5:00 PM</v>
      </c>
      <c r="BX125" t="s">
        <v>240</v>
      </c>
      <c r="BY125">
        <v>0</v>
      </c>
      <c r="BZ125">
        <v>6</v>
      </c>
      <c r="CA125" t="s">
        <v>115</v>
      </c>
      <c r="CC125" t="s">
        <v>4219</v>
      </c>
      <c r="CD125" t="s">
        <v>2737</v>
      </c>
      <c r="CF125" t="s">
        <v>119</v>
      </c>
      <c r="CG125" t="s">
        <v>120</v>
      </c>
      <c r="CH125" s="3">
        <v>96950</v>
      </c>
      <c r="CI125" s="4">
        <v>8.2899999999999991</v>
      </c>
      <c r="CJ125" s="4">
        <v>10</v>
      </c>
      <c r="CK125" s="4">
        <v>12.44</v>
      </c>
      <c r="CL125" s="4">
        <v>15</v>
      </c>
      <c r="CM125" t="s">
        <v>136</v>
      </c>
      <c r="CN125" t="s">
        <v>331</v>
      </c>
      <c r="CO125" t="s">
        <v>137</v>
      </c>
      <c r="CQ125" t="s">
        <v>115</v>
      </c>
      <c r="CR125" t="s">
        <v>138</v>
      </c>
      <c r="CS125" t="s">
        <v>138</v>
      </c>
      <c r="CT125" t="s">
        <v>138</v>
      </c>
      <c r="CU125" t="s">
        <v>139</v>
      </c>
      <c r="CV125" t="s">
        <v>138</v>
      </c>
      <c r="CW125" t="s">
        <v>138</v>
      </c>
      <c r="CX125" t="s">
        <v>1389</v>
      </c>
      <c r="CY125" s="10">
        <v>16702358778</v>
      </c>
      <c r="CZ125" t="s">
        <v>1384</v>
      </c>
      <c r="DA125" t="s">
        <v>139</v>
      </c>
      <c r="DB125" t="s">
        <v>138</v>
      </c>
      <c r="DC125" t="s">
        <v>115</v>
      </c>
    </row>
    <row r="126" spans="1:112" ht="14.45" customHeight="1" x14ac:dyDescent="0.25">
      <c r="A126" t="s">
        <v>10968</v>
      </c>
      <c r="B126" t="s">
        <v>142</v>
      </c>
      <c r="C126" s="1">
        <v>45545</v>
      </c>
      <c r="D126" s="1">
        <v>45573</v>
      </c>
      <c r="E126" t="s">
        <v>114</v>
      </c>
      <c r="G126" t="s">
        <v>115</v>
      </c>
      <c r="H126" t="s">
        <v>115</v>
      </c>
      <c r="I126" t="s">
        <v>115</v>
      </c>
      <c r="J126" t="s">
        <v>2213</v>
      </c>
      <c r="K126" t="s">
        <v>2257</v>
      </c>
      <c r="L126" t="s">
        <v>2215</v>
      </c>
      <c r="M126" t="s">
        <v>139</v>
      </c>
      <c r="N126" t="s">
        <v>128</v>
      </c>
      <c r="O126" t="s">
        <v>120</v>
      </c>
      <c r="P126" s="3">
        <v>96950</v>
      </c>
      <c r="Q126" t="s">
        <v>121</v>
      </c>
      <c r="R126" t="s">
        <v>139</v>
      </c>
      <c r="S126" s="10">
        <v>16702872348</v>
      </c>
      <c r="U126" t="s">
        <v>2217</v>
      </c>
      <c r="V126">
        <v>561612</v>
      </c>
      <c r="W126" t="s">
        <v>123</v>
      </c>
      <c r="Y126" t="s">
        <v>1710</v>
      </c>
      <c r="Z126" t="s">
        <v>2218</v>
      </c>
      <c r="AA126" t="s">
        <v>2219</v>
      </c>
      <c r="AB126" t="s">
        <v>2220</v>
      </c>
      <c r="AC126" t="s">
        <v>2215</v>
      </c>
      <c r="AD126" t="s">
        <v>2216</v>
      </c>
      <c r="AE126" t="s">
        <v>128</v>
      </c>
      <c r="AF126" t="s">
        <v>120</v>
      </c>
      <c r="AG126" s="3">
        <v>96950</v>
      </c>
      <c r="AH126" t="s">
        <v>121</v>
      </c>
      <c r="AJ126" s="10">
        <v>16702872348</v>
      </c>
      <c r="AL126" t="s">
        <v>2221</v>
      </c>
      <c r="BD126" t="str">
        <f>"33-9032.00"</f>
        <v>33-9032.00</v>
      </c>
      <c r="BE126" t="s">
        <v>1641</v>
      </c>
      <c r="BF126" t="s">
        <v>2258</v>
      </c>
      <c r="BG126" t="s">
        <v>1643</v>
      </c>
      <c r="BH126">
        <v>2</v>
      </c>
      <c r="BJ126" s="1">
        <v>45689</v>
      </c>
      <c r="BK126" s="1">
        <v>46053</v>
      </c>
      <c r="BN126">
        <v>40</v>
      </c>
      <c r="BO126">
        <v>0</v>
      </c>
      <c r="BP126">
        <v>8</v>
      </c>
      <c r="BQ126">
        <v>8</v>
      </c>
      <c r="BR126">
        <v>8</v>
      </c>
      <c r="BS126">
        <v>8</v>
      </c>
      <c r="BT126">
        <v>8</v>
      </c>
      <c r="BU126">
        <v>0</v>
      </c>
      <c r="BV126" t="str">
        <f t="shared" si="1"/>
        <v>8:00 AM</v>
      </c>
      <c r="BW126" t="str">
        <f t="shared" si="0"/>
        <v>5:00 PM</v>
      </c>
      <c r="BX126" t="s">
        <v>133</v>
      </c>
      <c r="BY126">
        <v>0</v>
      </c>
      <c r="BZ126">
        <v>6</v>
      </c>
      <c r="CA126" t="s">
        <v>115</v>
      </c>
      <c r="CC126" t="s">
        <v>4335</v>
      </c>
      <c r="CD126" t="s">
        <v>2216</v>
      </c>
      <c r="CE126" t="s">
        <v>2215</v>
      </c>
      <c r="CF126" t="s">
        <v>128</v>
      </c>
      <c r="CG126" t="s">
        <v>120</v>
      </c>
      <c r="CH126" s="3">
        <v>96950</v>
      </c>
      <c r="CI126" s="4">
        <v>8.15</v>
      </c>
      <c r="CJ126" s="4">
        <v>8.15</v>
      </c>
      <c r="CK126" s="4">
        <v>12.22</v>
      </c>
      <c r="CL126" s="4">
        <v>12.22</v>
      </c>
      <c r="CM126" t="s">
        <v>136</v>
      </c>
      <c r="CO126" t="s">
        <v>137</v>
      </c>
      <c r="CQ126" t="s">
        <v>115</v>
      </c>
      <c r="CR126" t="s">
        <v>138</v>
      </c>
      <c r="CS126" t="s">
        <v>139</v>
      </c>
      <c r="CT126" t="s">
        <v>138</v>
      </c>
      <c r="CU126" t="s">
        <v>139</v>
      </c>
      <c r="CV126" t="s">
        <v>138</v>
      </c>
      <c r="CW126" t="s">
        <v>139</v>
      </c>
      <c r="CX126" t="s">
        <v>2225</v>
      </c>
      <c r="CY126" s="10">
        <v>16702872348</v>
      </c>
      <c r="CZ126" t="s">
        <v>2221</v>
      </c>
      <c r="DA126" t="s">
        <v>417</v>
      </c>
      <c r="DB126" t="s">
        <v>138</v>
      </c>
      <c r="DC126" t="s">
        <v>115</v>
      </c>
    </row>
    <row r="127" spans="1:112" ht="14.45" customHeight="1" x14ac:dyDescent="0.25">
      <c r="A127" t="s">
        <v>11031</v>
      </c>
      <c r="B127" t="s">
        <v>248</v>
      </c>
      <c r="C127" s="1">
        <v>45468</v>
      </c>
      <c r="D127" s="1">
        <v>45573</v>
      </c>
      <c r="E127" t="s">
        <v>210</v>
      </c>
      <c r="F127" s="1">
        <v>45564</v>
      </c>
      <c r="G127" t="s">
        <v>115</v>
      </c>
      <c r="H127" t="s">
        <v>115</v>
      </c>
      <c r="I127" t="s">
        <v>115</v>
      </c>
      <c r="J127" t="s">
        <v>7262</v>
      </c>
      <c r="K127" t="s">
        <v>224</v>
      </c>
      <c r="L127" t="s">
        <v>7263</v>
      </c>
      <c r="M127" t="s">
        <v>7264</v>
      </c>
      <c r="N127" t="s">
        <v>128</v>
      </c>
      <c r="O127" t="s">
        <v>120</v>
      </c>
      <c r="P127" s="3">
        <v>96950</v>
      </c>
      <c r="Q127" t="s">
        <v>121</v>
      </c>
      <c r="R127" t="s">
        <v>139</v>
      </c>
      <c r="S127" s="10">
        <v>16702347900</v>
      </c>
      <c r="T127">
        <v>803</v>
      </c>
      <c r="U127" t="s">
        <v>7265</v>
      </c>
      <c r="V127">
        <v>23622</v>
      </c>
      <c r="W127" t="s">
        <v>123</v>
      </c>
      <c r="Y127" t="s">
        <v>7266</v>
      </c>
      <c r="Z127" t="s">
        <v>7267</v>
      </c>
      <c r="AA127" t="s">
        <v>7268</v>
      </c>
      <c r="AB127" t="s">
        <v>997</v>
      </c>
      <c r="AC127" t="s">
        <v>7263</v>
      </c>
      <c r="AD127" t="s">
        <v>7264</v>
      </c>
      <c r="AE127" t="s">
        <v>128</v>
      </c>
      <c r="AF127" t="s">
        <v>120</v>
      </c>
      <c r="AG127" s="3">
        <v>96950</v>
      </c>
      <c r="AH127" t="s">
        <v>121</v>
      </c>
      <c r="AI127" t="s">
        <v>439</v>
      </c>
      <c r="AJ127" s="10">
        <v>16702347900</v>
      </c>
      <c r="AK127">
        <v>803</v>
      </c>
      <c r="AL127" t="s">
        <v>7269</v>
      </c>
      <c r="BD127" t="str">
        <f>"27-1025.00"</f>
        <v>27-1025.00</v>
      </c>
      <c r="BE127" t="s">
        <v>4924</v>
      </c>
      <c r="BF127" t="s">
        <v>11032</v>
      </c>
      <c r="BG127" t="s">
        <v>11033</v>
      </c>
      <c r="BH127">
        <v>4</v>
      </c>
      <c r="BI127">
        <v>4</v>
      </c>
      <c r="BJ127" s="1">
        <v>45566</v>
      </c>
      <c r="BK127" s="1">
        <v>45930</v>
      </c>
      <c r="BL127" s="1">
        <v>45573</v>
      </c>
      <c r="BM127" s="1">
        <v>45930</v>
      </c>
      <c r="BN127">
        <v>40</v>
      </c>
      <c r="BO127">
        <v>0</v>
      </c>
      <c r="BP127">
        <v>8</v>
      </c>
      <c r="BQ127">
        <v>8</v>
      </c>
      <c r="BR127">
        <v>8</v>
      </c>
      <c r="BS127">
        <v>8</v>
      </c>
      <c r="BT127">
        <v>8</v>
      </c>
      <c r="BU127">
        <v>0</v>
      </c>
      <c r="BV127" t="str">
        <f t="shared" si="1"/>
        <v>8:00 AM</v>
      </c>
      <c r="BW127" t="str">
        <f t="shared" si="0"/>
        <v>5:00 PM</v>
      </c>
      <c r="BX127" t="s">
        <v>360</v>
      </c>
      <c r="BY127">
        <v>0</v>
      </c>
      <c r="BZ127">
        <v>24</v>
      </c>
      <c r="CA127" t="s">
        <v>115</v>
      </c>
      <c r="CC127" t="s">
        <v>11034</v>
      </c>
      <c r="CD127" t="s">
        <v>7273</v>
      </c>
      <c r="CE127" t="s">
        <v>7274</v>
      </c>
      <c r="CF127" t="s">
        <v>128</v>
      </c>
      <c r="CG127" t="s">
        <v>120</v>
      </c>
      <c r="CH127" s="3">
        <v>96950</v>
      </c>
      <c r="CI127" s="4">
        <v>9.7200000000000006</v>
      </c>
      <c r="CJ127" s="4">
        <v>13</v>
      </c>
      <c r="CK127" s="4">
        <v>14.58</v>
      </c>
      <c r="CL127" s="4">
        <v>19.5</v>
      </c>
      <c r="CM127" t="s">
        <v>136</v>
      </c>
      <c r="CN127" t="s">
        <v>7275</v>
      </c>
      <c r="CO127" t="s">
        <v>173</v>
      </c>
      <c r="CQ127" t="s">
        <v>115</v>
      </c>
      <c r="CR127" t="s">
        <v>138</v>
      </c>
      <c r="CS127" t="s">
        <v>139</v>
      </c>
      <c r="CT127" t="s">
        <v>138</v>
      </c>
      <c r="CU127" t="s">
        <v>139</v>
      </c>
      <c r="CV127" t="s">
        <v>138</v>
      </c>
      <c r="CW127" t="s">
        <v>139</v>
      </c>
      <c r="CX127" t="s">
        <v>7276</v>
      </c>
      <c r="CY127" s="10">
        <v>16702347900</v>
      </c>
      <c r="CZ127" t="s">
        <v>7269</v>
      </c>
      <c r="DA127" t="s">
        <v>7277</v>
      </c>
      <c r="DB127" t="s">
        <v>138</v>
      </c>
      <c r="DC127" t="s">
        <v>115</v>
      </c>
      <c r="DD127" t="s">
        <v>7266</v>
      </c>
      <c r="DE127" t="s">
        <v>7267</v>
      </c>
      <c r="DF127" t="s">
        <v>3915</v>
      </c>
      <c r="DG127" t="s">
        <v>7262</v>
      </c>
      <c r="DH127" t="s">
        <v>7269</v>
      </c>
    </row>
    <row r="128" spans="1:112" ht="14.45" customHeight="1" x14ac:dyDescent="0.25">
      <c r="A128" t="s">
        <v>11318</v>
      </c>
      <c r="B128" t="s">
        <v>248</v>
      </c>
      <c r="C128" s="1">
        <v>45490</v>
      </c>
      <c r="D128" s="1">
        <v>45573</v>
      </c>
      <c r="E128" t="s">
        <v>210</v>
      </c>
      <c r="F128" s="1">
        <v>45564</v>
      </c>
      <c r="G128" t="s">
        <v>115</v>
      </c>
      <c r="H128" t="s">
        <v>115</v>
      </c>
      <c r="I128" t="s">
        <v>115</v>
      </c>
      <c r="J128" t="s">
        <v>4456</v>
      </c>
      <c r="L128" t="s">
        <v>4457</v>
      </c>
      <c r="M128" t="s">
        <v>4458</v>
      </c>
      <c r="N128" t="s">
        <v>119</v>
      </c>
      <c r="O128" t="s">
        <v>120</v>
      </c>
      <c r="P128" s="3">
        <v>96950</v>
      </c>
      <c r="Q128" t="s">
        <v>121</v>
      </c>
      <c r="S128" s="10">
        <v>16702348106</v>
      </c>
      <c r="U128" t="s">
        <v>4459</v>
      </c>
      <c r="V128">
        <v>23622</v>
      </c>
      <c r="W128" t="s">
        <v>123</v>
      </c>
      <c r="Y128" t="s">
        <v>4460</v>
      </c>
      <c r="Z128" t="s">
        <v>4461</v>
      </c>
      <c r="AB128" t="s">
        <v>997</v>
      </c>
      <c r="AC128" t="s">
        <v>4457</v>
      </c>
      <c r="AD128" t="s">
        <v>4458</v>
      </c>
      <c r="AE128" t="s">
        <v>128</v>
      </c>
      <c r="AF128" t="s">
        <v>120</v>
      </c>
      <c r="AG128" s="3">
        <v>96950</v>
      </c>
      <c r="AH128" t="s">
        <v>121</v>
      </c>
      <c r="AJ128" s="10">
        <v>16702348106</v>
      </c>
      <c r="AL128" t="s">
        <v>4462</v>
      </c>
      <c r="BD128" t="str">
        <f>"49-9071.00"</f>
        <v>49-9071.00</v>
      </c>
      <c r="BE128" t="s">
        <v>169</v>
      </c>
      <c r="BF128" t="s">
        <v>8116</v>
      </c>
      <c r="BG128" t="s">
        <v>8117</v>
      </c>
      <c r="BH128">
        <v>3</v>
      </c>
      <c r="BI128">
        <v>3</v>
      </c>
      <c r="BJ128" s="1">
        <v>45566</v>
      </c>
      <c r="BK128" s="1">
        <v>45930</v>
      </c>
      <c r="BL128" s="1">
        <v>45573</v>
      </c>
      <c r="BM128" s="1">
        <v>45930</v>
      </c>
      <c r="BN128">
        <v>40</v>
      </c>
      <c r="BO128">
        <v>0</v>
      </c>
      <c r="BP128">
        <v>8</v>
      </c>
      <c r="BQ128">
        <v>8</v>
      </c>
      <c r="BR128">
        <v>8</v>
      </c>
      <c r="BS128">
        <v>8</v>
      </c>
      <c r="BT128">
        <v>8</v>
      </c>
      <c r="BU128">
        <v>0</v>
      </c>
      <c r="BV128" t="str">
        <f t="shared" si="1"/>
        <v>8:00 AM</v>
      </c>
      <c r="BW128" t="str">
        <f t="shared" si="0"/>
        <v>5:00 PM</v>
      </c>
      <c r="BX128" t="s">
        <v>240</v>
      </c>
      <c r="BY128">
        <v>0</v>
      </c>
      <c r="BZ128">
        <v>24</v>
      </c>
      <c r="CA128" t="s">
        <v>115</v>
      </c>
      <c r="CC128" t="s">
        <v>8118</v>
      </c>
      <c r="CD128" t="s">
        <v>4457</v>
      </c>
      <c r="CE128" t="s">
        <v>4458</v>
      </c>
      <c r="CF128" t="s">
        <v>119</v>
      </c>
      <c r="CG128" t="s">
        <v>120</v>
      </c>
      <c r="CH128" s="3">
        <v>96950</v>
      </c>
      <c r="CI128" s="4">
        <v>9.75</v>
      </c>
      <c r="CJ128" s="4">
        <v>9.75</v>
      </c>
      <c r="CK128" s="4">
        <v>14.63</v>
      </c>
      <c r="CL128" s="4">
        <v>14.63</v>
      </c>
      <c r="CM128" t="s">
        <v>136</v>
      </c>
      <c r="CO128" t="s">
        <v>137</v>
      </c>
      <c r="CQ128" t="s">
        <v>115</v>
      </c>
      <c r="CR128" t="s">
        <v>138</v>
      </c>
      <c r="CS128" t="s">
        <v>138</v>
      </c>
      <c r="CT128" t="s">
        <v>138</v>
      </c>
      <c r="CU128" t="s">
        <v>139</v>
      </c>
      <c r="CV128" t="s">
        <v>138</v>
      </c>
      <c r="CW128" t="s">
        <v>139</v>
      </c>
      <c r="CX128" t="s">
        <v>4466</v>
      </c>
      <c r="CY128" s="10">
        <v>16702348106</v>
      </c>
      <c r="CZ128" t="s">
        <v>4462</v>
      </c>
      <c r="DA128" t="s">
        <v>139</v>
      </c>
      <c r="DB128" t="s">
        <v>138</v>
      </c>
      <c r="DC128" t="s">
        <v>115</v>
      </c>
    </row>
    <row r="129" spans="1:112" ht="14.45" customHeight="1" x14ac:dyDescent="0.25">
      <c r="A129" t="s">
        <v>12171</v>
      </c>
      <c r="B129" t="s">
        <v>248</v>
      </c>
      <c r="C129" s="1">
        <v>45490</v>
      </c>
      <c r="D129" s="1">
        <v>45573</v>
      </c>
      <c r="E129" t="s">
        <v>114</v>
      </c>
      <c r="G129" t="s">
        <v>115</v>
      </c>
      <c r="H129" t="s">
        <v>115</v>
      </c>
      <c r="I129" t="s">
        <v>115</v>
      </c>
      <c r="J129" t="s">
        <v>4456</v>
      </c>
      <c r="L129" t="s">
        <v>4457</v>
      </c>
      <c r="M129" t="s">
        <v>4458</v>
      </c>
      <c r="N129" t="s">
        <v>119</v>
      </c>
      <c r="O129" t="s">
        <v>120</v>
      </c>
      <c r="P129" s="3">
        <v>96950</v>
      </c>
      <c r="Q129" t="s">
        <v>121</v>
      </c>
      <c r="S129" s="10">
        <v>16702348106</v>
      </c>
      <c r="U129" t="s">
        <v>4459</v>
      </c>
      <c r="V129">
        <v>23622</v>
      </c>
      <c r="W129" t="s">
        <v>123</v>
      </c>
      <c r="Y129" t="s">
        <v>4460</v>
      </c>
      <c r="Z129" t="s">
        <v>4461</v>
      </c>
      <c r="AB129" t="s">
        <v>997</v>
      </c>
      <c r="AC129" t="s">
        <v>4457</v>
      </c>
      <c r="AD129" t="s">
        <v>4458</v>
      </c>
      <c r="AE129" t="s">
        <v>128</v>
      </c>
      <c r="AF129" t="s">
        <v>120</v>
      </c>
      <c r="AG129" s="3">
        <v>96950</v>
      </c>
      <c r="AH129" t="s">
        <v>121</v>
      </c>
      <c r="AJ129" s="10">
        <v>16702348106</v>
      </c>
      <c r="AL129" t="s">
        <v>4462</v>
      </c>
      <c r="BD129" t="str">
        <f>"49-9071.00"</f>
        <v>49-9071.00</v>
      </c>
      <c r="BE129" t="s">
        <v>169</v>
      </c>
      <c r="BF129" t="s">
        <v>8116</v>
      </c>
      <c r="BG129" t="s">
        <v>8117</v>
      </c>
      <c r="BH129">
        <v>3</v>
      </c>
      <c r="BI129">
        <v>3</v>
      </c>
      <c r="BJ129" s="1">
        <v>45597</v>
      </c>
      <c r="BK129" s="1">
        <v>45961</v>
      </c>
      <c r="BL129" s="1">
        <v>45597</v>
      </c>
      <c r="BM129" s="1">
        <v>45961</v>
      </c>
      <c r="BN129">
        <v>48</v>
      </c>
      <c r="BO129">
        <v>0</v>
      </c>
      <c r="BP129">
        <v>8</v>
      </c>
      <c r="BQ129">
        <v>8</v>
      </c>
      <c r="BR129">
        <v>8</v>
      </c>
      <c r="BS129">
        <v>8</v>
      </c>
      <c r="BT129">
        <v>8</v>
      </c>
      <c r="BU129">
        <v>8</v>
      </c>
      <c r="BV129" t="str">
        <f t="shared" si="1"/>
        <v>8:00 AM</v>
      </c>
      <c r="BW129" t="str">
        <f t="shared" si="0"/>
        <v>5:00 PM</v>
      </c>
      <c r="BX129" t="s">
        <v>240</v>
      </c>
      <c r="BY129">
        <v>0</v>
      </c>
      <c r="BZ129">
        <v>24</v>
      </c>
      <c r="CA129" t="s">
        <v>115</v>
      </c>
      <c r="CC129" t="s">
        <v>8118</v>
      </c>
      <c r="CD129" t="s">
        <v>4457</v>
      </c>
      <c r="CE129" t="s">
        <v>4458</v>
      </c>
      <c r="CF129" t="s">
        <v>119</v>
      </c>
      <c r="CG129" t="s">
        <v>120</v>
      </c>
      <c r="CH129" s="3">
        <v>96950</v>
      </c>
      <c r="CI129" s="4">
        <v>9.75</v>
      </c>
      <c r="CJ129" s="4">
        <v>9.75</v>
      </c>
      <c r="CK129" s="4">
        <v>14.63</v>
      </c>
      <c r="CL129" s="4">
        <v>14.63</v>
      </c>
      <c r="CM129" t="s">
        <v>136</v>
      </c>
      <c r="CO129" t="s">
        <v>137</v>
      </c>
      <c r="CQ129" t="s">
        <v>115</v>
      </c>
      <c r="CR129" t="s">
        <v>138</v>
      </c>
      <c r="CS129" t="s">
        <v>138</v>
      </c>
      <c r="CT129" t="s">
        <v>138</v>
      </c>
      <c r="CU129" t="s">
        <v>139</v>
      </c>
      <c r="CV129" t="s">
        <v>138</v>
      </c>
      <c r="CW129" t="s">
        <v>139</v>
      </c>
      <c r="CX129" t="s">
        <v>4466</v>
      </c>
      <c r="CY129" s="10">
        <v>16702348106</v>
      </c>
      <c r="CZ129" t="s">
        <v>4462</v>
      </c>
      <c r="DA129" t="s">
        <v>139</v>
      </c>
      <c r="DB129" t="s">
        <v>138</v>
      </c>
      <c r="DC129" t="s">
        <v>115</v>
      </c>
    </row>
    <row r="130" spans="1:112" ht="14.45" customHeight="1" x14ac:dyDescent="0.25">
      <c r="A130" t="s">
        <v>12172</v>
      </c>
      <c r="B130" t="s">
        <v>158</v>
      </c>
      <c r="C130" s="1">
        <v>45505</v>
      </c>
      <c r="D130" s="1">
        <v>45573</v>
      </c>
      <c r="E130" t="s">
        <v>210</v>
      </c>
      <c r="F130" s="1">
        <v>45564</v>
      </c>
      <c r="G130" t="s">
        <v>115</v>
      </c>
      <c r="H130" t="s">
        <v>115</v>
      </c>
      <c r="I130" t="s">
        <v>115</v>
      </c>
      <c r="J130" t="s">
        <v>560</v>
      </c>
      <c r="K130" t="s">
        <v>561</v>
      </c>
      <c r="L130" t="s">
        <v>562</v>
      </c>
      <c r="M130" t="s">
        <v>12173</v>
      </c>
      <c r="N130" t="s">
        <v>128</v>
      </c>
      <c r="O130" t="s">
        <v>120</v>
      </c>
      <c r="P130" s="3">
        <v>96950</v>
      </c>
      <c r="Q130" t="s">
        <v>121</v>
      </c>
      <c r="S130" s="10">
        <v>16702342664</v>
      </c>
      <c r="U130" t="s">
        <v>1401</v>
      </c>
      <c r="V130">
        <v>561320</v>
      </c>
      <c r="W130" t="s">
        <v>532</v>
      </c>
      <c r="X130" t="s">
        <v>138</v>
      </c>
      <c r="Y130" t="s">
        <v>563</v>
      </c>
      <c r="Z130" t="s">
        <v>564</v>
      </c>
      <c r="AA130" t="s">
        <v>565</v>
      </c>
      <c r="AB130" t="s">
        <v>566</v>
      </c>
      <c r="AC130" t="s">
        <v>562</v>
      </c>
      <c r="AD130" t="s">
        <v>12173</v>
      </c>
      <c r="AE130" t="s">
        <v>128</v>
      </c>
      <c r="AF130" t="s">
        <v>120</v>
      </c>
      <c r="AG130" s="3">
        <v>96950</v>
      </c>
      <c r="AH130" t="s">
        <v>121</v>
      </c>
      <c r="AJ130" s="10">
        <v>16702342664</v>
      </c>
      <c r="AL130" t="s">
        <v>567</v>
      </c>
      <c r="BD130" t="str">
        <f>"35-3023.00"</f>
        <v>35-3023.00</v>
      </c>
      <c r="BE130" t="s">
        <v>568</v>
      </c>
      <c r="BF130" t="s">
        <v>569</v>
      </c>
      <c r="BG130" t="s">
        <v>570</v>
      </c>
      <c r="BH130">
        <v>10</v>
      </c>
      <c r="BJ130" s="1">
        <v>45566</v>
      </c>
      <c r="BK130" s="1">
        <v>45930</v>
      </c>
      <c r="BN130">
        <v>40</v>
      </c>
      <c r="BO130">
        <v>0</v>
      </c>
      <c r="BP130">
        <v>8</v>
      </c>
      <c r="BQ130">
        <v>8</v>
      </c>
      <c r="BR130">
        <v>8</v>
      </c>
      <c r="BS130">
        <v>8</v>
      </c>
      <c r="BT130">
        <v>8</v>
      </c>
      <c r="BU130">
        <v>0</v>
      </c>
      <c r="BV130" t="str">
        <f t="shared" si="1"/>
        <v>8:00 AM</v>
      </c>
      <c r="BW130" t="str">
        <f t="shared" si="0"/>
        <v>5:00 PM</v>
      </c>
      <c r="BX130" t="s">
        <v>240</v>
      </c>
      <c r="BY130">
        <v>0</v>
      </c>
      <c r="BZ130">
        <v>3</v>
      </c>
      <c r="CA130" t="s">
        <v>115</v>
      </c>
      <c r="CC130" s="2" t="s">
        <v>571</v>
      </c>
      <c r="CD130" t="s">
        <v>562</v>
      </c>
      <c r="CE130" t="s">
        <v>12173</v>
      </c>
      <c r="CF130" t="s">
        <v>128</v>
      </c>
      <c r="CG130" t="s">
        <v>120</v>
      </c>
      <c r="CH130" s="3">
        <v>96950</v>
      </c>
      <c r="CI130" s="4">
        <v>8.35</v>
      </c>
      <c r="CJ130" s="4">
        <v>8.35</v>
      </c>
      <c r="CK130" s="4">
        <v>12.53</v>
      </c>
      <c r="CL130" s="4">
        <v>12.53</v>
      </c>
      <c r="CM130" t="s">
        <v>136</v>
      </c>
      <c r="CN130" t="s">
        <v>240</v>
      </c>
      <c r="CO130" t="s">
        <v>137</v>
      </c>
      <c r="CQ130" t="s">
        <v>115</v>
      </c>
      <c r="CR130" t="s">
        <v>138</v>
      </c>
      <c r="CS130" t="s">
        <v>139</v>
      </c>
      <c r="CT130" t="s">
        <v>138</v>
      </c>
      <c r="CU130" t="s">
        <v>139</v>
      </c>
      <c r="CV130" t="s">
        <v>138</v>
      </c>
      <c r="CW130" t="s">
        <v>139</v>
      </c>
      <c r="CX130" t="s">
        <v>12174</v>
      </c>
      <c r="CY130" s="10">
        <v>16702342664</v>
      </c>
      <c r="CZ130" t="s">
        <v>12175</v>
      </c>
      <c r="DA130" t="s">
        <v>572</v>
      </c>
      <c r="DB130" t="s">
        <v>138</v>
      </c>
      <c r="DC130" t="s">
        <v>138</v>
      </c>
    </row>
    <row r="131" spans="1:112" ht="14.45" customHeight="1" x14ac:dyDescent="0.25">
      <c r="A131" t="s">
        <v>12397</v>
      </c>
      <c r="B131" t="s">
        <v>113</v>
      </c>
      <c r="C131" s="1">
        <v>45573</v>
      </c>
      <c r="D131" s="1">
        <v>45573</v>
      </c>
      <c r="E131" t="s">
        <v>210</v>
      </c>
      <c r="F131" s="1">
        <v>45656</v>
      </c>
      <c r="G131" t="s">
        <v>115</v>
      </c>
      <c r="H131" t="s">
        <v>115</v>
      </c>
      <c r="I131" t="s">
        <v>115</v>
      </c>
      <c r="J131" t="s">
        <v>1346</v>
      </c>
      <c r="L131" t="s">
        <v>1347</v>
      </c>
      <c r="M131" t="s">
        <v>1348</v>
      </c>
      <c r="N131" t="s">
        <v>128</v>
      </c>
      <c r="O131" t="s">
        <v>120</v>
      </c>
      <c r="P131" s="3">
        <v>96950</v>
      </c>
      <c r="Q131" t="s">
        <v>121</v>
      </c>
      <c r="S131" s="10">
        <v>16702355009</v>
      </c>
      <c r="U131" t="s">
        <v>1349</v>
      </c>
      <c r="V131">
        <v>561311</v>
      </c>
      <c r="W131" t="s">
        <v>532</v>
      </c>
      <c r="X131" t="s">
        <v>138</v>
      </c>
      <c r="Y131" t="s">
        <v>1350</v>
      </c>
      <c r="Z131" t="s">
        <v>1351</v>
      </c>
      <c r="AA131" t="s">
        <v>1352</v>
      </c>
      <c r="AB131" t="s">
        <v>126</v>
      </c>
      <c r="AC131" t="s">
        <v>1347</v>
      </c>
      <c r="AD131" t="s">
        <v>1348</v>
      </c>
      <c r="AE131" t="s">
        <v>128</v>
      </c>
      <c r="AF131" t="s">
        <v>120</v>
      </c>
      <c r="AG131" s="3">
        <v>96950</v>
      </c>
      <c r="AH131" t="s">
        <v>121</v>
      </c>
      <c r="AJ131" s="10">
        <v>16702355009</v>
      </c>
      <c r="AL131" t="s">
        <v>1354</v>
      </c>
      <c r="BD131" t="str">
        <f>"35-2014.00"</f>
        <v>35-2014.00</v>
      </c>
      <c r="BE131" t="s">
        <v>221</v>
      </c>
      <c r="BF131" t="s">
        <v>12398</v>
      </c>
      <c r="BG131" t="s">
        <v>3966</v>
      </c>
      <c r="BH131">
        <v>10</v>
      </c>
      <c r="BJ131" s="1">
        <v>45658</v>
      </c>
      <c r="BK131" s="1">
        <v>46022</v>
      </c>
      <c r="BN131">
        <v>35</v>
      </c>
      <c r="BO131">
        <v>0</v>
      </c>
      <c r="BP131">
        <v>7</v>
      </c>
      <c r="BQ131">
        <v>7</v>
      </c>
      <c r="BR131">
        <v>7</v>
      </c>
      <c r="BS131">
        <v>7</v>
      </c>
      <c r="BT131">
        <v>7</v>
      </c>
      <c r="BU131">
        <v>0</v>
      </c>
      <c r="BV131" t="str">
        <f t="shared" si="1"/>
        <v>8:00 AM</v>
      </c>
      <c r="BW131" t="str">
        <f>"4:00 PM"</f>
        <v>4:00 PM</v>
      </c>
      <c r="BX131" t="s">
        <v>240</v>
      </c>
      <c r="BY131">
        <v>0</v>
      </c>
      <c r="BZ131">
        <v>12</v>
      </c>
      <c r="CA131" t="s">
        <v>115</v>
      </c>
      <c r="CC131" s="2" t="s">
        <v>12399</v>
      </c>
      <c r="CD131" t="s">
        <v>1448</v>
      </c>
      <c r="CF131" t="s">
        <v>128</v>
      </c>
      <c r="CG131" t="s">
        <v>120</v>
      </c>
      <c r="CH131" s="3">
        <v>96950</v>
      </c>
      <c r="CI131" s="4">
        <v>8.69</v>
      </c>
      <c r="CJ131" s="4">
        <v>8.69</v>
      </c>
      <c r="CK131" s="4">
        <v>13.04</v>
      </c>
      <c r="CL131" s="4">
        <v>13.04</v>
      </c>
      <c r="CM131" t="s">
        <v>136</v>
      </c>
      <c r="CN131" t="s">
        <v>1343</v>
      </c>
      <c r="CO131" t="s">
        <v>137</v>
      </c>
      <c r="CQ131" t="s">
        <v>115</v>
      </c>
      <c r="CR131" t="s">
        <v>138</v>
      </c>
      <c r="CS131" t="s">
        <v>139</v>
      </c>
      <c r="CT131" t="s">
        <v>138</v>
      </c>
      <c r="CU131" t="s">
        <v>139</v>
      </c>
      <c r="CV131" t="s">
        <v>138</v>
      </c>
      <c r="CW131" t="s">
        <v>139</v>
      </c>
      <c r="CX131" s="2" t="s">
        <v>6996</v>
      </c>
      <c r="CY131" s="10">
        <v>16702355009</v>
      </c>
      <c r="CZ131" t="s">
        <v>1354</v>
      </c>
      <c r="DA131" t="s">
        <v>139</v>
      </c>
      <c r="DB131" t="s">
        <v>138</v>
      </c>
      <c r="DC131" t="s">
        <v>138</v>
      </c>
    </row>
    <row r="132" spans="1:112" ht="14.45" customHeight="1" x14ac:dyDescent="0.25">
      <c r="A132" t="s">
        <v>12516</v>
      </c>
      <c r="B132" t="s">
        <v>113</v>
      </c>
      <c r="C132" s="1">
        <v>45573</v>
      </c>
      <c r="D132" s="1">
        <v>45573</v>
      </c>
      <c r="E132" t="s">
        <v>210</v>
      </c>
      <c r="F132" s="1">
        <v>45656</v>
      </c>
      <c r="G132" t="s">
        <v>115</v>
      </c>
      <c r="H132" t="s">
        <v>115</v>
      </c>
      <c r="I132" t="s">
        <v>115</v>
      </c>
      <c r="J132" t="s">
        <v>1346</v>
      </c>
      <c r="L132" t="s">
        <v>1347</v>
      </c>
      <c r="M132" t="s">
        <v>1348</v>
      </c>
      <c r="N132" t="s">
        <v>128</v>
      </c>
      <c r="O132" t="s">
        <v>120</v>
      </c>
      <c r="P132" s="3">
        <v>96950</v>
      </c>
      <c r="Q132" t="s">
        <v>121</v>
      </c>
      <c r="S132" s="10">
        <v>16702355009</v>
      </c>
      <c r="U132" t="s">
        <v>1349</v>
      </c>
      <c r="V132">
        <v>561311</v>
      </c>
      <c r="W132" t="s">
        <v>532</v>
      </c>
      <c r="X132" t="s">
        <v>138</v>
      </c>
      <c r="Y132" t="s">
        <v>1350</v>
      </c>
      <c r="Z132" t="s">
        <v>1351</v>
      </c>
      <c r="AA132" t="s">
        <v>1352</v>
      </c>
      <c r="AB132" t="s">
        <v>126</v>
      </c>
      <c r="AC132" t="s">
        <v>1347</v>
      </c>
      <c r="AD132" t="s">
        <v>1348</v>
      </c>
      <c r="AE132" t="s">
        <v>128</v>
      </c>
      <c r="AF132" t="s">
        <v>120</v>
      </c>
      <c r="AG132" s="3">
        <v>96950</v>
      </c>
      <c r="AH132" t="s">
        <v>121</v>
      </c>
      <c r="AJ132" s="10">
        <v>16702355009</v>
      </c>
      <c r="AL132" t="s">
        <v>1354</v>
      </c>
      <c r="BD132" t="str">
        <f>"35-2021.00"</f>
        <v>35-2021.00</v>
      </c>
      <c r="BE132" t="s">
        <v>282</v>
      </c>
      <c r="BF132" t="s">
        <v>10475</v>
      </c>
      <c r="BG132" t="s">
        <v>6993</v>
      </c>
      <c r="BH132">
        <v>10</v>
      </c>
      <c r="BJ132" s="1">
        <v>45658</v>
      </c>
      <c r="BK132" s="1">
        <v>46022</v>
      </c>
      <c r="BN132">
        <v>35</v>
      </c>
      <c r="BO132">
        <v>0</v>
      </c>
      <c r="BP132">
        <v>7</v>
      </c>
      <c r="BQ132">
        <v>7</v>
      </c>
      <c r="BR132">
        <v>7</v>
      </c>
      <c r="BS132">
        <v>7</v>
      </c>
      <c r="BT132">
        <v>7</v>
      </c>
      <c r="BU132">
        <v>0</v>
      </c>
      <c r="BV132" t="str">
        <f t="shared" si="1"/>
        <v>8:00 AM</v>
      </c>
      <c r="BW132" t="str">
        <f>"4:00 PM"</f>
        <v>4:00 PM</v>
      </c>
      <c r="BX132" t="s">
        <v>240</v>
      </c>
      <c r="BY132">
        <v>0</v>
      </c>
      <c r="BZ132">
        <v>3</v>
      </c>
      <c r="CA132" t="s">
        <v>115</v>
      </c>
      <c r="CC132" s="2" t="s">
        <v>12517</v>
      </c>
      <c r="CD132" t="s">
        <v>9264</v>
      </c>
      <c r="CE132" t="s">
        <v>10476</v>
      </c>
      <c r="CF132" t="s">
        <v>128</v>
      </c>
      <c r="CG132" t="s">
        <v>120</v>
      </c>
      <c r="CH132" s="3">
        <v>96950</v>
      </c>
      <c r="CI132" s="4">
        <v>7.95</v>
      </c>
      <c r="CJ132" s="4">
        <v>7.95</v>
      </c>
      <c r="CK132" s="4">
        <v>11.93</v>
      </c>
      <c r="CL132" s="4">
        <v>11.93</v>
      </c>
      <c r="CM132" t="s">
        <v>136</v>
      </c>
      <c r="CN132" t="s">
        <v>6995</v>
      </c>
      <c r="CO132" t="s">
        <v>137</v>
      </c>
      <c r="CQ132" t="s">
        <v>115</v>
      </c>
      <c r="CR132" t="s">
        <v>138</v>
      </c>
      <c r="CS132" t="s">
        <v>139</v>
      </c>
      <c r="CT132" t="s">
        <v>138</v>
      </c>
      <c r="CU132" t="s">
        <v>139</v>
      </c>
      <c r="CV132" t="s">
        <v>138</v>
      </c>
      <c r="CW132" t="s">
        <v>139</v>
      </c>
      <c r="CX132" t="s">
        <v>8220</v>
      </c>
      <c r="CY132" s="10">
        <v>16702355009</v>
      </c>
      <c r="CZ132" t="s">
        <v>1354</v>
      </c>
      <c r="DA132" t="s">
        <v>139</v>
      </c>
      <c r="DB132" t="s">
        <v>138</v>
      </c>
      <c r="DC132" t="s">
        <v>138</v>
      </c>
    </row>
    <row r="133" spans="1:112" ht="14.45" customHeight="1" x14ac:dyDescent="0.25">
      <c r="A133" t="s">
        <v>12738</v>
      </c>
      <c r="B133" t="s">
        <v>248</v>
      </c>
      <c r="C133" s="1">
        <v>45489</v>
      </c>
      <c r="D133" s="1">
        <v>45573</v>
      </c>
      <c r="E133" t="s">
        <v>210</v>
      </c>
      <c r="F133" s="1">
        <v>45564</v>
      </c>
      <c r="G133" t="s">
        <v>115</v>
      </c>
      <c r="H133" t="s">
        <v>115</v>
      </c>
      <c r="I133" t="s">
        <v>115</v>
      </c>
      <c r="J133" t="s">
        <v>5346</v>
      </c>
      <c r="K133" t="s">
        <v>5347</v>
      </c>
      <c r="L133" t="s">
        <v>5348</v>
      </c>
      <c r="M133" t="s">
        <v>5349</v>
      </c>
      <c r="N133" t="s">
        <v>119</v>
      </c>
      <c r="O133" t="s">
        <v>120</v>
      </c>
      <c r="P133" s="3">
        <v>96950</v>
      </c>
      <c r="Q133" t="s">
        <v>121</v>
      </c>
      <c r="S133" s="10">
        <v>16702857365</v>
      </c>
      <c r="U133" t="s">
        <v>871</v>
      </c>
      <c r="V133">
        <v>561320</v>
      </c>
      <c r="W133" t="s">
        <v>532</v>
      </c>
      <c r="X133" t="s">
        <v>138</v>
      </c>
      <c r="Y133" t="s">
        <v>5350</v>
      </c>
      <c r="Z133" t="s">
        <v>5351</v>
      </c>
      <c r="AA133" t="s">
        <v>5352</v>
      </c>
      <c r="AB133" t="s">
        <v>5353</v>
      </c>
      <c r="AC133" t="s">
        <v>5348</v>
      </c>
      <c r="AE133" t="s">
        <v>119</v>
      </c>
      <c r="AF133" t="s">
        <v>120</v>
      </c>
      <c r="AG133" s="3">
        <v>96950</v>
      </c>
      <c r="AH133" t="s">
        <v>121</v>
      </c>
      <c r="AJ133" s="10">
        <v>16702857365</v>
      </c>
      <c r="AL133" t="s">
        <v>876</v>
      </c>
      <c r="BD133" t="str">
        <f>"39-9011.00"</f>
        <v>39-9011.00</v>
      </c>
      <c r="BE133" t="s">
        <v>538</v>
      </c>
      <c r="BF133" t="s">
        <v>5354</v>
      </c>
      <c r="BG133" t="s">
        <v>5355</v>
      </c>
      <c r="BH133">
        <v>3</v>
      </c>
      <c r="BI133">
        <v>3</v>
      </c>
      <c r="BJ133" s="1">
        <v>45566</v>
      </c>
      <c r="BK133" s="1">
        <v>45930</v>
      </c>
      <c r="BL133" s="1">
        <v>45573</v>
      </c>
      <c r="BM133" s="1">
        <v>45930</v>
      </c>
      <c r="BN133">
        <v>40</v>
      </c>
      <c r="BO133">
        <v>0</v>
      </c>
      <c r="BP133">
        <v>8</v>
      </c>
      <c r="BQ133">
        <v>8</v>
      </c>
      <c r="BR133">
        <v>8</v>
      </c>
      <c r="BS133">
        <v>8</v>
      </c>
      <c r="BT133">
        <v>8</v>
      </c>
      <c r="BU133">
        <v>0</v>
      </c>
      <c r="BV133" t="str">
        <f t="shared" si="1"/>
        <v>8:00 AM</v>
      </c>
      <c r="BW133" t="str">
        <f>"5:00 PM"</f>
        <v>5:00 PM</v>
      </c>
      <c r="BX133" t="s">
        <v>133</v>
      </c>
      <c r="BY133">
        <v>0</v>
      </c>
      <c r="BZ133">
        <v>12</v>
      </c>
      <c r="CA133" t="s">
        <v>115</v>
      </c>
      <c r="CC133" t="s">
        <v>5356</v>
      </c>
      <c r="CD133" t="s">
        <v>5357</v>
      </c>
      <c r="CE133" t="s">
        <v>5358</v>
      </c>
      <c r="CF133" t="s">
        <v>119</v>
      </c>
      <c r="CG133" t="s">
        <v>120</v>
      </c>
      <c r="CH133" s="3">
        <v>96950</v>
      </c>
      <c r="CI133" s="4">
        <v>7.81</v>
      </c>
      <c r="CJ133" s="4">
        <v>7.81</v>
      </c>
      <c r="CK133" s="4">
        <v>11.72</v>
      </c>
      <c r="CL133" s="4">
        <v>11.72</v>
      </c>
      <c r="CM133" t="s">
        <v>136</v>
      </c>
      <c r="CO133" t="s">
        <v>137</v>
      </c>
      <c r="CQ133" t="s">
        <v>115</v>
      </c>
      <c r="CR133" t="s">
        <v>138</v>
      </c>
      <c r="CS133" t="s">
        <v>138</v>
      </c>
      <c r="CT133" t="s">
        <v>138</v>
      </c>
      <c r="CU133" t="s">
        <v>139</v>
      </c>
      <c r="CV133" t="s">
        <v>138</v>
      </c>
      <c r="CW133" t="s">
        <v>138</v>
      </c>
      <c r="CX133" s="2" t="s">
        <v>10021</v>
      </c>
      <c r="CY133" s="10">
        <v>16702857365</v>
      </c>
      <c r="CZ133" t="s">
        <v>876</v>
      </c>
      <c r="DA133" t="s">
        <v>331</v>
      </c>
      <c r="DB133" t="s">
        <v>138</v>
      </c>
      <c r="DC133" t="s">
        <v>138</v>
      </c>
    </row>
    <row r="134" spans="1:112" ht="14.45" customHeight="1" x14ac:dyDescent="0.25">
      <c r="A134" t="s">
        <v>13310</v>
      </c>
      <c r="B134" t="s">
        <v>248</v>
      </c>
      <c r="C134" s="1">
        <v>45497</v>
      </c>
      <c r="D134" s="1">
        <v>45573</v>
      </c>
      <c r="E134" t="s">
        <v>210</v>
      </c>
      <c r="F134" s="1">
        <v>45564</v>
      </c>
      <c r="G134" t="s">
        <v>138</v>
      </c>
      <c r="H134" t="s">
        <v>115</v>
      </c>
      <c r="I134" t="s">
        <v>115</v>
      </c>
      <c r="J134" t="s">
        <v>7860</v>
      </c>
      <c r="K134" t="s">
        <v>7861</v>
      </c>
      <c r="L134" t="s">
        <v>5936</v>
      </c>
      <c r="N134" t="s">
        <v>119</v>
      </c>
      <c r="O134" t="s">
        <v>120</v>
      </c>
      <c r="P134" s="3">
        <v>96950</v>
      </c>
      <c r="Q134" t="s">
        <v>121</v>
      </c>
      <c r="R134" t="s">
        <v>119</v>
      </c>
      <c r="S134" s="10">
        <v>16702358641</v>
      </c>
      <c r="U134" t="s">
        <v>7862</v>
      </c>
      <c r="V134">
        <v>72251</v>
      </c>
      <c r="W134" t="s">
        <v>123</v>
      </c>
      <c r="Y134" t="s">
        <v>5938</v>
      </c>
      <c r="Z134" t="s">
        <v>7863</v>
      </c>
      <c r="AA134" t="s">
        <v>368</v>
      </c>
      <c r="AB134" t="s">
        <v>295</v>
      </c>
      <c r="AC134" t="s">
        <v>7864</v>
      </c>
      <c r="AE134" t="s">
        <v>119</v>
      </c>
      <c r="AF134" t="s">
        <v>120</v>
      </c>
      <c r="AG134" s="3">
        <v>96950</v>
      </c>
      <c r="AH134" t="s">
        <v>121</v>
      </c>
      <c r="AI134" t="s">
        <v>119</v>
      </c>
      <c r="AJ134" s="10">
        <v>16702358641</v>
      </c>
      <c r="AL134" t="s">
        <v>7865</v>
      </c>
      <c r="BD134" t="str">
        <f>"49-9099.00"</f>
        <v>49-9099.00</v>
      </c>
      <c r="BE134" t="s">
        <v>1041</v>
      </c>
      <c r="BF134" t="s">
        <v>13311</v>
      </c>
      <c r="BG134" t="s">
        <v>13312</v>
      </c>
      <c r="BH134">
        <v>2</v>
      </c>
      <c r="BI134">
        <v>2</v>
      </c>
      <c r="BJ134" s="1">
        <v>45566</v>
      </c>
      <c r="BK134" s="1">
        <v>46660</v>
      </c>
      <c r="BL134" s="1">
        <v>45573</v>
      </c>
      <c r="BM134" s="1">
        <v>46660</v>
      </c>
      <c r="BN134">
        <v>35</v>
      </c>
      <c r="BO134">
        <v>0</v>
      </c>
      <c r="BP134">
        <v>7</v>
      </c>
      <c r="BQ134">
        <v>7</v>
      </c>
      <c r="BR134">
        <v>7</v>
      </c>
      <c r="BS134">
        <v>7</v>
      </c>
      <c r="BT134">
        <v>7</v>
      </c>
      <c r="BU134">
        <v>0</v>
      </c>
      <c r="BV134" t="str">
        <f>"2:00 PM"</f>
        <v>2:00 PM</v>
      </c>
      <c r="BW134" t="str">
        <f>"10:00 PM"</f>
        <v>10:00 PM</v>
      </c>
      <c r="BX134" t="s">
        <v>133</v>
      </c>
      <c r="BY134">
        <v>0</v>
      </c>
      <c r="BZ134">
        <v>12</v>
      </c>
      <c r="CA134" t="s">
        <v>115</v>
      </c>
      <c r="CC134" t="s">
        <v>13313</v>
      </c>
      <c r="CD134" t="s">
        <v>7871</v>
      </c>
      <c r="CF134" t="s">
        <v>119</v>
      </c>
      <c r="CG134" t="s">
        <v>120</v>
      </c>
      <c r="CH134" s="3">
        <v>96950</v>
      </c>
      <c r="CI134" s="4">
        <v>10.02</v>
      </c>
      <c r="CJ134" s="4">
        <v>11.75</v>
      </c>
      <c r="CK134" s="4">
        <v>15.03</v>
      </c>
      <c r="CL134" s="4">
        <v>17.63</v>
      </c>
      <c r="CM134" t="s">
        <v>136</v>
      </c>
      <c r="CO134" t="s">
        <v>137</v>
      </c>
      <c r="CQ134" t="s">
        <v>115</v>
      </c>
      <c r="CR134" t="s">
        <v>138</v>
      </c>
      <c r="CS134" t="s">
        <v>139</v>
      </c>
      <c r="CT134" t="s">
        <v>138</v>
      </c>
      <c r="CU134" t="s">
        <v>139</v>
      </c>
      <c r="CV134" t="s">
        <v>138</v>
      </c>
      <c r="CW134" t="s">
        <v>139</v>
      </c>
      <c r="CX134" t="s">
        <v>7872</v>
      </c>
      <c r="CY134" s="10">
        <v>16702358640</v>
      </c>
      <c r="CZ134" t="s">
        <v>7865</v>
      </c>
      <c r="DA134" t="s">
        <v>139</v>
      </c>
      <c r="DB134" t="s">
        <v>138</v>
      </c>
      <c r="DC134" t="s">
        <v>115</v>
      </c>
    </row>
    <row r="135" spans="1:112" ht="14.45" customHeight="1" x14ac:dyDescent="0.25">
      <c r="A135" t="s">
        <v>13447</v>
      </c>
      <c r="B135" t="s">
        <v>142</v>
      </c>
      <c r="C135" s="1">
        <v>45552</v>
      </c>
      <c r="D135" s="1">
        <v>45573</v>
      </c>
      <c r="E135" t="s">
        <v>210</v>
      </c>
      <c r="F135" s="1">
        <v>45746</v>
      </c>
      <c r="G135" t="s">
        <v>115</v>
      </c>
      <c r="H135" t="s">
        <v>115</v>
      </c>
      <c r="I135" t="s">
        <v>115</v>
      </c>
      <c r="J135" t="s">
        <v>7157</v>
      </c>
      <c r="L135" t="s">
        <v>7158</v>
      </c>
      <c r="M135" t="s">
        <v>7159</v>
      </c>
      <c r="N135" t="s">
        <v>119</v>
      </c>
      <c r="O135" t="s">
        <v>120</v>
      </c>
      <c r="P135" s="3">
        <v>96950</v>
      </c>
      <c r="Q135" t="s">
        <v>121</v>
      </c>
      <c r="S135" s="10">
        <v>16702341629</v>
      </c>
      <c r="U135" t="s">
        <v>7160</v>
      </c>
      <c r="V135">
        <v>53111</v>
      </c>
      <c r="W135" t="s">
        <v>123</v>
      </c>
      <c r="Y135" t="s">
        <v>1821</v>
      </c>
      <c r="Z135" t="s">
        <v>1822</v>
      </c>
      <c r="AA135" t="s">
        <v>1823</v>
      </c>
      <c r="AB135" t="s">
        <v>398</v>
      </c>
      <c r="AC135" t="s">
        <v>1818</v>
      </c>
      <c r="AD135" t="s">
        <v>7161</v>
      </c>
      <c r="AE135" t="s">
        <v>119</v>
      </c>
      <c r="AF135" t="s">
        <v>120</v>
      </c>
      <c r="AG135" s="3">
        <v>96950</v>
      </c>
      <c r="AH135" t="s">
        <v>121</v>
      </c>
      <c r="AJ135" s="10">
        <v>16702341629</v>
      </c>
      <c r="AL135" t="s">
        <v>7162</v>
      </c>
      <c r="BD135" t="str">
        <f>"49-9071.00"</f>
        <v>49-9071.00</v>
      </c>
      <c r="BE135" t="s">
        <v>169</v>
      </c>
      <c r="BF135" t="s">
        <v>7163</v>
      </c>
      <c r="BG135" t="s">
        <v>1404</v>
      </c>
      <c r="BH135">
        <v>2</v>
      </c>
      <c r="BJ135" s="1">
        <v>45748</v>
      </c>
      <c r="BK135" s="1">
        <v>46112</v>
      </c>
      <c r="BN135">
        <v>35</v>
      </c>
      <c r="BO135">
        <v>0</v>
      </c>
      <c r="BP135">
        <v>7</v>
      </c>
      <c r="BQ135">
        <v>7</v>
      </c>
      <c r="BR135">
        <v>7</v>
      </c>
      <c r="BS135">
        <v>7</v>
      </c>
      <c r="BT135">
        <v>7</v>
      </c>
      <c r="BU135">
        <v>0</v>
      </c>
      <c r="BV135" t="str">
        <f>"8:00 AM"</f>
        <v>8:00 AM</v>
      </c>
      <c r="BW135" t="str">
        <f>"5:00 PM"</f>
        <v>5:00 PM</v>
      </c>
      <c r="BX135" t="s">
        <v>240</v>
      </c>
      <c r="BY135">
        <v>0</v>
      </c>
      <c r="BZ135">
        <v>24</v>
      </c>
      <c r="CA135" t="s">
        <v>115</v>
      </c>
      <c r="CC135" s="2" t="s">
        <v>13448</v>
      </c>
      <c r="CD135" t="s">
        <v>7165</v>
      </c>
      <c r="CE135" t="s">
        <v>7165</v>
      </c>
      <c r="CF135" t="s">
        <v>119</v>
      </c>
      <c r="CG135" t="s">
        <v>120</v>
      </c>
      <c r="CH135" s="3">
        <v>96950</v>
      </c>
      <c r="CI135" s="4">
        <v>9.75</v>
      </c>
      <c r="CJ135" s="4">
        <v>9.75</v>
      </c>
      <c r="CK135" s="4">
        <v>14.63</v>
      </c>
      <c r="CL135" s="4">
        <v>14.63</v>
      </c>
      <c r="CM135" t="s">
        <v>136</v>
      </c>
      <c r="CO135" t="s">
        <v>137</v>
      </c>
      <c r="CQ135" t="s">
        <v>115</v>
      </c>
      <c r="CR135" t="s">
        <v>138</v>
      </c>
      <c r="CS135" t="s">
        <v>139</v>
      </c>
      <c r="CT135" t="s">
        <v>138</v>
      </c>
      <c r="CU135" t="s">
        <v>139</v>
      </c>
      <c r="CV135" t="s">
        <v>138</v>
      </c>
      <c r="CW135" t="s">
        <v>139</v>
      </c>
      <c r="CX135" t="s">
        <v>1829</v>
      </c>
      <c r="CY135" s="10">
        <v>16702341629</v>
      </c>
      <c r="CZ135" t="s">
        <v>7162</v>
      </c>
      <c r="DA135" t="s">
        <v>139</v>
      </c>
      <c r="DB135" t="s">
        <v>138</v>
      </c>
      <c r="DC135" t="s">
        <v>115</v>
      </c>
      <c r="DD135" t="s">
        <v>1821</v>
      </c>
      <c r="DE135" t="s">
        <v>1822</v>
      </c>
      <c r="DF135" t="s">
        <v>1830</v>
      </c>
      <c r="DG135" t="s">
        <v>7157</v>
      </c>
      <c r="DH135" t="s">
        <v>7162</v>
      </c>
    </row>
    <row r="136" spans="1:112" ht="14.45" customHeight="1" x14ac:dyDescent="0.25">
      <c r="A136" t="s">
        <v>13672</v>
      </c>
      <c r="B136" t="s">
        <v>248</v>
      </c>
      <c r="C136" s="1">
        <v>45470</v>
      </c>
      <c r="D136" s="1">
        <v>45573</v>
      </c>
      <c r="E136" t="s">
        <v>114</v>
      </c>
      <c r="G136" t="s">
        <v>115</v>
      </c>
      <c r="H136" t="s">
        <v>115</v>
      </c>
      <c r="I136" t="s">
        <v>115</v>
      </c>
      <c r="J136" t="s">
        <v>13673</v>
      </c>
      <c r="L136" t="s">
        <v>7308</v>
      </c>
      <c r="M136" t="s">
        <v>13674</v>
      </c>
      <c r="N136" t="s">
        <v>128</v>
      </c>
      <c r="O136" t="s">
        <v>120</v>
      </c>
      <c r="P136" s="3">
        <v>96950</v>
      </c>
      <c r="Q136" t="s">
        <v>121</v>
      </c>
      <c r="S136" s="10">
        <v>16702336696</v>
      </c>
      <c r="U136" t="s">
        <v>7310</v>
      </c>
      <c r="V136">
        <v>812199</v>
      </c>
      <c r="W136" t="s">
        <v>123</v>
      </c>
      <c r="Y136" t="s">
        <v>7311</v>
      </c>
      <c r="Z136" t="s">
        <v>1577</v>
      </c>
      <c r="AB136" t="s">
        <v>516</v>
      </c>
      <c r="AC136" t="s">
        <v>7308</v>
      </c>
      <c r="AD136" t="s">
        <v>13674</v>
      </c>
      <c r="AE136" t="s">
        <v>128</v>
      </c>
      <c r="AF136" t="s">
        <v>120</v>
      </c>
      <c r="AG136" s="3">
        <v>96950</v>
      </c>
      <c r="AH136" t="s">
        <v>121</v>
      </c>
      <c r="AJ136" s="10">
        <v>16702336696</v>
      </c>
      <c r="AL136" t="s">
        <v>7312</v>
      </c>
      <c r="BD136" t="str">
        <f>"31-9011.00"</f>
        <v>31-9011.00</v>
      </c>
      <c r="BE136" t="s">
        <v>671</v>
      </c>
      <c r="BF136" t="s">
        <v>13675</v>
      </c>
      <c r="BG136" t="s">
        <v>6280</v>
      </c>
      <c r="BH136">
        <v>2</v>
      </c>
      <c r="BI136">
        <v>2</v>
      </c>
      <c r="BJ136" s="1">
        <v>45586</v>
      </c>
      <c r="BK136" s="1">
        <v>45950</v>
      </c>
      <c r="BL136" s="1">
        <v>45586</v>
      </c>
      <c r="BM136" s="1">
        <v>45950</v>
      </c>
      <c r="BN136">
        <v>35</v>
      </c>
      <c r="BO136">
        <v>6</v>
      </c>
      <c r="BP136">
        <v>6</v>
      </c>
      <c r="BQ136">
        <v>5</v>
      </c>
      <c r="BR136">
        <v>0</v>
      </c>
      <c r="BS136">
        <v>6</v>
      </c>
      <c r="BT136">
        <v>6</v>
      </c>
      <c r="BU136">
        <v>6</v>
      </c>
      <c r="BV136" t="str">
        <f>"11:00 AM"</f>
        <v>11:00 AM</v>
      </c>
      <c r="BW136" t="str">
        <f>"11:00 PM"</f>
        <v>11:00 PM</v>
      </c>
      <c r="BX136" t="s">
        <v>240</v>
      </c>
      <c r="BY136">
        <v>0</v>
      </c>
      <c r="BZ136">
        <v>24</v>
      </c>
      <c r="CA136" t="s">
        <v>115</v>
      </c>
      <c r="CC136" t="s">
        <v>13676</v>
      </c>
      <c r="CD136" t="s">
        <v>13677</v>
      </c>
      <c r="CE136" t="s">
        <v>1448</v>
      </c>
      <c r="CF136" t="s">
        <v>128</v>
      </c>
      <c r="CG136" t="s">
        <v>120</v>
      </c>
      <c r="CH136" s="3">
        <v>96950</v>
      </c>
      <c r="CI136" s="4">
        <v>12.26</v>
      </c>
      <c r="CJ136" s="4">
        <v>12.26</v>
      </c>
      <c r="CK136" s="4">
        <v>0</v>
      </c>
      <c r="CL136" s="4">
        <v>0</v>
      </c>
      <c r="CM136" t="s">
        <v>136</v>
      </c>
      <c r="CN136" t="s">
        <v>331</v>
      </c>
      <c r="CO136" t="s">
        <v>137</v>
      </c>
      <c r="CQ136" t="s">
        <v>115</v>
      </c>
      <c r="CR136" t="s">
        <v>138</v>
      </c>
      <c r="CS136" t="s">
        <v>139</v>
      </c>
      <c r="CT136" t="s">
        <v>139</v>
      </c>
      <c r="CU136" t="s">
        <v>139</v>
      </c>
      <c r="CV136" t="s">
        <v>138</v>
      </c>
      <c r="CW136" t="s">
        <v>139</v>
      </c>
      <c r="CX136" t="s">
        <v>331</v>
      </c>
      <c r="CY136" s="10">
        <v>16702336696</v>
      </c>
      <c r="CZ136" t="s">
        <v>7316</v>
      </c>
      <c r="DA136" t="s">
        <v>139</v>
      </c>
      <c r="DB136" t="s">
        <v>138</v>
      </c>
      <c r="DC136" t="s">
        <v>115</v>
      </c>
    </row>
    <row r="137" spans="1:112" ht="14.45" customHeight="1" x14ac:dyDescent="0.25">
      <c r="A137" t="s">
        <v>943</v>
      </c>
      <c r="B137" t="s">
        <v>113</v>
      </c>
      <c r="C137" s="1">
        <v>45501</v>
      </c>
      <c r="D137" s="1">
        <v>45574</v>
      </c>
      <c r="E137" t="s">
        <v>114</v>
      </c>
      <c r="G137" t="s">
        <v>115</v>
      </c>
      <c r="H137" t="s">
        <v>115</v>
      </c>
      <c r="I137" t="s">
        <v>115</v>
      </c>
      <c r="J137" t="s">
        <v>944</v>
      </c>
      <c r="L137" t="s">
        <v>945</v>
      </c>
      <c r="M137" t="s">
        <v>946</v>
      </c>
      <c r="N137" t="s">
        <v>128</v>
      </c>
      <c r="O137" t="s">
        <v>120</v>
      </c>
      <c r="P137" s="3">
        <v>96950</v>
      </c>
      <c r="Q137" t="s">
        <v>121</v>
      </c>
      <c r="S137" s="10">
        <v>16707831435</v>
      </c>
      <c r="U137" t="s">
        <v>947</v>
      </c>
      <c r="V137">
        <v>237110</v>
      </c>
      <c r="W137" t="s">
        <v>123</v>
      </c>
      <c r="Y137" t="s">
        <v>948</v>
      </c>
      <c r="Z137" t="s">
        <v>949</v>
      </c>
      <c r="AB137" t="s">
        <v>295</v>
      </c>
      <c r="AC137" t="s">
        <v>945</v>
      </c>
      <c r="AD137" t="s">
        <v>950</v>
      </c>
      <c r="AE137" t="s">
        <v>128</v>
      </c>
      <c r="AF137" t="s">
        <v>120</v>
      </c>
      <c r="AG137" s="3">
        <v>96950</v>
      </c>
      <c r="AH137" t="s">
        <v>121</v>
      </c>
      <c r="AJ137" s="10">
        <v>16707831435</v>
      </c>
      <c r="AL137" t="s">
        <v>951</v>
      </c>
      <c r="BD137" t="str">
        <f>"47-5081.00"</f>
        <v>47-5081.00</v>
      </c>
      <c r="BE137" t="s">
        <v>952</v>
      </c>
      <c r="BF137" t="s">
        <v>953</v>
      </c>
      <c r="BG137" t="s">
        <v>954</v>
      </c>
      <c r="BH137">
        <v>2</v>
      </c>
      <c r="BJ137" s="1">
        <v>45566</v>
      </c>
      <c r="BK137" s="1">
        <v>45930</v>
      </c>
      <c r="BN137">
        <v>40</v>
      </c>
      <c r="BO137">
        <v>0</v>
      </c>
      <c r="BP137">
        <v>8</v>
      </c>
      <c r="BQ137">
        <v>8</v>
      </c>
      <c r="BR137">
        <v>8</v>
      </c>
      <c r="BS137">
        <v>8</v>
      </c>
      <c r="BT137">
        <v>8</v>
      </c>
      <c r="BU137">
        <v>0</v>
      </c>
      <c r="BV137" t="str">
        <f>"8:00 AM"</f>
        <v>8:00 AM</v>
      </c>
      <c r="BW137" t="str">
        <f>"5:00 PM"</f>
        <v>5:00 PM</v>
      </c>
      <c r="BX137" t="s">
        <v>133</v>
      </c>
      <c r="BY137">
        <v>0</v>
      </c>
      <c r="BZ137">
        <v>12</v>
      </c>
      <c r="CA137" t="s">
        <v>115</v>
      </c>
      <c r="CC137" t="s">
        <v>955</v>
      </c>
      <c r="CD137" t="s">
        <v>945</v>
      </c>
      <c r="CE137" t="s">
        <v>956</v>
      </c>
      <c r="CF137" t="s">
        <v>128</v>
      </c>
      <c r="CG137" t="s">
        <v>120</v>
      </c>
      <c r="CH137" s="3">
        <v>96950</v>
      </c>
      <c r="CI137" s="4">
        <v>14.46</v>
      </c>
      <c r="CJ137" s="4">
        <v>14.46</v>
      </c>
      <c r="CK137" s="4">
        <v>21.69</v>
      </c>
      <c r="CL137" s="4">
        <v>21.69</v>
      </c>
      <c r="CM137" t="s">
        <v>136</v>
      </c>
      <c r="CN137" t="s">
        <v>139</v>
      </c>
      <c r="CO137" t="s">
        <v>137</v>
      </c>
      <c r="CQ137" t="s">
        <v>115</v>
      </c>
      <c r="CR137" t="s">
        <v>138</v>
      </c>
      <c r="CS137" t="s">
        <v>139</v>
      </c>
      <c r="CT137" t="s">
        <v>138</v>
      </c>
      <c r="CU137" t="s">
        <v>139</v>
      </c>
      <c r="CV137" t="s">
        <v>138</v>
      </c>
      <c r="CW137" t="s">
        <v>139</v>
      </c>
      <c r="CX137" t="s">
        <v>957</v>
      </c>
      <c r="CY137" s="10">
        <v>16707831435</v>
      </c>
      <c r="CZ137" t="s">
        <v>951</v>
      </c>
      <c r="DA137" t="s">
        <v>958</v>
      </c>
      <c r="DB137" t="s">
        <v>138</v>
      </c>
      <c r="DC137" t="s">
        <v>139</v>
      </c>
      <c r="DD137" t="s">
        <v>948</v>
      </c>
      <c r="DE137" t="s">
        <v>949</v>
      </c>
      <c r="DG137" t="s">
        <v>944</v>
      </c>
      <c r="DH137" t="s">
        <v>951</v>
      </c>
    </row>
    <row r="138" spans="1:112" ht="14.45" customHeight="1" x14ac:dyDescent="0.25">
      <c r="A138" t="s">
        <v>1123</v>
      </c>
      <c r="B138" t="s">
        <v>158</v>
      </c>
      <c r="C138" s="1">
        <v>45488</v>
      </c>
      <c r="D138" s="1">
        <v>45574</v>
      </c>
      <c r="E138" t="s">
        <v>210</v>
      </c>
      <c r="F138" s="1">
        <v>45564</v>
      </c>
      <c r="G138" t="s">
        <v>138</v>
      </c>
      <c r="H138" t="s">
        <v>115</v>
      </c>
      <c r="I138" t="s">
        <v>115</v>
      </c>
      <c r="J138" t="s">
        <v>1124</v>
      </c>
      <c r="L138" t="s">
        <v>1125</v>
      </c>
      <c r="M138" t="s">
        <v>1126</v>
      </c>
      <c r="N138" t="s">
        <v>128</v>
      </c>
      <c r="O138" t="s">
        <v>120</v>
      </c>
      <c r="P138" s="3">
        <v>96950</v>
      </c>
      <c r="Q138" t="s">
        <v>121</v>
      </c>
      <c r="S138" s="10">
        <v>16707891310</v>
      </c>
      <c r="U138" t="s">
        <v>1127</v>
      </c>
      <c r="V138">
        <v>56172</v>
      </c>
      <c r="W138" t="s">
        <v>123</v>
      </c>
      <c r="Y138" t="s">
        <v>1128</v>
      </c>
      <c r="Z138" t="s">
        <v>1129</v>
      </c>
      <c r="AA138" t="s">
        <v>1130</v>
      </c>
      <c r="AB138" t="s">
        <v>126</v>
      </c>
      <c r="AC138" t="s">
        <v>1131</v>
      </c>
      <c r="AD138" t="s">
        <v>1126</v>
      </c>
      <c r="AE138" t="s">
        <v>128</v>
      </c>
      <c r="AF138" t="s">
        <v>120</v>
      </c>
      <c r="AG138" s="3">
        <v>96950</v>
      </c>
      <c r="AH138" t="s">
        <v>121</v>
      </c>
      <c r="AJ138" s="10">
        <v>16707891310</v>
      </c>
      <c r="AL138" t="s">
        <v>1132</v>
      </c>
      <c r="BD138" t="str">
        <f>"37-2011.00"</f>
        <v>37-2011.00</v>
      </c>
      <c r="BE138" t="s">
        <v>1133</v>
      </c>
      <c r="BF138" t="s">
        <v>1134</v>
      </c>
      <c r="BG138" t="s">
        <v>1135</v>
      </c>
      <c r="BH138">
        <v>1</v>
      </c>
      <c r="BJ138" s="1">
        <v>45566</v>
      </c>
      <c r="BK138" s="1">
        <v>46660</v>
      </c>
      <c r="BN138">
        <v>35</v>
      </c>
      <c r="BO138">
        <v>0</v>
      </c>
      <c r="BP138">
        <v>7</v>
      </c>
      <c r="BQ138">
        <v>7</v>
      </c>
      <c r="BR138">
        <v>7</v>
      </c>
      <c r="BS138">
        <v>7</v>
      </c>
      <c r="BT138">
        <v>7</v>
      </c>
      <c r="BU138">
        <v>0</v>
      </c>
      <c r="BV138" t="str">
        <f>"6:00 AM"</f>
        <v>6:00 AM</v>
      </c>
      <c r="BW138" t="str">
        <f>"8:00 PM"</f>
        <v>8:00 PM</v>
      </c>
      <c r="BX138" t="s">
        <v>240</v>
      </c>
      <c r="BY138">
        <v>0</v>
      </c>
      <c r="BZ138">
        <v>12</v>
      </c>
      <c r="CA138" t="s">
        <v>115</v>
      </c>
      <c r="CC138" t="s">
        <v>1136</v>
      </c>
      <c r="CD138" t="s">
        <v>1137</v>
      </c>
      <c r="CE138" t="s">
        <v>1138</v>
      </c>
      <c r="CF138" t="s">
        <v>128</v>
      </c>
      <c r="CG138" t="s">
        <v>120</v>
      </c>
      <c r="CH138" s="3">
        <v>96950</v>
      </c>
      <c r="CI138" s="4">
        <v>8.2899999999999991</v>
      </c>
      <c r="CJ138" s="4">
        <v>8.2899999999999991</v>
      </c>
      <c r="CK138" s="4">
        <v>0</v>
      </c>
      <c r="CL138" s="4">
        <v>0</v>
      </c>
      <c r="CM138" t="s">
        <v>136</v>
      </c>
      <c r="CN138" t="s">
        <v>331</v>
      </c>
      <c r="CO138" t="s">
        <v>137</v>
      </c>
      <c r="CQ138" t="s">
        <v>115</v>
      </c>
      <c r="CR138" t="s">
        <v>138</v>
      </c>
      <c r="CS138" t="s">
        <v>139</v>
      </c>
      <c r="CT138" t="s">
        <v>139</v>
      </c>
      <c r="CU138" t="s">
        <v>139</v>
      </c>
      <c r="CV138" t="s">
        <v>138</v>
      </c>
      <c r="CW138" t="s">
        <v>139</v>
      </c>
      <c r="CX138" t="s">
        <v>331</v>
      </c>
      <c r="CY138" s="10">
        <v>16707891310</v>
      </c>
      <c r="CZ138" t="s">
        <v>1139</v>
      </c>
      <c r="DA138" t="s">
        <v>139</v>
      </c>
      <c r="DB138" t="s">
        <v>138</v>
      </c>
      <c r="DC138" t="s">
        <v>115</v>
      </c>
    </row>
    <row r="139" spans="1:112" ht="14.45" customHeight="1" x14ac:dyDescent="0.25">
      <c r="A139" t="s">
        <v>2131</v>
      </c>
      <c r="B139" t="s">
        <v>158</v>
      </c>
      <c r="C139" s="1">
        <v>45463</v>
      </c>
      <c r="D139" s="1">
        <v>45574</v>
      </c>
      <c r="E139" t="s">
        <v>210</v>
      </c>
      <c r="F139" s="1">
        <v>45595</v>
      </c>
      <c r="G139" t="s">
        <v>115</v>
      </c>
      <c r="H139" t="s">
        <v>115</v>
      </c>
      <c r="I139" t="s">
        <v>115</v>
      </c>
      <c r="J139" t="s">
        <v>527</v>
      </c>
      <c r="K139" t="s">
        <v>528</v>
      </c>
      <c r="L139" t="s">
        <v>529</v>
      </c>
      <c r="M139" t="s">
        <v>536</v>
      </c>
      <c r="N139" t="s">
        <v>128</v>
      </c>
      <c r="O139" t="s">
        <v>120</v>
      </c>
      <c r="P139" s="3">
        <v>96950</v>
      </c>
      <c r="Q139" t="s">
        <v>121</v>
      </c>
      <c r="S139" s="10">
        <v>16702352883</v>
      </c>
      <c r="T139">
        <v>0</v>
      </c>
      <c r="U139" t="s">
        <v>531</v>
      </c>
      <c r="V139">
        <v>56132</v>
      </c>
      <c r="W139" t="s">
        <v>123</v>
      </c>
      <c r="Y139" t="s">
        <v>533</v>
      </c>
      <c r="Z139" t="s">
        <v>534</v>
      </c>
      <c r="AA139" t="s">
        <v>535</v>
      </c>
      <c r="AB139" t="s">
        <v>516</v>
      </c>
      <c r="AC139" t="s">
        <v>529</v>
      </c>
      <c r="AD139" t="s">
        <v>536</v>
      </c>
      <c r="AE139" t="s">
        <v>128</v>
      </c>
      <c r="AF139" t="s">
        <v>120</v>
      </c>
      <c r="AG139" s="3">
        <v>96950</v>
      </c>
      <c r="AH139" t="s">
        <v>121</v>
      </c>
      <c r="AJ139" s="10">
        <v>16702352883</v>
      </c>
      <c r="AK139">
        <v>0</v>
      </c>
      <c r="AL139" t="s">
        <v>537</v>
      </c>
      <c r="BD139" t="str">
        <f>"49-9071.00"</f>
        <v>49-9071.00</v>
      </c>
      <c r="BE139" t="s">
        <v>169</v>
      </c>
      <c r="BF139" t="s">
        <v>2132</v>
      </c>
      <c r="BG139" t="s">
        <v>2133</v>
      </c>
      <c r="BH139">
        <v>10</v>
      </c>
      <c r="BJ139" s="1">
        <v>45597</v>
      </c>
      <c r="BK139" s="1">
        <v>45961</v>
      </c>
      <c r="BN139">
        <v>35</v>
      </c>
      <c r="BO139">
        <v>0</v>
      </c>
      <c r="BP139">
        <v>7</v>
      </c>
      <c r="BQ139">
        <v>7</v>
      </c>
      <c r="BR139">
        <v>7</v>
      </c>
      <c r="BS139">
        <v>7</v>
      </c>
      <c r="BT139">
        <v>7</v>
      </c>
      <c r="BU139">
        <v>0</v>
      </c>
      <c r="BV139" t="str">
        <f>"8:00 AM"</f>
        <v>8:00 AM</v>
      </c>
      <c r="BW139" t="str">
        <f>"4:00 PM"</f>
        <v>4:00 PM</v>
      </c>
      <c r="BX139" t="s">
        <v>133</v>
      </c>
      <c r="BY139">
        <v>0</v>
      </c>
      <c r="BZ139">
        <v>12</v>
      </c>
      <c r="CA139" t="s">
        <v>115</v>
      </c>
      <c r="CC139" t="s">
        <v>2134</v>
      </c>
      <c r="CD139" t="s">
        <v>529</v>
      </c>
      <c r="CE139" t="s">
        <v>542</v>
      </c>
      <c r="CF139" t="s">
        <v>128</v>
      </c>
      <c r="CG139" t="s">
        <v>120</v>
      </c>
      <c r="CH139" s="3">
        <v>96950</v>
      </c>
      <c r="CI139" s="4">
        <v>9.5399999999999991</v>
      </c>
      <c r="CJ139" s="4">
        <v>9.5399999999999991</v>
      </c>
      <c r="CK139" s="4">
        <v>14.31</v>
      </c>
      <c r="CL139" s="4">
        <v>14.31</v>
      </c>
      <c r="CM139" t="s">
        <v>136</v>
      </c>
      <c r="CN139" t="s">
        <v>191</v>
      </c>
      <c r="CO139" t="s">
        <v>137</v>
      </c>
      <c r="CQ139" t="s">
        <v>115</v>
      </c>
      <c r="CR139" t="s">
        <v>138</v>
      </c>
      <c r="CS139" t="s">
        <v>139</v>
      </c>
      <c r="CT139" t="s">
        <v>138</v>
      </c>
      <c r="CU139" t="s">
        <v>138</v>
      </c>
      <c r="CV139" t="s">
        <v>138</v>
      </c>
      <c r="CW139" t="s">
        <v>139</v>
      </c>
      <c r="CX139" t="s">
        <v>2135</v>
      </c>
      <c r="CY139" s="10">
        <v>16702352883</v>
      </c>
      <c r="CZ139" t="s">
        <v>537</v>
      </c>
      <c r="DA139" t="s">
        <v>331</v>
      </c>
      <c r="DB139" t="s">
        <v>138</v>
      </c>
      <c r="DC139" t="s">
        <v>115</v>
      </c>
    </row>
    <row r="140" spans="1:112" ht="14.45" customHeight="1" x14ac:dyDescent="0.25">
      <c r="A140" t="s">
        <v>2180</v>
      </c>
      <c r="B140" t="s">
        <v>158</v>
      </c>
      <c r="C140" s="1">
        <v>45463</v>
      </c>
      <c r="D140" s="1">
        <v>45574</v>
      </c>
      <c r="E140" t="s">
        <v>114</v>
      </c>
      <c r="G140" t="s">
        <v>115</v>
      </c>
      <c r="H140" t="s">
        <v>115</v>
      </c>
      <c r="I140" t="s">
        <v>115</v>
      </c>
      <c r="J140" t="s">
        <v>527</v>
      </c>
      <c r="K140" t="s">
        <v>528</v>
      </c>
      <c r="L140" t="s">
        <v>529</v>
      </c>
      <c r="M140" t="s">
        <v>536</v>
      </c>
      <c r="N140" t="s">
        <v>128</v>
      </c>
      <c r="O140" t="s">
        <v>120</v>
      </c>
      <c r="P140" s="3">
        <v>96950</v>
      </c>
      <c r="Q140" t="s">
        <v>121</v>
      </c>
      <c r="S140" s="10">
        <v>16702352883</v>
      </c>
      <c r="T140">
        <v>0</v>
      </c>
      <c r="U140" t="s">
        <v>531</v>
      </c>
      <c r="V140">
        <v>56132</v>
      </c>
      <c r="W140" t="s">
        <v>123</v>
      </c>
      <c r="Y140" t="s">
        <v>533</v>
      </c>
      <c r="Z140" t="s">
        <v>534</v>
      </c>
      <c r="AA140" t="s">
        <v>535</v>
      </c>
      <c r="AB140" t="s">
        <v>516</v>
      </c>
      <c r="AC140" t="s">
        <v>529</v>
      </c>
      <c r="AD140" t="s">
        <v>536</v>
      </c>
      <c r="AE140" t="s">
        <v>128</v>
      </c>
      <c r="AF140" t="s">
        <v>120</v>
      </c>
      <c r="AG140" s="3">
        <v>96950</v>
      </c>
      <c r="AH140" t="s">
        <v>121</v>
      </c>
      <c r="AJ140" s="10">
        <v>16702352883</v>
      </c>
      <c r="AK140">
        <v>0</v>
      </c>
      <c r="AL140" t="s">
        <v>537</v>
      </c>
      <c r="BD140" t="str">
        <f>"39-5011.00"</f>
        <v>39-5011.00</v>
      </c>
      <c r="BE140" t="s">
        <v>2181</v>
      </c>
      <c r="BF140" t="s">
        <v>2182</v>
      </c>
      <c r="BG140" t="s">
        <v>2183</v>
      </c>
      <c r="BH140">
        <v>5</v>
      </c>
      <c r="BJ140" s="1">
        <v>45536</v>
      </c>
      <c r="BK140" s="1">
        <v>45900</v>
      </c>
      <c r="BN140">
        <v>35</v>
      </c>
      <c r="BO140">
        <v>0</v>
      </c>
      <c r="BP140">
        <v>7</v>
      </c>
      <c r="BQ140">
        <v>7</v>
      </c>
      <c r="BR140">
        <v>7</v>
      </c>
      <c r="BS140">
        <v>7</v>
      </c>
      <c r="BT140">
        <v>7</v>
      </c>
      <c r="BU140">
        <v>0</v>
      </c>
      <c r="BV140" t="str">
        <f>"11:00 AM"</f>
        <v>11:00 AM</v>
      </c>
      <c r="BW140" t="str">
        <f>"6:00 PM"</f>
        <v>6:00 PM</v>
      </c>
      <c r="BX140" t="s">
        <v>133</v>
      </c>
      <c r="BY140">
        <v>6</v>
      </c>
      <c r="BZ140">
        <v>12</v>
      </c>
      <c r="CA140" t="s">
        <v>115</v>
      </c>
      <c r="CC140" t="s">
        <v>2184</v>
      </c>
      <c r="CD140" t="s">
        <v>529</v>
      </c>
      <c r="CE140" t="s">
        <v>542</v>
      </c>
      <c r="CF140" t="s">
        <v>128</v>
      </c>
      <c r="CG140" t="s">
        <v>120</v>
      </c>
      <c r="CH140" s="3">
        <v>96950</v>
      </c>
      <c r="CI140" s="4">
        <v>9.6</v>
      </c>
      <c r="CJ140" s="4">
        <v>9.6</v>
      </c>
      <c r="CK140" s="4">
        <v>14.4</v>
      </c>
      <c r="CL140" s="4">
        <v>14.4</v>
      </c>
      <c r="CM140" t="s">
        <v>136</v>
      </c>
      <c r="CN140" t="s">
        <v>139</v>
      </c>
      <c r="CO140" t="s">
        <v>137</v>
      </c>
      <c r="CQ140" t="s">
        <v>115</v>
      </c>
      <c r="CR140" t="s">
        <v>138</v>
      </c>
      <c r="CS140" t="s">
        <v>139</v>
      </c>
      <c r="CT140" t="s">
        <v>138</v>
      </c>
      <c r="CU140" t="s">
        <v>138</v>
      </c>
      <c r="CV140" t="s">
        <v>138</v>
      </c>
      <c r="CW140" t="s">
        <v>139</v>
      </c>
      <c r="CX140" t="s">
        <v>2185</v>
      </c>
      <c r="CY140" s="10">
        <v>16702352883</v>
      </c>
      <c r="CZ140" t="s">
        <v>537</v>
      </c>
      <c r="DA140" t="s">
        <v>139</v>
      </c>
      <c r="DB140" t="s">
        <v>138</v>
      </c>
      <c r="DC140" t="s">
        <v>115</v>
      </c>
    </row>
    <row r="141" spans="1:112" ht="14.45" customHeight="1" x14ac:dyDescent="0.25">
      <c r="A141" t="s">
        <v>2287</v>
      </c>
      <c r="B141" t="s">
        <v>158</v>
      </c>
      <c r="C141" s="1">
        <v>45456</v>
      </c>
      <c r="D141" s="1">
        <v>45574</v>
      </c>
      <c r="E141" t="s">
        <v>114</v>
      </c>
      <c r="G141" t="s">
        <v>115</v>
      </c>
      <c r="H141" t="s">
        <v>115</v>
      </c>
      <c r="I141" t="s">
        <v>115</v>
      </c>
      <c r="J141" t="s">
        <v>527</v>
      </c>
      <c r="K141" t="s">
        <v>528</v>
      </c>
      <c r="L141" t="s">
        <v>529</v>
      </c>
      <c r="M141" t="s">
        <v>536</v>
      </c>
      <c r="N141" t="s">
        <v>128</v>
      </c>
      <c r="O141" t="s">
        <v>120</v>
      </c>
      <c r="P141" s="3">
        <v>96950</v>
      </c>
      <c r="Q141" t="s">
        <v>121</v>
      </c>
      <c r="S141" s="10">
        <v>16702352883</v>
      </c>
      <c r="T141">
        <v>0</v>
      </c>
      <c r="U141" t="s">
        <v>531</v>
      </c>
      <c r="V141">
        <v>56132</v>
      </c>
      <c r="W141" t="s">
        <v>123</v>
      </c>
      <c r="Y141" t="s">
        <v>533</v>
      </c>
      <c r="Z141" t="s">
        <v>534</v>
      </c>
      <c r="AA141" t="s">
        <v>535</v>
      </c>
      <c r="AB141" t="s">
        <v>516</v>
      </c>
      <c r="AC141" t="s">
        <v>529</v>
      </c>
      <c r="AD141" t="s">
        <v>536</v>
      </c>
      <c r="AE141" t="s">
        <v>128</v>
      </c>
      <c r="AF141" t="s">
        <v>120</v>
      </c>
      <c r="AG141" s="3">
        <v>96950</v>
      </c>
      <c r="AH141" t="s">
        <v>121</v>
      </c>
      <c r="AJ141" s="10">
        <v>16702352883</v>
      </c>
      <c r="AK141">
        <v>0</v>
      </c>
      <c r="AL141" t="s">
        <v>537</v>
      </c>
      <c r="BD141" t="str">
        <f>"53-3031.00"</f>
        <v>53-3031.00</v>
      </c>
      <c r="BE141" t="s">
        <v>2288</v>
      </c>
      <c r="BF141" t="s">
        <v>2289</v>
      </c>
      <c r="BG141" t="s">
        <v>2290</v>
      </c>
      <c r="BH141">
        <v>5</v>
      </c>
      <c r="BJ141" s="1">
        <v>45536</v>
      </c>
      <c r="BK141" s="1">
        <v>45900</v>
      </c>
      <c r="BN141">
        <v>35</v>
      </c>
      <c r="BO141">
        <v>0</v>
      </c>
      <c r="BP141">
        <v>7</v>
      </c>
      <c r="BQ141">
        <v>7</v>
      </c>
      <c r="BR141">
        <v>7</v>
      </c>
      <c r="BS141">
        <v>7</v>
      </c>
      <c r="BT141">
        <v>7</v>
      </c>
      <c r="BU141">
        <v>0</v>
      </c>
      <c r="BV141" t="str">
        <f t="shared" ref="BV141:BV148" si="2">"8:00 AM"</f>
        <v>8:00 AM</v>
      </c>
      <c r="BW141" t="str">
        <f>"4:00 PM"</f>
        <v>4:00 PM</v>
      </c>
      <c r="BX141" t="s">
        <v>133</v>
      </c>
      <c r="BY141">
        <v>0</v>
      </c>
      <c r="BZ141">
        <v>12</v>
      </c>
      <c r="CA141" t="s">
        <v>115</v>
      </c>
      <c r="CC141" t="s">
        <v>2291</v>
      </c>
      <c r="CD141" t="s">
        <v>529</v>
      </c>
      <c r="CE141" t="s">
        <v>542</v>
      </c>
      <c r="CF141" t="s">
        <v>128</v>
      </c>
      <c r="CG141" t="s">
        <v>120</v>
      </c>
      <c r="CH141" s="3">
        <v>96950</v>
      </c>
      <c r="CI141" s="4">
        <v>8.1999999999999993</v>
      </c>
      <c r="CJ141" s="4">
        <v>8.1999999999999993</v>
      </c>
      <c r="CK141" s="4">
        <v>12.3</v>
      </c>
      <c r="CL141" s="4">
        <v>12.3</v>
      </c>
      <c r="CM141" t="s">
        <v>136</v>
      </c>
      <c r="CN141" t="s">
        <v>139</v>
      </c>
      <c r="CO141" t="s">
        <v>137</v>
      </c>
      <c r="CQ141" t="s">
        <v>115</v>
      </c>
      <c r="CR141" t="s">
        <v>138</v>
      </c>
      <c r="CS141" t="s">
        <v>139</v>
      </c>
      <c r="CT141" t="s">
        <v>138</v>
      </c>
      <c r="CU141" t="s">
        <v>138</v>
      </c>
      <c r="CV141" t="s">
        <v>138</v>
      </c>
      <c r="CW141" t="s">
        <v>139</v>
      </c>
      <c r="CX141" t="s">
        <v>1960</v>
      </c>
      <c r="CY141" s="10">
        <v>16702352883</v>
      </c>
      <c r="CZ141" t="s">
        <v>537</v>
      </c>
      <c r="DA141" t="s">
        <v>139</v>
      </c>
      <c r="DB141" t="s">
        <v>138</v>
      </c>
      <c r="DC141" t="s">
        <v>115</v>
      </c>
    </row>
    <row r="142" spans="1:112" ht="14.45" customHeight="1" x14ac:dyDescent="0.25">
      <c r="A142" t="s">
        <v>2363</v>
      </c>
      <c r="B142" t="s">
        <v>113</v>
      </c>
      <c r="C142" s="1">
        <v>45531</v>
      </c>
      <c r="D142" s="1">
        <v>45574</v>
      </c>
      <c r="E142" t="s">
        <v>114</v>
      </c>
      <c r="G142" t="s">
        <v>115</v>
      </c>
      <c r="H142" t="s">
        <v>115</v>
      </c>
      <c r="I142" t="s">
        <v>115</v>
      </c>
      <c r="J142" t="s">
        <v>944</v>
      </c>
      <c r="L142" t="s">
        <v>950</v>
      </c>
      <c r="M142" t="s">
        <v>2364</v>
      </c>
      <c r="N142" t="s">
        <v>128</v>
      </c>
      <c r="O142" t="s">
        <v>120</v>
      </c>
      <c r="P142" s="3">
        <v>96950</v>
      </c>
      <c r="Q142" t="s">
        <v>121</v>
      </c>
      <c r="S142" s="10">
        <v>16707831435</v>
      </c>
      <c r="U142" t="s">
        <v>947</v>
      </c>
      <c r="V142">
        <v>237110</v>
      </c>
      <c r="W142" t="s">
        <v>123</v>
      </c>
      <c r="Y142" t="s">
        <v>2365</v>
      </c>
      <c r="Z142" t="s">
        <v>2366</v>
      </c>
      <c r="AB142" t="s">
        <v>126</v>
      </c>
      <c r="AC142" t="s">
        <v>946</v>
      </c>
      <c r="AD142" t="s">
        <v>2367</v>
      </c>
      <c r="AE142" t="s">
        <v>128</v>
      </c>
      <c r="AF142" t="s">
        <v>120</v>
      </c>
      <c r="AG142" s="3">
        <v>96950</v>
      </c>
      <c r="AH142" t="s">
        <v>121</v>
      </c>
      <c r="AJ142" s="10">
        <v>16707831435</v>
      </c>
      <c r="AL142" t="s">
        <v>951</v>
      </c>
      <c r="BD142" t="str">
        <f>"43-3031.00"</f>
        <v>43-3031.00</v>
      </c>
      <c r="BE142" t="s">
        <v>387</v>
      </c>
      <c r="BF142" t="s">
        <v>2368</v>
      </c>
      <c r="BG142" t="s">
        <v>188</v>
      </c>
      <c r="BH142">
        <v>1</v>
      </c>
      <c r="BJ142" s="1">
        <v>45597</v>
      </c>
      <c r="BK142" s="1">
        <v>45961</v>
      </c>
      <c r="BN142">
        <v>40</v>
      </c>
      <c r="BO142">
        <v>0</v>
      </c>
      <c r="BP142">
        <v>8</v>
      </c>
      <c r="BQ142">
        <v>8</v>
      </c>
      <c r="BR142">
        <v>8</v>
      </c>
      <c r="BS142">
        <v>8</v>
      </c>
      <c r="BT142">
        <v>8</v>
      </c>
      <c r="BU142">
        <v>0</v>
      </c>
      <c r="BV142" t="str">
        <f t="shared" si="2"/>
        <v>8:00 AM</v>
      </c>
      <c r="BW142" t="str">
        <f>"5:00 PM"</f>
        <v>5:00 PM</v>
      </c>
      <c r="BX142" t="s">
        <v>133</v>
      </c>
      <c r="BY142">
        <v>0</v>
      </c>
      <c r="BZ142">
        <v>24</v>
      </c>
      <c r="CA142" t="s">
        <v>115</v>
      </c>
      <c r="CC142" t="s">
        <v>2369</v>
      </c>
      <c r="CD142" t="s">
        <v>2370</v>
      </c>
      <c r="CE142" t="s">
        <v>2364</v>
      </c>
      <c r="CF142" t="s">
        <v>128</v>
      </c>
      <c r="CG142" t="s">
        <v>120</v>
      </c>
      <c r="CH142" s="3">
        <v>96950</v>
      </c>
      <c r="CI142" s="4">
        <v>12.28</v>
      </c>
      <c r="CJ142" s="4">
        <v>12.28</v>
      </c>
      <c r="CK142" s="4">
        <v>18.420000000000002</v>
      </c>
      <c r="CL142" s="4">
        <v>18.420000000000002</v>
      </c>
      <c r="CM142" t="s">
        <v>136</v>
      </c>
      <c r="CN142" t="s">
        <v>240</v>
      </c>
      <c r="CO142" t="s">
        <v>137</v>
      </c>
      <c r="CQ142" t="s">
        <v>115</v>
      </c>
      <c r="CR142" t="s">
        <v>138</v>
      </c>
      <c r="CS142" t="s">
        <v>139</v>
      </c>
      <c r="CT142" t="s">
        <v>138</v>
      </c>
      <c r="CU142" t="s">
        <v>139</v>
      </c>
      <c r="CV142" t="s">
        <v>138</v>
      </c>
      <c r="CW142" t="s">
        <v>139</v>
      </c>
      <c r="CX142" t="s">
        <v>2371</v>
      </c>
      <c r="CY142" s="10">
        <v>16707831435</v>
      </c>
      <c r="CZ142" t="s">
        <v>951</v>
      </c>
      <c r="DA142" t="s">
        <v>2372</v>
      </c>
      <c r="DB142" t="s">
        <v>138</v>
      </c>
      <c r="DC142" t="s">
        <v>115</v>
      </c>
    </row>
    <row r="143" spans="1:112" ht="14.45" customHeight="1" x14ac:dyDescent="0.25">
      <c r="A143" t="s">
        <v>3158</v>
      </c>
      <c r="B143" t="s">
        <v>158</v>
      </c>
      <c r="C143" s="1">
        <v>45446</v>
      </c>
      <c r="D143" s="1">
        <v>45574</v>
      </c>
      <c r="E143" t="s">
        <v>210</v>
      </c>
      <c r="F143" s="1">
        <v>45564</v>
      </c>
      <c r="G143" t="s">
        <v>115</v>
      </c>
      <c r="H143" t="s">
        <v>115</v>
      </c>
      <c r="I143" t="s">
        <v>115</v>
      </c>
      <c r="J143" t="s">
        <v>527</v>
      </c>
      <c r="K143" t="s">
        <v>528</v>
      </c>
      <c r="L143" t="s">
        <v>529</v>
      </c>
      <c r="M143" t="s">
        <v>536</v>
      </c>
      <c r="N143" t="s">
        <v>128</v>
      </c>
      <c r="O143" t="s">
        <v>120</v>
      </c>
      <c r="P143" s="3">
        <v>96950</v>
      </c>
      <c r="Q143" t="s">
        <v>121</v>
      </c>
      <c r="S143" s="10">
        <v>16702352883</v>
      </c>
      <c r="T143">
        <v>0</v>
      </c>
      <c r="U143" t="s">
        <v>531</v>
      </c>
      <c r="V143">
        <v>56132</v>
      </c>
      <c r="W143" t="s">
        <v>123</v>
      </c>
      <c r="Y143" t="s">
        <v>533</v>
      </c>
      <c r="Z143" t="s">
        <v>534</v>
      </c>
      <c r="AA143" t="s">
        <v>535</v>
      </c>
      <c r="AB143" t="s">
        <v>516</v>
      </c>
      <c r="AC143" t="s">
        <v>529</v>
      </c>
      <c r="AD143" t="s">
        <v>536</v>
      </c>
      <c r="AE143" t="s">
        <v>128</v>
      </c>
      <c r="AF143" t="s">
        <v>120</v>
      </c>
      <c r="AG143" s="3">
        <v>96950</v>
      </c>
      <c r="AH143" t="s">
        <v>121</v>
      </c>
      <c r="AJ143" s="10">
        <v>16702352883</v>
      </c>
      <c r="AK143">
        <v>0</v>
      </c>
      <c r="AL143" t="s">
        <v>537</v>
      </c>
      <c r="BD143" t="str">
        <f>"35-3023.00"</f>
        <v>35-3023.00</v>
      </c>
      <c r="BE143" t="s">
        <v>568</v>
      </c>
      <c r="BF143" t="s">
        <v>3159</v>
      </c>
      <c r="BG143" t="s">
        <v>284</v>
      </c>
      <c r="BH143">
        <v>10</v>
      </c>
      <c r="BJ143" s="1">
        <v>45566</v>
      </c>
      <c r="BK143" s="1">
        <v>45930</v>
      </c>
      <c r="BN143">
        <v>35</v>
      </c>
      <c r="BO143">
        <v>0</v>
      </c>
      <c r="BP143">
        <v>7</v>
      </c>
      <c r="BQ143">
        <v>7</v>
      </c>
      <c r="BR143">
        <v>7</v>
      </c>
      <c r="BS143">
        <v>7</v>
      </c>
      <c r="BT143">
        <v>7</v>
      </c>
      <c r="BU143">
        <v>0</v>
      </c>
      <c r="BV143" t="str">
        <f t="shared" si="2"/>
        <v>8:00 AM</v>
      </c>
      <c r="BW143" t="str">
        <f>"4:00 PM"</f>
        <v>4:00 PM</v>
      </c>
      <c r="BX143" t="s">
        <v>240</v>
      </c>
      <c r="BY143">
        <v>0</v>
      </c>
      <c r="BZ143">
        <v>3</v>
      </c>
      <c r="CA143" t="s">
        <v>115</v>
      </c>
      <c r="CC143" t="s">
        <v>1638</v>
      </c>
      <c r="CD143" t="s">
        <v>529</v>
      </c>
      <c r="CE143" t="s">
        <v>542</v>
      </c>
      <c r="CF143" t="s">
        <v>128</v>
      </c>
      <c r="CG143" t="s">
        <v>120</v>
      </c>
      <c r="CH143" s="3">
        <v>96950</v>
      </c>
      <c r="CI143" s="4">
        <v>7.97</v>
      </c>
      <c r="CJ143" s="4">
        <v>7.97</v>
      </c>
      <c r="CK143" s="4">
        <v>11.96</v>
      </c>
      <c r="CL143" s="4">
        <v>11.96</v>
      </c>
      <c r="CM143" t="s">
        <v>136</v>
      </c>
      <c r="CN143" t="s">
        <v>191</v>
      </c>
      <c r="CO143" t="s">
        <v>137</v>
      </c>
      <c r="CQ143" t="s">
        <v>115</v>
      </c>
      <c r="CR143" t="s">
        <v>138</v>
      </c>
      <c r="CS143" t="s">
        <v>139</v>
      </c>
      <c r="CT143" t="s">
        <v>138</v>
      </c>
      <c r="CU143" t="s">
        <v>138</v>
      </c>
      <c r="CV143" t="s">
        <v>138</v>
      </c>
      <c r="CW143" t="s">
        <v>139</v>
      </c>
      <c r="CX143" t="s">
        <v>1960</v>
      </c>
      <c r="CY143" s="10">
        <v>16702352883</v>
      </c>
      <c r="CZ143" t="s">
        <v>537</v>
      </c>
      <c r="DA143" t="s">
        <v>331</v>
      </c>
      <c r="DB143" t="s">
        <v>138</v>
      </c>
      <c r="DC143" t="s">
        <v>115</v>
      </c>
    </row>
    <row r="144" spans="1:112" ht="14.45" customHeight="1" x14ac:dyDescent="0.25">
      <c r="A144" t="s">
        <v>4915</v>
      </c>
      <c r="B144" t="s">
        <v>158</v>
      </c>
      <c r="C144" s="1">
        <v>45463</v>
      </c>
      <c r="D144" s="1">
        <v>45574</v>
      </c>
      <c r="E144" t="s">
        <v>210</v>
      </c>
      <c r="F144" s="1">
        <v>45595</v>
      </c>
      <c r="G144" t="s">
        <v>115</v>
      </c>
      <c r="H144" t="s">
        <v>115</v>
      </c>
      <c r="I144" t="s">
        <v>115</v>
      </c>
      <c r="J144" t="s">
        <v>527</v>
      </c>
      <c r="K144" t="s">
        <v>528</v>
      </c>
      <c r="L144" t="s">
        <v>529</v>
      </c>
      <c r="M144" t="s">
        <v>536</v>
      </c>
      <c r="N144" t="s">
        <v>128</v>
      </c>
      <c r="O144" t="s">
        <v>120</v>
      </c>
      <c r="P144" s="3">
        <v>96950</v>
      </c>
      <c r="Q144" t="s">
        <v>121</v>
      </c>
      <c r="S144" s="10">
        <v>16702352883</v>
      </c>
      <c r="T144">
        <v>0</v>
      </c>
      <c r="U144" t="s">
        <v>531</v>
      </c>
      <c r="V144">
        <v>56132</v>
      </c>
      <c r="W144" t="s">
        <v>123</v>
      </c>
      <c r="Y144" t="s">
        <v>533</v>
      </c>
      <c r="Z144" t="s">
        <v>534</v>
      </c>
      <c r="AA144" t="s">
        <v>535</v>
      </c>
      <c r="AB144" t="s">
        <v>516</v>
      </c>
      <c r="AC144" t="s">
        <v>529</v>
      </c>
      <c r="AD144" t="s">
        <v>536</v>
      </c>
      <c r="AE144" t="s">
        <v>128</v>
      </c>
      <c r="AF144" t="s">
        <v>120</v>
      </c>
      <c r="AG144" s="3">
        <v>96950</v>
      </c>
      <c r="AH144" t="s">
        <v>121</v>
      </c>
      <c r="AJ144" s="10">
        <v>16702352883</v>
      </c>
      <c r="AK144">
        <v>0</v>
      </c>
      <c r="AL144" t="s">
        <v>537</v>
      </c>
      <c r="BD144" t="str">
        <f>"51-9198.00"</f>
        <v>51-9198.00</v>
      </c>
      <c r="BE144" t="s">
        <v>2301</v>
      </c>
      <c r="BF144" t="s">
        <v>4916</v>
      </c>
      <c r="BG144" t="s">
        <v>4705</v>
      </c>
      <c r="BH144">
        <v>10</v>
      </c>
      <c r="BJ144" s="1">
        <v>45597</v>
      </c>
      <c r="BK144" s="1">
        <v>45961</v>
      </c>
      <c r="BN144">
        <v>35</v>
      </c>
      <c r="BO144">
        <v>0</v>
      </c>
      <c r="BP144">
        <v>7</v>
      </c>
      <c r="BQ144">
        <v>7</v>
      </c>
      <c r="BR144">
        <v>7</v>
      </c>
      <c r="BS144">
        <v>7</v>
      </c>
      <c r="BT144">
        <v>7</v>
      </c>
      <c r="BU144">
        <v>0</v>
      </c>
      <c r="BV144" t="str">
        <f t="shared" si="2"/>
        <v>8:00 AM</v>
      </c>
      <c r="BW144" t="str">
        <f>"4:00 PM"</f>
        <v>4:00 PM</v>
      </c>
      <c r="BX144" t="s">
        <v>133</v>
      </c>
      <c r="BY144">
        <v>0</v>
      </c>
      <c r="BZ144">
        <v>6</v>
      </c>
      <c r="CA144" t="s">
        <v>115</v>
      </c>
      <c r="CC144" t="s">
        <v>4917</v>
      </c>
      <c r="CD144" t="s">
        <v>529</v>
      </c>
      <c r="CE144" t="s">
        <v>542</v>
      </c>
      <c r="CF144" t="s">
        <v>128</v>
      </c>
      <c r="CG144" t="s">
        <v>120</v>
      </c>
      <c r="CH144" s="3">
        <v>96950</v>
      </c>
      <c r="CI144" s="4">
        <v>7.95</v>
      </c>
      <c r="CJ144" s="4">
        <v>7.95</v>
      </c>
      <c r="CK144" s="4">
        <v>11.93</v>
      </c>
      <c r="CL144" s="4">
        <v>11.93</v>
      </c>
      <c r="CM144" t="s">
        <v>136</v>
      </c>
      <c r="CN144" t="s">
        <v>224</v>
      </c>
      <c r="CO144" t="s">
        <v>137</v>
      </c>
      <c r="CQ144" t="s">
        <v>115</v>
      </c>
      <c r="CR144" t="s">
        <v>138</v>
      </c>
      <c r="CS144" t="s">
        <v>139</v>
      </c>
      <c r="CT144" t="s">
        <v>138</v>
      </c>
      <c r="CU144" t="s">
        <v>138</v>
      </c>
      <c r="CV144" t="s">
        <v>138</v>
      </c>
      <c r="CW144" t="s">
        <v>139</v>
      </c>
      <c r="CX144" t="s">
        <v>2135</v>
      </c>
      <c r="CY144" s="10">
        <v>16702352883</v>
      </c>
      <c r="CZ144" t="s">
        <v>537</v>
      </c>
      <c r="DA144" t="s">
        <v>331</v>
      </c>
      <c r="DB144" t="s">
        <v>138</v>
      </c>
      <c r="DC144" t="s">
        <v>115</v>
      </c>
    </row>
    <row r="145" spans="1:112" ht="14.45" customHeight="1" x14ac:dyDescent="0.25">
      <c r="A145" t="s">
        <v>6007</v>
      </c>
      <c r="B145" t="s">
        <v>158</v>
      </c>
      <c r="C145" s="1">
        <v>45463</v>
      </c>
      <c r="D145" s="1">
        <v>45574</v>
      </c>
      <c r="E145" t="s">
        <v>114</v>
      </c>
      <c r="G145" t="s">
        <v>115</v>
      </c>
      <c r="H145" t="s">
        <v>115</v>
      </c>
      <c r="I145" t="s">
        <v>115</v>
      </c>
      <c r="J145" t="s">
        <v>527</v>
      </c>
      <c r="K145" t="s">
        <v>528</v>
      </c>
      <c r="L145" t="s">
        <v>529</v>
      </c>
      <c r="M145" t="s">
        <v>536</v>
      </c>
      <c r="N145" t="s">
        <v>128</v>
      </c>
      <c r="O145" t="s">
        <v>120</v>
      </c>
      <c r="P145" s="3">
        <v>96950</v>
      </c>
      <c r="Q145" t="s">
        <v>121</v>
      </c>
      <c r="S145" s="10">
        <v>16702352883</v>
      </c>
      <c r="T145">
        <v>0</v>
      </c>
      <c r="U145" t="s">
        <v>531</v>
      </c>
      <c r="V145">
        <v>56132</v>
      </c>
      <c r="W145" t="s">
        <v>123</v>
      </c>
      <c r="Y145" t="s">
        <v>533</v>
      </c>
      <c r="Z145" t="s">
        <v>534</v>
      </c>
      <c r="AA145" t="s">
        <v>535</v>
      </c>
      <c r="AB145" t="s">
        <v>516</v>
      </c>
      <c r="AC145" t="s">
        <v>529</v>
      </c>
      <c r="AD145" t="s">
        <v>536</v>
      </c>
      <c r="AE145" t="s">
        <v>128</v>
      </c>
      <c r="AF145" t="s">
        <v>120</v>
      </c>
      <c r="AG145" s="3">
        <v>96950</v>
      </c>
      <c r="AH145" t="s">
        <v>121</v>
      </c>
      <c r="AJ145" s="10">
        <v>16702352883</v>
      </c>
      <c r="AK145">
        <v>0</v>
      </c>
      <c r="AL145" t="s">
        <v>537</v>
      </c>
      <c r="BD145" t="str">
        <f>"49-3023.00"</f>
        <v>49-3023.00</v>
      </c>
      <c r="BE145" t="s">
        <v>2122</v>
      </c>
      <c r="BF145" t="s">
        <v>6008</v>
      </c>
      <c r="BG145" t="s">
        <v>6009</v>
      </c>
      <c r="BH145">
        <v>5</v>
      </c>
      <c r="BJ145" s="1">
        <v>45536</v>
      </c>
      <c r="BK145" s="1">
        <v>45900</v>
      </c>
      <c r="BN145">
        <v>35</v>
      </c>
      <c r="BO145">
        <v>0</v>
      </c>
      <c r="BP145">
        <v>7</v>
      </c>
      <c r="BQ145">
        <v>7</v>
      </c>
      <c r="BR145">
        <v>7</v>
      </c>
      <c r="BS145">
        <v>7</v>
      </c>
      <c r="BT145">
        <v>7</v>
      </c>
      <c r="BU145">
        <v>0</v>
      </c>
      <c r="BV145" t="str">
        <f t="shared" si="2"/>
        <v>8:00 AM</v>
      </c>
      <c r="BW145" t="str">
        <f>"4:00 PM"</f>
        <v>4:00 PM</v>
      </c>
      <c r="BX145" t="s">
        <v>133</v>
      </c>
      <c r="BY145">
        <v>6</v>
      </c>
      <c r="BZ145">
        <v>12</v>
      </c>
      <c r="CA145" t="s">
        <v>115</v>
      </c>
      <c r="CC145" t="s">
        <v>6010</v>
      </c>
      <c r="CD145" t="s">
        <v>529</v>
      </c>
      <c r="CE145" t="s">
        <v>542</v>
      </c>
      <c r="CF145" t="s">
        <v>128</v>
      </c>
      <c r="CG145" t="s">
        <v>120</v>
      </c>
      <c r="CH145" s="3">
        <v>96950</v>
      </c>
      <c r="CI145" s="4">
        <v>10.07</v>
      </c>
      <c r="CJ145" s="4">
        <v>10.07</v>
      </c>
      <c r="CK145" s="4">
        <v>15.11</v>
      </c>
      <c r="CL145" s="4">
        <v>15.11</v>
      </c>
      <c r="CM145" t="s">
        <v>136</v>
      </c>
      <c r="CN145" t="s">
        <v>139</v>
      </c>
      <c r="CO145" t="s">
        <v>137</v>
      </c>
      <c r="CQ145" t="s">
        <v>115</v>
      </c>
      <c r="CR145" t="s">
        <v>138</v>
      </c>
      <c r="CS145" t="s">
        <v>139</v>
      </c>
      <c r="CT145" t="s">
        <v>138</v>
      </c>
      <c r="CU145" t="s">
        <v>138</v>
      </c>
      <c r="CV145" t="s">
        <v>138</v>
      </c>
      <c r="CW145" t="s">
        <v>139</v>
      </c>
      <c r="CX145" t="s">
        <v>1960</v>
      </c>
      <c r="CY145" s="10">
        <v>16702352883</v>
      </c>
      <c r="CZ145" t="s">
        <v>537</v>
      </c>
      <c r="DA145" t="s">
        <v>139</v>
      </c>
      <c r="DB145" t="s">
        <v>138</v>
      </c>
      <c r="DC145" t="s">
        <v>115</v>
      </c>
    </row>
    <row r="146" spans="1:112" ht="14.45" customHeight="1" x14ac:dyDescent="0.25">
      <c r="A146" t="s">
        <v>6406</v>
      </c>
      <c r="B146" t="s">
        <v>248</v>
      </c>
      <c r="C146" s="1">
        <v>45472</v>
      </c>
      <c r="D146" s="1">
        <v>45574</v>
      </c>
      <c r="E146" t="s">
        <v>210</v>
      </c>
      <c r="F146" s="1">
        <v>45564</v>
      </c>
      <c r="G146" t="s">
        <v>115</v>
      </c>
      <c r="H146" t="s">
        <v>115</v>
      </c>
      <c r="I146" t="s">
        <v>115</v>
      </c>
      <c r="J146" t="s">
        <v>6407</v>
      </c>
      <c r="L146" t="s">
        <v>6408</v>
      </c>
      <c r="N146" t="s">
        <v>377</v>
      </c>
      <c r="O146" t="s">
        <v>120</v>
      </c>
      <c r="P146" s="3">
        <v>96950</v>
      </c>
      <c r="Q146" t="s">
        <v>121</v>
      </c>
      <c r="S146" s="10">
        <v>16705320065</v>
      </c>
      <c r="U146" t="s">
        <v>6381</v>
      </c>
      <c r="V146">
        <v>11199</v>
      </c>
      <c r="W146" t="s">
        <v>123</v>
      </c>
      <c r="Y146" t="s">
        <v>6409</v>
      </c>
      <c r="Z146" t="s">
        <v>6410</v>
      </c>
      <c r="AB146" t="s">
        <v>705</v>
      </c>
      <c r="AC146" t="s">
        <v>6408</v>
      </c>
      <c r="AE146" t="s">
        <v>1557</v>
      </c>
      <c r="AF146" t="s">
        <v>120</v>
      </c>
      <c r="AG146" s="3">
        <v>96951</v>
      </c>
      <c r="AH146" t="s">
        <v>121</v>
      </c>
      <c r="AJ146" s="10">
        <v>16705320065</v>
      </c>
      <c r="AL146" t="s">
        <v>6383</v>
      </c>
      <c r="BD146" t="str">
        <f>"45-2092.00"</f>
        <v>45-2092.00</v>
      </c>
      <c r="BE146" t="s">
        <v>1875</v>
      </c>
      <c r="BF146" t="s">
        <v>6411</v>
      </c>
      <c r="BG146" t="s">
        <v>6412</v>
      </c>
      <c r="BH146">
        <v>2</v>
      </c>
      <c r="BI146">
        <v>2</v>
      </c>
      <c r="BJ146" s="1">
        <v>45566</v>
      </c>
      <c r="BK146" s="1">
        <v>45930</v>
      </c>
      <c r="BL146" s="1">
        <v>45574</v>
      </c>
      <c r="BM146" s="1">
        <v>45930</v>
      </c>
      <c r="BN146">
        <v>35</v>
      </c>
      <c r="BO146">
        <v>0</v>
      </c>
      <c r="BP146">
        <v>7</v>
      </c>
      <c r="BQ146">
        <v>7</v>
      </c>
      <c r="BR146">
        <v>7</v>
      </c>
      <c r="BS146">
        <v>7</v>
      </c>
      <c r="BT146">
        <v>7</v>
      </c>
      <c r="BU146">
        <v>0</v>
      </c>
      <c r="BV146" t="str">
        <f t="shared" si="2"/>
        <v>8:00 AM</v>
      </c>
      <c r="BW146" t="str">
        <f>"5:00 PM"</f>
        <v>5:00 PM</v>
      </c>
      <c r="BX146" t="s">
        <v>240</v>
      </c>
      <c r="BY146">
        <v>0</v>
      </c>
      <c r="BZ146">
        <v>0</v>
      </c>
      <c r="CA146" t="s">
        <v>115</v>
      </c>
      <c r="CC146" s="2" t="s">
        <v>6413</v>
      </c>
      <c r="CD146" t="s">
        <v>6414</v>
      </c>
      <c r="CF146" t="s">
        <v>377</v>
      </c>
      <c r="CG146" t="s">
        <v>120</v>
      </c>
      <c r="CH146" s="3">
        <v>96951</v>
      </c>
      <c r="CI146" s="4">
        <v>12.16</v>
      </c>
      <c r="CJ146" s="4">
        <v>12.16</v>
      </c>
      <c r="CK146" s="4">
        <v>18.239999999999998</v>
      </c>
      <c r="CL146" s="4">
        <v>18.239999999999998</v>
      </c>
      <c r="CM146" t="s">
        <v>136</v>
      </c>
      <c r="CO146" t="s">
        <v>137</v>
      </c>
      <c r="CQ146" t="s">
        <v>115</v>
      </c>
      <c r="CR146" t="s">
        <v>138</v>
      </c>
      <c r="CS146" t="s">
        <v>139</v>
      </c>
      <c r="CT146" t="s">
        <v>138</v>
      </c>
      <c r="CU146" t="s">
        <v>139</v>
      </c>
      <c r="CV146" t="s">
        <v>138</v>
      </c>
      <c r="CW146" t="s">
        <v>139</v>
      </c>
      <c r="CX146" t="s">
        <v>6415</v>
      </c>
      <c r="CY146" s="10">
        <v>16705320065</v>
      </c>
      <c r="CZ146" t="s">
        <v>6383</v>
      </c>
      <c r="DA146" t="s">
        <v>139</v>
      </c>
      <c r="DB146" t="s">
        <v>138</v>
      </c>
      <c r="DC146" t="s">
        <v>115</v>
      </c>
      <c r="DD146" t="s">
        <v>6409</v>
      </c>
      <c r="DE146" t="s">
        <v>6410</v>
      </c>
      <c r="DG146" t="s">
        <v>6387</v>
      </c>
      <c r="DH146" t="s">
        <v>6383</v>
      </c>
    </row>
    <row r="147" spans="1:112" ht="14.45" customHeight="1" x14ac:dyDescent="0.25">
      <c r="A147" t="s">
        <v>6438</v>
      </c>
      <c r="B147" t="s">
        <v>158</v>
      </c>
      <c r="C147" s="1">
        <v>45456</v>
      </c>
      <c r="D147" s="1">
        <v>45574</v>
      </c>
      <c r="E147" t="s">
        <v>114</v>
      </c>
      <c r="G147" t="s">
        <v>115</v>
      </c>
      <c r="H147" t="s">
        <v>115</v>
      </c>
      <c r="I147" t="s">
        <v>115</v>
      </c>
      <c r="J147" t="s">
        <v>527</v>
      </c>
      <c r="K147" t="s">
        <v>528</v>
      </c>
      <c r="L147" t="s">
        <v>529</v>
      </c>
      <c r="M147" t="s">
        <v>536</v>
      </c>
      <c r="N147" t="s">
        <v>128</v>
      </c>
      <c r="O147" t="s">
        <v>120</v>
      </c>
      <c r="P147" s="3">
        <v>96950</v>
      </c>
      <c r="Q147" t="s">
        <v>121</v>
      </c>
      <c r="S147" s="10">
        <v>16702352883</v>
      </c>
      <c r="T147">
        <v>0</v>
      </c>
      <c r="U147" t="s">
        <v>531</v>
      </c>
      <c r="V147">
        <v>56132</v>
      </c>
      <c r="W147" t="s">
        <v>123</v>
      </c>
      <c r="Y147" t="s">
        <v>533</v>
      </c>
      <c r="Z147" t="s">
        <v>534</v>
      </c>
      <c r="AA147" t="s">
        <v>535</v>
      </c>
      <c r="AB147" t="s">
        <v>516</v>
      </c>
      <c r="AC147" t="s">
        <v>529</v>
      </c>
      <c r="AD147" t="s">
        <v>536</v>
      </c>
      <c r="AE147" t="s">
        <v>128</v>
      </c>
      <c r="AF147" t="s">
        <v>120</v>
      </c>
      <c r="AG147" s="3">
        <v>96950</v>
      </c>
      <c r="AH147" t="s">
        <v>121</v>
      </c>
      <c r="AJ147" s="10">
        <v>16702352883</v>
      </c>
      <c r="AK147">
        <v>0</v>
      </c>
      <c r="AL147" t="s">
        <v>537</v>
      </c>
      <c r="BD147" t="str">
        <f>"43-3031.00"</f>
        <v>43-3031.00</v>
      </c>
      <c r="BE147" t="s">
        <v>387</v>
      </c>
      <c r="BF147" t="s">
        <v>6439</v>
      </c>
      <c r="BG147" t="s">
        <v>6440</v>
      </c>
      <c r="BH147">
        <v>5</v>
      </c>
      <c r="BJ147" s="1">
        <v>45536</v>
      </c>
      <c r="BK147" s="1">
        <v>45900</v>
      </c>
      <c r="BN147">
        <v>35</v>
      </c>
      <c r="BO147">
        <v>0</v>
      </c>
      <c r="BP147">
        <v>7</v>
      </c>
      <c r="BQ147">
        <v>7</v>
      </c>
      <c r="BR147">
        <v>7</v>
      </c>
      <c r="BS147">
        <v>7</v>
      </c>
      <c r="BT147">
        <v>7</v>
      </c>
      <c r="BU147">
        <v>0</v>
      </c>
      <c r="BV147" t="str">
        <f t="shared" si="2"/>
        <v>8:00 AM</v>
      </c>
      <c r="BW147" t="str">
        <f>"4:00 PM"</f>
        <v>4:00 PM</v>
      </c>
      <c r="BX147" t="s">
        <v>133</v>
      </c>
      <c r="BY147">
        <v>0</v>
      </c>
      <c r="BZ147">
        <v>12</v>
      </c>
      <c r="CA147" t="s">
        <v>115</v>
      </c>
      <c r="CC147" t="s">
        <v>6441</v>
      </c>
      <c r="CD147" t="s">
        <v>529</v>
      </c>
      <c r="CE147" t="s">
        <v>542</v>
      </c>
      <c r="CF147" t="s">
        <v>128</v>
      </c>
      <c r="CG147" t="s">
        <v>120</v>
      </c>
      <c r="CH147" s="3">
        <v>96950</v>
      </c>
      <c r="CI147" s="4">
        <v>11.43</v>
      </c>
      <c r="CJ147" s="4">
        <v>11.43</v>
      </c>
      <c r="CK147" s="4">
        <v>17.149999999999999</v>
      </c>
      <c r="CL147" s="4">
        <v>17.149999999999999</v>
      </c>
      <c r="CM147" t="s">
        <v>136</v>
      </c>
      <c r="CN147" t="s">
        <v>139</v>
      </c>
      <c r="CO147" t="s">
        <v>137</v>
      </c>
      <c r="CQ147" t="s">
        <v>115</v>
      </c>
      <c r="CR147" t="s">
        <v>138</v>
      </c>
      <c r="CS147" t="s">
        <v>139</v>
      </c>
      <c r="CT147" t="s">
        <v>138</v>
      </c>
      <c r="CU147" t="s">
        <v>138</v>
      </c>
      <c r="CV147" t="s">
        <v>138</v>
      </c>
      <c r="CW147" t="s">
        <v>139</v>
      </c>
      <c r="CX147" t="s">
        <v>543</v>
      </c>
      <c r="CY147" s="10">
        <v>16702352883</v>
      </c>
      <c r="CZ147" t="s">
        <v>537</v>
      </c>
      <c r="DA147" t="s">
        <v>139</v>
      </c>
      <c r="DB147" t="s">
        <v>138</v>
      </c>
      <c r="DC147" t="s">
        <v>115</v>
      </c>
    </row>
    <row r="148" spans="1:112" ht="14.45" customHeight="1" x14ac:dyDescent="0.25">
      <c r="A148" t="s">
        <v>6525</v>
      </c>
      <c r="B148" t="s">
        <v>158</v>
      </c>
      <c r="C148" s="1">
        <v>45487</v>
      </c>
      <c r="D148" s="1">
        <v>45574</v>
      </c>
      <c r="E148" t="s">
        <v>210</v>
      </c>
      <c r="F148" s="1">
        <v>45564</v>
      </c>
      <c r="G148" t="s">
        <v>115</v>
      </c>
      <c r="H148" t="s">
        <v>115</v>
      </c>
      <c r="I148" t="s">
        <v>115</v>
      </c>
      <c r="J148" t="s">
        <v>6526</v>
      </c>
      <c r="L148" t="s">
        <v>6527</v>
      </c>
      <c r="M148" t="s">
        <v>6528</v>
      </c>
      <c r="N148" t="s">
        <v>119</v>
      </c>
      <c r="O148" t="s">
        <v>120</v>
      </c>
      <c r="P148" s="3">
        <v>96950</v>
      </c>
      <c r="Q148" t="s">
        <v>121</v>
      </c>
      <c r="S148" s="10">
        <v>16703236652</v>
      </c>
      <c r="U148" t="s">
        <v>6529</v>
      </c>
      <c r="V148">
        <v>236220</v>
      </c>
      <c r="W148" t="s">
        <v>123</v>
      </c>
      <c r="Y148" t="s">
        <v>6530</v>
      </c>
      <c r="Z148" t="s">
        <v>6531</v>
      </c>
      <c r="AB148" t="s">
        <v>295</v>
      </c>
      <c r="AC148" t="s">
        <v>6527</v>
      </c>
      <c r="AE148" t="s">
        <v>119</v>
      </c>
      <c r="AF148" t="s">
        <v>120</v>
      </c>
      <c r="AG148" s="3">
        <v>96950</v>
      </c>
      <c r="AH148" t="s">
        <v>121</v>
      </c>
      <c r="AJ148" s="10">
        <v>16703236652</v>
      </c>
      <c r="AL148" t="s">
        <v>6532</v>
      </c>
      <c r="BD148" t="str">
        <f>"51-4121.00"</f>
        <v>51-4121.00</v>
      </c>
      <c r="BE148" t="s">
        <v>1601</v>
      </c>
      <c r="BF148" t="s">
        <v>6533</v>
      </c>
      <c r="BG148" t="s">
        <v>6534</v>
      </c>
      <c r="BH148">
        <v>3</v>
      </c>
      <c r="BJ148" s="1">
        <v>45566</v>
      </c>
      <c r="BK148" s="1">
        <v>45930</v>
      </c>
      <c r="BN148">
        <v>40</v>
      </c>
      <c r="BO148">
        <v>0</v>
      </c>
      <c r="BP148">
        <v>8</v>
      </c>
      <c r="BQ148">
        <v>8</v>
      </c>
      <c r="BR148">
        <v>8</v>
      </c>
      <c r="BS148">
        <v>8</v>
      </c>
      <c r="BT148">
        <v>8</v>
      </c>
      <c r="BU148">
        <v>0</v>
      </c>
      <c r="BV148" t="str">
        <f t="shared" si="2"/>
        <v>8:00 AM</v>
      </c>
      <c r="BW148" t="str">
        <f>"5:00 PM"</f>
        <v>5:00 PM</v>
      </c>
      <c r="BX148" t="s">
        <v>133</v>
      </c>
      <c r="BY148">
        <v>0</v>
      </c>
      <c r="BZ148">
        <v>12</v>
      </c>
      <c r="CA148" t="s">
        <v>115</v>
      </c>
      <c r="CC148" t="s">
        <v>6535</v>
      </c>
      <c r="CD148" t="s">
        <v>6536</v>
      </c>
      <c r="CF148" t="s">
        <v>119</v>
      </c>
      <c r="CG148" t="s">
        <v>120</v>
      </c>
      <c r="CH148" s="3">
        <v>96950</v>
      </c>
      <c r="CI148" s="4">
        <v>20.25</v>
      </c>
      <c r="CJ148" s="4">
        <v>20.25</v>
      </c>
      <c r="CK148" s="4">
        <v>30.38</v>
      </c>
      <c r="CL148" s="4">
        <v>30.38</v>
      </c>
      <c r="CM148" t="s">
        <v>136</v>
      </c>
      <c r="CN148" t="s">
        <v>139</v>
      </c>
      <c r="CO148" t="s">
        <v>137</v>
      </c>
      <c r="CQ148" t="s">
        <v>138</v>
      </c>
      <c r="CR148" t="s">
        <v>138</v>
      </c>
      <c r="CS148" t="s">
        <v>138</v>
      </c>
      <c r="CT148" t="s">
        <v>138</v>
      </c>
      <c r="CU148" t="s">
        <v>139</v>
      </c>
      <c r="CV148" t="s">
        <v>138</v>
      </c>
      <c r="CW148" t="s">
        <v>139</v>
      </c>
      <c r="CX148" t="s">
        <v>13924</v>
      </c>
      <c r="CY148" s="10">
        <v>16703236652</v>
      </c>
      <c r="CZ148" t="s">
        <v>6537</v>
      </c>
      <c r="DA148" t="s">
        <v>139</v>
      </c>
      <c r="DB148" t="s">
        <v>138</v>
      </c>
      <c r="DC148" t="s">
        <v>115</v>
      </c>
    </row>
    <row r="149" spans="1:112" ht="14.45" customHeight="1" x14ac:dyDescent="0.25">
      <c r="A149" t="s">
        <v>6950</v>
      </c>
      <c r="B149" t="s">
        <v>158</v>
      </c>
      <c r="C149" s="1">
        <v>45463</v>
      </c>
      <c r="D149" s="1">
        <v>45574</v>
      </c>
      <c r="E149" t="s">
        <v>114</v>
      </c>
      <c r="G149" t="s">
        <v>115</v>
      </c>
      <c r="H149" t="s">
        <v>115</v>
      </c>
      <c r="I149" t="s">
        <v>115</v>
      </c>
      <c r="J149" t="s">
        <v>527</v>
      </c>
      <c r="K149" t="s">
        <v>528</v>
      </c>
      <c r="L149" t="s">
        <v>529</v>
      </c>
      <c r="M149" t="s">
        <v>536</v>
      </c>
      <c r="N149" t="s">
        <v>128</v>
      </c>
      <c r="O149" t="s">
        <v>120</v>
      </c>
      <c r="P149" s="3">
        <v>96950</v>
      </c>
      <c r="Q149" t="s">
        <v>121</v>
      </c>
      <c r="S149" s="10">
        <v>16702352883</v>
      </c>
      <c r="T149">
        <v>0</v>
      </c>
      <c r="U149" t="s">
        <v>531</v>
      </c>
      <c r="V149">
        <v>56132</v>
      </c>
      <c r="W149" t="s">
        <v>123</v>
      </c>
      <c r="Y149" t="s">
        <v>533</v>
      </c>
      <c r="Z149" t="s">
        <v>534</v>
      </c>
      <c r="AA149" t="s">
        <v>535</v>
      </c>
      <c r="AB149" t="s">
        <v>516</v>
      </c>
      <c r="AC149" t="s">
        <v>529</v>
      </c>
      <c r="AD149" t="s">
        <v>536</v>
      </c>
      <c r="AE149" t="s">
        <v>128</v>
      </c>
      <c r="AF149" t="s">
        <v>120</v>
      </c>
      <c r="AG149" s="3">
        <v>96950</v>
      </c>
      <c r="AH149" t="s">
        <v>121</v>
      </c>
      <c r="AJ149" s="10">
        <v>16702352883</v>
      </c>
      <c r="AK149">
        <v>0</v>
      </c>
      <c r="AL149" t="s">
        <v>537</v>
      </c>
      <c r="BD149" t="str">
        <f>"51-6052.00"</f>
        <v>51-6052.00</v>
      </c>
      <c r="BE149" t="s">
        <v>3323</v>
      </c>
      <c r="BF149" t="s">
        <v>6951</v>
      </c>
      <c r="BG149" t="s">
        <v>6952</v>
      </c>
      <c r="BH149">
        <v>5</v>
      </c>
      <c r="BJ149" s="1">
        <v>45536</v>
      </c>
      <c r="BK149" s="1">
        <v>45900</v>
      </c>
      <c r="BN149">
        <v>35</v>
      </c>
      <c r="BO149">
        <v>0</v>
      </c>
      <c r="BP149">
        <v>7</v>
      </c>
      <c r="BQ149">
        <v>7</v>
      </c>
      <c r="BR149">
        <v>7</v>
      </c>
      <c r="BS149">
        <v>7</v>
      </c>
      <c r="BT149">
        <v>7</v>
      </c>
      <c r="BU149">
        <v>0</v>
      </c>
      <c r="BV149" t="str">
        <f>"10:00 AM"</f>
        <v>10:00 AM</v>
      </c>
      <c r="BW149" t="str">
        <f>"5:00 PM"</f>
        <v>5:00 PM</v>
      </c>
      <c r="BX149" t="s">
        <v>133</v>
      </c>
      <c r="BY149">
        <v>6</v>
      </c>
      <c r="BZ149">
        <v>12</v>
      </c>
      <c r="CA149" t="s">
        <v>115</v>
      </c>
      <c r="CC149" t="s">
        <v>6953</v>
      </c>
      <c r="CD149" t="s">
        <v>529</v>
      </c>
      <c r="CE149" t="s">
        <v>536</v>
      </c>
      <c r="CF149" t="s">
        <v>128</v>
      </c>
      <c r="CG149" t="s">
        <v>120</v>
      </c>
      <c r="CH149" s="3">
        <v>96950</v>
      </c>
      <c r="CI149" s="4">
        <v>8.84</v>
      </c>
      <c r="CJ149" s="4">
        <v>8.84</v>
      </c>
      <c r="CK149" s="4">
        <v>13.26</v>
      </c>
      <c r="CL149" s="4">
        <v>13.26</v>
      </c>
      <c r="CM149" t="s">
        <v>136</v>
      </c>
      <c r="CN149" t="s">
        <v>139</v>
      </c>
      <c r="CO149" t="s">
        <v>137</v>
      </c>
      <c r="CQ149" t="s">
        <v>115</v>
      </c>
      <c r="CR149" t="s">
        <v>138</v>
      </c>
      <c r="CS149" t="s">
        <v>139</v>
      </c>
      <c r="CT149" t="s">
        <v>138</v>
      </c>
      <c r="CU149" t="s">
        <v>138</v>
      </c>
      <c r="CV149" t="s">
        <v>138</v>
      </c>
      <c r="CW149" t="s">
        <v>139</v>
      </c>
      <c r="CX149" t="s">
        <v>2185</v>
      </c>
      <c r="CY149" s="10">
        <v>16702352883</v>
      </c>
      <c r="CZ149" t="s">
        <v>537</v>
      </c>
      <c r="DA149" t="s">
        <v>139</v>
      </c>
      <c r="DB149" t="s">
        <v>138</v>
      </c>
      <c r="DC149" t="s">
        <v>115</v>
      </c>
    </row>
    <row r="150" spans="1:112" ht="14.45" customHeight="1" x14ac:dyDescent="0.25">
      <c r="A150" t="s">
        <v>7440</v>
      </c>
      <c r="B150" t="s">
        <v>142</v>
      </c>
      <c r="C150" s="1">
        <v>45539</v>
      </c>
      <c r="D150" s="1">
        <v>45574</v>
      </c>
      <c r="E150" t="s">
        <v>114</v>
      </c>
      <c r="G150" t="s">
        <v>115</v>
      </c>
      <c r="H150" t="s">
        <v>115</v>
      </c>
      <c r="I150" t="s">
        <v>115</v>
      </c>
      <c r="J150" t="s">
        <v>249</v>
      </c>
      <c r="L150" t="s">
        <v>250</v>
      </c>
      <c r="M150" t="s">
        <v>251</v>
      </c>
      <c r="N150" t="s">
        <v>119</v>
      </c>
      <c r="O150" t="s">
        <v>120</v>
      </c>
      <c r="P150" s="3">
        <v>96950</v>
      </c>
      <c r="Q150" t="s">
        <v>121</v>
      </c>
      <c r="S150" s="10">
        <v>16702368202</v>
      </c>
      <c r="T150">
        <v>3554</v>
      </c>
      <c r="U150" t="s">
        <v>252</v>
      </c>
      <c r="V150">
        <v>62211</v>
      </c>
      <c r="W150" t="s">
        <v>123</v>
      </c>
      <c r="Y150" t="s">
        <v>253</v>
      </c>
      <c r="Z150" t="s">
        <v>254</v>
      </c>
      <c r="AA150" t="s">
        <v>255</v>
      </c>
      <c r="AB150" t="s">
        <v>256</v>
      </c>
      <c r="AC150" t="s">
        <v>250</v>
      </c>
      <c r="AD150" t="s">
        <v>251</v>
      </c>
      <c r="AE150" t="s">
        <v>119</v>
      </c>
      <c r="AF150" t="s">
        <v>120</v>
      </c>
      <c r="AG150" s="3">
        <v>96950</v>
      </c>
      <c r="AH150" t="s">
        <v>121</v>
      </c>
      <c r="AJ150" s="10">
        <v>16702368202</v>
      </c>
      <c r="AK150">
        <v>3554</v>
      </c>
      <c r="AL150" t="s">
        <v>257</v>
      </c>
      <c r="BD150" t="str">
        <f>"29-1141.00"</f>
        <v>29-1141.00</v>
      </c>
      <c r="BE150" t="s">
        <v>258</v>
      </c>
      <c r="BF150" t="s">
        <v>5046</v>
      </c>
      <c r="BG150" t="s">
        <v>5047</v>
      </c>
      <c r="BH150">
        <v>1</v>
      </c>
      <c r="BJ150" s="1">
        <v>45717</v>
      </c>
      <c r="BK150" s="1">
        <v>46081</v>
      </c>
      <c r="BN150">
        <v>40</v>
      </c>
      <c r="BO150">
        <v>0</v>
      </c>
      <c r="BP150">
        <v>8</v>
      </c>
      <c r="BQ150">
        <v>8</v>
      </c>
      <c r="BR150">
        <v>8</v>
      </c>
      <c r="BS150">
        <v>8</v>
      </c>
      <c r="BT150">
        <v>8</v>
      </c>
      <c r="BU150">
        <v>0</v>
      </c>
      <c r="BV150" t="str">
        <f>"7:30 AM"</f>
        <v>7:30 AM</v>
      </c>
      <c r="BW150" t="str">
        <f>"4:30 PM"</f>
        <v>4:30 PM</v>
      </c>
      <c r="BX150" t="s">
        <v>189</v>
      </c>
      <c r="BY150">
        <v>0</v>
      </c>
      <c r="BZ150">
        <v>36</v>
      </c>
      <c r="CA150" t="s">
        <v>115</v>
      </c>
      <c r="CC150" s="2" t="s">
        <v>5048</v>
      </c>
      <c r="CD150" t="s">
        <v>250</v>
      </c>
      <c r="CE150" t="s">
        <v>251</v>
      </c>
      <c r="CF150" t="s">
        <v>119</v>
      </c>
      <c r="CG150" t="s">
        <v>120</v>
      </c>
      <c r="CH150" s="3">
        <v>96950</v>
      </c>
      <c r="CI150" s="4">
        <v>22.22</v>
      </c>
      <c r="CM150" t="s">
        <v>136</v>
      </c>
      <c r="CN150" t="s">
        <v>936</v>
      </c>
      <c r="CO150" t="s">
        <v>137</v>
      </c>
      <c r="CQ150" t="s">
        <v>115</v>
      </c>
      <c r="CR150" t="s">
        <v>138</v>
      </c>
      <c r="CS150" t="s">
        <v>139</v>
      </c>
      <c r="CT150" t="s">
        <v>139</v>
      </c>
      <c r="CU150" t="s">
        <v>139</v>
      </c>
      <c r="CV150" t="s">
        <v>138</v>
      </c>
      <c r="CW150" t="s">
        <v>139</v>
      </c>
      <c r="CX150" t="s">
        <v>937</v>
      </c>
      <c r="CY150" s="10">
        <v>16702368202</v>
      </c>
      <c r="CZ150" t="s">
        <v>263</v>
      </c>
      <c r="DA150" t="s">
        <v>938</v>
      </c>
      <c r="DB150" t="s">
        <v>138</v>
      </c>
      <c r="DC150" t="s">
        <v>115</v>
      </c>
      <c r="DD150" t="s">
        <v>939</v>
      </c>
      <c r="DE150" t="s">
        <v>940</v>
      </c>
      <c r="DF150" t="s">
        <v>941</v>
      </c>
      <c r="DG150" t="s">
        <v>249</v>
      </c>
      <c r="DH150" t="s">
        <v>942</v>
      </c>
    </row>
    <row r="151" spans="1:112" ht="14.45" customHeight="1" x14ac:dyDescent="0.25">
      <c r="A151" t="s">
        <v>7517</v>
      </c>
      <c r="B151" t="s">
        <v>158</v>
      </c>
      <c r="C151" s="1">
        <v>45461</v>
      </c>
      <c r="D151" s="1">
        <v>45574</v>
      </c>
      <c r="E151" t="s">
        <v>114</v>
      </c>
      <c r="G151" t="s">
        <v>115</v>
      </c>
      <c r="H151" t="s">
        <v>115</v>
      </c>
      <c r="I151" t="s">
        <v>115</v>
      </c>
      <c r="J151" t="s">
        <v>527</v>
      </c>
      <c r="K151" t="s">
        <v>528</v>
      </c>
      <c r="L151" t="s">
        <v>529</v>
      </c>
      <c r="M151" t="s">
        <v>536</v>
      </c>
      <c r="N151" t="s">
        <v>128</v>
      </c>
      <c r="O151" t="s">
        <v>120</v>
      </c>
      <c r="P151" s="3">
        <v>96950</v>
      </c>
      <c r="Q151" t="s">
        <v>121</v>
      </c>
      <c r="S151" s="10">
        <v>16702352883</v>
      </c>
      <c r="T151">
        <v>0</v>
      </c>
      <c r="U151" t="s">
        <v>531</v>
      </c>
      <c r="V151">
        <v>56132</v>
      </c>
      <c r="W151" t="s">
        <v>123</v>
      </c>
      <c r="Y151" t="s">
        <v>533</v>
      </c>
      <c r="Z151" t="s">
        <v>534</v>
      </c>
      <c r="AA151" t="s">
        <v>535</v>
      </c>
      <c r="AB151" t="s">
        <v>516</v>
      </c>
      <c r="AC151" t="s">
        <v>529</v>
      </c>
      <c r="AD151" t="s">
        <v>536</v>
      </c>
      <c r="AE151" t="s">
        <v>128</v>
      </c>
      <c r="AF151" t="s">
        <v>120</v>
      </c>
      <c r="AG151" s="3">
        <v>96950</v>
      </c>
      <c r="AH151" t="s">
        <v>121</v>
      </c>
      <c r="AJ151" s="10">
        <v>16702352883</v>
      </c>
      <c r="AK151">
        <v>0</v>
      </c>
      <c r="AL151" t="s">
        <v>537</v>
      </c>
      <c r="BD151" t="str">
        <f>"39-3091.00"</f>
        <v>39-3091.00</v>
      </c>
      <c r="BE151" t="s">
        <v>7518</v>
      </c>
      <c r="BF151" t="s">
        <v>7519</v>
      </c>
      <c r="BG151" t="s">
        <v>7520</v>
      </c>
      <c r="BH151">
        <v>5</v>
      </c>
      <c r="BJ151" s="1">
        <v>45536</v>
      </c>
      <c r="BK151" s="1">
        <v>45900</v>
      </c>
      <c r="BN151">
        <v>35</v>
      </c>
      <c r="BO151">
        <v>0</v>
      </c>
      <c r="BP151">
        <v>7</v>
      </c>
      <c r="BQ151">
        <v>7</v>
      </c>
      <c r="BR151">
        <v>7</v>
      </c>
      <c r="BS151">
        <v>7</v>
      </c>
      <c r="BT151">
        <v>7</v>
      </c>
      <c r="BU151">
        <v>0</v>
      </c>
      <c r="BV151" t="str">
        <f>"11:00 AM"</f>
        <v>11:00 AM</v>
      </c>
      <c r="BW151" t="str">
        <f>"6:00 PM"</f>
        <v>6:00 PM</v>
      </c>
      <c r="BX151" t="s">
        <v>240</v>
      </c>
      <c r="BY151">
        <v>3</v>
      </c>
      <c r="BZ151">
        <v>3</v>
      </c>
      <c r="CA151" t="s">
        <v>115</v>
      </c>
      <c r="CC151" t="s">
        <v>7521</v>
      </c>
      <c r="CD151" t="s">
        <v>529</v>
      </c>
      <c r="CE151" t="s">
        <v>542</v>
      </c>
      <c r="CF151" t="s">
        <v>128</v>
      </c>
      <c r="CG151" t="s">
        <v>120</v>
      </c>
      <c r="CH151" s="3">
        <v>96950</v>
      </c>
      <c r="CI151" s="4">
        <v>7.7</v>
      </c>
      <c r="CJ151" s="4">
        <v>7.7</v>
      </c>
      <c r="CK151" s="4">
        <v>11.55</v>
      </c>
      <c r="CL151" s="4">
        <v>11.55</v>
      </c>
      <c r="CM151" t="s">
        <v>136</v>
      </c>
      <c r="CN151" t="s">
        <v>139</v>
      </c>
      <c r="CO151" t="s">
        <v>137</v>
      </c>
      <c r="CQ151" t="s">
        <v>115</v>
      </c>
      <c r="CR151" t="s">
        <v>138</v>
      </c>
      <c r="CS151" t="s">
        <v>139</v>
      </c>
      <c r="CT151" t="s">
        <v>138</v>
      </c>
      <c r="CU151" t="s">
        <v>138</v>
      </c>
      <c r="CV151" t="s">
        <v>138</v>
      </c>
      <c r="CW151" t="s">
        <v>139</v>
      </c>
      <c r="CX151" t="s">
        <v>1960</v>
      </c>
      <c r="CY151" s="10">
        <v>16702352883</v>
      </c>
      <c r="CZ151" t="s">
        <v>537</v>
      </c>
      <c r="DA151" t="s">
        <v>139</v>
      </c>
      <c r="DB151" t="s">
        <v>138</v>
      </c>
      <c r="DC151" t="s">
        <v>115</v>
      </c>
    </row>
    <row r="152" spans="1:112" ht="14.45" customHeight="1" x14ac:dyDescent="0.25">
      <c r="A152" t="s">
        <v>7801</v>
      </c>
      <c r="B152" t="s">
        <v>248</v>
      </c>
      <c r="C152" s="1">
        <v>45483</v>
      </c>
      <c r="D152" s="1">
        <v>45574</v>
      </c>
      <c r="E152" t="s">
        <v>114</v>
      </c>
      <c r="G152" t="s">
        <v>115</v>
      </c>
      <c r="H152" t="s">
        <v>115</v>
      </c>
      <c r="I152" t="s">
        <v>115</v>
      </c>
      <c r="J152" t="s">
        <v>7802</v>
      </c>
      <c r="K152" t="s">
        <v>7803</v>
      </c>
      <c r="L152" t="s">
        <v>7804</v>
      </c>
      <c r="M152" t="s">
        <v>1138</v>
      </c>
      <c r="N152" t="s">
        <v>128</v>
      </c>
      <c r="O152" t="s">
        <v>120</v>
      </c>
      <c r="P152" s="3">
        <v>96950</v>
      </c>
      <c r="Q152" t="s">
        <v>121</v>
      </c>
      <c r="R152" t="s">
        <v>1287</v>
      </c>
      <c r="S152" s="10">
        <v>16704844449</v>
      </c>
      <c r="U152" t="s">
        <v>7805</v>
      </c>
      <c r="V152">
        <v>236116</v>
      </c>
      <c r="W152" t="s">
        <v>123</v>
      </c>
      <c r="Y152" t="s">
        <v>1111</v>
      </c>
      <c r="Z152" t="s">
        <v>7806</v>
      </c>
      <c r="AA152" t="s">
        <v>7807</v>
      </c>
      <c r="AB152" t="s">
        <v>7333</v>
      </c>
      <c r="AC152" t="s">
        <v>7808</v>
      </c>
      <c r="AD152" t="s">
        <v>1138</v>
      </c>
      <c r="AE152" t="s">
        <v>128</v>
      </c>
      <c r="AF152" t="s">
        <v>120</v>
      </c>
      <c r="AG152" s="3">
        <v>96950</v>
      </c>
      <c r="AH152" t="s">
        <v>121</v>
      </c>
      <c r="AI152" t="s">
        <v>1287</v>
      </c>
      <c r="AJ152" s="10">
        <v>16704844449</v>
      </c>
      <c r="AL152" t="s">
        <v>7809</v>
      </c>
      <c r="BD152" t="str">
        <f>"49-9071.00"</f>
        <v>49-9071.00</v>
      </c>
      <c r="BE152" t="s">
        <v>169</v>
      </c>
      <c r="BF152" t="s">
        <v>7810</v>
      </c>
      <c r="BG152" t="s">
        <v>797</v>
      </c>
      <c r="BH152">
        <v>4</v>
      </c>
      <c r="BI152">
        <v>4</v>
      </c>
      <c r="BJ152" s="1">
        <v>45566</v>
      </c>
      <c r="BK152" s="1">
        <v>45930</v>
      </c>
      <c r="BL152" s="1">
        <v>45574</v>
      </c>
      <c r="BM152" s="1">
        <v>45930</v>
      </c>
      <c r="BN152">
        <v>40</v>
      </c>
      <c r="BO152">
        <v>0</v>
      </c>
      <c r="BP152">
        <v>8</v>
      </c>
      <c r="BQ152">
        <v>8</v>
      </c>
      <c r="BR152">
        <v>8</v>
      </c>
      <c r="BS152">
        <v>8</v>
      </c>
      <c r="BT152">
        <v>8</v>
      </c>
      <c r="BU152">
        <v>0</v>
      </c>
      <c r="BV152" t="str">
        <f>"8:00 AM"</f>
        <v>8:00 AM</v>
      </c>
      <c r="BW152" t="str">
        <f>"5:00 PM"</f>
        <v>5:00 PM</v>
      </c>
      <c r="BX152" t="s">
        <v>240</v>
      </c>
      <c r="BY152">
        <v>0</v>
      </c>
      <c r="BZ152">
        <v>12</v>
      </c>
      <c r="CA152" t="s">
        <v>115</v>
      </c>
      <c r="CC152" t="s">
        <v>7811</v>
      </c>
      <c r="CD152" t="s">
        <v>1358</v>
      </c>
      <c r="CE152" t="s">
        <v>1138</v>
      </c>
      <c r="CF152" t="s">
        <v>128</v>
      </c>
      <c r="CG152" t="s">
        <v>120</v>
      </c>
      <c r="CH152" s="3">
        <v>96950</v>
      </c>
      <c r="CI152" s="4">
        <v>9.75</v>
      </c>
      <c r="CJ152" s="4">
        <v>10</v>
      </c>
      <c r="CK152" s="4">
        <v>14.62</v>
      </c>
      <c r="CL152" s="4">
        <v>15</v>
      </c>
      <c r="CM152" t="s">
        <v>136</v>
      </c>
      <c r="CN152" t="s">
        <v>139</v>
      </c>
      <c r="CO152" t="s">
        <v>137</v>
      </c>
      <c r="CQ152" t="s">
        <v>115</v>
      </c>
      <c r="CR152" t="s">
        <v>138</v>
      </c>
      <c r="CS152" t="s">
        <v>138</v>
      </c>
      <c r="CT152" t="s">
        <v>138</v>
      </c>
      <c r="CU152" t="s">
        <v>139</v>
      </c>
      <c r="CV152" t="s">
        <v>138</v>
      </c>
      <c r="CW152" t="s">
        <v>139</v>
      </c>
      <c r="CX152" t="s">
        <v>1297</v>
      </c>
      <c r="CY152" s="10">
        <v>16704844449</v>
      </c>
      <c r="CZ152" t="s">
        <v>7809</v>
      </c>
      <c r="DA152" t="s">
        <v>139</v>
      </c>
      <c r="DB152" t="s">
        <v>138</v>
      </c>
      <c r="DC152" t="s">
        <v>115</v>
      </c>
    </row>
    <row r="153" spans="1:112" ht="14.45" customHeight="1" x14ac:dyDescent="0.25">
      <c r="A153" t="s">
        <v>8567</v>
      </c>
      <c r="B153" t="s">
        <v>113</v>
      </c>
      <c r="C153" s="1">
        <v>45492</v>
      </c>
      <c r="D153" s="1">
        <v>45574</v>
      </c>
      <c r="E153" t="s">
        <v>210</v>
      </c>
      <c r="F153" s="1">
        <v>45564</v>
      </c>
      <c r="G153" t="s">
        <v>138</v>
      </c>
      <c r="H153" t="s">
        <v>115</v>
      </c>
      <c r="I153" t="s">
        <v>115</v>
      </c>
      <c r="J153" t="s">
        <v>8568</v>
      </c>
      <c r="K153" t="s">
        <v>8568</v>
      </c>
      <c r="L153" t="s">
        <v>8569</v>
      </c>
      <c r="N153" t="s">
        <v>119</v>
      </c>
      <c r="O153" t="s">
        <v>120</v>
      </c>
      <c r="P153" s="3">
        <v>96950</v>
      </c>
      <c r="Q153" t="s">
        <v>121</v>
      </c>
      <c r="S153" s="10">
        <v>16702342902</v>
      </c>
      <c r="T153">
        <v>128</v>
      </c>
      <c r="U153" t="s">
        <v>8570</v>
      </c>
      <c r="V153">
        <v>621492</v>
      </c>
      <c r="W153" t="s">
        <v>123</v>
      </c>
      <c r="Y153" t="s">
        <v>383</v>
      </c>
      <c r="Z153" t="s">
        <v>8571</v>
      </c>
      <c r="AA153" t="s">
        <v>8572</v>
      </c>
      <c r="AB153" t="s">
        <v>8573</v>
      </c>
      <c r="AC153" t="s">
        <v>8574</v>
      </c>
      <c r="AE153" t="s">
        <v>8575</v>
      </c>
      <c r="AF153" t="s">
        <v>120</v>
      </c>
      <c r="AG153" s="3">
        <v>96950</v>
      </c>
      <c r="AH153" t="s">
        <v>121</v>
      </c>
      <c r="AJ153" s="10">
        <v>16702342902</v>
      </c>
      <c r="AK153">
        <v>128</v>
      </c>
      <c r="AL153" t="s">
        <v>8576</v>
      </c>
      <c r="BD153" t="str">
        <f>"49-9071.00"</f>
        <v>49-9071.00</v>
      </c>
      <c r="BE153" t="s">
        <v>169</v>
      </c>
      <c r="BF153" t="s">
        <v>8577</v>
      </c>
      <c r="BG153" t="s">
        <v>169</v>
      </c>
      <c r="BH153">
        <v>1</v>
      </c>
      <c r="BJ153" s="1">
        <v>45566</v>
      </c>
      <c r="BK153" s="1">
        <v>46660</v>
      </c>
      <c r="BN153">
        <v>40</v>
      </c>
      <c r="BO153">
        <v>0</v>
      </c>
      <c r="BP153">
        <v>8</v>
      </c>
      <c r="BQ153">
        <v>8</v>
      </c>
      <c r="BR153">
        <v>8</v>
      </c>
      <c r="BS153">
        <v>8</v>
      </c>
      <c r="BT153">
        <v>8</v>
      </c>
      <c r="BU153">
        <v>0</v>
      </c>
      <c r="BV153" t="str">
        <f>"8:00 AM"</f>
        <v>8:00 AM</v>
      </c>
      <c r="BW153" t="str">
        <f>"5:00 PM"</f>
        <v>5:00 PM</v>
      </c>
      <c r="BX153" t="s">
        <v>133</v>
      </c>
      <c r="BY153">
        <v>0</v>
      </c>
      <c r="BZ153">
        <v>0</v>
      </c>
      <c r="CA153" t="s">
        <v>115</v>
      </c>
      <c r="CC153" t="s">
        <v>8578</v>
      </c>
      <c r="CD153" t="s">
        <v>8579</v>
      </c>
      <c r="CF153" t="s">
        <v>119</v>
      </c>
      <c r="CG153" t="s">
        <v>120</v>
      </c>
      <c r="CH153" s="3">
        <v>96950</v>
      </c>
      <c r="CI153" s="4">
        <v>9.75</v>
      </c>
      <c r="CJ153" s="4">
        <v>9.75</v>
      </c>
      <c r="CK153" s="4">
        <v>14.63</v>
      </c>
      <c r="CL153" s="4">
        <v>14.63</v>
      </c>
      <c r="CM153" t="s">
        <v>136</v>
      </c>
      <c r="CN153" t="s">
        <v>139</v>
      </c>
      <c r="CO153" t="s">
        <v>137</v>
      </c>
      <c r="CQ153" t="s">
        <v>115</v>
      </c>
      <c r="CR153" t="s">
        <v>138</v>
      </c>
      <c r="CS153" t="s">
        <v>139</v>
      </c>
      <c r="CT153" t="s">
        <v>138</v>
      </c>
      <c r="CU153" t="s">
        <v>139</v>
      </c>
      <c r="CV153" t="s">
        <v>138</v>
      </c>
      <c r="CW153" t="s">
        <v>139</v>
      </c>
      <c r="CX153" t="s">
        <v>8580</v>
      </c>
      <c r="CY153" s="10">
        <v>16702342902</v>
      </c>
      <c r="CZ153" t="s">
        <v>8576</v>
      </c>
      <c r="DA153" t="s">
        <v>139</v>
      </c>
      <c r="DB153" t="s">
        <v>138</v>
      </c>
      <c r="DC153" t="s">
        <v>115</v>
      </c>
    </row>
    <row r="154" spans="1:112" ht="14.45" customHeight="1" x14ac:dyDescent="0.25">
      <c r="A154" t="s">
        <v>8729</v>
      </c>
      <c r="B154" t="s">
        <v>158</v>
      </c>
      <c r="C154" s="1">
        <v>45457</v>
      </c>
      <c r="D154" s="1">
        <v>45574</v>
      </c>
      <c r="E154" t="s">
        <v>114</v>
      </c>
      <c r="G154" t="s">
        <v>115</v>
      </c>
      <c r="H154" t="s">
        <v>115</v>
      </c>
      <c r="I154" t="s">
        <v>115</v>
      </c>
      <c r="J154" t="s">
        <v>527</v>
      </c>
      <c r="K154" t="s">
        <v>528</v>
      </c>
      <c r="L154" t="s">
        <v>529</v>
      </c>
      <c r="M154" t="s">
        <v>536</v>
      </c>
      <c r="N154" t="s">
        <v>128</v>
      </c>
      <c r="O154" t="s">
        <v>120</v>
      </c>
      <c r="P154" s="3">
        <v>96950</v>
      </c>
      <c r="Q154" t="s">
        <v>121</v>
      </c>
      <c r="S154" s="10">
        <v>16702352883</v>
      </c>
      <c r="T154">
        <v>0</v>
      </c>
      <c r="U154" t="s">
        <v>531</v>
      </c>
      <c r="V154">
        <v>56132</v>
      </c>
      <c r="W154" t="s">
        <v>123</v>
      </c>
      <c r="Y154" t="s">
        <v>533</v>
      </c>
      <c r="Z154" t="s">
        <v>534</v>
      </c>
      <c r="AA154" t="s">
        <v>535</v>
      </c>
      <c r="AB154" t="s">
        <v>516</v>
      </c>
      <c r="AC154" t="s">
        <v>529</v>
      </c>
      <c r="AD154" t="s">
        <v>536</v>
      </c>
      <c r="AE154" t="s">
        <v>128</v>
      </c>
      <c r="AF154" t="s">
        <v>120</v>
      </c>
      <c r="AG154" s="3">
        <v>96950</v>
      </c>
      <c r="AH154" t="s">
        <v>121</v>
      </c>
      <c r="AJ154" s="10">
        <v>16702352883</v>
      </c>
      <c r="AK154">
        <v>0</v>
      </c>
      <c r="AL154" t="s">
        <v>537</v>
      </c>
      <c r="BD154" t="str">
        <f>"37-2011.00"</f>
        <v>37-2011.00</v>
      </c>
      <c r="BE154" t="s">
        <v>1133</v>
      </c>
      <c r="BF154" t="s">
        <v>8730</v>
      </c>
      <c r="BG154" t="s">
        <v>1713</v>
      </c>
      <c r="BH154">
        <v>5</v>
      </c>
      <c r="BJ154" s="1">
        <v>45536</v>
      </c>
      <c r="BK154" s="1">
        <v>45900</v>
      </c>
      <c r="BN154">
        <v>35</v>
      </c>
      <c r="BO154">
        <v>0</v>
      </c>
      <c r="BP154">
        <v>7</v>
      </c>
      <c r="BQ154">
        <v>7</v>
      </c>
      <c r="BR154">
        <v>7</v>
      </c>
      <c r="BS154">
        <v>7</v>
      </c>
      <c r="BT154">
        <v>7</v>
      </c>
      <c r="BU154">
        <v>0</v>
      </c>
      <c r="BV154" t="str">
        <f>"8:00 AM"</f>
        <v>8:00 AM</v>
      </c>
      <c r="BW154" t="str">
        <f>"4:00 PM"</f>
        <v>4:00 PM</v>
      </c>
      <c r="BX154" t="s">
        <v>240</v>
      </c>
      <c r="BY154">
        <v>0</v>
      </c>
      <c r="BZ154">
        <v>3</v>
      </c>
      <c r="CA154" t="s">
        <v>115</v>
      </c>
      <c r="CC154" t="s">
        <v>8731</v>
      </c>
      <c r="CD154" t="s">
        <v>529</v>
      </c>
      <c r="CE154" t="s">
        <v>542</v>
      </c>
      <c r="CF154" t="s">
        <v>128</v>
      </c>
      <c r="CG154" t="s">
        <v>120</v>
      </c>
      <c r="CH154" s="3">
        <v>96950</v>
      </c>
      <c r="CI154" s="4">
        <v>8.15</v>
      </c>
      <c r="CJ154" s="4">
        <v>8.15</v>
      </c>
      <c r="CK154" s="4">
        <v>12.23</v>
      </c>
      <c r="CL154" s="4">
        <v>12.23</v>
      </c>
      <c r="CM154" t="s">
        <v>136</v>
      </c>
      <c r="CN154" t="s">
        <v>139</v>
      </c>
      <c r="CO154" t="s">
        <v>137</v>
      </c>
      <c r="CQ154" t="s">
        <v>115</v>
      </c>
      <c r="CR154" t="s">
        <v>138</v>
      </c>
      <c r="CS154" t="s">
        <v>139</v>
      </c>
      <c r="CT154" t="s">
        <v>138</v>
      </c>
      <c r="CU154" t="s">
        <v>138</v>
      </c>
      <c r="CV154" t="s">
        <v>138</v>
      </c>
      <c r="CW154" t="s">
        <v>139</v>
      </c>
      <c r="CX154" t="s">
        <v>543</v>
      </c>
      <c r="CY154" s="10">
        <v>16702352883</v>
      </c>
      <c r="CZ154" t="s">
        <v>537</v>
      </c>
      <c r="DA154" t="s">
        <v>139</v>
      </c>
      <c r="DB154" t="s">
        <v>138</v>
      </c>
      <c r="DC154" t="s">
        <v>115</v>
      </c>
    </row>
    <row r="155" spans="1:112" ht="14.45" customHeight="1" x14ac:dyDescent="0.25">
      <c r="A155" t="s">
        <v>8799</v>
      </c>
      <c r="B155" t="s">
        <v>158</v>
      </c>
      <c r="C155" s="1">
        <v>45446</v>
      </c>
      <c r="D155" s="1">
        <v>45574</v>
      </c>
      <c r="E155" t="s">
        <v>210</v>
      </c>
      <c r="F155" s="1">
        <v>45564</v>
      </c>
      <c r="G155" t="s">
        <v>115</v>
      </c>
      <c r="H155" t="s">
        <v>115</v>
      </c>
      <c r="I155" t="s">
        <v>115</v>
      </c>
      <c r="J155" t="s">
        <v>8800</v>
      </c>
      <c r="K155" t="s">
        <v>528</v>
      </c>
      <c r="L155" t="s">
        <v>529</v>
      </c>
      <c r="M155" t="s">
        <v>536</v>
      </c>
      <c r="N155" t="s">
        <v>128</v>
      </c>
      <c r="O155" t="s">
        <v>120</v>
      </c>
      <c r="P155" s="3">
        <v>96950</v>
      </c>
      <c r="Q155" t="s">
        <v>121</v>
      </c>
      <c r="S155" s="10">
        <v>16702352883</v>
      </c>
      <c r="T155">
        <v>0</v>
      </c>
      <c r="U155" t="s">
        <v>531</v>
      </c>
      <c r="V155">
        <v>56132</v>
      </c>
      <c r="W155" t="s">
        <v>123</v>
      </c>
      <c r="Y155" t="s">
        <v>533</v>
      </c>
      <c r="Z155" t="s">
        <v>534</v>
      </c>
      <c r="AA155" t="s">
        <v>535</v>
      </c>
      <c r="AB155" t="s">
        <v>516</v>
      </c>
      <c r="AC155" t="s">
        <v>529</v>
      </c>
      <c r="AD155" t="s">
        <v>536</v>
      </c>
      <c r="AE155" t="s">
        <v>128</v>
      </c>
      <c r="AF155" t="s">
        <v>120</v>
      </c>
      <c r="AG155" s="3">
        <v>96950</v>
      </c>
      <c r="AH155" t="s">
        <v>121</v>
      </c>
      <c r="AJ155" s="10">
        <v>16702352883</v>
      </c>
      <c r="AK155">
        <v>0</v>
      </c>
      <c r="AL155" t="s">
        <v>537</v>
      </c>
      <c r="BD155" t="str">
        <f>"51-3011.00"</f>
        <v>51-3011.00</v>
      </c>
      <c r="BE155" t="s">
        <v>462</v>
      </c>
      <c r="BF155" t="s">
        <v>8801</v>
      </c>
      <c r="BG155" t="s">
        <v>464</v>
      </c>
      <c r="BH155">
        <v>5</v>
      </c>
      <c r="BJ155" s="1">
        <v>45566</v>
      </c>
      <c r="BK155" s="1">
        <v>45930</v>
      </c>
      <c r="BN155">
        <v>35</v>
      </c>
      <c r="BO155">
        <v>0</v>
      </c>
      <c r="BP155">
        <v>7</v>
      </c>
      <c r="BQ155">
        <v>7</v>
      </c>
      <c r="BR155">
        <v>7</v>
      </c>
      <c r="BS155">
        <v>7</v>
      </c>
      <c r="BT155">
        <v>7</v>
      </c>
      <c r="BU155">
        <v>0</v>
      </c>
      <c r="BV155" t="str">
        <f>"8:00 AM"</f>
        <v>8:00 AM</v>
      </c>
      <c r="BW155" t="str">
        <f>"4:00 PM"</f>
        <v>4:00 PM</v>
      </c>
      <c r="BX155" t="s">
        <v>240</v>
      </c>
      <c r="BY155">
        <v>0</v>
      </c>
      <c r="BZ155">
        <v>12</v>
      </c>
      <c r="CA155" t="s">
        <v>115</v>
      </c>
      <c r="CC155" s="2" t="s">
        <v>8802</v>
      </c>
      <c r="CD155" t="s">
        <v>529</v>
      </c>
      <c r="CE155" t="s">
        <v>542</v>
      </c>
      <c r="CF155" t="s">
        <v>128</v>
      </c>
      <c r="CG155" t="s">
        <v>120</v>
      </c>
      <c r="CH155" s="3">
        <v>96950</v>
      </c>
      <c r="CI155" s="4">
        <v>8.36</v>
      </c>
      <c r="CJ155" s="4">
        <v>8.36</v>
      </c>
      <c r="CK155" s="4">
        <v>12.54</v>
      </c>
      <c r="CL155" s="4">
        <v>12.54</v>
      </c>
      <c r="CM155" t="s">
        <v>136</v>
      </c>
      <c r="CN155" t="s">
        <v>8803</v>
      </c>
      <c r="CO155" t="s">
        <v>137</v>
      </c>
      <c r="CQ155" t="s">
        <v>115</v>
      </c>
      <c r="CR155" t="s">
        <v>138</v>
      </c>
      <c r="CS155" t="s">
        <v>139</v>
      </c>
      <c r="CT155" t="s">
        <v>138</v>
      </c>
      <c r="CU155" t="s">
        <v>138</v>
      </c>
      <c r="CV155" t="s">
        <v>138</v>
      </c>
      <c r="CW155" t="s">
        <v>139</v>
      </c>
      <c r="CX155" t="s">
        <v>1960</v>
      </c>
      <c r="CY155" s="10">
        <v>16702352883</v>
      </c>
      <c r="CZ155" t="s">
        <v>537</v>
      </c>
      <c r="DA155" t="s">
        <v>331</v>
      </c>
      <c r="DB155" t="s">
        <v>138</v>
      </c>
      <c r="DC155" t="s">
        <v>115</v>
      </c>
    </row>
    <row r="156" spans="1:112" ht="14.45" customHeight="1" x14ac:dyDescent="0.25">
      <c r="A156" t="s">
        <v>9000</v>
      </c>
      <c r="B156" t="s">
        <v>113</v>
      </c>
      <c r="C156" s="1">
        <v>45489</v>
      </c>
      <c r="D156" s="1">
        <v>45574</v>
      </c>
      <c r="E156" t="s">
        <v>210</v>
      </c>
      <c r="F156" s="1">
        <v>45564</v>
      </c>
      <c r="G156" t="s">
        <v>115</v>
      </c>
      <c r="H156" t="s">
        <v>115</v>
      </c>
      <c r="I156" t="s">
        <v>115</v>
      </c>
      <c r="J156" t="s">
        <v>6999</v>
      </c>
      <c r="K156" t="s">
        <v>9001</v>
      </c>
      <c r="L156" t="s">
        <v>9002</v>
      </c>
      <c r="M156" t="s">
        <v>9003</v>
      </c>
      <c r="N156" t="s">
        <v>128</v>
      </c>
      <c r="O156" t="s">
        <v>120</v>
      </c>
      <c r="P156" s="3">
        <v>96950</v>
      </c>
      <c r="Q156" t="s">
        <v>121</v>
      </c>
      <c r="S156" s="10">
        <v>16702348286</v>
      </c>
      <c r="U156" t="s">
        <v>7001</v>
      </c>
      <c r="V156">
        <v>32311</v>
      </c>
      <c r="W156" t="s">
        <v>123</v>
      </c>
      <c r="Y156" t="s">
        <v>7002</v>
      </c>
      <c r="Z156" t="s">
        <v>7003</v>
      </c>
      <c r="AA156" t="s">
        <v>9004</v>
      </c>
      <c r="AB156" t="s">
        <v>277</v>
      </c>
      <c r="AC156" t="s">
        <v>9002</v>
      </c>
      <c r="AD156" t="s">
        <v>9003</v>
      </c>
      <c r="AE156" t="s">
        <v>128</v>
      </c>
      <c r="AF156" t="s">
        <v>120</v>
      </c>
      <c r="AG156" s="3">
        <v>96950</v>
      </c>
      <c r="AH156" t="s">
        <v>121</v>
      </c>
      <c r="AJ156" s="10">
        <v>16702348286</v>
      </c>
      <c r="AL156" t="s">
        <v>9005</v>
      </c>
      <c r="BD156" t="str">
        <f>"51-5112.00"</f>
        <v>51-5112.00</v>
      </c>
      <c r="BE156" t="s">
        <v>9006</v>
      </c>
      <c r="BF156" t="s">
        <v>9007</v>
      </c>
      <c r="BG156" t="s">
        <v>9008</v>
      </c>
      <c r="BH156">
        <v>1</v>
      </c>
      <c r="BJ156" s="1">
        <v>45566</v>
      </c>
      <c r="BK156" s="1">
        <v>45930</v>
      </c>
      <c r="BN156">
        <v>35</v>
      </c>
      <c r="BO156">
        <v>0</v>
      </c>
      <c r="BP156">
        <v>7</v>
      </c>
      <c r="BQ156">
        <v>7</v>
      </c>
      <c r="BR156">
        <v>7</v>
      </c>
      <c r="BS156">
        <v>7</v>
      </c>
      <c r="BT156">
        <v>7</v>
      </c>
      <c r="BU156">
        <v>0</v>
      </c>
      <c r="BV156" t="str">
        <f>"10:00 AM"</f>
        <v>10:00 AM</v>
      </c>
      <c r="BW156" t="str">
        <f>"5:00 PM"</f>
        <v>5:00 PM</v>
      </c>
      <c r="BX156" t="s">
        <v>133</v>
      </c>
      <c r="BY156">
        <v>0</v>
      </c>
      <c r="BZ156">
        <v>12</v>
      </c>
      <c r="CA156" t="s">
        <v>115</v>
      </c>
      <c r="CC156" t="s">
        <v>9009</v>
      </c>
      <c r="CD156" t="s">
        <v>9003</v>
      </c>
      <c r="CF156" t="s">
        <v>128</v>
      </c>
      <c r="CG156" t="s">
        <v>120</v>
      </c>
      <c r="CH156" s="3">
        <v>96950</v>
      </c>
      <c r="CI156" s="4">
        <v>13.68</v>
      </c>
      <c r="CJ156" s="4">
        <v>13.68</v>
      </c>
      <c r="CK156" s="4">
        <v>20.52</v>
      </c>
      <c r="CL156" s="4">
        <v>20.52</v>
      </c>
      <c r="CM156" t="s">
        <v>136</v>
      </c>
      <c r="CN156" t="s">
        <v>5929</v>
      </c>
      <c r="CO156" t="s">
        <v>137</v>
      </c>
      <c r="CQ156" t="s">
        <v>115</v>
      </c>
      <c r="CR156" t="s">
        <v>138</v>
      </c>
      <c r="CS156" t="s">
        <v>139</v>
      </c>
      <c r="CT156" t="s">
        <v>138</v>
      </c>
      <c r="CU156" t="s">
        <v>139</v>
      </c>
      <c r="CV156" t="s">
        <v>138</v>
      </c>
      <c r="CW156" t="s">
        <v>139</v>
      </c>
      <c r="CX156" t="s">
        <v>9010</v>
      </c>
      <c r="CY156" s="10">
        <v>16702348286</v>
      </c>
      <c r="CZ156" t="s">
        <v>9005</v>
      </c>
      <c r="DA156" t="s">
        <v>139</v>
      </c>
      <c r="DB156" t="s">
        <v>138</v>
      </c>
      <c r="DC156" t="s">
        <v>115</v>
      </c>
    </row>
    <row r="157" spans="1:112" ht="14.45" customHeight="1" x14ac:dyDescent="0.25">
      <c r="A157" t="s">
        <v>9356</v>
      </c>
      <c r="B157" t="s">
        <v>158</v>
      </c>
      <c r="C157" s="1">
        <v>45524</v>
      </c>
      <c r="D157" s="1">
        <v>45574</v>
      </c>
      <c r="E157" t="s">
        <v>114</v>
      </c>
      <c r="G157" t="s">
        <v>115</v>
      </c>
      <c r="H157" t="s">
        <v>115</v>
      </c>
      <c r="I157" t="s">
        <v>115</v>
      </c>
      <c r="J157" t="s">
        <v>7478</v>
      </c>
      <c r="L157" t="s">
        <v>9357</v>
      </c>
      <c r="N157" t="s">
        <v>119</v>
      </c>
      <c r="O157" t="s">
        <v>120</v>
      </c>
      <c r="P157" s="3">
        <v>96950</v>
      </c>
      <c r="Q157" t="s">
        <v>121</v>
      </c>
      <c r="S157" s="10">
        <v>16702881463</v>
      </c>
      <c r="U157" t="s">
        <v>2015</v>
      </c>
      <c r="V157">
        <v>561320</v>
      </c>
      <c r="W157" t="s">
        <v>123</v>
      </c>
      <c r="Y157" t="s">
        <v>383</v>
      </c>
      <c r="Z157" t="s">
        <v>2016</v>
      </c>
      <c r="AA157" t="s">
        <v>2017</v>
      </c>
      <c r="AB157" t="s">
        <v>295</v>
      </c>
      <c r="AC157" t="s">
        <v>7480</v>
      </c>
      <c r="AE157" t="s">
        <v>119</v>
      </c>
      <c r="AF157" t="s">
        <v>120</v>
      </c>
      <c r="AG157" s="3">
        <v>96950</v>
      </c>
      <c r="AH157" t="s">
        <v>121</v>
      </c>
      <c r="AJ157" s="10">
        <v>16702881463</v>
      </c>
      <c r="AL157" t="s">
        <v>2018</v>
      </c>
      <c r="BD157" t="str">
        <f>"35-3031.00"</f>
        <v>35-3031.00</v>
      </c>
      <c r="BE157" t="s">
        <v>1980</v>
      </c>
      <c r="BF157" t="s">
        <v>7481</v>
      </c>
      <c r="BG157" t="s">
        <v>1980</v>
      </c>
      <c r="BH157">
        <v>10</v>
      </c>
      <c r="BJ157" s="1">
        <v>45627</v>
      </c>
      <c r="BK157" s="1">
        <v>45991</v>
      </c>
      <c r="BN157">
        <v>35</v>
      </c>
      <c r="BO157">
        <v>0</v>
      </c>
      <c r="BP157">
        <v>7</v>
      </c>
      <c r="BQ157">
        <v>7</v>
      </c>
      <c r="BR157">
        <v>7</v>
      </c>
      <c r="BS157">
        <v>7</v>
      </c>
      <c r="BT157">
        <v>7</v>
      </c>
      <c r="BU157">
        <v>0</v>
      </c>
      <c r="BV157" t="str">
        <f>"8:30 AM"</f>
        <v>8:30 AM</v>
      </c>
      <c r="BW157" t="str">
        <f>"4:30 PM"</f>
        <v>4:30 PM</v>
      </c>
      <c r="BX157" t="s">
        <v>240</v>
      </c>
      <c r="BY157">
        <v>0</v>
      </c>
      <c r="BZ157">
        <v>3</v>
      </c>
      <c r="CA157" t="s">
        <v>115</v>
      </c>
      <c r="CC157" t="s">
        <v>6142</v>
      </c>
      <c r="CD157" t="s">
        <v>9358</v>
      </c>
      <c r="CF157" t="s">
        <v>119</v>
      </c>
      <c r="CG157" t="s">
        <v>120</v>
      </c>
      <c r="CH157" s="3">
        <v>96950</v>
      </c>
      <c r="CI157" s="4">
        <v>8.0399999999999991</v>
      </c>
      <c r="CJ157" s="4">
        <v>8.0399999999999991</v>
      </c>
      <c r="CK157" s="4">
        <v>12.06</v>
      </c>
      <c r="CL157" s="4">
        <v>12.06</v>
      </c>
      <c r="CM157" t="s">
        <v>136</v>
      </c>
      <c r="CN157" t="s">
        <v>240</v>
      </c>
      <c r="CO157" t="s">
        <v>137</v>
      </c>
      <c r="CQ157" t="s">
        <v>115</v>
      </c>
      <c r="CR157" t="s">
        <v>138</v>
      </c>
      <c r="CS157" t="s">
        <v>139</v>
      </c>
      <c r="CT157" t="s">
        <v>138</v>
      </c>
      <c r="CU157" t="s">
        <v>139</v>
      </c>
      <c r="CV157" t="s">
        <v>138</v>
      </c>
      <c r="CW157" t="s">
        <v>139</v>
      </c>
      <c r="CX157" s="2" t="s">
        <v>9359</v>
      </c>
      <c r="CY157" s="10">
        <v>16702881463</v>
      </c>
      <c r="CZ157" t="s">
        <v>2018</v>
      </c>
      <c r="DA157" t="s">
        <v>417</v>
      </c>
      <c r="DB157" t="s">
        <v>138</v>
      </c>
      <c r="DC157" t="s">
        <v>115</v>
      </c>
    </row>
    <row r="158" spans="1:112" ht="14.45" customHeight="1" x14ac:dyDescent="0.25">
      <c r="A158" t="s">
        <v>9373</v>
      </c>
      <c r="B158" t="s">
        <v>158</v>
      </c>
      <c r="C158" s="1">
        <v>45463</v>
      </c>
      <c r="D158" s="1">
        <v>45574</v>
      </c>
      <c r="E158" t="s">
        <v>114</v>
      </c>
      <c r="G158" t="s">
        <v>115</v>
      </c>
      <c r="H158" t="s">
        <v>115</v>
      </c>
      <c r="I158" t="s">
        <v>115</v>
      </c>
      <c r="J158" t="s">
        <v>527</v>
      </c>
      <c r="K158" t="s">
        <v>528</v>
      </c>
      <c r="L158" t="s">
        <v>529</v>
      </c>
      <c r="M158" t="s">
        <v>536</v>
      </c>
      <c r="N158" t="s">
        <v>128</v>
      </c>
      <c r="O158" t="s">
        <v>120</v>
      </c>
      <c r="P158" s="3">
        <v>96950</v>
      </c>
      <c r="Q158" t="s">
        <v>121</v>
      </c>
      <c r="S158" s="10">
        <v>16702352883</v>
      </c>
      <c r="T158">
        <v>0</v>
      </c>
      <c r="U158" t="s">
        <v>531</v>
      </c>
      <c r="V158">
        <v>56132</v>
      </c>
      <c r="W158" t="s">
        <v>123</v>
      </c>
      <c r="Y158" t="s">
        <v>533</v>
      </c>
      <c r="Z158" t="s">
        <v>534</v>
      </c>
      <c r="AA158" t="s">
        <v>535</v>
      </c>
      <c r="AB158" t="s">
        <v>516</v>
      </c>
      <c r="AC158" t="s">
        <v>529</v>
      </c>
      <c r="AD158" t="s">
        <v>536</v>
      </c>
      <c r="AE158" t="s">
        <v>128</v>
      </c>
      <c r="AF158" t="s">
        <v>120</v>
      </c>
      <c r="AG158" s="3">
        <v>96950</v>
      </c>
      <c r="AH158" t="s">
        <v>121</v>
      </c>
      <c r="AJ158" s="10">
        <v>16702352883</v>
      </c>
      <c r="AK158">
        <v>0</v>
      </c>
      <c r="AL158" t="s">
        <v>537</v>
      </c>
      <c r="BD158" t="str">
        <f>"37-3011.00"</f>
        <v>37-3011.00</v>
      </c>
      <c r="BE158" t="s">
        <v>927</v>
      </c>
      <c r="BF158" t="s">
        <v>9374</v>
      </c>
      <c r="BG158" t="s">
        <v>9375</v>
      </c>
      <c r="BH158">
        <v>5</v>
      </c>
      <c r="BJ158" s="1">
        <v>45536</v>
      </c>
      <c r="BK158" s="1">
        <v>45900</v>
      </c>
      <c r="BN158">
        <v>35</v>
      </c>
      <c r="BO158">
        <v>0</v>
      </c>
      <c r="BP158">
        <v>7</v>
      </c>
      <c r="BQ158">
        <v>7</v>
      </c>
      <c r="BR158">
        <v>7</v>
      </c>
      <c r="BS158">
        <v>7</v>
      </c>
      <c r="BT158">
        <v>7</v>
      </c>
      <c r="BU158">
        <v>0</v>
      </c>
      <c r="BV158" t="str">
        <f>"8:00 AM"</f>
        <v>8:00 AM</v>
      </c>
      <c r="BW158" t="str">
        <f>"4:00 PM"</f>
        <v>4:00 PM</v>
      </c>
      <c r="BX158" t="s">
        <v>133</v>
      </c>
      <c r="BY158">
        <v>3</v>
      </c>
      <c r="BZ158">
        <v>3</v>
      </c>
      <c r="CA158" t="s">
        <v>115</v>
      </c>
      <c r="CC158" t="s">
        <v>9376</v>
      </c>
      <c r="CD158" t="s">
        <v>529</v>
      </c>
      <c r="CE158" t="s">
        <v>542</v>
      </c>
      <c r="CF158" t="s">
        <v>128</v>
      </c>
      <c r="CG158" t="s">
        <v>120</v>
      </c>
      <c r="CH158" s="3">
        <v>96950</v>
      </c>
      <c r="CI158" s="4">
        <v>8.26</v>
      </c>
      <c r="CJ158" s="4">
        <v>8.26</v>
      </c>
      <c r="CK158" s="4">
        <v>12.39</v>
      </c>
      <c r="CL158" s="4">
        <v>12.39</v>
      </c>
      <c r="CM158" t="s">
        <v>136</v>
      </c>
      <c r="CN158" t="s">
        <v>139</v>
      </c>
      <c r="CO158" t="s">
        <v>137</v>
      </c>
      <c r="CQ158" t="s">
        <v>115</v>
      </c>
      <c r="CR158" t="s">
        <v>138</v>
      </c>
      <c r="CS158" t="s">
        <v>139</v>
      </c>
      <c r="CT158" t="s">
        <v>138</v>
      </c>
      <c r="CU158" t="s">
        <v>138</v>
      </c>
      <c r="CV158" t="s">
        <v>138</v>
      </c>
      <c r="CW158" t="s">
        <v>139</v>
      </c>
      <c r="CX158" t="s">
        <v>2185</v>
      </c>
      <c r="CY158" s="10">
        <v>16702352883</v>
      </c>
      <c r="CZ158" t="s">
        <v>537</v>
      </c>
      <c r="DA158" t="s">
        <v>139</v>
      </c>
      <c r="DB158" t="s">
        <v>138</v>
      </c>
      <c r="DC158" t="s">
        <v>115</v>
      </c>
    </row>
    <row r="159" spans="1:112" ht="14.45" customHeight="1" x14ac:dyDescent="0.25">
      <c r="A159" t="s">
        <v>9496</v>
      </c>
      <c r="B159" t="s">
        <v>142</v>
      </c>
      <c r="C159" s="1">
        <v>45559</v>
      </c>
      <c r="D159" s="1">
        <v>45574</v>
      </c>
      <c r="E159" t="s">
        <v>114</v>
      </c>
      <c r="G159" t="s">
        <v>115</v>
      </c>
      <c r="H159" t="s">
        <v>115</v>
      </c>
      <c r="I159" t="s">
        <v>115</v>
      </c>
      <c r="J159" t="s">
        <v>3814</v>
      </c>
      <c r="K159" t="s">
        <v>3815</v>
      </c>
      <c r="L159" t="s">
        <v>410</v>
      </c>
      <c r="M159" t="s">
        <v>3816</v>
      </c>
      <c r="N159" t="s">
        <v>290</v>
      </c>
      <c r="O159" t="s">
        <v>120</v>
      </c>
      <c r="P159" s="3">
        <v>96952</v>
      </c>
      <c r="Q159" t="s">
        <v>121</v>
      </c>
      <c r="R159" t="s">
        <v>139</v>
      </c>
      <c r="S159" s="10">
        <v>16704334428</v>
      </c>
      <c r="U159" t="s">
        <v>3817</v>
      </c>
      <c r="V159">
        <v>457110</v>
      </c>
      <c r="W159" t="s">
        <v>123</v>
      </c>
      <c r="Y159" t="s">
        <v>3818</v>
      </c>
      <c r="Z159" t="s">
        <v>3819</v>
      </c>
      <c r="AA159" t="s">
        <v>3820</v>
      </c>
      <c r="AB159" t="s">
        <v>256</v>
      </c>
      <c r="AC159" t="s">
        <v>410</v>
      </c>
      <c r="AD159" t="s">
        <v>3816</v>
      </c>
      <c r="AE159" t="s">
        <v>290</v>
      </c>
      <c r="AF159" t="s">
        <v>120</v>
      </c>
      <c r="AG159" s="3">
        <v>96952</v>
      </c>
      <c r="AH159" t="s">
        <v>121</v>
      </c>
      <c r="AJ159" s="10">
        <v>16709894711</v>
      </c>
      <c r="AL159" t="s">
        <v>3821</v>
      </c>
      <c r="BD159" t="str">
        <f>"35-3023.00"</f>
        <v>35-3023.00</v>
      </c>
      <c r="BE159" t="s">
        <v>568</v>
      </c>
      <c r="BF159" t="s">
        <v>9497</v>
      </c>
      <c r="BG159" t="s">
        <v>568</v>
      </c>
      <c r="BH159">
        <v>2</v>
      </c>
      <c r="BJ159" s="1">
        <v>46023</v>
      </c>
      <c r="BK159" s="1">
        <v>46387</v>
      </c>
      <c r="BN159">
        <v>40</v>
      </c>
      <c r="BO159">
        <v>0</v>
      </c>
      <c r="BP159">
        <v>8</v>
      </c>
      <c r="BQ159">
        <v>8</v>
      </c>
      <c r="BR159">
        <v>8</v>
      </c>
      <c r="BS159">
        <v>8</v>
      </c>
      <c r="BT159">
        <v>8</v>
      </c>
      <c r="BU159">
        <v>0</v>
      </c>
      <c r="BV159" t="str">
        <f>"7:00 AM"</f>
        <v>7:00 AM</v>
      </c>
      <c r="BW159" t="str">
        <f>"4:00 PM"</f>
        <v>4:00 PM</v>
      </c>
      <c r="BX159" t="s">
        <v>133</v>
      </c>
      <c r="BY159">
        <v>0</v>
      </c>
      <c r="BZ159">
        <v>6</v>
      </c>
      <c r="CA159" t="s">
        <v>115</v>
      </c>
      <c r="CC159" t="s">
        <v>9498</v>
      </c>
      <c r="CD159" t="s">
        <v>5523</v>
      </c>
      <c r="CE159" t="s">
        <v>3816</v>
      </c>
      <c r="CF159" t="s">
        <v>290</v>
      </c>
      <c r="CG159" t="s">
        <v>120</v>
      </c>
      <c r="CH159" s="3">
        <v>96952</v>
      </c>
      <c r="CI159" s="4">
        <v>8.35</v>
      </c>
      <c r="CJ159" s="4">
        <v>8.35</v>
      </c>
      <c r="CK159" s="4">
        <v>12.53</v>
      </c>
      <c r="CL159" s="4">
        <v>12.53</v>
      </c>
      <c r="CM159" t="s">
        <v>136</v>
      </c>
      <c r="CO159" t="s">
        <v>137</v>
      </c>
      <c r="CQ159" t="s">
        <v>115</v>
      </c>
      <c r="CR159" t="s">
        <v>138</v>
      </c>
      <c r="CS159" t="s">
        <v>139</v>
      </c>
      <c r="CT159" t="s">
        <v>138</v>
      </c>
      <c r="CU159" t="s">
        <v>139</v>
      </c>
      <c r="CV159" t="s">
        <v>138</v>
      </c>
      <c r="CW159" t="s">
        <v>139</v>
      </c>
      <c r="CX159" t="s">
        <v>4478</v>
      </c>
      <c r="CY159" s="10">
        <v>16704334428</v>
      </c>
      <c r="CZ159" t="s">
        <v>3821</v>
      </c>
      <c r="DA159" t="s">
        <v>139</v>
      </c>
      <c r="DB159" t="s">
        <v>138</v>
      </c>
      <c r="DC159" t="s">
        <v>115</v>
      </c>
    </row>
    <row r="160" spans="1:112" ht="14.45" customHeight="1" x14ac:dyDescent="0.25">
      <c r="A160" t="s">
        <v>10095</v>
      </c>
      <c r="B160" t="s">
        <v>248</v>
      </c>
      <c r="C160" s="1">
        <v>45497</v>
      </c>
      <c r="D160" s="1">
        <v>45574</v>
      </c>
      <c r="E160" t="s">
        <v>210</v>
      </c>
      <c r="F160" s="1">
        <v>45564</v>
      </c>
      <c r="G160" t="s">
        <v>138</v>
      </c>
      <c r="H160" t="s">
        <v>115</v>
      </c>
      <c r="I160" t="s">
        <v>115</v>
      </c>
      <c r="J160" t="s">
        <v>7860</v>
      </c>
      <c r="K160" t="s">
        <v>7861</v>
      </c>
      <c r="L160" t="s">
        <v>7864</v>
      </c>
      <c r="N160" t="s">
        <v>119</v>
      </c>
      <c r="O160" t="s">
        <v>120</v>
      </c>
      <c r="P160" s="3">
        <v>96950</v>
      </c>
      <c r="Q160" t="s">
        <v>121</v>
      </c>
      <c r="S160" s="10">
        <v>16702358641</v>
      </c>
      <c r="U160" t="s">
        <v>7862</v>
      </c>
      <c r="V160">
        <v>72251</v>
      </c>
      <c r="W160" t="s">
        <v>123</v>
      </c>
      <c r="Y160" t="s">
        <v>5938</v>
      </c>
      <c r="Z160" t="s">
        <v>7863</v>
      </c>
      <c r="AA160" t="s">
        <v>368</v>
      </c>
      <c r="AB160" t="s">
        <v>295</v>
      </c>
      <c r="AC160" t="s">
        <v>10096</v>
      </c>
      <c r="AE160" t="s">
        <v>119</v>
      </c>
      <c r="AF160" t="s">
        <v>120</v>
      </c>
      <c r="AG160" s="3">
        <v>96950</v>
      </c>
      <c r="AH160" t="s">
        <v>121</v>
      </c>
      <c r="AJ160" s="10">
        <v>16702358641</v>
      </c>
      <c r="AL160" t="s">
        <v>7865</v>
      </c>
      <c r="BD160" t="str">
        <f>"49-9071.00"</f>
        <v>49-9071.00</v>
      </c>
      <c r="BE160" t="s">
        <v>169</v>
      </c>
      <c r="BF160" t="s">
        <v>10097</v>
      </c>
      <c r="BG160" t="s">
        <v>10098</v>
      </c>
      <c r="BH160">
        <v>2</v>
      </c>
      <c r="BI160">
        <v>2</v>
      </c>
      <c r="BJ160" s="1">
        <v>45566</v>
      </c>
      <c r="BK160" s="1">
        <v>46660</v>
      </c>
      <c r="BL160" s="1">
        <v>45574</v>
      </c>
      <c r="BM160" s="1">
        <v>46660</v>
      </c>
      <c r="BN160">
        <v>35</v>
      </c>
      <c r="BO160">
        <v>0</v>
      </c>
      <c r="BP160">
        <v>7</v>
      </c>
      <c r="BQ160">
        <v>7</v>
      </c>
      <c r="BR160">
        <v>7</v>
      </c>
      <c r="BS160">
        <v>7</v>
      </c>
      <c r="BT160">
        <v>7</v>
      </c>
      <c r="BU160">
        <v>0</v>
      </c>
      <c r="BV160" t="str">
        <f>"8:00 AM"</f>
        <v>8:00 AM</v>
      </c>
      <c r="BW160" t="str">
        <f>"4:00 PM"</f>
        <v>4:00 PM</v>
      </c>
      <c r="BX160" t="s">
        <v>133</v>
      </c>
      <c r="BY160">
        <v>0</v>
      </c>
      <c r="BZ160">
        <v>24</v>
      </c>
      <c r="CA160" t="s">
        <v>115</v>
      </c>
      <c r="CC160" t="s">
        <v>10099</v>
      </c>
      <c r="CD160" t="s">
        <v>5936</v>
      </c>
      <c r="CF160" t="s">
        <v>119</v>
      </c>
      <c r="CG160" t="s">
        <v>120</v>
      </c>
      <c r="CH160" s="3">
        <v>96950</v>
      </c>
      <c r="CI160" s="4">
        <v>9.75</v>
      </c>
      <c r="CJ160" s="4">
        <v>9.75</v>
      </c>
      <c r="CK160" s="4">
        <v>14.63</v>
      </c>
      <c r="CL160" s="4">
        <v>14.63</v>
      </c>
      <c r="CM160" t="s">
        <v>136</v>
      </c>
      <c r="CN160" t="s">
        <v>139</v>
      </c>
      <c r="CO160" t="s">
        <v>137</v>
      </c>
      <c r="CQ160" t="s">
        <v>115</v>
      </c>
      <c r="CR160" t="s">
        <v>138</v>
      </c>
      <c r="CS160" t="s">
        <v>139</v>
      </c>
      <c r="CT160" t="s">
        <v>138</v>
      </c>
      <c r="CU160" t="s">
        <v>139</v>
      </c>
      <c r="CV160" t="s">
        <v>138</v>
      </c>
      <c r="CW160" t="s">
        <v>139</v>
      </c>
      <c r="CX160" t="s">
        <v>10100</v>
      </c>
      <c r="CY160" s="10">
        <v>16702358641</v>
      </c>
      <c r="CZ160" t="s">
        <v>7865</v>
      </c>
      <c r="DA160" t="s">
        <v>139</v>
      </c>
      <c r="DB160" t="s">
        <v>138</v>
      </c>
      <c r="DC160" t="s">
        <v>115</v>
      </c>
    </row>
    <row r="161" spans="1:112" ht="14.45" customHeight="1" x14ac:dyDescent="0.25">
      <c r="A161" t="s">
        <v>10642</v>
      </c>
      <c r="B161" t="s">
        <v>113</v>
      </c>
      <c r="C161" s="1">
        <v>45488</v>
      </c>
      <c r="D161" s="1">
        <v>45574</v>
      </c>
      <c r="E161" t="s">
        <v>210</v>
      </c>
      <c r="F161" s="1">
        <v>45564</v>
      </c>
      <c r="G161" t="s">
        <v>115</v>
      </c>
      <c r="H161" t="s">
        <v>115</v>
      </c>
      <c r="I161" t="s">
        <v>115</v>
      </c>
      <c r="J161" t="s">
        <v>6999</v>
      </c>
      <c r="K161" t="s">
        <v>9001</v>
      </c>
      <c r="L161" t="s">
        <v>9002</v>
      </c>
      <c r="M161" t="s">
        <v>9003</v>
      </c>
      <c r="N161" t="s">
        <v>128</v>
      </c>
      <c r="O161" t="s">
        <v>120</v>
      </c>
      <c r="P161" s="3">
        <v>96950</v>
      </c>
      <c r="Q161" t="s">
        <v>121</v>
      </c>
      <c r="S161" s="10">
        <v>16702348286</v>
      </c>
      <c r="U161" t="s">
        <v>7001</v>
      </c>
      <c r="V161">
        <v>32311</v>
      </c>
      <c r="W161" t="s">
        <v>123</v>
      </c>
      <c r="Y161" t="s">
        <v>7002</v>
      </c>
      <c r="Z161" t="s">
        <v>7003</v>
      </c>
      <c r="AA161" t="s">
        <v>9004</v>
      </c>
      <c r="AB161" t="s">
        <v>277</v>
      </c>
      <c r="AC161" t="s">
        <v>9002</v>
      </c>
      <c r="AD161" t="s">
        <v>9003</v>
      </c>
      <c r="AE161" t="s">
        <v>128</v>
      </c>
      <c r="AF161" t="s">
        <v>120</v>
      </c>
      <c r="AG161" s="3">
        <v>96950</v>
      </c>
      <c r="AH161" t="s">
        <v>121</v>
      </c>
      <c r="AJ161" s="10">
        <v>16702348286</v>
      </c>
      <c r="AL161" t="s">
        <v>9005</v>
      </c>
      <c r="BD161" t="str">
        <f>"27-1024.00"</f>
        <v>27-1024.00</v>
      </c>
      <c r="BE161" t="s">
        <v>3907</v>
      </c>
      <c r="BF161" t="s">
        <v>10643</v>
      </c>
      <c r="BG161" t="s">
        <v>7006</v>
      </c>
      <c r="BH161">
        <v>1</v>
      </c>
      <c r="BJ161" s="1">
        <v>45566</v>
      </c>
      <c r="BK161" s="1">
        <v>45930</v>
      </c>
      <c r="BN161">
        <v>35</v>
      </c>
      <c r="BO161">
        <v>0</v>
      </c>
      <c r="BP161">
        <v>7</v>
      </c>
      <c r="BQ161">
        <v>7</v>
      </c>
      <c r="BR161">
        <v>7</v>
      </c>
      <c r="BS161">
        <v>7</v>
      </c>
      <c r="BT161">
        <v>7</v>
      </c>
      <c r="BU161">
        <v>0</v>
      </c>
      <c r="BV161" t="str">
        <f>"10:00 AM"</f>
        <v>10:00 AM</v>
      </c>
      <c r="BW161" t="str">
        <f>"5:00 PM"</f>
        <v>5:00 PM</v>
      </c>
      <c r="BX161" t="s">
        <v>133</v>
      </c>
      <c r="BY161">
        <v>0</v>
      </c>
      <c r="BZ161">
        <v>12</v>
      </c>
      <c r="CA161" t="s">
        <v>115</v>
      </c>
      <c r="CC161" s="2" t="s">
        <v>10644</v>
      </c>
      <c r="CD161" t="s">
        <v>9003</v>
      </c>
      <c r="CF161" t="s">
        <v>128</v>
      </c>
      <c r="CG161" t="s">
        <v>120</v>
      </c>
      <c r="CH161" s="3">
        <v>96950</v>
      </c>
      <c r="CI161" s="4">
        <v>10.130000000000001</v>
      </c>
      <c r="CJ161" s="4">
        <v>10.130000000000001</v>
      </c>
      <c r="CK161" s="4">
        <v>15.2</v>
      </c>
      <c r="CL161" s="4">
        <v>15.2</v>
      </c>
      <c r="CM161" t="s">
        <v>136</v>
      </c>
      <c r="CN161" t="s">
        <v>5929</v>
      </c>
      <c r="CO161" t="s">
        <v>137</v>
      </c>
      <c r="CQ161" t="s">
        <v>115</v>
      </c>
      <c r="CR161" t="s">
        <v>138</v>
      </c>
      <c r="CS161" t="s">
        <v>139</v>
      </c>
      <c r="CT161" t="s">
        <v>138</v>
      </c>
      <c r="CU161" t="s">
        <v>139</v>
      </c>
      <c r="CV161" t="s">
        <v>138</v>
      </c>
      <c r="CW161" t="s">
        <v>139</v>
      </c>
      <c r="CX161" t="s">
        <v>10645</v>
      </c>
      <c r="CY161" s="10">
        <v>16702348286</v>
      </c>
      <c r="CZ161" t="s">
        <v>9005</v>
      </c>
      <c r="DA161" t="s">
        <v>139</v>
      </c>
      <c r="DB161" t="s">
        <v>138</v>
      </c>
      <c r="DC161" t="s">
        <v>115</v>
      </c>
    </row>
    <row r="162" spans="1:112" ht="14.45" customHeight="1" x14ac:dyDescent="0.25">
      <c r="A162" t="s">
        <v>10662</v>
      </c>
      <c r="B162" t="s">
        <v>158</v>
      </c>
      <c r="C162" s="1">
        <v>45446</v>
      </c>
      <c r="D162" s="1">
        <v>45574</v>
      </c>
      <c r="E162" t="s">
        <v>210</v>
      </c>
      <c r="F162" s="1">
        <v>45564</v>
      </c>
      <c r="G162" t="s">
        <v>138</v>
      </c>
      <c r="H162" t="s">
        <v>115</v>
      </c>
      <c r="I162" t="s">
        <v>115</v>
      </c>
      <c r="J162" t="s">
        <v>527</v>
      </c>
      <c r="K162" t="s">
        <v>528</v>
      </c>
      <c r="L162" t="s">
        <v>529</v>
      </c>
      <c r="M162" t="s">
        <v>536</v>
      </c>
      <c r="N162" t="s">
        <v>128</v>
      </c>
      <c r="O162" t="s">
        <v>120</v>
      </c>
      <c r="P162" s="3">
        <v>96950</v>
      </c>
      <c r="Q162" t="s">
        <v>121</v>
      </c>
      <c r="S162" s="10">
        <v>16702352883</v>
      </c>
      <c r="T162">
        <v>0</v>
      </c>
      <c r="U162" t="s">
        <v>531</v>
      </c>
      <c r="V162">
        <v>56132</v>
      </c>
      <c r="W162" t="s">
        <v>123</v>
      </c>
      <c r="Y162" t="s">
        <v>533</v>
      </c>
      <c r="Z162" t="s">
        <v>534</v>
      </c>
      <c r="AA162" t="s">
        <v>535</v>
      </c>
      <c r="AB162" t="s">
        <v>516</v>
      </c>
      <c r="AC162" t="s">
        <v>529</v>
      </c>
      <c r="AD162" t="s">
        <v>536</v>
      </c>
      <c r="AE162" t="s">
        <v>128</v>
      </c>
      <c r="AF162" t="s">
        <v>120</v>
      </c>
      <c r="AG162" s="3">
        <v>96950</v>
      </c>
      <c r="AH162" t="s">
        <v>121</v>
      </c>
      <c r="AJ162" s="10">
        <v>16702352883</v>
      </c>
      <c r="AK162">
        <v>0</v>
      </c>
      <c r="AL162" t="s">
        <v>537</v>
      </c>
      <c r="BD162" t="str">
        <f>"35-3023.00"</f>
        <v>35-3023.00</v>
      </c>
      <c r="BE162" t="s">
        <v>568</v>
      </c>
      <c r="BF162" t="s">
        <v>3159</v>
      </c>
      <c r="BG162" t="s">
        <v>284</v>
      </c>
      <c r="BH162">
        <v>3</v>
      </c>
      <c r="BJ162" s="1">
        <v>45566</v>
      </c>
      <c r="BK162" s="1">
        <v>46660</v>
      </c>
      <c r="BN162">
        <v>35</v>
      </c>
      <c r="BO162">
        <v>0</v>
      </c>
      <c r="BP162">
        <v>7</v>
      </c>
      <c r="BQ162">
        <v>7</v>
      </c>
      <c r="BR162">
        <v>7</v>
      </c>
      <c r="BS162">
        <v>7</v>
      </c>
      <c r="BT162">
        <v>7</v>
      </c>
      <c r="BU162">
        <v>0</v>
      </c>
      <c r="BV162" t="str">
        <f t="shared" ref="BV162:BV169" si="3">"8:00 AM"</f>
        <v>8:00 AM</v>
      </c>
      <c r="BW162" t="str">
        <f>"4:00 PM"</f>
        <v>4:00 PM</v>
      </c>
      <c r="BX162" t="s">
        <v>240</v>
      </c>
      <c r="BY162">
        <v>0</v>
      </c>
      <c r="BZ162">
        <v>3</v>
      </c>
      <c r="CA162" t="s">
        <v>115</v>
      </c>
      <c r="CC162" t="s">
        <v>1638</v>
      </c>
      <c r="CD162" t="s">
        <v>529</v>
      </c>
      <c r="CE162" t="s">
        <v>542</v>
      </c>
      <c r="CF162" t="s">
        <v>128</v>
      </c>
      <c r="CG162" t="s">
        <v>120</v>
      </c>
      <c r="CH162" s="3">
        <v>96950</v>
      </c>
      <c r="CI162" s="4">
        <v>7.97</v>
      </c>
      <c r="CJ162" s="4">
        <v>7.97</v>
      </c>
      <c r="CK162" s="4">
        <v>11.96</v>
      </c>
      <c r="CL162" s="4">
        <v>11.96</v>
      </c>
      <c r="CM162" t="s">
        <v>136</v>
      </c>
      <c r="CN162" t="s">
        <v>191</v>
      </c>
      <c r="CO162" t="s">
        <v>137</v>
      </c>
      <c r="CQ162" t="s">
        <v>115</v>
      </c>
      <c r="CR162" t="s">
        <v>138</v>
      </c>
      <c r="CS162" t="s">
        <v>139</v>
      </c>
      <c r="CT162" t="s">
        <v>138</v>
      </c>
      <c r="CU162" t="s">
        <v>138</v>
      </c>
      <c r="CV162" t="s">
        <v>138</v>
      </c>
      <c r="CW162" t="s">
        <v>139</v>
      </c>
      <c r="CX162" t="s">
        <v>2135</v>
      </c>
      <c r="CY162" s="10">
        <v>16702352883</v>
      </c>
      <c r="CZ162" t="s">
        <v>537</v>
      </c>
      <c r="DA162" t="s">
        <v>331</v>
      </c>
      <c r="DB162" t="s">
        <v>138</v>
      </c>
      <c r="DC162" t="s">
        <v>115</v>
      </c>
    </row>
    <row r="163" spans="1:112" ht="14.45" customHeight="1" x14ac:dyDescent="0.25">
      <c r="A163" t="s">
        <v>10871</v>
      </c>
      <c r="B163" t="s">
        <v>158</v>
      </c>
      <c r="C163" s="1">
        <v>45463</v>
      </c>
      <c r="D163" s="1">
        <v>45574</v>
      </c>
      <c r="E163" t="s">
        <v>114</v>
      </c>
      <c r="G163" t="s">
        <v>115</v>
      </c>
      <c r="H163" t="s">
        <v>115</v>
      </c>
      <c r="I163" t="s">
        <v>115</v>
      </c>
      <c r="J163" t="s">
        <v>8800</v>
      </c>
      <c r="K163" t="s">
        <v>528</v>
      </c>
      <c r="L163" t="s">
        <v>529</v>
      </c>
      <c r="M163" t="s">
        <v>536</v>
      </c>
      <c r="N163" t="s">
        <v>128</v>
      </c>
      <c r="O163" t="s">
        <v>120</v>
      </c>
      <c r="P163" s="3">
        <v>96950</v>
      </c>
      <c r="Q163" t="s">
        <v>121</v>
      </c>
      <c r="S163" s="10">
        <v>16702352883</v>
      </c>
      <c r="T163">
        <v>0</v>
      </c>
      <c r="U163" t="s">
        <v>531</v>
      </c>
      <c r="V163">
        <v>56132</v>
      </c>
      <c r="W163" t="s">
        <v>123</v>
      </c>
      <c r="Y163" t="s">
        <v>533</v>
      </c>
      <c r="Z163" t="s">
        <v>534</v>
      </c>
      <c r="AA163" t="s">
        <v>535</v>
      </c>
      <c r="AB163" t="s">
        <v>516</v>
      </c>
      <c r="AC163" t="s">
        <v>529</v>
      </c>
      <c r="AD163" t="s">
        <v>536</v>
      </c>
      <c r="AE163" t="s">
        <v>128</v>
      </c>
      <c r="AF163" t="s">
        <v>120</v>
      </c>
      <c r="AG163" s="3">
        <v>96950</v>
      </c>
      <c r="AH163" t="s">
        <v>121</v>
      </c>
      <c r="AJ163" s="10">
        <v>16702352883</v>
      </c>
      <c r="AK163">
        <v>0</v>
      </c>
      <c r="AL163" t="s">
        <v>537</v>
      </c>
      <c r="BD163" t="str">
        <f>"51-3011.00"</f>
        <v>51-3011.00</v>
      </c>
      <c r="BE163" t="s">
        <v>462</v>
      </c>
      <c r="BF163" t="s">
        <v>8801</v>
      </c>
      <c r="BG163" t="s">
        <v>464</v>
      </c>
      <c r="BH163">
        <v>5</v>
      </c>
      <c r="BJ163" s="1">
        <v>45536</v>
      </c>
      <c r="BK163" s="1">
        <v>45900</v>
      </c>
      <c r="BN163">
        <v>35</v>
      </c>
      <c r="BO163">
        <v>0</v>
      </c>
      <c r="BP163">
        <v>7</v>
      </c>
      <c r="BQ163">
        <v>7</v>
      </c>
      <c r="BR163">
        <v>7</v>
      </c>
      <c r="BS163">
        <v>7</v>
      </c>
      <c r="BT163">
        <v>7</v>
      </c>
      <c r="BU163">
        <v>0</v>
      </c>
      <c r="BV163" t="str">
        <f t="shared" si="3"/>
        <v>8:00 AM</v>
      </c>
      <c r="BW163" t="str">
        <f>"4:00 PM"</f>
        <v>4:00 PM</v>
      </c>
      <c r="BX163" t="s">
        <v>133</v>
      </c>
      <c r="BY163">
        <v>6</v>
      </c>
      <c r="BZ163">
        <v>12</v>
      </c>
      <c r="CA163" t="s">
        <v>115</v>
      </c>
      <c r="CC163" t="s">
        <v>10872</v>
      </c>
      <c r="CD163" t="s">
        <v>529</v>
      </c>
      <c r="CE163" t="s">
        <v>542</v>
      </c>
      <c r="CF163" t="s">
        <v>128</v>
      </c>
      <c r="CG163" t="s">
        <v>120</v>
      </c>
      <c r="CH163" s="3">
        <v>96950</v>
      </c>
      <c r="CI163" s="4">
        <v>8.36</v>
      </c>
      <c r="CJ163" s="4">
        <v>8.36</v>
      </c>
      <c r="CK163" s="4">
        <v>12.54</v>
      </c>
      <c r="CL163" s="4">
        <v>12.54</v>
      </c>
      <c r="CM163" t="s">
        <v>136</v>
      </c>
      <c r="CN163" t="s">
        <v>139</v>
      </c>
      <c r="CO163" t="s">
        <v>137</v>
      </c>
      <c r="CQ163" t="s">
        <v>115</v>
      </c>
      <c r="CR163" t="s">
        <v>138</v>
      </c>
      <c r="CS163" t="s">
        <v>139</v>
      </c>
      <c r="CT163" t="s">
        <v>138</v>
      </c>
      <c r="CU163" t="s">
        <v>138</v>
      </c>
      <c r="CV163" t="s">
        <v>138</v>
      </c>
      <c r="CW163" t="s">
        <v>139</v>
      </c>
      <c r="CX163" t="s">
        <v>2185</v>
      </c>
      <c r="CY163" s="10">
        <v>16702352883</v>
      </c>
      <c r="CZ163" t="s">
        <v>537</v>
      </c>
      <c r="DA163" t="s">
        <v>139</v>
      </c>
      <c r="DB163" t="s">
        <v>138</v>
      </c>
      <c r="DC163" t="s">
        <v>115</v>
      </c>
    </row>
    <row r="164" spans="1:112" ht="14.45" customHeight="1" x14ac:dyDescent="0.25">
      <c r="A164" t="s">
        <v>10983</v>
      </c>
      <c r="B164" t="s">
        <v>158</v>
      </c>
      <c r="C164" s="1">
        <v>45459</v>
      </c>
      <c r="D164" s="1">
        <v>45574</v>
      </c>
      <c r="E164" t="s">
        <v>114</v>
      </c>
      <c r="G164" t="s">
        <v>115</v>
      </c>
      <c r="H164" t="s">
        <v>115</v>
      </c>
      <c r="I164" t="s">
        <v>115</v>
      </c>
      <c r="J164" t="s">
        <v>527</v>
      </c>
      <c r="K164" t="s">
        <v>528</v>
      </c>
      <c r="L164" t="s">
        <v>4703</v>
      </c>
      <c r="M164" t="s">
        <v>536</v>
      </c>
      <c r="N164" t="s">
        <v>128</v>
      </c>
      <c r="O164" t="s">
        <v>120</v>
      </c>
      <c r="P164" s="3">
        <v>96950</v>
      </c>
      <c r="Q164" t="s">
        <v>121</v>
      </c>
      <c r="R164">
        <v>0</v>
      </c>
      <c r="S164" s="10">
        <v>16702352883</v>
      </c>
      <c r="T164">
        <v>0</v>
      </c>
      <c r="U164" t="s">
        <v>531</v>
      </c>
      <c r="V164">
        <v>56132</v>
      </c>
      <c r="W164" t="s">
        <v>123</v>
      </c>
      <c r="Y164" t="s">
        <v>533</v>
      </c>
      <c r="Z164" t="s">
        <v>534</v>
      </c>
      <c r="AA164" t="s">
        <v>535</v>
      </c>
      <c r="AB164" t="s">
        <v>516</v>
      </c>
      <c r="AC164" t="s">
        <v>4703</v>
      </c>
      <c r="AD164" t="s">
        <v>536</v>
      </c>
      <c r="AE164" t="s">
        <v>128</v>
      </c>
      <c r="AF164" t="s">
        <v>120</v>
      </c>
      <c r="AG164" s="3">
        <v>96950</v>
      </c>
      <c r="AH164" t="s">
        <v>121</v>
      </c>
      <c r="AJ164" s="10">
        <v>16702352883</v>
      </c>
      <c r="AK164">
        <v>0</v>
      </c>
      <c r="AL164" t="s">
        <v>537</v>
      </c>
      <c r="BD164" t="str">
        <f>"15-1232.00"</f>
        <v>15-1232.00</v>
      </c>
      <c r="BE164" t="s">
        <v>2230</v>
      </c>
      <c r="BF164" t="s">
        <v>10984</v>
      </c>
      <c r="BG164" t="s">
        <v>9545</v>
      </c>
      <c r="BH164">
        <v>5</v>
      </c>
      <c r="BJ164" s="1">
        <v>45536</v>
      </c>
      <c r="BK164" s="1">
        <v>45900</v>
      </c>
      <c r="BN164">
        <v>35</v>
      </c>
      <c r="BO164">
        <v>0</v>
      </c>
      <c r="BP164">
        <v>7</v>
      </c>
      <c r="BQ164">
        <v>7</v>
      </c>
      <c r="BR164">
        <v>7</v>
      </c>
      <c r="BS164">
        <v>7</v>
      </c>
      <c r="BT164">
        <v>7</v>
      </c>
      <c r="BU164">
        <v>0</v>
      </c>
      <c r="BV164" t="str">
        <f t="shared" si="3"/>
        <v>8:00 AM</v>
      </c>
      <c r="BW164" t="str">
        <f>"4:00 PM"</f>
        <v>4:00 PM</v>
      </c>
      <c r="BX164" t="s">
        <v>133</v>
      </c>
      <c r="BY164">
        <v>0</v>
      </c>
      <c r="BZ164">
        <v>12</v>
      </c>
      <c r="CA164" t="s">
        <v>115</v>
      </c>
      <c r="CC164" t="s">
        <v>10985</v>
      </c>
      <c r="CD164" t="s">
        <v>529</v>
      </c>
      <c r="CE164" t="s">
        <v>542</v>
      </c>
      <c r="CF164" t="s">
        <v>128</v>
      </c>
      <c r="CG164" t="s">
        <v>120</v>
      </c>
      <c r="CH164" s="3">
        <v>96950</v>
      </c>
      <c r="CI164" s="4">
        <v>14.14</v>
      </c>
      <c r="CJ164" s="4">
        <v>14.14</v>
      </c>
      <c r="CK164" s="4">
        <v>21.21</v>
      </c>
      <c r="CL164" s="4">
        <v>21.21</v>
      </c>
      <c r="CM164" t="s">
        <v>136</v>
      </c>
      <c r="CN164" t="s">
        <v>139</v>
      </c>
      <c r="CO164" t="s">
        <v>137</v>
      </c>
      <c r="CQ164" t="s">
        <v>115</v>
      </c>
      <c r="CR164" t="s">
        <v>138</v>
      </c>
      <c r="CS164" t="s">
        <v>139</v>
      </c>
      <c r="CT164" t="s">
        <v>138</v>
      </c>
      <c r="CU164" t="s">
        <v>138</v>
      </c>
      <c r="CV164" t="s">
        <v>138</v>
      </c>
      <c r="CW164" t="s">
        <v>139</v>
      </c>
      <c r="CX164" t="s">
        <v>543</v>
      </c>
      <c r="CY164" s="10">
        <v>16702352883</v>
      </c>
      <c r="CZ164" t="s">
        <v>537</v>
      </c>
      <c r="DA164" t="s">
        <v>139</v>
      </c>
      <c r="DB164" t="s">
        <v>138</v>
      </c>
      <c r="DC164" t="s">
        <v>115</v>
      </c>
    </row>
    <row r="165" spans="1:112" ht="14.45" customHeight="1" x14ac:dyDescent="0.25">
      <c r="A165" t="s">
        <v>11244</v>
      </c>
      <c r="B165" t="s">
        <v>113</v>
      </c>
      <c r="C165" s="1">
        <v>45479</v>
      </c>
      <c r="D165" s="1">
        <v>45574</v>
      </c>
      <c r="E165" t="s">
        <v>210</v>
      </c>
      <c r="F165" s="1">
        <v>45564</v>
      </c>
      <c r="G165" t="s">
        <v>115</v>
      </c>
      <c r="H165" t="s">
        <v>115</v>
      </c>
      <c r="I165" t="s">
        <v>115</v>
      </c>
      <c r="J165" t="s">
        <v>1483</v>
      </c>
      <c r="K165" t="s">
        <v>1483</v>
      </c>
      <c r="L165" t="s">
        <v>1484</v>
      </c>
      <c r="N165" t="s">
        <v>119</v>
      </c>
      <c r="O165" t="s">
        <v>120</v>
      </c>
      <c r="P165" s="3">
        <v>96950</v>
      </c>
      <c r="Q165" t="s">
        <v>121</v>
      </c>
      <c r="S165" s="10">
        <v>16702871415</v>
      </c>
      <c r="U165" t="s">
        <v>1485</v>
      </c>
      <c r="V165">
        <v>561320</v>
      </c>
      <c r="W165" t="s">
        <v>123</v>
      </c>
      <c r="Y165" t="s">
        <v>1486</v>
      </c>
      <c r="Z165" t="s">
        <v>1487</v>
      </c>
      <c r="AA165" t="s">
        <v>1488</v>
      </c>
      <c r="AB165" t="s">
        <v>295</v>
      </c>
      <c r="AC165" t="s">
        <v>1484</v>
      </c>
      <c r="AE165" t="s">
        <v>119</v>
      </c>
      <c r="AF165" t="s">
        <v>120</v>
      </c>
      <c r="AG165" s="3">
        <v>96950</v>
      </c>
      <c r="AH165" t="s">
        <v>121</v>
      </c>
      <c r="AJ165" s="10">
        <v>16702871415</v>
      </c>
      <c r="AL165" t="s">
        <v>1489</v>
      </c>
      <c r="BD165" t="str">
        <f>"49-9071.00"</f>
        <v>49-9071.00</v>
      </c>
      <c r="BE165" t="s">
        <v>169</v>
      </c>
      <c r="BF165" t="s">
        <v>11245</v>
      </c>
      <c r="BG165" t="s">
        <v>1469</v>
      </c>
      <c r="BH165">
        <v>8</v>
      </c>
      <c r="BJ165" s="1">
        <v>45566</v>
      </c>
      <c r="BK165" s="1">
        <v>45930</v>
      </c>
      <c r="BN165">
        <v>35</v>
      </c>
      <c r="BO165">
        <v>0</v>
      </c>
      <c r="BP165">
        <v>7</v>
      </c>
      <c r="BQ165">
        <v>7</v>
      </c>
      <c r="BR165">
        <v>7</v>
      </c>
      <c r="BS165">
        <v>7</v>
      </c>
      <c r="BT165">
        <v>7</v>
      </c>
      <c r="BU165">
        <v>0</v>
      </c>
      <c r="BV165" t="str">
        <f t="shared" si="3"/>
        <v>8:00 AM</v>
      </c>
      <c r="BW165" t="str">
        <f>"5:00 PM"</f>
        <v>5:00 PM</v>
      </c>
      <c r="BX165" t="s">
        <v>240</v>
      </c>
      <c r="BY165">
        <v>0</v>
      </c>
      <c r="BZ165">
        <v>12</v>
      </c>
      <c r="CA165" t="s">
        <v>115</v>
      </c>
      <c r="CC165" t="s">
        <v>1654</v>
      </c>
      <c r="CD165" t="s">
        <v>11246</v>
      </c>
      <c r="CF165" t="s">
        <v>119</v>
      </c>
      <c r="CG165" t="s">
        <v>120</v>
      </c>
      <c r="CH165" s="3">
        <v>96950</v>
      </c>
      <c r="CI165" s="4">
        <v>9.5399999999999991</v>
      </c>
      <c r="CJ165" s="4">
        <v>9.5399999999999991</v>
      </c>
      <c r="CK165" s="4">
        <v>14.31</v>
      </c>
      <c r="CL165" s="4">
        <v>14.31</v>
      </c>
      <c r="CM165" t="s">
        <v>136</v>
      </c>
      <c r="CN165" t="s">
        <v>224</v>
      </c>
      <c r="CO165" t="s">
        <v>137</v>
      </c>
      <c r="CQ165" t="s">
        <v>115</v>
      </c>
      <c r="CR165" t="s">
        <v>138</v>
      </c>
      <c r="CS165" t="s">
        <v>139</v>
      </c>
      <c r="CT165" t="s">
        <v>138</v>
      </c>
      <c r="CU165" t="s">
        <v>139</v>
      </c>
      <c r="CV165" t="s">
        <v>138</v>
      </c>
      <c r="CW165" t="s">
        <v>139</v>
      </c>
      <c r="CX165" t="s">
        <v>1493</v>
      </c>
      <c r="CY165" s="10">
        <v>16702871415</v>
      </c>
      <c r="CZ165" t="s">
        <v>1489</v>
      </c>
      <c r="DA165" t="s">
        <v>139</v>
      </c>
      <c r="DB165" t="s">
        <v>138</v>
      </c>
      <c r="DC165" t="s">
        <v>115</v>
      </c>
    </row>
    <row r="166" spans="1:112" ht="14.45" customHeight="1" x14ac:dyDescent="0.25">
      <c r="A166" t="s">
        <v>11346</v>
      </c>
      <c r="B166" t="s">
        <v>158</v>
      </c>
      <c r="C166" s="1">
        <v>45456</v>
      </c>
      <c r="D166" s="1">
        <v>45574</v>
      </c>
      <c r="E166" t="s">
        <v>114</v>
      </c>
      <c r="G166" t="s">
        <v>115</v>
      </c>
      <c r="H166" t="s">
        <v>115</v>
      </c>
      <c r="I166" t="s">
        <v>115</v>
      </c>
      <c r="J166" t="s">
        <v>527</v>
      </c>
      <c r="K166" t="s">
        <v>528</v>
      </c>
      <c r="L166" t="s">
        <v>529</v>
      </c>
      <c r="M166" t="s">
        <v>536</v>
      </c>
      <c r="N166" t="s">
        <v>128</v>
      </c>
      <c r="O166" t="s">
        <v>120</v>
      </c>
      <c r="P166" s="3">
        <v>96950</v>
      </c>
      <c r="Q166" t="s">
        <v>121</v>
      </c>
      <c r="S166" s="10">
        <v>16702352883</v>
      </c>
      <c r="T166">
        <v>0</v>
      </c>
      <c r="U166" t="s">
        <v>531</v>
      </c>
      <c r="V166">
        <v>56132</v>
      </c>
      <c r="W166" t="s">
        <v>123</v>
      </c>
      <c r="Y166" t="s">
        <v>533</v>
      </c>
      <c r="Z166" t="s">
        <v>534</v>
      </c>
      <c r="AA166" t="s">
        <v>535</v>
      </c>
      <c r="AB166" t="s">
        <v>516</v>
      </c>
      <c r="AC166" t="s">
        <v>529</v>
      </c>
      <c r="AD166" t="s">
        <v>536</v>
      </c>
      <c r="AE166" t="s">
        <v>128</v>
      </c>
      <c r="AF166" t="s">
        <v>120</v>
      </c>
      <c r="AG166" s="3">
        <v>96950</v>
      </c>
      <c r="AH166" t="s">
        <v>121</v>
      </c>
      <c r="AJ166" s="10">
        <v>16702352883</v>
      </c>
      <c r="AK166">
        <v>0</v>
      </c>
      <c r="AL166" t="s">
        <v>537</v>
      </c>
      <c r="BD166" t="str">
        <f>"35-3023.00"</f>
        <v>35-3023.00</v>
      </c>
      <c r="BE166" t="s">
        <v>568</v>
      </c>
      <c r="BF166" t="s">
        <v>3159</v>
      </c>
      <c r="BG166" t="s">
        <v>284</v>
      </c>
      <c r="BH166">
        <v>5</v>
      </c>
      <c r="BJ166" s="1">
        <v>45536</v>
      </c>
      <c r="BK166" s="1">
        <v>45900</v>
      </c>
      <c r="BN166">
        <v>35</v>
      </c>
      <c r="BO166">
        <v>0</v>
      </c>
      <c r="BP166">
        <v>7</v>
      </c>
      <c r="BQ166">
        <v>7</v>
      </c>
      <c r="BR166">
        <v>7</v>
      </c>
      <c r="BS166">
        <v>7</v>
      </c>
      <c r="BT166">
        <v>7</v>
      </c>
      <c r="BU166">
        <v>0</v>
      </c>
      <c r="BV166" t="str">
        <f t="shared" si="3"/>
        <v>8:00 AM</v>
      </c>
      <c r="BW166" t="str">
        <f>"4:00 PM"</f>
        <v>4:00 PM</v>
      </c>
      <c r="BX166" t="s">
        <v>240</v>
      </c>
      <c r="BY166">
        <v>0</v>
      </c>
      <c r="BZ166">
        <v>3</v>
      </c>
      <c r="CA166" t="s">
        <v>115</v>
      </c>
      <c r="CC166" t="s">
        <v>1638</v>
      </c>
      <c r="CD166" t="s">
        <v>529</v>
      </c>
      <c r="CE166" t="s">
        <v>542</v>
      </c>
      <c r="CF166" t="s">
        <v>128</v>
      </c>
      <c r="CG166" t="s">
        <v>120</v>
      </c>
      <c r="CH166" s="3">
        <v>96950</v>
      </c>
      <c r="CI166" s="4">
        <v>7.97</v>
      </c>
      <c r="CJ166" s="4">
        <v>7.97</v>
      </c>
      <c r="CK166" s="4">
        <v>11.96</v>
      </c>
      <c r="CL166" s="4">
        <v>11.96</v>
      </c>
      <c r="CM166" t="s">
        <v>136</v>
      </c>
      <c r="CN166" t="s">
        <v>139</v>
      </c>
      <c r="CO166" t="s">
        <v>137</v>
      </c>
      <c r="CQ166" t="s">
        <v>115</v>
      </c>
      <c r="CR166" t="s">
        <v>138</v>
      </c>
      <c r="CS166" t="s">
        <v>139</v>
      </c>
      <c r="CT166" t="s">
        <v>138</v>
      </c>
      <c r="CU166" t="s">
        <v>138</v>
      </c>
      <c r="CV166" t="s">
        <v>138</v>
      </c>
      <c r="CW166" t="s">
        <v>139</v>
      </c>
      <c r="CX166" t="s">
        <v>543</v>
      </c>
      <c r="CY166" s="10">
        <v>16702352883</v>
      </c>
      <c r="CZ166" t="s">
        <v>537</v>
      </c>
      <c r="DA166" t="s">
        <v>139</v>
      </c>
      <c r="DB166" t="s">
        <v>138</v>
      </c>
      <c r="DC166" t="s">
        <v>115</v>
      </c>
    </row>
    <row r="167" spans="1:112" ht="14.45" customHeight="1" x14ac:dyDescent="0.25">
      <c r="A167" t="s">
        <v>11347</v>
      </c>
      <c r="B167" t="s">
        <v>158</v>
      </c>
      <c r="C167" s="1">
        <v>45455</v>
      </c>
      <c r="D167" s="1">
        <v>45574</v>
      </c>
      <c r="E167" t="s">
        <v>210</v>
      </c>
      <c r="F167" s="1">
        <v>45565</v>
      </c>
      <c r="G167" t="s">
        <v>138</v>
      </c>
      <c r="H167" t="s">
        <v>115</v>
      </c>
      <c r="I167" t="s">
        <v>115</v>
      </c>
      <c r="J167" t="s">
        <v>527</v>
      </c>
      <c r="K167" t="s">
        <v>528</v>
      </c>
      <c r="L167" t="s">
        <v>529</v>
      </c>
      <c r="M167" t="s">
        <v>536</v>
      </c>
      <c r="N167" t="s">
        <v>128</v>
      </c>
      <c r="O167" t="s">
        <v>120</v>
      </c>
      <c r="P167" s="3">
        <v>96950</v>
      </c>
      <c r="Q167" t="s">
        <v>121</v>
      </c>
      <c r="S167" s="10">
        <v>16702352883</v>
      </c>
      <c r="T167">
        <v>0</v>
      </c>
      <c r="U167" t="s">
        <v>531</v>
      </c>
      <c r="V167">
        <v>56132</v>
      </c>
      <c r="W167" t="s">
        <v>123</v>
      </c>
      <c r="Y167" t="s">
        <v>533</v>
      </c>
      <c r="Z167" t="s">
        <v>534</v>
      </c>
      <c r="AA167" t="s">
        <v>535</v>
      </c>
      <c r="AB167" t="s">
        <v>516</v>
      </c>
      <c r="AC167" t="s">
        <v>529</v>
      </c>
      <c r="AD167" t="s">
        <v>536</v>
      </c>
      <c r="AE167" t="s">
        <v>128</v>
      </c>
      <c r="AF167" t="s">
        <v>120</v>
      </c>
      <c r="AG167" s="3">
        <v>96950</v>
      </c>
      <c r="AH167" t="s">
        <v>121</v>
      </c>
      <c r="AJ167" s="10">
        <v>16702352883</v>
      </c>
      <c r="AK167">
        <v>0</v>
      </c>
      <c r="AL167" t="s">
        <v>537</v>
      </c>
      <c r="BD167" t="str">
        <f>"53-7065.00"</f>
        <v>53-7065.00</v>
      </c>
      <c r="BE167" t="s">
        <v>519</v>
      </c>
      <c r="BF167" t="s">
        <v>9072</v>
      </c>
      <c r="BG167" t="s">
        <v>5364</v>
      </c>
      <c r="BH167">
        <v>3</v>
      </c>
      <c r="BJ167" s="1">
        <v>45566</v>
      </c>
      <c r="BK167" s="1">
        <v>46660</v>
      </c>
      <c r="BN167">
        <v>35</v>
      </c>
      <c r="BO167">
        <v>0</v>
      </c>
      <c r="BP167">
        <v>7</v>
      </c>
      <c r="BQ167">
        <v>7</v>
      </c>
      <c r="BR167">
        <v>7</v>
      </c>
      <c r="BS167">
        <v>7</v>
      </c>
      <c r="BT167">
        <v>7</v>
      </c>
      <c r="BU167">
        <v>0</v>
      </c>
      <c r="BV167" t="str">
        <f t="shared" si="3"/>
        <v>8:00 AM</v>
      </c>
      <c r="BW167" t="str">
        <f>"4:00 PM"</f>
        <v>4:00 PM</v>
      </c>
      <c r="BX167" t="s">
        <v>133</v>
      </c>
      <c r="BY167">
        <v>0</v>
      </c>
      <c r="BZ167">
        <v>3</v>
      </c>
      <c r="CA167" t="s">
        <v>115</v>
      </c>
      <c r="CC167" t="s">
        <v>11348</v>
      </c>
      <c r="CD167" t="s">
        <v>529</v>
      </c>
      <c r="CE167" t="s">
        <v>542</v>
      </c>
      <c r="CF167" t="s">
        <v>128</v>
      </c>
      <c r="CG167" t="s">
        <v>120</v>
      </c>
      <c r="CH167" s="3">
        <v>96950</v>
      </c>
      <c r="CI167" s="4">
        <v>8.56</v>
      </c>
      <c r="CJ167" s="4">
        <v>8.56</v>
      </c>
      <c r="CK167" s="4">
        <v>12.84</v>
      </c>
      <c r="CL167" s="4">
        <v>12.84</v>
      </c>
      <c r="CM167" t="s">
        <v>136</v>
      </c>
      <c r="CN167" t="s">
        <v>191</v>
      </c>
      <c r="CO167" t="s">
        <v>137</v>
      </c>
      <c r="CQ167" t="s">
        <v>115</v>
      </c>
      <c r="CR167" t="s">
        <v>138</v>
      </c>
      <c r="CS167" t="s">
        <v>139</v>
      </c>
      <c r="CT167" t="s">
        <v>138</v>
      </c>
      <c r="CU167" t="s">
        <v>138</v>
      </c>
      <c r="CV167" t="s">
        <v>138</v>
      </c>
      <c r="CW167" t="s">
        <v>139</v>
      </c>
      <c r="CX167" t="s">
        <v>1960</v>
      </c>
      <c r="CY167" s="10">
        <v>16702352883</v>
      </c>
      <c r="CZ167" t="s">
        <v>537</v>
      </c>
      <c r="DA167" t="s">
        <v>331</v>
      </c>
      <c r="DB167" t="s">
        <v>138</v>
      </c>
      <c r="DC167" t="s">
        <v>115</v>
      </c>
    </row>
    <row r="168" spans="1:112" ht="14.45" customHeight="1" x14ac:dyDescent="0.25">
      <c r="A168" t="s">
        <v>11369</v>
      </c>
      <c r="B168" t="s">
        <v>248</v>
      </c>
      <c r="C168" s="1">
        <v>45472</v>
      </c>
      <c r="D168" s="1">
        <v>45574</v>
      </c>
      <c r="E168" t="s">
        <v>210</v>
      </c>
      <c r="F168" s="1">
        <v>45564</v>
      </c>
      <c r="G168" t="s">
        <v>115</v>
      </c>
      <c r="H168" t="s">
        <v>115</v>
      </c>
      <c r="I168" t="s">
        <v>115</v>
      </c>
      <c r="J168" t="s">
        <v>6378</v>
      </c>
      <c r="K168" t="s">
        <v>11370</v>
      </c>
      <c r="L168" t="s">
        <v>6408</v>
      </c>
      <c r="N168" t="s">
        <v>377</v>
      </c>
      <c r="O168" t="s">
        <v>120</v>
      </c>
      <c r="P168" s="3">
        <v>96951</v>
      </c>
      <c r="Q168" t="s">
        <v>121</v>
      </c>
      <c r="S168" s="10">
        <v>16705320065</v>
      </c>
      <c r="U168" t="s">
        <v>6381</v>
      </c>
      <c r="V168">
        <v>81231</v>
      </c>
      <c r="W168" t="s">
        <v>123</v>
      </c>
      <c r="Y168" t="s">
        <v>11371</v>
      </c>
      <c r="Z168" t="s">
        <v>11372</v>
      </c>
      <c r="AB168" t="s">
        <v>792</v>
      </c>
      <c r="AC168" t="s">
        <v>6408</v>
      </c>
      <c r="AE168" t="s">
        <v>145</v>
      </c>
      <c r="AF168" t="s">
        <v>120</v>
      </c>
      <c r="AG168" s="3">
        <v>96951</v>
      </c>
      <c r="AH168" t="s">
        <v>121</v>
      </c>
      <c r="AJ168" s="10">
        <v>16705320065</v>
      </c>
      <c r="AL168" t="s">
        <v>6383</v>
      </c>
      <c r="BD168" t="str">
        <f>"51-6011.00"</f>
        <v>51-6011.00</v>
      </c>
      <c r="BE168" t="s">
        <v>3395</v>
      </c>
      <c r="BF168" t="s">
        <v>11373</v>
      </c>
      <c r="BG168" t="s">
        <v>4003</v>
      </c>
      <c r="BH168">
        <v>2</v>
      </c>
      <c r="BI168">
        <v>2</v>
      </c>
      <c r="BJ168" s="1">
        <v>45566</v>
      </c>
      <c r="BK168" s="1">
        <v>45930</v>
      </c>
      <c r="BL168" s="1">
        <v>45574</v>
      </c>
      <c r="BM168" s="1">
        <v>45930</v>
      </c>
      <c r="BN168">
        <v>35</v>
      </c>
      <c r="BO168">
        <v>0</v>
      </c>
      <c r="BP168">
        <v>7</v>
      </c>
      <c r="BQ168">
        <v>7</v>
      </c>
      <c r="BR168">
        <v>7</v>
      </c>
      <c r="BS168">
        <v>7</v>
      </c>
      <c r="BT168">
        <v>7</v>
      </c>
      <c r="BU168">
        <v>0</v>
      </c>
      <c r="BV168" t="str">
        <f t="shared" si="3"/>
        <v>8:00 AM</v>
      </c>
      <c r="BW168" t="str">
        <f>"5:00 PM"</f>
        <v>5:00 PM</v>
      </c>
      <c r="BX168" t="s">
        <v>240</v>
      </c>
      <c r="BY168">
        <v>0</v>
      </c>
      <c r="BZ168">
        <v>0</v>
      </c>
      <c r="CA168" t="s">
        <v>115</v>
      </c>
      <c r="CC168" s="2" t="s">
        <v>11374</v>
      </c>
      <c r="CD168" t="s">
        <v>1556</v>
      </c>
      <c r="CF168" t="s">
        <v>377</v>
      </c>
      <c r="CG168" t="s">
        <v>120</v>
      </c>
      <c r="CH168" s="3">
        <v>96951</v>
      </c>
      <c r="CI168" s="4">
        <v>8.84</v>
      </c>
      <c r="CJ168" s="4">
        <v>8.84</v>
      </c>
      <c r="CK168" s="4">
        <v>13.26</v>
      </c>
      <c r="CL168" s="4">
        <v>13.26</v>
      </c>
      <c r="CM168" t="s">
        <v>136</v>
      </c>
      <c r="CN168" t="s">
        <v>191</v>
      </c>
      <c r="CO168" t="s">
        <v>137</v>
      </c>
      <c r="CQ168" t="s">
        <v>115</v>
      </c>
      <c r="CR168" t="s">
        <v>138</v>
      </c>
      <c r="CS168" t="s">
        <v>139</v>
      </c>
      <c r="CT168" t="s">
        <v>138</v>
      </c>
      <c r="CU168" t="s">
        <v>139</v>
      </c>
      <c r="CV168" t="s">
        <v>138</v>
      </c>
      <c r="CW168" t="s">
        <v>139</v>
      </c>
      <c r="CX168" t="s">
        <v>1746</v>
      </c>
      <c r="CY168" s="10">
        <v>16705320065</v>
      </c>
      <c r="CZ168" t="s">
        <v>6383</v>
      </c>
      <c r="DA168" t="s">
        <v>139</v>
      </c>
      <c r="DB168" t="s">
        <v>138</v>
      </c>
      <c r="DC168" t="s">
        <v>115</v>
      </c>
      <c r="DD168" t="s">
        <v>1549</v>
      </c>
      <c r="DE168" t="s">
        <v>6410</v>
      </c>
      <c r="DG168" t="s">
        <v>11375</v>
      </c>
      <c r="DH168" t="s">
        <v>6383</v>
      </c>
    </row>
    <row r="169" spans="1:112" ht="14.45" customHeight="1" x14ac:dyDescent="0.25">
      <c r="A169" t="s">
        <v>11616</v>
      </c>
      <c r="B169" t="s">
        <v>248</v>
      </c>
      <c r="C169" s="1">
        <v>45481</v>
      </c>
      <c r="D169" s="1">
        <v>45574</v>
      </c>
      <c r="E169" t="s">
        <v>210</v>
      </c>
      <c r="F169" s="1">
        <v>45564</v>
      </c>
      <c r="G169" t="s">
        <v>115</v>
      </c>
      <c r="H169" t="s">
        <v>115</v>
      </c>
      <c r="I169" t="s">
        <v>115</v>
      </c>
      <c r="J169" t="s">
        <v>2305</v>
      </c>
      <c r="K169" t="s">
        <v>2306</v>
      </c>
      <c r="L169" t="s">
        <v>2307</v>
      </c>
      <c r="M169" t="s">
        <v>139</v>
      </c>
      <c r="N169" t="s">
        <v>128</v>
      </c>
      <c r="O169" t="s">
        <v>120</v>
      </c>
      <c r="P169" s="3">
        <v>96950</v>
      </c>
      <c r="Q169" t="s">
        <v>121</v>
      </c>
      <c r="S169" s="10">
        <v>16702879158</v>
      </c>
      <c r="U169" t="s">
        <v>2308</v>
      </c>
      <c r="V169">
        <v>445110</v>
      </c>
      <c r="W169" t="s">
        <v>123</v>
      </c>
      <c r="Y169" t="s">
        <v>1790</v>
      </c>
      <c r="Z169" t="s">
        <v>2309</v>
      </c>
      <c r="AA169" t="s">
        <v>2310</v>
      </c>
      <c r="AB169" t="s">
        <v>658</v>
      </c>
      <c r="AC169" t="s">
        <v>2307</v>
      </c>
      <c r="AD169" t="s">
        <v>139</v>
      </c>
      <c r="AE169" t="s">
        <v>128</v>
      </c>
      <c r="AF169" t="s">
        <v>120</v>
      </c>
      <c r="AG169" s="3">
        <v>96950</v>
      </c>
      <c r="AH169" t="s">
        <v>121</v>
      </c>
      <c r="AJ169" s="10">
        <v>16702879158</v>
      </c>
      <c r="AL169" t="s">
        <v>2311</v>
      </c>
      <c r="BD169" t="str">
        <f>"11-2022.00"</f>
        <v>11-2022.00</v>
      </c>
      <c r="BE169" t="s">
        <v>5373</v>
      </c>
      <c r="BF169" t="s">
        <v>11617</v>
      </c>
      <c r="BG169" t="s">
        <v>5375</v>
      </c>
      <c r="BH169">
        <v>2</v>
      </c>
      <c r="BI169">
        <v>2</v>
      </c>
      <c r="BJ169" s="1">
        <v>45566</v>
      </c>
      <c r="BK169" s="1">
        <v>45930</v>
      </c>
      <c r="BL169" s="1">
        <v>45574</v>
      </c>
      <c r="BM169" s="1">
        <v>45930</v>
      </c>
      <c r="BN169">
        <v>35</v>
      </c>
      <c r="BO169">
        <v>0</v>
      </c>
      <c r="BP169">
        <v>7</v>
      </c>
      <c r="BQ169">
        <v>7</v>
      </c>
      <c r="BR169">
        <v>7</v>
      </c>
      <c r="BS169">
        <v>7</v>
      </c>
      <c r="BT169">
        <v>7</v>
      </c>
      <c r="BU169">
        <v>0</v>
      </c>
      <c r="BV169" t="str">
        <f t="shared" si="3"/>
        <v>8:00 AM</v>
      </c>
      <c r="BW169" t="str">
        <f>"5:00 PM"</f>
        <v>5:00 PM</v>
      </c>
      <c r="BX169" t="s">
        <v>133</v>
      </c>
      <c r="BY169">
        <v>0</v>
      </c>
      <c r="BZ169">
        <v>36</v>
      </c>
      <c r="CA169" t="s">
        <v>138</v>
      </c>
      <c r="CB169">
        <v>10</v>
      </c>
      <c r="CC169" s="2" t="s">
        <v>11386</v>
      </c>
      <c r="CD169" t="s">
        <v>2307</v>
      </c>
      <c r="CE169" t="s">
        <v>139</v>
      </c>
      <c r="CF169" t="s">
        <v>128</v>
      </c>
      <c r="CG169" t="s">
        <v>120</v>
      </c>
      <c r="CH169" s="3">
        <v>96950</v>
      </c>
      <c r="CI169" s="4">
        <v>17.07</v>
      </c>
      <c r="CJ169" s="4">
        <v>17.07</v>
      </c>
      <c r="CM169" t="s">
        <v>136</v>
      </c>
      <c r="CN169" t="s">
        <v>8772</v>
      </c>
      <c r="CO169" t="s">
        <v>137</v>
      </c>
      <c r="CQ169" t="s">
        <v>115</v>
      </c>
      <c r="CR169" t="s">
        <v>138</v>
      </c>
      <c r="CS169" t="s">
        <v>139</v>
      </c>
      <c r="CT169" t="s">
        <v>139</v>
      </c>
      <c r="CU169" t="s">
        <v>139</v>
      </c>
      <c r="CV169" t="s">
        <v>138</v>
      </c>
      <c r="CW169" t="s">
        <v>139</v>
      </c>
      <c r="CX169" t="s">
        <v>2315</v>
      </c>
      <c r="CY169" s="10">
        <v>16702879158</v>
      </c>
      <c r="CZ169" t="s">
        <v>2316</v>
      </c>
      <c r="DA169" t="s">
        <v>139</v>
      </c>
      <c r="DB169" t="s">
        <v>138</v>
      </c>
      <c r="DC169" t="s">
        <v>115</v>
      </c>
    </row>
    <row r="170" spans="1:112" ht="14.45" customHeight="1" x14ac:dyDescent="0.25">
      <c r="A170" t="s">
        <v>11677</v>
      </c>
      <c r="B170" t="s">
        <v>113</v>
      </c>
      <c r="C170" s="1">
        <v>45523</v>
      </c>
      <c r="D170" s="1">
        <v>45574</v>
      </c>
      <c r="E170" t="s">
        <v>210</v>
      </c>
      <c r="F170" s="1">
        <v>45564</v>
      </c>
      <c r="G170" t="s">
        <v>115</v>
      </c>
      <c r="H170" t="s">
        <v>115</v>
      </c>
      <c r="I170" t="s">
        <v>115</v>
      </c>
      <c r="J170" t="s">
        <v>6999</v>
      </c>
      <c r="K170" t="s">
        <v>9001</v>
      </c>
      <c r="L170" t="s">
        <v>9002</v>
      </c>
      <c r="M170" t="s">
        <v>9003</v>
      </c>
      <c r="N170" t="s">
        <v>128</v>
      </c>
      <c r="O170" t="s">
        <v>120</v>
      </c>
      <c r="P170" s="3">
        <v>96950</v>
      </c>
      <c r="Q170" t="s">
        <v>121</v>
      </c>
      <c r="S170" s="10">
        <v>16702348286</v>
      </c>
      <c r="U170" t="s">
        <v>7001</v>
      </c>
      <c r="V170">
        <v>32311</v>
      </c>
      <c r="W170" t="s">
        <v>123</v>
      </c>
      <c r="Y170" t="s">
        <v>7002</v>
      </c>
      <c r="Z170" t="s">
        <v>7003</v>
      </c>
      <c r="AA170" t="s">
        <v>9004</v>
      </c>
      <c r="AB170" t="s">
        <v>277</v>
      </c>
      <c r="AC170" t="s">
        <v>9002</v>
      </c>
      <c r="AD170" t="s">
        <v>9003</v>
      </c>
      <c r="AE170" t="s">
        <v>128</v>
      </c>
      <c r="AF170" t="s">
        <v>120</v>
      </c>
      <c r="AG170" s="3">
        <v>96950</v>
      </c>
      <c r="AH170" t="s">
        <v>121</v>
      </c>
      <c r="AJ170" s="10">
        <v>16702348286</v>
      </c>
      <c r="AL170" t="s">
        <v>9005</v>
      </c>
      <c r="BD170" t="str">
        <f>"27-1024.00"</f>
        <v>27-1024.00</v>
      </c>
      <c r="BE170" t="s">
        <v>3907</v>
      </c>
      <c r="BF170" t="s">
        <v>10643</v>
      </c>
      <c r="BG170" t="s">
        <v>7006</v>
      </c>
      <c r="BH170">
        <v>2</v>
      </c>
      <c r="BJ170" s="1">
        <v>45566</v>
      </c>
      <c r="BK170" s="1">
        <v>45930</v>
      </c>
      <c r="BN170">
        <v>40</v>
      </c>
      <c r="BO170">
        <v>0</v>
      </c>
      <c r="BP170">
        <v>8</v>
      </c>
      <c r="BQ170">
        <v>8</v>
      </c>
      <c r="BR170">
        <v>8</v>
      </c>
      <c r="BS170">
        <v>8</v>
      </c>
      <c r="BT170">
        <v>8</v>
      </c>
      <c r="BU170">
        <v>0</v>
      </c>
      <c r="BV170" t="str">
        <f>"9:00 AM"</f>
        <v>9:00 AM</v>
      </c>
      <c r="BW170" t="str">
        <f>"5:00 PM"</f>
        <v>5:00 PM</v>
      </c>
      <c r="BX170" t="s">
        <v>133</v>
      </c>
      <c r="BY170">
        <v>0</v>
      </c>
      <c r="BZ170">
        <v>12</v>
      </c>
      <c r="CA170" t="s">
        <v>115</v>
      </c>
      <c r="CC170" s="2" t="s">
        <v>10644</v>
      </c>
      <c r="CD170" t="s">
        <v>9003</v>
      </c>
      <c r="CF170" t="s">
        <v>128</v>
      </c>
      <c r="CG170" t="s">
        <v>120</v>
      </c>
      <c r="CH170" s="3">
        <v>96950</v>
      </c>
      <c r="CI170" s="4">
        <v>10.130000000000001</v>
      </c>
      <c r="CJ170" s="4">
        <v>10.130000000000001</v>
      </c>
      <c r="CK170" s="4">
        <v>15.2</v>
      </c>
      <c r="CL170" s="4">
        <v>15.2</v>
      </c>
      <c r="CM170" t="s">
        <v>136</v>
      </c>
      <c r="CN170" t="s">
        <v>4523</v>
      </c>
      <c r="CO170" t="s">
        <v>137</v>
      </c>
      <c r="CQ170" t="s">
        <v>115</v>
      </c>
      <c r="CR170" t="s">
        <v>138</v>
      </c>
      <c r="CS170" t="s">
        <v>139</v>
      </c>
      <c r="CT170" t="s">
        <v>138</v>
      </c>
      <c r="CU170" t="s">
        <v>139</v>
      </c>
      <c r="CV170" t="s">
        <v>138</v>
      </c>
      <c r="CW170" t="s">
        <v>139</v>
      </c>
      <c r="CX170" s="2" t="s">
        <v>11678</v>
      </c>
      <c r="CY170" s="10">
        <v>16702348286</v>
      </c>
      <c r="CZ170" t="s">
        <v>9005</v>
      </c>
      <c r="DA170" t="s">
        <v>139</v>
      </c>
      <c r="DB170" t="s">
        <v>138</v>
      </c>
      <c r="DC170" t="s">
        <v>115</v>
      </c>
    </row>
    <row r="171" spans="1:112" ht="14.45" customHeight="1" x14ac:dyDescent="0.25">
      <c r="A171" t="s">
        <v>11679</v>
      </c>
      <c r="B171" t="s">
        <v>142</v>
      </c>
      <c r="C171" s="1">
        <v>45566</v>
      </c>
      <c r="D171" s="1">
        <v>45574</v>
      </c>
      <c r="E171" t="s">
        <v>114</v>
      </c>
      <c r="G171" t="s">
        <v>115</v>
      </c>
      <c r="H171" t="s">
        <v>115</v>
      </c>
      <c r="I171" t="s">
        <v>115</v>
      </c>
      <c r="J171" t="s">
        <v>1330</v>
      </c>
      <c r="L171" t="s">
        <v>1331</v>
      </c>
      <c r="M171" t="s">
        <v>1332</v>
      </c>
      <c r="N171" t="s">
        <v>119</v>
      </c>
      <c r="O171" t="s">
        <v>120</v>
      </c>
      <c r="P171" s="3">
        <v>96950</v>
      </c>
      <c r="Q171" t="s">
        <v>121</v>
      </c>
      <c r="S171" s="10">
        <v>16707885235</v>
      </c>
      <c r="U171" t="s">
        <v>1333</v>
      </c>
      <c r="V171">
        <v>236116</v>
      </c>
      <c r="W171" t="s">
        <v>123</v>
      </c>
      <c r="Y171" t="s">
        <v>1334</v>
      </c>
      <c r="Z171" t="s">
        <v>1335</v>
      </c>
      <c r="AA171" t="s">
        <v>1336</v>
      </c>
      <c r="AB171" t="s">
        <v>235</v>
      </c>
      <c r="AC171" t="s">
        <v>1337</v>
      </c>
      <c r="AD171" t="s">
        <v>1338</v>
      </c>
      <c r="AE171" t="s">
        <v>119</v>
      </c>
      <c r="AF171" t="s">
        <v>120</v>
      </c>
      <c r="AG171" s="3">
        <v>96950</v>
      </c>
      <c r="AH171" t="s">
        <v>121</v>
      </c>
      <c r="AJ171" s="10">
        <v>16707885235</v>
      </c>
      <c r="AL171" t="s">
        <v>1339</v>
      </c>
      <c r="BD171" t="str">
        <f>"49-9071.00"</f>
        <v>49-9071.00</v>
      </c>
      <c r="BE171" t="s">
        <v>169</v>
      </c>
      <c r="BF171" t="s">
        <v>1340</v>
      </c>
      <c r="BG171" t="s">
        <v>1341</v>
      </c>
      <c r="BH171">
        <v>7</v>
      </c>
      <c r="BJ171" s="1">
        <v>45717</v>
      </c>
      <c r="BK171" s="1">
        <v>46081</v>
      </c>
      <c r="BN171">
        <v>35</v>
      </c>
      <c r="BO171">
        <v>0</v>
      </c>
      <c r="BP171">
        <v>7</v>
      </c>
      <c r="BQ171">
        <v>7</v>
      </c>
      <c r="BR171">
        <v>7</v>
      </c>
      <c r="BS171">
        <v>7</v>
      </c>
      <c r="BT171">
        <v>7</v>
      </c>
      <c r="BU171">
        <v>0</v>
      </c>
      <c r="BV171" t="str">
        <f>"8:00 AM"</f>
        <v>8:00 AM</v>
      </c>
      <c r="BW171" t="str">
        <f>"4:00 PM"</f>
        <v>4:00 PM</v>
      </c>
      <c r="BX171" t="s">
        <v>133</v>
      </c>
      <c r="BY171">
        <v>0</v>
      </c>
      <c r="BZ171">
        <v>24</v>
      </c>
      <c r="CA171" t="s">
        <v>115</v>
      </c>
      <c r="CC171" t="s">
        <v>1342</v>
      </c>
      <c r="CD171" t="s">
        <v>1337</v>
      </c>
      <c r="CE171" t="s">
        <v>1338</v>
      </c>
      <c r="CF171" t="s">
        <v>119</v>
      </c>
      <c r="CG171" t="s">
        <v>120</v>
      </c>
      <c r="CH171" s="3">
        <v>96950</v>
      </c>
      <c r="CI171" s="4">
        <v>9.75</v>
      </c>
      <c r="CJ171" s="4">
        <v>9.75</v>
      </c>
      <c r="CK171" s="4">
        <v>14.63</v>
      </c>
      <c r="CL171" s="4">
        <v>14.63</v>
      </c>
      <c r="CM171" t="s">
        <v>136</v>
      </c>
      <c r="CN171" t="s">
        <v>1343</v>
      </c>
      <c r="CO171" t="s">
        <v>137</v>
      </c>
      <c r="CQ171" t="s">
        <v>115</v>
      </c>
      <c r="CR171" t="s">
        <v>138</v>
      </c>
      <c r="CS171" t="s">
        <v>138</v>
      </c>
      <c r="CT171" t="s">
        <v>138</v>
      </c>
      <c r="CU171" t="s">
        <v>139</v>
      </c>
      <c r="CV171" t="s">
        <v>138</v>
      </c>
      <c r="CW171" t="s">
        <v>138</v>
      </c>
      <c r="CX171" t="s">
        <v>1344</v>
      </c>
      <c r="CY171" s="10">
        <v>16707885235</v>
      </c>
      <c r="CZ171" t="s">
        <v>1339</v>
      </c>
      <c r="DA171" t="s">
        <v>139</v>
      </c>
      <c r="DB171" t="s">
        <v>138</v>
      </c>
      <c r="DC171" t="s">
        <v>115</v>
      </c>
    </row>
    <row r="172" spans="1:112" ht="14.45" customHeight="1" x14ac:dyDescent="0.25">
      <c r="A172" t="s">
        <v>11883</v>
      </c>
      <c r="B172" t="s">
        <v>142</v>
      </c>
      <c r="C172" s="1">
        <v>45566</v>
      </c>
      <c r="D172" s="1">
        <v>45574</v>
      </c>
      <c r="E172" t="s">
        <v>114</v>
      </c>
      <c r="G172" t="s">
        <v>115</v>
      </c>
      <c r="H172" t="s">
        <v>115</v>
      </c>
      <c r="I172" t="s">
        <v>115</v>
      </c>
      <c r="J172" t="s">
        <v>318</v>
      </c>
      <c r="K172" t="s">
        <v>319</v>
      </c>
      <c r="L172" t="s">
        <v>1118</v>
      </c>
      <c r="M172" t="s">
        <v>321</v>
      </c>
      <c r="N172" t="s">
        <v>128</v>
      </c>
      <c r="O172" t="s">
        <v>120</v>
      </c>
      <c r="P172" s="3">
        <v>96950</v>
      </c>
      <c r="Q172" t="s">
        <v>121</v>
      </c>
      <c r="S172" s="10">
        <v>16702336927</v>
      </c>
      <c r="U172" t="s">
        <v>322</v>
      </c>
      <c r="V172">
        <v>23622</v>
      </c>
      <c r="W172" t="s">
        <v>123</v>
      </c>
      <c r="Y172" t="s">
        <v>323</v>
      </c>
      <c r="Z172" t="s">
        <v>324</v>
      </c>
      <c r="AA172" t="s">
        <v>325</v>
      </c>
      <c r="AB172" t="s">
        <v>126</v>
      </c>
      <c r="AC172" t="s">
        <v>6896</v>
      </c>
      <c r="AD172" t="s">
        <v>321</v>
      </c>
      <c r="AE172" t="s">
        <v>128</v>
      </c>
      <c r="AF172" t="s">
        <v>120</v>
      </c>
      <c r="AG172" s="3">
        <v>96950</v>
      </c>
      <c r="AH172" t="s">
        <v>121</v>
      </c>
      <c r="AJ172" s="10">
        <v>16702336927</v>
      </c>
      <c r="AL172" t="s">
        <v>326</v>
      </c>
      <c r="BD172" t="str">
        <f>"49-9071.00"</f>
        <v>49-9071.00</v>
      </c>
      <c r="BE172" t="s">
        <v>169</v>
      </c>
      <c r="BF172" t="s">
        <v>6897</v>
      </c>
      <c r="BG172" t="s">
        <v>6898</v>
      </c>
      <c r="BH172">
        <v>12</v>
      </c>
      <c r="BJ172" s="1">
        <v>45688</v>
      </c>
      <c r="BK172" s="1">
        <v>46052</v>
      </c>
      <c r="BN172">
        <v>35</v>
      </c>
      <c r="BO172">
        <v>0</v>
      </c>
      <c r="BP172">
        <v>7</v>
      </c>
      <c r="BQ172">
        <v>7</v>
      </c>
      <c r="BR172">
        <v>7</v>
      </c>
      <c r="BS172">
        <v>7</v>
      </c>
      <c r="BT172">
        <v>7</v>
      </c>
      <c r="BU172">
        <v>0</v>
      </c>
      <c r="BV172" t="str">
        <f>"7:30 AM"</f>
        <v>7:30 AM</v>
      </c>
      <c r="BW172" t="str">
        <f>"3:30 PM"</f>
        <v>3:30 PM</v>
      </c>
      <c r="BX172" t="s">
        <v>133</v>
      </c>
      <c r="BY172">
        <v>0</v>
      </c>
      <c r="BZ172">
        <v>24</v>
      </c>
      <c r="CA172" t="s">
        <v>115</v>
      </c>
      <c r="CC172" s="2" t="s">
        <v>8282</v>
      </c>
      <c r="CD172" t="s">
        <v>1118</v>
      </c>
      <c r="CF172" t="s">
        <v>128</v>
      </c>
      <c r="CG172" t="s">
        <v>120</v>
      </c>
      <c r="CH172" s="3">
        <v>96950</v>
      </c>
      <c r="CI172" s="4">
        <v>9.75</v>
      </c>
      <c r="CJ172" s="4">
        <v>9.75</v>
      </c>
      <c r="CK172" s="4">
        <v>14.63</v>
      </c>
      <c r="CL172" s="4">
        <v>14.63</v>
      </c>
      <c r="CM172" t="s">
        <v>136</v>
      </c>
      <c r="CO172" t="s">
        <v>137</v>
      </c>
      <c r="CQ172" t="s">
        <v>115</v>
      </c>
      <c r="CR172" t="s">
        <v>138</v>
      </c>
      <c r="CS172" t="s">
        <v>139</v>
      </c>
      <c r="CT172" t="s">
        <v>138</v>
      </c>
      <c r="CU172" t="s">
        <v>139</v>
      </c>
      <c r="CV172" t="s">
        <v>138</v>
      </c>
      <c r="CW172" t="s">
        <v>139</v>
      </c>
      <c r="CX172" t="s">
        <v>1122</v>
      </c>
      <c r="CY172" s="10">
        <v>16702336927</v>
      </c>
      <c r="CZ172" t="s">
        <v>326</v>
      </c>
      <c r="DA172" t="s">
        <v>139</v>
      </c>
      <c r="DB172" t="s">
        <v>138</v>
      </c>
      <c r="DC172" t="s">
        <v>115</v>
      </c>
    </row>
    <row r="173" spans="1:112" ht="14.45" customHeight="1" x14ac:dyDescent="0.25">
      <c r="A173" t="s">
        <v>11889</v>
      </c>
      <c r="B173" t="s">
        <v>142</v>
      </c>
      <c r="C173" s="1">
        <v>45564</v>
      </c>
      <c r="D173" s="1">
        <v>45574</v>
      </c>
      <c r="E173" t="s">
        <v>114</v>
      </c>
      <c r="G173" t="s">
        <v>115</v>
      </c>
      <c r="H173" t="s">
        <v>115</v>
      </c>
      <c r="I173" t="s">
        <v>115</v>
      </c>
      <c r="J173" t="s">
        <v>5112</v>
      </c>
      <c r="K173" t="s">
        <v>5586</v>
      </c>
      <c r="L173" t="s">
        <v>1327</v>
      </c>
      <c r="M173" t="s">
        <v>1320</v>
      </c>
      <c r="N173" t="s">
        <v>119</v>
      </c>
      <c r="O173" t="s">
        <v>120</v>
      </c>
      <c r="P173" s="3">
        <v>96950</v>
      </c>
      <c r="Q173" t="s">
        <v>121</v>
      </c>
      <c r="S173" s="10">
        <v>16702871116</v>
      </c>
      <c r="U173" t="s">
        <v>5114</v>
      </c>
      <c r="V173">
        <v>56179</v>
      </c>
      <c r="W173" t="s">
        <v>123</v>
      </c>
      <c r="Y173" t="s">
        <v>5587</v>
      </c>
      <c r="Z173" t="s">
        <v>5588</v>
      </c>
      <c r="AA173" t="s">
        <v>5589</v>
      </c>
      <c r="AB173" t="s">
        <v>1923</v>
      </c>
      <c r="AC173" t="s">
        <v>1327</v>
      </c>
      <c r="AD173" t="s">
        <v>1320</v>
      </c>
      <c r="AE173" t="s">
        <v>119</v>
      </c>
      <c r="AF173" t="s">
        <v>120</v>
      </c>
      <c r="AG173" s="3">
        <v>96950</v>
      </c>
      <c r="AH173" t="s">
        <v>121</v>
      </c>
      <c r="AJ173" s="10">
        <v>16702871116</v>
      </c>
      <c r="AL173" t="s">
        <v>1325</v>
      </c>
      <c r="BD173" t="str">
        <f>"49-9071.00"</f>
        <v>49-9071.00</v>
      </c>
      <c r="BE173" t="s">
        <v>169</v>
      </c>
      <c r="BF173" t="s">
        <v>5590</v>
      </c>
      <c r="BG173" t="s">
        <v>169</v>
      </c>
      <c r="BH173">
        <v>10</v>
      </c>
      <c r="BJ173" s="1">
        <v>45689</v>
      </c>
      <c r="BK173" s="1">
        <v>46053</v>
      </c>
      <c r="BN173">
        <v>35</v>
      </c>
      <c r="BO173">
        <v>0</v>
      </c>
      <c r="BP173">
        <v>7</v>
      </c>
      <c r="BQ173">
        <v>7</v>
      </c>
      <c r="BR173">
        <v>7</v>
      </c>
      <c r="BS173">
        <v>7</v>
      </c>
      <c r="BT173">
        <v>7</v>
      </c>
      <c r="BU173">
        <v>0</v>
      </c>
      <c r="BV173" t="str">
        <f>"8:00 AM"</f>
        <v>8:00 AM</v>
      </c>
      <c r="BW173" t="str">
        <f>"4:00 PM"</f>
        <v>4:00 PM</v>
      </c>
      <c r="BX173" t="s">
        <v>240</v>
      </c>
      <c r="BY173">
        <v>0</v>
      </c>
      <c r="BZ173">
        <v>12</v>
      </c>
      <c r="CA173" t="s">
        <v>115</v>
      </c>
      <c r="CC173" t="s">
        <v>191</v>
      </c>
      <c r="CD173" t="s">
        <v>1327</v>
      </c>
      <c r="CE173" t="s">
        <v>1320</v>
      </c>
      <c r="CF173" t="s">
        <v>119</v>
      </c>
      <c r="CG173" t="s">
        <v>120</v>
      </c>
      <c r="CH173" s="3">
        <v>96950</v>
      </c>
      <c r="CI173" s="4">
        <v>9.75</v>
      </c>
      <c r="CJ173" s="4">
        <v>9.75</v>
      </c>
      <c r="CK173" s="4">
        <v>14.62</v>
      </c>
      <c r="CL173" s="4">
        <v>14.62</v>
      </c>
      <c r="CM173" t="s">
        <v>136</v>
      </c>
      <c r="CO173" t="s">
        <v>137</v>
      </c>
      <c r="CQ173" t="s">
        <v>115</v>
      </c>
      <c r="CR173" t="s">
        <v>138</v>
      </c>
      <c r="CS173" t="s">
        <v>139</v>
      </c>
      <c r="CT173" t="s">
        <v>138</v>
      </c>
      <c r="CU173" t="s">
        <v>139</v>
      </c>
      <c r="CV173" t="s">
        <v>138</v>
      </c>
      <c r="CW173" t="s">
        <v>139</v>
      </c>
      <c r="CX173" t="s">
        <v>5591</v>
      </c>
      <c r="CY173" s="10">
        <v>16702871116</v>
      </c>
      <c r="CZ173" t="s">
        <v>1325</v>
      </c>
      <c r="DA173" t="s">
        <v>139</v>
      </c>
      <c r="DB173" t="s">
        <v>138</v>
      </c>
      <c r="DC173" t="s">
        <v>115</v>
      </c>
    </row>
    <row r="174" spans="1:112" ht="14.45" customHeight="1" x14ac:dyDescent="0.25">
      <c r="A174" t="s">
        <v>11940</v>
      </c>
      <c r="B174" t="s">
        <v>158</v>
      </c>
      <c r="C174" s="1">
        <v>45463</v>
      </c>
      <c r="D174" s="1">
        <v>45574</v>
      </c>
      <c r="E174" t="s">
        <v>210</v>
      </c>
      <c r="F174" s="1">
        <v>45595</v>
      </c>
      <c r="G174" t="s">
        <v>115</v>
      </c>
      <c r="H174" t="s">
        <v>115</v>
      </c>
      <c r="I174" t="s">
        <v>115</v>
      </c>
      <c r="J174" t="s">
        <v>527</v>
      </c>
      <c r="K174" t="s">
        <v>528</v>
      </c>
      <c r="L174" t="s">
        <v>529</v>
      </c>
      <c r="M174" t="s">
        <v>536</v>
      </c>
      <c r="N174" t="s">
        <v>128</v>
      </c>
      <c r="O174" t="s">
        <v>120</v>
      </c>
      <c r="P174" s="3">
        <v>96950</v>
      </c>
      <c r="Q174" t="s">
        <v>121</v>
      </c>
      <c r="S174" s="10">
        <v>16702352883</v>
      </c>
      <c r="T174">
        <v>0</v>
      </c>
      <c r="U174" t="s">
        <v>531</v>
      </c>
      <c r="V174">
        <v>56132</v>
      </c>
      <c r="W174" t="s">
        <v>123</v>
      </c>
      <c r="Y174" t="s">
        <v>533</v>
      </c>
      <c r="Z174" t="s">
        <v>534</v>
      </c>
      <c r="AA174" t="s">
        <v>535</v>
      </c>
      <c r="AB174" t="s">
        <v>516</v>
      </c>
      <c r="AC174" t="s">
        <v>529</v>
      </c>
      <c r="AD174" t="s">
        <v>536</v>
      </c>
      <c r="AE174" t="s">
        <v>128</v>
      </c>
      <c r="AF174" t="s">
        <v>120</v>
      </c>
      <c r="AG174" s="3">
        <v>96950</v>
      </c>
      <c r="AH174" t="s">
        <v>121</v>
      </c>
      <c r="AJ174" s="10">
        <v>16702352883</v>
      </c>
      <c r="AK174">
        <v>0</v>
      </c>
      <c r="AL174" t="s">
        <v>537</v>
      </c>
      <c r="BD174" t="str">
        <f>"37-3011.00"</f>
        <v>37-3011.00</v>
      </c>
      <c r="BE174" t="s">
        <v>927</v>
      </c>
      <c r="BF174" t="s">
        <v>9374</v>
      </c>
      <c r="BG174" t="s">
        <v>9375</v>
      </c>
      <c r="BH174">
        <v>5</v>
      </c>
      <c r="BJ174" s="1">
        <v>45597</v>
      </c>
      <c r="BK174" s="1">
        <v>45961</v>
      </c>
      <c r="BN174">
        <v>35</v>
      </c>
      <c r="BO174">
        <v>0</v>
      </c>
      <c r="BP174">
        <v>7</v>
      </c>
      <c r="BQ174">
        <v>7</v>
      </c>
      <c r="BR174">
        <v>7</v>
      </c>
      <c r="BS174">
        <v>7</v>
      </c>
      <c r="BT174">
        <v>7</v>
      </c>
      <c r="BU174">
        <v>0</v>
      </c>
      <c r="BV174" t="str">
        <f>"8:00 AM"</f>
        <v>8:00 AM</v>
      </c>
      <c r="BW174" t="str">
        <f>"4:00 PM"</f>
        <v>4:00 PM</v>
      </c>
      <c r="BX174" t="s">
        <v>240</v>
      </c>
      <c r="BY174">
        <v>0</v>
      </c>
      <c r="BZ174">
        <v>6</v>
      </c>
      <c r="CA174" t="s">
        <v>115</v>
      </c>
      <c r="CC174" t="s">
        <v>9376</v>
      </c>
      <c r="CD174" t="s">
        <v>529</v>
      </c>
      <c r="CE174" t="s">
        <v>542</v>
      </c>
      <c r="CF174" t="s">
        <v>128</v>
      </c>
      <c r="CG174" t="s">
        <v>120</v>
      </c>
      <c r="CH174" s="3">
        <v>96950</v>
      </c>
      <c r="CI174" s="4">
        <v>8.26</v>
      </c>
      <c r="CJ174" s="4">
        <v>8.26</v>
      </c>
      <c r="CK174" s="4">
        <v>12.39</v>
      </c>
      <c r="CL174" s="4">
        <v>12.39</v>
      </c>
      <c r="CM174" t="s">
        <v>136</v>
      </c>
      <c r="CN174" t="s">
        <v>191</v>
      </c>
      <c r="CO174" t="s">
        <v>137</v>
      </c>
      <c r="CQ174" t="s">
        <v>115</v>
      </c>
      <c r="CR174" t="s">
        <v>138</v>
      </c>
      <c r="CS174" t="s">
        <v>139</v>
      </c>
      <c r="CT174" t="s">
        <v>138</v>
      </c>
      <c r="CU174" t="s">
        <v>138</v>
      </c>
      <c r="CV174" t="s">
        <v>138</v>
      </c>
      <c r="CW174" t="s">
        <v>139</v>
      </c>
      <c r="CX174" t="s">
        <v>2135</v>
      </c>
      <c r="CY174" s="10">
        <v>16702352883</v>
      </c>
      <c r="CZ174" t="s">
        <v>537</v>
      </c>
      <c r="DA174" t="s">
        <v>331</v>
      </c>
      <c r="DB174" t="s">
        <v>138</v>
      </c>
      <c r="DC174" t="s">
        <v>115</v>
      </c>
    </row>
    <row r="175" spans="1:112" ht="14.45" customHeight="1" x14ac:dyDescent="0.25">
      <c r="A175" t="s">
        <v>12191</v>
      </c>
      <c r="B175" t="s">
        <v>158</v>
      </c>
      <c r="C175" s="1">
        <v>45463</v>
      </c>
      <c r="D175" s="1">
        <v>45574</v>
      </c>
      <c r="E175" t="s">
        <v>210</v>
      </c>
      <c r="F175" s="1">
        <v>45595</v>
      </c>
      <c r="G175" t="s">
        <v>115</v>
      </c>
      <c r="H175" t="s">
        <v>115</v>
      </c>
      <c r="I175" t="s">
        <v>115</v>
      </c>
      <c r="J175" t="s">
        <v>527</v>
      </c>
      <c r="K175" t="s">
        <v>528</v>
      </c>
      <c r="L175" t="s">
        <v>529</v>
      </c>
      <c r="M175" t="s">
        <v>536</v>
      </c>
      <c r="N175" t="s">
        <v>128</v>
      </c>
      <c r="O175" t="s">
        <v>120</v>
      </c>
      <c r="P175" s="3">
        <v>96950</v>
      </c>
      <c r="Q175" t="s">
        <v>121</v>
      </c>
      <c r="S175" s="10">
        <v>16702352883</v>
      </c>
      <c r="T175">
        <v>0</v>
      </c>
      <c r="U175" t="s">
        <v>531</v>
      </c>
      <c r="V175">
        <v>56132</v>
      </c>
      <c r="W175" t="s">
        <v>123</v>
      </c>
      <c r="Y175" t="s">
        <v>533</v>
      </c>
      <c r="Z175" t="s">
        <v>534</v>
      </c>
      <c r="AA175" t="s">
        <v>535</v>
      </c>
      <c r="AB175" t="s">
        <v>516</v>
      </c>
      <c r="AC175" t="s">
        <v>529</v>
      </c>
      <c r="AD175" t="s">
        <v>536</v>
      </c>
      <c r="AE175" t="s">
        <v>128</v>
      </c>
      <c r="AF175" t="s">
        <v>120</v>
      </c>
      <c r="AG175" s="3">
        <v>96950</v>
      </c>
      <c r="AH175" t="s">
        <v>121</v>
      </c>
      <c r="AJ175" s="10">
        <v>16702352883</v>
      </c>
      <c r="AK175">
        <v>0</v>
      </c>
      <c r="AL175" t="s">
        <v>537</v>
      </c>
      <c r="BD175" t="str">
        <f>"49-3023.00"</f>
        <v>49-3023.00</v>
      </c>
      <c r="BE175" t="s">
        <v>2122</v>
      </c>
      <c r="BF175" t="s">
        <v>6008</v>
      </c>
      <c r="BG175" t="s">
        <v>6009</v>
      </c>
      <c r="BH175">
        <v>5</v>
      </c>
      <c r="BJ175" s="1">
        <v>45597</v>
      </c>
      <c r="BK175" s="1">
        <v>45961</v>
      </c>
      <c r="BN175">
        <v>35</v>
      </c>
      <c r="BO175">
        <v>0</v>
      </c>
      <c r="BP175">
        <v>7</v>
      </c>
      <c r="BQ175">
        <v>7</v>
      </c>
      <c r="BR175">
        <v>7</v>
      </c>
      <c r="BS175">
        <v>7</v>
      </c>
      <c r="BT175">
        <v>7</v>
      </c>
      <c r="BU175">
        <v>0</v>
      </c>
      <c r="BV175" t="str">
        <f>"8:00 AM"</f>
        <v>8:00 AM</v>
      </c>
      <c r="BW175" t="str">
        <f>"4:00 PM"</f>
        <v>4:00 PM</v>
      </c>
      <c r="BX175" t="s">
        <v>133</v>
      </c>
      <c r="BY175">
        <v>0</v>
      </c>
      <c r="BZ175">
        <v>12</v>
      </c>
      <c r="CA175" t="s">
        <v>115</v>
      </c>
      <c r="CC175" t="s">
        <v>12192</v>
      </c>
      <c r="CD175" t="s">
        <v>529</v>
      </c>
      <c r="CE175" t="s">
        <v>542</v>
      </c>
      <c r="CF175" t="s">
        <v>128</v>
      </c>
      <c r="CG175" t="s">
        <v>120</v>
      </c>
      <c r="CH175" s="3">
        <v>96950</v>
      </c>
      <c r="CI175" s="4">
        <v>10.07</v>
      </c>
      <c r="CJ175" s="4">
        <v>10.07</v>
      </c>
      <c r="CK175" s="4">
        <v>15.11</v>
      </c>
      <c r="CL175" s="4">
        <v>15.11</v>
      </c>
      <c r="CM175" t="s">
        <v>136</v>
      </c>
      <c r="CN175" t="s">
        <v>191</v>
      </c>
      <c r="CO175" t="s">
        <v>137</v>
      </c>
      <c r="CQ175" t="s">
        <v>115</v>
      </c>
      <c r="CR175" t="s">
        <v>138</v>
      </c>
      <c r="CS175" t="s">
        <v>139</v>
      </c>
      <c r="CT175" t="s">
        <v>138</v>
      </c>
      <c r="CU175" t="s">
        <v>138</v>
      </c>
      <c r="CV175" t="s">
        <v>138</v>
      </c>
      <c r="CW175" t="s">
        <v>139</v>
      </c>
      <c r="CX175" t="s">
        <v>2135</v>
      </c>
      <c r="CY175" s="10">
        <v>16702352883</v>
      </c>
      <c r="CZ175" t="s">
        <v>537</v>
      </c>
      <c r="DA175" t="s">
        <v>331</v>
      </c>
      <c r="DB175" t="s">
        <v>138</v>
      </c>
      <c r="DC175" t="s">
        <v>115</v>
      </c>
    </row>
    <row r="176" spans="1:112" ht="14.45" customHeight="1" x14ac:dyDescent="0.25">
      <c r="A176" t="s">
        <v>12386</v>
      </c>
      <c r="B176" t="s">
        <v>158</v>
      </c>
      <c r="C176" s="1">
        <v>45459</v>
      </c>
      <c r="D176" s="1">
        <v>45574</v>
      </c>
      <c r="E176" t="s">
        <v>114</v>
      </c>
      <c r="G176" t="s">
        <v>115</v>
      </c>
      <c r="H176" t="s">
        <v>115</v>
      </c>
      <c r="I176" t="s">
        <v>115</v>
      </c>
      <c r="J176" t="s">
        <v>527</v>
      </c>
      <c r="K176" t="s">
        <v>528</v>
      </c>
      <c r="L176" t="s">
        <v>529</v>
      </c>
      <c r="M176" t="s">
        <v>536</v>
      </c>
      <c r="N176" t="s">
        <v>128</v>
      </c>
      <c r="O176" t="s">
        <v>120</v>
      </c>
      <c r="P176" s="3">
        <v>96950</v>
      </c>
      <c r="Q176" t="s">
        <v>121</v>
      </c>
      <c r="S176" s="10">
        <v>16702352883</v>
      </c>
      <c r="T176">
        <v>0</v>
      </c>
      <c r="U176" t="s">
        <v>531</v>
      </c>
      <c r="V176">
        <v>56132</v>
      </c>
      <c r="W176" t="s">
        <v>123</v>
      </c>
      <c r="Y176" t="s">
        <v>533</v>
      </c>
      <c r="Z176" t="s">
        <v>534</v>
      </c>
      <c r="AA176" t="s">
        <v>535</v>
      </c>
      <c r="AB176" t="s">
        <v>516</v>
      </c>
      <c r="AC176" t="s">
        <v>529</v>
      </c>
      <c r="AD176" t="s">
        <v>536</v>
      </c>
      <c r="AE176" t="s">
        <v>128</v>
      </c>
      <c r="AF176" t="s">
        <v>120</v>
      </c>
      <c r="AG176" s="3">
        <v>96950</v>
      </c>
      <c r="AH176" t="s">
        <v>121</v>
      </c>
      <c r="AJ176" s="10">
        <v>16702352883</v>
      </c>
      <c r="AK176">
        <v>0</v>
      </c>
      <c r="AL176" t="s">
        <v>537</v>
      </c>
      <c r="BD176" t="str">
        <f>"49-9021.00"</f>
        <v>49-9021.00</v>
      </c>
      <c r="BE176" t="s">
        <v>203</v>
      </c>
      <c r="BF176" t="s">
        <v>12387</v>
      </c>
      <c r="BG176" t="s">
        <v>12388</v>
      </c>
      <c r="BH176">
        <v>5</v>
      </c>
      <c r="BJ176" s="1">
        <v>45536</v>
      </c>
      <c r="BK176" s="1">
        <v>45900</v>
      </c>
      <c r="BN176">
        <v>35</v>
      </c>
      <c r="BO176">
        <v>0</v>
      </c>
      <c r="BP176">
        <v>7</v>
      </c>
      <c r="BQ176">
        <v>7</v>
      </c>
      <c r="BR176">
        <v>7</v>
      </c>
      <c r="BS176">
        <v>7</v>
      </c>
      <c r="BT176">
        <v>7</v>
      </c>
      <c r="BU176">
        <v>0</v>
      </c>
      <c r="BV176" t="str">
        <f>"8:00 AM"</f>
        <v>8:00 AM</v>
      </c>
      <c r="BW176" t="str">
        <f>"4:00 PM"</f>
        <v>4:00 PM</v>
      </c>
      <c r="BX176" t="s">
        <v>133</v>
      </c>
      <c r="BY176">
        <v>0</v>
      </c>
      <c r="BZ176">
        <v>12</v>
      </c>
      <c r="CA176" t="s">
        <v>115</v>
      </c>
      <c r="CC176" s="2" t="s">
        <v>12389</v>
      </c>
      <c r="CD176" t="s">
        <v>529</v>
      </c>
      <c r="CE176" t="s">
        <v>542</v>
      </c>
      <c r="CF176" t="s">
        <v>128</v>
      </c>
      <c r="CG176" t="s">
        <v>120</v>
      </c>
      <c r="CH176" s="3">
        <v>96950</v>
      </c>
      <c r="CI176" s="4">
        <v>10.06</v>
      </c>
      <c r="CJ176" s="4">
        <v>10.06</v>
      </c>
      <c r="CK176" s="4">
        <v>15.09</v>
      </c>
      <c r="CL176" s="4">
        <v>15.09</v>
      </c>
      <c r="CM176" t="s">
        <v>136</v>
      </c>
      <c r="CN176" t="s">
        <v>139</v>
      </c>
      <c r="CO176" t="s">
        <v>137</v>
      </c>
      <c r="CQ176" t="s">
        <v>115</v>
      </c>
      <c r="CR176" t="s">
        <v>138</v>
      </c>
      <c r="CS176" t="s">
        <v>139</v>
      </c>
      <c r="CT176" t="s">
        <v>138</v>
      </c>
      <c r="CU176" t="s">
        <v>138</v>
      </c>
      <c r="CV176" t="s">
        <v>138</v>
      </c>
      <c r="CW176" t="s">
        <v>139</v>
      </c>
      <c r="CX176" t="s">
        <v>543</v>
      </c>
      <c r="CY176" s="10">
        <v>16702352883</v>
      </c>
      <c r="CZ176" t="s">
        <v>537</v>
      </c>
      <c r="DA176" t="s">
        <v>139</v>
      </c>
      <c r="DB176" t="s">
        <v>138</v>
      </c>
      <c r="DC176" t="s">
        <v>115</v>
      </c>
    </row>
    <row r="177" spans="1:112" ht="14.45" customHeight="1" x14ac:dyDescent="0.25">
      <c r="A177" t="s">
        <v>12416</v>
      </c>
      <c r="B177" t="s">
        <v>158</v>
      </c>
      <c r="C177" s="1">
        <v>45446</v>
      </c>
      <c r="D177" s="1">
        <v>45574</v>
      </c>
      <c r="E177" t="s">
        <v>210</v>
      </c>
      <c r="F177" s="1">
        <v>45564</v>
      </c>
      <c r="G177" t="s">
        <v>115</v>
      </c>
      <c r="H177" t="s">
        <v>115</v>
      </c>
      <c r="I177" t="s">
        <v>115</v>
      </c>
      <c r="J177" t="s">
        <v>527</v>
      </c>
      <c r="K177" t="s">
        <v>528</v>
      </c>
      <c r="L177" t="s">
        <v>4703</v>
      </c>
      <c r="M177" t="s">
        <v>536</v>
      </c>
      <c r="N177" t="s">
        <v>128</v>
      </c>
      <c r="O177" t="s">
        <v>120</v>
      </c>
      <c r="P177" s="3">
        <v>96950</v>
      </c>
      <c r="Q177" t="s">
        <v>121</v>
      </c>
      <c r="S177" s="10">
        <v>16702352883</v>
      </c>
      <c r="T177">
        <v>0</v>
      </c>
      <c r="U177" t="s">
        <v>531</v>
      </c>
      <c r="V177">
        <v>56132</v>
      </c>
      <c r="W177" t="s">
        <v>123</v>
      </c>
      <c r="Y177" t="s">
        <v>533</v>
      </c>
      <c r="Z177" t="s">
        <v>534</v>
      </c>
      <c r="AA177" t="s">
        <v>535</v>
      </c>
      <c r="AB177" t="s">
        <v>516</v>
      </c>
      <c r="AC177" t="s">
        <v>4703</v>
      </c>
      <c r="AD177" t="s">
        <v>536</v>
      </c>
      <c r="AE177" t="s">
        <v>128</v>
      </c>
      <c r="AF177" t="s">
        <v>120</v>
      </c>
      <c r="AG177" s="3">
        <v>96950</v>
      </c>
      <c r="AH177" t="s">
        <v>121</v>
      </c>
      <c r="AJ177" s="10">
        <v>16702352883</v>
      </c>
      <c r="AK177">
        <v>0</v>
      </c>
      <c r="AL177" t="s">
        <v>537</v>
      </c>
      <c r="BD177" t="str">
        <f>"35-2014.00"</f>
        <v>35-2014.00</v>
      </c>
      <c r="BE177" t="s">
        <v>221</v>
      </c>
      <c r="BF177" t="s">
        <v>11631</v>
      </c>
      <c r="BG177" t="s">
        <v>5797</v>
      </c>
      <c r="BH177">
        <v>5</v>
      </c>
      <c r="BJ177" s="1">
        <v>45566</v>
      </c>
      <c r="BK177" s="1">
        <v>45930</v>
      </c>
      <c r="BN177">
        <v>35</v>
      </c>
      <c r="BO177">
        <v>0</v>
      </c>
      <c r="BP177">
        <v>7</v>
      </c>
      <c r="BQ177">
        <v>7</v>
      </c>
      <c r="BR177">
        <v>7</v>
      </c>
      <c r="BS177">
        <v>7</v>
      </c>
      <c r="BT177">
        <v>7</v>
      </c>
      <c r="BU177">
        <v>0</v>
      </c>
      <c r="BV177" t="str">
        <f>"8:00 AM"</f>
        <v>8:00 AM</v>
      </c>
      <c r="BW177" t="str">
        <f>"4:00 PM"</f>
        <v>4:00 PM</v>
      </c>
      <c r="BX177" t="s">
        <v>240</v>
      </c>
      <c r="BY177">
        <v>0</v>
      </c>
      <c r="BZ177">
        <v>12</v>
      </c>
      <c r="CA177" t="s">
        <v>115</v>
      </c>
      <c r="CC177" s="2" t="s">
        <v>12417</v>
      </c>
      <c r="CD177" t="s">
        <v>529</v>
      </c>
      <c r="CE177" t="s">
        <v>542</v>
      </c>
      <c r="CF177" t="s">
        <v>128</v>
      </c>
      <c r="CG177" t="s">
        <v>120</v>
      </c>
      <c r="CH177" s="3">
        <v>96950</v>
      </c>
      <c r="CI177" s="4">
        <v>8.69</v>
      </c>
      <c r="CJ177" s="4">
        <v>8.69</v>
      </c>
      <c r="CK177" s="4">
        <v>13.04</v>
      </c>
      <c r="CL177" s="4">
        <v>13.04</v>
      </c>
      <c r="CM177" t="s">
        <v>136</v>
      </c>
      <c r="CN177" t="s">
        <v>191</v>
      </c>
      <c r="CO177" t="s">
        <v>137</v>
      </c>
      <c r="CQ177" t="s">
        <v>115</v>
      </c>
      <c r="CR177" t="s">
        <v>138</v>
      </c>
      <c r="CS177" t="s">
        <v>139</v>
      </c>
      <c r="CT177" t="s">
        <v>138</v>
      </c>
      <c r="CU177" t="s">
        <v>138</v>
      </c>
      <c r="CV177" t="s">
        <v>138</v>
      </c>
      <c r="CW177" t="s">
        <v>139</v>
      </c>
      <c r="CX177" t="s">
        <v>2135</v>
      </c>
      <c r="CY177" s="10">
        <v>16702352883</v>
      </c>
      <c r="CZ177" t="s">
        <v>537</v>
      </c>
      <c r="DA177" t="s">
        <v>331</v>
      </c>
      <c r="DB177" t="s">
        <v>138</v>
      </c>
      <c r="DC177" t="s">
        <v>115</v>
      </c>
    </row>
    <row r="178" spans="1:112" ht="14.45" customHeight="1" x14ac:dyDescent="0.25">
      <c r="A178" t="s">
        <v>12453</v>
      </c>
      <c r="B178" t="s">
        <v>113</v>
      </c>
      <c r="C178" s="1">
        <v>45531</v>
      </c>
      <c r="D178" s="1">
        <v>45574</v>
      </c>
      <c r="E178" t="s">
        <v>114</v>
      </c>
      <c r="G178" t="s">
        <v>115</v>
      </c>
      <c r="H178" t="s">
        <v>115</v>
      </c>
      <c r="I178" t="s">
        <v>115</v>
      </c>
      <c r="J178" t="s">
        <v>6999</v>
      </c>
      <c r="K178" t="s">
        <v>9001</v>
      </c>
      <c r="L178" t="s">
        <v>9002</v>
      </c>
      <c r="M178" t="s">
        <v>9003</v>
      </c>
      <c r="N178" t="s">
        <v>128</v>
      </c>
      <c r="O178" t="s">
        <v>120</v>
      </c>
      <c r="P178" s="3">
        <v>96950</v>
      </c>
      <c r="Q178" t="s">
        <v>121</v>
      </c>
      <c r="S178" s="10">
        <v>16702348286</v>
      </c>
      <c r="U178" t="s">
        <v>7001</v>
      </c>
      <c r="V178">
        <v>32311</v>
      </c>
      <c r="W178" t="s">
        <v>123</v>
      </c>
      <c r="Y178" t="s">
        <v>7002</v>
      </c>
      <c r="Z178" t="s">
        <v>7003</v>
      </c>
      <c r="AA178" t="s">
        <v>9004</v>
      </c>
      <c r="AB178" t="s">
        <v>277</v>
      </c>
      <c r="AC178" t="s">
        <v>9002</v>
      </c>
      <c r="AD178" t="s">
        <v>9003</v>
      </c>
      <c r="AE178" t="s">
        <v>128</v>
      </c>
      <c r="AF178" t="s">
        <v>120</v>
      </c>
      <c r="AG178" s="3">
        <v>96950</v>
      </c>
      <c r="AH178" t="s">
        <v>121</v>
      </c>
      <c r="AJ178" s="10">
        <v>16702348286</v>
      </c>
      <c r="AL178" t="s">
        <v>9005</v>
      </c>
      <c r="BD178" t="str">
        <f>"27-1024.00"</f>
        <v>27-1024.00</v>
      </c>
      <c r="BE178" t="s">
        <v>3907</v>
      </c>
      <c r="BF178" t="s">
        <v>10643</v>
      </c>
      <c r="BG178" t="s">
        <v>7006</v>
      </c>
      <c r="BH178">
        <v>2</v>
      </c>
      <c r="BJ178" s="1">
        <v>45628</v>
      </c>
      <c r="BK178" s="1">
        <v>45992</v>
      </c>
      <c r="BN178">
        <v>40</v>
      </c>
      <c r="BO178">
        <v>0</v>
      </c>
      <c r="BP178">
        <v>8</v>
      </c>
      <c r="BQ178">
        <v>8</v>
      </c>
      <c r="BR178">
        <v>8</v>
      </c>
      <c r="BS178">
        <v>8</v>
      </c>
      <c r="BT178">
        <v>8</v>
      </c>
      <c r="BU178">
        <v>0</v>
      </c>
      <c r="BV178" t="str">
        <f>"9:00 AM"</f>
        <v>9:00 AM</v>
      </c>
      <c r="BW178" t="str">
        <f>"5:00 PM"</f>
        <v>5:00 PM</v>
      </c>
      <c r="BX178" t="s">
        <v>133</v>
      </c>
      <c r="BY178">
        <v>0</v>
      </c>
      <c r="BZ178">
        <v>12</v>
      </c>
      <c r="CA178" t="s">
        <v>115</v>
      </c>
      <c r="CC178" s="2" t="s">
        <v>10644</v>
      </c>
      <c r="CD178" t="s">
        <v>9003</v>
      </c>
      <c r="CF178" t="s">
        <v>128</v>
      </c>
      <c r="CG178" t="s">
        <v>120</v>
      </c>
      <c r="CH178" s="3">
        <v>96950</v>
      </c>
      <c r="CI178" s="4">
        <v>10.130000000000001</v>
      </c>
      <c r="CJ178" s="4">
        <v>10.130000000000001</v>
      </c>
      <c r="CK178" s="4">
        <v>15.2</v>
      </c>
      <c r="CL178" s="4">
        <v>15.2</v>
      </c>
      <c r="CM178" t="s">
        <v>136</v>
      </c>
      <c r="CN178" t="s">
        <v>6036</v>
      </c>
      <c r="CO178" t="s">
        <v>137</v>
      </c>
      <c r="CQ178" t="s">
        <v>115</v>
      </c>
      <c r="CR178" t="s">
        <v>138</v>
      </c>
      <c r="CS178" t="s">
        <v>139</v>
      </c>
      <c r="CT178" t="s">
        <v>138</v>
      </c>
      <c r="CU178" t="s">
        <v>139</v>
      </c>
      <c r="CV178" t="s">
        <v>138</v>
      </c>
      <c r="CW178" t="s">
        <v>139</v>
      </c>
      <c r="CX178" t="s">
        <v>10645</v>
      </c>
      <c r="CY178" s="10">
        <v>16702348286</v>
      </c>
      <c r="CZ178" t="s">
        <v>9005</v>
      </c>
      <c r="DA178" t="s">
        <v>139</v>
      </c>
      <c r="DB178" t="s">
        <v>138</v>
      </c>
      <c r="DC178" t="s">
        <v>115</v>
      </c>
    </row>
    <row r="179" spans="1:112" ht="14.45" customHeight="1" x14ac:dyDescent="0.25">
      <c r="A179" t="s">
        <v>12454</v>
      </c>
      <c r="B179" t="s">
        <v>158</v>
      </c>
      <c r="C179" s="1">
        <v>45457</v>
      </c>
      <c r="D179" s="1">
        <v>45574</v>
      </c>
      <c r="E179" t="s">
        <v>114</v>
      </c>
      <c r="G179" t="s">
        <v>115</v>
      </c>
      <c r="H179" t="s">
        <v>115</v>
      </c>
      <c r="I179" t="s">
        <v>115</v>
      </c>
      <c r="J179" t="s">
        <v>527</v>
      </c>
      <c r="K179" t="s">
        <v>528</v>
      </c>
      <c r="L179" t="s">
        <v>529</v>
      </c>
      <c r="M179" t="s">
        <v>536</v>
      </c>
      <c r="N179" t="s">
        <v>128</v>
      </c>
      <c r="O179" t="s">
        <v>120</v>
      </c>
      <c r="P179" s="3">
        <v>96950</v>
      </c>
      <c r="Q179" t="s">
        <v>121</v>
      </c>
      <c r="S179" s="10">
        <v>16702352883</v>
      </c>
      <c r="T179">
        <v>0</v>
      </c>
      <c r="U179" t="s">
        <v>531</v>
      </c>
      <c r="V179">
        <v>56132</v>
      </c>
      <c r="W179" t="s">
        <v>123</v>
      </c>
      <c r="Y179" t="s">
        <v>533</v>
      </c>
      <c r="Z179" t="s">
        <v>534</v>
      </c>
      <c r="AA179" t="s">
        <v>535</v>
      </c>
      <c r="AB179" t="s">
        <v>516</v>
      </c>
      <c r="AC179" t="s">
        <v>529</v>
      </c>
      <c r="AD179" t="s">
        <v>536</v>
      </c>
      <c r="AE179" t="s">
        <v>128</v>
      </c>
      <c r="AF179" t="s">
        <v>120</v>
      </c>
      <c r="AG179" s="3">
        <v>96950</v>
      </c>
      <c r="AH179" t="s">
        <v>121</v>
      </c>
      <c r="AJ179" s="10">
        <v>16702352883</v>
      </c>
      <c r="AK179">
        <v>0</v>
      </c>
      <c r="AL179" t="s">
        <v>537</v>
      </c>
      <c r="BD179" t="str">
        <f>"49-9071.00"</f>
        <v>49-9071.00</v>
      </c>
      <c r="BE179" t="s">
        <v>169</v>
      </c>
      <c r="BF179" t="s">
        <v>2132</v>
      </c>
      <c r="BG179" t="s">
        <v>2133</v>
      </c>
      <c r="BH179">
        <v>5</v>
      </c>
      <c r="BJ179" s="1">
        <v>45536</v>
      </c>
      <c r="BK179" s="1">
        <v>45900</v>
      </c>
      <c r="BN179">
        <v>35</v>
      </c>
      <c r="BO179">
        <v>0</v>
      </c>
      <c r="BP179">
        <v>7</v>
      </c>
      <c r="BQ179">
        <v>7</v>
      </c>
      <c r="BR179">
        <v>7</v>
      </c>
      <c r="BS179">
        <v>7</v>
      </c>
      <c r="BT179">
        <v>7</v>
      </c>
      <c r="BU179">
        <v>0</v>
      </c>
      <c r="BV179" t="str">
        <f>"8:00 AM"</f>
        <v>8:00 AM</v>
      </c>
      <c r="BW179" t="str">
        <f>"4:00 PM"</f>
        <v>4:00 PM</v>
      </c>
      <c r="BX179" t="s">
        <v>133</v>
      </c>
      <c r="BY179">
        <v>0</v>
      </c>
      <c r="BZ179">
        <v>12</v>
      </c>
      <c r="CA179" t="s">
        <v>115</v>
      </c>
      <c r="CC179" t="s">
        <v>2134</v>
      </c>
      <c r="CD179" t="s">
        <v>529</v>
      </c>
      <c r="CE179" t="s">
        <v>542</v>
      </c>
      <c r="CF179" t="s">
        <v>128</v>
      </c>
      <c r="CG179" t="s">
        <v>120</v>
      </c>
      <c r="CH179" s="3">
        <v>96950</v>
      </c>
      <c r="CI179" s="4">
        <v>9.5399999999999991</v>
      </c>
      <c r="CJ179" s="4">
        <v>9.5399999999999991</v>
      </c>
      <c r="CK179" s="4">
        <v>14.31</v>
      </c>
      <c r="CL179" s="4">
        <v>14.31</v>
      </c>
      <c r="CM179" t="s">
        <v>136</v>
      </c>
      <c r="CN179" t="s">
        <v>139</v>
      </c>
      <c r="CO179" t="s">
        <v>137</v>
      </c>
      <c r="CQ179" t="s">
        <v>115</v>
      </c>
      <c r="CR179" t="s">
        <v>138</v>
      </c>
      <c r="CS179" t="s">
        <v>139</v>
      </c>
      <c r="CT179" t="s">
        <v>138</v>
      </c>
      <c r="CU179" t="s">
        <v>138</v>
      </c>
      <c r="CV179" t="s">
        <v>138</v>
      </c>
      <c r="CW179" t="s">
        <v>139</v>
      </c>
      <c r="CX179" t="s">
        <v>2135</v>
      </c>
      <c r="CY179" s="10">
        <v>16702352883</v>
      </c>
      <c r="CZ179" t="s">
        <v>537</v>
      </c>
      <c r="DA179" t="s">
        <v>139</v>
      </c>
      <c r="DB179" t="s">
        <v>138</v>
      </c>
      <c r="DC179" t="s">
        <v>115</v>
      </c>
    </row>
    <row r="180" spans="1:112" ht="14.45" customHeight="1" x14ac:dyDescent="0.25">
      <c r="A180" t="s">
        <v>12492</v>
      </c>
      <c r="B180" t="s">
        <v>248</v>
      </c>
      <c r="C180" s="1">
        <v>45483</v>
      </c>
      <c r="D180" s="1">
        <v>45574</v>
      </c>
      <c r="E180" t="s">
        <v>210</v>
      </c>
      <c r="F180" s="1">
        <v>45564</v>
      </c>
      <c r="G180" t="s">
        <v>115</v>
      </c>
      <c r="H180" t="s">
        <v>115</v>
      </c>
      <c r="I180" t="s">
        <v>115</v>
      </c>
      <c r="J180" t="s">
        <v>7802</v>
      </c>
      <c r="K180" t="s">
        <v>7803</v>
      </c>
      <c r="L180" t="s">
        <v>7804</v>
      </c>
      <c r="M180" t="s">
        <v>1138</v>
      </c>
      <c r="N180" t="s">
        <v>128</v>
      </c>
      <c r="O180" t="s">
        <v>120</v>
      </c>
      <c r="P180" s="3">
        <v>96950</v>
      </c>
      <c r="Q180" t="s">
        <v>121</v>
      </c>
      <c r="R180" t="s">
        <v>1287</v>
      </c>
      <c r="S180" s="10">
        <v>16704844449</v>
      </c>
      <c r="U180" t="s">
        <v>7805</v>
      </c>
      <c r="V180">
        <v>236116</v>
      </c>
      <c r="W180" t="s">
        <v>123</v>
      </c>
      <c r="Y180" t="s">
        <v>1111</v>
      </c>
      <c r="Z180" t="s">
        <v>7806</v>
      </c>
      <c r="AA180" t="s">
        <v>7807</v>
      </c>
      <c r="AB180" t="s">
        <v>7333</v>
      </c>
      <c r="AC180" t="s">
        <v>7808</v>
      </c>
      <c r="AD180" t="s">
        <v>1138</v>
      </c>
      <c r="AE180" t="s">
        <v>128</v>
      </c>
      <c r="AF180" t="s">
        <v>120</v>
      </c>
      <c r="AG180" s="3">
        <v>96950</v>
      </c>
      <c r="AH180" t="s">
        <v>121</v>
      </c>
      <c r="AI180" t="s">
        <v>1287</v>
      </c>
      <c r="AJ180" s="10">
        <v>16704844449</v>
      </c>
      <c r="AL180" t="s">
        <v>7809</v>
      </c>
      <c r="BD180" t="str">
        <f>"49-9071.00"</f>
        <v>49-9071.00</v>
      </c>
      <c r="BE180" t="s">
        <v>169</v>
      </c>
      <c r="BF180" t="s">
        <v>7810</v>
      </c>
      <c r="BG180" t="s">
        <v>797</v>
      </c>
      <c r="BH180">
        <v>5</v>
      </c>
      <c r="BI180">
        <v>5</v>
      </c>
      <c r="BJ180" s="1">
        <v>45566</v>
      </c>
      <c r="BK180" s="1">
        <v>45930</v>
      </c>
      <c r="BL180" s="1">
        <v>45574</v>
      </c>
      <c r="BM180" s="1">
        <v>45930</v>
      </c>
      <c r="BN180">
        <v>40</v>
      </c>
      <c r="BO180">
        <v>0</v>
      </c>
      <c r="BP180">
        <v>8</v>
      </c>
      <c r="BQ180">
        <v>8</v>
      </c>
      <c r="BR180">
        <v>8</v>
      </c>
      <c r="BS180">
        <v>8</v>
      </c>
      <c r="BT180">
        <v>8</v>
      </c>
      <c r="BU180">
        <v>0</v>
      </c>
      <c r="BV180" t="str">
        <f>"8:00 AM"</f>
        <v>8:00 AM</v>
      </c>
      <c r="BW180" t="str">
        <f>"5:00 PM"</f>
        <v>5:00 PM</v>
      </c>
      <c r="BX180" t="s">
        <v>240</v>
      </c>
      <c r="BY180">
        <v>0</v>
      </c>
      <c r="BZ180">
        <v>12</v>
      </c>
      <c r="CA180" t="s">
        <v>115</v>
      </c>
      <c r="CC180" t="s">
        <v>12493</v>
      </c>
      <c r="CD180" t="s">
        <v>1358</v>
      </c>
      <c r="CE180" t="s">
        <v>1138</v>
      </c>
      <c r="CF180" t="s">
        <v>128</v>
      </c>
      <c r="CG180" t="s">
        <v>120</v>
      </c>
      <c r="CH180" s="3">
        <v>96950</v>
      </c>
      <c r="CI180" s="4">
        <v>9.75</v>
      </c>
      <c r="CJ180" s="4">
        <v>10</v>
      </c>
      <c r="CK180" s="4">
        <v>14.62</v>
      </c>
      <c r="CL180" s="4">
        <v>15</v>
      </c>
      <c r="CM180" t="s">
        <v>136</v>
      </c>
      <c r="CN180" t="s">
        <v>139</v>
      </c>
      <c r="CO180" t="s">
        <v>137</v>
      </c>
      <c r="CQ180" t="s">
        <v>115</v>
      </c>
      <c r="CR180" t="s">
        <v>138</v>
      </c>
      <c r="CS180" t="s">
        <v>138</v>
      </c>
      <c r="CT180" t="s">
        <v>138</v>
      </c>
      <c r="CU180" t="s">
        <v>139</v>
      </c>
      <c r="CV180" t="s">
        <v>138</v>
      </c>
      <c r="CW180" t="s">
        <v>139</v>
      </c>
      <c r="CX180" t="s">
        <v>1297</v>
      </c>
      <c r="CY180" s="10">
        <v>16704844449</v>
      </c>
      <c r="CZ180" t="s">
        <v>7809</v>
      </c>
      <c r="DA180" t="s">
        <v>139</v>
      </c>
      <c r="DB180" t="s">
        <v>138</v>
      </c>
      <c r="DC180" t="s">
        <v>115</v>
      </c>
    </row>
    <row r="181" spans="1:112" ht="14.45" customHeight="1" x14ac:dyDescent="0.25">
      <c r="A181" t="s">
        <v>12503</v>
      </c>
      <c r="B181" t="s">
        <v>158</v>
      </c>
      <c r="C181" s="1">
        <v>45463</v>
      </c>
      <c r="D181" s="1">
        <v>45574</v>
      </c>
      <c r="E181" t="s">
        <v>210</v>
      </c>
      <c r="F181" s="1">
        <v>45595</v>
      </c>
      <c r="G181" t="s">
        <v>115</v>
      </c>
      <c r="H181" t="s">
        <v>115</v>
      </c>
      <c r="I181" t="s">
        <v>115</v>
      </c>
      <c r="J181" t="s">
        <v>527</v>
      </c>
      <c r="K181" t="s">
        <v>528</v>
      </c>
      <c r="L181" t="s">
        <v>529</v>
      </c>
      <c r="M181" t="s">
        <v>536</v>
      </c>
      <c r="N181" t="s">
        <v>128</v>
      </c>
      <c r="O181" t="s">
        <v>120</v>
      </c>
      <c r="P181" s="3">
        <v>96950</v>
      </c>
      <c r="Q181" t="s">
        <v>121</v>
      </c>
      <c r="S181" s="10">
        <v>16702352883</v>
      </c>
      <c r="T181">
        <v>0</v>
      </c>
      <c r="U181" t="s">
        <v>531</v>
      </c>
      <c r="V181">
        <v>56132</v>
      </c>
      <c r="W181" t="s">
        <v>123</v>
      </c>
      <c r="Y181" t="s">
        <v>533</v>
      </c>
      <c r="Z181" t="s">
        <v>534</v>
      </c>
      <c r="AA181" t="s">
        <v>535</v>
      </c>
      <c r="AB181" t="s">
        <v>516</v>
      </c>
      <c r="AC181" t="s">
        <v>529</v>
      </c>
      <c r="AD181" t="s">
        <v>536</v>
      </c>
      <c r="AE181" t="s">
        <v>128</v>
      </c>
      <c r="AF181" t="s">
        <v>120</v>
      </c>
      <c r="AG181" s="3">
        <v>96950</v>
      </c>
      <c r="AH181" t="s">
        <v>121</v>
      </c>
      <c r="AJ181" s="10">
        <v>16702352883</v>
      </c>
      <c r="AK181">
        <v>0</v>
      </c>
      <c r="AL181" t="s">
        <v>537</v>
      </c>
      <c r="BD181" t="str">
        <f>"35-3023.00"</f>
        <v>35-3023.00</v>
      </c>
      <c r="BE181" t="s">
        <v>568</v>
      </c>
      <c r="BF181" t="s">
        <v>3159</v>
      </c>
      <c r="BG181" t="s">
        <v>284</v>
      </c>
      <c r="BH181">
        <v>10</v>
      </c>
      <c r="BJ181" s="1">
        <v>45597</v>
      </c>
      <c r="BK181" s="1">
        <v>45961</v>
      </c>
      <c r="BN181">
        <v>35</v>
      </c>
      <c r="BO181">
        <v>0</v>
      </c>
      <c r="BP181">
        <v>7</v>
      </c>
      <c r="BQ181">
        <v>7</v>
      </c>
      <c r="BR181">
        <v>7</v>
      </c>
      <c r="BS181">
        <v>7</v>
      </c>
      <c r="BT181">
        <v>7</v>
      </c>
      <c r="BU181">
        <v>0</v>
      </c>
      <c r="BV181" t="str">
        <f>"8:00 AM"</f>
        <v>8:00 AM</v>
      </c>
      <c r="BW181" t="str">
        <f>"4:00 PM"</f>
        <v>4:00 PM</v>
      </c>
      <c r="BX181" t="s">
        <v>240</v>
      </c>
      <c r="BY181">
        <v>0</v>
      </c>
      <c r="BZ181">
        <v>3</v>
      </c>
      <c r="CA181" t="s">
        <v>115</v>
      </c>
      <c r="CC181" t="s">
        <v>1638</v>
      </c>
      <c r="CD181" t="s">
        <v>529</v>
      </c>
      <c r="CE181" t="s">
        <v>542</v>
      </c>
      <c r="CF181" t="s">
        <v>128</v>
      </c>
      <c r="CG181" t="s">
        <v>120</v>
      </c>
      <c r="CH181" s="3">
        <v>96950</v>
      </c>
      <c r="CI181" s="4">
        <v>7.97</v>
      </c>
      <c r="CJ181" s="4">
        <v>7.97</v>
      </c>
      <c r="CK181" s="4">
        <v>11.96</v>
      </c>
      <c r="CL181" s="4">
        <v>11.96</v>
      </c>
      <c r="CM181" t="s">
        <v>136</v>
      </c>
      <c r="CN181" t="s">
        <v>191</v>
      </c>
      <c r="CO181" t="s">
        <v>137</v>
      </c>
      <c r="CQ181" t="s">
        <v>115</v>
      </c>
      <c r="CR181" t="s">
        <v>138</v>
      </c>
      <c r="CS181" t="s">
        <v>139</v>
      </c>
      <c r="CT181" t="s">
        <v>138</v>
      </c>
      <c r="CU181" t="s">
        <v>138</v>
      </c>
      <c r="CV181" t="s">
        <v>138</v>
      </c>
      <c r="CW181" t="s">
        <v>139</v>
      </c>
      <c r="CX181" t="s">
        <v>2135</v>
      </c>
      <c r="CY181" s="10">
        <v>16702352883</v>
      </c>
      <c r="CZ181" t="s">
        <v>537</v>
      </c>
      <c r="DA181" t="s">
        <v>331</v>
      </c>
      <c r="DB181" t="s">
        <v>138</v>
      </c>
      <c r="DC181" t="s">
        <v>115</v>
      </c>
    </row>
    <row r="182" spans="1:112" ht="14.45" customHeight="1" x14ac:dyDescent="0.25">
      <c r="A182" t="s">
        <v>12700</v>
      </c>
      <c r="B182" t="s">
        <v>1155</v>
      </c>
      <c r="C182" s="1">
        <v>45469</v>
      </c>
      <c r="D182" s="1">
        <v>45574</v>
      </c>
      <c r="E182" t="s">
        <v>114</v>
      </c>
      <c r="G182" t="s">
        <v>115</v>
      </c>
      <c r="H182" t="s">
        <v>115</v>
      </c>
      <c r="I182" t="s">
        <v>115</v>
      </c>
      <c r="J182" t="s">
        <v>3965</v>
      </c>
      <c r="L182" t="s">
        <v>12701</v>
      </c>
      <c r="M182" t="s">
        <v>1348</v>
      </c>
      <c r="N182" t="s">
        <v>128</v>
      </c>
      <c r="O182" t="s">
        <v>120</v>
      </c>
      <c r="P182" s="3">
        <v>96950</v>
      </c>
      <c r="Q182" t="s">
        <v>121</v>
      </c>
      <c r="S182" s="10">
        <v>16702355009</v>
      </c>
      <c r="U182" t="s">
        <v>1349</v>
      </c>
      <c r="V182">
        <v>561311</v>
      </c>
      <c r="W182" t="s">
        <v>532</v>
      </c>
      <c r="X182" t="s">
        <v>138</v>
      </c>
      <c r="Y182" t="s">
        <v>1350</v>
      </c>
      <c r="Z182" t="s">
        <v>6990</v>
      </c>
      <c r="AA182" t="s">
        <v>1352</v>
      </c>
      <c r="AB182" t="s">
        <v>6991</v>
      </c>
      <c r="AC182" t="s">
        <v>10473</v>
      </c>
      <c r="AD182" t="s">
        <v>1348</v>
      </c>
      <c r="AE182" t="s">
        <v>128</v>
      </c>
      <c r="AF182" t="s">
        <v>120</v>
      </c>
      <c r="AG182" s="3">
        <v>96950</v>
      </c>
      <c r="AH182" t="s">
        <v>121</v>
      </c>
      <c r="AJ182" s="10">
        <v>16702355009</v>
      </c>
      <c r="AL182" t="s">
        <v>1354</v>
      </c>
      <c r="BD182" t="str">
        <f>"35-2014.00"</f>
        <v>35-2014.00</v>
      </c>
      <c r="BE182" t="s">
        <v>221</v>
      </c>
      <c r="BF182" t="s">
        <v>12702</v>
      </c>
      <c r="BG182" t="s">
        <v>3966</v>
      </c>
      <c r="BH182">
        <v>10</v>
      </c>
      <c r="BI182">
        <v>9</v>
      </c>
      <c r="BJ182" s="1">
        <v>45566</v>
      </c>
      <c r="BK182" s="1">
        <v>45930</v>
      </c>
      <c r="BL182" s="1">
        <v>45574</v>
      </c>
      <c r="BM182" s="1">
        <v>45930</v>
      </c>
      <c r="BN182">
        <v>35</v>
      </c>
      <c r="BO182">
        <v>0</v>
      </c>
      <c r="BP182">
        <v>7</v>
      </c>
      <c r="BQ182">
        <v>7</v>
      </c>
      <c r="BR182">
        <v>7</v>
      </c>
      <c r="BS182">
        <v>7</v>
      </c>
      <c r="BT182">
        <v>7</v>
      </c>
      <c r="BU182">
        <v>0</v>
      </c>
      <c r="BV182" t="str">
        <f>"8:00 AM"</f>
        <v>8:00 AM</v>
      </c>
      <c r="BW182" t="str">
        <f>"4:00 PM"</f>
        <v>4:00 PM</v>
      </c>
      <c r="BX182" t="s">
        <v>240</v>
      </c>
      <c r="BY182">
        <v>0</v>
      </c>
      <c r="BZ182">
        <v>12</v>
      </c>
      <c r="CA182" t="s">
        <v>115</v>
      </c>
      <c r="CC182" t="s">
        <v>12703</v>
      </c>
      <c r="CD182" t="s">
        <v>1448</v>
      </c>
      <c r="CF182" t="s">
        <v>128</v>
      </c>
      <c r="CG182" t="s">
        <v>120</v>
      </c>
      <c r="CH182" s="3">
        <v>96950</v>
      </c>
      <c r="CI182" s="4">
        <v>8.69</v>
      </c>
      <c r="CJ182" s="4">
        <v>8.69</v>
      </c>
      <c r="CK182" s="4">
        <v>13.04</v>
      </c>
      <c r="CL182" s="4">
        <v>13.04</v>
      </c>
      <c r="CM182" t="s">
        <v>136</v>
      </c>
      <c r="CN182" t="s">
        <v>1343</v>
      </c>
      <c r="CO182" t="s">
        <v>137</v>
      </c>
      <c r="CQ182" t="s">
        <v>115</v>
      </c>
      <c r="CR182" t="s">
        <v>138</v>
      </c>
      <c r="CS182" t="s">
        <v>139</v>
      </c>
      <c r="CT182" t="s">
        <v>138</v>
      </c>
      <c r="CU182" t="s">
        <v>139</v>
      </c>
      <c r="CV182" t="s">
        <v>138</v>
      </c>
      <c r="CW182" t="s">
        <v>139</v>
      </c>
      <c r="CX182" t="s">
        <v>8220</v>
      </c>
      <c r="CY182" s="10">
        <v>16702355009</v>
      </c>
      <c r="CZ182" t="s">
        <v>1354</v>
      </c>
      <c r="DA182" t="s">
        <v>139</v>
      </c>
      <c r="DB182" t="s">
        <v>138</v>
      </c>
      <c r="DC182" t="s">
        <v>138</v>
      </c>
    </row>
    <row r="183" spans="1:112" ht="14.45" customHeight="1" x14ac:dyDescent="0.25">
      <c r="A183" t="s">
        <v>12896</v>
      </c>
      <c r="B183" t="s">
        <v>158</v>
      </c>
      <c r="C183" s="1">
        <v>45463</v>
      </c>
      <c r="D183" s="1">
        <v>45574</v>
      </c>
      <c r="E183" t="s">
        <v>114</v>
      </c>
      <c r="G183" t="s">
        <v>115</v>
      </c>
      <c r="H183" t="s">
        <v>115</v>
      </c>
      <c r="I183" t="s">
        <v>115</v>
      </c>
      <c r="J183" t="s">
        <v>527</v>
      </c>
      <c r="K183" t="s">
        <v>528</v>
      </c>
      <c r="L183" t="s">
        <v>529</v>
      </c>
      <c r="M183" t="s">
        <v>536</v>
      </c>
      <c r="N183" t="s">
        <v>128</v>
      </c>
      <c r="O183" t="s">
        <v>120</v>
      </c>
      <c r="P183" s="3">
        <v>96950</v>
      </c>
      <c r="Q183" t="s">
        <v>121</v>
      </c>
      <c r="S183" s="10">
        <v>16702352883</v>
      </c>
      <c r="T183">
        <v>0</v>
      </c>
      <c r="U183" t="s">
        <v>531</v>
      </c>
      <c r="V183">
        <v>56132</v>
      </c>
      <c r="W183" t="s">
        <v>123</v>
      </c>
      <c r="Y183" t="s">
        <v>533</v>
      </c>
      <c r="Z183" t="s">
        <v>534</v>
      </c>
      <c r="AA183" t="s">
        <v>535</v>
      </c>
      <c r="AB183" t="s">
        <v>516</v>
      </c>
      <c r="AC183" t="s">
        <v>529</v>
      </c>
      <c r="AD183" t="s">
        <v>536</v>
      </c>
      <c r="AE183" t="s">
        <v>128</v>
      </c>
      <c r="AF183" t="s">
        <v>120</v>
      </c>
      <c r="AG183" s="3">
        <v>96950</v>
      </c>
      <c r="AH183" t="s">
        <v>121</v>
      </c>
      <c r="AJ183" s="10">
        <v>16702352883</v>
      </c>
      <c r="AK183">
        <v>0</v>
      </c>
      <c r="AL183" t="s">
        <v>537</v>
      </c>
      <c r="BD183" t="str">
        <f>"41-2021.00"</f>
        <v>41-2021.00</v>
      </c>
      <c r="BE183" t="s">
        <v>2652</v>
      </c>
      <c r="BF183" t="s">
        <v>6912</v>
      </c>
      <c r="BG183" t="s">
        <v>6913</v>
      </c>
      <c r="BH183">
        <v>5</v>
      </c>
      <c r="BJ183" s="1">
        <v>45536</v>
      </c>
      <c r="BK183" s="1">
        <v>45900</v>
      </c>
      <c r="BN183">
        <v>35</v>
      </c>
      <c r="BO183">
        <v>0</v>
      </c>
      <c r="BP183">
        <v>7</v>
      </c>
      <c r="BQ183">
        <v>7</v>
      </c>
      <c r="BR183">
        <v>7</v>
      </c>
      <c r="BS183">
        <v>7</v>
      </c>
      <c r="BT183">
        <v>7</v>
      </c>
      <c r="BU183">
        <v>0</v>
      </c>
      <c r="BV183" t="str">
        <f>"8:00 AM"</f>
        <v>8:00 AM</v>
      </c>
      <c r="BW183" t="str">
        <f>"5:00 PM"</f>
        <v>5:00 PM</v>
      </c>
      <c r="BX183" t="s">
        <v>133</v>
      </c>
      <c r="BY183">
        <v>3</v>
      </c>
      <c r="BZ183">
        <v>6</v>
      </c>
      <c r="CA183" t="s">
        <v>115</v>
      </c>
      <c r="CC183" t="s">
        <v>6914</v>
      </c>
      <c r="CD183" t="s">
        <v>529</v>
      </c>
      <c r="CE183" t="s">
        <v>542</v>
      </c>
      <c r="CF183" t="s">
        <v>128</v>
      </c>
      <c r="CG183" t="s">
        <v>120</v>
      </c>
      <c r="CH183" s="3">
        <v>96950</v>
      </c>
      <c r="CI183" s="4">
        <v>8.23</v>
      </c>
      <c r="CJ183" s="4">
        <v>8.23</v>
      </c>
      <c r="CK183" s="4">
        <v>12.35</v>
      </c>
      <c r="CL183" s="4">
        <v>12.35</v>
      </c>
      <c r="CM183" t="s">
        <v>136</v>
      </c>
      <c r="CN183" t="s">
        <v>139</v>
      </c>
      <c r="CO183" t="s">
        <v>137</v>
      </c>
      <c r="CQ183" t="s">
        <v>115</v>
      </c>
      <c r="CR183" t="s">
        <v>138</v>
      </c>
      <c r="CS183" t="s">
        <v>139</v>
      </c>
      <c r="CT183" t="s">
        <v>138</v>
      </c>
      <c r="CU183" t="s">
        <v>138</v>
      </c>
      <c r="CV183" t="s">
        <v>138</v>
      </c>
      <c r="CW183" t="s">
        <v>139</v>
      </c>
      <c r="CX183" t="s">
        <v>2185</v>
      </c>
      <c r="CY183" s="10">
        <v>16702352883</v>
      </c>
      <c r="CZ183" t="s">
        <v>537</v>
      </c>
      <c r="DA183" t="s">
        <v>139</v>
      </c>
      <c r="DB183" t="s">
        <v>138</v>
      </c>
      <c r="DC183" t="s">
        <v>115</v>
      </c>
    </row>
    <row r="184" spans="1:112" ht="14.45" customHeight="1" x14ac:dyDescent="0.25">
      <c r="A184" t="s">
        <v>12976</v>
      </c>
      <c r="B184" t="s">
        <v>142</v>
      </c>
      <c r="C184" s="1">
        <v>45539</v>
      </c>
      <c r="D184" s="1">
        <v>45574</v>
      </c>
      <c r="E184" t="s">
        <v>114</v>
      </c>
      <c r="G184" t="s">
        <v>115</v>
      </c>
      <c r="H184" t="s">
        <v>115</v>
      </c>
      <c r="I184" t="s">
        <v>115</v>
      </c>
      <c r="J184" t="s">
        <v>249</v>
      </c>
      <c r="L184" t="s">
        <v>250</v>
      </c>
      <c r="M184" t="s">
        <v>251</v>
      </c>
      <c r="N184" t="s">
        <v>119</v>
      </c>
      <c r="O184" t="s">
        <v>120</v>
      </c>
      <c r="P184" s="3">
        <v>96950</v>
      </c>
      <c r="Q184" t="s">
        <v>121</v>
      </c>
      <c r="S184" s="10">
        <v>16702368202</v>
      </c>
      <c r="T184">
        <v>3554</v>
      </c>
      <c r="U184" t="s">
        <v>252</v>
      </c>
      <c r="V184">
        <v>62211</v>
      </c>
      <c r="W184" t="s">
        <v>123</v>
      </c>
      <c r="Y184" t="s">
        <v>253</v>
      </c>
      <c r="Z184" t="s">
        <v>254</v>
      </c>
      <c r="AA184" t="s">
        <v>255</v>
      </c>
      <c r="AB184" t="s">
        <v>256</v>
      </c>
      <c r="AC184" t="s">
        <v>250</v>
      </c>
      <c r="AD184" t="s">
        <v>251</v>
      </c>
      <c r="AE184" t="s">
        <v>119</v>
      </c>
      <c r="AF184" t="s">
        <v>120</v>
      </c>
      <c r="AG184" s="3">
        <v>96950</v>
      </c>
      <c r="AH184" t="s">
        <v>121</v>
      </c>
      <c r="AJ184" s="10">
        <v>16702368202</v>
      </c>
      <c r="AK184">
        <v>3554</v>
      </c>
      <c r="AL184" t="s">
        <v>257</v>
      </c>
      <c r="BD184" t="str">
        <f>"29-1141.00"</f>
        <v>29-1141.00</v>
      </c>
      <c r="BE184" t="s">
        <v>258</v>
      </c>
      <c r="BF184" t="s">
        <v>259</v>
      </c>
      <c r="BG184" t="s">
        <v>258</v>
      </c>
      <c r="BH184">
        <v>40</v>
      </c>
      <c r="BJ184" s="1">
        <v>45717</v>
      </c>
      <c r="BK184" s="1">
        <v>46081</v>
      </c>
      <c r="BN184">
        <v>40</v>
      </c>
      <c r="BO184">
        <v>12</v>
      </c>
      <c r="BP184">
        <v>12</v>
      </c>
      <c r="BQ184">
        <v>12</v>
      </c>
      <c r="BR184">
        <v>4</v>
      </c>
      <c r="BS184">
        <v>0</v>
      </c>
      <c r="BT184">
        <v>0</v>
      </c>
      <c r="BU184">
        <v>0</v>
      </c>
      <c r="BV184" t="str">
        <f>"7:30 AM"</f>
        <v>7:30 AM</v>
      </c>
      <c r="BW184" t="str">
        <f>"7:30 PM"</f>
        <v>7:30 PM</v>
      </c>
      <c r="BX184" t="s">
        <v>189</v>
      </c>
      <c r="BY184">
        <v>0</v>
      </c>
      <c r="BZ184">
        <v>0</v>
      </c>
      <c r="CA184" t="s">
        <v>115</v>
      </c>
      <c r="CC184" s="2" t="s">
        <v>260</v>
      </c>
      <c r="CD184" t="s">
        <v>250</v>
      </c>
      <c r="CE184" t="s">
        <v>251</v>
      </c>
      <c r="CF184" t="s">
        <v>119</v>
      </c>
      <c r="CG184" t="s">
        <v>120</v>
      </c>
      <c r="CH184" s="3">
        <v>96950</v>
      </c>
      <c r="CI184" s="4">
        <v>22.22</v>
      </c>
      <c r="CJ184" s="4">
        <v>32.9</v>
      </c>
      <c r="CM184" t="s">
        <v>136</v>
      </c>
      <c r="CN184" t="s">
        <v>936</v>
      </c>
      <c r="CO184" t="s">
        <v>137</v>
      </c>
      <c r="CQ184" t="s">
        <v>138</v>
      </c>
      <c r="CR184" t="s">
        <v>138</v>
      </c>
      <c r="CS184" t="s">
        <v>139</v>
      </c>
      <c r="CT184" t="s">
        <v>139</v>
      </c>
      <c r="CU184" t="s">
        <v>139</v>
      </c>
      <c r="CV184" t="s">
        <v>138</v>
      </c>
      <c r="CW184" t="s">
        <v>139</v>
      </c>
      <c r="CX184" t="s">
        <v>937</v>
      </c>
      <c r="CY184" s="10">
        <v>16702368202</v>
      </c>
      <c r="CZ184" t="s">
        <v>263</v>
      </c>
      <c r="DA184" t="s">
        <v>938</v>
      </c>
      <c r="DB184" t="s">
        <v>138</v>
      </c>
      <c r="DC184" t="s">
        <v>115</v>
      </c>
      <c r="DD184" t="s">
        <v>939</v>
      </c>
      <c r="DE184" t="s">
        <v>940</v>
      </c>
      <c r="DF184" t="s">
        <v>941</v>
      </c>
      <c r="DG184" t="s">
        <v>249</v>
      </c>
      <c r="DH184" t="s">
        <v>942</v>
      </c>
    </row>
    <row r="185" spans="1:112" ht="14.45" customHeight="1" x14ac:dyDescent="0.25">
      <c r="A185" t="s">
        <v>13151</v>
      </c>
      <c r="B185" t="s">
        <v>158</v>
      </c>
      <c r="C185" s="1">
        <v>45463</v>
      </c>
      <c r="D185" s="1">
        <v>45574</v>
      </c>
      <c r="E185" t="s">
        <v>114</v>
      </c>
      <c r="G185" t="s">
        <v>115</v>
      </c>
      <c r="H185" t="s">
        <v>115</v>
      </c>
      <c r="I185" t="s">
        <v>115</v>
      </c>
      <c r="J185" t="s">
        <v>8800</v>
      </c>
      <c r="K185" t="s">
        <v>528</v>
      </c>
      <c r="L185" t="s">
        <v>529</v>
      </c>
      <c r="M185" t="s">
        <v>536</v>
      </c>
      <c r="N185" t="s">
        <v>128</v>
      </c>
      <c r="O185" t="s">
        <v>120</v>
      </c>
      <c r="P185" s="3">
        <v>96950</v>
      </c>
      <c r="Q185" t="s">
        <v>121</v>
      </c>
      <c r="S185" s="10">
        <v>16702352883</v>
      </c>
      <c r="T185">
        <v>0</v>
      </c>
      <c r="U185" t="s">
        <v>531</v>
      </c>
      <c r="V185">
        <v>56132</v>
      </c>
      <c r="W185" t="s">
        <v>123</v>
      </c>
      <c r="Y185" t="s">
        <v>533</v>
      </c>
      <c r="Z185" t="s">
        <v>534</v>
      </c>
      <c r="AA185" t="s">
        <v>535</v>
      </c>
      <c r="AB185" t="s">
        <v>516</v>
      </c>
      <c r="AC185" t="s">
        <v>529</v>
      </c>
      <c r="AD185" t="s">
        <v>536</v>
      </c>
      <c r="AE185" t="s">
        <v>128</v>
      </c>
      <c r="AF185" t="s">
        <v>120</v>
      </c>
      <c r="AG185" s="3">
        <v>96950</v>
      </c>
      <c r="AH185" t="s">
        <v>121</v>
      </c>
      <c r="AJ185" s="10">
        <v>16702352883</v>
      </c>
      <c r="AK185">
        <v>0</v>
      </c>
      <c r="AL185" t="s">
        <v>537</v>
      </c>
      <c r="BD185" t="str">
        <f>"35-3011.00"</f>
        <v>35-3011.00</v>
      </c>
      <c r="BE185" t="s">
        <v>3960</v>
      </c>
      <c r="BF185" t="s">
        <v>9406</v>
      </c>
      <c r="BG185" t="s">
        <v>6632</v>
      </c>
      <c r="BH185">
        <v>5</v>
      </c>
      <c r="BJ185" s="1">
        <v>45536</v>
      </c>
      <c r="BK185" s="1">
        <v>45900</v>
      </c>
      <c r="BN185">
        <v>35</v>
      </c>
      <c r="BO185">
        <v>0</v>
      </c>
      <c r="BP185">
        <v>7</v>
      </c>
      <c r="BQ185">
        <v>7</v>
      </c>
      <c r="BR185">
        <v>7</v>
      </c>
      <c r="BS185">
        <v>7</v>
      </c>
      <c r="BT185">
        <v>7</v>
      </c>
      <c r="BU185">
        <v>0</v>
      </c>
      <c r="BV185" t="str">
        <f>"11:00 AM"</f>
        <v>11:00 AM</v>
      </c>
      <c r="BW185" t="str">
        <f>"6:00 PM"</f>
        <v>6:00 PM</v>
      </c>
      <c r="BX185" t="s">
        <v>133</v>
      </c>
      <c r="BY185">
        <v>6</v>
      </c>
      <c r="BZ185">
        <v>12</v>
      </c>
      <c r="CA185" t="s">
        <v>115</v>
      </c>
      <c r="CC185" t="s">
        <v>9407</v>
      </c>
      <c r="CD185" t="s">
        <v>529</v>
      </c>
      <c r="CE185" t="s">
        <v>542</v>
      </c>
      <c r="CF185" t="s">
        <v>128</v>
      </c>
      <c r="CG185" t="s">
        <v>120</v>
      </c>
      <c r="CH185" s="3">
        <v>96950</v>
      </c>
      <c r="CI185" s="4">
        <v>7.93</v>
      </c>
      <c r="CJ185" s="4">
        <v>7.93</v>
      </c>
      <c r="CK185" s="4">
        <v>11.9</v>
      </c>
      <c r="CL185" s="4">
        <v>11.9</v>
      </c>
      <c r="CM185" t="s">
        <v>136</v>
      </c>
      <c r="CN185" t="s">
        <v>139</v>
      </c>
      <c r="CO185" t="s">
        <v>137</v>
      </c>
      <c r="CQ185" t="s">
        <v>115</v>
      </c>
      <c r="CR185" t="s">
        <v>138</v>
      </c>
      <c r="CS185" t="s">
        <v>139</v>
      </c>
      <c r="CT185" t="s">
        <v>138</v>
      </c>
      <c r="CU185" t="s">
        <v>138</v>
      </c>
      <c r="CV185" t="s">
        <v>138</v>
      </c>
      <c r="CW185" t="s">
        <v>139</v>
      </c>
      <c r="CX185" t="s">
        <v>2185</v>
      </c>
      <c r="CY185" s="10">
        <v>16702352883</v>
      </c>
      <c r="CZ185" t="s">
        <v>537</v>
      </c>
      <c r="DA185" t="s">
        <v>139</v>
      </c>
      <c r="DB185" t="s">
        <v>138</v>
      </c>
      <c r="DC185" t="s">
        <v>115</v>
      </c>
    </row>
    <row r="186" spans="1:112" ht="14.45" customHeight="1" x14ac:dyDescent="0.25">
      <c r="A186" t="s">
        <v>13368</v>
      </c>
      <c r="B186" t="s">
        <v>142</v>
      </c>
      <c r="C186" s="1">
        <v>45565</v>
      </c>
      <c r="D186" s="1">
        <v>45574</v>
      </c>
      <c r="E186" t="s">
        <v>114</v>
      </c>
      <c r="G186" t="s">
        <v>115</v>
      </c>
      <c r="H186" t="s">
        <v>115</v>
      </c>
      <c r="I186" t="s">
        <v>115</v>
      </c>
      <c r="J186" t="s">
        <v>8649</v>
      </c>
      <c r="K186" t="s">
        <v>8650</v>
      </c>
      <c r="L186" t="s">
        <v>1320</v>
      </c>
      <c r="M186" t="s">
        <v>1327</v>
      </c>
      <c r="N186" t="s">
        <v>119</v>
      </c>
      <c r="O186" t="s">
        <v>120</v>
      </c>
      <c r="P186" s="3">
        <v>96950</v>
      </c>
      <c r="Q186" t="s">
        <v>121</v>
      </c>
      <c r="S186" s="10">
        <v>16702871116</v>
      </c>
      <c r="U186" t="s">
        <v>5114</v>
      </c>
      <c r="V186">
        <v>811412</v>
      </c>
      <c r="W186" t="s">
        <v>123</v>
      </c>
      <c r="Y186" t="s">
        <v>5587</v>
      </c>
      <c r="Z186" t="s">
        <v>5588</v>
      </c>
      <c r="AA186" t="s">
        <v>5589</v>
      </c>
      <c r="AB186" t="s">
        <v>1923</v>
      </c>
      <c r="AC186" t="s">
        <v>8651</v>
      </c>
      <c r="AE186" t="s">
        <v>119</v>
      </c>
      <c r="AF186" t="s">
        <v>120</v>
      </c>
      <c r="AG186" s="3">
        <v>96950</v>
      </c>
      <c r="AH186" t="s">
        <v>121</v>
      </c>
      <c r="AJ186" s="10">
        <v>16702871116</v>
      </c>
      <c r="AL186" t="s">
        <v>1325</v>
      </c>
      <c r="BD186" t="str">
        <f>"49-9071.00"</f>
        <v>49-9071.00</v>
      </c>
      <c r="BE186" t="s">
        <v>169</v>
      </c>
      <c r="BF186" t="s">
        <v>8652</v>
      </c>
      <c r="BG186" t="s">
        <v>169</v>
      </c>
      <c r="BH186">
        <v>10</v>
      </c>
      <c r="BJ186" s="1">
        <v>45689</v>
      </c>
      <c r="BK186" s="1">
        <v>46053</v>
      </c>
      <c r="BN186">
        <v>35</v>
      </c>
      <c r="BO186">
        <v>0</v>
      </c>
      <c r="BP186">
        <v>7</v>
      </c>
      <c r="BQ186">
        <v>7</v>
      </c>
      <c r="BR186">
        <v>7</v>
      </c>
      <c r="BS186">
        <v>7</v>
      </c>
      <c r="BT186">
        <v>7</v>
      </c>
      <c r="BU186">
        <v>0</v>
      </c>
      <c r="BV186" t="str">
        <f>"8:00 AM"</f>
        <v>8:00 AM</v>
      </c>
      <c r="BW186" t="str">
        <f>"4:00 PM"</f>
        <v>4:00 PM</v>
      </c>
      <c r="BX186" t="s">
        <v>240</v>
      </c>
      <c r="BY186">
        <v>0</v>
      </c>
      <c r="BZ186">
        <v>12</v>
      </c>
      <c r="CA186" t="s">
        <v>115</v>
      </c>
      <c r="CC186" t="s">
        <v>191</v>
      </c>
      <c r="CD186" t="s">
        <v>1327</v>
      </c>
      <c r="CF186" t="s">
        <v>119</v>
      </c>
      <c r="CG186" t="s">
        <v>120</v>
      </c>
      <c r="CH186" s="3">
        <v>96950</v>
      </c>
      <c r="CI186" s="4">
        <v>9.75</v>
      </c>
      <c r="CJ186" s="4">
        <v>9.75</v>
      </c>
      <c r="CK186" s="4">
        <v>14.62</v>
      </c>
      <c r="CL186" s="4">
        <v>14.62</v>
      </c>
      <c r="CM186" t="s">
        <v>136</v>
      </c>
      <c r="CO186" t="s">
        <v>137</v>
      </c>
      <c r="CQ186" t="s">
        <v>115</v>
      </c>
      <c r="CR186" t="s">
        <v>138</v>
      </c>
      <c r="CS186" t="s">
        <v>139</v>
      </c>
      <c r="CT186" t="s">
        <v>138</v>
      </c>
      <c r="CU186" t="s">
        <v>139</v>
      </c>
      <c r="CV186" t="s">
        <v>138</v>
      </c>
      <c r="CW186" t="s">
        <v>139</v>
      </c>
      <c r="CX186" t="s">
        <v>5591</v>
      </c>
      <c r="CY186" s="10">
        <v>16702871116</v>
      </c>
      <c r="CZ186" t="s">
        <v>1325</v>
      </c>
      <c r="DA186" t="s">
        <v>139</v>
      </c>
      <c r="DB186" t="s">
        <v>138</v>
      </c>
      <c r="DC186" t="s">
        <v>115</v>
      </c>
    </row>
    <row r="187" spans="1:112" ht="14.45" customHeight="1" x14ac:dyDescent="0.25">
      <c r="A187" t="s">
        <v>13608</v>
      </c>
      <c r="B187" t="s">
        <v>248</v>
      </c>
      <c r="C187" s="1">
        <v>45447</v>
      </c>
      <c r="D187" s="1">
        <v>45574</v>
      </c>
      <c r="E187" t="s">
        <v>210</v>
      </c>
      <c r="F187" s="1">
        <v>45564</v>
      </c>
      <c r="G187" t="s">
        <v>115</v>
      </c>
      <c r="H187" t="s">
        <v>115</v>
      </c>
      <c r="I187" t="s">
        <v>115</v>
      </c>
      <c r="J187" t="s">
        <v>1346</v>
      </c>
      <c r="L187" t="s">
        <v>10473</v>
      </c>
      <c r="M187" t="s">
        <v>13609</v>
      </c>
      <c r="N187" t="s">
        <v>128</v>
      </c>
      <c r="O187" t="s">
        <v>120</v>
      </c>
      <c r="P187" s="3">
        <v>96950</v>
      </c>
      <c r="Q187" t="s">
        <v>121</v>
      </c>
      <c r="S187" s="10">
        <v>16702355009</v>
      </c>
      <c r="U187" t="s">
        <v>1349</v>
      </c>
      <c r="V187">
        <v>561311</v>
      </c>
      <c r="W187" t="s">
        <v>532</v>
      </c>
      <c r="X187" t="s">
        <v>138</v>
      </c>
      <c r="Y187" t="s">
        <v>13610</v>
      </c>
      <c r="Z187" t="s">
        <v>8217</v>
      </c>
      <c r="AA187" t="s">
        <v>8218</v>
      </c>
      <c r="AB187" t="s">
        <v>126</v>
      </c>
      <c r="AC187" t="s">
        <v>10473</v>
      </c>
      <c r="AD187" t="s">
        <v>1348</v>
      </c>
      <c r="AE187" t="s">
        <v>128</v>
      </c>
      <c r="AF187" t="s">
        <v>120</v>
      </c>
      <c r="AG187" s="3">
        <v>96950</v>
      </c>
      <c r="AH187" t="s">
        <v>121</v>
      </c>
      <c r="AJ187" s="10">
        <v>16702355009</v>
      </c>
      <c r="AL187" t="s">
        <v>1354</v>
      </c>
      <c r="BD187" t="str">
        <f>"37-2012.00"</f>
        <v>37-2012.00</v>
      </c>
      <c r="BE187" t="s">
        <v>647</v>
      </c>
      <c r="BF187" t="s">
        <v>10684</v>
      </c>
      <c r="BG187" t="s">
        <v>2036</v>
      </c>
      <c r="BH187">
        <v>15</v>
      </c>
      <c r="BI187">
        <v>15</v>
      </c>
      <c r="BJ187" s="1">
        <v>45566</v>
      </c>
      <c r="BK187" s="1">
        <v>45930</v>
      </c>
      <c r="BL187" s="1">
        <v>45574</v>
      </c>
      <c r="BM187" s="1">
        <v>45930</v>
      </c>
      <c r="BN187">
        <v>35</v>
      </c>
      <c r="BO187">
        <v>0</v>
      </c>
      <c r="BP187">
        <v>7</v>
      </c>
      <c r="BQ187">
        <v>7</v>
      </c>
      <c r="BR187">
        <v>7</v>
      </c>
      <c r="BS187">
        <v>7</v>
      </c>
      <c r="BT187">
        <v>7</v>
      </c>
      <c r="BU187">
        <v>0</v>
      </c>
      <c r="BV187" t="str">
        <f>"8:00 AM"</f>
        <v>8:00 AM</v>
      </c>
      <c r="BW187" t="str">
        <f>"4:00 PM"</f>
        <v>4:00 PM</v>
      </c>
      <c r="BX187" t="s">
        <v>240</v>
      </c>
      <c r="BY187">
        <v>0</v>
      </c>
      <c r="BZ187">
        <v>3</v>
      </c>
      <c r="CA187" t="s">
        <v>115</v>
      </c>
      <c r="CC187" t="s">
        <v>10048</v>
      </c>
      <c r="CD187" t="s">
        <v>4102</v>
      </c>
      <c r="CF187" t="s">
        <v>128</v>
      </c>
      <c r="CG187" t="s">
        <v>120</v>
      </c>
      <c r="CH187" s="3">
        <v>96950</v>
      </c>
      <c r="CI187" s="4">
        <v>7.64</v>
      </c>
      <c r="CJ187" s="4">
        <v>7.64</v>
      </c>
      <c r="CK187" s="4">
        <v>11.46</v>
      </c>
      <c r="CL187" s="4">
        <v>11.46</v>
      </c>
      <c r="CM187" t="s">
        <v>136</v>
      </c>
      <c r="CN187" t="s">
        <v>3978</v>
      </c>
      <c r="CO187" t="s">
        <v>137</v>
      </c>
      <c r="CQ187" t="s">
        <v>115</v>
      </c>
      <c r="CR187" t="s">
        <v>138</v>
      </c>
      <c r="CS187" t="s">
        <v>139</v>
      </c>
      <c r="CT187" t="s">
        <v>138</v>
      </c>
      <c r="CU187" t="s">
        <v>139</v>
      </c>
      <c r="CV187" t="s">
        <v>138</v>
      </c>
      <c r="CW187" t="s">
        <v>139</v>
      </c>
      <c r="CX187" t="s">
        <v>8220</v>
      </c>
      <c r="CY187" s="10">
        <v>16702355009</v>
      </c>
      <c r="CZ187" t="s">
        <v>1354</v>
      </c>
      <c r="DA187" t="s">
        <v>139</v>
      </c>
      <c r="DB187" t="s">
        <v>138</v>
      </c>
      <c r="DC187" t="s">
        <v>138</v>
      </c>
    </row>
    <row r="188" spans="1:112" ht="14.45" customHeight="1" x14ac:dyDescent="0.25">
      <c r="A188" t="s">
        <v>13615</v>
      </c>
      <c r="B188" t="s">
        <v>142</v>
      </c>
      <c r="C188" s="1">
        <v>45559</v>
      </c>
      <c r="D188" s="1">
        <v>45574</v>
      </c>
      <c r="E188" t="s">
        <v>114</v>
      </c>
      <c r="G188" t="s">
        <v>115</v>
      </c>
      <c r="H188" t="s">
        <v>115</v>
      </c>
      <c r="I188" t="s">
        <v>115</v>
      </c>
      <c r="J188" t="s">
        <v>3814</v>
      </c>
      <c r="K188" t="s">
        <v>3815</v>
      </c>
      <c r="L188" t="s">
        <v>410</v>
      </c>
      <c r="M188" t="s">
        <v>3816</v>
      </c>
      <c r="N188" t="s">
        <v>290</v>
      </c>
      <c r="O188" t="s">
        <v>120</v>
      </c>
      <c r="P188" s="3">
        <v>96952</v>
      </c>
      <c r="Q188" t="s">
        <v>121</v>
      </c>
      <c r="R188" t="s">
        <v>139</v>
      </c>
      <c r="S188" s="10">
        <v>16704334428</v>
      </c>
      <c r="U188" t="s">
        <v>3817</v>
      </c>
      <c r="V188">
        <v>561720</v>
      </c>
      <c r="W188" t="s">
        <v>123</v>
      </c>
      <c r="Y188" t="s">
        <v>3818</v>
      </c>
      <c r="Z188" t="s">
        <v>3819</v>
      </c>
      <c r="AA188" t="s">
        <v>3820</v>
      </c>
      <c r="AB188" t="s">
        <v>256</v>
      </c>
      <c r="AC188" t="s">
        <v>410</v>
      </c>
      <c r="AD188" t="s">
        <v>3816</v>
      </c>
      <c r="AE188" t="s">
        <v>290</v>
      </c>
      <c r="AF188" t="s">
        <v>120</v>
      </c>
      <c r="AG188" s="3">
        <v>96952</v>
      </c>
      <c r="AH188" t="s">
        <v>121</v>
      </c>
      <c r="AJ188" s="10">
        <v>16709894711</v>
      </c>
      <c r="AL188" t="s">
        <v>3821</v>
      </c>
      <c r="BD188" t="str">
        <f>"37-2012.00"</f>
        <v>37-2012.00</v>
      </c>
      <c r="BE188" t="s">
        <v>647</v>
      </c>
      <c r="BF188" t="s">
        <v>3822</v>
      </c>
      <c r="BG188" t="s">
        <v>3823</v>
      </c>
      <c r="BH188">
        <v>2</v>
      </c>
      <c r="BJ188" s="1">
        <v>46023</v>
      </c>
      <c r="BK188" s="1">
        <v>46387</v>
      </c>
      <c r="BN188">
        <v>40</v>
      </c>
      <c r="BO188">
        <v>0</v>
      </c>
      <c r="BP188">
        <v>8</v>
      </c>
      <c r="BQ188">
        <v>8</v>
      </c>
      <c r="BR188">
        <v>8</v>
      </c>
      <c r="BS188">
        <v>8</v>
      </c>
      <c r="BT188">
        <v>8</v>
      </c>
      <c r="BU188">
        <v>0</v>
      </c>
      <c r="BV188" t="str">
        <f>"8:00 AM"</f>
        <v>8:00 AM</v>
      </c>
      <c r="BW188" t="str">
        <f>"5:00 PM"</f>
        <v>5:00 PM</v>
      </c>
      <c r="BX188" t="s">
        <v>133</v>
      </c>
      <c r="BY188">
        <v>0</v>
      </c>
      <c r="BZ188">
        <v>3</v>
      </c>
      <c r="CA188" t="s">
        <v>115</v>
      </c>
      <c r="CC188" t="s">
        <v>3824</v>
      </c>
      <c r="CD188" t="s">
        <v>410</v>
      </c>
      <c r="CE188" t="s">
        <v>3816</v>
      </c>
      <c r="CF188" t="s">
        <v>290</v>
      </c>
      <c r="CG188" t="s">
        <v>120</v>
      </c>
      <c r="CH188" s="3">
        <v>96952</v>
      </c>
      <c r="CI188" s="4">
        <v>7.56</v>
      </c>
      <c r="CJ188" s="4">
        <v>7.56</v>
      </c>
      <c r="CK188" s="4">
        <v>11.34</v>
      </c>
      <c r="CL188" s="4">
        <v>11.34</v>
      </c>
      <c r="CM188" t="s">
        <v>136</v>
      </c>
      <c r="CO188" t="s">
        <v>137</v>
      </c>
      <c r="CQ188" t="s">
        <v>115</v>
      </c>
      <c r="CR188" t="s">
        <v>138</v>
      </c>
      <c r="CS188" t="s">
        <v>139</v>
      </c>
      <c r="CT188" t="s">
        <v>138</v>
      </c>
      <c r="CU188" t="s">
        <v>139</v>
      </c>
      <c r="CV188" t="s">
        <v>138</v>
      </c>
      <c r="CW188" t="s">
        <v>139</v>
      </c>
      <c r="CX188" t="s">
        <v>4478</v>
      </c>
      <c r="CY188" s="10">
        <v>16704334428</v>
      </c>
      <c r="CZ188" t="s">
        <v>3821</v>
      </c>
      <c r="DA188" t="s">
        <v>139</v>
      </c>
      <c r="DB188" t="s">
        <v>138</v>
      </c>
      <c r="DC188" t="s">
        <v>115</v>
      </c>
    </row>
    <row r="189" spans="1:112" ht="14.45" customHeight="1" x14ac:dyDescent="0.25">
      <c r="A189" t="s">
        <v>13678</v>
      </c>
      <c r="B189" t="s">
        <v>142</v>
      </c>
      <c r="C189" s="1">
        <v>45559</v>
      </c>
      <c r="D189" s="1">
        <v>45574</v>
      </c>
      <c r="E189" t="s">
        <v>114</v>
      </c>
      <c r="G189" t="s">
        <v>115</v>
      </c>
      <c r="H189" t="s">
        <v>115</v>
      </c>
      <c r="I189" t="s">
        <v>115</v>
      </c>
      <c r="J189" t="s">
        <v>3814</v>
      </c>
      <c r="K189" t="s">
        <v>10171</v>
      </c>
      <c r="L189" t="s">
        <v>410</v>
      </c>
      <c r="M189" t="s">
        <v>4473</v>
      </c>
      <c r="N189" t="s">
        <v>290</v>
      </c>
      <c r="O189" t="s">
        <v>120</v>
      </c>
      <c r="P189" s="3">
        <v>96952</v>
      </c>
      <c r="Q189" t="s">
        <v>121</v>
      </c>
      <c r="S189" s="10">
        <v>16704334428</v>
      </c>
      <c r="U189" t="s">
        <v>3817</v>
      </c>
      <c r="V189">
        <v>561720</v>
      </c>
      <c r="W189" t="s">
        <v>123</v>
      </c>
      <c r="Y189" t="s">
        <v>3818</v>
      </c>
      <c r="Z189" t="s">
        <v>3819</v>
      </c>
      <c r="AA189" t="s">
        <v>3820</v>
      </c>
      <c r="AB189" t="s">
        <v>256</v>
      </c>
      <c r="AC189" t="s">
        <v>410</v>
      </c>
      <c r="AD189" t="s">
        <v>4473</v>
      </c>
      <c r="AE189" t="s">
        <v>290</v>
      </c>
      <c r="AF189" t="s">
        <v>120</v>
      </c>
      <c r="AG189" s="3">
        <v>96952</v>
      </c>
      <c r="AH189" t="s">
        <v>121</v>
      </c>
      <c r="AJ189" s="10">
        <v>16709894711</v>
      </c>
      <c r="AL189" t="s">
        <v>3821</v>
      </c>
      <c r="BD189" t="str">
        <f>"37-2011.00"</f>
        <v>37-2011.00</v>
      </c>
      <c r="BE189" t="s">
        <v>1133</v>
      </c>
      <c r="BF189" t="s">
        <v>10172</v>
      </c>
      <c r="BG189" t="s">
        <v>10173</v>
      </c>
      <c r="BH189">
        <v>4</v>
      </c>
      <c r="BJ189" s="1">
        <v>46023</v>
      </c>
      <c r="BK189" s="1">
        <v>46387</v>
      </c>
      <c r="BN189">
        <v>35</v>
      </c>
      <c r="BO189">
        <v>0</v>
      </c>
      <c r="BP189">
        <v>7</v>
      </c>
      <c r="BQ189">
        <v>7</v>
      </c>
      <c r="BR189">
        <v>7</v>
      </c>
      <c r="BS189">
        <v>7</v>
      </c>
      <c r="BT189">
        <v>7</v>
      </c>
      <c r="BU189">
        <v>0</v>
      </c>
      <c r="BV189" t="str">
        <f>"9:00 AM"</f>
        <v>9:00 AM</v>
      </c>
      <c r="BW189" t="str">
        <f>"4:00 PM"</f>
        <v>4:00 PM</v>
      </c>
      <c r="BX189" t="s">
        <v>240</v>
      </c>
      <c r="BY189">
        <v>0</v>
      </c>
      <c r="BZ189">
        <v>12</v>
      </c>
      <c r="CA189" t="s">
        <v>115</v>
      </c>
      <c r="CC189" t="s">
        <v>10174</v>
      </c>
      <c r="CD189" t="s">
        <v>5523</v>
      </c>
      <c r="CE189" t="s">
        <v>10175</v>
      </c>
      <c r="CF189" t="s">
        <v>290</v>
      </c>
      <c r="CG189" t="s">
        <v>120</v>
      </c>
      <c r="CH189" s="3">
        <v>96952</v>
      </c>
      <c r="CI189" s="4">
        <v>8.2899999999999991</v>
      </c>
      <c r="CJ189" s="4">
        <v>8.2899999999999991</v>
      </c>
      <c r="CK189" s="4">
        <v>12.44</v>
      </c>
      <c r="CL189" s="4">
        <v>12.44</v>
      </c>
      <c r="CM189" t="s">
        <v>136</v>
      </c>
      <c r="CO189" t="s">
        <v>137</v>
      </c>
      <c r="CQ189" t="s">
        <v>115</v>
      </c>
      <c r="CR189" t="s">
        <v>138</v>
      </c>
      <c r="CS189" t="s">
        <v>139</v>
      </c>
      <c r="CT189" t="s">
        <v>138</v>
      </c>
      <c r="CU189" t="s">
        <v>139</v>
      </c>
      <c r="CV189" t="s">
        <v>138</v>
      </c>
      <c r="CW189" t="s">
        <v>139</v>
      </c>
      <c r="CX189" t="s">
        <v>4478</v>
      </c>
      <c r="CY189" s="10">
        <v>16704334428</v>
      </c>
      <c r="CZ189" t="s">
        <v>3821</v>
      </c>
      <c r="DA189" t="s">
        <v>139</v>
      </c>
      <c r="DB189" t="s">
        <v>138</v>
      </c>
      <c r="DC189" t="s">
        <v>115</v>
      </c>
    </row>
    <row r="190" spans="1:112" ht="14.45" customHeight="1" x14ac:dyDescent="0.25">
      <c r="A190" t="s">
        <v>13836</v>
      </c>
      <c r="B190" t="s">
        <v>158</v>
      </c>
      <c r="C190" s="1">
        <v>45461</v>
      </c>
      <c r="D190" s="1">
        <v>45574</v>
      </c>
      <c r="E190" t="s">
        <v>114</v>
      </c>
      <c r="G190" t="s">
        <v>115</v>
      </c>
      <c r="H190" t="s">
        <v>115</v>
      </c>
      <c r="I190" t="s">
        <v>115</v>
      </c>
      <c r="J190" t="s">
        <v>527</v>
      </c>
      <c r="K190" t="s">
        <v>528</v>
      </c>
      <c r="L190" t="s">
        <v>4703</v>
      </c>
      <c r="M190" t="s">
        <v>536</v>
      </c>
      <c r="N190" t="s">
        <v>128</v>
      </c>
      <c r="O190" t="s">
        <v>120</v>
      </c>
      <c r="P190" s="3">
        <v>96950</v>
      </c>
      <c r="Q190" t="s">
        <v>121</v>
      </c>
      <c r="S190" s="10">
        <v>16702352883</v>
      </c>
      <c r="T190">
        <v>0</v>
      </c>
      <c r="U190" t="s">
        <v>531</v>
      </c>
      <c r="V190">
        <v>56132</v>
      </c>
      <c r="W190" t="s">
        <v>123</v>
      </c>
      <c r="Y190" t="s">
        <v>533</v>
      </c>
      <c r="Z190" t="s">
        <v>534</v>
      </c>
      <c r="AA190" t="s">
        <v>535</v>
      </c>
      <c r="AB190" t="s">
        <v>516</v>
      </c>
      <c r="AC190" t="s">
        <v>4703</v>
      </c>
      <c r="AD190" t="s">
        <v>536</v>
      </c>
      <c r="AE190" t="s">
        <v>128</v>
      </c>
      <c r="AF190" t="s">
        <v>120</v>
      </c>
      <c r="AG190" s="3">
        <v>96950</v>
      </c>
      <c r="AH190" t="s">
        <v>121</v>
      </c>
      <c r="AJ190" s="10">
        <v>16702352883</v>
      </c>
      <c r="AK190">
        <v>0</v>
      </c>
      <c r="AL190" t="s">
        <v>537</v>
      </c>
      <c r="BD190" t="str">
        <f>"43-5071.00"</f>
        <v>43-5071.00</v>
      </c>
      <c r="BE190" t="s">
        <v>13837</v>
      </c>
      <c r="BF190" t="s">
        <v>13838</v>
      </c>
      <c r="BG190" t="s">
        <v>13839</v>
      </c>
      <c r="BH190">
        <v>5</v>
      </c>
      <c r="BJ190" s="1">
        <v>45536</v>
      </c>
      <c r="BK190" s="1">
        <v>45900</v>
      </c>
      <c r="BN190">
        <v>35</v>
      </c>
      <c r="BO190">
        <v>0</v>
      </c>
      <c r="BP190">
        <v>7</v>
      </c>
      <c r="BQ190">
        <v>7</v>
      </c>
      <c r="BR190">
        <v>7</v>
      </c>
      <c r="BS190">
        <v>7</v>
      </c>
      <c r="BT190">
        <v>7</v>
      </c>
      <c r="BU190">
        <v>0</v>
      </c>
      <c r="BV190" t="str">
        <f t="shared" ref="BV190:BV196" si="4">"8:00 AM"</f>
        <v>8:00 AM</v>
      </c>
      <c r="BW190" t="str">
        <f>"4:00 PM"</f>
        <v>4:00 PM</v>
      </c>
      <c r="BX190" t="s">
        <v>133</v>
      </c>
      <c r="BY190">
        <v>0</v>
      </c>
      <c r="BZ190">
        <v>6</v>
      </c>
      <c r="CA190" t="s">
        <v>115</v>
      </c>
      <c r="CC190" t="s">
        <v>13840</v>
      </c>
      <c r="CD190" t="s">
        <v>4703</v>
      </c>
      <c r="CE190" t="s">
        <v>542</v>
      </c>
      <c r="CF190" t="s">
        <v>128</v>
      </c>
      <c r="CG190" t="s">
        <v>120</v>
      </c>
      <c r="CH190" s="3">
        <v>96950</v>
      </c>
      <c r="CI190" s="4">
        <v>11.11</v>
      </c>
      <c r="CJ190" s="4">
        <v>11.11</v>
      </c>
      <c r="CK190" s="4">
        <v>16.670000000000002</v>
      </c>
      <c r="CL190" s="4">
        <v>16.670000000000002</v>
      </c>
      <c r="CM190" t="s">
        <v>136</v>
      </c>
      <c r="CN190" t="s">
        <v>139</v>
      </c>
      <c r="CO190" t="s">
        <v>137</v>
      </c>
      <c r="CQ190" t="s">
        <v>115</v>
      </c>
      <c r="CR190" t="s">
        <v>138</v>
      </c>
      <c r="CS190" t="s">
        <v>139</v>
      </c>
      <c r="CT190" t="s">
        <v>138</v>
      </c>
      <c r="CU190" t="s">
        <v>138</v>
      </c>
      <c r="CV190" t="s">
        <v>138</v>
      </c>
      <c r="CW190" t="s">
        <v>139</v>
      </c>
      <c r="CX190" t="s">
        <v>2185</v>
      </c>
      <c r="CY190" s="10">
        <v>16702352883</v>
      </c>
      <c r="CZ190" t="s">
        <v>537</v>
      </c>
      <c r="DA190" t="s">
        <v>139</v>
      </c>
      <c r="DB190" t="s">
        <v>138</v>
      </c>
      <c r="DC190" t="s">
        <v>115</v>
      </c>
    </row>
    <row r="191" spans="1:112" ht="14.45" customHeight="1" x14ac:dyDescent="0.25">
      <c r="A191" t="s">
        <v>2292</v>
      </c>
      <c r="B191" t="s">
        <v>158</v>
      </c>
      <c r="C191" s="1">
        <v>45478</v>
      </c>
      <c r="D191" s="1">
        <v>45575</v>
      </c>
      <c r="E191" t="s">
        <v>210</v>
      </c>
      <c r="F191" s="1">
        <v>45595</v>
      </c>
      <c r="G191" t="s">
        <v>115</v>
      </c>
      <c r="H191" t="s">
        <v>115</v>
      </c>
      <c r="I191" t="s">
        <v>115</v>
      </c>
      <c r="J191" t="s">
        <v>2293</v>
      </c>
      <c r="L191" t="s">
        <v>2294</v>
      </c>
      <c r="M191" t="s">
        <v>2295</v>
      </c>
      <c r="N191" t="s">
        <v>128</v>
      </c>
      <c r="O191" t="s">
        <v>120</v>
      </c>
      <c r="P191" s="3">
        <v>96950</v>
      </c>
      <c r="Q191" t="s">
        <v>121</v>
      </c>
      <c r="S191" s="10">
        <v>16702348895</v>
      </c>
      <c r="U191" t="s">
        <v>2296</v>
      </c>
      <c r="V191">
        <v>81121</v>
      </c>
      <c r="W191" t="s">
        <v>123</v>
      </c>
      <c r="Y191" t="s">
        <v>2297</v>
      </c>
      <c r="Z191" t="s">
        <v>2298</v>
      </c>
      <c r="AA191" t="s">
        <v>2299</v>
      </c>
      <c r="AB191" t="s">
        <v>126</v>
      </c>
      <c r="AC191" t="s">
        <v>2294</v>
      </c>
      <c r="AD191" t="s">
        <v>2295</v>
      </c>
      <c r="AE191" t="s">
        <v>128</v>
      </c>
      <c r="AF191" t="s">
        <v>120</v>
      </c>
      <c r="AG191" s="3">
        <v>96950</v>
      </c>
      <c r="AH191" t="s">
        <v>121</v>
      </c>
      <c r="AJ191" s="10">
        <v>16702348895</v>
      </c>
      <c r="AL191" t="s">
        <v>2300</v>
      </c>
      <c r="BD191" t="str">
        <f>"51-9198.00"</f>
        <v>51-9198.00</v>
      </c>
      <c r="BE191" t="s">
        <v>2301</v>
      </c>
      <c r="BF191" t="s">
        <v>2302</v>
      </c>
      <c r="BG191" t="s">
        <v>2303</v>
      </c>
      <c r="BH191">
        <v>1</v>
      </c>
      <c r="BJ191" s="1">
        <v>45597</v>
      </c>
      <c r="BK191" s="1">
        <v>45961</v>
      </c>
      <c r="BN191">
        <v>40</v>
      </c>
      <c r="BO191">
        <v>0</v>
      </c>
      <c r="BP191">
        <v>8</v>
      </c>
      <c r="BQ191">
        <v>8</v>
      </c>
      <c r="BR191">
        <v>8</v>
      </c>
      <c r="BS191">
        <v>8</v>
      </c>
      <c r="BT191">
        <v>8</v>
      </c>
      <c r="BU191">
        <v>0</v>
      </c>
      <c r="BV191" t="str">
        <f t="shared" si="4"/>
        <v>8:00 AM</v>
      </c>
      <c r="BW191" t="str">
        <f>"5:00 PM"</f>
        <v>5:00 PM</v>
      </c>
      <c r="BX191" t="s">
        <v>133</v>
      </c>
      <c r="BY191">
        <v>0</v>
      </c>
      <c r="BZ191">
        <v>12</v>
      </c>
      <c r="CA191" t="s">
        <v>115</v>
      </c>
      <c r="CC191" t="s">
        <v>224</v>
      </c>
      <c r="CD191" t="s">
        <v>2295</v>
      </c>
      <c r="CF191" t="s">
        <v>128</v>
      </c>
      <c r="CG191" t="s">
        <v>120</v>
      </c>
      <c r="CH191" s="3">
        <v>96950</v>
      </c>
      <c r="CI191" s="4">
        <v>7.95</v>
      </c>
      <c r="CJ191" s="4">
        <v>7.95</v>
      </c>
      <c r="CK191" s="4">
        <v>11.93</v>
      </c>
      <c r="CL191" s="4">
        <v>11.93</v>
      </c>
      <c r="CM191" t="s">
        <v>136</v>
      </c>
      <c r="CN191" t="s">
        <v>139</v>
      </c>
      <c r="CO191" t="s">
        <v>137</v>
      </c>
      <c r="CQ191" t="s">
        <v>115</v>
      </c>
      <c r="CR191" t="s">
        <v>138</v>
      </c>
      <c r="CS191" t="s">
        <v>139</v>
      </c>
      <c r="CT191" t="s">
        <v>138</v>
      </c>
      <c r="CU191" t="s">
        <v>139</v>
      </c>
      <c r="CV191" t="s">
        <v>138</v>
      </c>
      <c r="CW191" t="s">
        <v>139</v>
      </c>
      <c r="CX191" t="s">
        <v>139</v>
      </c>
      <c r="CY191" s="10">
        <v>16702348895</v>
      </c>
      <c r="CZ191" t="s">
        <v>2300</v>
      </c>
      <c r="DA191" t="s">
        <v>139</v>
      </c>
      <c r="DB191" t="s">
        <v>138</v>
      </c>
      <c r="DC191" t="s">
        <v>115</v>
      </c>
    </row>
    <row r="192" spans="1:112" ht="14.45" customHeight="1" x14ac:dyDescent="0.25">
      <c r="A192" t="s">
        <v>2976</v>
      </c>
      <c r="B192" t="s">
        <v>248</v>
      </c>
      <c r="C192" s="1">
        <v>45500</v>
      </c>
      <c r="D192" s="1">
        <v>45575</v>
      </c>
      <c r="E192" t="s">
        <v>210</v>
      </c>
      <c r="F192" s="1">
        <v>45595</v>
      </c>
      <c r="G192" t="s">
        <v>115</v>
      </c>
      <c r="H192" t="s">
        <v>115</v>
      </c>
      <c r="I192" t="s">
        <v>115</v>
      </c>
      <c r="J192" t="s">
        <v>2977</v>
      </c>
      <c r="K192" t="s">
        <v>2978</v>
      </c>
      <c r="L192" t="s">
        <v>2979</v>
      </c>
      <c r="N192" t="s">
        <v>119</v>
      </c>
      <c r="O192" t="s">
        <v>120</v>
      </c>
      <c r="P192" s="3">
        <v>96950</v>
      </c>
      <c r="Q192" t="s">
        <v>121</v>
      </c>
      <c r="R192" t="s">
        <v>449</v>
      </c>
      <c r="S192" s="10">
        <v>16709899218</v>
      </c>
      <c r="U192" t="s">
        <v>2980</v>
      </c>
      <c r="V192">
        <v>56172</v>
      </c>
      <c r="W192" t="s">
        <v>123</v>
      </c>
      <c r="Y192" t="s">
        <v>2981</v>
      </c>
      <c r="Z192" t="s">
        <v>2982</v>
      </c>
      <c r="AA192" t="s">
        <v>2983</v>
      </c>
      <c r="AB192" t="s">
        <v>1923</v>
      </c>
      <c r="AC192" t="s">
        <v>2979</v>
      </c>
      <c r="AE192" t="s">
        <v>119</v>
      </c>
      <c r="AF192" t="s">
        <v>120</v>
      </c>
      <c r="AG192" s="3">
        <v>96950</v>
      </c>
      <c r="AH192" t="s">
        <v>121</v>
      </c>
      <c r="AI192" t="s">
        <v>2984</v>
      </c>
      <c r="AJ192" s="10">
        <v>16709899218</v>
      </c>
      <c r="AL192" t="s">
        <v>2985</v>
      </c>
      <c r="BD192" t="str">
        <f>"37-2011.00"</f>
        <v>37-2011.00</v>
      </c>
      <c r="BE192" t="s">
        <v>1133</v>
      </c>
      <c r="BF192" t="s">
        <v>2986</v>
      </c>
      <c r="BG192" t="s">
        <v>2987</v>
      </c>
      <c r="BH192">
        <v>3</v>
      </c>
      <c r="BI192">
        <v>3</v>
      </c>
      <c r="BJ192" s="1">
        <v>45597</v>
      </c>
      <c r="BK192" s="1">
        <v>45961</v>
      </c>
      <c r="BL192" s="1">
        <v>45597</v>
      </c>
      <c r="BM192" s="1">
        <v>45961</v>
      </c>
      <c r="BN192">
        <v>35</v>
      </c>
      <c r="BO192">
        <v>0</v>
      </c>
      <c r="BP192">
        <v>7</v>
      </c>
      <c r="BQ192">
        <v>7</v>
      </c>
      <c r="BR192">
        <v>7</v>
      </c>
      <c r="BS192">
        <v>7</v>
      </c>
      <c r="BT192">
        <v>7</v>
      </c>
      <c r="BU192">
        <v>0</v>
      </c>
      <c r="BV192" t="str">
        <f t="shared" si="4"/>
        <v>8:00 AM</v>
      </c>
      <c r="BW192" t="str">
        <f>"4:00 PM"</f>
        <v>4:00 PM</v>
      </c>
      <c r="BX192" t="s">
        <v>240</v>
      </c>
      <c r="BY192">
        <v>0</v>
      </c>
      <c r="BZ192">
        <v>12</v>
      </c>
      <c r="CA192" t="s">
        <v>115</v>
      </c>
      <c r="CC192" t="s">
        <v>2988</v>
      </c>
      <c r="CD192" t="s">
        <v>2979</v>
      </c>
      <c r="CF192" t="s">
        <v>119</v>
      </c>
      <c r="CG192" t="s">
        <v>120</v>
      </c>
      <c r="CH192" s="3">
        <v>96950</v>
      </c>
      <c r="CI192" s="4">
        <v>8.2899999999999991</v>
      </c>
      <c r="CJ192" s="4">
        <v>8.2899999999999991</v>
      </c>
      <c r="CK192" s="4">
        <v>12.43</v>
      </c>
      <c r="CL192" s="4">
        <v>12.43</v>
      </c>
      <c r="CM192" t="s">
        <v>136</v>
      </c>
      <c r="CN192" t="s">
        <v>139</v>
      </c>
      <c r="CO192" t="s">
        <v>137</v>
      </c>
      <c r="CQ192" t="s">
        <v>115</v>
      </c>
      <c r="CR192" t="s">
        <v>138</v>
      </c>
      <c r="CS192" t="s">
        <v>138</v>
      </c>
      <c r="CT192" t="s">
        <v>138</v>
      </c>
      <c r="CU192" t="s">
        <v>139</v>
      </c>
      <c r="CV192" t="s">
        <v>138</v>
      </c>
      <c r="CW192" t="s">
        <v>138</v>
      </c>
      <c r="CX192" t="s">
        <v>588</v>
      </c>
      <c r="CY192" s="10">
        <v>16709899218</v>
      </c>
      <c r="CZ192" t="s">
        <v>2985</v>
      </c>
      <c r="DA192" t="s">
        <v>139</v>
      </c>
      <c r="DB192" t="s">
        <v>138</v>
      </c>
      <c r="DC192" t="s">
        <v>115</v>
      </c>
      <c r="DD192" t="s">
        <v>2989</v>
      </c>
      <c r="DE192" t="s">
        <v>2990</v>
      </c>
      <c r="DF192" t="s">
        <v>2523</v>
      </c>
      <c r="DG192" t="s">
        <v>2991</v>
      </c>
      <c r="DH192" t="s">
        <v>2985</v>
      </c>
    </row>
    <row r="193" spans="1:112" ht="14.45" customHeight="1" x14ac:dyDescent="0.25">
      <c r="A193" t="s">
        <v>4393</v>
      </c>
      <c r="B193" t="s">
        <v>248</v>
      </c>
      <c r="C193" s="1">
        <v>45484</v>
      </c>
      <c r="D193" s="1">
        <v>45575</v>
      </c>
      <c r="E193" t="s">
        <v>114</v>
      </c>
      <c r="G193" t="s">
        <v>115</v>
      </c>
      <c r="H193" t="s">
        <v>115</v>
      </c>
      <c r="I193" t="s">
        <v>115</v>
      </c>
      <c r="J193" t="s">
        <v>1414</v>
      </c>
      <c r="L193" t="s">
        <v>679</v>
      </c>
      <c r="M193" t="s">
        <v>679</v>
      </c>
      <c r="N193" t="s">
        <v>119</v>
      </c>
      <c r="O193" t="s">
        <v>120</v>
      </c>
      <c r="P193" s="3">
        <v>96950</v>
      </c>
      <c r="Q193" t="s">
        <v>121</v>
      </c>
      <c r="S193" s="10">
        <v>16702346445</v>
      </c>
      <c r="T193">
        <v>2263</v>
      </c>
      <c r="U193" t="s">
        <v>1415</v>
      </c>
      <c r="V193">
        <v>53111</v>
      </c>
      <c r="W193" t="s">
        <v>123</v>
      </c>
      <c r="Y193" t="s">
        <v>676</v>
      </c>
      <c r="Z193" t="s">
        <v>677</v>
      </c>
      <c r="AB193" t="s">
        <v>678</v>
      </c>
      <c r="AC193" t="s">
        <v>679</v>
      </c>
      <c r="AD193" t="s">
        <v>679</v>
      </c>
      <c r="AE193" t="s">
        <v>119</v>
      </c>
      <c r="AF193" t="s">
        <v>120</v>
      </c>
      <c r="AG193" s="3">
        <v>96950</v>
      </c>
      <c r="AH193" t="s">
        <v>121</v>
      </c>
      <c r="AJ193" s="10">
        <v>16702346445</v>
      </c>
      <c r="AK193">
        <v>2263</v>
      </c>
      <c r="AL193" t="s">
        <v>680</v>
      </c>
      <c r="BD193" t="str">
        <f>"49-9071.00"</f>
        <v>49-9071.00</v>
      </c>
      <c r="BE193" t="s">
        <v>169</v>
      </c>
      <c r="BF193" t="s">
        <v>4394</v>
      </c>
      <c r="BG193" t="s">
        <v>1417</v>
      </c>
      <c r="BH193">
        <v>1</v>
      </c>
      <c r="BI193">
        <v>1</v>
      </c>
      <c r="BJ193" s="1">
        <v>45566</v>
      </c>
      <c r="BK193" s="1">
        <v>45930</v>
      </c>
      <c r="BL193" s="1">
        <v>45575</v>
      </c>
      <c r="BM193" s="1">
        <v>45930</v>
      </c>
      <c r="BN193">
        <v>40</v>
      </c>
      <c r="BO193">
        <v>0</v>
      </c>
      <c r="BP193">
        <v>8</v>
      </c>
      <c r="BQ193">
        <v>8</v>
      </c>
      <c r="BR193">
        <v>8</v>
      </c>
      <c r="BS193">
        <v>8</v>
      </c>
      <c r="BT193">
        <v>8</v>
      </c>
      <c r="BU193">
        <v>0</v>
      </c>
      <c r="BV193" t="str">
        <f t="shared" si="4"/>
        <v>8:00 AM</v>
      </c>
      <c r="BW193" t="str">
        <f>"5:00 PM"</f>
        <v>5:00 PM</v>
      </c>
      <c r="BX193" t="s">
        <v>240</v>
      </c>
      <c r="BY193">
        <v>0</v>
      </c>
      <c r="BZ193">
        <v>12</v>
      </c>
      <c r="CA193" t="s">
        <v>115</v>
      </c>
      <c r="CC193" s="2" t="s">
        <v>4395</v>
      </c>
      <c r="CD193" t="s">
        <v>679</v>
      </c>
      <c r="CE193" t="s">
        <v>679</v>
      </c>
      <c r="CF193" t="s">
        <v>119</v>
      </c>
      <c r="CG193" t="s">
        <v>120</v>
      </c>
      <c r="CH193" s="3">
        <v>96950</v>
      </c>
      <c r="CI193" s="4">
        <v>9.75</v>
      </c>
      <c r="CJ193" s="4">
        <v>11</v>
      </c>
      <c r="CK193" s="4">
        <v>14.63</v>
      </c>
      <c r="CL193" s="4">
        <v>16.5</v>
      </c>
      <c r="CM193" t="s">
        <v>136</v>
      </c>
      <c r="CN193" t="s">
        <v>685</v>
      </c>
      <c r="CO193" t="s">
        <v>137</v>
      </c>
      <c r="CQ193" t="s">
        <v>115</v>
      </c>
      <c r="CR193" t="s">
        <v>138</v>
      </c>
      <c r="CS193" t="s">
        <v>139</v>
      </c>
      <c r="CT193" t="s">
        <v>138</v>
      </c>
      <c r="CU193" t="s">
        <v>139</v>
      </c>
      <c r="CV193" t="s">
        <v>138</v>
      </c>
      <c r="CW193" t="s">
        <v>139</v>
      </c>
      <c r="CX193" t="s">
        <v>13923</v>
      </c>
      <c r="CY193" s="10">
        <v>16702346445</v>
      </c>
      <c r="CZ193" t="s">
        <v>680</v>
      </c>
      <c r="DA193" t="s">
        <v>139</v>
      </c>
      <c r="DB193" t="s">
        <v>138</v>
      </c>
      <c r="DC193" t="s">
        <v>115</v>
      </c>
      <c r="DD193" t="s">
        <v>676</v>
      </c>
      <c r="DE193" t="s">
        <v>677</v>
      </c>
      <c r="DG193" t="s">
        <v>1414</v>
      </c>
      <c r="DH193" t="s">
        <v>680</v>
      </c>
    </row>
    <row r="194" spans="1:112" ht="14.45" customHeight="1" x14ac:dyDescent="0.25">
      <c r="A194" t="s">
        <v>4873</v>
      </c>
      <c r="B194" t="s">
        <v>158</v>
      </c>
      <c r="C194" s="1">
        <v>45446</v>
      </c>
      <c r="D194" s="1">
        <v>45575</v>
      </c>
      <c r="E194" t="s">
        <v>210</v>
      </c>
      <c r="F194" s="1">
        <v>45564</v>
      </c>
      <c r="G194" t="s">
        <v>115</v>
      </c>
      <c r="H194" t="s">
        <v>115</v>
      </c>
      <c r="I194" t="s">
        <v>115</v>
      </c>
      <c r="J194" t="s">
        <v>527</v>
      </c>
      <c r="K194" t="s">
        <v>528</v>
      </c>
      <c r="L194" t="s">
        <v>529</v>
      </c>
      <c r="M194" t="s">
        <v>536</v>
      </c>
      <c r="N194" t="s">
        <v>128</v>
      </c>
      <c r="O194" t="s">
        <v>120</v>
      </c>
      <c r="P194" s="3">
        <v>96950</v>
      </c>
      <c r="Q194" t="s">
        <v>121</v>
      </c>
      <c r="S194" s="10">
        <v>16702352883</v>
      </c>
      <c r="T194">
        <v>0</v>
      </c>
      <c r="U194" t="s">
        <v>531</v>
      </c>
      <c r="V194">
        <v>56132</v>
      </c>
      <c r="W194" t="s">
        <v>123</v>
      </c>
      <c r="Y194" t="s">
        <v>533</v>
      </c>
      <c r="Z194" t="s">
        <v>534</v>
      </c>
      <c r="AA194" t="s">
        <v>535</v>
      </c>
      <c r="AB194" t="s">
        <v>516</v>
      </c>
      <c r="AC194" t="s">
        <v>529</v>
      </c>
      <c r="AD194" t="s">
        <v>536</v>
      </c>
      <c r="AE194" t="s">
        <v>128</v>
      </c>
      <c r="AF194" t="s">
        <v>120</v>
      </c>
      <c r="AG194" s="3">
        <v>96950</v>
      </c>
      <c r="AH194" t="s">
        <v>121</v>
      </c>
      <c r="AJ194" s="10">
        <v>16702352883</v>
      </c>
      <c r="AK194">
        <v>0</v>
      </c>
      <c r="AL194" t="s">
        <v>537</v>
      </c>
      <c r="BD194" t="str">
        <f>"39-9011.00"</f>
        <v>39-9011.00</v>
      </c>
      <c r="BE194" t="s">
        <v>538</v>
      </c>
      <c r="BF194" t="s">
        <v>4874</v>
      </c>
      <c r="BG194" t="s">
        <v>540</v>
      </c>
      <c r="BH194">
        <v>5</v>
      </c>
      <c r="BJ194" s="1">
        <v>45566</v>
      </c>
      <c r="BK194" s="1">
        <v>45930</v>
      </c>
      <c r="BN194">
        <v>35</v>
      </c>
      <c r="BO194">
        <v>0</v>
      </c>
      <c r="BP194">
        <v>7</v>
      </c>
      <c r="BQ194">
        <v>7</v>
      </c>
      <c r="BR194">
        <v>7</v>
      </c>
      <c r="BS194">
        <v>7</v>
      </c>
      <c r="BT194">
        <v>7</v>
      </c>
      <c r="BU194">
        <v>0</v>
      </c>
      <c r="BV194" t="str">
        <f t="shared" si="4"/>
        <v>8:00 AM</v>
      </c>
      <c r="BW194" t="str">
        <f>"4:00 PM"</f>
        <v>4:00 PM</v>
      </c>
      <c r="BX194" t="s">
        <v>133</v>
      </c>
      <c r="BY194">
        <v>0</v>
      </c>
      <c r="BZ194">
        <v>12</v>
      </c>
      <c r="CA194" t="s">
        <v>115</v>
      </c>
      <c r="CC194" t="s">
        <v>4875</v>
      </c>
      <c r="CD194" t="s">
        <v>529</v>
      </c>
      <c r="CE194" t="s">
        <v>542</v>
      </c>
      <c r="CF194" t="s">
        <v>128</v>
      </c>
      <c r="CG194" t="s">
        <v>120</v>
      </c>
      <c r="CH194" s="3">
        <v>96950</v>
      </c>
      <c r="CI194" s="4">
        <v>7.79</v>
      </c>
      <c r="CJ194" s="4">
        <v>7.79</v>
      </c>
      <c r="CK194" s="4">
        <v>11.69</v>
      </c>
      <c r="CL194" s="4">
        <v>11.69</v>
      </c>
      <c r="CM194" t="s">
        <v>136</v>
      </c>
      <c r="CN194" t="s">
        <v>191</v>
      </c>
      <c r="CO194" t="s">
        <v>137</v>
      </c>
      <c r="CQ194" t="s">
        <v>115</v>
      </c>
      <c r="CR194" t="s">
        <v>138</v>
      </c>
      <c r="CS194" t="s">
        <v>139</v>
      </c>
      <c r="CT194" t="s">
        <v>138</v>
      </c>
      <c r="CU194" t="s">
        <v>138</v>
      </c>
      <c r="CV194" t="s">
        <v>138</v>
      </c>
      <c r="CW194" t="s">
        <v>139</v>
      </c>
      <c r="CX194" t="s">
        <v>2135</v>
      </c>
      <c r="CY194" s="10">
        <v>16702352883</v>
      </c>
      <c r="CZ194" t="s">
        <v>537</v>
      </c>
      <c r="DA194" t="s">
        <v>331</v>
      </c>
      <c r="DB194" t="s">
        <v>138</v>
      </c>
      <c r="DC194" t="s">
        <v>115</v>
      </c>
    </row>
    <row r="195" spans="1:112" ht="14.45" customHeight="1" x14ac:dyDescent="0.25">
      <c r="A195" t="s">
        <v>4880</v>
      </c>
      <c r="B195" t="s">
        <v>158</v>
      </c>
      <c r="C195" s="1">
        <v>45478</v>
      </c>
      <c r="D195" s="1">
        <v>45575</v>
      </c>
      <c r="E195" t="s">
        <v>210</v>
      </c>
      <c r="F195" s="1">
        <v>45564</v>
      </c>
      <c r="G195" t="s">
        <v>115</v>
      </c>
      <c r="H195" t="s">
        <v>115</v>
      </c>
      <c r="I195" t="s">
        <v>115</v>
      </c>
      <c r="J195" t="s">
        <v>4881</v>
      </c>
      <c r="K195" t="s">
        <v>4882</v>
      </c>
      <c r="L195" t="s">
        <v>4883</v>
      </c>
      <c r="M195" t="s">
        <v>4884</v>
      </c>
      <c r="N195" t="s">
        <v>128</v>
      </c>
      <c r="O195" t="s">
        <v>120</v>
      </c>
      <c r="P195" s="3">
        <v>96950</v>
      </c>
      <c r="Q195" t="s">
        <v>121</v>
      </c>
      <c r="S195" s="10">
        <v>16707830213</v>
      </c>
      <c r="U195" t="s">
        <v>1228</v>
      </c>
      <c r="V195">
        <v>531110</v>
      </c>
      <c r="W195" t="s">
        <v>123</v>
      </c>
      <c r="Y195" t="s">
        <v>4885</v>
      </c>
      <c r="Z195" t="s">
        <v>4886</v>
      </c>
      <c r="AA195" t="s">
        <v>139</v>
      </c>
      <c r="AB195" t="s">
        <v>516</v>
      </c>
      <c r="AC195" t="s">
        <v>4883</v>
      </c>
      <c r="AD195" t="s">
        <v>4884</v>
      </c>
      <c r="AE195" t="s">
        <v>128</v>
      </c>
      <c r="AF195" t="s">
        <v>120</v>
      </c>
      <c r="AG195" s="3">
        <v>96950</v>
      </c>
      <c r="AH195" t="s">
        <v>121</v>
      </c>
      <c r="AJ195" s="10">
        <v>16707830213</v>
      </c>
      <c r="AL195" t="s">
        <v>1234</v>
      </c>
      <c r="BD195" t="str">
        <f>"49-9071.00"</f>
        <v>49-9071.00</v>
      </c>
      <c r="BE195" t="s">
        <v>169</v>
      </c>
      <c r="BF195" t="s">
        <v>4887</v>
      </c>
      <c r="BG195" t="s">
        <v>2804</v>
      </c>
      <c r="BH195">
        <v>1</v>
      </c>
      <c r="BJ195" s="1">
        <v>45566</v>
      </c>
      <c r="BK195" s="1">
        <v>45930</v>
      </c>
      <c r="BN195">
        <v>40</v>
      </c>
      <c r="BO195">
        <v>0</v>
      </c>
      <c r="BP195">
        <v>8</v>
      </c>
      <c r="BQ195">
        <v>8</v>
      </c>
      <c r="BR195">
        <v>8</v>
      </c>
      <c r="BS195">
        <v>8</v>
      </c>
      <c r="BT195">
        <v>8</v>
      </c>
      <c r="BU195">
        <v>0</v>
      </c>
      <c r="BV195" t="str">
        <f t="shared" si="4"/>
        <v>8:00 AM</v>
      </c>
      <c r="BW195" t="str">
        <f>"5:00 PM"</f>
        <v>5:00 PM</v>
      </c>
      <c r="BX195" t="s">
        <v>133</v>
      </c>
      <c r="BY195">
        <v>0</v>
      </c>
      <c r="BZ195">
        <v>24</v>
      </c>
      <c r="CA195" t="s">
        <v>115</v>
      </c>
      <c r="CC195" t="s">
        <v>4888</v>
      </c>
      <c r="CD195" t="s">
        <v>4889</v>
      </c>
      <c r="CE195" t="s">
        <v>139</v>
      </c>
      <c r="CF195" t="s">
        <v>128</v>
      </c>
      <c r="CG195" t="s">
        <v>120</v>
      </c>
      <c r="CH195" s="3">
        <v>96950</v>
      </c>
      <c r="CI195" s="4">
        <v>9.5399999999999991</v>
      </c>
      <c r="CJ195" s="4">
        <v>9.5399999999999991</v>
      </c>
      <c r="CK195" s="4">
        <v>14.31</v>
      </c>
      <c r="CL195" s="4">
        <v>14.31</v>
      </c>
      <c r="CM195" t="s">
        <v>136</v>
      </c>
      <c r="CN195" t="s">
        <v>139</v>
      </c>
      <c r="CO195" t="s">
        <v>137</v>
      </c>
      <c r="CQ195" t="s">
        <v>115</v>
      </c>
      <c r="CR195" t="s">
        <v>138</v>
      </c>
      <c r="CS195" t="s">
        <v>138</v>
      </c>
      <c r="CT195" t="s">
        <v>138</v>
      </c>
      <c r="CU195" t="s">
        <v>139</v>
      </c>
      <c r="CV195" t="s">
        <v>138</v>
      </c>
      <c r="CW195" t="s">
        <v>139</v>
      </c>
      <c r="CX195" t="s">
        <v>416</v>
      </c>
      <c r="CY195" s="10">
        <v>16707830213</v>
      </c>
      <c r="CZ195" t="s">
        <v>1234</v>
      </c>
      <c r="DA195" t="s">
        <v>417</v>
      </c>
      <c r="DB195" t="s">
        <v>138</v>
      </c>
      <c r="DC195" t="s">
        <v>115</v>
      </c>
      <c r="DD195" t="s">
        <v>418</v>
      </c>
      <c r="DE195" t="s">
        <v>419</v>
      </c>
      <c r="DF195" t="s">
        <v>420</v>
      </c>
      <c r="DG195" t="s">
        <v>421</v>
      </c>
      <c r="DH195" t="s">
        <v>422</v>
      </c>
    </row>
    <row r="196" spans="1:112" ht="14.45" customHeight="1" x14ac:dyDescent="0.25">
      <c r="A196" t="s">
        <v>5429</v>
      </c>
      <c r="B196" t="s">
        <v>248</v>
      </c>
      <c r="C196" s="1">
        <v>45492</v>
      </c>
      <c r="D196" s="1">
        <v>45575</v>
      </c>
      <c r="E196" t="s">
        <v>210</v>
      </c>
      <c r="F196" s="1">
        <v>45656</v>
      </c>
      <c r="G196" t="s">
        <v>115</v>
      </c>
      <c r="H196" t="s">
        <v>115</v>
      </c>
      <c r="I196" t="s">
        <v>115</v>
      </c>
      <c r="J196" t="s">
        <v>5430</v>
      </c>
      <c r="K196" t="s">
        <v>5431</v>
      </c>
      <c r="L196" t="s">
        <v>5432</v>
      </c>
      <c r="N196" t="s">
        <v>1557</v>
      </c>
      <c r="O196" t="s">
        <v>120</v>
      </c>
      <c r="P196" s="3">
        <v>96951</v>
      </c>
      <c r="Q196" t="s">
        <v>121</v>
      </c>
      <c r="S196" s="10">
        <v>16705324745</v>
      </c>
      <c r="U196" t="s">
        <v>5433</v>
      </c>
      <c r="V196">
        <v>72251</v>
      </c>
      <c r="W196" t="s">
        <v>123</v>
      </c>
      <c r="Y196" t="s">
        <v>5434</v>
      </c>
      <c r="Z196" t="s">
        <v>5435</v>
      </c>
      <c r="AB196" t="s">
        <v>5436</v>
      </c>
      <c r="AC196" t="s">
        <v>5437</v>
      </c>
      <c r="AE196" t="s">
        <v>1557</v>
      </c>
      <c r="AF196" t="s">
        <v>120</v>
      </c>
      <c r="AG196" s="3">
        <v>96951</v>
      </c>
      <c r="AH196" t="s">
        <v>121</v>
      </c>
      <c r="AJ196" s="10">
        <v>16705324745</v>
      </c>
      <c r="AL196" t="s">
        <v>5438</v>
      </c>
      <c r="BD196" t="str">
        <f>"35-2021.00"</f>
        <v>35-2021.00</v>
      </c>
      <c r="BE196" t="s">
        <v>282</v>
      </c>
      <c r="BF196" t="s">
        <v>5439</v>
      </c>
      <c r="BG196" t="s">
        <v>5440</v>
      </c>
      <c r="BH196">
        <v>1</v>
      </c>
      <c r="BI196">
        <v>1</v>
      </c>
      <c r="BJ196" s="1">
        <v>45658</v>
      </c>
      <c r="BK196" s="1">
        <v>46022</v>
      </c>
      <c r="BL196" s="1">
        <v>45658</v>
      </c>
      <c r="BM196" s="1">
        <v>46022</v>
      </c>
      <c r="BN196">
        <v>35</v>
      </c>
      <c r="BO196">
        <v>5</v>
      </c>
      <c r="BP196">
        <v>5</v>
      </c>
      <c r="BQ196">
        <v>5</v>
      </c>
      <c r="BR196">
        <v>5</v>
      </c>
      <c r="BS196">
        <v>5</v>
      </c>
      <c r="BT196">
        <v>5</v>
      </c>
      <c r="BU196">
        <v>5</v>
      </c>
      <c r="BV196" t="str">
        <f t="shared" si="4"/>
        <v>8:00 AM</v>
      </c>
      <c r="BW196" t="str">
        <f>"5:00 PM"</f>
        <v>5:00 PM</v>
      </c>
      <c r="BX196" t="s">
        <v>240</v>
      </c>
      <c r="BY196">
        <v>0</v>
      </c>
      <c r="BZ196">
        <v>3</v>
      </c>
      <c r="CA196" t="s">
        <v>115</v>
      </c>
      <c r="CC196" s="2" t="s">
        <v>5441</v>
      </c>
      <c r="CD196" t="s">
        <v>5442</v>
      </c>
      <c r="CF196" t="s">
        <v>1557</v>
      </c>
      <c r="CG196" t="s">
        <v>120</v>
      </c>
      <c r="CH196" s="3">
        <v>96951</v>
      </c>
      <c r="CI196" s="4">
        <v>7.95</v>
      </c>
      <c r="CJ196" s="4">
        <v>7.95</v>
      </c>
      <c r="CK196" s="4">
        <v>11.92</v>
      </c>
      <c r="CL196" s="4">
        <v>11.92</v>
      </c>
      <c r="CM196" t="s">
        <v>136</v>
      </c>
      <c r="CN196" t="s">
        <v>191</v>
      </c>
      <c r="CO196" t="s">
        <v>173</v>
      </c>
      <c r="CQ196" t="s">
        <v>115</v>
      </c>
      <c r="CR196" t="s">
        <v>138</v>
      </c>
      <c r="CS196" t="s">
        <v>139</v>
      </c>
      <c r="CT196" t="s">
        <v>138</v>
      </c>
      <c r="CU196" t="s">
        <v>139</v>
      </c>
      <c r="CV196" t="s">
        <v>138</v>
      </c>
      <c r="CW196" t="s">
        <v>139</v>
      </c>
      <c r="CX196" t="s">
        <v>1746</v>
      </c>
      <c r="CY196" s="10">
        <v>16705324745</v>
      </c>
      <c r="CZ196" t="s">
        <v>5438</v>
      </c>
      <c r="DA196" t="s">
        <v>139</v>
      </c>
      <c r="DB196" t="s">
        <v>138</v>
      </c>
      <c r="DC196" t="s">
        <v>115</v>
      </c>
      <c r="DD196" t="s">
        <v>3051</v>
      </c>
      <c r="DE196" t="s">
        <v>5435</v>
      </c>
      <c r="DG196" t="s">
        <v>5443</v>
      </c>
      <c r="DH196" t="s">
        <v>5438</v>
      </c>
    </row>
    <row r="197" spans="1:112" ht="14.45" customHeight="1" x14ac:dyDescent="0.25">
      <c r="A197" t="s">
        <v>5524</v>
      </c>
      <c r="B197" t="s">
        <v>158</v>
      </c>
      <c r="C197" s="1">
        <v>45481</v>
      </c>
      <c r="D197" s="1">
        <v>45575</v>
      </c>
      <c r="E197" t="s">
        <v>210</v>
      </c>
      <c r="F197" s="1">
        <v>45594</v>
      </c>
      <c r="G197" t="s">
        <v>138</v>
      </c>
      <c r="H197" t="s">
        <v>115</v>
      </c>
      <c r="I197" t="s">
        <v>115</v>
      </c>
      <c r="J197" t="s">
        <v>5525</v>
      </c>
      <c r="K197" t="s">
        <v>5526</v>
      </c>
      <c r="L197" t="s">
        <v>5527</v>
      </c>
      <c r="N197" t="s">
        <v>119</v>
      </c>
      <c r="O197" t="s">
        <v>120</v>
      </c>
      <c r="P197" s="3">
        <v>96950</v>
      </c>
      <c r="Q197" t="s">
        <v>121</v>
      </c>
      <c r="R197" t="s">
        <v>139</v>
      </c>
      <c r="S197" s="10">
        <v>16702352222</v>
      </c>
      <c r="U197" t="s">
        <v>5528</v>
      </c>
      <c r="V197">
        <v>458110</v>
      </c>
      <c r="W197" t="s">
        <v>123</v>
      </c>
      <c r="Y197" t="s">
        <v>5529</v>
      </c>
      <c r="Z197" t="s">
        <v>5530</v>
      </c>
      <c r="AA197" t="s">
        <v>1759</v>
      </c>
      <c r="AB197" t="s">
        <v>295</v>
      </c>
      <c r="AC197" t="s">
        <v>5531</v>
      </c>
      <c r="AE197" t="s">
        <v>119</v>
      </c>
      <c r="AF197" t="s">
        <v>120</v>
      </c>
      <c r="AG197" s="3">
        <v>96950</v>
      </c>
      <c r="AH197" t="s">
        <v>121</v>
      </c>
      <c r="AJ197" s="10">
        <v>16702352222</v>
      </c>
      <c r="AL197" t="s">
        <v>5532</v>
      </c>
      <c r="BD197" t="str">
        <f>"51-6052.00"</f>
        <v>51-6052.00</v>
      </c>
      <c r="BE197" t="s">
        <v>3323</v>
      </c>
      <c r="BF197" t="s">
        <v>5533</v>
      </c>
      <c r="BG197" t="s">
        <v>5534</v>
      </c>
      <c r="BH197">
        <v>2</v>
      </c>
      <c r="BJ197" s="1">
        <v>45595</v>
      </c>
      <c r="BK197" s="1">
        <v>45597</v>
      </c>
      <c r="BN197">
        <v>35</v>
      </c>
      <c r="BO197">
        <v>0</v>
      </c>
      <c r="BP197">
        <v>7</v>
      </c>
      <c r="BQ197">
        <v>7</v>
      </c>
      <c r="BR197">
        <v>7</v>
      </c>
      <c r="BS197">
        <v>7</v>
      </c>
      <c r="BT197">
        <v>7</v>
      </c>
      <c r="BU197">
        <v>0</v>
      </c>
      <c r="BV197" t="str">
        <f>"8:30 AM"</f>
        <v>8:30 AM</v>
      </c>
      <c r="BW197" t="str">
        <f>"4:30 PM"</f>
        <v>4:30 PM</v>
      </c>
      <c r="BX197" t="s">
        <v>240</v>
      </c>
      <c r="BY197">
        <v>0</v>
      </c>
      <c r="BZ197">
        <v>12</v>
      </c>
      <c r="CA197" t="s">
        <v>115</v>
      </c>
      <c r="CC197" t="s">
        <v>5535</v>
      </c>
      <c r="CD197" t="s">
        <v>5527</v>
      </c>
      <c r="CF197" t="s">
        <v>119</v>
      </c>
      <c r="CG197" t="s">
        <v>120</v>
      </c>
      <c r="CH197" s="3">
        <v>96950</v>
      </c>
      <c r="CI197" s="4">
        <v>8.84</v>
      </c>
      <c r="CJ197" s="4">
        <v>8.84</v>
      </c>
      <c r="CK197" s="4">
        <v>13.26</v>
      </c>
      <c r="CL197" s="4">
        <v>13.26</v>
      </c>
      <c r="CM197" t="s">
        <v>136</v>
      </c>
      <c r="CN197" t="s">
        <v>139</v>
      </c>
      <c r="CO197" t="s">
        <v>137</v>
      </c>
      <c r="CQ197" t="s">
        <v>115</v>
      </c>
      <c r="CR197" t="s">
        <v>138</v>
      </c>
      <c r="CS197" t="s">
        <v>138</v>
      </c>
      <c r="CT197" t="s">
        <v>138</v>
      </c>
      <c r="CU197" t="s">
        <v>139</v>
      </c>
      <c r="CV197" t="s">
        <v>138</v>
      </c>
      <c r="CW197" t="s">
        <v>138</v>
      </c>
      <c r="CX197" t="s">
        <v>5536</v>
      </c>
      <c r="CY197" s="10">
        <v>16702352222</v>
      </c>
      <c r="CZ197" t="s">
        <v>5532</v>
      </c>
      <c r="DA197" t="s">
        <v>331</v>
      </c>
      <c r="DB197" t="s">
        <v>138</v>
      </c>
      <c r="DC197" t="s">
        <v>115</v>
      </c>
    </row>
    <row r="198" spans="1:112" ht="14.45" customHeight="1" x14ac:dyDescent="0.25">
      <c r="A198" t="s">
        <v>6012</v>
      </c>
      <c r="B198" t="s">
        <v>248</v>
      </c>
      <c r="C198" s="1">
        <v>45477</v>
      </c>
      <c r="D198" s="1">
        <v>45575</v>
      </c>
      <c r="E198" t="s">
        <v>210</v>
      </c>
      <c r="F198" s="1">
        <v>45564</v>
      </c>
      <c r="G198" t="s">
        <v>115</v>
      </c>
      <c r="H198" t="s">
        <v>115</v>
      </c>
      <c r="I198" t="s">
        <v>115</v>
      </c>
      <c r="J198" t="s">
        <v>6013</v>
      </c>
      <c r="K198" t="s">
        <v>6014</v>
      </c>
      <c r="L198" t="s">
        <v>6015</v>
      </c>
      <c r="N198" t="s">
        <v>377</v>
      </c>
      <c r="O198" t="s">
        <v>120</v>
      </c>
      <c r="P198" s="3">
        <v>96951</v>
      </c>
      <c r="Q198" t="s">
        <v>121</v>
      </c>
      <c r="S198" s="10">
        <v>16707852766</v>
      </c>
      <c r="U198" t="s">
        <v>6016</v>
      </c>
      <c r="V198">
        <v>445110</v>
      </c>
      <c r="W198" t="s">
        <v>123</v>
      </c>
      <c r="Y198" t="s">
        <v>6017</v>
      </c>
      <c r="Z198" t="s">
        <v>6018</v>
      </c>
      <c r="AB198" t="s">
        <v>669</v>
      </c>
      <c r="AC198" t="s">
        <v>6015</v>
      </c>
      <c r="AE198" t="s">
        <v>377</v>
      </c>
      <c r="AF198" t="s">
        <v>120</v>
      </c>
      <c r="AG198" s="3">
        <v>96951</v>
      </c>
      <c r="AH198" t="s">
        <v>121</v>
      </c>
      <c r="AJ198" s="10">
        <v>16707852766</v>
      </c>
      <c r="AL198" t="s">
        <v>6019</v>
      </c>
      <c r="BD198" t="str">
        <f>"41-2031.00"</f>
        <v>41-2031.00</v>
      </c>
      <c r="BE198" t="s">
        <v>2739</v>
      </c>
      <c r="BF198" t="s">
        <v>6020</v>
      </c>
      <c r="BG198" t="s">
        <v>6021</v>
      </c>
      <c r="BH198">
        <v>2</v>
      </c>
      <c r="BI198">
        <v>2</v>
      </c>
      <c r="BJ198" s="1">
        <v>45566</v>
      </c>
      <c r="BK198" s="1">
        <v>45930</v>
      </c>
      <c r="BL198" s="1">
        <v>45575</v>
      </c>
      <c r="BM198" s="1">
        <v>45930</v>
      </c>
      <c r="BN198">
        <v>35</v>
      </c>
      <c r="BO198">
        <v>0</v>
      </c>
      <c r="BP198">
        <v>7</v>
      </c>
      <c r="BQ198">
        <v>7</v>
      </c>
      <c r="BR198">
        <v>7</v>
      </c>
      <c r="BS198">
        <v>7</v>
      </c>
      <c r="BT198">
        <v>7</v>
      </c>
      <c r="BU198">
        <v>0</v>
      </c>
      <c r="BV198" t="str">
        <f>"8:00 AM"</f>
        <v>8:00 AM</v>
      </c>
      <c r="BW198" t="str">
        <f>"5:00 PM"</f>
        <v>5:00 PM</v>
      </c>
      <c r="BX198" t="s">
        <v>240</v>
      </c>
      <c r="BY198">
        <v>0</v>
      </c>
      <c r="BZ198">
        <v>6</v>
      </c>
      <c r="CA198" t="s">
        <v>115</v>
      </c>
      <c r="CC198" t="s">
        <v>6022</v>
      </c>
      <c r="CD198" t="s">
        <v>5387</v>
      </c>
      <c r="CF198" t="s">
        <v>377</v>
      </c>
      <c r="CG198" t="s">
        <v>120</v>
      </c>
      <c r="CH198" s="3">
        <v>96951</v>
      </c>
      <c r="CI198" s="4">
        <v>9.9</v>
      </c>
      <c r="CJ198" s="4">
        <v>9.9</v>
      </c>
      <c r="CK198" s="4">
        <v>14.85</v>
      </c>
      <c r="CL198" s="4">
        <v>14.85</v>
      </c>
      <c r="CM198" t="s">
        <v>136</v>
      </c>
      <c r="CN198" t="s">
        <v>191</v>
      </c>
      <c r="CO198" t="s">
        <v>137</v>
      </c>
      <c r="CQ198" t="s">
        <v>115</v>
      </c>
      <c r="CR198" t="s">
        <v>138</v>
      </c>
      <c r="CS198" t="s">
        <v>139</v>
      </c>
      <c r="CT198" t="s">
        <v>138</v>
      </c>
      <c r="CU198" t="s">
        <v>139</v>
      </c>
      <c r="CV198" t="s">
        <v>138</v>
      </c>
      <c r="CW198" t="s">
        <v>139</v>
      </c>
      <c r="CX198" t="s">
        <v>1746</v>
      </c>
      <c r="CY198" s="10">
        <v>16707852766</v>
      </c>
      <c r="CZ198" t="s">
        <v>6023</v>
      </c>
      <c r="DA198" t="s">
        <v>139</v>
      </c>
      <c r="DB198" t="s">
        <v>138</v>
      </c>
      <c r="DC198" t="s">
        <v>115</v>
      </c>
      <c r="DD198" t="s">
        <v>6017</v>
      </c>
      <c r="DE198" t="s">
        <v>6018</v>
      </c>
      <c r="DG198" t="s">
        <v>6024</v>
      </c>
      <c r="DH198" t="s">
        <v>6023</v>
      </c>
    </row>
    <row r="199" spans="1:112" ht="14.45" customHeight="1" x14ac:dyDescent="0.25">
      <c r="A199" t="s">
        <v>6319</v>
      </c>
      <c r="B199" t="s">
        <v>113</v>
      </c>
      <c r="C199" s="1">
        <v>45461</v>
      </c>
      <c r="D199" s="1">
        <v>45575</v>
      </c>
      <c r="E199" t="s">
        <v>114</v>
      </c>
      <c r="G199" t="s">
        <v>115</v>
      </c>
      <c r="H199" t="s">
        <v>115</v>
      </c>
      <c r="I199" t="s">
        <v>115</v>
      </c>
      <c r="J199" t="s">
        <v>527</v>
      </c>
      <c r="K199" t="s">
        <v>528</v>
      </c>
      <c r="L199" t="s">
        <v>529</v>
      </c>
      <c r="M199" t="s">
        <v>536</v>
      </c>
      <c r="N199" t="s">
        <v>128</v>
      </c>
      <c r="O199" t="s">
        <v>120</v>
      </c>
      <c r="P199" s="3">
        <v>96950</v>
      </c>
      <c r="Q199" t="s">
        <v>121</v>
      </c>
      <c r="S199" s="10">
        <v>16702352883</v>
      </c>
      <c r="T199">
        <v>0</v>
      </c>
      <c r="U199" t="s">
        <v>531</v>
      </c>
      <c r="V199">
        <v>56132</v>
      </c>
      <c r="W199" t="s">
        <v>123</v>
      </c>
      <c r="Y199" t="s">
        <v>533</v>
      </c>
      <c r="Z199" t="s">
        <v>534</v>
      </c>
      <c r="AA199" t="s">
        <v>535</v>
      </c>
      <c r="AB199" t="s">
        <v>516</v>
      </c>
      <c r="AC199" t="s">
        <v>529</v>
      </c>
      <c r="AD199" t="s">
        <v>536</v>
      </c>
      <c r="AE199" t="s">
        <v>128</v>
      </c>
      <c r="AF199" t="s">
        <v>120</v>
      </c>
      <c r="AG199" s="3">
        <v>96950</v>
      </c>
      <c r="AH199" t="s">
        <v>121</v>
      </c>
      <c r="AJ199" s="10">
        <v>16702352883</v>
      </c>
      <c r="AK199">
        <v>0</v>
      </c>
      <c r="AL199" t="s">
        <v>537</v>
      </c>
      <c r="BD199" t="str">
        <f>"27-4021.00"</f>
        <v>27-4021.00</v>
      </c>
      <c r="BE199" t="s">
        <v>6320</v>
      </c>
      <c r="BF199" t="s">
        <v>6321</v>
      </c>
      <c r="BG199" t="s">
        <v>6322</v>
      </c>
      <c r="BH199">
        <v>5</v>
      </c>
      <c r="BJ199" s="1">
        <v>45536</v>
      </c>
      <c r="BK199" s="1">
        <v>45900</v>
      </c>
      <c r="BN199">
        <v>35</v>
      </c>
      <c r="BO199">
        <v>0</v>
      </c>
      <c r="BP199">
        <v>7</v>
      </c>
      <c r="BQ199">
        <v>7</v>
      </c>
      <c r="BR199">
        <v>7</v>
      </c>
      <c r="BS199">
        <v>7</v>
      </c>
      <c r="BT199">
        <v>7</v>
      </c>
      <c r="BU199">
        <v>0</v>
      </c>
      <c r="BV199" t="str">
        <f>"10:00 AM"</f>
        <v>10:00 AM</v>
      </c>
      <c r="BW199" t="str">
        <f>"5:00 PM"</f>
        <v>5:00 PM</v>
      </c>
      <c r="BX199" t="s">
        <v>133</v>
      </c>
      <c r="BY199">
        <v>3</v>
      </c>
      <c r="BZ199">
        <v>12</v>
      </c>
      <c r="CA199" t="s">
        <v>115</v>
      </c>
      <c r="CC199" s="2" t="s">
        <v>6323</v>
      </c>
      <c r="CD199" t="s">
        <v>529</v>
      </c>
      <c r="CE199" t="s">
        <v>542</v>
      </c>
      <c r="CF199" t="s">
        <v>128</v>
      </c>
      <c r="CG199" t="s">
        <v>120</v>
      </c>
      <c r="CH199" s="3">
        <v>96950</v>
      </c>
      <c r="CI199" s="4">
        <v>16.170000000000002</v>
      </c>
      <c r="CJ199" s="4">
        <v>16.170000000000002</v>
      </c>
      <c r="CK199" s="4">
        <v>24.26</v>
      </c>
      <c r="CL199" s="4">
        <v>24.26</v>
      </c>
      <c r="CM199" t="s">
        <v>136</v>
      </c>
      <c r="CN199" t="s">
        <v>139</v>
      </c>
      <c r="CO199" t="s">
        <v>137</v>
      </c>
      <c r="CQ199" t="s">
        <v>115</v>
      </c>
      <c r="CR199" t="s">
        <v>138</v>
      </c>
      <c r="CS199" t="s">
        <v>139</v>
      </c>
      <c r="CT199" t="s">
        <v>138</v>
      </c>
      <c r="CU199" t="s">
        <v>138</v>
      </c>
      <c r="CV199" t="s">
        <v>138</v>
      </c>
      <c r="CW199" t="s">
        <v>139</v>
      </c>
      <c r="CX199" s="2" t="s">
        <v>6324</v>
      </c>
      <c r="CY199" s="10">
        <v>16702352883</v>
      </c>
      <c r="CZ199" t="s">
        <v>537</v>
      </c>
      <c r="DA199" t="s">
        <v>139</v>
      </c>
      <c r="DB199" t="s">
        <v>138</v>
      </c>
      <c r="DC199" t="s">
        <v>115</v>
      </c>
    </row>
    <row r="200" spans="1:112" ht="14.45" customHeight="1" x14ac:dyDescent="0.25">
      <c r="A200" t="s">
        <v>6349</v>
      </c>
      <c r="B200" t="s">
        <v>248</v>
      </c>
      <c r="C200" s="1">
        <v>45490</v>
      </c>
      <c r="D200" s="1">
        <v>45575</v>
      </c>
      <c r="E200" t="s">
        <v>114</v>
      </c>
      <c r="G200" t="s">
        <v>115</v>
      </c>
      <c r="H200" t="s">
        <v>138</v>
      </c>
      <c r="I200" t="s">
        <v>115</v>
      </c>
      <c r="J200" t="s">
        <v>6350</v>
      </c>
      <c r="K200" t="s">
        <v>6351</v>
      </c>
      <c r="L200" t="s">
        <v>6352</v>
      </c>
      <c r="M200" t="s">
        <v>512</v>
      </c>
      <c r="N200" t="s">
        <v>272</v>
      </c>
      <c r="O200" t="s">
        <v>120</v>
      </c>
      <c r="P200" s="3">
        <v>96952</v>
      </c>
      <c r="Q200" t="s">
        <v>121</v>
      </c>
      <c r="S200" s="10">
        <v>16704338668</v>
      </c>
      <c r="U200" t="s">
        <v>6353</v>
      </c>
      <c r="V200">
        <v>445110</v>
      </c>
      <c r="W200" t="s">
        <v>123</v>
      </c>
      <c r="Y200" t="s">
        <v>6354</v>
      </c>
      <c r="Z200" t="s">
        <v>6355</v>
      </c>
      <c r="AB200" t="s">
        <v>6356</v>
      </c>
      <c r="AC200" t="s">
        <v>6352</v>
      </c>
      <c r="AD200" t="s">
        <v>512</v>
      </c>
      <c r="AE200" t="s">
        <v>272</v>
      </c>
      <c r="AF200" t="s">
        <v>120</v>
      </c>
      <c r="AG200" s="3">
        <v>96952</v>
      </c>
      <c r="AH200" t="s">
        <v>121</v>
      </c>
      <c r="AJ200" s="10">
        <v>16704338668</v>
      </c>
      <c r="AL200" t="s">
        <v>6357</v>
      </c>
      <c r="BD200" t="str">
        <f>"53-7065.00"</f>
        <v>53-7065.00</v>
      </c>
      <c r="BE200" t="s">
        <v>519</v>
      </c>
      <c r="BF200" t="s">
        <v>6358</v>
      </c>
      <c r="BG200" t="s">
        <v>6359</v>
      </c>
      <c r="BH200">
        <v>4</v>
      </c>
      <c r="BI200">
        <v>4</v>
      </c>
      <c r="BJ200" s="1">
        <v>45566</v>
      </c>
      <c r="BK200" s="1">
        <v>45930</v>
      </c>
      <c r="BL200" s="1">
        <v>45575</v>
      </c>
      <c r="BM200" s="1">
        <v>45930</v>
      </c>
      <c r="BN200">
        <v>40</v>
      </c>
      <c r="BO200">
        <v>8</v>
      </c>
      <c r="BP200">
        <v>8</v>
      </c>
      <c r="BQ200">
        <v>0</v>
      </c>
      <c r="BR200">
        <v>8</v>
      </c>
      <c r="BS200">
        <v>8</v>
      </c>
      <c r="BT200">
        <v>8</v>
      </c>
      <c r="BU200">
        <v>0</v>
      </c>
      <c r="BV200" t="str">
        <f>"9:00 AM"</f>
        <v>9:00 AM</v>
      </c>
      <c r="BW200" t="str">
        <f>"5:00 PM"</f>
        <v>5:00 PM</v>
      </c>
      <c r="BX200" t="s">
        <v>133</v>
      </c>
      <c r="BY200">
        <v>0</v>
      </c>
      <c r="BZ200">
        <v>6</v>
      </c>
      <c r="CA200" t="s">
        <v>115</v>
      </c>
      <c r="CC200" t="s">
        <v>6360</v>
      </c>
      <c r="CD200" t="s">
        <v>512</v>
      </c>
      <c r="CE200" t="s">
        <v>6352</v>
      </c>
      <c r="CF200" t="s">
        <v>272</v>
      </c>
      <c r="CG200" t="s">
        <v>120</v>
      </c>
      <c r="CH200" s="3">
        <v>96952</v>
      </c>
      <c r="CI200" s="4">
        <v>8.86</v>
      </c>
      <c r="CJ200" s="4">
        <v>8.86</v>
      </c>
      <c r="CK200" s="4">
        <v>13.29</v>
      </c>
      <c r="CL200" s="4">
        <v>13.29</v>
      </c>
      <c r="CM200" t="s">
        <v>136</v>
      </c>
      <c r="CN200" t="s">
        <v>139</v>
      </c>
      <c r="CO200" t="s">
        <v>137</v>
      </c>
      <c r="CQ200" t="s">
        <v>115</v>
      </c>
      <c r="CR200" t="s">
        <v>138</v>
      </c>
      <c r="CS200" t="s">
        <v>139</v>
      </c>
      <c r="CT200" t="s">
        <v>138</v>
      </c>
      <c r="CU200" t="s">
        <v>139</v>
      </c>
      <c r="CV200" t="s">
        <v>138</v>
      </c>
      <c r="CW200" t="s">
        <v>139</v>
      </c>
      <c r="CX200" t="s">
        <v>240</v>
      </c>
      <c r="CY200" s="10">
        <v>16704338668</v>
      </c>
      <c r="CZ200" t="s">
        <v>6357</v>
      </c>
      <c r="DA200" t="s">
        <v>139</v>
      </c>
      <c r="DB200" t="s">
        <v>138</v>
      </c>
      <c r="DC200" t="s">
        <v>115</v>
      </c>
    </row>
    <row r="201" spans="1:112" ht="14.45" customHeight="1" x14ac:dyDescent="0.25">
      <c r="A201" t="s">
        <v>6934</v>
      </c>
      <c r="B201" t="s">
        <v>248</v>
      </c>
      <c r="C201" s="1">
        <v>45497</v>
      </c>
      <c r="D201" s="1">
        <v>45575</v>
      </c>
      <c r="E201" t="s">
        <v>210</v>
      </c>
      <c r="F201" s="1">
        <v>45564</v>
      </c>
      <c r="G201" t="s">
        <v>138</v>
      </c>
      <c r="H201" t="s">
        <v>115</v>
      </c>
      <c r="I201" t="s">
        <v>115</v>
      </c>
      <c r="J201" t="s">
        <v>3665</v>
      </c>
      <c r="L201" t="s">
        <v>3666</v>
      </c>
      <c r="M201" t="s">
        <v>3667</v>
      </c>
      <c r="N201" t="s">
        <v>272</v>
      </c>
      <c r="O201" t="s">
        <v>120</v>
      </c>
      <c r="P201" s="3">
        <v>96952</v>
      </c>
      <c r="Q201" t="s">
        <v>121</v>
      </c>
      <c r="S201" s="10">
        <v>16702850520</v>
      </c>
      <c r="U201" t="s">
        <v>3668</v>
      </c>
      <c r="V201">
        <v>334210</v>
      </c>
      <c r="W201" t="s">
        <v>123</v>
      </c>
      <c r="Y201" t="s">
        <v>3669</v>
      </c>
      <c r="Z201" t="s">
        <v>3670</v>
      </c>
      <c r="AA201" t="s">
        <v>3671</v>
      </c>
      <c r="AB201" t="s">
        <v>3672</v>
      </c>
      <c r="AC201" t="s">
        <v>3666</v>
      </c>
      <c r="AD201" t="s">
        <v>3667</v>
      </c>
      <c r="AE201" t="s">
        <v>272</v>
      </c>
      <c r="AF201" t="s">
        <v>120</v>
      </c>
      <c r="AG201" s="3">
        <v>96952</v>
      </c>
      <c r="AH201" t="s">
        <v>121</v>
      </c>
      <c r="AJ201" s="10">
        <v>16702850520</v>
      </c>
      <c r="AL201" t="s">
        <v>6935</v>
      </c>
      <c r="AM201" t="s">
        <v>734</v>
      </c>
      <c r="AN201" t="s">
        <v>3674</v>
      </c>
      <c r="AO201" t="s">
        <v>3675</v>
      </c>
      <c r="AP201" t="s">
        <v>1097</v>
      </c>
      <c r="AQ201" t="s">
        <v>3677</v>
      </c>
      <c r="AR201" t="s">
        <v>6936</v>
      </c>
      <c r="AS201" t="s">
        <v>128</v>
      </c>
      <c r="AT201" t="s">
        <v>120</v>
      </c>
      <c r="AU201" s="3">
        <v>96950</v>
      </c>
      <c r="AV201" t="s">
        <v>121</v>
      </c>
      <c r="AX201">
        <v>16702330081</v>
      </c>
      <c r="AZ201" t="s">
        <v>2248</v>
      </c>
      <c r="BA201" t="s">
        <v>3683</v>
      </c>
      <c r="BB201" t="s">
        <v>120</v>
      </c>
      <c r="BC201" t="s">
        <v>2250</v>
      </c>
      <c r="BD201" t="str">
        <f>"49-2021.00"</f>
        <v>49-2021.00</v>
      </c>
      <c r="BE201" t="s">
        <v>3678</v>
      </c>
      <c r="BF201" t="s">
        <v>6937</v>
      </c>
      <c r="BG201" t="s">
        <v>6938</v>
      </c>
      <c r="BH201">
        <v>2</v>
      </c>
      <c r="BI201">
        <v>2</v>
      </c>
      <c r="BJ201" s="1">
        <v>45566</v>
      </c>
      <c r="BK201" s="1">
        <v>46660</v>
      </c>
      <c r="BL201" s="1">
        <v>45575</v>
      </c>
      <c r="BM201" s="1">
        <v>46660</v>
      </c>
      <c r="BN201">
        <v>40</v>
      </c>
      <c r="BO201">
        <v>0</v>
      </c>
      <c r="BP201">
        <v>8</v>
      </c>
      <c r="BQ201">
        <v>8</v>
      </c>
      <c r="BR201">
        <v>8</v>
      </c>
      <c r="BS201">
        <v>8</v>
      </c>
      <c r="BT201">
        <v>8</v>
      </c>
      <c r="BU201">
        <v>0</v>
      </c>
      <c r="BV201" t="str">
        <f>"7:30 AM"</f>
        <v>7:30 AM</v>
      </c>
      <c r="BW201" t="str">
        <f>"4:00 PM"</f>
        <v>4:00 PM</v>
      </c>
      <c r="BX201" t="s">
        <v>189</v>
      </c>
      <c r="BY201">
        <v>0</v>
      </c>
      <c r="BZ201">
        <v>24</v>
      </c>
      <c r="CA201" t="s">
        <v>115</v>
      </c>
      <c r="CC201" t="s">
        <v>3681</v>
      </c>
      <c r="CD201" t="s">
        <v>3666</v>
      </c>
      <c r="CE201" t="s">
        <v>3667</v>
      </c>
      <c r="CF201" t="s">
        <v>272</v>
      </c>
      <c r="CG201" t="s">
        <v>120</v>
      </c>
      <c r="CH201" s="3">
        <v>96952</v>
      </c>
      <c r="CI201" s="4">
        <v>19.27</v>
      </c>
      <c r="CJ201" s="4">
        <v>19.27</v>
      </c>
      <c r="CK201" s="4">
        <v>28.91</v>
      </c>
      <c r="CL201" s="4">
        <v>28.91</v>
      </c>
      <c r="CM201" t="s">
        <v>136</v>
      </c>
      <c r="CN201" t="s">
        <v>139</v>
      </c>
      <c r="CO201" t="s">
        <v>137</v>
      </c>
      <c r="CQ201" t="s">
        <v>115</v>
      </c>
      <c r="CR201" t="s">
        <v>138</v>
      </c>
      <c r="CS201" t="s">
        <v>139</v>
      </c>
      <c r="CT201" t="s">
        <v>138</v>
      </c>
      <c r="CU201" t="s">
        <v>139</v>
      </c>
      <c r="CV201" t="s">
        <v>138</v>
      </c>
      <c r="CW201" t="s">
        <v>139</v>
      </c>
      <c r="CX201" t="s">
        <v>139</v>
      </c>
      <c r="CY201" s="10">
        <v>16702850520</v>
      </c>
      <c r="CZ201" t="s">
        <v>6935</v>
      </c>
      <c r="DA201" t="s">
        <v>139</v>
      </c>
      <c r="DB201" t="s">
        <v>138</v>
      </c>
      <c r="DC201" t="s">
        <v>115</v>
      </c>
      <c r="DD201" t="s">
        <v>3674</v>
      </c>
      <c r="DE201" t="s">
        <v>3675</v>
      </c>
      <c r="DF201" t="s">
        <v>3277</v>
      </c>
      <c r="DG201" t="s">
        <v>3683</v>
      </c>
      <c r="DH201" t="s">
        <v>2248</v>
      </c>
    </row>
    <row r="202" spans="1:112" ht="14.45" customHeight="1" x14ac:dyDescent="0.25">
      <c r="A202" t="s">
        <v>8203</v>
      </c>
      <c r="B202" t="s">
        <v>248</v>
      </c>
      <c r="C202" s="1">
        <v>45478</v>
      </c>
      <c r="D202" s="1">
        <v>45575</v>
      </c>
      <c r="E202" t="s">
        <v>210</v>
      </c>
      <c r="F202" s="1">
        <v>45558</v>
      </c>
      <c r="G202" t="s">
        <v>115</v>
      </c>
      <c r="H202" t="s">
        <v>115</v>
      </c>
      <c r="I202" t="s">
        <v>115</v>
      </c>
      <c r="J202" t="s">
        <v>4881</v>
      </c>
      <c r="K202" t="s">
        <v>4882</v>
      </c>
      <c r="L202" t="s">
        <v>4883</v>
      </c>
      <c r="M202" t="s">
        <v>4884</v>
      </c>
      <c r="N202" t="s">
        <v>128</v>
      </c>
      <c r="O202" t="s">
        <v>120</v>
      </c>
      <c r="P202" s="3">
        <v>96950</v>
      </c>
      <c r="Q202" t="s">
        <v>121</v>
      </c>
      <c r="S202" s="10">
        <v>16707830213</v>
      </c>
      <c r="U202" t="s">
        <v>1228</v>
      </c>
      <c r="V202">
        <v>531110</v>
      </c>
      <c r="W202" t="s">
        <v>123</v>
      </c>
      <c r="Y202" t="s">
        <v>4885</v>
      </c>
      <c r="Z202" t="s">
        <v>4886</v>
      </c>
      <c r="AA202" t="s">
        <v>139</v>
      </c>
      <c r="AB202" t="s">
        <v>516</v>
      </c>
      <c r="AC202" t="s">
        <v>4883</v>
      </c>
      <c r="AD202" t="s">
        <v>4884</v>
      </c>
      <c r="AE202" t="s">
        <v>128</v>
      </c>
      <c r="AF202" t="s">
        <v>120</v>
      </c>
      <c r="AG202" s="3">
        <v>96950</v>
      </c>
      <c r="AH202" t="s">
        <v>121</v>
      </c>
      <c r="AJ202" s="10">
        <v>16707830213</v>
      </c>
      <c r="AL202" t="s">
        <v>1234</v>
      </c>
      <c r="BD202" t="str">
        <f>"49-9071.00"</f>
        <v>49-9071.00</v>
      </c>
      <c r="BE202" t="s">
        <v>169</v>
      </c>
      <c r="BF202" t="s">
        <v>4887</v>
      </c>
      <c r="BG202" t="s">
        <v>2804</v>
      </c>
      <c r="BH202">
        <v>10</v>
      </c>
      <c r="BI202">
        <v>10</v>
      </c>
      <c r="BJ202" s="1">
        <v>45560</v>
      </c>
      <c r="BK202" s="1">
        <v>45924</v>
      </c>
      <c r="BL202" s="1">
        <v>45575</v>
      </c>
      <c r="BM202" s="1">
        <v>45924</v>
      </c>
      <c r="BN202">
        <v>40</v>
      </c>
      <c r="BO202">
        <v>0</v>
      </c>
      <c r="BP202">
        <v>8</v>
      </c>
      <c r="BQ202">
        <v>8</v>
      </c>
      <c r="BR202">
        <v>8</v>
      </c>
      <c r="BS202">
        <v>8</v>
      </c>
      <c r="BT202">
        <v>8</v>
      </c>
      <c r="BU202">
        <v>0</v>
      </c>
      <c r="BV202" t="str">
        <f>"8:00 AM"</f>
        <v>8:00 AM</v>
      </c>
      <c r="BW202" t="str">
        <f>"5:00 PM"</f>
        <v>5:00 PM</v>
      </c>
      <c r="BX202" t="s">
        <v>133</v>
      </c>
      <c r="BY202">
        <v>0</v>
      </c>
      <c r="BZ202">
        <v>24</v>
      </c>
      <c r="CA202" t="s">
        <v>115</v>
      </c>
      <c r="CC202" t="s">
        <v>5932</v>
      </c>
      <c r="CD202" t="s">
        <v>4889</v>
      </c>
      <c r="CE202" t="s">
        <v>139</v>
      </c>
      <c r="CF202" t="s">
        <v>128</v>
      </c>
      <c r="CG202" t="s">
        <v>120</v>
      </c>
      <c r="CH202" s="3">
        <v>96950</v>
      </c>
      <c r="CI202" s="4">
        <v>9.5399999999999991</v>
      </c>
      <c r="CJ202" s="4">
        <v>9.5399999999999991</v>
      </c>
      <c r="CK202" s="4">
        <v>14.31</v>
      </c>
      <c r="CL202" s="4">
        <v>14.31</v>
      </c>
      <c r="CM202" t="s">
        <v>136</v>
      </c>
      <c r="CN202" t="s">
        <v>139</v>
      </c>
      <c r="CO202" t="s">
        <v>137</v>
      </c>
      <c r="CQ202" t="s">
        <v>115</v>
      </c>
      <c r="CR202" t="s">
        <v>138</v>
      </c>
      <c r="CS202" t="s">
        <v>138</v>
      </c>
      <c r="CT202" t="s">
        <v>138</v>
      </c>
      <c r="CU202" t="s">
        <v>139</v>
      </c>
      <c r="CV202" t="s">
        <v>138</v>
      </c>
      <c r="CW202" t="s">
        <v>139</v>
      </c>
      <c r="CX202" t="s">
        <v>416</v>
      </c>
      <c r="CY202" s="10">
        <v>16707830213</v>
      </c>
      <c r="CZ202" t="s">
        <v>1234</v>
      </c>
      <c r="DA202" t="s">
        <v>417</v>
      </c>
      <c r="DB202" t="s">
        <v>138</v>
      </c>
      <c r="DC202" t="s">
        <v>115</v>
      </c>
      <c r="DD202" t="s">
        <v>418</v>
      </c>
      <c r="DE202" t="s">
        <v>419</v>
      </c>
      <c r="DF202" t="s">
        <v>420</v>
      </c>
      <c r="DG202" t="s">
        <v>421</v>
      </c>
      <c r="DH202" t="s">
        <v>422</v>
      </c>
    </row>
    <row r="203" spans="1:112" ht="14.45" customHeight="1" x14ac:dyDescent="0.25">
      <c r="A203" t="s">
        <v>8204</v>
      </c>
      <c r="B203" t="s">
        <v>248</v>
      </c>
      <c r="C203" s="1">
        <v>45443</v>
      </c>
      <c r="D203" s="1">
        <v>45575</v>
      </c>
      <c r="E203" t="s">
        <v>210</v>
      </c>
      <c r="F203" s="1">
        <v>45564</v>
      </c>
      <c r="G203" t="s">
        <v>115</v>
      </c>
      <c r="H203" t="s">
        <v>115</v>
      </c>
      <c r="I203" t="s">
        <v>115</v>
      </c>
      <c r="J203" t="s">
        <v>1361</v>
      </c>
      <c r="K203" t="s">
        <v>1361</v>
      </c>
      <c r="L203" t="s">
        <v>1362</v>
      </c>
      <c r="M203" t="s">
        <v>1363</v>
      </c>
      <c r="N203" t="s">
        <v>119</v>
      </c>
      <c r="O203" t="s">
        <v>120</v>
      </c>
      <c r="P203" s="3">
        <v>96950</v>
      </c>
      <c r="Q203" t="s">
        <v>121</v>
      </c>
      <c r="R203" t="s">
        <v>139</v>
      </c>
      <c r="S203" s="10">
        <v>16702357642</v>
      </c>
      <c r="U203" t="s">
        <v>1364</v>
      </c>
      <c r="V203">
        <v>53111</v>
      </c>
      <c r="W203" t="s">
        <v>123</v>
      </c>
      <c r="Y203" t="s">
        <v>1365</v>
      </c>
      <c r="Z203" t="s">
        <v>1366</v>
      </c>
      <c r="AA203" t="s">
        <v>1367</v>
      </c>
      <c r="AB203" t="s">
        <v>1368</v>
      </c>
      <c r="AC203" t="s">
        <v>1362</v>
      </c>
      <c r="AD203" t="s">
        <v>1363</v>
      </c>
      <c r="AE203" t="s">
        <v>119</v>
      </c>
      <c r="AF203" t="s">
        <v>120</v>
      </c>
      <c r="AG203" s="3">
        <v>96950</v>
      </c>
      <c r="AH203" t="s">
        <v>121</v>
      </c>
      <c r="AJ203" s="10">
        <v>16702357642</v>
      </c>
      <c r="AL203" t="s">
        <v>8205</v>
      </c>
      <c r="BD203" t="str">
        <f>"49-9071.00"</f>
        <v>49-9071.00</v>
      </c>
      <c r="BE203" t="s">
        <v>169</v>
      </c>
      <c r="BF203" t="s">
        <v>8206</v>
      </c>
      <c r="BG203" t="s">
        <v>1372</v>
      </c>
      <c r="BH203">
        <v>10</v>
      </c>
      <c r="BI203">
        <v>10</v>
      </c>
      <c r="BJ203" s="1">
        <v>45566</v>
      </c>
      <c r="BK203" s="1">
        <v>45930</v>
      </c>
      <c r="BL203" s="1">
        <v>45575</v>
      </c>
      <c r="BM203" s="1">
        <v>45930</v>
      </c>
      <c r="BN203">
        <v>40</v>
      </c>
      <c r="BO203">
        <v>0</v>
      </c>
      <c r="BP203">
        <v>8</v>
      </c>
      <c r="BQ203">
        <v>8</v>
      </c>
      <c r="BR203">
        <v>8</v>
      </c>
      <c r="BS203">
        <v>8</v>
      </c>
      <c r="BT203">
        <v>8</v>
      </c>
      <c r="BU203">
        <v>0</v>
      </c>
      <c r="BV203" t="str">
        <f>"8:00 AM"</f>
        <v>8:00 AM</v>
      </c>
      <c r="BW203" t="str">
        <f>"5:00 PM"</f>
        <v>5:00 PM</v>
      </c>
      <c r="BX203" t="s">
        <v>133</v>
      </c>
      <c r="BY203">
        <v>0</v>
      </c>
      <c r="BZ203">
        <v>12</v>
      </c>
      <c r="CA203" t="s">
        <v>115</v>
      </c>
      <c r="CC203" t="s">
        <v>8207</v>
      </c>
      <c r="CD203" t="s">
        <v>8208</v>
      </c>
      <c r="CE203" t="s">
        <v>1375</v>
      </c>
      <c r="CF203" t="s">
        <v>119</v>
      </c>
      <c r="CG203" t="s">
        <v>120</v>
      </c>
      <c r="CH203" s="3">
        <v>96950</v>
      </c>
      <c r="CI203" s="4">
        <v>9.5399999999999991</v>
      </c>
      <c r="CJ203" s="4">
        <v>9.5399999999999991</v>
      </c>
      <c r="CK203" s="4">
        <v>14.31</v>
      </c>
      <c r="CL203" s="4">
        <v>14.31</v>
      </c>
      <c r="CM203" t="s">
        <v>136</v>
      </c>
      <c r="CN203" t="s">
        <v>139</v>
      </c>
      <c r="CO203" t="s">
        <v>137</v>
      </c>
      <c r="CQ203" t="s">
        <v>115</v>
      </c>
      <c r="CR203" t="s">
        <v>138</v>
      </c>
      <c r="CS203" t="s">
        <v>138</v>
      </c>
      <c r="CT203" t="s">
        <v>138</v>
      </c>
      <c r="CU203" t="s">
        <v>139</v>
      </c>
      <c r="CV203" t="s">
        <v>138</v>
      </c>
      <c r="CW203" t="s">
        <v>139</v>
      </c>
      <c r="CX203" t="s">
        <v>139</v>
      </c>
      <c r="CY203" s="10">
        <v>16702357642</v>
      </c>
      <c r="CZ203" t="s">
        <v>8205</v>
      </c>
      <c r="DA203" t="s">
        <v>139</v>
      </c>
      <c r="DB203" t="s">
        <v>138</v>
      </c>
      <c r="DC203" t="s">
        <v>115</v>
      </c>
    </row>
    <row r="204" spans="1:112" ht="14.45" customHeight="1" x14ac:dyDescent="0.25">
      <c r="A204" t="s">
        <v>8209</v>
      </c>
      <c r="B204" t="s">
        <v>248</v>
      </c>
      <c r="C204" s="1">
        <v>45468</v>
      </c>
      <c r="D204" s="1">
        <v>45575</v>
      </c>
      <c r="E204" t="s">
        <v>210</v>
      </c>
      <c r="F204" s="1">
        <v>45626</v>
      </c>
      <c r="G204" t="s">
        <v>115</v>
      </c>
      <c r="H204" t="s">
        <v>115</v>
      </c>
      <c r="I204" t="s">
        <v>115</v>
      </c>
      <c r="J204" t="s">
        <v>380</v>
      </c>
      <c r="L204" t="s">
        <v>381</v>
      </c>
      <c r="N204" t="s">
        <v>128</v>
      </c>
      <c r="O204" t="s">
        <v>120</v>
      </c>
      <c r="P204" s="3">
        <v>96950</v>
      </c>
      <c r="Q204" t="s">
        <v>121</v>
      </c>
      <c r="S204" s="10">
        <v>16702335504</v>
      </c>
      <c r="T204">
        <v>0</v>
      </c>
      <c r="U204" t="s">
        <v>382</v>
      </c>
      <c r="V204">
        <v>561320</v>
      </c>
      <c r="W204" t="s">
        <v>123</v>
      </c>
      <c r="Y204" t="s">
        <v>643</v>
      </c>
      <c r="Z204" t="s">
        <v>8210</v>
      </c>
      <c r="AA204" t="s">
        <v>266</v>
      </c>
      <c r="AB204" t="s">
        <v>126</v>
      </c>
      <c r="AC204" t="s">
        <v>381</v>
      </c>
      <c r="AE204" t="s">
        <v>128</v>
      </c>
      <c r="AF204" t="s">
        <v>120</v>
      </c>
      <c r="AG204" s="3">
        <v>96950</v>
      </c>
      <c r="AH204" t="s">
        <v>121</v>
      </c>
      <c r="AJ204" s="10">
        <v>16702335504</v>
      </c>
      <c r="AK204">
        <v>0</v>
      </c>
      <c r="AL204" t="s">
        <v>386</v>
      </c>
      <c r="BD204" t="str">
        <f>"37-2012.00"</f>
        <v>37-2012.00</v>
      </c>
      <c r="BE204" t="s">
        <v>647</v>
      </c>
      <c r="BF204" t="s">
        <v>8211</v>
      </c>
      <c r="BG204" t="s">
        <v>8212</v>
      </c>
      <c r="BH204">
        <v>2</v>
      </c>
      <c r="BI204">
        <v>2</v>
      </c>
      <c r="BJ204" s="1">
        <v>45627</v>
      </c>
      <c r="BK204" s="1">
        <v>45991</v>
      </c>
      <c r="BL204" s="1">
        <v>45627</v>
      </c>
      <c r="BM204" s="1">
        <v>45991</v>
      </c>
      <c r="BN204">
        <v>40</v>
      </c>
      <c r="BO204">
        <v>0</v>
      </c>
      <c r="BP204">
        <v>8</v>
      </c>
      <c r="BQ204">
        <v>8</v>
      </c>
      <c r="BR204">
        <v>8</v>
      </c>
      <c r="BS204">
        <v>8</v>
      </c>
      <c r="BT204">
        <v>8</v>
      </c>
      <c r="BU204">
        <v>0</v>
      </c>
      <c r="BV204" t="str">
        <f>"8:00 AM"</f>
        <v>8:00 AM</v>
      </c>
      <c r="BW204" t="str">
        <f>"5:00 PM"</f>
        <v>5:00 PM</v>
      </c>
      <c r="BX204" t="s">
        <v>240</v>
      </c>
      <c r="BY204">
        <v>0</v>
      </c>
      <c r="BZ204">
        <v>3</v>
      </c>
      <c r="CA204" t="s">
        <v>115</v>
      </c>
      <c r="CC204" t="s">
        <v>8213</v>
      </c>
      <c r="CD204" t="s">
        <v>8214</v>
      </c>
      <c r="CF204" t="s">
        <v>128</v>
      </c>
      <c r="CG204" t="s">
        <v>120</v>
      </c>
      <c r="CH204" s="3">
        <v>96950</v>
      </c>
      <c r="CI204" s="4">
        <v>7.64</v>
      </c>
      <c r="CJ204" s="4">
        <v>7.64</v>
      </c>
      <c r="CK204" s="4">
        <v>11.46</v>
      </c>
      <c r="CL204" s="4">
        <v>11.46</v>
      </c>
      <c r="CM204" t="s">
        <v>136</v>
      </c>
      <c r="CN204" t="s">
        <v>139</v>
      </c>
      <c r="CO204" t="s">
        <v>137</v>
      </c>
      <c r="CQ204" t="s">
        <v>115</v>
      </c>
      <c r="CR204" t="s">
        <v>138</v>
      </c>
      <c r="CS204" t="s">
        <v>139</v>
      </c>
      <c r="CT204" t="s">
        <v>138</v>
      </c>
      <c r="CU204" t="s">
        <v>139</v>
      </c>
      <c r="CV204" t="s">
        <v>138</v>
      </c>
      <c r="CW204" t="s">
        <v>139</v>
      </c>
      <c r="CX204" t="s">
        <v>8215</v>
      </c>
      <c r="CY204" s="10">
        <v>16702335504</v>
      </c>
      <c r="CZ204" t="s">
        <v>386</v>
      </c>
      <c r="DA204" t="s">
        <v>139</v>
      </c>
      <c r="DB204" t="s">
        <v>138</v>
      </c>
      <c r="DC204" t="s">
        <v>115</v>
      </c>
    </row>
    <row r="205" spans="1:112" ht="14.45" customHeight="1" x14ac:dyDescent="0.25">
      <c r="A205" t="s">
        <v>8769</v>
      </c>
      <c r="B205" t="s">
        <v>248</v>
      </c>
      <c r="C205" s="1">
        <v>45476</v>
      </c>
      <c r="D205" s="1">
        <v>45575</v>
      </c>
      <c r="E205" t="s">
        <v>210</v>
      </c>
      <c r="F205" s="1">
        <v>45564</v>
      </c>
      <c r="G205" t="s">
        <v>115</v>
      </c>
      <c r="H205" t="s">
        <v>115</v>
      </c>
      <c r="I205" t="s">
        <v>115</v>
      </c>
      <c r="J205" t="s">
        <v>5366</v>
      </c>
      <c r="K205" t="s">
        <v>5976</v>
      </c>
      <c r="L205" t="s">
        <v>5368</v>
      </c>
      <c r="M205" t="s">
        <v>139</v>
      </c>
      <c r="N205" t="s">
        <v>128</v>
      </c>
      <c r="O205" t="s">
        <v>120</v>
      </c>
      <c r="P205" s="3">
        <v>96950</v>
      </c>
      <c r="Q205" t="s">
        <v>121</v>
      </c>
      <c r="S205" s="10">
        <v>16702879168</v>
      </c>
      <c r="U205" t="s">
        <v>5369</v>
      </c>
      <c r="V205">
        <v>445110</v>
      </c>
      <c r="W205" t="s">
        <v>123</v>
      </c>
      <c r="Y205" t="s">
        <v>5370</v>
      </c>
      <c r="Z205" t="s">
        <v>5371</v>
      </c>
      <c r="AB205" t="s">
        <v>126</v>
      </c>
      <c r="AC205" t="s">
        <v>5368</v>
      </c>
      <c r="AD205" t="s">
        <v>139</v>
      </c>
      <c r="AE205" t="s">
        <v>128</v>
      </c>
      <c r="AF205" t="s">
        <v>120</v>
      </c>
      <c r="AG205" s="3">
        <v>96950</v>
      </c>
      <c r="AH205" t="s">
        <v>121</v>
      </c>
      <c r="AJ205" s="10">
        <v>16702359168</v>
      </c>
      <c r="AL205" t="s">
        <v>5372</v>
      </c>
      <c r="BD205" t="str">
        <f>"11-2022.00"</f>
        <v>11-2022.00</v>
      </c>
      <c r="BE205" t="s">
        <v>5373</v>
      </c>
      <c r="BF205" t="s">
        <v>8770</v>
      </c>
      <c r="BG205" t="s">
        <v>5375</v>
      </c>
      <c r="BH205">
        <v>2</v>
      </c>
      <c r="BI205">
        <v>2</v>
      </c>
      <c r="BJ205" s="1">
        <v>45566</v>
      </c>
      <c r="BK205" s="1">
        <v>45930</v>
      </c>
      <c r="BL205" s="1">
        <v>45575</v>
      </c>
      <c r="BM205" s="1">
        <v>45930</v>
      </c>
      <c r="BN205">
        <v>35</v>
      </c>
      <c r="BO205">
        <v>0</v>
      </c>
      <c r="BP205">
        <v>7</v>
      </c>
      <c r="BQ205">
        <v>7</v>
      </c>
      <c r="BR205">
        <v>7</v>
      </c>
      <c r="BS205">
        <v>7</v>
      </c>
      <c r="BT205">
        <v>7</v>
      </c>
      <c r="BU205">
        <v>0</v>
      </c>
      <c r="BV205" t="str">
        <f>"8:00 AM"</f>
        <v>8:00 AM</v>
      </c>
      <c r="BW205" t="str">
        <f>"5:00 PM"</f>
        <v>5:00 PM</v>
      </c>
      <c r="BX205" t="s">
        <v>133</v>
      </c>
      <c r="BY205">
        <v>0</v>
      </c>
      <c r="BZ205">
        <v>36</v>
      </c>
      <c r="CA205" t="s">
        <v>138</v>
      </c>
      <c r="CB205">
        <v>18</v>
      </c>
      <c r="CC205" s="2" t="s">
        <v>8771</v>
      </c>
      <c r="CD205" t="s">
        <v>5368</v>
      </c>
      <c r="CE205" t="s">
        <v>139</v>
      </c>
      <c r="CF205" t="s">
        <v>128</v>
      </c>
      <c r="CG205" t="s">
        <v>120</v>
      </c>
      <c r="CH205" s="3">
        <v>96950</v>
      </c>
      <c r="CI205" s="4">
        <v>17.07</v>
      </c>
      <c r="CJ205" s="4">
        <v>17.07</v>
      </c>
      <c r="CM205" t="s">
        <v>136</v>
      </c>
      <c r="CN205" t="s">
        <v>8772</v>
      </c>
      <c r="CO205" t="s">
        <v>137</v>
      </c>
      <c r="CQ205" t="s">
        <v>115</v>
      </c>
      <c r="CR205" t="s">
        <v>138</v>
      </c>
      <c r="CS205" t="s">
        <v>139</v>
      </c>
      <c r="CT205" t="s">
        <v>139</v>
      </c>
      <c r="CU205" t="s">
        <v>139</v>
      </c>
      <c r="CV205" t="s">
        <v>138</v>
      </c>
      <c r="CW205" t="s">
        <v>139</v>
      </c>
      <c r="CX205" t="s">
        <v>2315</v>
      </c>
      <c r="CY205" s="10">
        <v>16702359168</v>
      </c>
      <c r="CZ205" t="s">
        <v>5378</v>
      </c>
      <c r="DA205" t="s">
        <v>139</v>
      </c>
      <c r="DB205" t="s">
        <v>138</v>
      </c>
      <c r="DC205" t="s">
        <v>115</v>
      </c>
    </row>
    <row r="206" spans="1:112" ht="14.45" customHeight="1" x14ac:dyDescent="0.25">
      <c r="A206" t="s">
        <v>9401</v>
      </c>
      <c r="B206" t="s">
        <v>113</v>
      </c>
      <c r="C206" s="1">
        <v>45461</v>
      </c>
      <c r="D206" s="1">
        <v>45575</v>
      </c>
      <c r="E206" t="s">
        <v>114</v>
      </c>
      <c r="G206" t="s">
        <v>115</v>
      </c>
      <c r="H206" t="s">
        <v>115</v>
      </c>
      <c r="I206" t="s">
        <v>115</v>
      </c>
      <c r="J206" t="s">
        <v>527</v>
      </c>
      <c r="K206" t="s">
        <v>528</v>
      </c>
      <c r="L206" t="s">
        <v>529</v>
      </c>
      <c r="M206" t="s">
        <v>536</v>
      </c>
      <c r="N206" t="s">
        <v>128</v>
      </c>
      <c r="O206" t="s">
        <v>120</v>
      </c>
      <c r="P206" s="3">
        <v>96950</v>
      </c>
      <c r="Q206" t="s">
        <v>121</v>
      </c>
      <c r="S206" s="10">
        <v>16702352883</v>
      </c>
      <c r="T206">
        <v>0</v>
      </c>
      <c r="U206" t="s">
        <v>531</v>
      </c>
      <c r="V206">
        <v>56132</v>
      </c>
      <c r="W206" t="s">
        <v>123</v>
      </c>
      <c r="Y206" t="s">
        <v>533</v>
      </c>
      <c r="Z206" t="s">
        <v>534</v>
      </c>
      <c r="AA206" t="s">
        <v>535</v>
      </c>
      <c r="AB206" t="s">
        <v>516</v>
      </c>
      <c r="AC206" t="s">
        <v>529</v>
      </c>
      <c r="AD206" t="s">
        <v>536</v>
      </c>
      <c r="AE206" t="s">
        <v>128</v>
      </c>
      <c r="AF206" t="s">
        <v>120</v>
      </c>
      <c r="AG206" s="3">
        <v>96950</v>
      </c>
      <c r="AH206" t="s">
        <v>121</v>
      </c>
      <c r="AJ206" s="10">
        <v>16702352883</v>
      </c>
      <c r="AK206">
        <v>0</v>
      </c>
      <c r="AL206" t="s">
        <v>537</v>
      </c>
      <c r="BD206" t="str">
        <f>"39-7011.00"</f>
        <v>39-7011.00</v>
      </c>
      <c r="BE206" t="s">
        <v>719</v>
      </c>
      <c r="BF206" t="s">
        <v>9402</v>
      </c>
      <c r="BG206" t="s">
        <v>719</v>
      </c>
      <c r="BH206">
        <v>5</v>
      </c>
      <c r="BJ206" s="1">
        <v>45536</v>
      </c>
      <c r="BK206" s="1">
        <v>45900</v>
      </c>
      <c r="BN206">
        <v>35</v>
      </c>
      <c r="BO206">
        <v>0</v>
      </c>
      <c r="BP206">
        <v>7</v>
      </c>
      <c r="BQ206">
        <v>7</v>
      </c>
      <c r="BR206">
        <v>7</v>
      </c>
      <c r="BS206">
        <v>7</v>
      </c>
      <c r="BT206">
        <v>7</v>
      </c>
      <c r="BU206">
        <v>0</v>
      </c>
      <c r="BV206" t="str">
        <f>"8:00 AM"</f>
        <v>8:00 AM</v>
      </c>
      <c r="BW206" t="str">
        <f>"4:00 PM"</f>
        <v>4:00 PM</v>
      </c>
      <c r="BX206" t="s">
        <v>133</v>
      </c>
      <c r="BY206">
        <v>0</v>
      </c>
      <c r="BZ206">
        <v>12</v>
      </c>
      <c r="CA206" t="s">
        <v>115</v>
      </c>
      <c r="CC206" t="s">
        <v>9403</v>
      </c>
      <c r="CD206" t="s">
        <v>529</v>
      </c>
      <c r="CE206" t="s">
        <v>542</v>
      </c>
      <c r="CF206" t="s">
        <v>128</v>
      </c>
      <c r="CG206" t="s">
        <v>120</v>
      </c>
      <c r="CH206" s="3">
        <v>96950</v>
      </c>
      <c r="CI206" s="4">
        <v>10.050000000000001</v>
      </c>
      <c r="CJ206" s="4">
        <v>10.050000000000001</v>
      </c>
      <c r="CK206" s="4">
        <v>15.08</v>
      </c>
      <c r="CL206" s="4">
        <v>15.08</v>
      </c>
      <c r="CM206" t="s">
        <v>136</v>
      </c>
      <c r="CN206" t="s">
        <v>139</v>
      </c>
      <c r="CO206" t="s">
        <v>137</v>
      </c>
      <c r="CQ206" t="s">
        <v>115</v>
      </c>
      <c r="CR206" t="s">
        <v>138</v>
      </c>
      <c r="CS206" t="s">
        <v>139</v>
      </c>
      <c r="CT206" t="s">
        <v>138</v>
      </c>
      <c r="CU206" t="s">
        <v>138</v>
      </c>
      <c r="CV206" t="s">
        <v>138</v>
      </c>
      <c r="CW206" t="s">
        <v>139</v>
      </c>
      <c r="CX206" t="s">
        <v>2185</v>
      </c>
      <c r="CY206" s="10">
        <v>16702352883</v>
      </c>
      <c r="CZ206" t="s">
        <v>537</v>
      </c>
      <c r="DA206" t="s">
        <v>139</v>
      </c>
      <c r="DB206" t="s">
        <v>138</v>
      </c>
      <c r="DC206" t="s">
        <v>115</v>
      </c>
    </row>
    <row r="207" spans="1:112" ht="14.45" customHeight="1" x14ac:dyDescent="0.25">
      <c r="A207" t="s">
        <v>9405</v>
      </c>
      <c r="B207" t="s">
        <v>158</v>
      </c>
      <c r="C207" s="1">
        <v>45464</v>
      </c>
      <c r="D207" s="1">
        <v>45575</v>
      </c>
      <c r="E207" t="s">
        <v>210</v>
      </c>
      <c r="F207" s="1">
        <v>45595</v>
      </c>
      <c r="G207" t="s">
        <v>115</v>
      </c>
      <c r="H207" t="s">
        <v>115</v>
      </c>
      <c r="I207" t="s">
        <v>115</v>
      </c>
      <c r="J207" t="s">
        <v>8800</v>
      </c>
      <c r="K207" t="s">
        <v>528</v>
      </c>
      <c r="L207" t="s">
        <v>529</v>
      </c>
      <c r="M207" t="s">
        <v>536</v>
      </c>
      <c r="N207" t="s">
        <v>128</v>
      </c>
      <c r="O207" t="s">
        <v>120</v>
      </c>
      <c r="P207" s="3">
        <v>96950</v>
      </c>
      <c r="Q207" t="s">
        <v>121</v>
      </c>
      <c r="S207" s="10">
        <v>16702352883</v>
      </c>
      <c r="T207">
        <v>0</v>
      </c>
      <c r="U207" t="s">
        <v>531</v>
      </c>
      <c r="V207">
        <v>56132</v>
      </c>
      <c r="W207" t="s">
        <v>123</v>
      </c>
      <c r="Y207" t="s">
        <v>533</v>
      </c>
      <c r="Z207" t="s">
        <v>534</v>
      </c>
      <c r="AA207" t="s">
        <v>535</v>
      </c>
      <c r="AB207" t="s">
        <v>516</v>
      </c>
      <c r="AC207" t="s">
        <v>529</v>
      </c>
      <c r="AD207" t="s">
        <v>536</v>
      </c>
      <c r="AE207" t="s">
        <v>128</v>
      </c>
      <c r="AF207" t="s">
        <v>120</v>
      </c>
      <c r="AG207" s="3">
        <v>96950</v>
      </c>
      <c r="AH207" t="s">
        <v>121</v>
      </c>
      <c r="AJ207" s="10">
        <v>16702352883</v>
      </c>
      <c r="AK207">
        <v>0</v>
      </c>
      <c r="AL207" t="s">
        <v>537</v>
      </c>
      <c r="BD207" t="str">
        <f>"35-3011.00"</f>
        <v>35-3011.00</v>
      </c>
      <c r="BE207" t="s">
        <v>3960</v>
      </c>
      <c r="BF207" t="s">
        <v>9406</v>
      </c>
      <c r="BG207" t="s">
        <v>6632</v>
      </c>
      <c r="BH207">
        <v>10</v>
      </c>
      <c r="BJ207" s="1">
        <v>45597</v>
      </c>
      <c r="BK207" s="1">
        <v>45961</v>
      </c>
      <c r="BN207">
        <v>35</v>
      </c>
      <c r="BO207">
        <v>0</v>
      </c>
      <c r="BP207">
        <v>7</v>
      </c>
      <c r="BQ207">
        <v>7</v>
      </c>
      <c r="BR207">
        <v>7</v>
      </c>
      <c r="BS207">
        <v>7</v>
      </c>
      <c r="BT207">
        <v>7</v>
      </c>
      <c r="BU207">
        <v>0</v>
      </c>
      <c r="BV207" t="str">
        <f>"5:00 PM"</f>
        <v>5:00 PM</v>
      </c>
      <c r="BW207" t="str">
        <f>"12:00 AM"</f>
        <v>12:00 AM</v>
      </c>
      <c r="BX207" t="s">
        <v>133</v>
      </c>
      <c r="BY207">
        <v>0</v>
      </c>
      <c r="BZ207">
        <v>12</v>
      </c>
      <c r="CA207" t="s">
        <v>115</v>
      </c>
      <c r="CC207" t="s">
        <v>9407</v>
      </c>
      <c r="CD207" t="s">
        <v>529</v>
      </c>
      <c r="CE207" t="s">
        <v>542</v>
      </c>
      <c r="CF207" t="s">
        <v>128</v>
      </c>
      <c r="CG207" t="s">
        <v>120</v>
      </c>
      <c r="CH207" s="3">
        <v>96950</v>
      </c>
      <c r="CI207" s="4">
        <v>7.93</v>
      </c>
      <c r="CJ207" s="4">
        <v>7.93</v>
      </c>
      <c r="CK207" s="4">
        <v>11.9</v>
      </c>
      <c r="CL207" s="4">
        <v>11.9</v>
      </c>
      <c r="CM207" t="s">
        <v>136</v>
      </c>
      <c r="CN207" t="s">
        <v>191</v>
      </c>
      <c r="CO207" t="s">
        <v>137</v>
      </c>
      <c r="CQ207" t="s">
        <v>115</v>
      </c>
      <c r="CR207" t="s">
        <v>138</v>
      </c>
      <c r="CS207" t="s">
        <v>139</v>
      </c>
      <c r="CT207" t="s">
        <v>138</v>
      </c>
      <c r="CU207" t="s">
        <v>138</v>
      </c>
      <c r="CV207" t="s">
        <v>138</v>
      </c>
      <c r="CW207" t="s">
        <v>139</v>
      </c>
      <c r="CX207" t="s">
        <v>2135</v>
      </c>
      <c r="CY207" s="10">
        <v>16702352883</v>
      </c>
      <c r="CZ207" t="s">
        <v>537</v>
      </c>
      <c r="DA207" t="s">
        <v>331</v>
      </c>
      <c r="DB207" t="s">
        <v>138</v>
      </c>
      <c r="DC207" t="s">
        <v>115</v>
      </c>
    </row>
    <row r="208" spans="1:112" ht="14.45" customHeight="1" x14ac:dyDescent="0.25">
      <c r="A208" t="s">
        <v>9508</v>
      </c>
      <c r="B208" t="s">
        <v>158</v>
      </c>
      <c r="C208" s="1">
        <v>45464</v>
      </c>
      <c r="D208" s="1">
        <v>45575</v>
      </c>
      <c r="E208" t="s">
        <v>210</v>
      </c>
      <c r="F208" s="1">
        <v>45595</v>
      </c>
      <c r="G208" t="s">
        <v>115</v>
      </c>
      <c r="H208" t="s">
        <v>115</v>
      </c>
      <c r="I208" t="s">
        <v>115</v>
      </c>
      <c r="J208" t="s">
        <v>527</v>
      </c>
      <c r="K208" t="s">
        <v>528</v>
      </c>
      <c r="L208" t="s">
        <v>529</v>
      </c>
      <c r="M208" t="s">
        <v>536</v>
      </c>
      <c r="N208" t="s">
        <v>128</v>
      </c>
      <c r="O208" t="s">
        <v>120</v>
      </c>
      <c r="P208" s="3">
        <v>96950</v>
      </c>
      <c r="Q208" t="s">
        <v>121</v>
      </c>
      <c r="S208" s="10">
        <v>16702352883</v>
      </c>
      <c r="T208">
        <v>0</v>
      </c>
      <c r="U208" t="s">
        <v>531</v>
      </c>
      <c r="V208">
        <v>56132</v>
      </c>
      <c r="W208" t="s">
        <v>123</v>
      </c>
      <c r="Y208" t="s">
        <v>533</v>
      </c>
      <c r="Z208" t="s">
        <v>534</v>
      </c>
      <c r="AA208" t="s">
        <v>535</v>
      </c>
      <c r="AB208" t="s">
        <v>516</v>
      </c>
      <c r="AC208" t="s">
        <v>529</v>
      </c>
      <c r="AD208" t="s">
        <v>536</v>
      </c>
      <c r="AE208" t="s">
        <v>128</v>
      </c>
      <c r="AF208" t="s">
        <v>120</v>
      </c>
      <c r="AG208" s="3">
        <v>96950</v>
      </c>
      <c r="AH208" t="s">
        <v>121</v>
      </c>
      <c r="AJ208" s="10">
        <v>16702352883</v>
      </c>
      <c r="AK208">
        <v>0</v>
      </c>
      <c r="AL208" t="s">
        <v>537</v>
      </c>
      <c r="BD208" t="str">
        <f>"39-9011.00"</f>
        <v>39-9011.00</v>
      </c>
      <c r="BE208" t="s">
        <v>538</v>
      </c>
      <c r="BF208" t="s">
        <v>4874</v>
      </c>
      <c r="BG208" t="s">
        <v>540</v>
      </c>
      <c r="BH208">
        <v>10</v>
      </c>
      <c r="BJ208" s="1">
        <v>45597</v>
      </c>
      <c r="BK208" s="1">
        <v>45961</v>
      </c>
      <c r="BN208">
        <v>35</v>
      </c>
      <c r="BO208">
        <v>0</v>
      </c>
      <c r="BP208">
        <v>7</v>
      </c>
      <c r="BQ208">
        <v>7</v>
      </c>
      <c r="BR208">
        <v>7</v>
      </c>
      <c r="BS208">
        <v>7</v>
      </c>
      <c r="BT208">
        <v>7</v>
      </c>
      <c r="BU208">
        <v>0</v>
      </c>
      <c r="BV208" t="str">
        <f>"8:00 AM"</f>
        <v>8:00 AM</v>
      </c>
      <c r="BW208" t="str">
        <f>"4:00 PM"</f>
        <v>4:00 PM</v>
      </c>
      <c r="BX208" t="s">
        <v>133</v>
      </c>
      <c r="BY208">
        <v>0</v>
      </c>
      <c r="BZ208">
        <v>12</v>
      </c>
      <c r="CA208" t="s">
        <v>115</v>
      </c>
      <c r="CC208" t="s">
        <v>9509</v>
      </c>
      <c r="CD208" t="s">
        <v>529</v>
      </c>
      <c r="CE208" t="s">
        <v>542</v>
      </c>
      <c r="CF208" t="s">
        <v>128</v>
      </c>
      <c r="CG208" t="s">
        <v>120</v>
      </c>
      <c r="CH208" s="3">
        <v>96950</v>
      </c>
      <c r="CI208" s="4">
        <v>7.79</v>
      </c>
      <c r="CJ208" s="4">
        <v>7.79</v>
      </c>
      <c r="CK208" s="4">
        <v>11.69</v>
      </c>
      <c r="CL208" s="4">
        <v>11.69</v>
      </c>
      <c r="CM208" t="s">
        <v>136</v>
      </c>
      <c r="CN208" t="s">
        <v>191</v>
      </c>
      <c r="CO208" t="s">
        <v>137</v>
      </c>
      <c r="CQ208" t="s">
        <v>115</v>
      </c>
      <c r="CR208" t="s">
        <v>138</v>
      </c>
      <c r="CS208" t="s">
        <v>139</v>
      </c>
      <c r="CT208" t="s">
        <v>138</v>
      </c>
      <c r="CU208" t="s">
        <v>138</v>
      </c>
      <c r="CV208" t="s">
        <v>138</v>
      </c>
      <c r="CW208" t="s">
        <v>139</v>
      </c>
      <c r="CX208" t="s">
        <v>2135</v>
      </c>
      <c r="CY208" s="10">
        <v>16702352883</v>
      </c>
      <c r="CZ208" t="s">
        <v>537</v>
      </c>
      <c r="DA208" t="s">
        <v>331</v>
      </c>
      <c r="DB208" t="s">
        <v>138</v>
      </c>
      <c r="DC208" t="s">
        <v>115</v>
      </c>
    </row>
    <row r="209" spans="1:112" ht="14.45" customHeight="1" x14ac:dyDescent="0.25">
      <c r="A209" t="s">
        <v>9523</v>
      </c>
      <c r="B209" t="s">
        <v>158</v>
      </c>
      <c r="C209" s="1">
        <v>45464</v>
      </c>
      <c r="D209" s="1">
        <v>45575</v>
      </c>
      <c r="E209" t="s">
        <v>210</v>
      </c>
      <c r="F209" s="1">
        <v>45595</v>
      </c>
      <c r="G209" t="s">
        <v>115</v>
      </c>
      <c r="H209" t="s">
        <v>115</v>
      </c>
      <c r="I209" t="s">
        <v>115</v>
      </c>
      <c r="J209" t="s">
        <v>527</v>
      </c>
      <c r="K209" t="s">
        <v>528</v>
      </c>
      <c r="L209" t="s">
        <v>529</v>
      </c>
      <c r="M209" t="s">
        <v>536</v>
      </c>
      <c r="N209" t="s">
        <v>128</v>
      </c>
      <c r="O209" t="s">
        <v>120</v>
      </c>
      <c r="P209" s="3">
        <v>96950</v>
      </c>
      <c r="Q209" t="s">
        <v>121</v>
      </c>
      <c r="S209" s="10">
        <v>16702352883</v>
      </c>
      <c r="T209">
        <v>0</v>
      </c>
      <c r="U209" t="s">
        <v>531</v>
      </c>
      <c r="V209">
        <v>56132</v>
      </c>
      <c r="W209" t="s">
        <v>123</v>
      </c>
      <c r="Y209" t="s">
        <v>533</v>
      </c>
      <c r="Z209" t="s">
        <v>534</v>
      </c>
      <c r="AA209" t="s">
        <v>535</v>
      </c>
      <c r="AB209" t="s">
        <v>516</v>
      </c>
      <c r="AC209" t="s">
        <v>529</v>
      </c>
      <c r="AD209" t="s">
        <v>536</v>
      </c>
      <c r="AE209" t="s">
        <v>128</v>
      </c>
      <c r="AF209" t="s">
        <v>120</v>
      </c>
      <c r="AG209" s="3">
        <v>96950</v>
      </c>
      <c r="AH209" t="s">
        <v>121</v>
      </c>
      <c r="AJ209" s="10">
        <v>16702352883</v>
      </c>
      <c r="AK209">
        <v>0</v>
      </c>
      <c r="AL209" t="s">
        <v>537</v>
      </c>
      <c r="BD209" t="str">
        <f>"39-5012.00"</f>
        <v>39-5012.00</v>
      </c>
      <c r="BE209" t="s">
        <v>1772</v>
      </c>
      <c r="BF209" t="s">
        <v>4877</v>
      </c>
      <c r="BG209" t="s">
        <v>4878</v>
      </c>
      <c r="BH209">
        <v>4</v>
      </c>
      <c r="BJ209" s="1">
        <v>45597</v>
      </c>
      <c r="BK209" s="1">
        <v>45961</v>
      </c>
      <c r="BN209">
        <v>35</v>
      </c>
      <c r="BO209">
        <v>0</v>
      </c>
      <c r="BP209">
        <v>7</v>
      </c>
      <c r="BQ209">
        <v>7</v>
      </c>
      <c r="BR209">
        <v>7</v>
      </c>
      <c r="BS209">
        <v>7</v>
      </c>
      <c r="BT209">
        <v>7</v>
      </c>
      <c r="BU209">
        <v>0</v>
      </c>
      <c r="BV209" t="str">
        <f>"11:00 AM"</f>
        <v>11:00 AM</v>
      </c>
      <c r="BW209" t="str">
        <f>"6:00 PM"</f>
        <v>6:00 PM</v>
      </c>
      <c r="BX209" t="s">
        <v>133</v>
      </c>
      <c r="BY209">
        <v>0</v>
      </c>
      <c r="BZ209">
        <v>12</v>
      </c>
      <c r="CA209" t="s">
        <v>115</v>
      </c>
      <c r="CC209" t="s">
        <v>4879</v>
      </c>
      <c r="CD209" t="s">
        <v>529</v>
      </c>
      <c r="CE209" t="s">
        <v>542</v>
      </c>
      <c r="CF209" t="s">
        <v>128</v>
      </c>
      <c r="CG209" t="s">
        <v>120</v>
      </c>
      <c r="CH209" s="3">
        <v>96950</v>
      </c>
      <c r="CI209" s="4">
        <v>9.77</v>
      </c>
      <c r="CJ209" s="4">
        <v>9.77</v>
      </c>
      <c r="CK209" s="4">
        <v>14.66</v>
      </c>
      <c r="CL209" s="4">
        <v>14.66</v>
      </c>
      <c r="CM209" t="s">
        <v>136</v>
      </c>
      <c r="CN209" t="s">
        <v>191</v>
      </c>
      <c r="CO209" t="s">
        <v>137</v>
      </c>
      <c r="CQ209" t="s">
        <v>115</v>
      </c>
      <c r="CR209" t="s">
        <v>138</v>
      </c>
      <c r="CS209" t="s">
        <v>139</v>
      </c>
      <c r="CT209" t="s">
        <v>138</v>
      </c>
      <c r="CU209" t="s">
        <v>138</v>
      </c>
      <c r="CV209" t="s">
        <v>138</v>
      </c>
      <c r="CW209" t="s">
        <v>139</v>
      </c>
      <c r="CX209" t="s">
        <v>2135</v>
      </c>
      <c r="CY209" s="10">
        <v>16702352883</v>
      </c>
      <c r="CZ209" t="s">
        <v>537</v>
      </c>
      <c r="DA209" t="s">
        <v>331</v>
      </c>
      <c r="DB209" t="s">
        <v>138</v>
      </c>
      <c r="DC209" t="s">
        <v>115</v>
      </c>
    </row>
    <row r="210" spans="1:112" ht="14.45" customHeight="1" x14ac:dyDescent="0.25">
      <c r="A210" t="s">
        <v>9795</v>
      </c>
      <c r="B210" t="s">
        <v>158</v>
      </c>
      <c r="C210" s="1">
        <v>45446</v>
      </c>
      <c r="D210" s="1">
        <v>45575</v>
      </c>
      <c r="E210" t="s">
        <v>210</v>
      </c>
      <c r="F210" s="1">
        <v>45564</v>
      </c>
      <c r="G210" t="s">
        <v>115</v>
      </c>
      <c r="H210" t="s">
        <v>115</v>
      </c>
      <c r="I210" t="s">
        <v>115</v>
      </c>
      <c r="J210" t="s">
        <v>527</v>
      </c>
      <c r="K210" t="s">
        <v>528</v>
      </c>
      <c r="L210" t="s">
        <v>529</v>
      </c>
      <c r="M210" t="s">
        <v>536</v>
      </c>
      <c r="N210" t="s">
        <v>128</v>
      </c>
      <c r="O210" t="s">
        <v>120</v>
      </c>
      <c r="P210" s="3">
        <v>96950</v>
      </c>
      <c r="Q210" t="s">
        <v>121</v>
      </c>
      <c r="S210" s="10">
        <v>16702352883</v>
      </c>
      <c r="T210">
        <v>0</v>
      </c>
      <c r="U210" t="s">
        <v>531</v>
      </c>
      <c r="V210">
        <v>56132</v>
      </c>
      <c r="W210" t="s">
        <v>123</v>
      </c>
      <c r="Y210" t="s">
        <v>533</v>
      </c>
      <c r="Z210" t="s">
        <v>534</v>
      </c>
      <c r="AA210" t="s">
        <v>535</v>
      </c>
      <c r="AB210" t="s">
        <v>516</v>
      </c>
      <c r="AC210" t="s">
        <v>529</v>
      </c>
      <c r="AD210" t="s">
        <v>536</v>
      </c>
      <c r="AE210" t="s">
        <v>128</v>
      </c>
      <c r="AF210" t="s">
        <v>120</v>
      </c>
      <c r="AG210" s="3">
        <v>96950</v>
      </c>
      <c r="AH210" t="s">
        <v>121</v>
      </c>
      <c r="AJ210" s="10">
        <v>16702352883</v>
      </c>
      <c r="AK210">
        <v>0</v>
      </c>
      <c r="AL210" t="s">
        <v>537</v>
      </c>
      <c r="BD210" t="str">
        <f>"43-3031.00"</f>
        <v>43-3031.00</v>
      </c>
      <c r="BE210" t="s">
        <v>387</v>
      </c>
      <c r="BF210" t="s">
        <v>6439</v>
      </c>
      <c r="BG210" t="s">
        <v>6440</v>
      </c>
      <c r="BH210">
        <v>5</v>
      </c>
      <c r="BJ210" s="1">
        <v>45566</v>
      </c>
      <c r="BK210" s="1">
        <v>45930</v>
      </c>
      <c r="BN210">
        <v>35</v>
      </c>
      <c r="BO210">
        <v>0</v>
      </c>
      <c r="BP210">
        <v>7</v>
      </c>
      <c r="BQ210">
        <v>7</v>
      </c>
      <c r="BR210">
        <v>7</v>
      </c>
      <c r="BS210">
        <v>7</v>
      </c>
      <c r="BT210">
        <v>7</v>
      </c>
      <c r="BU210">
        <v>0</v>
      </c>
      <c r="BV210" t="str">
        <f>"8:00 AM"</f>
        <v>8:00 AM</v>
      </c>
      <c r="BW210" t="str">
        <f>"4:00 PM"</f>
        <v>4:00 PM</v>
      </c>
      <c r="BX210" t="s">
        <v>133</v>
      </c>
      <c r="BY210">
        <v>0</v>
      </c>
      <c r="BZ210">
        <v>12</v>
      </c>
      <c r="CA210" t="s">
        <v>115</v>
      </c>
      <c r="CC210" t="s">
        <v>6441</v>
      </c>
      <c r="CD210" t="s">
        <v>529</v>
      </c>
      <c r="CE210" t="s">
        <v>542</v>
      </c>
      <c r="CF210" t="s">
        <v>128</v>
      </c>
      <c r="CG210" t="s">
        <v>120</v>
      </c>
      <c r="CH210" s="3">
        <v>96950</v>
      </c>
      <c r="CI210" s="4">
        <v>11.43</v>
      </c>
      <c r="CJ210" s="4">
        <v>11.43</v>
      </c>
      <c r="CK210" s="4">
        <v>17.149999999999999</v>
      </c>
      <c r="CL210" s="4">
        <v>17.149999999999999</v>
      </c>
      <c r="CM210" t="s">
        <v>136</v>
      </c>
      <c r="CN210" t="s">
        <v>191</v>
      </c>
      <c r="CO210" t="s">
        <v>137</v>
      </c>
      <c r="CQ210" t="s">
        <v>115</v>
      </c>
      <c r="CR210" t="s">
        <v>138</v>
      </c>
      <c r="CS210" t="s">
        <v>139</v>
      </c>
      <c r="CT210" t="s">
        <v>138</v>
      </c>
      <c r="CU210" t="s">
        <v>138</v>
      </c>
      <c r="CV210" t="s">
        <v>138</v>
      </c>
      <c r="CW210" t="s">
        <v>139</v>
      </c>
      <c r="CX210" t="s">
        <v>2135</v>
      </c>
      <c r="CY210" s="10">
        <v>16702352883</v>
      </c>
      <c r="CZ210" t="s">
        <v>537</v>
      </c>
      <c r="DA210" t="s">
        <v>331</v>
      </c>
      <c r="DB210" t="s">
        <v>138</v>
      </c>
      <c r="DC210" t="s">
        <v>115</v>
      </c>
    </row>
    <row r="211" spans="1:112" ht="14.45" customHeight="1" x14ac:dyDescent="0.25">
      <c r="A211" t="s">
        <v>10646</v>
      </c>
      <c r="B211" t="s">
        <v>248</v>
      </c>
      <c r="C211" s="1">
        <v>45492</v>
      </c>
      <c r="D211" s="1">
        <v>45575</v>
      </c>
      <c r="E211" t="s">
        <v>114</v>
      </c>
      <c r="G211" t="s">
        <v>115</v>
      </c>
      <c r="H211" t="s">
        <v>115</v>
      </c>
      <c r="I211" t="s">
        <v>115</v>
      </c>
      <c r="J211" t="s">
        <v>10647</v>
      </c>
      <c r="L211" t="s">
        <v>10648</v>
      </c>
      <c r="M211" t="s">
        <v>10649</v>
      </c>
      <c r="N211" t="s">
        <v>119</v>
      </c>
      <c r="O211" t="s">
        <v>120</v>
      </c>
      <c r="P211" s="3">
        <v>96950</v>
      </c>
      <c r="Q211" t="s">
        <v>121</v>
      </c>
      <c r="S211" s="10">
        <v>16702358727</v>
      </c>
      <c r="U211" t="s">
        <v>10650</v>
      </c>
      <c r="V211">
        <v>424420</v>
      </c>
      <c r="W211" t="s">
        <v>123</v>
      </c>
      <c r="Y211" t="s">
        <v>10651</v>
      </c>
      <c r="Z211" t="s">
        <v>10652</v>
      </c>
      <c r="AA211" t="s">
        <v>10653</v>
      </c>
      <c r="AB211" t="s">
        <v>10654</v>
      </c>
      <c r="AC211" t="s">
        <v>10648</v>
      </c>
      <c r="AD211" t="s">
        <v>10649</v>
      </c>
      <c r="AE211" t="s">
        <v>119</v>
      </c>
      <c r="AF211" t="s">
        <v>120</v>
      </c>
      <c r="AG211" s="3">
        <v>96950</v>
      </c>
      <c r="AH211" t="s">
        <v>121</v>
      </c>
      <c r="AJ211" s="10">
        <v>16702353890</v>
      </c>
      <c r="AL211" t="s">
        <v>10655</v>
      </c>
      <c r="BD211" t="str">
        <f>"49-9021.00"</f>
        <v>49-9021.00</v>
      </c>
      <c r="BE211" t="s">
        <v>203</v>
      </c>
      <c r="BF211" t="s">
        <v>10656</v>
      </c>
      <c r="BG211" t="s">
        <v>10657</v>
      </c>
      <c r="BH211">
        <v>2</v>
      </c>
      <c r="BI211">
        <v>2</v>
      </c>
      <c r="BJ211" s="1">
        <v>45597</v>
      </c>
      <c r="BK211" s="1">
        <v>45961</v>
      </c>
      <c r="BL211" s="1">
        <v>45597</v>
      </c>
      <c r="BM211" s="1">
        <v>45961</v>
      </c>
      <c r="BN211">
        <v>40</v>
      </c>
      <c r="BO211">
        <v>0</v>
      </c>
      <c r="BP211">
        <v>7</v>
      </c>
      <c r="BQ211">
        <v>7</v>
      </c>
      <c r="BR211">
        <v>6</v>
      </c>
      <c r="BS211">
        <v>6</v>
      </c>
      <c r="BT211">
        <v>7</v>
      </c>
      <c r="BU211">
        <v>7</v>
      </c>
      <c r="BV211" t="str">
        <f>"8:30 AM"</f>
        <v>8:30 AM</v>
      </c>
      <c r="BW211" t="str">
        <f>"4:30 PM"</f>
        <v>4:30 PM</v>
      </c>
      <c r="BX211" t="s">
        <v>133</v>
      </c>
      <c r="BY211">
        <v>0</v>
      </c>
      <c r="BZ211">
        <v>24</v>
      </c>
      <c r="CA211" t="s">
        <v>115</v>
      </c>
      <c r="CC211" s="2" t="s">
        <v>10658</v>
      </c>
      <c r="CD211" t="s">
        <v>10659</v>
      </c>
      <c r="CE211" t="s">
        <v>10649</v>
      </c>
      <c r="CF211" t="s">
        <v>119</v>
      </c>
      <c r="CG211" t="s">
        <v>120</v>
      </c>
      <c r="CH211" s="3">
        <v>96950</v>
      </c>
      <c r="CI211" s="4">
        <v>10.06</v>
      </c>
      <c r="CJ211" s="4">
        <v>10.06</v>
      </c>
      <c r="CK211" s="4">
        <v>15.09</v>
      </c>
      <c r="CL211" s="4">
        <v>15.09</v>
      </c>
      <c r="CM211" t="s">
        <v>136</v>
      </c>
      <c r="CN211" t="s">
        <v>139</v>
      </c>
      <c r="CO211" t="s">
        <v>137</v>
      </c>
      <c r="CQ211" t="s">
        <v>115</v>
      </c>
      <c r="CR211" t="s">
        <v>138</v>
      </c>
      <c r="CS211" t="s">
        <v>139</v>
      </c>
      <c r="CT211" t="s">
        <v>138</v>
      </c>
      <c r="CU211" t="s">
        <v>139</v>
      </c>
      <c r="CV211" t="s">
        <v>138</v>
      </c>
      <c r="CW211" t="s">
        <v>139</v>
      </c>
      <c r="CX211" t="s">
        <v>10660</v>
      </c>
      <c r="CY211" s="10">
        <v>16702358728</v>
      </c>
      <c r="CZ211" t="s">
        <v>10661</v>
      </c>
      <c r="DA211" t="s">
        <v>139</v>
      </c>
      <c r="DB211" t="s">
        <v>138</v>
      </c>
      <c r="DC211" t="s">
        <v>115</v>
      </c>
      <c r="DD211" t="s">
        <v>10651</v>
      </c>
      <c r="DE211" t="s">
        <v>10652</v>
      </c>
      <c r="DF211" t="s">
        <v>149</v>
      </c>
      <c r="DG211" t="s">
        <v>10647</v>
      </c>
      <c r="DH211" t="s">
        <v>10655</v>
      </c>
    </row>
    <row r="212" spans="1:112" ht="14.45" customHeight="1" x14ac:dyDescent="0.25">
      <c r="A212" t="s">
        <v>10670</v>
      </c>
      <c r="B212" t="s">
        <v>158</v>
      </c>
      <c r="C212" s="1">
        <v>45446</v>
      </c>
      <c r="D212" s="1">
        <v>45575</v>
      </c>
      <c r="E212" t="s">
        <v>210</v>
      </c>
      <c r="F212" s="1">
        <v>45564</v>
      </c>
      <c r="G212" t="s">
        <v>115</v>
      </c>
      <c r="H212" t="s">
        <v>115</v>
      </c>
      <c r="I212" t="s">
        <v>115</v>
      </c>
      <c r="J212" t="s">
        <v>527</v>
      </c>
      <c r="K212" t="s">
        <v>528</v>
      </c>
      <c r="L212" t="s">
        <v>529</v>
      </c>
      <c r="M212" t="s">
        <v>536</v>
      </c>
      <c r="N212" t="s">
        <v>128</v>
      </c>
      <c r="O212" t="s">
        <v>120</v>
      </c>
      <c r="P212" s="3">
        <v>96950</v>
      </c>
      <c r="Q212" t="s">
        <v>121</v>
      </c>
      <c r="S212" s="10">
        <v>16702352883</v>
      </c>
      <c r="T212">
        <v>0</v>
      </c>
      <c r="U212" t="s">
        <v>531</v>
      </c>
      <c r="V212">
        <v>56132</v>
      </c>
      <c r="W212" t="s">
        <v>123</v>
      </c>
      <c r="Y212" t="s">
        <v>533</v>
      </c>
      <c r="Z212" t="s">
        <v>534</v>
      </c>
      <c r="AA212" t="s">
        <v>535</v>
      </c>
      <c r="AB212" t="s">
        <v>516</v>
      </c>
      <c r="AC212" t="s">
        <v>529</v>
      </c>
      <c r="AD212" t="s">
        <v>536</v>
      </c>
      <c r="AE212" t="s">
        <v>128</v>
      </c>
      <c r="AF212" t="s">
        <v>120</v>
      </c>
      <c r="AG212" s="3">
        <v>96950</v>
      </c>
      <c r="AH212" t="s">
        <v>121</v>
      </c>
      <c r="AJ212" s="10">
        <v>16702352883</v>
      </c>
      <c r="AK212">
        <v>0</v>
      </c>
      <c r="AL212" t="s">
        <v>537</v>
      </c>
      <c r="BD212" t="str">
        <f>"35-3023.00"</f>
        <v>35-3023.00</v>
      </c>
      <c r="BE212" t="s">
        <v>568</v>
      </c>
      <c r="BF212" t="s">
        <v>3159</v>
      </c>
      <c r="BG212" t="s">
        <v>284</v>
      </c>
      <c r="BH212">
        <v>5</v>
      </c>
      <c r="BJ212" s="1">
        <v>45566</v>
      </c>
      <c r="BK212" s="1">
        <v>45930</v>
      </c>
      <c r="BN212">
        <v>35</v>
      </c>
      <c r="BO212">
        <v>0</v>
      </c>
      <c r="BP212">
        <v>7</v>
      </c>
      <c r="BQ212">
        <v>7</v>
      </c>
      <c r="BR212">
        <v>7</v>
      </c>
      <c r="BS212">
        <v>7</v>
      </c>
      <c r="BT212">
        <v>7</v>
      </c>
      <c r="BU212">
        <v>0</v>
      </c>
      <c r="BV212" t="str">
        <f t="shared" ref="BV212:BV217" si="5">"8:00 AM"</f>
        <v>8:00 AM</v>
      </c>
      <c r="BW212" t="str">
        <f>"4:00 PM"</f>
        <v>4:00 PM</v>
      </c>
      <c r="BX212" t="s">
        <v>240</v>
      </c>
      <c r="BY212">
        <v>0</v>
      </c>
      <c r="BZ212">
        <v>3</v>
      </c>
      <c r="CA212" t="s">
        <v>115</v>
      </c>
      <c r="CC212" t="s">
        <v>1638</v>
      </c>
      <c r="CD212" t="s">
        <v>529</v>
      </c>
      <c r="CE212" t="s">
        <v>542</v>
      </c>
      <c r="CF212" t="s">
        <v>128</v>
      </c>
      <c r="CG212" t="s">
        <v>120</v>
      </c>
      <c r="CH212" s="3">
        <v>96950</v>
      </c>
      <c r="CI212" s="4">
        <v>7.97</v>
      </c>
      <c r="CJ212" s="4">
        <v>7.97</v>
      </c>
      <c r="CK212" s="4">
        <v>11.96</v>
      </c>
      <c r="CL212" s="4">
        <v>11.96</v>
      </c>
      <c r="CM212" t="s">
        <v>136</v>
      </c>
      <c r="CN212" t="s">
        <v>191</v>
      </c>
      <c r="CO212" t="s">
        <v>137</v>
      </c>
      <c r="CQ212" t="s">
        <v>115</v>
      </c>
      <c r="CR212" t="s">
        <v>138</v>
      </c>
      <c r="CS212" t="s">
        <v>139</v>
      </c>
      <c r="CT212" t="s">
        <v>138</v>
      </c>
      <c r="CU212" t="s">
        <v>138</v>
      </c>
      <c r="CV212" t="s">
        <v>138</v>
      </c>
      <c r="CW212" t="s">
        <v>139</v>
      </c>
      <c r="CX212" t="s">
        <v>2135</v>
      </c>
      <c r="CY212" s="10">
        <v>16702352883</v>
      </c>
      <c r="CZ212" t="s">
        <v>537</v>
      </c>
      <c r="DA212" t="s">
        <v>331</v>
      </c>
      <c r="DB212" t="s">
        <v>138</v>
      </c>
      <c r="DC212" t="s">
        <v>115</v>
      </c>
    </row>
    <row r="213" spans="1:112" ht="14.45" customHeight="1" x14ac:dyDescent="0.25">
      <c r="A213" t="s">
        <v>10722</v>
      </c>
      <c r="B213" t="s">
        <v>248</v>
      </c>
      <c r="C213" s="1">
        <v>45484</v>
      </c>
      <c r="D213" s="1">
        <v>45575</v>
      </c>
      <c r="E213" t="s">
        <v>114</v>
      </c>
      <c r="G213" t="s">
        <v>115</v>
      </c>
      <c r="H213" t="s">
        <v>115</v>
      </c>
      <c r="I213" t="s">
        <v>115</v>
      </c>
      <c r="J213" t="s">
        <v>6326</v>
      </c>
      <c r="K213" t="s">
        <v>6327</v>
      </c>
      <c r="L213" t="s">
        <v>6328</v>
      </c>
      <c r="M213" t="s">
        <v>6329</v>
      </c>
      <c r="N213" t="s">
        <v>128</v>
      </c>
      <c r="O213" t="s">
        <v>120</v>
      </c>
      <c r="P213" s="3">
        <v>96950</v>
      </c>
      <c r="Q213" t="s">
        <v>121</v>
      </c>
      <c r="S213" s="10">
        <v>16709894241</v>
      </c>
      <c r="U213" t="s">
        <v>6330</v>
      </c>
      <c r="V213">
        <v>23622</v>
      </c>
      <c r="W213" t="s">
        <v>123</v>
      </c>
      <c r="Y213" t="s">
        <v>6331</v>
      </c>
      <c r="Z213" t="s">
        <v>6332</v>
      </c>
      <c r="AA213" t="s">
        <v>6333</v>
      </c>
      <c r="AB213" t="s">
        <v>792</v>
      </c>
      <c r="AC213" t="s">
        <v>10723</v>
      </c>
      <c r="AD213" t="s">
        <v>6329</v>
      </c>
      <c r="AE213" t="s">
        <v>119</v>
      </c>
      <c r="AF213" t="s">
        <v>120</v>
      </c>
      <c r="AG213" s="3">
        <v>96950</v>
      </c>
      <c r="AH213" t="s">
        <v>121</v>
      </c>
      <c r="AJ213" s="10">
        <v>16709894241</v>
      </c>
      <c r="AL213" t="s">
        <v>6334</v>
      </c>
      <c r="BD213" t="str">
        <f>"37-2012.00"</f>
        <v>37-2012.00</v>
      </c>
      <c r="BE213" t="s">
        <v>647</v>
      </c>
      <c r="BF213" t="s">
        <v>10724</v>
      </c>
      <c r="BG213" t="s">
        <v>647</v>
      </c>
      <c r="BH213">
        <v>10</v>
      </c>
      <c r="BI213">
        <v>10</v>
      </c>
      <c r="BJ213" s="1">
        <v>45566</v>
      </c>
      <c r="BK213" s="1">
        <v>45930</v>
      </c>
      <c r="BL213" s="1">
        <v>45575</v>
      </c>
      <c r="BM213" s="1">
        <v>45930</v>
      </c>
      <c r="BN213">
        <v>40</v>
      </c>
      <c r="BO213">
        <v>0</v>
      </c>
      <c r="BP213">
        <v>8</v>
      </c>
      <c r="BQ213">
        <v>8</v>
      </c>
      <c r="BR213">
        <v>8</v>
      </c>
      <c r="BS213">
        <v>8</v>
      </c>
      <c r="BT213">
        <v>8</v>
      </c>
      <c r="BU213">
        <v>0</v>
      </c>
      <c r="BV213" t="str">
        <f t="shared" si="5"/>
        <v>8:00 AM</v>
      </c>
      <c r="BW213" t="str">
        <f>"5:00 PM"</f>
        <v>5:00 PM</v>
      </c>
      <c r="BX213" t="s">
        <v>240</v>
      </c>
      <c r="BY213">
        <v>0</v>
      </c>
      <c r="BZ213">
        <v>3</v>
      </c>
      <c r="CA213" t="s">
        <v>115</v>
      </c>
      <c r="CC213" t="s">
        <v>10725</v>
      </c>
      <c r="CD213" t="s">
        <v>6328</v>
      </c>
      <c r="CE213" t="s">
        <v>6329</v>
      </c>
      <c r="CF213" t="s">
        <v>128</v>
      </c>
      <c r="CG213" t="s">
        <v>120</v>
      </c>
      <c r="CH213" s="3">
        <v>96950</v>
      </c>
      <c r="CI213" s="4">
        <v>7.77</v>
      </c>
      <c r="CJ213" s="4">
        <v>7.77</v>
      </c>
      <c r="CK213" s="4">
        <v>11.66</v>
      </c>
      <c r="CL213" s="4">
        <v>11.66</v>
      </c>
      <c r="CM213" t="s">
        <v>136</v>
      </c>
      <c r="CN213" t="s">
        <v>139</v>
      </c>
      <c r="CO213" t="s">
        <v>137</v>
      </c>
      <c r="CQ213" t="s">
        <v>138</v>
      </c>
      <c r="CR213" t="s">
        <v>138</v>
      </c>
      <c r="CS213" t="s">
        <v>139</v>
      </c>
      <c r="CT213" t="s">
        <v>138</v>
      </c>
      <c r="CU213" t="s">
        <v>139</v>
      </c>
      <c r="CV213" t="s">
        <v>138</v>
      </c>
      <c r="CW213" t="s">
        <v>139</v>
      </c>
      <c r="CX213" t="s">
        <v>7487</v>
      </c>
      <c r="CY213" s="10">
        <v>16709894241</v>
      </c>
      <c r="CZ213" t="s">
        <v>6334</v>
      </c>
      <c r="DA213" t="s">
        <v>7371</v>
      </c>
      <c r="DB213" t="s">
        <v>138</v>
      </c>
      <c r="DC213" t="s">
        <v>115</v>
      </c>
    </row>
    <row r="214" spans="1:112" ht="14.45" customHeight="1" x14ac:dyDescent="0.25">
      <c r="A214" t="s">
        <v>10964</v>
      </c>
      <c r="B214" t="s">
        <v>113</v>
      </c>
      <c r="C214" s="1">
        <v>45531</v>
      </c>
      <c r="D214" s="1">
        <v>45575</v>
      </c>
      <c r="E214" t="s">
        <v>210</v>
      </c>
      <c r="F214" s="1">
        <v>45625</v>
      </c>
      <c r="G214" t="s">
        <v>115</v>
      </c>
      <c r="H214" t="s">
        <v>115</v>
      </c>
      <c r="I214" t="s">
        <v>115</v>
      </c>
      <c r="J214" t="s">
        <v>4246</v>
      </c>
      <c r="K214" t="s">
        <v>139</v>
      </c>
      <c r="L214" t="s">
        <v>4247</v>
      </c>
      <c r="M214" t="s">
        <v>4248</v>
      </c>
      <c r="N214" t="s">
        <v>119</v>
      </c>
      <c r="O214" t="s">
        <v>120</v>
      </c>
      <c r="P214" s="3">
        <v>96950</v>
      </c>
      <c r="Q214" t="s">
        <v>121</v>
      </c>
      <c r="R214" t="s">
        <v>139</v>
      </c>
      <c r="S214" s="10">
        <v>16703227415</v>
      </c>
      <c r="U214" t="s">
        <v>4249</v>
      </c>
      <c r="V214">
        <v>42472</v>
      </c>
      <c r="W214" t="s">
        <v>123</v>
      </c>
      <c r="Y214" t="s">
        <v>1821</v>
      </c>
      <c r="Z214" t="s">
        <v>4250</v>
      </c>
      <c r="AA214" t="s">
        <v>4251</v>
      </c>
      <c r="AB214" t="s">
        <v>398</v>
      </c>
      <c r="AC214" t="s">
        <v>4247</v>
      </c>
      <c r="AD214" t="s">
        <v>4248</v>
      </c>
      <c r="AE214" t="s">
        <v>128</v>
      </c>
      <c r="AF214" t="s">
        <v>120</v>
      </c>
      <c r="AG214" s="3">
        <v>96950</v>
      </c>
      <c r="AH214" t="s">
        <v>121</v>
      </c>
      <c r="AI214" t="s">
        <v>1369</v>
      </c>
      <c r="AJ214" s="10">
        <v>16703227415</v>
      </c>
      <c r="AL214" t="s">
        <v>4252</v>
      </c>
      <c r="BD214" t="str">
        <f>"43-3031.00"</f>
        <v>43-3031.00</v>
      </c>
      <c r="BE214" t="s">
        <v>387</v>
      </c>
      <c r="BF214" t="s">
        <v>4253</v>
      </c>
      <c r="BG214" t="s">
        <v>682</v>
      </c>
      <c r="BH214">
        <v>1</v>
      </c>
      <c r="BJ214" s="1">
        <v>45627</v>
      </c>
      <c r="BK214" s="1">
        <v>45991</v>
      </c>
      <c r="BN214">
        <v>35</v>
      </c>
      <c r="BO214">
        <v>0</v>
      </c>
      <c r="BP214">
        <v>7</v>
      </c>
      <c r="BQ214">
        <v>7</v>
      </c>
      <c r="BR214">
        <v>7</v>
      </c>
      <c r="BS214">
        <v>7</v>
      </c>
      <c r="BT214">
        <v>7</v>
      </c>
      <c r="BU214">
        <v>0</v>
      </c>
      <c r="BV214" t="str">
        <f t="shared" si="5"/>
        <v>8:00 AM</v>
      </c>
      <c r="BW214" t="str">
        <f>"4:00 PM"</f>
        <v>4:00 PM</v>
      </c>
      <c r="BX214" t="s">
        <v>133</v>
      </c>
      <c r="BY214">
        <v>0</v>
      </c>
      <c r="BZ214">
        <v>24</v>
      </c>
      <c r="CA214" t="s">
        <v>115</v>
      </c>
      <c r="CC214" s="2" t="s">
        <v>10965</v>
      </c>
      <c r="CD214" t="s">
        <v>4247</v>
      </c>
      <c r="CE214" t="s">
        <v>4248</v>
      </c>
      <c r="CF214" t="s">
        <v>119</v>
      </c>
      <c r="CG214" t="s">
        <v>120</v>
      </c>
      <c r="CH214" s="3">
        <v>96950</v>
      </c>
      <c r="CI214" s="4">
        <v>12.28</v>
      </c>
      <c r="CJ214" s="4">
        <v>12.28</v>
      </c>
      <c r="CK214" s="4">
        <v>18.420000000000002</v>
      </c>
      <c r="CL214" s="4">
        <v>18.420000000000002</v>
      </c>
      <c r="CM214" t="s">
        <v>136</v>
      </c>
      <c r="CN214" t="s">
        <v>240</v>
      </c>
      <c r="CO214" t="s">
        <v>137</v>
      </c>
      <c r="CQ214" t="s">
        <v>115</v>
      </c>
      <c r="CR214" t="s">
        <v>138</v>
      </c>
      <c r="CS214" t="s">
        <v>139</v>
      </c>
      <c r="CT214" t="s">
        <v>138</v>
      </c>
      <c r="CU214" t="s">
        <v>138</v>
      </c>
      <c r="CV214" t="s">
        <v>138</v>
      </c>
      <c r="CW214" t="s">
        <v>139</v>
      </c>
      <c r="CX214" t="s">
        <v>10966</v>
      </c>
      <c r="CY214" s="10">
        <v>16703227415</v>
      </c>
      <c r="CZ214" t="s">
        <v>4252</v>
      </c>
      <c r="DA214" t="s">
        <v>139</v>
      </c>
      <c r="DB214" t="s">
        <v>138</v>
      </c>
      <c r="DC214" t="s">
        <v>115</v>
      </c>
    </row>
    <row r="215" spans="1:112" ht="14.45" customHeight="1" x14ac:dyDescent="0.25">
      <c r="A215" t="s">
        <v>10967</v>
      </c>
      <c r="B215" t="s">
        <v>158</v>
      </c>
      <c r="C215" s="1">
        <v>45446</v>
      </c>
      <c r="D215" s="1">
        <v>45575</v>
      </c>
      <c r="E215" t="s">
        <v>210</v>
      </c>
      <c r="F215" s="1">
        <v>45564</v>
      </c>
      <c r="G215" t="s">
        <v>115</v>
      </c>
      <c r="H215" t="s">
        <v>115</v>
      </c>
      <c r="I215" t="s">
        <v>115</v>
      </c>
      <c r="J215" t="s">
        <v>527</v>
      </c>
      <c r="K215" t="s">
        <v>528</v>
      </c>
      <c r="L215" t="s">
        <v>529</v>
      </c>
      <c r="M215" t="s">
        <v>536</v>
      </c>
      <c r="N215" t="s">
        <v>128</v>
      </c>
      <c r="O215" t="s">
        <v>120</v>
      </c>
      <c r="P215" s="3">
        <v>96950</v>
      </c>
      <c r="Q215" t="s">
        <v>121</v>
      </c>
      <c r="S215" s="10">
        <v>16702352883</v>
      </c>
      <c r="T215">
        <v>0</v>
      </c>
      <c r="U215" t="s">
        <v>531</v>
      </c>
      <c r="V215">
        <v>56132</v>
      </c>
      <c r="W215" t="s">
        <v>123</v>
      </c>
      <c r="Y215" t="s">
        <v>533</v>
      </c>
      <c r="Z215" t="s">
        <v>534</v>
      </c>
      <c r="AA215" t="s">
        <v>535</v>
      </c>
      <c r="AB215" t="s">
        <v>516</v>
      </c>
      <c r="AC215" t="s">
        <v>529</v>
      </c>
      <c r="AD215" t="s">
        <v>536</v>
      </c>
      <c r="AE215" t="s">
        <v>128</v>
      </c>
      <c r="AF215" t="s">
        <v>120</v>
      </c>
      <c r="AG215" s="3">
        <v>96950</v>
      </c>
      <c r="AH215" t="s">
        <v>121</v>
      </c>
      <c r="AJ215" s="10">
        <v>16702352883</v>
      </c>
      <c r="AK215">
        <v>0</v>
      </c>
      <c r="AL215" t="s">
        <v>537</v>
      </c>
      <c r="BD215" t="str">
        <f>"39-9011.00"</f>
        <v>39-9011.00</v>
      </c>
      <c r="BE215" t="s">
        <v>538</v>
      </c>
      <c r="BF215" t="s">
        <v>4874</v>
      </c>
      <c r="BG215" t="s">
        <v>540</v>
      </c>
      <c r="BH215">
        <v>6</v>
      </c>
      <c r="BJ215" s="1">
        <v>45566</v>
      </c>
      <c r="BK215" s="1">
        <v>45930</v>
      </c>
      <c r="BN215">
        <v>35</v>
      </c>
      <c r="BO215">
        <v>0</v>
      </c>
      <c r="BP215">
        <v>7</v>
      </c>
      <c r="BQ215">
        <v>7</v>
      </c>
      <c r="BR215">
        <v>7</v>
      </c>
      <c r="BS215">
        <v>7</v>
      </c>
      <c r="BT215">
        <v>7</v>
      </c>
      <c r="BU215">
        <v>0</v>
      </c>
      <c r="BV215" t="str">
        <f t="shared" si="5"/>
        <v>8:00 AM</v>
      </c>
      <c r="BW215" t="str">
        <f>"4:00 PM"</f>
        <v>4:00 PM</v>
      </c>
      <c r="BX215" t="s">
        <v>133</v>
      </c>
      <c r="BY215">
        <v>0</v>
      </c>
      <c r="BZ215">
        <v>12</v>
      </c>
      <c r="CA215" t="s">
        <v>115</v>
      </c>
      <c r="CC215" t="s">
        <v>4875</v>
      </c>
      <c r="CD215" t="s">
        <v>529</v>
      </c>
      <c r="CE215" t="s">
        <v>542</v>
      </c>
      <c r="CF215" t="s">
        <v>128</v>
      </c>
      <c r="CG215" t="s">
        <v>120</v>
      </c>
      <c r="CH215" s="3">
        <v>96950</v>
      </c>
      <c r="CI215" s="4">
        <v>7.79</v>
      </c>
      <c r="CJ215" s="4">
        <v>7.79</v>
      </c>
      <c r="CK215" s="4">
        <v>11.69</v>
      </c>
      <c r="CL215" s="4">
        <v>11.69</v>
      </c>
      <c r="CM215" t="s">
        <v>136</v>
      </c>
      <c r="CN215" t="s">
        <v>191</v>
      </c>
      <c r="CO215" t="s">
        <v>137</v>
      </c>
      <c r="CQ215" t="s">
        <v>115</v>
      </c>
      <c r="CR215" t="s">
        <v>138</v>
      </c>
      <c r="CS215" t="s">
        <v>139</v>
      </c>
      <c r="CT215" t="s">
        <v>138</v>
      </c>
      <c r="CU215" t="s">
        <v>138</v>
      </c>
      <c r="CV215" t="s">
        <v>138</v>
      </c>
      <c r="CW215" t="s">
        <v>139</v>
      </c>
      <c r="CX215" t="s">
        <v>2135</v>
      </c>
      <c r="CY215" s="10">
        <v>16702352883</v>
      </c>
      <c r="CZ215" t="s">
        <v>537</v>
      </c>
      <c r="DA215" t="s">
        <v>331</v>
      </c>
      <c r="DB215" t="s">
        <v>138</v>
      </c>
      <c r="DC215" t="s">
        <v>115</v>
      </c>
    </row>
    <row r="216" spans="1:112" ht="14.45" customHeight="1" x14ac:dyDescent="0.25">
      <c r="A216" t="s">
        <v>10991</v>
      </c>
      <c r="B216" t="s">
        <v>248</v>
      </c>
      <c r="C216" s="1">
        <v>45497</v>
      </c>
      <c r="D216" s="1">
        <v>45575</v>
      </c>
      <c r="E216" t="s">
        <v>210</v>
      </c>
      <c r="F216" s="1">
        <v>45564</v>
      </c>
      <c r="G216" t="s">
        <v>115</v>
      </c>
      <c r="H216" t="s">
        <v>115</v>
      </c>
      <c r="I216" t="s">
        <v>115</v>
      </c>
      <c r="J216" t="s">
        <v>2293</v>
      </c>
      <c r="L216" t="s">
        <v>2294</v>
      </c>
      <c r="M216" t="s">
        <v>2295</v>
      </c>
      <c r="N216" t="s">
        <v>128</v>
      </c>
      <c r="O216" t="s">
        <v>120</v>
      </c>
      <c r="P216" s="3">
        <v>96950</v>
      </c>
      <c r="Q216" t="s">
        <v>121</v>
      </c>
      <c r="S216" s="10">
        <v>16702348895</v>
      </c>
      <c r="U216" t="s">
        <v>2296</v>
      </c>
      <c r="V216">
        <v>81121</v>
      </c>
      <c r="W216" t="s">
        <v>123</v>
      </c>
      <c r="Y216" t="s">
        <v>2297</v>
      </c>
      <c r="Z216" t="s">
        <v>2298</v>
      </c>
      <c r="AA216" t="s">
        <v>2299</v>
      </c>
      <c r="AB216" t="s">
        <v>126</v>
      </c>
      <c r="AC216" t="s">
        <v>2294</v>
      </c>
      <c r="AD216" t="s">
        <v>2295</v>
      </c>
      <c r="AE216" t="s">
        <v>128</v>
      </c>
      <c r="AF216" t="s">
        <v>120</v>
      </c>
      <c r="AG216" s="3">
        <v>96950</v>
      </c>
      <c r="AH216" t="s">
        <v>121</v>
      </c>
      <c r="AJ216" s="10">
        <v>16702348895</v>
      </c>
      <c r="AL216" t="s">
        <v>2300</v>
      </c>
      <c r="BD216" t="str">
        <f>"51-9198.00"</f>
        <v>51-9198.00</v>
      </c>
      <c r="BE216" t="s">
        <v>2301</v>
      </c>
      <c r="BF216" t="s">
        <v>2302</v>
      </c>
      <c r="BG216" t="s">
        <v>2303</v>
      </c>
      <c r="BH216">
        <v>1</v>
      </c>
      <c r="BI216">
        <v>1</v>
      </c>
      <c r="BJ216" s="1">
        <v>45566</v>
      </c>
      <c r="BK216" s="1">
        <v>45930</v>
      </c>
      <c r="BL216" s="1">
        <v>45575</v>
      </c>
      <c r="BM216" s="1">
        <v>45930</v>
      </c>
      <c r="BN216">
        <v>40</v>
      </c>
      <c r="BO216">
        <v>0</v>
      </c>
      <c r="BP216">
        <v>8</v>
      </c>
      <c r="BQ216">
        <v>8</v>
      </c>
      <c r="BR216">
        <v>8</v>
      </c>
      <c r="BS216">
        <v>8</v>
      </c>
      <c r="BT216">
        <v>8</v>
      </c>
      <c r="BU216">
        <v>0</v>
      </c>
      <c r="BV216" t="str">
        <f t="shared" si="5"/>
        <v>8:00 AM</v>
      </c>
      <c r="BW216" t="str">
        <f>"5:00 PM"</f>
        <v>5:00 PM</v>
      </c>
      <c r="BX216" t="s">
        <v>133</v>
      </c>
      <c r="BY216">
        <v>0</v>
      </c>
      <c r="BZ216">
        <v>12</v>
      </c>
      <c r="CA216" t="s">
        <v>115</v>
      </c>
      <c r="CC216" t="s">
        <v>224</v>
      </c>
      <c r="CD216" t="s">
        <v>2295</v>
      </c>
      <c r="CF216" t="s">
        <v>128</v>
      </c>
      <c r="CG216" t="s">
        <v>120</v>
      </c>
      <c r="CH216" s="3">
        <v>96950</v>
      </c>
      <c r="CI216" s="4">
        <v>7.95</v>
      </c>
      <c r="CJ216" s="4">
        <v>7.95</v>
      </c>
      <c r="CK216" s="4">
        <v>11.93</v>
      </c>
      <c r="CL216" s="4">
        <v>11.93</v>
      </c>
      <c r="CM216" t="s">
        <v>136</v>
      </c>
      <c r="CN216" t="s">
        <v>139</v>
      </c>
      <c r="CO216" t="s">
        <v>137</v>
      </c>
      <c r="CQ216" t="s">
        <v>115</v>
      </c>
      <c r="CR216" t="s">
        <v>138</v>
      </c>
      <c r="CS216" t="s">
        <v>139</v>
      </c>
      <c r="CT216" t="s">
        <v>138</v>
      </c>
      <c r="CU216" t="s">
        <v>139</v>
      </c>
      <c r="CV216" t="s">
        <v>138</v>
      </c>
      <c r="CW216" t="s">
        <v>139</v>
      </c>
      <c r="CX216" t="s">
        <v>139</v>
      </c>
      <c r="CY216" s="10">
        <v>16702348895</v>
      </c>
      <c r="CZ216" t="s">
        <v>2300</v>
      </c>
      <c r="DA216" t="s">
        <v>139</v>
      </c>
      <c r="DB216" t="s">
        <v>138</v>
      </c>
      <c r="DC216" t="s">
        <v>115</v>
      </c>
    </row>
    <row r="217" spans="1:112" ht="14.45" customHeight="1" x14ac:dyDescent="0.25">
      <c r="A217" t="s">
        <v>11225</v>
      </c>
      <c r="B217" t="s">
        <v>113</v>
      </c>
      <c r="C217" s="1">
        <v>45461</v>
      </c>
      <c r="D217" s="1">
        <v>45575</v>
      </c>
      <c r="E217" t="s">
        <v>114</v>
      </c>
      <c r="G217" t="s">
        <v>115</v>
      </c>
      <c r="H217" t="s">
        <v>115</v>
      </c>
      <c r="I217" t="s">
        <v>115</v>
      </c>
      <c r="J217" t="s">
        <v>527</v>
      </c>
      <c r="K217" t="s">
        <v>528</v>
      </c>
      <c r="L217" t="s">
        <v>529</v>
      </c>
      <c r="M217" t="s">
        <v>536</v>
      </c>
      <c r="N217" t="s">
        <v>128</v>
      </c>
      <c r="O217" t="s">
        <v>120</v>
      </c>
      <c r="P217" s="3">
        <v>96950</v>
      </c>
      <c r="Q217" t="s">
        <v>121</v>
      </c>
      <c r="S217" s="10">
        <v>16702352883</v>
      </c>
      <c r="T217">
        <v>0</v>
      </c>
      <c r="U217" t="s">
        <v>531</v>
      </c>
      <c r="V217">
        <v>56132</v>
      </c>
      <c r="W217" t="s">
        <v>123</v>
      </c>
      <c r="Y217" t="s">
        <v>533</v>
      </c>
      <c r="Z217" t="s">
        <v>534</v>
      </c>
      <c r="AA217" t="s">
        <v>535</v>
      </c>
      <c r="AB217" t="s">
        <v>516</v>
      </c>
      <c r="AC217" t="s">
        <v>529</v>
      </c>
      <c r="AD217" t="s">
        <v>536</v>
      </c>
      <c r="AE217" t="s">
        <v>128</v>
      </c>
      <c r="AF217" t="s">
        <v>120</v>
      </c>
      <c r="AG217" s="3">
        <v>96950</v>
      </c>
      <c r="AH217" t="s">
        <v>121</v>
      </c>
      <c r="AJ217" s="10">
        <v>16702352883</v>
      </c>
      <c r="AK217">
        <v>0</v>
      </c>
      <c r="AL217" t="s">
        <v>537</v>
      </c>
      <c r="BD217" t="str">
        <f>"27-1024.00"</f>
        <v>27-1024.00</v>
      </c>
      <c r="BE217" t="s">
        <v>3907</v>
      </c>
      <c r="BF217" t="s">
        <v>11226</v>
      </c>
      <c r="BG217" t="s">
        <v>9178</v>
      </c>
      <c r="BH217">
        <v>5</v>
      </c>
      <c r="BJ217" s="1">
        <v>45536</v>
      </c>
      <c r="BK217" s="1">
        <v>45900</v>
      </c>
      <c r="BN217">
        <v>35</v>
      </c>
      <c r="BO217">
        <v>0</v>
      </c>
      <c r="BP217">
        <v>7</v>
      </c>
      <c r="BQ217">
        <v>7</v>
      </c>
      <c r="BR217">
        <v>7</v>
      </c>
      <c r="BS217">
        <v>7</v>
      </c>
      <c r="BT217">
        <v>7</v>
      </c>
      <c r="BU217">
        <v>0</v>
      </c>
      <c r="BV217" t="str">
        <f t="shared" si="5"/>
        <v>8:00 AM</v>
      </c>
      <c r="BW217" t="str">
        <f>"4:00 PM"</f>
        <v>4:00 PM</v>
      </c>
      <c r="BX217" t="s">
        <v>133</v>
      </c>
      <c r="BY217">
        <v>6</v>
      </c>
      <c r="BZ217">
        <v>12</v>
      </c>
      <c r="CA217" t="s">
        <v>115</v>
      </c>
      <c r="CC217" t="s">
        <v>11227</v>
      </c>
      <c r="CD217" t="s">
        <v>529</v>
      </c>
      <c r="CE217" t="s">
        <v>542</v>
      </c>
      <c r="CF217" t="s">
        <v>128</v>
      </c>
      <c r="CG217" t="s">
        <v>120</v>
      </c>
      <c r="CH217" s="3">
        <v>96950</v>
      </c>
      <c r="CI217" s="4">
        <v>9.7200000000000006</v>
      </c>
      <c r="CJ217" s="4">
        <v>9.7200000000000006</v>
      </c>
      <c r="CK217" s="4">
        <v>14.58</v>
      </c>
      <c r="CL217" s="4">
        <v>14.58</v>
      </c>
      <c r="CM217" t="s">
        <v>136</v>
      </c>
      <c r="CN217" t="s">
        <v>139</v>
      </c>
      <c r="CO217" t="s">
        <v>137</v>
      </c>
      <c r="CQ217" t="s">
        <v>115</v>
      </c>
      <c r="CR217" t="s">
        <v>138</v>
      </c>
      <c r="CS217" t="s">
        <v>139</v>
      </c>
      <c r="CT217" t="s">
        <v>138</v>
      </c>
      <c r="CU217" t="s">
        <v>138</v>
      </c>
      <c r="CV217" t="s">
        <v>138</v>
      </c>
      <c r="CW217" t="s">
        <v>139</v>
      </c>
      <c r="CX217" t="s">
        <v>2185</v>
      </c>
      <c r="CY217" s="10">
        <v>16702352883</v>
      </c>
      <c r="CZ217" t="s">
        <v>537</v>
      </c>
      <c r="DA217" t="s">
        <v>139</v>
      </c>
      <c r="DB217" t="s">
        <v>138</v>
      </c>
      <c r="DC217" t="s">
        <v>115</v>
      </c>
    </row>
    <row r="218" spans="1:112" ht="14.45" customHeight="1" x14ac:dyDescent="0.25">
      <c r="A218" t="s">
        <v>11567</v>
      </c>
      <c r="B218" t="s">
        <v>158</v>
      </c>
      <c r="C218" s="1">
        <v>45472</v>
      </c>
      <c r="D218" s="1">
        <v>45575</v>
      </c>
      <c r="E218" t="s">
        <v>114</v>
      </c>
      <c r="G218" t="s">
        <v>115</v>
      </c>
      <c r="H218" t="s">
        <v>115</v>
      </c>
      <c r="I218" t="s">
        <v>115</v>
      </c>
      <c r="J218" t="s">
        <v>1436</v>
      </c>
      <c r="L218" t="s">
        <v>1437</v>
      </c>
      <c r="M218" t="s">
        <v>1438</v>
      </c>
      <c r="N218" t="s">
        <v>128</v>
      </c>
      <c r="O218" t="s">
        <v>120</v>
      </c>
      <c r="P218" s="3">
        <v>96950</v>
      </c>
      <c r="Q218" t="s">
        <v>121</v>
      </c>
      <c r="S218" s="10">
        <v>16702858730</v>
      </c>
      <c r="U218" t="s">
        <v>1439</v>
      </c>
      <c r="V218">
        <v>561320</v>
      </c>
      <c r="W218" t="s">
        <v>123</v>
      </c>
      <c r="Y218" t="s">
        <v>1440</v>
      </c>
      <c r="Z218" t="s">
        <v>1441</v>
      </c>
      <c r="AA218" t="s">
        <v>1442</v>
      </c>
      <c r="AB218" t="s">
        <v>448</v>
      </c>
      <c r="AC218" t="s">
        <v>1437</v>
      </c>
      <c r="AD218" t="s">
        <v>1438</v>
      </c>
      <c r="AE218" t="s">
        <v>128</v>
      </c>
      <c r="AF218" t="s">
        <v>120</v>
      </c>
      <c r="AG218" s="3">
        <v>96950</v>
      </c>
      <c r="AH218" t="s">
        <v>121</v>
      </c>
      <c r="AJ218" s="10">
        <v>16702858730</v>
      </c>
      <c r="AL218" t="s">
        <v>1443</v>
      </c>
      <c r="BD218" t="str">
        <f>"37-2012.00"</f>
        <v>37-2012.00</v>
      </c>
      <c r="BE218" t="s">
        <v>647</v>
      </c>
      <c r="BF218" t="s">
        <v>11568</v>
      </c>
      <c r="BG218" t="s">
        <v>2395</v>
      </c>
      <c r="BH218">
        <v>10</v>
      </c>
      <c r="BJ218" s="1">
        <v>45566</v>
      </c>
      <c r="BK218" s="1">
        <v>45930</v>
      </c>
      <c r="BN218">
        <v>35</v>
      </c>
      <c r="BO218">
        <v>0</v>
      </c>
      <c r="BP218">
        <v>7</v>
      </c>
      <c r="BQ218">
        <v>7</v>
      </c>
      <c r="BR218">
        <v>7</v>
      </c>
      <c r="BS218">
        <v>7</v>
      </c>
      <c r="BT218">
        <v>7</v>
      </c>
      <c r="BU218">
        <v>0</v>
      </c>
      <c r="BV218" t="str">
        <f>"9:00 AM"</f>
        <v>9:00 AM</v>
      </c>
      <c r="BW218" t="str">
        <f>"5:00 PM"</f>
        <v>5:00 PM</v>
      </c>
      <c r="BX218" t="s">
        <v>240</v>
      </c>
      <c r="BY218">
        <v>0</v>
      </c>
      <c r="BZ218">
        <v>3</v>
      </c>
      <c r="CA218" t="s">
        <v>115</v>
      </c>
      <c r="CC218" s="2" t="s">
        <v>11569</v>
      </c>
      <c r="CD218" t="s">
        <v>1447</v>
      </c>
      <c r="CE218" t="s">
        <v>1448</v>
      </c>
      <c r="CF218" t="s">
        <v>128</v>
      </c>
      <c r="CG218" t="s">
        <v>120</v>
      </c>
      <c r="CH218" s="3">
        <v>96950</v>
      </c>
      <c r="CI218" s="4">
        <v>7.64</v>
      </c>
      <c r="CJ218" s="4">
        <v>7.64</v>
      </c>
      <c r="CK218" s="4">
        <v>11.46</v>
      </c>
      <c r="CL218" s="4">
        <v>11.46</v>
      </c>
      <c r="CM218" t="s">
        <v>136</v>
      </c>
      <c r="CN218" t="s">
        <v>224</v>
      </c>
      <c r="CO218" t="s">
        <v>137</v>
      </c>
      <c r="CQ218" t="s">
        <v>115</v>
      </c>
      <c r="CR218" t="s">
        <v>138</v>
      </c>
      <c r="CS218" t="s">
        <v>139</v>
      </c>
      <c r="CT218" t="s">
        <v>138</v>
      </c>
      <c r="CU218" t="s">
        <v>139</v>
      </c>
      <c r="CV218" t="s">
        <v>138</v>
      </c>
      <c r="CW218" t="s">
        <v>139</v>
      </c>
      <c r="CX218" s="2" t="s">
        <v>11570</v>
      </c>
      <c r="CY218" s="10">
        <v>16702858730</v>
      </c>
      <c r="CZ218" t="s">
        <v>1443</v>
      </c>
      <c r="DA218" t="s">
        <v>331</v>
      </c>
      <c r="DB218" t="s">
        <v>138</v>
      </c>
      <c r="DC218" t="s">
        <v>115</v>
      </c>
    </row>
    <row r="219" spans="1:112" ht="14.45" customHeight="1" x14ac:dyDescent="0.25">
      <c r="A219" t="s">
        <v>11630</v>
      </c>
      <c r="B219" t="s">
        <v>158</v>
      </c>
      <c r="C219" s="1">
        <v>45457</v>
      </c>
      <c r="D219" s="1">
        <v>45575</v>
      </c>
      <c r="E219" t="s">
        <v>114</v>
      </c>
      <c r="G219" t="s">
        <v>115</v>
      </c>
      <c r="H219" t="s">
        <v>115</v>
      </c>
      <c r="I219" t="s">
        <v>115</v>
      </c>
      <c r="J219" t="s">
        <v>527</v>
      </c>
      <c r="K219" t="s">
        <v>528</v>
      </c>
      <c r="L219" t="s">
        <v>4703</v>
      </c>
      <c r="M219" t="s">
        <v>536</v>
      </c>
      <c r="N219" t="s">
        <v>128</v>
      </c>
      <c r="O219" t="s">
        <v>120</v>
      </c>
      <c r="P219" s="3">
        <v>96950</v>
      </c>
      <c r="Q219" t="s">
        <v>121</v>
      </c>
      <c r="S219" s="10">
        <v>16702352883</v>
      </c>
      <c r="T219">
        <v>0</v>
      </c>
      <c r="U219" t="s">
        <v>531</v>
      </c>
      <c r="V219">
        <v>56132</v>
      </c>
      <c r="W219" t="s">
        <v>123</v>
      </c>
      <c r="Y219" t="s">
        <v>533</v>
      </c>
      <c r="Z219" t="s">
        <v>534</v>
      </c>
      <c r="AA219" t="s">
        <v>535</v>
      </c>
      <c r="AB219" t="s">
        <v>516</v>
      </c>
      <c r="AC219" t="s">
        <v>4703</v>
      </c>
      <c r="AD219" t="s">
        <v>536</v>
      </c>
      <c r="AE219" t="s">
        <v>128</v>
      </c>
      <c r="AF219" t="s">
        <v>120</v>
      </c>
      <c r="AG219" s="3">
        <v>96950</v>
      </c>
      <c r="AH219" t="s">
        <v>121</v>
      </c>
      <c r="AJ219" s="10">
        <v>16702352883</v>
      </c>
      <c r="AK219">
        <v>0</v>
      </c>
      <c r="AL219" t="s">
        <v>537</v>
      </c>
      <c r="BD219" t="str">
        <f>"35-2014.00"</f>
        <v>35-2014.00</v>
      </c>
      <c r="BE219" t="s">
        <v>221</v>
      </c>
      <c r="BF219" t="s">
        <v>11631</v>
      </c>
      <c r="BG219" t="s">
        <v>5797</v>
      </c>
      <c r="BH219">
        <v>5</v>
      </c>
      <c r="BJ219" s="1">
        <v>45536</v>
      </c>
      <c r="BK219" s="1">
        <v>45900</v>
      </c>
      <c r="BN219">
        <v>35</v>
      </c>
      <c r="BO219">
        <v>0</v>
      </c>
      <c r="BP219">
        <v>7</v>
      </c>
      <c r="BQ219">
        <v>7</v>
      </c>
      <c r="BR219">
        <v>7</v>
      </c>
      <c r="BS219">
        <v>7</v>
      </c>
      <c r="BT219">
        <v>7</v>
      </c>
      <c r="BU219">
        <v>0</v>
      </c>
      <c r="BV219" t="str">
        <f>"8:00 AM"</f>
        <v>8:00 AM</v>
      </c>
      <c r="BW219" t="str">
        <f>"4:00 PM"</f>
        <v>4:00 PM</v>
      </c>
      <c r="BX219" t="s">
        <v>240</v>
      </c>
      <c r="BY219">
        <v>0</v>
      </c>
      <c r="BZ219">
        <v>6</v>
      </c>
      <c r="CA219" t="s">
        <v>115</v>
      </c>
      <c r="CC219" t="s">
        <v>5798</v>
      </c>
      <c r="CD219" t="s">
        <v>529</v>
      </c>
      <c r="CE219" t="s">
        <v>542</v>
      </c>
      <c r="CF219" t="s">
        <v>128</v>
      </c>
      <c r="CG219" t="s">
        <v>120</v>
      </c>
      <c r="CH219" s="3">
        <v>96950</v>
      </c>
      <c r="CI219" s="4">
        <v>8.69</v>
      </c>
      <c r="CJ219" s="4">
        <v>8.69</v>
      </c>
      <c r="CK219" s="4">
        <v>13.04</v>
      </c>
      <c r="CL219" s="4">
        <v>13.04</v>
      </c>
      <c r="CM219" t="s">
        <v>136</v>
      </c>
      <c r="CN219" t="s">
        <v>139</v>
      </c>
      <c r="CO219" t="s">
        <v>137</v>
      </c>
      <c r="CQ219" t="s">
        <v>115</v>
      </c>
      <c r="CR219" t="s">
        <v>138</v>
      </c>
      <c r="CS219" t="s">
        <v>139</v>
      </c>
      <c r="CT219" t="s">
        <v>138</v>
      </c>
      <c r="CU219" t="s">
        <v>138</v>
      </c>
      <c r="CV219" t="s">
        <v>138</v>
      </c>
      <c r="CW219" t="s">
        <v>139</v>
      </c>
      <c r="CX219" t="s">
        <v>543</v>
      </c>
      <c r="CY219" s="10">
        <v>16702352883</v>
      </c>
      <c r="CZ219" t="s">
        <v>537</v>
      </c>
      <c r="DA219" t="s">
        <v>139</v>
      </c>
      <c r="DB219" t="s">
        <v>138</v>
      </c>
      <c r="DC219" t="s">
        <v>115</v>
      </c>
    </row>
    <row r="220" spans="1:112" ht="14.45" customHeight="1" x14ac:dyDescent="0.25">
      <c r="A220" t="s">
        <v>11674</v>
      </c>
      <c r="B220" t="s">
        <v>248</v>
      </c>
      <c r="C220" s="1">
        <v>45489</v>
      </c>
      <c r="D220" s="1">
        <v>45575</v>
      </c>
      <c r="E220" t="s">
        <v>210</v>
      </c>
      <c r="F220" s="1">
        <v>45564</v>
      </c>
      <c r="G220" t="s">
        <v>115</v>
      </c>
      <c r="H220" t="s">
        <v>115</v>
      </c>
      <c r="I220" t="s">
        <v>115</v>
      </c>
      <c r="J220" t="s">
        <v>10647</v>
      </c>
      <c r="L220" t="s">
        <v>10648</v>
      </c>
      <c r="M220" t="s">
        <v>10649</v>
      </c>
      <c r="N220" t="s">
        <v>119</v>
      </c>
      <c r="O220" t="s">
        <v>120</v>
      </c>
      <c r="P220" s="3">
        <v>96950</v>
      </c>
      <c r="Q220" t="s">
        <v>121</v>
      </c>
      <c r="S220" s="10">
        <v>16702358727</v>
      </c>
      <c r="U220" t="s">
        <v>10650</v>
      </c>
      <c r="V220">
        <v>424420</v>
      </c>
      <c r="W220" t="s">
        <v>123</v>
      </c>
      <c r="Y220" t="s">
        <v>10651</v>
      </c>
      <c r="Z220" t="s">
        <v>10652</v>
      </c>
      <c r="AA220" t="s">
        <v>10653</v>
      </c>
      <c r="AB220" t="s">
        <v>10654</v>
      </c>
      <c r="AC220" t="s">
        <v>10648</v>
      </c>
      <c r="AD220" t="s">
        <v>10649</v>
      </c>
      <c r="AE220" t="s">
        <v>119</v>
      </c>
      <c r="AF220" t="s">
        <v>120</v>
      </c>
      <c r="AG220" s="3">
        <v>96950</v>
      </c>
      <c r="AH220" t="s">
        <v>121</v>
      </c>
      <c r="AJ220" s="10">
        <v>16702353890</v>
      </c>
      <c r="AL220" t="s">
        <v>10655</v>
      </c>
      <c r="BD220" t="str">
        <f>"49-9021.00"</f>
        <v>49-9021.00</v>
      </c>
      <c r="BE220" t="s">
        <v>203</v>
      </c>
      <c r="BF220" t="s">
        <v>10656</v>
      </c>
      <c r="BG220" t="s">
        <v>10657</v>
      </c>
      <c r="BH220">
        <v>2</v>
      </c>
      <c r="BI220">
        <v>2</v>
      </c>
      <c r="BJ220" s="1">
        <v>45566</v>
      </c>
      <c r="BK220" s="1">
        <v>45930</v>
      </c>
      <c r="BL220" s="1">
        <v>45575</v>
      </c>
      <c r="BM220" s="1">
        <v>45930</v>
      </c>
      <c r="BN220">
        <v>40</v>
      </c>
      <c r="BO220">
        <v>0</v>
      </c>
      <c r="BP220">
        <v>7</v>
      </c>
      <c r="BQ220">
        <v>7</v>
      </c>
      <c r="BR220">
        <v>6</v>
      </c>
      <c r="BS220">
        <v>6</v>
      </c>
      <c r="BT220">
        <v>7</v>
      </c>
      <c r="BU220">
        <v>7</v>
      </c>
      <c r="BV220" t="str">
        <f>"8:30 AM"</f>
        <v>8:30 AM</v>
      </c>
      <c r="BW220" t="str">
        <f>"4:30 PM"</f>
        <v>4:30 PM</v>
      </c>
      <c r="BX220" t="s">
        <v>133</v>
      </c>
      <c r="BY220">
        <v>0</v>
      </c>
      <c r="BZ220">
        <v>24</v>
      </c>
      <c r="CA220" t="s">
        <v>115</v>
      </c>
      <c r="CC220" s="2" t="s">
        <v>11675</v>
      </c>
      <c r="CD220" t="s">
        <v>10659</v>
      </c>
      <c r="CE220" t="s">
        <v>10649</v>
      </c>
      <c r="CF220" t="s">
        <v>119</v>
      </c>
      <c r="CG220" t="s">
        <v>120</v>
      </c>
      <c r="CH220" s="3">
        <v>96950</v>
      </c>
      <c r="CI220" s="4">
        <v>10.06</v>
      </c>
      <c r="CJ220" s="4">
        <v>10.06</v>
      </c>
      <c r="CK220" s="4">
        <v>15.09</v>
      </c>
      <c r="CL220" s="4">
        <v>15.09</v>
      </c>
      <c r="CM220" t="s">
        <v>136</v>
      </c>
      <c r="CN220" t="s">
        <v>139</v>
      </c>
      <c r="CO220" t="s">
        <v>137</v>
      </c>
      <c r="CQ220" t="s">
        <v>115</v>
      </c>
      <c r="CR220" t="s">
        <v>138</v>
      </c>
      <c r="CS220" t="s">
        <v>139</v>
      </c>
      <c r="CT220" t="s">
        <v>138</v>
      </c>
      <c r="CU220" t="s">
        <v>139</v>
      </c>
      <c r="CV220" t="s">
        <v>138</v>
      </c>
      <c r="CW220" t="s">
        <v>139</v>
      </c>
      <c r="CX220" t="s">
        <v>10660</v>
      </c>
      <c r="CY220" s="10">
        <v>16702358728</v>
      </c>
      <c r="CZ220" t="s">
        <v>10661</v>
      </c>
      <c r="DA220" t="s">
        <v>139</v>
      </c>
      <c r="DB220" t="s">
        <v>138</v>
      </c>
      <c r="DC220" t="s">
        <v>115</v>
      </c>
      <c r="DD220" t="s">
        <v>10651</v>
      </c>
      <c r="DE220" t="s">
        <v>11676</v>
      </c>
      <c r="DF220" t="s">
        <v>149</v>
      </c>
      <c r="DG220" t="s">
        <v>10647</v>
      </c>
      <c r="DH220" t="s">
        <v>10655</v>
      </c>
    </row>
    <row r="221" spans="1:112" ht="14.45" customHeight="1" x14ac:dyDescent="0.25">
      <c r="A221" t="s">
        <v>11685</v>
      </c>
      <c r="B221" t="s">
        <v>113</v>
      </c>
      <c r="C221" s="1">
        <v>45464</v>
      </c>
      <c r="D221" s="1">
        <v>45575</v>
      </c>
      <c r="E221" t="s">
        <v>210</v>
      </c>
      <c r="F221" s="1">
        <v>45595</v>
      </c>
      <c r="G221" t="s">
        <v>115</v>
      </c>
      <c r="H221" t="s">
        <v>115</v>
      </c>
      <c r="I221" t="s">
        <v>115</v>
      </c>
      <c r="J221" t="s">
        <v>527</v>
      </c>
      <c r="K221" t="s">
        <v>528</v>
      </c>
      <c r="L221" t="s">
        <v>529</v>
      </c>
      <c r="M221" t="s">
        <v>536</v>
      </c>
      <c r="N221" t="s">
        <v>128</v>
      </c>
      <c r="O221" t="s">
        <v>120</v>
      </c>
      <c r="P221" s="3">
        <v>96950</v>
      </c>
      <c r="Q221" t="s">
        <v>121</v>
      </c>
      <c r="S221" s="10">
        <v>16702352883</v>
      </c>
      <c r="T221">
        <v>0</v>
      </c>
      <c r="U221" t="s">
        <v>531</v>
      </c>
      <c r="V221">
        <v>56132</v>
      </c>
      <c r="W221" t="s">
        <v>123</v>
      </c>
      <c r="Y221" t="s">
        <v>533</v>
      </c>
      <c r="Z221" t="s">
        <v>534</v>
      </c>
      <c r="AA221" t="s">
        <v>535</v>
      </c>
      <c r="AB221" t="s">
        <v>516</v>
      </c>
      <c r="AC221" t="s">
        <v>529</v>
      </c>
      <c r="AD221" t="s">
        <v>536</v>
      </c>
      <c r="AE221" t="s">
        <v>128</v>
      </c>
      <c r="AF221" t="s">
        <v>120</v>
      </c>
      <c r="AG221" s="3">
        <v>96950</v>
      </c>
      <c r="AH221" t="s">
        <v>121</v>
      </c>
      <c r="AJ221" s="10">
        <v>16702352883</v>
      </c>
      <c r="AK221">
        <v>0</v>
      </c>
      <c r="AL221" t="s">
        <v>537</v>
      </c>
      <c r="BD221" t="str">
        <f>"31-1131.00"</f>
        <v>31-1131.00</v>
      </c>
      <c r="BE221" t="s">
        <v>11686</v>
      </c>
      <c r="BF221" t="s">
        <v>11687</v>
      </c>
      <c r="BG221" t="s">
        <v>11688</v>
      </c>
      <c r="BH221">
        <v>5</v>
      </c>
      <c r="BJ221" s="1">
        <v>45597</v>
      </c>
      <c r="BK221" s="1">
        <v>45961</v>
      </c>
      <c r="BN221">
        <v>35</v>
      </c>
      <c r="BO221">
        <v>0</v>
      </c>
      <c r="BP221">
        <v>7</v>
      </c>
      <c r="BQ221">
        <v>7</v>
      </c>
      <c r="BR221">
        <v>7</v>
      </c>
      <c r="BS221">
        <v>7</v>
      </c>
      <c r="BT221">
        <v>7</v>
      </c>
      <c r="BU221">
        <v>0</v>
      </c>
      <c r="BV221" t="str">
        <f>"8:00 AM"</f>
        <v>8:00 AM</v>
      </c>
      <c r="BW221" t="str">
        <f>"4:00 PM"</f>
        <v>4:00 PM</v>
      </c>
      <c r="BX221" t="s">
        <v>133</v>
      </c>
      <c r="BY221">
        <v>0</v>
      </c>
      <c r="BZ221">
        <v>12</v>
      </c>
      <c r="CA221" t="s">
        <v>115</v>
      </c>
      <c r="CC221" s="2" t="s">
        <v>11689</v>
      </c>
      <c r="CD221" t="s">
        <v>529</v>
      </c>
      <c r="CE221" t="s">
        <v>542</v>
      </c>
      <c r="CF221" t="s">
        <v>128</v>
      </c>
      <c r="CG221" t="s">
        <v>120</v>
      </c>
      <c r="CH221" s="3">
        <v>96950</v>
      </c>
      <c r="CI221" s="4">
        <v>11.19</v>
      </c>
      <c r="CJ221" s="4">
        <v>11.19</v>
      </c>
      <c r="CK221" s="4">
        <v>16.79</v>
      </c>
      <c r="CL221" s="4">
        <v>16.79</v>
      </c>
      <c r="CM221" t="s">
        <v>136</v>
      </c>
      <c r="CN221" t="s">
        <v>191</v>
      </c>
      <c r="CO221" t="s">
        <v>137</v>
      </c>
      <c r="CQ221" t="s">
        <v>115</v>
      </c>
      <c r="CR221" t="s">
        <v>138</v>
      </c>
      <c r="CS221" t="s">
        <v>139</v>
      </c>
      <c r="CT221" t="s">
        <v>138</v>
      </c>
      <c r="CU221" t="s">
        <v>138</v>
      </c>
      <c r="CV221" t="s">
        <v>138</v>
      </c>
      <c r="CW221" t="s">
        <v>139</v>
      </c>
      <c r="CX221" t="s">
        <v>2135</v>
      </c>
      <c r="CY221" s="10">
        <v>16702352883</v>
      </c>
      <c r="CZ221" t="s">
        <v>537</v>
      </c>
      <c r="DA221" t="s">
        <v>331</v>
      </c>
      <c r="DB221" t="s">
        <v>138</v>
      </c>
      <c r="DC221" t="s">
        <v>115</v>
      </c>
    </row>
    <row r="222" spans="1:112" ht="14.45" customHeight="1" x14ac:dyDescent="0.25">
      <c r="A222" t="s">
        <v>11690</v>
      </c>
      <c r="B222" t="s">
        <v>248</v>
      </c>
      <c r="C222" s="1">
        <v>45492</v>
      </c>
      <c r="D222" s="1">
        <v>45575</v>
      </c>
      <c r="E222" t="s">
        <v>210</v>
      </c>
      <c r="F222" s="1">
        <v>45656</v>
      </c>
      <c r="G222" t="s">
        <v>115</v>
      </c>
      <c r="H222" t="s">
        <v>115</v>
      </c>
      <c r="I222" t="s">
        <v>115</v>
      </c>
      <c r="J222" t="s">
        <v>5430</v>
      </c>
      <c r="K222" t="s">
        <v>5431</v>
      </c>
      <c r="L222" t="s">
        <v>5432</v>
      </c>
      <c r="N222" t="s">
        <v>1557</v>
      </c>
      <c r="O222" t="s">
        <v>120</v>
      </c>
      <c r="P222" s="3">
        <v>96951</v>
      </c>
      <c r="Q222" t="s">
        <v>121</v>
      </c>
      <c r="S222" s="10">
        <v>16705324745</v>
      </c>
      <c r="U222" t="s">
        <v>5433</v>
      </c>
      <c r="V222">
        <v>72251</v>
      </c>
      <c r="W222" t="s">
        <v>123</v>
      </c>
      <c r="Y222" t="s">
        <v>5434</v>
      </c>
      <c r="Z222" t="s">
        <v>5435</v>
      </c>
      <c r="AB222" t="s">
        <v>5436</v>
      </c>
      <c r="AC222" t="s">
        <v>5437</v>
      </c>
      <c r="AE222" t="s">
        <v>1557</v>
      </c>
      <c r="AF222" t="s">
        <v>120</v>
      </c>
      <c r="AG222" s="3">
        <v>96951</v>
      </c>
      <c r="AH222" t="s">
        <v>121</v>
      </c>
      <c r="AJ222" s="10">
        <v>16705324745</v>
      </c>
      <c r="AL222" t="s">
        <v>5438</v>
      </c>
      <c r="BD222" t="str">
        <f>"35-2021.00"</f>
        <v>35-2021.00</v>
      </c>
      <c r="BE222" t="s">
        <v>282</v>
      </c>
      <c r="BF222" t="s">
        <v>5439</v>
      </c>
      <c r="BG222" t="s">
        <v>11691</v>
      </c>
      <c r="BH222">
        <v>1</v>
      </c>
      <c r="BI222">
        <v>1</v>
      </c>
      <c r="BJ222" s="1">
        <v>45658</v>
      </c>
      <c r="BK222" s="1">
        <v>46022</v>
      </c>
      <c r="BL222" s="1">
        <v>45658</v>
      </c>
      <c r="BM222" s="1">
        <v>46022</v>
      </c>
      <c r="BN222">
        <v>35</v>
      </c>
      <c r="BO222">
        <v>5</v>
      </c>
      <c r="BP222">
        <v>5</v>
      </c>
      <c r="BQ222">
        <v>5</v>
      </c>
      <c r="BR222">
        <v>5</v>
      </c>
      <c r="BS222">
        <v>5</v>
      </c>
      <c r="BT222">
        <v>5</v>
      </c>
      <c r="BU222">
        <v>5</v>
      </c>
      <c r="BV222" t="str">
        <f>"8:00 AM"</f>
        <v>8:00 AM</v>
      </c>
      <c r="BW222" t="str">
        <f>"5:00 PM"</f>
        <v>5:00 PM</v>
      </c>
      <c r="BX222" t="s">
        <v>240</v>
      </c>
      <c r="BY222">
        <v>0</v>
      </c>
      <c r="BZ222">
        <v>3</v>
      </c>
      <c r="CA222" t="s">
        <v>115</v>
      </c>
      <c r="CC222" s="2" t="s">
        <v>11692</v>
      </c>
      <c r="CD222" t="s">
        <v>5442</v>
      </c>
      <c r="CF222" t="s">
        <v>1557</v>
      </c>
      <c r="CG222" t="s">
        <v>120</v>
      </c>
      <c r="CH222" s="3">
        <v>96951</v>
      </c>
      <c r="CI222" s="4">
        <v>7.95</v>
      </c>
      <c r="CJ222" s="4">
        <v>7.95</v>
      </c>
      <c r="CK222" s="4">
        <v>11.92</v>
      </c>
      <c r="CL222" s="4">
        <v>11.92</v>
      </c>
      <c r="CM222" t="s">
        <v>136</v>
      </c>
      <c r="CN222" t="s">
        <v>224</v>
      </c>
      <c r="CO222" t="s">
        <v>137</v>
      </c>
      <c r="CQ222" t="s">
        <v>115</v>
      </c>
      <c r="CR222" t="s">
        <v>138</v>
      </c>
      <c r="CS222" t="s">
        <v>139</v>
      </c>
      <c r="CT222" t="s">
        <v>138</v>
      </c>
      <c r="CU222" t="s">
        <v>139</v>
      </c>
      <c r="CV222" t="s">
        <v>138</v>
      </c>
      <c r="CW222" t="s">
        <v>139</v>
      </c>
      <c r="CX222" t="s">
        <v>1746</v>
      </c>
      <c r="CY222" s="10">
        <v>16705324745</v>
      </c>
      <c r="CZ222" t="s">
        <v>5438</v>
      </c>
      <c r="DA222" t="s">
        <v>139</v>
      </c>
      <c r="DB222" t="s">
        <v>138</v>
      </c>
      <c r="DC222" t="s">
        <v>115</v>
      </c>
      <c r="DD222" t="s">
        <v>5434</v>
      </c>
      <c r="DE222" t="s">
        <v>5435</v>
      </c>
      <c r="DG222" t="s">
        <v>5443</v>
      </c>
      <c r="DH222" t="s">
        <v>5438</v>
      </c>
    </row>
    <row r="223" spans="1:112" ht="14.45" customHeight="1" x14ac:dyDescent="0.25">
      <c r="A223" t="s">
        <v>11891</v>
      </c>
      <c r="B223" t="s">
        <v>113</v>
      </c>
      <c r="C223" s="1">
        <v>45464</v>
      </c>
      <c r="D223" s="1">
        <v>45575</v>
      </c>
      <c r="E223" t="s">
        <v>210</v>
      </c>
      <c r="F223" s="1">
        <v>45595</v>
      </c>
      <c r="G223" t="s">
        <v>115</v>
      </c>
      <c r="H223" t="s">
        <v>115</v>
      </c>
      <c r="I223" t="s">
        <v>115</v>
      </c>
      <c r="J223" t="s">
        <v>527</v>
      </c>
      <c r="K223" t="s">
        <v>528</v>
      </c>
      <c r="L223" t="s">
        <v>11892</v>
      </c>
      <c r="M223" t="s">
        <v>11893</v>
      </c>
      <c r="N223" t="s">
        <v>128</v>
      </c>
      <c r="O223" t="s">
        <v>120</v>
      </c>
      <c r="P223" s="3">
        <v>96950</v>
      </c>
      <c r="Q223" t="s">
        <v>121</v>
      </c>
      <c r="S223" s="10">
        <v>16702352883</v>
      </c>
      <c r="T223">
        <v>0</v>
      </c>
      <c r="U223" t="s">
        <v>531</v>
      </c>
      <c r="V223">
        <v>56132</v>
      </c>
      <c r="W223" t="s">
        <v>123</v>
      </c>
      <c r="Y223" t="s">
        <v>533</v>
      </c>
      <c r="Z223" t="s">
        <v>534</v>
      </c>
      <c r="AA223" t="s">
        <v>535</v>
      </c>
      <c r="AB223" t="s">
        <v>516</v>
      </c>
      <c r="AC223" t="s">
        <v>11892</v>
      </c>
      <c r="AD223" t="s">
        <v>11893</v>
      </c>
      <c r="AE223" t="s">
        <v>128</v>
      </c>
      <c r="AF223" t="s">
        <v>120</v>
      </c>
      <c r="AG223" s="3">
        <v>96950</v>
      </c>
      <c r="AH223" t="s">
        <v>121</v>
      </c>
      <c r="AJ223" s="10">
        <v>16702352883</v>
      </c>
      <c r="AK223">
        <v>0</v>
      </c>
      <c r="AL223" t="s">
        <v>537</v>
      </c>
      <c r="BD223" t="str">
        <f>"31-9011.00"</f>
        <v>31-9011.00</v>
      </c>
      <c r="BE223" t="s">
        <v>671</v>
      </c>
      <c r="BF223" t="s">
        <v>11894</v>
      </c>
      <c r="BG223" t="s">
        <v>6280</v>
      </c>
      <c r="BH223">
        <v>3</v>
      </c>
      <c r="BJ223" s="1">
        <v>45597</v>
      </c>
      <c r="BK223" s="1">
        <v>45961</v>
      </c>
      <c r="BN223">
        <v>35</v>
      </c>
      <c r="BO223">
        <v>0</v>
      </c>
      <c r="BP223">
        <v>7</v>
      </c>
      <c r="BQ223">
        <v>7</v>
      </c>
      <c r="BR223">
        <v>7</v>
      </c>
      <c r="BS223">
        <v>7</v>
      </c>
      <c r="BT223">
        <v>7</v>
      </c>
      <c r="BU223">
        <v>0</v>
      </c>
      <c r="BV223" t="str">
        <f>"11:00 AM"</f>
        <v>11:00 AM</v>
      </c>
      <c r="BW223" t="str">
        <f>"6:00 PM"</f>
        <v>6:00 PM</v>
      </c>
      <c r="BX223" t="s">
        <v>133</v>
      </c>
      <c r="BY223">
        <v>0</v>
      </c>
      <c r="BZ223">
        <v>12</v>
      </c>
      <c r="CA223" t="s">
        <v>115</v>
      </c>
      <c r="CC223" t="s">
        <v>11895</v>
      </c>
      <c r="CD223" t="s">
        <v>529</v>
      </c>
      <c r="CE223" t="s">
        <v>542</v>
      </c>
      <c r="CF223" t="s">
        <v>128</v>
      </c>
      <c r="CG223" t="s">
        <v>120</v>
      </c>
      <c r="CH223" s="3">
        <v>96950</v>
      </c>
      <c r="CI223" s="4">
        <v>12.26</v>
      </c>
      <c r="CJ223" s="4">
        <v>12.26</v>
      </c>
      <c r="CK223" s="4">
        <v>18.39</v>
      </c>
      <c r="CL223" s="4">
        <v>18.39</v>
      </c>
      <c r="CM223" t="s">
        <v>136</v>
      </c>
      <c r="CN223" t="s">
        <v>191</v>
      </c>
      <c r="CO223" t="s">
        <v>137</v>
      </c>
      <c r="CQ223" t="s">
        <v>115</v>
      </c>
      <c r="CR223" t="s">
        <v>138</v>
      </c>
      <c r="CS223" t="s">
        <v>139</v>
      </c>
      <c r="CT223" t="s">
        <v>138</v>
      </c>
      <c r="CU223" t="s">
        <v>138</v>
      </c>
      <c r="CV223" t="s">
        <v>138</v>
      </c>
      <c r="CW223" t="s">
        <v>139</v>
      </c>
      <c r="CX223" t="s">
        <v>2135</v>
      </c>
      <c r="CY223" s="10">
        <v>16702352883</v>
      </c>
      <c r="CZ223" t="s">
        <v>537</v>
      </c>
      <c r="DA223" t="s">
        <v>331</v>
      </c>
      <c r="DB223" t="s">
        <v>138</v>
      </c>
      <c r="DC223" t="s">
        <v>115</v>
      </c>
    </row>
    <row r="224" spans="1:112" ht="14.45" customHeight="1" x14ac:dyDescent="0.25">
      <c r="A224" t="s">
        <v>11936</v>
      </c>
      <c r="B224" t="s">
        <v>158</v>
      </c>
      <c r="C224" s="1">
        <v>45457</v>
      </c>
      <c r="D224" s="1">
        <v>45575</v>
      </c>
      <c r="E224" t="s">
        <v>114</v>
      </c>
      <c r="G224" t="s">
        <v>115</v>
      </c>
      <c r="H224" t="s">
        <v>115</v>
      </c>
      <c r="I224" t="s">
        <v>115</v>
      </c>
      <c r="J224" t="s">
        <v>527</v>
      </c>
      <c r="K224" t="s">
        <v>528</v>
      </c>
      <c r="L224" t="s">
        <v>529</v>
      </c>
      <c r="M224" t="s">
        <v>536</v>
      </c>
      <c r="N224" t="s">
        <v>128</v>
      </c>
      <c r="O224" t="s">
        <v>120</v>
      </c>
      <c r="P224" s="3">
        <v>96950</v>
      </c>
      <c r="Q224" t="s">
        <v>121</v>
      </c>
      <c r="S224" s="10">
        <v>16702352883</v>
      </c>
      <c r="T224">
        <v>0</v>
      </c>
      <c r="U224" t="s">
        <v>531</v>
      </c>
      <c r="V224">
        <v>56132</v>
      </c>
      <c r="W224" t="s">
        <v>123</v>
      </c>
      <c r="Y224" t="s">
        <v>533</v>
      </c>
      <c r="Z224" t="s">
        <v>534</v>
      </c>
      <c r="AA224" t="s">
        <v>11937</v>
      </c>
      <c r="AB224" t="s">
        <v>516</v>
      </c>
      <c r="AC224" t="s">
        <v>529</v>
      </c>
      <c r="AD224" t="s">
        <v>536</v>
      </c>
      <c r="AE224" t="s">
        <v>128</v>
      </c>
      <c r="AF224" t="s">
        <v>120</v>
      </c>
      <c r="AG224" s="3">
        <v>96950</v>
      </c>
      <c r="AH224" t="s">
        <v>121</v>
      </c>
      <c r="AJ224" s="10">
        <v>16702352883</v>
      </c>
      <c r="AK224">
        <v>0</v>
      </c>
      <c r="AL224" t="s">
        <v>537</v>
      </c>
      <c r="BD224" t="str">
        <f>"37-2012.00"</f>
        <v>37-2012.00</v>
      </c>
      <c r="BE224" t="s">
        <v>647</v>
      </c>
      <c r="BF224" t="s">
        <v>11938</v>
      </c>
      <c r="BG224" t="s">
        <v>2036</v>
      </c>
      <c r="BH224">
        <v>5</v>
      </c>
      <c r="BJ224" s="1">
        <v>45536</v>
      </c>
      <c r="BK224" s="1">
        <v>45900</v>
      </c>
      <c r="BN224">
        <v>35</v>
      </c>
      <c r="BO224">
        <v>0</v>
      </c>
      <c r="BP224">
        <v>7</v>
      </c>
      <c r="BQ224">
        <v>7</v>
      </c>
      <c r="BR224">
        <v>7</v>
      </c>
      <c r="BS224">
        <v>7</v>
      </c>
      <c r="BT224">
        <v>7</v>
      </c>
      <c r="BU224">
        <v>0</v>
      </c>
      <c r="BV224" t="str">
        <f>"8:00 AM"</f>
        <v>8:00 AM</v>
      </c>
      <c r="BW224" t="str">
        <f>"4:00 PM"</f>
        <v>4:00 PM</v>
      </c>
      <c r="BX224" t="s">
        <v>240</v>
      </c>
      <c r="BY224">
        <v>0</v>
      </c>
      <c r="BZ224">
        <v>3</v>
      </c>
      <c r="CA224" t="s">
        <v>115</v>
      </c>
      <c r="CC224" t="s">
        <v>11939</v>
      </c>
      <c r="CD224" t="s">
        <v>529</v>
      </c>
      <c r="CE224" t="s">
        <v>542</v>
      </c>
      <c r="CF224" t="s">
        <v>128</v>
      </c>
      <c r="CG224" t="s">
        <v>120</v>
      </c>
      <c r="CH224" s="3">
        <v>96950</v>
      </c>
      <c r="CI224" s="4">
        <v>7.64</v>
      </c>
      <c r="CJ224" s="4">
        <v>7.64</v>
      </c>
      <c r="CK224" s="4">
        <v>11.46</v>
      </c>
      <c r="CL224" s="4">
        <v>11.46</v>
      </c>
      <c r="CM224" t="s">
        <v>136</v>
      </c>
      <c r="CN224" t="s">
        <v>139</v>
      </c>
      <c r="CO224" t="s">
        <v>137</v>
      </c>
      <c r="CQ224" t="s">
        <v>115</v>
      </c>
      <c r="CR224" t="s">
        <v>138</v>
      </c>
      <c r="CS224" t="s">
        <v>139</v>
      </c>
      <c r="CT224" t="s">
        <v>138</v>
      </c>
      <c r="CU224" t="s">
        <v>138</v>
      </c>
      <c r="CV224" t="s">
        <v>138</v>
      </c>
      <c r="CW224" t="s">
        <v>139</v>
      </c>
      <c r="CX224" t="s">
        <v>2135</v>
      </c>
      <c r="CY224" s="10">
        <v>16702352883</v>
      </c>
      <c r="CZ224" t="s">
        <v>537</v>
      </c>
      <c r="DA224" t="s">
        <v>139</v>
      </c>
      <c r="DB224" t="s">
        <v>138</v>
      </c>
      <c r="DC224" t="s">
        <v>115</v>
      </c>
    </row>
    <row r="225" spans="1:112" ht="14.45" customHeight="1" x14ac:dyDescent="0.25">
      <c r="A225" t="s">
        <v>12395</v>
      </c>
      <c r="B225" t="s">
        <v>158</v>
      </c>
      <c r="C225" s="1">
        <v>45472</v>
      </c>
      <c r="D225" s="1">
        <v>45575</v>
      </c>
      <c r="E225" t="s">
        <v>210</v>
      </c>
      <c r="F225" s="1">
        <v>45595</v>
      </c>
      <c r="G225" t="s">
        <v>138</v>
      </c>
      <c r="H225" t="s">
        <v>115</v>
      </c>
      <c r="I225" t="s">
        <v>115</v>
      </c>
      <c r="J225" t="s">
        <v>1436</v>
      </c>
      <c r="L225" t="s">
        <v>1437</v>
      </c>
      <c r="M225" t="s">
        <v>1438</v>
      </c>
      <c r="N225" t="s">
        <v>128</v>
      </c>
      <c r="O225" t="s">
        <v>120</v>
      </c>
      <c r="P225" s="3">
        <v>96950</v>
      </c>
      <c r="Q225" t="s">
        <v>121</v>
      </c>
      <c r="S225" s="10">
        <v>16702858730</v>
      </c>
      <c r="U225" t="s">
        <v>1439</v>
      </c>
      <c r="V225">
        <v>561320</v>
      </c>
      <c r="W225" t="s">
        <v>123</v>
      </c>
      <c r="Y225" t="s">
        <v>1440</v>
      </c>
      <c r="Z225" t="s">
        <v>1441</v>
      </c>
      <c r="AA225" t="s">
        <v>1442</v>
      </c>
      <c r="AB225" t="s">
        <v>448</v>
      </c>
      <c r="AC225" t="s">
        <v>1437</v>
      </c>
      <c r="AD225" t="s">
        <v>1438</v>
      </c>
      <c r="AE225" t="s">
        <v>128</v>
      </c>
      <c r="AF225" t="s">
        <v>120</v>
      </c>
      <c r="AG225" s="3">
        <v>96950</v>
      </c>
      <c r="AH225" t="s">
        <v>121</v>
      </c>
      <c r="AJ225" s="10">
        <v>16702858730</v>
      </c>
      <c r="AL225" t="s">
        <v>1443</v>
      </c>
      <c r="BD225" t="str">
        <f>"37-2012.00"</f>
        <v>37-2012.00</v>
      </c>
      <c r="BE225" t="s">
        <v>647</v>
      </c>
      <c r="BF225" t="s">
        <v>11568</v>
      </c>
      <c r="BG225" t="s">
        <v>2395</v>
      </c>
      <c r="BH225">
        <v>15</v>
      </c>
      <c r="BJ225" s="1">
        <v>45597</v>
      </c>
      <c r="BK225" s="1">
        <v>45961</v>
      </c>
      <c r="BN225">
        <v>35</v>
      </c>
      <c r="BO225">
        <v>0</v>
      </c>
      <c r="BP225">
        <v>7</v>
      </c>
      <c r="BQ225">
        <v>7</v>
      </c>
      <c r="BR225">
        <v>7</v>
      </c>
      <c r="BS225">
        <v>7</v>
      </c>
      <c r="BT225">
        <v>7</v>
      </c>
      <c r="BU225">
        <v>0</v>
      </c>
      <c r="BV225" t="str">
        <f>"9:00 AM"</f>
        <v>9:00 AM</v>
      </c>
      <c r="BW225" t="str">
        <f>"5:00 PM"</f>
        <v>5:00 PM</v>
      </c>
      <c r="BX225" t="s">
        <v>240</v>
      </c>
      <c r="BY225">
        <v>0</v>
      </c>
      <c r="BZ225">
        <v>3</v>
      </c>
      <c r="CA225" t="s">
        <v>115</v>
      </c>
      <c r="CC225" t="s">
        <v>12396</v>
      </c>
      <c r="CD225" t="s">
        <v>1447</v>
      </c>
      <c r="CE225" t="s">
        <v>1448</v>
      </c>
      <c r="CF225" t="s">
        <v>128</v>
      </c>
      <c r="CG225" t="s">
        <v>120</v>
      </c>
      <c r="CH225" s="3">
        <v>96950</v>
      </c>
      <c r="CI225" s="4">
        <v>7.64</v>
      </c>
      <c r="CJ225" s="4">
        <v>7.64</v>
      </c>
      <c r="CK225" s="4">
        <v>11.46</v>
      </c>
      <c r="CL225" s="4">
        <v>11.46</v>
      </c>
      <c r="CM225" t="s">
        <v>136</v>
      </c>
      <c r="CN225" t="s">
        <v>224</v>
      </c>
      <c r="CO225" t="s">
        <v>137</v>
      </c>
      <c r="CQ225" t="s">
        <v>115</v>
      </c>
      <c r="CR225" t="s">
        <v>138</v>
      </c>
      <c r="CS225" t="s">
        <v>139</v>
      </c>
      <c r="CT225" t="s">
        <v>138</v>
      </c>
      <c r="CU225" t="s">
        <v>139</v>
      </c>
      <c r="CV225" t="s">
        <v>138</v>
      </c>
      <c r="CW225" t="s">
        <v>139</v>
      </c>
      <c r="CX225" s="2" t="s">
        <v>4854</v>
      </c>
      <c r="CY225" s="10">
        <v>16702858730</v>
      </c>
      <c r="CZ225" t="s">
        <v>1443</v>
      </c>
      <c r="DA225" t="s">
        <v>331</v>
      </c>
      <c r="DB225" t="s">
        <v>138</v>
      </c>
      <c r="DC225" t="s">
        <v>115</v>
      </c>
    </row>
    <row r="226" spans="1:112" ht="14.45" customHeight="1" x14ac:dyDescent="0.25">
      <c r="A226" t="s">
        <v>12488</v>
      </c>
      <c r="B226" t="s">
        <v>248</v>
      </c>
      <c r="C226" s="1">
        <v>45490</v>
      </c>
      <c r="D226" s="1">
        <v>45575</v>
      </c>
      <c r="E226" t="s">
        <v>114</v>
      </c>
      <c r="G226" t="s">
        <v>115</v>
      </c>
      <c r="H226" t="s">
        <v>115</v>
      </c>
      <c r="I226" t="s">
        <v>115</v>
      </c>
      <c r="J226" t="s">
        <v>6350</v>
      </c>
      <c r="K226" t="s">
        <v>6351</v>
      </c>
      <c r="L226" t="s">
        <v>6352</v>
      </c>
      <c r="M226" t="s">
        <v>512</v>
      </c>
      <c r="N226" t="s">
        <v>272</v>
      </c>
      <c r="O226" t="s">
        <v>120</v>
      </c>
      <c r="P226" s="3">
        <v>96952</v>
      </c>
      <c r="Q226" t="s">
        <v>121</v>
      </c>
      <c r="S226" s="10">
        <v>16704338668</v>
      </c>
      <c r="U226" t="s">
        <v>6353</v>
      </c>
      <c r="V226">
        <v>445110</v>
      </c>
      <c r="W226" t="s">
        <v>123</v>
      </c>
      <c r="Y226" t="s">
        <v>6354</v>
      </c>
      <c r="Z226" t="s">
        <v>6355</v>
      </c>
      <c r="AA226" t="s">
        <v>1176</v>
      </c>
      <c r="AB226" t="s">
        <v>6356</v>
      </c>
      <c r="AC226" t="s">
        <v>6352</v>
      </c>
      <c r="AD226" t="s">
        <v>512</v>
      </c>
      <c r="AE226" t="s">
        <v>272</v>
      </c>
      <c r="AF226" t="s">
        <v>120</v>
      </c>
      <c r="AG226" s="3">
        <v>96952</v>
      </c>
      <c r="AH226" t="s">
        <v>121</v>
      </c>
      <c r="AJ226" s="10">
        <v>16704338668</v>
      </c>
      <c r="AL226" t="s">
        <v>6357</v>
      </c>
      <c r="BD226" t="str">
        <f>"53-7065.00"</f>
        <v>53-7065.00</v>
      </c>
      <c r="BE226" t="s">
        <v>519</v>
      </c>
      <c r="BF226" t="s">
        <v>12489</v>
      </c>
      <c r="BG226" t="s">
        <v>9252</v>
      </c>
      <c r="BH226">
        <v>4</v>
      </c>
      <c r="BI226">
        <v>4</v>
      </c>
      <c r="BJ226" s="1">
        <v>45566</v>
      </c>
      <c r="BK226" s="1">
        <v>45930</v>
      </c>
      <c r="BL226" s="1">
        <v>45575</v>
      </c>
      <c r="BM226" s="1">
        <v>45930</v>
      </c>
      <c r="BN226">
        <v>40</v>
      </c>
      <c r="BO226">
        <v>0</v>
      </c>
      <c r="BP226">
        <v>8</v>
      </c>
      <c r="BQ226">
        <v>8</v>
      </c>
      <c r="BR226">
        <v>8</v>
      </c>
      <c r="BS226">
        <v>8</v>
      </c>
      <c r="BT226">
        <v>8</v>
      </c>
      <c r="BU226">
        <v>0</v>
      </c>
      <c r="BV226" t="str">
        <f>"9:00 AM"</f>
        <v>9:00 AM</v>
      </c>
      <c r="BW226" t="str">
        <f>"5:00 PM"</f>
        <v>5:00 PM</v>
      </c>
      <c r="BX226" t="s">
        <v>133</v>
      </c>
      <c r="BY226">
        <v>0</v>
      </c>
      <c r="BZ226">
        <v>6</v>
      </c>
      <c r="CA226" t="s">
        <v>115</v>
      </c>
      <c r="CC226" t="s">
        <v>12490</v>
      </c>
      <c r="CD226" t="s">
        <v>512</v>
      </c>
      <c r="CE226" t="s">
        <v>6352</v>
      </c>
      <c r="CF226" t="s">
        <v>272</v>
      </c>
      <c r="CG226" t="s">
        <v>120</v>
      </c>
      <c r="CH226" s="3">
        <v>96952</v>
      </c>
      <c r="CI226" s="4">
        <v>8.86</v>
      </c>
      <c r="CJ226" s="4">
        <v>8.86</v>
      </c>
      <c r="CK226" s="4">
        <v>13.29</v>
      </c>
      <c r="CL226" s="4">
        <v>13.29</v>
      </c>
      <c r="CM226" t="s">
        <v>136</v>
      </c>
      <c r="CN226" t="s">
        <v>139</v>
      </c>
      <c r="CO226" t="s">
        <v>137</v>
      </c>
      <c r="CQ226" t="s">
        <v>115</v>
      </c>
      <c r="CR226" t="s">
        <v>138</v>
      </c>
      <c r="CS226" t="s">
        <v>139</v>
      </c>
      <c r="CT226" t="s">
        <v>138</v>
      </c>
      <c r="CU226" t="s">
        <v>139</v>
      </c>
      <c r="CV226" t="s">
        <v>138</v>
      </c>
      <c r="CW226" t="s">
        <v>139</v>
      </c>
      <c r="CX226" t="s">
        <v>240</v>
      </c>
      <c r="CY226" s="10">
        <v>16704338668</v>
      </c>
      <c r="CZ226" t="s">
        <v>6357</v>
      </c>
      <c r="DA226" t="s">
        <v>139</v>
      </c>
      <c r="DB226" t="s">
        <v>138</v>
      </c>
      <c r="DC226" t="s">
        <v>115</v>
      </c>
    </row>
    <row r="227" spans="1:112" ht="14.45" customHeight="1" x14ac:dyDescent="0.25">
      <c r="A227" t="s">
        <v>12659</v>
      </c>
      <c r="B227" t="s">
        <v>113</v>
      </c>
      <c r="C227" s="1">
        <v>45464</v>
      </c>
      <c r="D227" s="1">
        <v>45575</v>
      </c>
      <c r="E227" t="s">
        <v>210</v>
      </c>
      <c r="F227" s="1">
        <v>45564</v>
      </c>
      <c r="G227" t="s">
        <v>115</v>
      </c>
      <c r="H227" t="s">
        <v>115</v>
      </c>
      <c r="I227" t="s">
        <v>115</v>
      </c>
      <c r="J227" t="s">
        <v>527</v>
      </c>
      <c r="K227" t="s">
        <v>528</v>
      </c>
      <c r="L227" t="s">
        <v>529</v>
      </c>
      <c r="M227" t="s">
        <v>536</v>
      </c>
      <c r="N227" t="s">
        <v>128</v>
      </c>
      <c r="O227" t="s">
        <v>120</v>
      </c>
      <c r="P227" s="3">
        <v>96950</v>
      </c>
      <c r="Q227" t="s">
        <v>121</v>
      </c>
      <c r="S227" s="10">
        <v>16702352883</v>
      </c>
      <c r="T227">
        <v>0</v>
      </c>
      <c r="U227" t="s">
        <v>531</v>
      </c>
      <c r="V227">
        <v>56132</v>
      </c>
      <c r="W227" t="s">
        <v>123</v>
      </c>
      <c r="Y227" t="s">
        <v>533</v>
      </c>
      <c r="Z227" t="s">
        <v>534</v>
      </c>
      <c r="AA227" t="s">
        <v>535</v>
      </c>
      <c r="AB227" t="s">
        <v>516</v>
      </c>
      <c r="AC227" t="s">
        <v>529</v>
      </c>
      <c r="AD227" t="s">
        <v>536</v>
      </c>
      <c r="AE227" t="s">
        <v>128</v>
      </c>
      <c r="AF227" t="s">
        <v>120</v>
      </c>
      <c r="AG227" s="3">
        <v>96950</v>
      </c>
      <c r="AH227" t="s">
        <v>121</v>
      </c>
      <c r="AJ227" s="10">
        <v>16702352883</v>
      </c>
      <c r="AK227">
        <v>0</v>
      </c>
      <c r="AL227" t="s">
        <v>537</v>
      </c>
      <c r="BD227" t="str">
        <f>"41-2021.00"</f>
        <v>41-2021.00</v>
      </c>
      <c r="BE227" t="s">
        <v>2652</v>
      </c>
      <c r="BF227" t="s">
        <v>6912</v>
      </c>
      <c r="BG227" t="s">
        <v>6913</v>
      </c>
      <c r="BH227">
        <v>5</v>
      </c>
      <c r="BJ227" s="1">
        <v>45597</v>
      </c>
      <c r="BK227" s="1">
        <v>45961</v>
      </c>
      <c r="BN227">
        <v>35</v>
      </c>
      <c r="BO227">
        <v>0</v>
      </c>
      <c r="BP227">
        <v>7</v>
      </c>
      <c r="BQ227">
        <v>7</v>
      </c>
      <c r="BR227">
        <v>7</v>
      </c>
      <c r="BS227">
        <v>7</v>
      </c>
      <c r="BT227">
        <v>7</v>
      </c>
      <c r="BU227">
        <v>0</v>
      </c>
      <c r="BV227" t="str">
        <f>"8:00 AM"</f>
        <v>8:00 AM</v>
      </c>
      <c r="BW227" t="str">
        <f>"4:00 PM"</f>
        <v>4:00 PM</v>
      </c>
      <c r="BX227" t="s">
        <v>133</v>
      </c>
      <c r="BY227">
        <v>0</v>
      </c>
      <c r="BZ227">
        <v>6</v>
      </c>
      <c r="CA227" t="s">
        <v>115</v>
      </c>
      <c r="CC227" t="s">
        <v>6914</v>
      </c>
      <c r="CD227" t="s">
        <v>529</v>
      </c>
      <c r="CE227" t="s">
        <v>542</v>
      </c>
      <c r="CF227" t="s">
        <v>128</v>
      </c>
      <c r="CG227" t="s">
        <v>120</v>
      </c>
      <c r="CH227" s="3">
        <v>96950</v>
      </c>
      <c r="CI227" s="4">
        <v>8.23</v>
      </c>
      <c r="CJ227" s="4">
        <v>8.23</v>
      </c>
      <c r="CK227" s="4">
        <v>12.35</v>
      </c>
      <c r="CL227" s="4">
        <v>12.35</v>
      </c>
      <c r="CM227" t="s">
        <v>136</v>
      </c>
      <c r="CN227" t="s">
        <v>191</v>
      </c>
      <c r="CO227" t="s">
        <v>137</v>
      </c>
      <c r="CQ227" t="s">
        <v>115</v>
      </c>
      <c r="CR227" t="s">
        <v>138</v>
      </c>
      <c r="CS227" t="s">
        <v>139</v>
      </c>
      <c r="CT227" t="s">
        <v>138</v>
      </c>
      <c r="CU227" t="s">
        <v>138</v>
      </c>
      <c r="CV227" t="s">
        <v>138</v>
      </c>
      <c r="CW227" t="s">
        <v>139</v>
      </c>
      <c r="CX227" t="s">
        <v>2135</v>
      </c>
      <c r="CY227" s="10">
        <v>16702352883</v>
      </c>
      <c r="CZ227" t="s">
        <v>537</v>
      </c>
      <c r="DA227" t="s">
        <v>331</v>
      </c>
      <c r="DB227" t="s">
        <v>138</v>
      </c>
      <c r="DC227" t="s">
        <v>115</v>
      </c>
    </row>
    <row r="228" spans="1:112" ht="14.45" customHeight="1" x14ac:dyDescent="0.25">
      <c r="A228" t="s">
        <v>12660</v>
      </c>
      <c r="B228" t="s">
        <v>158</v>
      </c>
      <c r="C228" s="1">
        <v>45483</v>
      </c>
      <c r="D228" s="1">
        <v>45575</v>
      </c>
      <c r="E228" t="s">
        <v>114</v>
      </c>
      <c r="G228" t="s">
        <v>115</v>
      </c>
      <c r="H228" t="s">
        <v>115</v>
      </c>
      <c r="I228" t="s">
        <v>115</v>
      </c>
      <c r="J228" t="s">
        <v>159</v>
      </c>
      <c r="L228" t="s">
        <v>160</v>
      </c>
      <c r="N228" t="s">
        <v>119</v>
      </c>
      <c r="O228" t="s">
        <v>120</v>
      </c>
      <c r="P228" s="3">
        <v>96950</v>
      </c>
      <c r="Q228" t="s">
        <v>121</v>
      </c>
      <c r="S228" s="10">
        <v>16702356622</v>
      </c>
      <c r="U228" t="s">
        <v>161</v>
      </c>
      <c r="V228">
        <v>531110</v>
      </c>
      <c r="W228" t="s">
        <v>123</v>
      </c>
      <c r="Y228" t="s">
        <v>162</v>
      </c>
      <c r="Z228" t="s">
        <v>163</v>
      </c>
      <c r="AA228" t="s">
        <v>164</v>
      </c>
      <c r="AB228" t="s">
        <v>3645</v>
      </c>
      <c r="AC228" t="s">
        <v>166</v>
      </c>
      <c r="AD228" t="s">
        <v>167</v>
      </c>
      <c r="AE228" t="s">
        <v>119</v>
      </c>
      <c r="AF228" t="s">
        <v>120</v>
      </c>
      <c r="AG228" s="3">
        <v>96950</v>
      </c>
      <c r="AH228" t="s">
        <v>121</v>
      </c>
      <c r="AJ228" s="10">
        <v>16702356622</v>
      </c>
      <c r="AL228" t="s">
        <v>12525</v>
      </c>
      <c r="BD228" t="str">
        <f>"49-9071.00"</f>
        <v>49-9071.00</v>
      </c>
      <c r="BE228" t="s">
        <v>169</v>
      </c>
      <c r="BF228" t="s">
        <v>12526</v>
      </c>
      <c r="BG228" t="s">
        <v>12527</v>
      </c>
      <c r="BH228">
        <v>15</v>
      </c>
      <c r="BJ228" s="1">
        <v>45566</v>
      </c>
      <c r="BK228" s="1">
        <v>45930</v>
      </c>
      <c r="BN228">
        <v>40</v>
      </c>
      <c r="BO228">
        <v>0</v>
      </c>
      <c r="BP228">
        <v>8</v>
      </c>
      <c r="BQ228">
        <v>8</v>
      </c>
      <c r="BR228">
        <v>8</v>
      </c>
      <c r="BS228">
        <v>8</v>
      </c>
      <c r="BT228">
        <v>8</v>
      </c>
      <c r="BU228">
        <v>0</v>
      </c>
      <c r="BV228" t="str">
        <f>"8:00 AM"</f>
        <v>8:00 AM</v>
      </c>
      <c r="BW228" t="str">
        <f>"5:00 PM"</f>
        <v>5:00 PM</v>
      </c>
      <c r="BX228" t="s">
        <v>133</v>
      </c>
      <c r="BY228">
        <v>0</v>
      </c>
      <c r="BZ228">
        <v>6</v>
      </c>
      <c r="CA228" t="s">
        <v>115</v>
      </c>
      <c r="CC228" t="s">
        <v>12528</v>
      </c>
      <c r="CD228" t="s">
        <v>172</v>
      </c>
      <c r="CF228" t="s">
        <v>119</v>
      </c>
      <c r="CG228" t="s">
        <v>120</v>
      </c>
      <c r="CH228" s="3">
        <v>96950</v>
      </c>
      <c r="CI228" s="4">
        <v>9.75</v>
      </c>
      <c r="CJ228" s="4">
        <v>11</v>
      </c>
      <c r="CK228" s="4">
        <v>14.63</v>
      </c>
      <c r="CL228" s="4">
        <v>16.5</v>
      </c>
      <c r="CM228" t="s">
        <v>136</v>
      </c>
      <c r="CO228" t="s">
        <v>173</v>
      </c>
      <c r="CQ228" t="s">
        <v>115</v>
      </c>
      <c r="CR228" t="s">
        <v>138</v>
      </c>
      <c r="CS228" t="s">
        <v>138</v>
      </c>
      <c r="CT228" t="s">
        <v>138</v>
      </c>
      <c r="CU228" t="s">
        <v>139</v>
      </c>
      <c r="CV228" t="s">
        <v>138</v>
      </c>
      <c r="CW228" t="s">
        <v>138</v>
      </c>
      <c r="CX228" t="s">
        <v>12661</v>
      </c>
      <c r="CY228" s="10">
        <v>16702356622</v>
      </c>
      <c r="CZ228" t="s">
        <v>168</v>
      </c>
      <c r="DA228" t="s">
        <v>139</v>
      </c>
      <c r="DB228" t="s">
        <v>138</v>
      </c>
      <c r="DC228" t="s">
        <v>115</v>
      </c>
    </row>
    <row r="229" spans="1:112" ht="14.45" customHeight="1" x14ac:dyDescent="0.25">
      <c r="A229" t="s">
        <v>12880</v>
      </c>
      <c r="B229" t="s">
        <v>248</v>
      </c>
      <c r="C229" s="1">
        <v>45497</v>
      </c>
      <c r="D229" s="1">
        <v>45575</v>
      </c>
      <c r="E229" t="s">
        <v>210</v>
      </c>
      <c r="F229" s="1">
        <v>45656</v>
      </c>
      <c r="G229" t="s">
        <v>115</v>
      </c>
      <c r="H229" t="s">
        <v>115</v>
      </c>
      <c r="I229" t="s">
        <v>115</v>
      </c>
      <c r="J229" t="s">
        <v>2099</v>
      </c>
      <c r="K229" t="s">
        <v>2100</v>
      </c>
      <c r="L229" t="s">
        <v>2101</v>
      </c>
      <c r="N229" t="s">
        <v>119</v>
      </c>
      <c r="O229" t="s">
        <v>120</v>
      </c>
      <c r="P229" s="3">
        <v>96950</v>
      </c>
      <c r="Q229" t="s">
        <v>121</v>
      </c>
      <c r="S229" s="10">
        <v>16703221234</v>
      </c>
      <c r="T229">
        <v>781</v>
      </c>
      <c r="U229" t="s">
        <v>2102</v>
      </c>
      <c r="V229">
        <v>721110</v>
      </c>
      <c r="W229" t="s">
        <v>123</v>
      </c>
      <c r="Y229" t="s">
        <v>2103</v>
      </c>
      <c r="Z229" t="s">
        <v>2104</v>
      </c>
      <c r="AA229" t="s">
        <v>2105</v>
      </c>
      <c r="AB229" t="s">
        <v>2106</v>
      </c>
      <c r="AC229" t="s">
        <v>2101</v>
      </c>
      <c r="AE229" t="s">
        <v>119</v>
      </c>
      <c r="AF229" t="s">
        <v>120</v>
      </c>
      <c r="AG229" s="3">
        <v>96950</v>
      </c>
      <c r="AH229" t="s">
        <v>121</v>
      </c>
      <c r="AJ229" s="10">
        <v>16703221234</v>
      </c>
      <c r="AK229">
        <v>781</v>
      </c>
      <c r="AL229" t="s">
        <v>2107</v>
      </c>
      <c r="BD229" t="str">
        <f>"35-2014.00"</f>
        <v>35-2014.00</v>
      </c>
      <c r="BE229" t="s">
        <v>221</v>
      </c>
      <c r="BF229" t="s">
        <v>4372</v>
      </c>
      <c r="BG229" t="s">
        <v>373</v>
      </c>
      <c r="BH229">
        <v>2</v>
      </c>
      <c r="BI229">
        <v>2</v>
      </c>
      <c r="BJ229" s="1">
        <v>45658</v>
      </c>
      <c r="BK229" s="1">
        <v>46022</v>
      </c>
      <c r="BL229" s="1">
        <v>45658</v>
      </c>
      <c r="BM229" s="1">
        <v>46022</v>
      </c>
      <c r="BN229">
        <v>40</v>
      </c>
      <c r="BO229">
        <v>8</v>
      </c>
      <c r="BP229">
        <v>0</v>
      </c>
      <c r="BQ229">
        <v>8</v>
      </c>
      <c r="BR229">
        <v>8</v>
      </c>
      <c r="BS229">
        <v>0</v>
      </c>
      <c r="BT229">
        <v>8</v>
      </c>
      <c r="BU229">
        <v>8</v>
      </c>
      <c r="BV229" t="str">
        <f>"6:00 AM"</f>
        <v>6:00 AM</v>
      </c>
      <c r="BW229" t="str">
        <f>"2:00 PM"</f>
        <v>2:00 PM</v>
      </c>
      <c r="BX229" t="s">
        <v>240</v>
      </c>
      <c r="BY229">
        <v>0</v>
      </c>
      <c r="BZ229">
        <v>12</v>
      </c>
      <c r="CA229" t="s">
        <v>115</v>
      </c>
      <c r="CC229" t="s">
        <v>4373</v>
      </c>
      <c r="CD229" t="s">
        <v>2101</v>
      </c>
      <c r="CF229" t="s">
        <v>119</v>
      </c>
      <c r="CG229" t="s">
        <v>120</v>
      </c>
      <c r="CH229" s="3">
        <v>96950</v>
      </c>
      <c r="CI229" s="4">
        <v>8.83</v>
      </c>
      <c r="CJ229" s="4">
        <v>8.83</v>
      </c>
      <c r="CK229" s="4">
        <v>13.25</v>
      </c>
      <c r="CL229" s="4">
        <v>13.25</v>
      </c>
      <c r="CM229" t="s">
        <v>136</v>
      </c>
      <c r="CN229" t="s">
        <v>2111</v>
      </c>
      <c r="CO229" t="s">
        <v>137</v>
      </c>
      <c r="CQ229" t="s">
        <v>115</v>
      </c>
      <c r="CR229" t="s">
        <v>138</v>
      </c>
      <c r="CS229" t="s">
        <v>139</v>
      </c>
      <c r="CT229" t="s">
        <v>138</v>
      </c>
      <c r="CU229" t="s">
        <v>139</v>
      </c>
      <c r="CV229" t="s">
        <v>138</v>
      </c>
      <c r="CW229" t="s">
        <v>139</v>
      </c>
      <c r="CX229" t="s">
        <v>10990</v>
      </c>
      <c r="CY229" s="10">
        <v>16703221234</v>
      </c>
      <c r="CZ229" t="s">
        <v>2107</v>
      </c>
      <c r="DA229" t="s">
        <v>139</v>
      </c>
      <c r="DB229" t="s">
        <v>138</v>
      </c>
      <c r="DC229" t="s">
        <v>115</v>
      </c>
    </row>
    <row r="230" spans="1:112" ht="14.45" customHeight="1" x14ac:dyDescent="0.25">
      <c r="A230" t="s">
        <v>12915</v>
      </c>
      <c r="B230" t="s">
        <v>158</v>
      </c>
      <c r="C230" s="1">
        <v>45457</v>
      </c>
      <c r="D230" s="1">
        <v>45575</v>
      </c>
      <c r="E230" t="s">
        <v>114</v>
      </c>
      <c r="G230" t="s">
        <v>115</v>
      </c>
      <c r="H230" t="s">
        <v>115</v>
      </c>
      <c r="I230" t="s">
        <v>115</v>
      </c>
      <c r="J230" t="s">
        <v>527</v>
      </c>
      <c r="K230" t="s">
        <v>528</v>
      </c>
      <c r="L230" t="s">
        <v>529</v>
      </c>
      <c r="M230" t="s">
        <v>536</v>
      </c>
      <c r="N230" t="s">
        <v>128</v>
      </c>
      <c r="O230" t="s">
        <v>120</v>
      </c>
      <c r="P230" s="3">
        <v>96950</v>
      </c>
      <c r="Q230" t="s">
        <v>121</v>
      </c>
      <c r="S230" s="10">
        <v>16702352883</v>
      </c>
      <c r="T230">
        <v>0</v>
      </c>
      <c r="U230" t="s">
        <v>531</v>
      </c>
      <c r="V230">
        <v>56132</v>
      </c>
      <c r="W230" t="s">
        <v>123</v>
      </c>
      <c r="Y230" t="s">
        <v>533</v>
      </c>
      <c r="Z230" t="s">
        <v>534</v>
      </c>
      <c r="AA230" t="s">
        <v>535</v>
      </c>
      <c r="AB230" t="s">
        <v>516</v>
      </c>
      <c r="AC230" t="s">
        <v>529</v>
      </c>
      <c r="AD230" t="s">
        <v>536</v>
      </c>
      <c r="AE230" t="s">
        <v>128</v>
      </c>
      <c r="AF230" t="s">
        <v>120</v>
      </c>
      <c r="AG230" s="3">
        <v>96950</v>
      </c>
      <c r="AH230" t="s">
        <v>121</v>
      </c>
      <c r="AJ230" s="10">
        <v>16702352883</v>
      </c>
      <c r="AK230">
        <v>0</v>
      </c>
      <c r="AL230" t="s">
        <v>537</v>
      </c>
      <c r="BD230" t="str">
        <f>"39-9011.00"</f>
        <v>39-9011.00</v>
      </c>
      <c r="BE230" t="s">
        <v>538</v>
      </c>
      <c r="BF230" t="s">
        <v>4874</v>
      </c>
      <c r="BG230" t="s">
        <v>540</v>
      </c>
      <c r="BH230">
        <v>5</v>
      </c>
      <c r="BJ230" s="1">
        <v>45536</v>
      </c>
      <c r="BK230" s="1">
        <v>45900</v>
      </c>
      <c r="BN230">
        <v>35</v>
      </c>
      <c r="BO230">
        <v>0</v>
      </c>
      <c r="BP230">
        <v>7</v>
      </c>
      <c r="BQ230">
        <v>7</v>
      </c>
      <c r="BR230">
        <v>7</v>
      </c>
      <c r="BS230">
        <v>7</v>
      </c>
      <c r="BT230">
        <v>7</v>
      </c>
      <c r="BU230">
        <v>0</v>
      </c>
      <c r="BV230" t="str">
        <f>"8:00 AM"</f>
        <v>8:00 AM</v>
      </c>
      <c r="BW230" t="str">
        <f>"4:00 PM"</f>
        <v>4:00 PM</v>
      </c>
      <c r="BX230" t="s">
        <v>133</v>
      </c>
      <c r="BY230">
        <v>0</v>
      </c>
      <c r="BZ230">
        <v>12</v>
      </c>
      <c r="CA230" t="s">
        <v>115</v>
      </c>
      <c r="CC230" t="s">
        <v>4875</v>
      </c>
      <c r="CD230" t="s">
        <v>529</v>
      </c>
      <c r="CE230" t="s">
        <v>542</v>
      </c>
      <c r="CF230" t="s">
        <v>128</v>
      </c>
      <c r="CG230" t="s">
        <v>120</v>
      </c>
      <c r="CH230" s="3">
        <v>96950</v>
      </c>
      <c r="CI230" s="4">
        <v>7.79</v>
      </c>
      <c r="CJ230" s="4">
        <v>7.79</v>
      </c>
      <c r="CK230" s="4">
        <v>11.69</v>
      </c>
      <c r="CL230" s="4">
        <v>11.69</v>
      </c>
      <c r="CM230" t="s">
        <v>136</v>
      </c>
      <c r="CN230" t="s">
        <v>139</v>
      </c>
      <c r="CO230" t="s">
        <v>137</v>
      </c>
      <c r="CQ230" t="s">
        <v>115</v>
      </c>
      <c r="CR230" t="s">
        <v>138</v>
      </c>
      <c r="CS230" t="s">
        <v>139</v>
      </c>
      <c r="CT230" t="s">
        <v>138</v>
      </c>
      <c r="CU230" t="s">
        <v>138</v>
      </c>
      <c r="CV230" t="s">
        <v>138</v>
      </c>
      <c r="CW230" t="s">
        <v>139</v>
      </c>
      <c r="CX230" t="s">
        <v>543</v>
      </c>
      <c r="CY230" s="10">
        <v>16702352883</v>
      </c>
      <c r="CZ230" t="s">
        <v>537</v>
      </c>
      <c r="DA230" t="s">
        <v>139</v>
      </c>
      <c r="DB230" t="s">
        <v>138</v>
      </c>
      <c r="DC230" t="s">
        <v>115</v>
      </c>
    </row>
    <row r="231" spans="1:112" ht="14.45" customHeight="1" x14ac:dyDescent="0.25">
      <c r="A231" t="s">
        <v>12916</v>
      </c>
      <c r="B231" t="s">
        <v>158</v>
      </c>
      <c r="C231" s="1">
        <v>45481</v>
      </c>
      <c r="D231" s="1">
        <v>45575</v>
      </c>
      <c r="E231" t="s">
        <v>114</v>
      </c>
      <c r="G231" t="s">
        <v>115</v>
      </c>
      <c r="H231" t="s">
        <v>115</v>
      </c>
      <c r="I231" t="s">
        <v>115</v>
      </c>
      <c r="J231" t="s">
        <v>1224</v>
      </c>
      <c r="K231" t="s">
        <v>1225</v>
      </c>
      <c r="L231" t="s">
        <v>1226</v>
      </c>
      <c r="M231" t="s">
        <v>1227</v>
      </c>
      <c r="N231" t="s">
        <v>119</v>
      </c>
      <c r="O231" t="s">
        <v>120</v>
      </c>
      <c r="P231" s="3">
        <v>96950</v>
      </c>
      <c r="Q231" t="s">
        <v>121</v>
      </c>
      <c r="S231" s="10">
        <v>16707830243</v>
      </c>
      <c r="U231" t="s">
        <v>1228</v>
      </c>
      <c r="V231">
        <v>531110</v>
      </c>
      <c r="W231" t="s">
        <v>123</v>
      </c>
      <c r="Y231" t="s">
        <v>1229</v>
      </c>
      <c r="Z231" t="s">
        <v>1230</v>
      </c>
      <c r="AA231" t="s">
        <v>1231</v>
      </c>
      <c r="AB231" t="s">
        <v>235</v>
      </c>
      <c r="AC231" t="s">
        <v>1232</v>
      </c>
      <c r="AD231" t="s">
        <v>1233</v>
      </c>
      <c r="AE231" t="s">
        <v>119</v>
      </c>
      <c r="AF231" t="s">
        <v>120</v>
      </c>
      <c r="AG231" s="3">
        <v>96950</v>
      </c>
      <c r="AH231" t="s">
        <v>121</v>
      </c>
      <c r="AJ231" s="10">
        <v>16707830213</v>
      </c>
      <c r="AL231" t="s">
        <v>1234</v>
      </c>
      <c r="BD231" t="str">
        <f>"37-2012.00"</f>
        <v>37-2012.00</v>
      </c>
      <c r="BE231" t="s">
        <v>647</v>
      </c>
      <c r="BF231" t="s">
        <v>1235</v>
      </c>
      <c r="BG231" t="s">
        <v>647</v>
      </c>
      <c r="BH231">
        <v>5</v>
      </c>
      <c r="BJ231" s="1">
        <v>45566</v>
      </c>
      <c r="BK231" s="1">
        <v>45930</v>
      </c>
      <c r="BN231">
        <v>40</v>
      </c>
      <c r="BO231">
        <v>0</v>
      </c>
      <c r="BP231">
        <v>8</v>
      </c>
      <c r="BQ231">
        <v>8</v>
      </c>
      <c r="BR231">
        <v>8</v>
      </c>
      <c r="BS231">
        <v>8</v>
      </c>
      <c r="BT231">
        <v>8</v>
      </c>
      <c r="BU231">
        <v>0</v>
      </c>
      <c r="BV231" t="str">
        <f>"8:00 AM"</f>
        <v>8:00 AM</v>
      </c>
      <c r="BW231" t="str">
        <f>"5:00 PM"</f>
        <v>5:00 PM</v>
      </c>
      <c r="BX231" t="s">
        <v>240</v>
      </c>
      <c r="BY231">
        <v>0</v>
      </c>
      <c r="BZ231">
        <v>3</v>
      </c>
      <c r="CA231" t="s">
        <v>115</v>
      </c>
      <c r="CC231" t="s">
        <v>12917</v>
      </c>
      <c r="CD231" t="s">
        <v>1237</v>
      </c>
      <c r="CE231" t="s">
        <v>139</v>
      </c>
      <c r="CF231" t="s">
        <v>119</v>
      </c>
      <c r="CG231" t="s">
        <v>120</v>
      </c>
      <c r="CH231" s="3">
        <v>96950</v>
      </c>
      <c r="CI231" s="4">
        <v>7.64</v>
      </c>
      <c r="CJ231" s="4">
        <v>7.64</v>
      </c>
      <c r="CK231" s="4">
        <v>11.46</v>
      </c>
      <c r="CL231" s="4">
        <v>11.46</v>
      </c>
      <c r="CM231" t="s">
        <v>136</v>
      </c>
      <c r="CN231" t="s">
        <v>139</v>
      </c>
      <c r="CO231" t="s">
        <v>137</v>
      </c>
      <c r="CQ231" t="s">
        <v>115</v>
      </c>
      <c r="CR231" t="s">
        <v>138</v>
      </c>
      <c r="CS231" t="s">
        <v>139</v>
      </c>
      <c r="CT231" t="s">
        <v>138</v>
      </c>
      <c r="CU231" t="s">
        <v>139</v>
      </c>
      <c r="CV231" t="s">
        <v>138</v>
      </c>
      <c r="CW231" t="s">
        <v>139</v>
      </c>
      <c r="CX231" t="s">
        <v>416</v>
      </c>
      <c r="CY231" s="10">
        <v>16707830213</v>
      </c>
      <c r="CZ231" t="s">
        <v>1234</v>
      </c>
      <c r="DA231" t="s">
        <v>417</v>
      </c>
      <c r="DB231" t="s">
        <v>138</v>
      </c>
      <c r="DC231" t="s">
        <v>115</v>
      </c>
      <c r="DD231" t="s">
        <v>418</v>
      </c>
      <c r="DE231" t="s">
        <v>419</v>
      </c>
      <c r="DF231" t="s">
        <v>420</v>
      </c>
      <c r="DG231" t="s">
        <v>421</v>
      </c>
      <c r="DH231" t="s">
        <v>422</v>
      </c>
    </row>
    <row r="232" spans="1:112" ht="14.45" customHeight="1" x14ac:dyDescent="0.25">
      <c r="A232" t="s">
        <v>13107</v>
      </c>
      <c r="B232" t="s">
        <v>113</v>
      </c>
      <c r="C232" s="1">
        <v>45461</v>
      </c>
      <c r="D232" s="1">
        <v>45575</v>
      </c>
      <c r="E232" t="s">
        <v>114</v>
      </c>
      <c r="G232" t="s">
        <v>115</v>
      </c>
      <c r="H232" t="s">
        <v>115</v>
      </c>
      <c r="I232" t="s">
        <v>115</v>
      </c>
      <c r="J232" t="s">
        <v>527</v>
      </c>
      <c r="K232" t="s">
        <v>528</v>
      </c>
      <c r="L232" t="s">
        <v>529</v>
      </c>
      <c r="M232" t="s">
        <v>536</v>
      </c>
      <c r="N232" t="s">
        <v>128</v>
      </c>
      <c r="O232" t="s">
        <v>120</v>
      </c>
      <c r="P232" s="3">
        <v>96950</v>
      </c>
      <c r="Q232" t="s">
        <v>121</v>
      </c>
      <c r="S232" s="10">
        <v>16702352883</v>
      </c>
      <c r="T232">
        <v>0</v>
      </c>
      <c r="U232" t="s">
        <v>531</v>
      </c>
      <c r="V232">
        <v>56132</v>
      </c>
      <c r="W232" t="s">
        <v>123</v>
      </c>
      <c r="Y232" t="s">
        <v>533</v>
      </c>
      <c r="Z232" t="s">
        <v>534</v>
      </c>
      <c r="AA232" t="s">
        <v>535</v>
      </c>
      <c r="AB232" t="s">
        <v>516</v>
      </c>
      <c r="AC232" t="s">
        <v>529</v>
      </c>
      <c r="AD232" t="s">
        <v>536</v>
      </c>
      <c r="AE232" t="s">
        <v>128</v>
      </c>
      <c r="AF232" t="s">
        <v>120</v>
      </c>
      <c r="AG232" s="3">
        <v>96950</v>
      </c>
      <c r="AH232" t="s">
        <v>121</v>
      </c>
      <c r="AJ232" s="10">
        <v>16702352883</v>
      </c>
      <c r="AK232">
        <v>0</v>
      </c>
      <c r="AL232" t="s">
        <v>537</v>
      </c>
      <c r="BD232" t="str">
        <f>"31-1131.00"</f>
        <v>31-1131.00</v>
      </c>
      <c r="BE232" t="s">
        <v>11686</v>
      </c>
      <c r="BF232" t="s">
        <v>11687</v>
      </c>
      <c r="BG232" t="s">
        <v>11688</v>
      </c>
      <c r="BH232">
        <v>5</v>
      </c>
      <c r="BJ232" s="1">
        <v>45536</v>
      </c>
      <c r="BK232" s="1">
        <v>45900</v>
      </c>
      <c r="BN232">
        <v>35</v>
      </c>
      <c r="BO232">
        <v>0</v>
      </c>
      <c r="BP232">
        <v>7</v>
      </c>
      <c r="BQ232">
        <v>7</v>
      </c>
      <c r="BR232">
        <v>7</v>
      </c>
      <c r="BS232">
        <v>7</v>
      </c>
      <c r="BT232">
        <v>7</v>
      </c>
      <c r="BU232">
        <v>0</v>
      </c>
      <c r="BV232" t="str">
        <f>"8:00 AM"</f>
        <v>8:00 AM</v>
      </c>
      <c r="BW232" t="str">
        <f>"4:00 PM"</f>
        <v>4:00 PM</v>
      </c>
      <c r="BX232" t="s">
        <v>133</v>
      </c>
      <c r="BY232">
        <v>6</v>
      </c>
      <c r="BZ232">
        <v>12</v>
      </c>
      <c r="CA232" t="s">
        <v>115</v>
      </c>
      <c r="CC232" s="2" t="s">
        <v>11689</v>
      </c>
      <c r="CD232" t="s">
        <v>529</v>
      </c>
      <c r="CE232" t="s">
        <v>542</v>
      </c>
      <c r="CF232" t="s">
        <v>128</v>
      </c>
      <c r="CG232" t="s">
        <v>120</v>
      </c>
      <c r="CH232" s="3">
        <v>96950</v>
      </c>
      <c r="CI232" s="4">
        <v>11.19</v>
      </c>
      <c r="CJ232" s="4">
        <v>11.19</v>
      </c>
      <c r="CK232" s="4">
        <v>16.79</v>
      </c>
      <c r="CL232" s="4">
        <v>16.79</v>
      </c>
      <c r="CM232" t="s">
        <v>136</v>
      </c>
      <c r="CN232" t="s">
        <v>139</v>
      </c>
      <c r="CO232" t="s">
        <v>137</v>
      </c>
      <c r="CQ232" t="s">
        <v>115</v>
      </c>
      <c r="CR232" t="s">
        <v>138</v>
      </c>
      <c r="CS232" t="s">
        <v>139</v>
      </c>
      <c r="CT232" t="s">
        <v>138</v>
      </c>
      <c r="CU232" t="s">
        <v>138</v>
      </c>
      <c r="CV232" t="s">
        <v>138</v>
      </c>
      <c r="CW232" t="s">
        <v>139</v>
      </c>
      <c r="CX232" t="s">
        <v>2185</v>
      </c>
      <c r="CY232" s="10">
        <v>16702352883</v>
      </c>
      <c r="CZ232" t="s">
        <v>537</v>
      </c>
      <c r="DA232" t="s">
        <v>139</v>
      </c>
      <c r="DB232" t="s">
        <v>138</v>
      </c>
      <c r="DC232" t="s">
        <v>115</v>
      </c>
    </row>
    <row r="233" spans="1:112" ht="14.45" customHeight="1" x14ac:dyDescent="0.25">
      <c r="A233" t="s">
        <v>13108</v>
      </c>
      <c r="B233" t="s">
        <v>158</v>
      </c>
      <c r="C233" s="1">
        <v>45411</v>
      </c>
      <c r="D233" s="1">
        <v>45575</v>
      </c>
      <c r="E233" t="s">
        <v>114</v>
      </c>
      <c r="G233" t="s">
        <v>115</v>
      </c>
      <c r="H233" t="s">
        <v>115</v>
      </c>
      <c r="I233" t="s">
        <v>115</v>
      </c>
      <c r="J233" t="s">
        <v>527</v>
      </c>
      <c r="K233" t="s">
        <v>528</v>
      </c>
      <c r="L233" t="s">
        <v>529</v>
      </c>
      <c r="M233" t="s">
        <v>536</v>
      </c>
      <c r="N233" t="s">
        <v>128</v>
      </c>
      <c r="O233" t="s">
        <v>120</v>
      </c>
      <c r="P233" s="3">
        <v>96950</v>
      </c>
      <c r="Q233" t="s">
        <v>121</v>
      </c>
      <c r="S233" s="10">
        <v>16702352883</v>
      </c>
      <c r="T233">
        <v>0</v>
      </c>
      <c r="U233" t="s">
        <v>531</v>
      </c>
      <c r="V233">
        <v>56132</v>
      </c>
      <c r="W233" t="s">
        <v>123</v>
      </c>
      <c r="Y233" t="s">
        <v>533</v>
      </c>
      <c r="Z233" t="s">
        <v>534</v>
      </c>
      <c r="AA233" t="s">
        <v>535</v>
      </c>
      <c r="AB233" t="s">
        <v>516</v>
      </c>
      <c r="AC233" t="s">
        <v>529</v>
      </c>
      <c r="AD233" t="s">
        <v>536</v>
      </c>
      <c r="AE233" t="s">
        <v>128</v>
      </c>
      <c r="AF233" t="s">
        <v>120</v>
      </c>
      <c r="AG233" s="3">
        <v>96950</v>
      </c>
      <c r="AH233" t="s">
        <v>121</v>
      </c>
      <c r="AJ233" s="10">
        <v>16702352883</v>
      </c>
      <c r="AK233">
        <v>0</v>
      </c>
      <c r="AL233" t="s">
        <v>537</v>
      </c>
      <c r="BD233" t="str">
        <f>"39-7011.00"</f>
        <v>39-7011.00</v>
      </c>
      <c r="BE233" t="s">
        <v>719</v>
      </c>
      <c r="BF233" t="s">
        <v>9402</v>
      </c>
      <c r="BG233" t="s">
        <v>719</v>
      </c>
      <c r="BH233">
        <v>5</v>
      </c>
      <c r="BJ233" s="1">
        <v>45474</v>
      </c>
      <c r="BK233" s="1">
        <v>45838</v>
      </c>
      <c r="BN233">
        <v>35</v>
      </c>
      <c r="BO233">
        <v>0</v>
      </c>
      <c r="BP233">
        <v>7</v>
      </c>
      <c r="BQ233">
        <v>7</v>
      </c>
      <c r="BR233">
        <v>7</v>
      </c>
      <c r="BS233">
        <v>7</v>
      </c>
      <c r="BT233">
        <v>7</v>
      </c>
      <c r="BU233">
        <v>0</v>
      </c>
      <c r="BV233" t="str">
        <f>"9:00 AM"</f>
        <v>9:00 AM</v>
      </c>
      <c r="BW233" t="str">
        <f>"5:00 PM"</f>
        <v>5:00 PM</v>
      </c>
      <c r="BX233" t="s">
        <v>133</v>
      </c>
      <c r="BY233">
        <v>0</v>
      </c>
      <c r="BZ233">
        <v>12</v>
      </c>
      <c r="CA233" t="s">
        <v>115</v>
      </c>
      <c r="CC233" t="s">
        <v>9403</v>
      </c>
      <c r="CD233" t="s">
        <v>529</v>
      </c>
      <c r="CE233" t="s">
        <v>542</v>
      </c>
      <c r="CF233" t="s">
        <v>128</v>
      </c>
      <c r="CG233" t="s">
        <v>120</v>
      </c>
      <c r="CH233" s="3">
        <v>96950</v>
      </c>
      <c r="CI233" s="4">
        <v>10.050000000000001</v>
      </c>
      <c r="CJ233" s="4">
        <v>10.050000000000001</v>
      </c>
      <c r="CK233" s="4">
        <v>15.08</v>
      </c>
      <c r="CL233" s="4">
        <v>15.08</v>
      </c>
      <c r="CM233" t="s">
        <v>136</v>
      </c>
      <c r="CN233" t="s">
        <v>191</v>
      </c>
      <c r="CO233" t="s">
        <v>137</v>
      </c>
      <c r="CQ233" t="s">
        <v>115</v>
      </c>
      <c r="CR233" t="s">
        <v>138</v>
      </c>
      <c r="CS233" t="s">
        <v>139</v>
      </c>
      <c r="CT233" t="s">
        <v>138</v>
      </c>
      <c r="CU233" t="s">
        <v>138</v>
      </c>
      <c r="CV233" t="s">
        <v>138</v>
      </c>
      <c r="CW233" t="s">
        <v>139</v>
      </c>
      <c r="CX233" t="s">
        <v>1960</v>
      </c>
      <c r="CY233" s="10">
        <v>16702352883</v>
      </c>
      <c r="CZ233" t="s">
        <v>537</v>
      </c>
      <c r="DA233" t="s">
        <v>331</v>
      </c>
      <c r="DB233" t="s">
        <v>138</v>
      </c>
      <c r="DC233" t="s">
        <v>115</v>
      </c>
    </row>
    <row r="234" spans="1:112" ht="14.45" customHeight="1" x14ac:dyDescent="0.25">
      <c r="A234" t="s">
        <v>13164</v>
      </c>
      <c r="B234" t="s">
        <v>158</v>
      </c>
      <c r="C234" s="1">
        <v>45464</v>
      </c>
      <c r="D234" s="1">
        <v>45575</v>
      </c>
      <c r="E234" t="s">
        <v>210</v>
      </c>
      <c r="F234" s="1">
        <v>45595</v>
      </c>
      <c r="G234" t="s">
        <v>115</v>
      </c>
      <c r="H234" t="s">
        <v>115</v>
      </c>
      <c r="I234" t="s">
        <v>115</v>
      </c>
      <c r="J234" t="s">
        <v>527</v>
      </c>
      <c r="K234" t="s">
        <v>528</v>
      </c>
      <c r="L234" t="s">
        <v>529</v>
      </c>
      <c r="M234" t="s">
        <v>536</v>
      </c>
      <c r="N234" t="s">
        <v>128</v>
      </c>
      <c r="O234" t="s">
        <v>120</v>
      </c>
      <c r="P234" s="3">
        <v>96950</v>
      </c>
      <c r="Q234" t="s">
        <v>121</v>
      </c>
      <c r="S234" s="10">
        <v>16702352883</v>
      </c>
      <c r="T234">
        <v>0</v>
      </c>
      <c r="U234" t="s">
        <v>531</v>
      </c>
      <c r="V234">
        <v>56132</v>
      </c>
      <c r="W234" t="s">
        <v>123</v>
      </c>
      <c r="Y234" t="s">
        <v>533</v>
      </c>
      <c r="Z234" t="s">
        <v>534</v>
      </c>
      <c r="AA234" t="s">
        <v>11937</v>
      </c>
      <c r="AB234" t="s">
        <v>516</v>
      </c>
      <c r="AC234" t="s">
        <v>529</v>
      </c>
      <c r="AD234" t="s">
        <v>536</v>
      </c>
      <c r="AE234" t="s">
        <v>128</v>
      </c>
      <c r="AF234" t="s">
        <v>120</v>
      </c>
      <c r="AG234" s="3">
        <v>96950</v>
      </c>
      <c r="AH234" t="s">
        <v>121</v>
      </c>
      <c r="AJ234" s="10">
        <v>16702352883</v>
      </c>
      <c r="AK234">
        <v>0</v>
      </c>
      <c r="AL234" t="s">
        <v>537</v>
      </c>
      <c r="BD234" t="str">
        <f>"37-2012.00"</f>
        <v>37-2012.00</v>
      </c>
      <c r="BE234" t="s">
        <v>647</v>
      </c>
      <c r="BF234" t="s">
        <v>11938</v>
      </c>
      <c r="BG234" t="s">
        <v>2036</v>
      </c>
      <c r="BH234">
        <v>10</v>
      </c>
      <c r="BJ234" s="1">
        <v>45597</v>
      </c>
      <c r="BK234" s="1">
        <v>45961</v>
      </c>
      <c r="BN234">
        <v>35</v>
      </c>
      <c r="BO234">
        <v>0</v>
      </c>
      <c r="BP234">
        <v>7</v>
      </c>
      <c r="BQ234">
        <v>7</v>
      </c>
      <c r="BR234">
        <v>7</v>
      </c>
      <c r="BS234">
        <v>7</v>
      </c>
      <c r="BT234">
        <v>7</v>
      </c>
      <c r="BU234">
        <v>0</v>
      </c>
      <c r="BV234" t="str">
        <f>"8:00 AM"</f>
        <v>8:00 AM</v>
      </c>
      <c r="BW234" t="str">
        <f>"4:00 PM"</f>
        <v>4:00 PM</v>
      </c>
      <c r="BX234" t="s">
        <v>240</v>
      </c>
      <c r="BY234">
        <v>0</v>
      </c>
      <c r="BZ234">
        <v>3</v>
      </c>
      <c r="CA234" t="s">
        <v>115</v>
      </c>
      <c r="CC234" t="s">
        <v>11939</v>
      </c>
      <c r="CD234" t="s">
        <v>529</v>
      </c>
      <c r="CE234" t="s">
        <v>542</v>
      </c>
      <c r="CF234" t="s">
        <v>128</v>
      </c>
      <c r="CG234" t="s">
        <v>120</v>
      </c>
      <c r="CH234" s="3">
        <v>96950</v>
      </c>
      <c r="CI234" s="4">
        <v>7.64</v>
      </c>
      <c r="CJ234" s="4">
        <v>7.64</v>
      </c>
      <c r="CK234" s="4">
        <v>11.46</v>
      </c>
      <c r="CL234" s="4">
        <v>11.46</v>
      </c>
      <c r="CM234" t="s">
        <v>136</v>
      </c>
      <c r="CN234" t="s">
        <v>191</v>
      </c>
      <c r="CO234" t="s">
        <v>137</v>
      </c>
      <c r="CQ234" t="s">
        <v>115</v>
      </c>
      <c r="CR234" t="s">
        <v>138</v>
      </c>
      <c r="CS234" t="s">
        <v>139</v>
      </c>
      <c r="CT234" t="s">
        <v>138</v>
      </c>
      <c r="CU234" t="s">
        <v>138</v>
      </c>
      <c r="CV234" t="s">
        <v>138</v>
      </c>
      <c r="CW234" t="s">
        <v>139</v>
      </c>
      <c r="CX234" t="s">
        <v>2135</v>
      </c>
      <c r="CY234" s="10">
        <v>16702352883</v>
      </c>
      <c r="CZ234" t="s">
        <v>537</v>
      </c>
      <c r="DA234" t="s">
        <v>331</v>
      </c>
      <c r="DB234" t="s">
        <v>138</v>
      </c>
      <c r="DC234" t="s">
        <v>115</v>
      </c>
    </row>
    <row r="235" spans="1:112" ht="14.45" customHeight="1" x14ac:dyDescent="0.25">
      <c r="A235" t="s">
        <v>13414</v>
      </c>
      <c r="B235" t="s">
        <v>158</v>
      </c>
      <c r="C235" s="1">
        <v>45446</v>
      </c>
      <c r="D235" s="1">
        <v>45575</v>
      </c>
      <c r="E235" t="s">
        <v>210</v>
      </c>
      <c r="F235" s="1">
        <v>45564</v>
      </c>
      <c r="G235" t="s">
        <v>138</v>
      </c>
      <c r="H235" t="s">
        <v>115</v>
      </c>
      <c r="I235" t="s">
        <v>115</v>
      </c>
      <c r="J235" t="s">
        <v>527</v>
      </c>
      <c r="K235" t="s">
        <v>528</v>
      </c>
      <c r="L235" t="s">
        <v>529</v>
      </c>
      <c r="M235" t="s">
        <v>536</v>
      </c>
      <c r="N235" t="s">
        <v>128</v>
      </c>
      <c r="O235" t="s">
        <v>120</v>
      </c>
      <c r="P235" s="3">
        <v>96950</v>
      </c>
      <c r="Q235" t="s">
        <v>121</v>
      </c>
      <c r="S235" s="10">
        <v>16702352883</v>
      </c>
      <c r="T235">
        <v>0</v>
      </c>
      <c r="U235" t="s">
        <v>531</v>
      </c>
      <c r="V235">
        <v>56132</v>
      </c>
      <c r="W235" t="s">
        <v>123</v>
      </c>
      <c r="Y235" t="s">
        <v>533</v>
      </c>
      <c r="Z235" t="s">
        <v>534</v>
      </c>
      <c r="AA235" t="s">
        <v>535</v>
      </c>
      <c r="AB235" t="s">
        <v>516</v>
      </c>
      <c r="AC235" t="s">
        <v>529</v>
      </c>
      <c r="AD235" t="s">
        <v>536</v>
      </c>
      <c r="AE235" t="s">
        <v>128</v>
      </c>
      <c r="AF235" t="s">
        <v>120</v>
      </c>
      <c r="AG235" s="3">
        <v>96950</v>
      </c>
      <c r="AH235" t="s">
        <v>121</v>
      </c>
      <c r="AJ235" s="10">
        <v>16702352883</v>
      </c>
      <c r="AK235">
        <v>0</v>
      </c>
      <c r="AL235" t="s">
        <v>537</v>
      </c>
      <c r="BD235" t="str">
        <f>"43-3031.00"</f>
        <v>43-3031.00</v>
      </c>
      <c r="BE235" t="s">
        <v>387</v>
      </c>
      <c r="BF235" t="s">
        <v>6439</v>
      </c>
      <c r="BG235" t="s">
        <v>6440</v>
      </c>
      <c r="BH235">
        <v>5</v>
      </c>
      <c r="BJ235" s="1">
        <v>45566</v>
      </c>
      <c r="BK235" s="1">
        <v>46660</v>
      </c>
      <c r="BN235">
        <v>35</v>
      </c>
      <c r="BO235">
        <v>0</v>
      </c>
      <c r="BP235">
        <v>7</v>
      </c>
      <c r="BQ235">
        <v>7</v>
      </c>
      <c r="BR235">
        <v>7</v>
      </c>
      <c r="BS235">
        <v>7</v>
      </c>
      <c r="BT235">
        <v>7</v>
      </c>
      <c r="BU235">
        <v>0</v>
      </c>
      <c r="BV235" t="str">
        <f>"8:00 AM"</f>
        <v>8:00 AM</v>
      </c>
      <c r="BW235" t="str">
        <f>"4:00 PM"</f>
        <v>4:00 PM</v>
      </c>
      <c r="BX235" t="s">
        <v>133</v>
      </c>
      <c r="BY235">
        <v>0</v>
      </c>
      <c r="BZ235">
        <v>12</v>
      </c>
      <c r="CA235" t="s">
        <v>115</v>
      </c>
      <c r="CC235" t="s">
        <v>6441</v>
      </c>
      <c r="CD235" t="s">
        <v>529</v>
      </c>
      <c r="CE235" t="s">
        <v>542</v>
      </c>
      <c r="CF235" t="s">
        <v>128</v>
      </c>
      <c r="CG235" t="s">
        <v>120</v>
      </c>
      <c r="CH235" s="3">
        <v>96950</v>
      </c>
      <c r="CI235" s="4">
        <v>11.43</v>
      </c>
      <c r="CJ235" s="4">
        <v>11.43</v>
      </c>
      <c r="CK235" s="4">
        <v>17.149999999999999</v>
      </c>
      <c r="CL235" s="4">
        <v>17.149999999999999</v>
      </c>
      <c r="CM235" t="s">
        <v>136</v>
      </c>
      <c r="CN235" t="s">
        <v>191</v>
      </c>
      <c r="CO235" t="s">
        <v>137</v>
      </c>
      <c r="CQ235" t="s">
        <v>115</v>
      </c>
      <c r="CR235" t="s">
        <v>138</v>
      </c>
      <c r="CS235" t="s">
        <v>139</v>
      </c>
      <c r="CT235" t="s">
        <v>138</v>
      </c>
      <c r="CU235" t="s">
        <v>138</v>
      </c>
      <c r="CV235" t="s">
        <v>138</v>
      </c>
      <c r="CW235" t="s">
        <v>139</v>
      </c>
      <c r="CX235" t="s">
        <v>2135</v>
      </c>
      <c r="CY235" s="10">
        <v>16702352883</v>
      </c>
      <c r="CZ235" t="s">
        <v>537</v>
      </c>
      <c r="DA235" t="s">
        <v>139</v>
      </c>
      <c r="DB235" t="s">
        <v>138</v>
      </c>
      <c r="DC235" t="s">
        <v>115</v>
      </c>
    </row>
    <row r="236" spans="1:112" ht="14.45" customHeight="1" x14ac:dyDescent="0.25">
      <c r="A236" t="s">
        <v>13416</v>
      </c>
      <c r="B236" t="s">
        <v>158</v>
      </c>
      <c r="C236" s="1">
        <v>45457</v>
      </c>
      <c r="D236" s="1">
        <v>45575</v>
      </c>
      <c r="E236" t="s">
        <v>114</v>
      </c>
      <c r="G236" t="s">
        <v>115</v>
      </c>
      <c r="H236" t="s">
        <v>115</v>
      </c>
      <c r="I236" t="s">
        <v>115</v>
      </c>
      <c r="J236" t="s">
        <v>527</v>
      </c>
      <c r="K236" t="s">
        <v>528</v>
      </c>
      <c r="L236" t="s">
        <v>529</v>
      </c>
      <c r="M236" t="s">
        <v>536</v>
      </c>
      <c r="N236" t="s">
        <v>128</v>
      </c>
      <c r="O236" t="s">
        <v>120</v>
      </c>
      <c r="P236" s="3">
        <v>96950</v>
      </c>
      <c r="Q236" t="s">
        <v>121</v>
      </c>
      <c r="S236" s="10">
        <v>16702352883</v>
      </c>
      <c r="T236">
        <v>0</v>
      </c>
      <c r="U236" t="s">
        <v>531</v>
      </c>
      <c r="V236">
        <v>56132</v>
      </c>
      <c r="W236" t="s">
        <v>123</v>
      </c>
      <c r="Y236" t="s">
        <v>533</v>
      </c>
      <c r="Z236" t="s">
        <v>534</v>
      </c>
      <c r="AA236" t="s">
        <v>535</v>
      </c>
      <c r="AB236" t="s">
        <v>516</v>
      </c>
      <c r="AC236" t="s">
        <v>529</v>
      </c>
      <c r="AD236" t="s">
        <v>536</v>
      </c>
      <c r="AE236" t="s">
        <v>128</v>
      </c>
      <c r="AF236" t="s">
        <v>120</v>
      </c>
      <c r="AG236" s="3">
        <v>96950</v>
      </c>
      <c r="AH236" t="s">
        <v>121</v>
      </c>
      <c r="AJ236" s="10">
        <v>16702352883</v>
      </c>
      <c r="AK236">
        <v>0</v>
      </c>
      <c r="AL236" t="s">
        <v>537</v>
      </c>
      <c r="BD236" t="str">
        <f>"53-7065.00"</f>
        <v>53-7065.00</v>
      </c>
      <c r="BE236" t="s">
        <v>519</v>
      </c>
      <c r="BF236" t="s">
        <v>9072</v>
      </c>
      <c r="BG236" t="s">
        <v>5364</v>
      </c>
      <c r="BH236">
        <v>5</v>
      </c>
      <c r="BJ236" s="1">
        <v>45536</v>
      </c>
      <c r="BK236" s="1">
        <v>45900</v>
      </c>
      <c r="BN236">
        <v>35</v>
      </c>
      <c r="BO236">
        <v>0</v>
      </c>
      <c r="BP236">
        <v>7</v>
      </c>
      <c r="BQ236">
        <v>7</v>
      </c>
      <c r="BR236">
        <v>7</v>
      </c>
      <c r="BS236">
        <v>7</v>
      </c>
      <c r="BT236">
        <v>7</v>
      </c>
      <c r="BU236">
        <v>0</v>
      </c>
      <c r="BV236" t="str">
        <f>"8:00 AM"</f>
        <v>8:00 AM</v>
      </c>
      <c r="BW236" t="str">
        <f>"4:00 PM"</f>
        <v>4:00 PM</v>
      </c>
      <c r="BX236" t="s">
        <v>133</v>
      </c>
      <c r="BY236">
        <v>0</v>
      </c>
      <c r="BZ236">
        <v>3</v>
      </c>
      <c r="CA236" t="s">
        <v>115</v>
      </c>
      <c r="CC236" t="s">
        <v>9073</v>
      </c>
      <c r="CD236" t="s">
        <v>529</v>
      </c>
      <c r="CE236" t="s">
        <v>542</v>
      </c>
      <c r="CF236" t="s">
        <v>128</v>
      </c>
      <c r="CG236" t="s">
        <v>120</v>
      </c>
      <c r="CH236" s="3">
        <v>96950</v>
      </c>
      <c r="CI236" s="4">
        <v>8.56</v>
      </c>
      <c r="CJ236" s="4">
        <v>8.56</v>
      </c>
      <c r="CK236" s="4">
        <v>12.84</v>
      </c>
      <c r="CL236" s="4">
        <v>12.84</v>
      </c>
      <c r="CM236" t="s">
        <v>136</v>
      </c>
      <c r="CN236" t="s">
        <v>139</v>
      </c>
      <c r="CO236" t="s">
        <v>137</v>
      </c>
      <c r="CQ236" t="s">
        <v>115</v>
      </c>
      <c r="CR236" t="s">
        <v>138</v>
      </c>
      <c r="CS236" t="s">
        <v>139</v>
      </c>
      <c r="CT236" t="s">
        <v>138</v>
      </c>
      <c r="CU236" t="s">
        <v>138</v>
      </c>
      <c r="CV236" t="s">
        <v>138</v>
      </c>
      <c r="CW236" t="s">
        <v>139</v>
      </c>
      <c r="CX236" t="s">
        <v>1960</v>
      </c>
      <c r="CY236" s="10">
        <v>16702352883</v>
      </c>
      <c r="CZ236" t="s">
        <v>537</v>
      </c>
      <c r="DA236" t="s">
        <v>139</v>
      </c>
      <c r="DB236" t="s">
        <v>138</v>
      </c>
      <c r="DC236" t="s">
        <v>115</v>
      </c>
    </row>
    <row r="237" spans="1:112" ht="14.45" customHeight="1" x14ac:dyDescent="0.25">
      <c r="A237" t="s">
        <v>13420</v>
      </c>
      <c r="B237" t="s">
        <v>248</v>
      </c>
      <c r="C237" s="1">
        <v>45478</v>
      </c>
      <c r="D237" s="1">
        <v>45575</v>
      </c>
      <c r="E237" t="s">
        <v>114</v>
      </c>
      <c r="G237" t="s">
        <v>115</v>
      </c>
      <c r="H237" t="s">
        <v>115</v>
      </c>
      <c r="I237" t="s">
        <v>115</v>
      </c>
      <c r="J237" t="s">
        <v>13421</v>
      </c>
      <c r="K237" t="s">
        <v>13422</v>
      </c>
      <c r="L237" t="s">
        <v>13423</v>
      </c>
      <c r="M237" t="s">
        <v>13424</v>
      </c>
      <c r="N237" t="s">
        <v>128</v>
      </c>
      <c r="O237" t="s">
        <v>120</v>
      </c>
      <c r="P237" s="3">
        <v>96950</v>
      </c>
      <c r="Q237" t="s">
        <v>121</v>
      </c>
      <c r="R237" t="s">
        <v>139</v>
      </c>
      <c r="S237" s="10">
        <v>16702330490</v>
      </c>
      <c r="U237" t="s">
        <v>6836</v>
      </c>
      <c r="V237">
        <v>812112</v>
      </c>
      <c r="W237" t="s">
        <v>123</v>
      </c>
      <c r="Y237" t="s">
        <v>13425</v>
      </c>
      <c r="Z237" t="s">
        <v>13426</v>
      </c>
      <c r="AA237" t="s">
        <v>13427</v>
      </c>
      <c r="AB237" t="s">
        <v>516</v>
      </c>
      <c r="AC237" t="s">
        <v>13423</v>
      </c>
      <c r="AD237" t="s">
        <v>13424</v>
      </c>
      <c r="AE237" t="s">
        <v>128</v>
      </c>
      <c r="AF237" t="s">
        <v>120</v>
      </c>
      <c r="AG237" s="3">
        <v>96950</v>
      </c>
      <c r="AH237" t="s">
        <v>121</v>
      </c>
      <c r="AJ237" s="10">
        <v>16702330490</v>
      </c>
      <c r="AL237" t="s">
        <v>6837</v>
      </c>
      <c r="BD237" t="str">
        <f>"39-5012.00"</f>
        <v>39-5012.00</v>
      </c>
      <c r="BE237" t="s">
        <v>1772</v>
      </c>
      <c r="BF237" t="s">
        <v>13428</v>
      </c>
      <c r="BG237" t="s">
        <v>13429</v>
      </c>
      <c r="BH237">
        <v>1</v>
      </c>
      <c r="BI237">
        <v>1</v>
      </c>
      <c r="BJ237" s="1">
        <v>45585</v>
      </c>
      <c r="BK237" s="1">
        <v>45949</v>
      </c>
      <c r="BL237" s="1">
        <v>45585</v>
      </c>
      <c r="BM237" s="1">
        <v>45949</v>
      </c>
      <c r="BN237">
        <v>35</v>
      </c>
      <c r="BO237">
        <v>0</v>
      </c>
      <c r="BP237">
        <v>7</v>
      </c>
      <c r="BQ237">
        <v>7</v>
      </c>
      <c r="BR237">
        <v>7</v>
      </c>
      <c r="BS237">
        <v>7</v>
      </c>
      <c r="BT237">
        <v>7</v>
      </c>
      <c r="BU237">
        <v>0</v>
      </c>
      <c r="BV237" t="str">
        <f>"10:00 AM"</f>
        <v>10:00 AM</v>
      </c>
      <c r="BW237" t="str">
        <f>"6:00 PM"</f>
        <v>6:00 PM</v>
      </c>
      <c r="BX237" t="s">
        <v>133</v>
      </c>
      <c r="BY237">
        <v>0</v>
      </c>
      <c r="BZ237">
        <v>24</v>
      </c>
      <c r="CA237" t="s">
        <v>115</v>
      </c>
      <c r="CC237" t="s">
        <v>6838</v>
      </c>
      <c r="CD237" t="s">
        <v>13430</v>
      </c>
      <c r="CE237" t="s">
        <v>139</v>
      </c>
      <c r="CF237" t="s">
        <v>128</v>
      </c>
      <c r="CG237" t="s">
        <v>120</v>
      </c>
      <c r="CH237" s="3">
        <v>96950</v>
      </c>
      <c r="CI237" s="4">
        <v>9.77</v>
      </c>
      <c r="CJ237" s="4">
        <v>9.77</v>
      </c>
      <c r="CK237" s="4">
        <v>14.66</v>
      </c>
      <c r="CL237" s="4">
        <v>14.66</v>
      </c>
      <c r="CM237" t="s">
        <v>136</v>
      </c>
      <c r="CN237" t="s">
        <v>139</v>
      </c>
      <c r="CO237" t="s">
        <v>137</v>
      </c>
      <c r="CQ237" t="s">
        <v>115</v>
      </c>
      <c r="CR237" t="s">
        <v>138</v>
      </c>
      <c r="CS237" t="s">
        <v>139</v>
      </c>
      <c r="CT237" t="s">
        <v>138</v>
      </c>
      <c r="CU237" t="s">
        <v>139</v>
      </c>
      <c r="CV237" t="s">
        <v>138</v>
      </c>
      <c r="CW237" t="s">
        <v>139</v>
      </c>
      <c r="CX237" t="s">
        <v>416</v>
      </c>
      <c r="CY237" s="10">
        <v>16702330490</v>
      </c>
      <c r="CZ237" t="s">
        <v>6837</v>
      </c>
      <c r="DA237" t="s">
        <v>417</v>
      </c>
      <c r="DB237" t="s">
        <v>138</v>
      </c>
      <c r="DC237" t="s">
        <v>115</v>
      </c>
      <c r="DD237" t="s">
        <v>418</v>
      </c>
      <c r="DE237" t="s">
        <v>419</v>
      </c>
      <c r="DF237" t="s">
        <v>420</v>
      </c>
      <c r="DG237" t="s">
        <v>421</v>
      </c>
      <c r="DH237" t="s">
        <v>422</v>
      </c>
    </row>
    <row r="238" spans="1:112" ht="14.45" customHeight="1" x14ac:dyDescent="0.25">
      <c r="A238" t="s">
        <v>13882</v>
      </c>
      <c r="B238" t="s">
        <v>158</v>
      </c>
      <c r="C238" s="1">
        <v>45464</v>
      </c>
      <c r="D238" s="1">
        <v>45575</v>
      </c>
      <c r="E238" t="s">
        <v>210</v>
      </c>
      <c r="F238" s="1">
        <v>45595</v>
      </c>
      <c r="G238" t="s">
        <v>115</v>
      </c>
      <c r="H238" t="s">
        <v>115</v>
      </c>
      <c r="I238" t="s">
        <v>115</v>
      </c>
      <c r="J238" t="s">
        <v>527</v>
      </c>
      <c r="K238" t="s">
        <v>528</v>
      </c>
      <c r="L238" t="s">
        <v>529</v>
      </c>
      <c r="M238" t="s">
        <v>536</v>
      </c>
      <c r="N238" t="s">
        <v>128</v>
      </c>
      <c r="O238" t="s">
        <v>120</v>
      </c>
      <c r="P238" s="3">
        <v>96950</v>
      </c>
      <c r="Q238" t="s">
        <v>121</v>
      </c>
      <c r="S238" s="10">
        <v>16702352883</v>
      </c>
      <c r="T238">
        <v>0</v>
      </c>
      <c r="U238" t="s">
        <v>531</v>
      </c>
      <c r="V238">
        <v>56132</v>
      </c>
      <c r="W238" t="s">
        <v>123</v>
      </c>
      <c r="Y238" t="s">
        <v>533</v>
      </c>
      <c r="Z238" t="s">
        <v>534</v>
      </c>
      <c r="AA238" t="s">
        <v>535</v>
      </c>
      <c r="AB238" t="s">
        <v>516</v>
      </c>
      <c r="AC238" t="s">
        <v>529</v>
      </c>
      <c r="AD238" t="s">
        <v>536</v>
      </c>
      <c r="AE238" t="s">
        <v>128</v>
      </c>
      <c r="AF238" t="s">
        <v>120</v>
      </c>
      <c r="AG238" s="3">
        <v>96950</v>
      </c>
      <c r="AH238" t="s">
        <v>121</v>
      </c>
      <c r="AJ238" s="10">
        <v>16702352883</v>
      </c>
      <c r="AK238">
        <v>0</v>
      </c>
      <c r="AL238" t="s">
        <v>537</v>
      </c>
      <c r="BD238" t="str">
        <f>"53-3031.00"</f>
        <v>53-3031.00</v>
      </c>
      <c r="BE238" t="s">
        <v>2288</v>
      </c>
      <c r="BF238" t="s">
        <v>2289</v>
      </c>
      <c r="BG238" t="s">
        <v>2290</v>
      </c>
      <c r="BH238">
        <v>10</v>
      </c>
      <c r="BJ238" s="1">
        <v>45597</v>
      </c>
      <c r="BK238" s="1">
        <v>45961</v>
      </c>
      <c r="BN238">
        <v>35</v>
      </c>
      <c r="BO238">
        <v>0</v>
      </c>
      <c r="BP238">
        <v>7</v>
      </c>
      <c r="BQ238">
        <v>7</v>
      </c>
      <c r="BR238">
        <v>7</v>
      </c>
      <c r="BS238">
        <v>7</v>
      </c>
      <c r="BT238">
        <v>7</v>
      </c>
      <c r="BU238">
        <v>0</v>
      </c>
      <c r="BV238" t="str">
        <f>"8:00 AM"</f>
        <v>8:00 AM</v>
      </c>
      <c r="BW238" t="str">
        <f>"4:00 PM"</f>
        <v>4:00 PM</v>
      </c>
      <c r="BX238" t="s">
        <v>133</v>
      </c>
      <c r="BY238">
        <v>0</v>
      </c>
      <c r="BZ238">
        <v>12</v>
      </c>
      <c r="CA238" t="s">
        <v>115</v>
      </c>
      <c r="CC238" t="s">
        <v>2291</v>
      </c>
      <c r="CD238" t="s">
        <v>529</v>
      </c>
      <c r="CE238" t="s">
        <v>542</v>
      </c>
      <c r="CF238" t="s">
        <v>128</v>
      </c>
      <c r="CG238" t="s">
        <v>120</v>
      </c>
      <c r="CH238" s="3">
        <v>96950</v>
      </c>
      <c r="CI238" s="4">
        <v>8.1999999999999993</v>
      </c>
      <c r="CJ238" s="4">
        <v>8.1999999999999993</v>
      </c>
      <c r="CK238" s="4">
        <v>12.3</v>
      </c>
      <c r="CL238" s="4">
        <v>12.3</v>
      </c>
      <c r="CM238" t="s">
        <v>136</v>
      </c>
      <c r="CN238" t="s">
        <v>191</v>
      </c>
      <c r="CO238" t="s">
        <v>137</v>
      </c>
      <c r="CQ238" t="s">
        <v>115</v>
      </c>
      <c r="CR238" t="s">
        <v>138</v>
      </c>
      <c r="CS238" t="s">
        <v>139</v>
      </c>
      <c r="CT238" t="s">
        <v>138</v>
      </c>
      <c r="CU238" t="s">
        <v>138</v>
      </c>
      <c r="CV238" t="s">
        <v>138</v>
      </c>
      <c r="CW238" t="s">
        <v>139</v>
      </c>
      <c r="CX238" t="s">
        <v>2135</v>
      </c>
      <c r="CY238" s="10">
        <v>16702352883</v>
      </c>
      <c r="CZ238" t="s">
        <v>537</v>
      </c>
      <c r="DA238" t="s">
        <v>331</v>
      </c>
      <c r="DB238" t="s">
        <v>138</v>
      </c>
      <c r="DC238" t="s">
        <v>115</v>
      </c>
    </row>
    <row r="239" spans="1:112" ht="14.45" customHeight="1" x14ac:dyDescent="0.25">
      <c r="A239" t="s">
        <v>2304</v>
      </c>
      <c r="B239" t="s">
        <v>248</v>
      </c>
      <c r="C239" s="1">
        <v>45507</v>
      </c>
      <c r="D239" s="1">
        <v>45576</v>
      </c>
      <c r="E239" t="s">
        <v>210</v>
      </c>
      <c r="F239" s="1">
        <v>45564</v>
      </c>
      <c r="G239" t="s">
        <v>138</v>
      </c>
      <c r="H239" t="s">
        <v>115</v>
      </c>
      <c r="I239" t="s">
        <v>115</v>
      </c>
      <c r="J239" t="s">
        <v>2305</v>
      </c>
      <c r="K239" t="s">
        <v>2306</v>
      </c>
      <c r="L239" t="s">
        <v>2307</v>
      </c>
      <c r="M239" t="s">
        <v>139</v>
      </c>
      <c r="N239" t="s">
        <v>128</v>
      </c>
      <c r="O239" t="s">
        <v>120</v>
      </c>
      <c r="P239" s="3">
        <v>96950</v>
      </c>
      <c r="Q239" t="s">
        <v>121</v>
      </c>
      <c r="R239" t="s">
        <v>1661</v>
      </c>
      <c r="S239" s="10">
        <v>16702879158</v>
      </c>
      <c r="U239" t="s">
        <v>2308</v>
      </c>
      <c r="V239">
        <v>445110</v>
      </c>
      <c r="W239" t="s">
        <v>123</v>
      </c>
      <c r="Y239" t="s">
        <v>1790</v>
      </c>
      <c r="Z239" t="s">
        <v>2309</v>
      </c>
      <c r="AA239" t="s">
        <v>2310</v>
      </c>
      <c r="AB239" t="s">
        <v>658</v>
      </c>
      <c r="AC239" t="s">
        <v>2307</v>
      </c>
      <c r="AD239" t="s">
        <v>139</v>
      </c>
      <c r="AE239" t="s">
        <v>128</v>
      </c>
      <c r="AF239" t="s">
        <v>120</v>
      </c>
      <c r="AG239" s="3">
        <v>96950</v>
      </c>
      <c r="AH239" t="s">
        <v>121</v>
      </c>
      <c r="AJ239" s="10">
        <v>16702879158</v>
      </c>
      <c r="AL239" t="s">
        <v>2311</v>
      </c>
      <c r="BD239" t="str">
        <f>"49-9071.00"</f>
        <v>49-9071.00</v>
      </c>
      <c r="BE239" t="s">
        <v>169</v>
      </c>
      <c r="BF239" t="s">
        <v>2312</v>
      </c>
      <c r="BG239" t="s">
        <v>1855</v>
      </c>
      <c r="BH239">
        <v>2</v>
      </c>
      <c r="BI239">
        <v>2</v>
      </c>
      <c r="BJ239" s="1">
        <v>45566</v>
      </c>
      <c r="BK239" s="1">
        <v>46660</v>
      </c>
      <c r="BL239" s="1">
        <v>45576</v>
      </c>
      <c r="BM239" s="1">
        <v>46660</v>
      </c>
      <c r="BN239">
        <v>35</v>
      </c>
      <c r="BO239">
        <v>0</v>
      </c>
      <c r="BP239">
        <v>7</v>
      </c>
      <c r="BQ239">
        <v>7</v>
      </c>
      <c r="BR239">
        <v>7</v>
      </c>
      <c r="BS239">
        <v>7</v>
      </c>
      <c r="BT239">
        <v>7</v>
      </c>
      <c r="BU239">
        <v>0</v>
      </c>
      <c r="BV239" t="str">
        <f>"8:00 AM"</f>
        <v>8:00 AM</v>
      </c>
      <c r="BW239" t="str">
        <f>"5:00 PM"</f>
        <v>5:00 PM</v>
      </c>
      <c r="BX239" t="s">
        <v>133</v>
      </c>
      <c r="BY239">
        <v>0</v>
      </c>
      <c r="BZ239">
        <v>18</v>
      </c>
      <c r="CA239" t="s">
        <v>115</v>
      </c>
      <c r="CC239" s="2" t="s">
        <v>2313</v>
      </c>
      <c r="CD239" t="s">
        <v>2307</v>
      </c>
      <c r="CE239" t="s">
        <v>139</v>
      </c>
      <c r="CF239" t="s">
        <v>128</v>
      </c>
      <c r="CG239" t="s">
        <v>120</v>
      </c>
      <c r="CH239" s="3">
        <v>96950</v>
      </c>
      <c r="CI239" s="4">
        <v>9.75</v>
      </c>
      <c r="CJ239" s="4">
        <v>9.75</v>
      </c>
      <c r="CK239" s="4">
        <v>14.62</v>
      </c>
      <c r="CL239" s="4">
        <v>14.62</v>
      </c>
      <c r="CM239" t="s">
        <v>136</v>
      </c>
      <c r="CN239" t="s">
        <v>2314</v>
      </c>
      <c r="CO239" t="s">
        <v>137</v>
      </c>
      <c r="CQ239" t="s">
        <v>115</v>
      </c>
      <c r="CR239" t="s">
        <v>138</v>
      </c>
      <c r="CS239" t="s">
        <v>139</v>
      </c>
      <c r="CT239" t="s">
        <v>138</v>
      </c>
      <c r="CU239" t="s">
        <v>139</v>
      </c>
      <c r="CV239" t="s">
        <v>138</v>
      </c>
      <c r="CW239" t="s">
        <v>139</v>
      </c>
      <c r="CX239" t="s">
        <v>2315</v>
      </c>
      <c r="CY239" s="10">
        <v>16702879158</v>
      </c>
      <c r="CZ239" t="s">
        <v>2316</v>
      </c>
      <c r="DA239" t="s">
        <v>139</v>
      </c>
      <c r="DB239" t="s">
        <v>138</v>
      </c>
      <c r="DC239" t="s">
        <v>115</v>
      </c>
    </row>
    <row r="240" spans="1:112" ht="14.45" customHeight="1" x14ac:dyDescent="0.25">
      <c r="A240" t="s">
        <v>2937</v>
      </c>
      <c r="B240" t="s">
        <v>248</v>
      </c>
      <c r="C240" s="1">
        <v>45488</v>
      </c>
      <c r="D240" s="1">
        <v>45576</v>
      </c>
      <c r="E240" t="s">
        <v>210</v>
      </c>
      <c r="F240" s="1">
        <v>45564</v>
      </c>
      <c r="G240" t="s">
        <v>138</v>
      </c>
      <c r="H240" t="s">
        <v>115</v>
      </c>
      <c r="I240" t="s">
        <v>115</v>
      </c>
      <c r="J240" t="s">
        <v>2876</v>
      </c>
      <c r="K240" t="s">
        <v>2876</v>
      </c>
      <c r="L240" t="s">
        <v>2877</v>
      </c>
      <c r="M240" t="s">
        <v>2878</v>
      </c>
      <c r="N240" t="s">
        <v>128</v>
      </c>
      <c r="O240" t="s">
        <v>120</v>
      </c>
      <c r="P240" s="3">
        <v>96950</v>
      </c>
      <c r="Q240" t="s">
        <v>121</v>
      </c>
      <c r="S240" s="10">
        <v>16703229282</v>
      </c>
      <c r="U240" t="s">
        <v>2879</v>
      </c>
      <c r="V240">
        <v>332321</v>
      </c>
      <c r="W240" t="s">
        <v>123</v>
      </c>
      <c r="Y240" t="s">
        <v>2880</v>
      </c>
      <c r="Z240" t="s">
        <v>2881</v>
      </c>
      <c r="AA240" t="s">
        <v>2882</v>
      </c>
      <c r="AB240" t="s">
        <v>126</v>
      </c>
      <c r="AC240" t="s">
        <v>2877</v>
      </c>
      <c r="AD240" t="s">
        <v>2878</v>
      </c>
      <c r="AE240" t="s">
        <v>128</v>
      </c>
      <c r="AF240" t="s">
        <v>120</v>
      </c>
      <c r="AG240" s="3">
        <v>96950</v>
      </c>
      <c r="AH240" t="s">
        <v>121</v>
      </c>
      <c r="AJ240" s="10">
        <v>16703229282</v>
      </c>
      <c r="AL240" t="s">
        <v>2883</v>
      </c>
      <c r="BD240" t="str">
        <f>"37-3011.00"</f>
        <v>37-3011.00</v>
      </c>
      <c r="BE240" t="s">
        <v>927</v>
      </c>
      <c r="BF240" t="s">
        <v>2938</v>
      </c>
      <c r="BG240" t="s">
        <v>2939</v>
      </c>
      <c r="BH240">
        <v>1</v>
      </c>
      <c r="BI240">
        <v>1</v>
      </c>
      <c r="BJ240" s="1">
        <v>45566</v>
      </c>
      <c r="BK240" s="1">
        <v>46660</v>
      </c>
      <c r="BL240" s="1">
        <v>45576</v>
      </c>
      <c r="BM240" s="1">
        <v>46660</v>
      </c>
      <c r="BN240">
        <v>40</v>
      </c>
      <c r="BO240">
        <v>0</v>
      </c>
      <c r="BP240">
        <v>8</v>
      </c>
      <c r="BQ240">
        <v>8</v>
      </c>
      <c r="BR240">
        <v>8</v>
      </c>
      <c r="BS240">
        <v>8</v>
      </c>
      <c r="BT240">
        <v>8</v>
      </c>
      <c r="BU240">
        <v>0</v>
      </c>
      <c r="BV240" t="str">
        <f>"8:00 AM"</f>
        <v>8:00 AM</v>
      </c>
      <c r="BW240" t="str">
        <f>"5:00 PM"</f>
        <v>5:00 PM</v>
      </c>
      <c r="BX240" t="s">
        <v>240</v>
      </c>
      <c r="BY240">
        <v>0</v>
      </c>
      <c r="BZ240">
        <v>3</v>
      </c>
      <c r="CA240" t="s">
        <v>115</v>
      </c>
      <c r="CC240" t="s">
        <v>2940</v>
      </c>
      <c r="CD240" t="s">
        <v>2877</v>
      </c>
      <c r="CE240" t="s">
        <v>2878</v>
      </c>
      <c r="CF240" t="s">
        <v>128</v>
      </c>
      <c r="CG240" t="s">
        <v>120</v>
      </c>
      <c r="CH240" s="3">
        <v>96950</v>
      </c>
      <c r="CI240" s="4">
        <v>8.26</v>
      </c>
      <c r="CJ240" s="4">
        <v>9.5</v>
      </c>
      <c r="CK240" s="4">
        <v>12.39</v>
      </c>
      <c r="CL240" s="4">
        <v>14.25</v>
      </c>
      <c r="CM240" t="s">
        <v>136</v>
      </c>
      <c r="CN240" t="s">
        <v>240</v>
      </c>
      <c r="CO240" t="s">
        <v>137</v>
      </c>
      <c r="CQ240" t="s">
        <v>115</v>
      </c>
      <c r="CR240" t="s">
        <v>138</v>
      </c>
      <c r="CS240" t="s">
        <v>139</v>
      </c>
      <c r="CT240" t="s">
        <v>138</v>
      </c>
      <c r="CU240" t="s">
        <v>139</v>
      </c>
      <c r="CV240" t="s">
        <v>138</v>
      </c>
      <c r="CW240" t="s">
        <v>139</v>
      </c>
      <c r="CX240" t="s">
        <v>240</v>
      </c>
      <c r="CY240" s="10">
        <v>16703229282</v>
      </c>
      <c r="CZ240" t="s">
        <v>2883</v>
      </c>
      <c r="DA240" t="s">
        <v>139</v>
      </c>
      <c r="DB240" t="s">
        <v>138</v>
      </c>
      <c r="DC240" t="s">
        <v>115</v>
      </c>
    </row>
    <row r="241" spans="1:112" ht="14.45" customHeight="1" x14ac:dyDescent="0.25">
      <c r="A241" t="s">
        <v>3626</v>
      </c>
      <c r="B241" t="s">
        <v>248</v>
      </c>
      <c r="C241" s="1">
        <v>45482</v>
      </c>
      <c r="D241" s="1">
        <v>45576</v>
      </c>
      <c r="E241" t="s">
        <v>114</v>
      </c>
      <c r="G241" t="s">
        <v>115</v>
      </c>
      <c r="H241" t="s">
        <v>115</v>
      </c>
      <c r="I241" t="s">
        <v>115</v>
      </c>
      <c r="J241" t="s">
        <v>3627</v>
      </c>
      <c r="L241" t="s">
        <v>3628</v>
      </c>
      <c r="M241" t="s">
        <v>3629</v>
      </c>
      <c r="N241" t="s">
        <v>128</v>
      </c>
      <c r="O241" t="s">
        <v>120</v>
      </c>
      <c r="P241" s="3">
        <v>96950</v>
      </c>
      <c r="Q241" t="s">
        <v>121</v>
      </c>
      <c r="S241" s="10">
        <v>16702876661</v>
      </c>
      <c r="U241" t="s">
        <v>3630</v>
      </c>
      <c r="V241">
        <v>561520</v>
      </c>
      <c r="W241" t="s">
        <v>123</v>
      </c>
      <c r="Y241" t="s">
        <v>308</v>
      </c>
      <c r="Z241" t="s">
        <v>309</v>
      </c>
      <c r="AB241" t="s">
        <v>188</v>
      </c>
      <c r="AC241" t="s">
        <v>3628</v>
      </c>
      <c r="AD241" t="s">
        <v>3631</v>
      </c>
      <c r="AE241" t="s">
        <v>128</v>
      </c>
      <c r="AF241" t="s">
        <v>120</v>
      </c>
      <c r="AG241" s="3">
        <v>96950</v>
      </c>
      <c r="AH241" t="s">
        <v>121</v>
      </c>
      <c r="AJ241" s="10">
        <v>16702876661</v>
      </c>
      <c r="AL241" t="s">
        <v>3632</v>
      </c>
      <c r="BD241" t="str">
        <f>"39-7011.00"</f>
        <v>39-7011.00</v>
      </c>
      <c r="BE241" t="s">
        <v>719</v>
      </c>
      <c r="BF241" t="s">
        <v>3633</v>
      </c>
      <c r="BG241" t="s">
        <v>3634</v>
      </c>
      <c r="BH241">
        <v>3</v>
      </c>
      <c r="BI241">
        <v>3</v>
      </c>
      <c r="BJ241" s="1">
        <v>45566</v>
      </c>
      <c r="BK241" s="1">
        <v>45930</v>
      </c>
      <c r="BL241" s="1">
        <v>45576</v>
      </c>
      <c r="BM241" s="1">
        <v>45930</v>
      </c>
      <c r="BN241">
        <v>40</v>
      </c>
      <c r="BO241">
        <v>7</v>
      </c>
      <c r="BP241">
        <v>7</v>
      </c>
      <c r="BQ241">
        <v>0</v>
      </c>
      <c r="BR241">
        <v>5</v>
      </c>
      <c r="BS241">
        <v>7</v>
      </c>
      <c r="BT241">
        <v>7</v>
      </c>
      <c r="BU241">
        <v>7</v>
      </c>
      <c r="BV241" t="str">
        <f>"12:00 AM"</f>
        <v>12:00 AM</v>
      </c>
      <c r="BW241" t="str">
        <f>"7:00 AM"</f>
        <v>7:00 AM</v>
      </c>
      <c r="BX241" t="s">
        <v>240</v>
      </c>
      <c r="BY241">
        <v>0</v>
      </c>
      <c r="BZ241">
        <v>12</v>
      </c>
      <c r="CA241" t="s">
        <v>115</v>
      </c>
      <c r="CC241" t="s">
        <v>3635</v>
      </c>
      <c r="CD241" t="s">
        <v>3628</v>
      </c>
      <c r="CE241" t="s">
        <v>3636</v>
      </c>
      <c r="CF241" t="s">
        <v>128</v>
      </c>
      <c r="CG241" t="s">
        <v>120</v>
      </c>
      <c r="CH241" s="3">
        <v>96950</v>
      </c>
      <c r="CI241" s="4">
        <v>10.43</v>
      </c>
      <c r="CJ241" s="4">
        <v>10.43</v>
      </c>
      <c r="CK241" s="4">
        <v>15.65</v>
      </c>
      <c r="CL241" s="4">
        <v>15.65</v>
      </c>
      <c r="CM241" t="s">
        <v>136</v>
      </c>
      <c r="CN241" t="s">
        <v>139</v>
      </c>
      <c r="CO241" t="s">
        <v>137</v>
      </c>
      <c r="CQ241" t="s">
        <v>115</v>
      </c>
      <c r="CR241" t="s">
        <v>138</v>
      </c>
      <c r="CS241" t="s">
        <v>139</v>
      </c>
      <c r="CT241" t="s">
        <v>138</v>
      </c>
      <c r="CU241" t="s">
        <v>139</v>
      </c>
      <c r="CV241" t="s">
        <v>138</v>
      </c>
      <c r="CW241" t="s">
        <v>139</v>
      </c>
      <c r="CX241" t="s">
        <v>3637</v>
      </c>
      <c r="CY241" s="10">
        <v>16702876661</v>
      </c>
      <c r="CZ241" t="s">
        <v>3632</v>
      </c>
      <c r="DA241" t="s">
        <v>139</v>
      </c>
      <c r="DB241" t="s">
        <v>138</v>
      </c>
      <c r="DC241" t="s">
        <v>115</v>
      </c>
    </row>
    <row r="242" spans="1:112" ht="14.45" customHeight="1" x14ac:dyDescent="0.25">
      <c r="A242" t="s">
        <v>4240</v>
      </c>
      <c r="B242" t="s">
        <v>248</v>
      </c>
      <c r="C242" s="1">
        <v>45488</v>
      </c>
      <c r="D242" s="1">
        <v>45576</v>
      </c>
      <c r="E242" t="s">
        <v>210</v>
      </c>
      <c r="F242" s="1">
        <v>45564</v>
      </c>
      <c r="G242" t="s">
        <v>138</v>
      </c>
      <c r="H242" t="s">
        <v>115</v>
      </c>
      <c r="I242" t="s">
        <v>115</v>
      </c>
      <c r="J242" t="s">
        <v>2876</v>
      </c>
      <c r="K242" t="s">
        <v>2876</v>
      </c>
      <c r="L242" t="s">
        <v>2877</v>
      </c>
      <c r="M242" t="s">
        <v>2878</v>
      </c>
      <c r="N242" t="s">
        <v>128</v>
      </c>
      <c r="O242" t="s">
        <v>120</v>
      </c>
      <c r="P242" s="3">
        <v>96950</v>
      </c>
      <c r="Q242" t="s">
        <v>121</v>
      </c>
      <c r="S242" s="10">
        <v>16703229282</v>
      </c>
      <c r="U242" t="s">
        <v>2879</v>
      </c>
      <c r="V242">
        <v>332321</v>
      </c>
      <c r="W242" t="s">
        <v>123</v>
      </c>
      <c r="Y242" t="s">
        <v>2880</v>
      </c>
      <c r="Z242" t="s">
        <v>2881</v>
      </c>
      <c r="AA242" t="s">
        <v>2882</v>
      </c>
      <c r="AB242" t="s">
        <v>126</v>
      </c>
      <c r="AC242" t="s">
        <v>2877</v>
      </c>
      <c r="AD242" t="s">
        <v>2878</v>
      </c>
      <c r="AE242" t="s">
        <v>128</v>
      </c>
      <c r="AF242" t="s">
        <v>120</v>
      </c>
      <c r="AG242" s="3">
        <v>96950</v>
      </c>
      <c r="AH242" t="s">
        <v>121</v>
      </c>
      <c r="AJ242" s="10">
        <v>16703229282</v>
      </c>
      <c r="AL242" t="s">
        <v>2883</v>
      </c>
      <c r="BD242" t="str">
        <f>"51-2099.00"</f>
        <v>51-2099.00</v>
      </c>
      <c r="BE242" t="s">
        <v>4241</v>
      </c>
      <c r="BF242" t="s">
        <v>4242</v>
      </c>
      <c r="BG242" t="s">
        <v>4243</v>
      </c>
      <c r="BH242">
        <v>8</v>
      </c>
      <c r="BI242">
        <v>8</v>
      </c>
      <c r="BJ242" s="1">
        <v>45566</v>
      </c>
      <c r="BK242" s="1">
        <v>46660</v>
      </c>
      <c r="BL242" s="1">
        <v>45576</v>
      </c>
      <c r="BM242" s="1">
        <v>46660</v>
      </c>
      <c r="BN242">
        <v>40</v>
      </c>
      <c r="BO242">
        <v>0</v>
      </c>
      <c r="BP242">
        <v>8</v>
      </c>
      <c r="BQ242">
        <v>8</v>
      </c>
      <c r="BR242">
        <v>8</v>
      </c>
      <c r="BS242">
        <v>8</v>
      </c>
      <c r="BT242">
        <v>8</v>
      </c>
      <c r="BU242">
        <v>0</v>
      </c>
      <c r="BV242" t="str">
        <f>"8:00 AM"</f>
        <v>8:00 AM</v>
      </c>
      <c r="BW242" t="str">
        <f>"5:00 PM"</f>
        <v>5:00 PM</v>
      </c>
      <c r="BX242" t="s">
        <v>240</v>
      </c>
      <c r="BY242">
        <v>0</v>
      </c>
      <c r="BZ242">
        <v>12</v>
      </c>
      <c r="CA242" t="s">
        <v>115</v>
      </c>
      <c r="CC242" t="s">
        <v>4244</v>
      </c>
      <c r="CD242" t="s">
        <v>2877</v>
      </c>
      <c r="CE242" t="s">
        <v>2878</v>
      </c>
      <c r="CF242" t="s">
        <v>128</v>
      </c>
      <c r="CG242" t="s">
        <v>120</v>
      </c>
      <c r="CH242" s="3">
        <v>96950</v>
      </c>
      <c r="CI242" s="4">
        <v>12.96</v>
      </c>
      <c r="CJ242" s="4">
        <v>12.96</v>
      </c>
      <c r="CK242" s="4">
        <v>19.440000000000001</v>
      </c>
      <c r="CL242" s="4">
        <v>19.440000000000001</v>
      </c>
      <c r="CM242" t="s">
        <v>136</v>
      </c>
      <c r="CN242" t="s">
        <v>240</v>
      </c>
      <c r="CO242" t="s">
        <v>137</v>
      </c>
      <c r="CQ242" t="s">
        <v>115</v>
      </c>
      <c r="CR242" t="s">
        <v>138</v>
      </c>
      <c r="CS242" t="s">
        <v>139</v>
      </c>
      <c r="CT242" t="s">
        <v>138</v>
      </c>
      <c r="CU242" t="s">
        <v>139</v>
      </c>
      <c r="CV242" t="s">
        <v>138</v>
      </c>
      <c r="CW242" t="s">
        <v>139</v>
      </c>
      <c r="CX242" t="s">
        <v>240</v>
      </c>
      <c r="CY242" s="10">
        <v>16703229282</v>
      </c>
      <c r="CZ242" t="s">
        <v>2883</v>
      </c>
      <c r="DA242" t="s">
        <v>139</v>
      </c>
      <c r="DB242" t="s">
        <v>138</v>
      </c>
      <c r="DC242" t="s">
        <v>115</v>
      </c>
    </row>
    <row r="243" spans="1:112" ht="14.45" customHeight="1" x14ac:dyDescent="0.25">
      <c r="A243" t="s">
        <v>4275</v>
      </c>
      <c r="B243" t="s">
        <v>158</v>
      </c>
      <c r="C243" s="1">
        <v>45482</v>
      </c>
      <c r="D243" s="1">
        <v>45576</v>
      </c>
      <c r="E243" t="s">
        <v>210</v>
      </c>
      <c r="F243" s="1">
        <v>45564</v>
      </c>
      <c r="G243" t="s">
        <v>115</v>
      </c>
      <c r="H243" t="s">
        <v>115</v>
      </c>
      <c r="I243" t="s">
        <v>115</v>
      </c>
      <c r="J243" t="s">
        <v>4276</v>
      </c>
      <c r="K243" t="s">
        <v>4277</v>
      </c>
      <c r="L243" t="s">
        <v>4278</v>
      </c>
      <c r="M243" t="s">
        <v>4234</v>
      </c>
      <c r="N243" t="s">
        <v>119</v>
      </c>
      <c r="O243" t="s">
        <v>120</v>
      </c>
      <c r="P243" s="3">
        <v>96950</v>
      </c>
      <c r="Q243" t="s">
        <v>121</v>
      </c>
      <c r="S243" s="10">
        <v>16702346526</v>
      </c>
      <c r="U243" t="s">
        <v>4230</v>
      </c>
      <c r="V243">
        <v>23622</v>
      </c>
      <c r="W243" t="s">
        <v>123</v>
      </c>
      <c r="Y243" t="s">
        <v>2563</v>
      </c>
      <c r="Z243" t="s">
        <v>4279</v>
      </c>
      <c r="AA243" t="s">
        <v>4280</v>
      </c>
      <c r="AB243" t="s">
        <v>705</v>
      </c>
      <c r="AC243" t="s">
        <v>4281</v>
      </c>
      <c r="AD243" t="s">
        <v>4282</v>
      </c>
      <c r="AE243" t="s">
        <v>128</v>
      </c>
      <c r="AF243" t="s">
        <v>120</v>
      </c>
      <c r="AG243" s="3">
        <v>96950</v>
      </c>
      <c r="AH243" t="s">
        <v>121</v>
      </c>
      <c r="AJ243" s="10">
        <v>16702346526</v>
      </c>
      <c r="AL243" t="s">
        <v>4235</v>
      </c>
      <c r="BD243" t="str">
        <f>"49-9071.00"</f>
        <v>49-9071.00</v>
      </c>
      <c r="BE243" t="s">
        <v>169</v>
      </c>
      <c r="BF243" t="s">
        <v>4283</v>
      </c>
      <c r="BG243" t="s">
        <v>575</v>
      </c>
      <c r="BH243">
        <v>18</v>
      </c>
      <c r="BJ243" s="1">
        <v>45566</v>
      </c>
      <c r="BK243" s="1">
        <v>45901</v>
      </c>
      <c r="BN243">
        <v>40</v>
      </c>
      <c r="BO243">
        <v>0</v>
      </c>
      <c r="BP243">
        <v>8</v>
      </c>
      <c r="BQ243">
        <v>8</v>
      </c>
      <c r="BR243">
        <v>8</v>
      </c>
      <c r="BS243">
        <v>8</v>
      </c>
      <c r="BT243">
        <v>8</v>
      </c>
      <c r="BU243">
        <v>0</v>
      </c>
      <c r="BV243" t="str">
        <f>"8:00 AM"</f>
        <v>8:00 AM</v>
      </c>
      <c r="BW243" t="str">
        <f>"5:00 PM"</f>
        <v>5:00 PM</v>
      </c>
      <c r="BX243" t="s">
        <v>133</v>
      </c>
      <c r="BY243">
        <v>0</v>
      </c>
      <c r="BZ243">
        <v>12</v>
      </c>
      <c r="CA243" t="s">
        <v>115</v>
      </c>
      <c r="CC243" t="s">
        <v>4284</v>
      </c>
      <c r="CD243" t="s">
        <v>4285</v>
      </c>
      <c r="CE243" t="s">
        <v>4234</v>
      </c>
      <c r="CF243" t="s">
        <v>119</v>
      </c>
      <c r="CG243" t="s">
        <v>120</v>
      </c>
      <c r="CH243" s="3">
        <v>96950</v>
      </c>
      <c r="CI243" s="4">
        <v>9.75</v>
      </c>
      <c r="CJ243" s="4">
        <v>9.75</v>
      </c>
      <c r="CK243" s="4">
        <v>14.63</v>
      </c>
      <c r="CL243" s="4">
        <v>14.63</v>
      </c>
      <c r="CM243" t="s">
        <v>136</v>
      </c>
      <c r="CN243" t="s">
        <v>139</v>
      </c>
      <c r="CO243" t="s">
        <v>137</v>
      </c>
      <c r="CQ243" t="s">
        <v>138</v>
      </c>
      <c r="CR243" t="s">
        <v>138</v>
      </c>
      <c r="CS243" t="s">
        <v>139</v>
      </c>
      <c r="CT243" t="s">
        <v>138</v>
      </c>
      <c r="CU243" t="s">
        <v>139</v>
      </c>
      <c r="CV243" t="s">
        <v>138</v>
      </c>
      <c r="CW243" t="s">
        <v>139</v>
      </c>
      <c r="CX243" t="s">
        <v>4286</v>
      </c>
      <c r="CY243" s="10">
        <v>16702346526</v>
      </c>
      <c r="CZ243" t="s">
        <v>4235</v>
      </c>
      <c r="DA243" t="s">
        <v>139</v>
      </c>
      <c r="DB243" t="s">
        <v>138</v>
      </c>
      <c r="DC243" t="s">
        <v>115</v>
      </c>
    </row>
    <row r="244" spans="1:112" ht="14.45" customHeight="1" x14ac:dyDescent="0.25">
      <c r="A244" t="s">
        <v>6436</v>
      </c>
      <c r="B244" t="s">
        <v>113</v>
      </c>
      <c r="C244" s="1">
        <v>45489</v>
      </c>
      <c r="D244" s="1">
        <v>45576</v>
      </c>
      <c r="E244" t="s">
        <v>210</v>
      </c>
      <c r="F244" s="1">
        <v>45564</v>
      </c>
      <c r="G244" t="s">
        <v>138</v>
      </c>
      <c r="H244" t="s">
        <v>115</v>
      </c>
      <c r="I244" t="s">
        <v>115</v>
      </c>
      <c r="J244" t="s">
        <v>6030</v>
      </c>
      <c r="K244" t="s">
        <v>6031</v>
      </c>
      <c r="L244" t="s">
        <v>6032</v>
      </c>
      <c r="M244" t="s">
        <v>6033</v>
      </c>
      <c r="N244" t="s">
        <v>128</v>
      </c>
      <c r="O244" t="s">
        <v>120</v>
      </c>
      <c r="P244" s="3">
        <v>96950</v>
      </c>
      <c r="Q244" t="s">
        <v>121</v>
      </c>
      <c r="S244" s="10">
        <v>16702332374</v>
      </c>
      <c r="U244" t="s">
        <v>5920</v>
      </c>
      <c r="V244">
        <v>54121</v>
      </c>
      <c r="W244" t="s">
        <v>123</v>
      </c>
      <c r="Y244" t="s">
        <v>5921</v>
      </c>
      <c r="Z244" t="s">
        <v>5922</v>
      </c>
      <c r="AA244" t="s">
        <v>5923</v>
      </c>
      <c r="AB244" t="s">
        <v>126</v>
      </c>
      <c r="AC244" t="s">
        <v>6032</v>
      </c>
      <c r="AD244" t="s">
        <v>6033</v>
      </c>
      <c r="AE244" t="s">
        <v>128</v>
      </c>
      <c r="AF244" t="s">
        <v>120</v>
      </c>
      <c r="AG244" s="3">
        <v>96950</v>
      </c>
      <c r="AH244" t="s">
        <v>121</v>
      </c>
      <c r="AJ244" s="10">
        <v>16702332374</v>
      </c>
      <c r="AL244" t="s">
        <v>5924</v>
      </c>
      <c r="BD244" t="str">
        <f>"13-2011.00"</f>
        <v>13-2011.00</v>
      </c>
      <c r="BE244" t="s">
        <v>893</v>
      </c>
      <c r="BF244" t="s">
        <v>6034</v>
      </c>
      <c r="BG244" t="s">
        <v>895</v>
      </c>
      <c r="BH244">
        <v>1</v>
      </c>
      <c r="BJ244" s="1">
        <v>45566</v>
      </c>
      <c r="BK244" s="1">
        <v>46660</v>
      </c>
      <c r="BN244">
        <v>35</v>
      </c>
      <c r="BO244">
        <v>0</v>
      </c>
      <c r="BP244">
        <v>7</v>
      </c>
      <c r="BQ244">
        <v>7</v>
      </c>
      <c r="BR244">
        <v>7</v>
      </c>
      <c r="BS244">
        <v>7</v>
      </c>
      <c r="BT244">
        <v>7</v>
      </c>
      <c r="BU244">
        <v>0</v>
      </c>
      <c r="BV244" t="str">
        <f>"9:00 AM"</f>
        <v>9:00 AM</v>
      </c>
      <c r="BW244" t="str">
        <f>"4:00 PM"</f>
        <v>4:00 PM</v>
      </c>
      <c r="BX244" t="s">
        <v>360</v>
      </c>
      <c r="BY244">
        <v>0</v>
      </c>
      <c r="BZ244">
        <v>12</v>
      </c>
      <c r="CA244" t="s">
        <v>115</v>
      </c>
      <c r="CC244" t="s">
        <v>6437</v>
      </c>
      <c r="CD244" t="s">
        <v>6033</v>
      </c>
      <c r="CF244" t="s">
        <v>128</v>
      </c>
      <c r="CG244" t="s">
        <v>120</v>
      </c>
      <c r="CH244" s="3">
        <v>96950</v>
      </c>
      <c r="CI244" s="4">
        <v>17.48</v>
      </c>
      <c r="CJ244" s="4">
        <v>17.48</v>
      </c>
      <c r="CK244" s="4">
        <v>26.22</v>
      </c>
      <c r="CL244" s="4">
        <v>26.22</v>
      </c>
      <c r="CM244" t="s">
        <v>136</v>
      </c>
      <c r="CN244" t="s">
        <v>5929</v>
      </c>
      <c r="CO244" t="s">
        <v>137</v>
      </c>
      <c r="CQ244" t="s">
        <v>115</v>
      </c>
      <c r="CR244" t="s">
        <v>138</v>
      </c>
      <c r="CS244" t="s">
        <v>139</v>
      </c>
      <c r="CT244" t="s">
        <v>138</v>
      </c>
      <c r="CU244" t="s">
        <v>139</v>
      </c>
      <c r="CV244" t="s">
        <v>138</v>
      </c>
      <c r="CW244" t="s">
        <v>139</v>
      </c>
      <c r="CX244" t="s">
        <v>5930</v>
      </c>
      <c r="CY244" s="10">
        <v>16702332374</v>
      </c>
      <c r="CZ244" t="s">
        <v>5924</v>
      </c>
      <c r="DA244" t="s">
        <v>139</v>
      </c>
      <c r="DB244" t="s">
        <v>138</v>
      </c>
      <c r="DC244" t="s">
        <v>115</v>
      </c>
    </row>
    <row r="245" spans="1:112" ht="14.45" customHeight="1" x14ac:dyDescent="0.25">
      <c r="A245" t="s">
        <v>6997</v>
      </c>
      <c r="B245" t="s">
        <v>158</v>
      </c>
      <c r="C245" s="1">
        <v>45476</v>
      </c>
      <c r="D245" s="1">
        <v>45576</v>
      </c>
      <c r="E245" t="s">
        <v>210</v>
      </c>
      <c r="F245" s="1">
        <v>45564</v>
      </c>
      <c r="G245" t="s">
        <v>115</v>
      </c>
      <c r="H245" t="s">
        <v>115</v>
      </c>
      <c r="I245" t="s">
        <v>115</v>
      </c>
      <c r="J245" t="s">
        <v>6998</v>
      </c>
      <c r="K245" t="s">
        <v>6999</v>
      </c>
      <c r="L245" t="s">
        <v>7000</v>
      </c>
      <c r="N245" t="s">
        <v>128</v>
      </c>
      <c r="O245" t="s">
        <v>120</v>
      </c>
      <c r="P245" s="3">
        <v>96950</v>
      </c>
      <c r="Q245" t="s">
        <v>121</v>
      </c>
      <c r="S245" s="10">
        <v>16702348286</v>
      </c>
      <c r="U245" t="s">
        <v>7001</v>
      </c>
      <c r="V245">
        <v>32311</v>
      </c>
      <c r="W245" t="s">
        <v>123</v>
      </c>
      <c r="Y245" t="s">
        <v>7002</v>
      </c>
      <c r="Z245" t="s">
        <v>7003</v>
      </c>
      <c r="AB245" t="s">
        <v>1191</v>
      </c>
      <c r="AC245" t="s">
        <v>7000</v>
      </c>
      <c r="AE245" t="s">
        <v>128</v>
      </c>
      <c r="AF245" t="s">
        <v>120</v>
      </c>
      <c r="AG245" s="3">
        <v>96950</v>
      </c>
      <c r="AH245" t="s">
        <v>121</v>
      </c>
      <c r="AJ245" s="10">
        <v>16702348286</v>
      </c>
      <c r="AL245" t="s">
        <v>7004</v>
      </c>
      <c r="BD245" t="str">
        <f>"27-1024.00"</f>
        <v>27-1024.00</v>
      </c>
      <c r="BE245" t="s">
        <v>3907</v>
      </c>
      <c r="BF245" t="s">
        <v>7005</v>
      </c>
      <c r="BG245" t="s">
        <v>7006</v>
      </c>
      <c r="BH245">
        <v>2</v>
      </c>
      <c r="BJ245" s="1">
        <v>45566</v>
      </c>
      <c r="BK245" s="1">
        <v>45930</v>
      </c>
      <c r="BN245">
        <v>35</v>
      </c>
      <c r="BO245">
        <v>0</v>
      </c>
      <c r="BP245">
        <v>7</v>
      </c>
      <c r="BQ245">
        <v>7</v>
      </c>
      <c r="BR245">
        <v>7</v>
      </c>
      <c r="BS245">
        <v>7</v>
      </c>
      <c r="BT245">
        <v>7</v>
      </c>
      <c r="BU245">
        <v>0</v>
      </c>
      <c r="BV245" t="str">
        <f>"9:00 AM"</f>
        <v>9:00 AM</v>
      </c>
      <c r="BW245" t="str">
        <f>"5:00 PM"</f>
        <v>5:00 PM</v>
      </c>
      <c r="BX245" t="s">
        <v>133</v>
      </c>
      <c r="BY245">
        <v>0</v>
      </c>
      <c r="BZ245">
        <v>12</v>
      </c>
      <c r="CA245" t="s">
        <v>115</v>
      </c>
      <c r="CC245" t="s">
        <v>7007</v>
      </c>
      <c r="CD245" t="s">
        <v>7000</v>
      </c>
      <c r="CF245" t="s">
        <v>128</v>
      </c>
      <c r="CG245" t="s">
        <v>120</v>
      </c>
      <c r="CH245" s="3">
        <v>96950</v>
      </c>
      <c r="CI245" s="4">
        <v>9.7200000000000006</v>
      </c>
      <c r="CJ245" s="4">
        <v>9.7200000000000006</v>
      </c>
      <c r="CK245" s="4">
        <v>14.58</v>
      </c>
      <c r="CL245" s="4">
        <v>14.58</v>
      </c>
      <c r="CM245" t="s">
        <v>136</v>
      </c>
      <c r="CO245" t="s">
        <v>137</v>
      </c>
      <c r="CQ245" t="s">
        <v>115</v>
      </c>
      <c r="CR245" t="s">
        <v>138</v>
      </c>
      <c r="CS245" t="s">
        <v>139</v>
      </c>
      <c r="CT245" t="s">
        <v>138</v>
      </c>
      <c r="CU245" t="s">
        <v>139</v>
      </c>
      <c r="CV245" t="s">
        <v>138</v>
      </c>
      <c r="CW245" t="s">
        <v>139</v>
      </c>
      <c r="CX245" t="s">
        <v>5427</v>
      </c>
      <c r="CY245" s="10">
        <v>16702348286</v>
      </c>
      <c r="CZ245" t="s">
        <v>7004</v>
      </c>
      <c r="DA245" t="s">
        <v>139</v>
      </c>
      <c r="DB245" t="s">
        <v>138</v>
      </c>
      <c r="DC245" t="s">
        <v>115</v>
      </c>
      <c r="DD245" t="s">
        <v>7002</v>
      </c>
      <c r="DE245" t="s">
        <v>7003</v>
      </c>
      <c r="DG245" t="s">
        <v>7008</v>
      </c>
      <c r="DH245" t="s">
        <v>7004</v>
      </c>
    </row>
    <row r="246" spans="1:112" ht="14.45" customHeight="1" x14ac:dyDescent="0.25">
      <c r="A246" t="s">
        <v>9054</v>
      </c>
      <c r="B246" t="s">
        <v>248</v>
      </c>
      <c r="C246" s="1">
        <v>45497</v>
      </c>
      <c r="D246" s="1">
        <v>45576</v>
      </c>
      <c r="E246" t="s">
        <v>210</v>
      </c>
      <c r="F246" s="1">
        <v>45595</v>
      </c>
      <c r="G246" t="s">
        <v>115</v>
      </c>
      <c r="H246" t="s">
        <v>115</v>
      </c>
      <c r="I246" t="s">
        <v>115</v>
      </c>
      <c r="J246" t="s">
        <v>2293</v>
      </c>
      <c r="L246" t="s">
        <v>2294</v>
      </c>
      <c r="M246" t="s">
        <v>2295</v>
      </c>
      <c r="N246" t="s">
        <v>128</v>
      </c>
      <c r="O246" t="s">
        <v>120</v>
      </c>
      <c r="P246" s="3">
        <v>96950</v>
      </c>
      <c r="Q246" t="s">
        <v>121</v>
      </c>
      <c r="S246" s="10">
        <v>16702348895</v>
      </c>
      <c r="U246" t="s">
        <v>2296</v>
      </c>
      <c r="V246">
        <v>81121</v>
      </c>
      <c r="W246" t="s">
        <v>123</v>
      </c>
      <c r="Y246" t="s">
        <v>2297</v>
      </c>
      <c r="Z246" t="s">
        <v>2298</v>
      </c>
      <c r="AA246" t="s">
        <v>2299</v>
      </c>
      <c r="AB246" t="s">
        <v>126</v>
      </c>
      <c r="AC246" t="s">
        <v>2294</v>
      </c>
      <c r="AD246" t="s">
        <v>2295</v>
      </c>
      <c r="AE246" t="s">
        <v>128</v>
      </c>
      <c r="AF246" t="s">
        <v>120</v>
      </c>
      <c r="AG246" s="3">
        <v>96950</v>
      </c>
      <c r="AH246" t="s">
        <v>121</v>
      </c>
      <c r="AJ246" s="10">
        <v>16702348895</v>
      </c>
      <c r="AL246" t="s">
        <v>2300</v>
      </c>
      <c r="BD246" t="str">
        <f>"51-9198.00"</f>
        <v>51-9198.00</v>
      </c>
      <c r="BE246" t="s">
        <v>2301</v>
      </c>
      <c r="BF246" t="s">
        <v>2302</v>
      </c>
      <c r="BG246" t="s">
        <v>2303</v>
      </c>
      <c r="BH246">
        <v>1</v>
      </c>
      <c r="BI246">
        <v>1</v>
      </c>
      <c r="BJ246" s="1">
        <v>45597</v>
      </c>
      <c r="BK246" s="1">
        <v>45961</v>
      </c>
      <c r="BL246" s="1">
        <v>45597</v>
      </c>
      <c r="BM246" s="1">
        <v>45961</v>
      </c>
      <c r="BN246">
        <v>40</v>
      </c>
      <c r="BO246">
        <v>0</v>
      </c>
      <c r="BP246">
        <v>8</v>
      </c>
      <c r="BQ246">
        <v>8</v>
      </c>
      <c r="BR246">
        <v>8</v>
      </c>
      <c r="BS246">
        <v>8</v>
      </c>
      <c r="BT246">
        <v>8</v>
      </c>
      <c r="BU246">
        <v>0</v>
      </c>
      <c r="BV246" t="str">
        <f>"8:00 AM"</f>
        <v>8:00 AM</v>
      </c>
      <c r="BW246" t="str">
        <f>"5:00 PM"</f>
        <v>5:00 PM</v>
      </c>
      <c r="BX246" t="s">
        <v>133</v>
      </c>
      <c r="BY246">
        <v>0</v>
      </c>
      <c r="BZ246">
        <v>12</v>
      </c>
      <c r="CA246" t="s">
        <v>115</v>
      </c>
      <c r="CC246" t="s">
        <v>224</v>
      </c>
      <c r="CD246" t="s">
        <v>2295</v>
      </c>
      <c r="CF246" t="s">
        <v>128</v>
      </c>
      <c r="CG246" t="s">
        <v>120</v>
      </c>
      <c r="CH246" s="3">
        <v>96950</v>
      </c>
      <c r="CI246" s="4">
        <v>7.95</v>
      </c>
      <c r="CJ246" s="4">
        <v>7.95</v>
      </c>
      <c r="CK246" s="4">
        <v>11.93</v>
      </c>
      <c r="CL246" s="4">
        <v>11.93</v>
      </c>
      <c r="CM246" t="s">
        <v>136</v>
      </c>
      <c r="CN246" t="s">
        <v>139</v>
      </c>
      <c r="CO246" t="s">
        <v>137</v>
      </c>
      <c r="CQ246" t="s">
        <v>115</v>
      </c>
      <c r="CR246" t="s">
        <v>138</v>
      </c>
      <c r="CS246" t="s">
        <v>139</v>
      </c>
      <c r="CT246" t="s">
        <v>138</v>
      </c>
      <c r="CU246" t="s">
        <v>139</v>
      </c>
      <c r="CV246" t="s">
        <v>138</v>
      </c>
      <c r="CW246" t="s">
        <v>139</v>
      </c>
      <c r="CX246" t="s">
        <v>139</v>
      </c>
      <c r="CY246" s="10">
        <v>16702348895</v>
      </c>
      <c r="CZ246" t="s">
        <v>2300</v>
      </c>
      <c r="DA246" t="s">
        <v>139</v>
      </c>
      <c r="DB246" t="s">
        <v>138</v>
      </c>
      <c r="DC246" t="s">
        <v>115</v>
      </c>
    </row>
    <row r="247" spans="1:112" ht="14.45" customHeight="1" x14ac:dyDescent="0.25">
      <c r="A247" t="s">
        <v>9360</v>
      </c>
      <c r="B247" t="s">
        <v>113</v>
      </c>
      <c r="C247" s="1">
        <v>45505</v>
      </c>
      <c r="D247" s="1">
        <v>45576</v>
      </c>
      <c r="E247" t="s">
        <v>210</v>
      </c>
      <c r="F247" s="1">
        <v>45564</v>
      </c>
      <c r="G247" t="s">
        <v>138</v>
      </c>
      <c r="H247" t="s">
        <v>115</v>
      </c>
      <c r="I247" t="s">
        <v>115</v>
      </c>
      <c r="J247" t="s">
        <v>9361</v>
      </c>
      <c r="K247" t="s">
        <v>885</v>
      </c>
      <c r="L247" t="s">
        <v>886</v>
      </c>
      <c r="N247" t="s">
        <v>128</v>
      </c>
      <c r="O247" t="s">
        <v>120</v>
      </c>
      <c r="P247" s="3">
        <v>96950</v>
      </c>
      <c r="Q247" t="s">
        <v>121</v>
      </c>
      <c r="S247" s="10">
        <v>16702368888</v>
      </c>
      <c r="U247" t="s">
        <v>887</v>
      </c>
      <c r="V247">
        <v>71391</v>
      </c>
      <c r="W247" t="s">
        <v>123</v>
      </c>
      <c r="Y247" t="s">
        <v>888</v>
      </c>
      <c r="Z247" t="s">
        <v>889</v>
      </c>
      <c r="AA247" t="s">
        <v>890</v>
      </c>
      <c r="AB247" t="s">
        <v>891</v>
      </c>
      <c r="AC247" t="s">
        <v>886</v>
      </c>
      <c r="AE247" t="s">
        <v>128</v>
      </c>
      <c r="AF247" t="s">
        <v>120</v>
      </c>
      <c r="AG247" s="3">
        <v>96950</v>
      </c>
      <c r="AH247" t="s">
        <v>121</v>
      </c>
      <c r="AJ247" s="10">
        <v>16702368888</v>
      </c>
      <c r="AL247" t="s">
        <v>9362</v>
      </c>
      <c r="BD247" t="str">
        <f>"49-3053.00"</f>
        <v>49-3053.00</v>
      </c>
      <c r="BE247" t="s">
        <v>8080</v>
      </c>
      <c r="BF247" t="s">
        <v>9363</v>
      </c>
      <c r="BG247" t="s">
        <v>9364</v>
      </c>
      <c r="BH247">
        <v>3</v>
      </c>
      <c r="BJ247" s="1">
        <v>45566</v>
      </c>
      <c r="BK247" s="1">
        <v>46660</v>
      </c>
      <c r="BN247">
        <v>35</v>
      </c>
      <c r="BO247">
        <v>0</v>
      </c>
      <c r="BP247">
        <v>6</v>
      </c>
      <c r="BQ247">
        <v>6</v>
      </c>
      <c r="BR247">
        <v>6</v>
      </c>
      <c r="BS247">
        <v>6</v>
      </c>
      <c r="BT247">
        <v>6</v>
      </c>
      <c r="BU247">
        <v>5</v>
      </c>
      <c r="BV247" t="str">
        <f>"5:30 AM"</f>
        <v>5:30 AM</v>
      </c>
      <c r="BW247" t="str">
        <f>"12:00 PM"</f>
        <v>12:00 PM</v>
      </c>
      <c r="BX247" t="s">
        <v>133</v>
      </c>
      <c r="BY247">
        <v>0</v>
      </c>
      <c r="BZ247">
        <v>3</v>
      </c>
      <c r="CA247" t="s">
        <v>115</v>
      </c>
      <c r="CC247" s="2" t="s">
        <v>9365</v>
      </c>
      <c r="CD247" t="s">
        <v>2052</v>
      </c>
      <c r="CF247" t="s">
        <v>128</v>
      </c>
      <c r="CG247" t="s">
        <v>120</v>
      </c>
      <c r="CH247" s="3">
        <v>96950</v>
      </c>
      <c r="CI247" s="4">
        <v>11.85</v>
      </c>
      <c r="CJ247" s="4">
        <v>11.85</v>
      </c>
      <c r="CK247" s="4">
        <v>17.77</v>
      </c>
      <c r="CL247" s="4">
        <v>17.77</v>
      </c>
      <c r="CM247" t="s">
        <v>136</v>
      </c>
      <c r="CN247" t="s">
        <v>240</v>
      </c>
      <c r="CO247" t="s">
        <v>137</v>
      </c>
      <c r="CQ247" t="s">
        <v>115</v>
      </c>
      <c r="CR247" t="s">
        <v>138</v>
      </c>
      <c r="CS247" t="s">
        <v>139</v>
      </c>
      <c r="CT247" t="s">
        <v>138</v>
      </c>
      <c r="CU247" t="s">
        <v>139</v>
      </c>
      <c r="CV247" t="s">
        <v>138</v>
      </c>
      <c r="CW247" t="s">
        <v>138</v>
      </c>
      <c r="CX247" s="2" t="s">
        <v>9366</v>
      </c>
      <c r="CY247" s="10">
        <v>16702368888</v>
      </c>
      <c r="CZ247" t="s">
        <v>899</v>
      </c>
      <c r="DA247" t="s">
        <v>139</v>
      </c>
      <c r="DB247" t="s">
        <v>138</v>
      </c>
      <c r="DC247" t="s">
        <v>115</v>
      </c>
    </row>
    <row r="248" spans="1:112" ht="14.45" customHeight="1" x14ac:dyDescent="0.25">
      <c r="A248" t="s">
        <v>10472</v>
      </c>
      <c r="B248" t="s">
        <v>248</v>
      </c>
      <c r="C248" s="1">
        <v>45448</v>
      </c>
      <c r="D248" s="1">
        <v>45576</v>
      </c>
      <c r="E248" t="s">
        <v>114</v>
      </c>
      <c r="G248" t="s">
        <v>138</v>
      </c>
      <c r="H248" t="s">
        <v>115</v>
      </c>
      <c r="I248" t="s">
        <v>115</v>
      </c>
      <c r="J248" t="s">
        <v>1346</v>
      </c>
      <c r="L248" t="s">
        <v>6989</v>
      </c>
      <c r="M248" t="s">
        <v>1348</v>
      </c>
      <c r="N248" t="s">
        <v>128</v>
      </c>
      <c r="O248" t="s">
        <v>120</v>
      </c>
      <c r="P248" s="3">
        <v>96950</v>
      </c>
      <c r="Q248" t="s">
        <v>121</v>
      </c>
      <c r="S248" s="10">
        <v>16702355009</v>
      </c>
      <c r="U248" t="s">
        <v>1349</v>
      </c>
      <c r="V248">
        <v>722515</v>
      </c>
      <c r="W248" t="s">
        <v>123</v>
      </c>
      <c r="Y248" t="s">
        <v>1352</v>
      </c>
      <c r="Z248" t="s">
        <v>8217</v>
      </c>
      <c r="AA248" t="s">
        <v>8218</v>
      </c>
      <c r="AB248" t="s">
        <v>126</v>
      </c>
      <c r="AC248" t="s">
        <v>10473</v>
      </c>
      <c r="AD248" t="s">
        <v>1348</v>
      </c>
      <c r="AE248" t="s">
        <v>128</v>
      </c>
      <c r="AF248" t="s">
        <v>120</v>
      </c>
      <c r="AG248" s="3">
        <v>96950</v>
      </c>
      <c r="AH248" t="s">
        <v>121</v>
      </c>
      <c r="AJ248" s="10">
        <v>16702355009</v>
      </c>
      <c r="AL248" t="s">
        <v>1354</v>
      </c>
      <c r="BD248" t="str">
        <f>"35-2021.00"</f>
        <v>35-2021.00</v>
      </c>
      <c r="BE248" t="s">
        <v>282</v>
      </c>
      <c r="BF248" t="s">
        <v>6992</v>
      </c>
      <c r="BG248" t="s">
        <v>6993</v>
      </c>
      <c r="BH248">
        <v>10</v>
      </c>
      <c r="BI248">
        <v>10</v>
      </c>
      <c r="BJ248" s="1">
        <v>45566</v>
      </c>
      <c r="BK248" s="1">
        <v>46660</v>
      </c>
      <c r="BL248" s="1">
        <v>45576</v>
      </c>
      <c r="BM248" s="1">
        <v>46660</v>
      </c>
      <c r="BN248">
        <v>35</v>
      </c>
      <c r="BO248">
        <v>0</v>
      </c>
      <c r="BP248">
        <v>7</v>
      </c>
      <c r="BQ248">
        <v>7</v>
      </c>
      <c r="BR248">
        <v>7</v>
      </c>
      <c r="BS248">
        <v>7</v>
      </c>
      <c r="BT248">
        <v>7</v>
      </c>
      <c r="BU248">
        <v>0</v>
      </c>
      <c r="BV248" t="str">
        <f>"8:00 AM"</f>
        <v>8:00 AM</v>
      </c>
      <c r="BW248" t="str">
        <f>"4:00 PM"</f>
        <v>4:00 PM</v>
      </c>
      <c r="BX248" t="s">
        <v>240</v>
      </c>
      <c r="BY248">
        <v>0</v>
      </c>
      <c r="BZ248">
        <v>3</v>
      </c>
      <c r="CA248" t="s">
        <v>115</v>
      </c>
      <c r="CC248" t="s">
        <v>6994</v>
      </c>
      <c r="CD248" t="s">
        <v>1000</v>
      </c>
      <c r="CF248" t="s">
        <v>128</v>
      </c>
      <c r="CG248" t="s">
        <v>120</v>
      </c>
      <c r="CH248" s="3">
        <v>96950</v>
      </c>
      <c r="CI248" s="4">
        <v>7.95</v>
      </c>
      <c r="CJ248" s="4">
        <v>7.95</v>
      </c>
      <c r="CK248" s="4">
        <v>11.93</v>
      </c>
      <c r="CL248" s="4">
        <v>11.93</v>
      </c>
      <c r="CM248" t="s">
        <v>136</v>
      </c>
      <c r="CN248" t="s">
        <v>8219</v>
      </c>
      <c r="CO248" t="s">
        <v>137</v>
      </c>
      <c r="CQ248" t="s">
        <v>115</v>
      </c>
      <c r="CR248" t="s">
        <v>138</v>
      </c>
      <c r="CS248" t="s">
        <v>139</v>
      </c>
      <c r="CT248" t="s">
        <v>138</v>
      </c>
      <c r="CU248" t="s">
        <v>139</v>
      </c>
      <c r="CV248" t="s">
        <v>138</v>
      </c>
      <c r="CW248" t="s">
        <v>139</v>
      </c>
      <c r="CX248" t="s">
        <v>8220</v>
      </c>
      <c r="CY248" s="10">
        <v>16702355009</v>
      </c>
      <c r="CZ248" t="s">
        <v>1354</v>
      </c>
      <c r="DA248" t="s">
        <v>139</v>
      </c>
      <c r="DB248" t="s">
        <v>138</v>
      </c>
      <c r="DC248" t="s">
        <v>115</v>
      </c>
    </row>
    <row r="249" spans="1:112" ht="14.45" customHeight="1" x14ac:dyDescent="0.25">
      <c r="A249" t="s">
        <v>10729</v>
      </c>
      <c r="B249" t="s">
        <v>248</v>
      </c>
      <c r="C249" s="1">
        <v>45476</v>
      </c>
      <c r="D249" s="1">
        <v>45576</v>
      </c>
      <c r="E249" t="s">
        <v>210</v>
      </c>
      <c r="F249" s="1">
        <v>45564</v>
      </c>
      <c r="G249" t="s">
        <v>138</v>
      </c>
      <c r="H249" t="s">
        <v>115</v>
      </c>
      <c r="I249" t="s">
        <v>115</v>
      </c>
      <c r="J249" t="s">
        <v>9634</v>
      </c>
      <c r="K249" t="s">
        <v>9635</v>
      </c>
      <c r="L249" t="s">
        <v>9636</v>
      </c>
      <c r="M249" t="s">
        <v>139</v>
      </c>
      <c r="N249" t="s">
        <v>128</v>
      </c>
      <c r="O249" t="s">
        <v>120</v>
      </c>
      <c r="P249" s="3">
        <v>96950</v>
      </c>
      <c r="Q249" t="s">
        <v>121</v>
      </c>
      <c r="S249" s="10">
        <v>16702880676</v>
      </c>
      <c r="U249" t="s">
        <v>9637</v>
      </c>
      <c r="V249">
        <v>111419</v>
      </c>
      <c r="W249" t="s">
        <v>123</v>
      </c>
      <c r="Y249" t="s">
        <v>9638</v>
      </c>
      <c r="Z249" t="s">
        <v>9639</v>
      </c>
      <c r="AB249" t="s">
        <v>126</v>
      </c>
      <c r="AC249" t="s">
        <v>9636</v>
      </c>
      <c r="AD249" t="s">
        <v>139</v>
      </c>
      <c r="AE249" t="s">
        <v>128</v>
      </c>
      <c r="AF249" t="s">
        <v>120</v>
      </c>
      <c r="AG249" s="3">
        <v>96950</v>
      </c>
      <c r="AH249" t="s">
        <v>121</v>
      </c>
      <c r="AJ249" s="10">
        <v>16702880676</v>
      </c>
      <c r="AL249" t="s">
        <v>9640</v>
      </c>
      <c r="BD249" t="str">
        <f>"45-2092.00"</f>
        <v>45-2092.00</v>
      </c>
      <c r="BE249" t="s">
        <v>1875</v>
      </c>
      <c r="BF249" t="s">
        <v>10730</v>
      </c>
      <c r="BG249" t="s">
        <v>2269</v>
      </c>
      <c r="BH249">
        <v>1</v>
      </c>
      <c r="BI249">
        <v>1</v>
      </c>
      <c r="BJ249" s="1">
        <v>45566</v>
      </c>
      <c r="BK249" s="1">
        <v>46660</v>
      </c>
      <c r="BL249" s="1">
        <v>45576</v>
      </c>
      <c r="BM249" s="1">
        <v>46660</v>
      </c>
      <c r="BN249">
        <v>35</v>
      </c>
      <c r="BO249">
        <v>0</v>
      </c>
      <c r="BP249">
        <v>7</v>
      </c>
      <c r="BQ249">
        <v>7</v>
      </c>
      <c r="BR249">
        <v>7</v>
      </c>
      <c r="BS249">
        <v>7</v>
      </c>
      <c r="BT249">
        <v>7</v>
      </c>
      <c r="BU249">
        <v>0</v>
      </c>
      <c r="BV249" t="str">
        <f>"7:00 AM"</f>
        <v>7:00 AM</v>
      </c>
      <c r="BW249" t="str">
        <f>"5:00 PM"</f>
        <v>5:00 PM</v>
      </c>
      <c r="BX249" t="s">
        <v>240</v>
      </c>
      <c r="BY249">
        <v>0</v>
      </c>
      <c r="BZ249">
        <v>3</v>
      </c>
      <c r="CA249" t="s">
        <v>115</v>
      </c>
      <c r="CC249" s="2" t="s">
        <v>10731</v>
      </c>
      <c r="CD249" t="s">
        <v>9636</v>
      </c>
      <c r="CE249" t="s">
        <v>139</v>
      </c>
      <c r="CF249" t="s">
        <v>128</v>
      </c>
      <c r="CG249" t="s">
        <v>120</v>
      </c>
      <c r="CH249" s="3">
        <v>96950</v>
      </c>
      <c r="CI249" s="4">
        <v>12.16</v>
      </c>
      <c r="CJ249" s="4">
        <v>12.16</v>
      </c>
      <c r="CK249" s="4">
        <v>18.239999999999998</v>
      </c>
      <c r="CL249" s="4">
        <v>18.239999999999998</v>
      </c>
      <c r="CM249" t="s">
        <v>136</v>
      </c>
      <c r="CN249" t="s">
        <v>10732</v>
      </c>
      <c r="CO249" t="s">
        <v>137</v>
      </c>
      <c r="CQ249" t="s">
        <v>115</v>
      </c>
      <c r="CR249" t="s">
        <v>138</v>
      </c>
      <c r="CS249" t="s">
        <v>139</v>
      </c>
      <c r="CT249" t="s">
        <v>138</v>
      </c>
      <c r="CU249" t="s">
        <v>139</v>
      </c>
      <c r="CV249" t="s">
        <v>138</v>
      </c>
      <c r="CW249" t="s">
        <v>139</v>
      </c>
      <c r="CX249" t="s">
        <v>2315</v>
      </c>
      <c r="CY249" s="10">
        <v>16702880676</v>
      </c>
      <c r="CZ249" t="s">
        <v>9644</v>
      </c>
      <c r="DA249" t="s">
        <v>139</v>
      </c>
      <c r="DB249" t="s">
        <v>138</v>
      </c>
      <c r="DC249" t="s">
        <v>115</v>
      </c>
    </row>
    <row r="250" spans="1:112" ht="14.45" customHeight="1" x14ac:dyDescent="0.25">
      <c r="A250" t="s">
        <v>12696</v>
      </c>
      <c r="B250" t="s">
        <v>248</v>
      </c>
      <c r="C250" s="1">
        <v>45484</v>
      </c>
      <c r="D250" s="1">
        <v>45576</v>
      </c>
      <c r="E250" t="s">
        <v>114</v>
      </c>
      <c r="G250" t="s">
        <v>115</v>
      </c>
      <c r="H250" t="s">
        <v>115</v>
      </c>
      <c r="I250" t="s">
        <v>115</v>
      </c>
      <c r="J250" t="s">
        <v>6326</v>
      </c>
      <c r="K250" t="s">
        <v>6327</v>
      </c>
      <c r="L250" t="s">
        <v>6328</v>
      </c>
      <c r="M250" t="s">
        <v>6329</v>
      </c>
      <c r="N250" t="s">
        <v>119</v>
      </c>
      <c r="O250" t="s">
        <v>120</v>
      </c>
      <c r="P250" s="3">
        <v>96950</v>
      </c>
      <c r="Q250" t="s">
        <v>121</v>
      </c>
      <c r="S250" s="10">
        <v>16709894241</v>
      </c>
      <c r="U250" t="s">
        <v>6330</v>
      </c>
      <c r="V250">
        <v>236220</v>
      </c>
      <c r="W250" t="s">
        <v>123</v>
      </c>
      <c r="Y250" t="s">
        <v>6331</v>
      </c>
      <c r="Z250" t="s">
        <v>6332</v>
      </c>
      <c r="AA250" t="s">
        <v>6333</v>
      </c>
      <c r="AB250" t="s">
        <v>2120</v>
      </c>
      <c r="AC250" t="s">
        <v>6328</v>
      </c>
      <c r="AD250" t="s">
        <v>6329</v>
      </c>
      <c r="AE250" t="s">
        <v>119</v>
      </c>
      <c r="AF250" t="s">
        <v>120</v>
      </c>
      <c r="AG250" s="3">
        <v>96950</v>
      </c>
      <c r="AH250" t="s">
        <v>121</v>
      </c>
      <c r="AJ250" s="10">
        <v>16709894241</v>
      </c>
      <c r="AL250" t="s">
        <v>6334</v>
      </c>
      <c r="BD250" t="str">
        <f>"49-3042.00"</f>
        <v>49-3042.00</v>
      </c>
      <c r="BE250" t="s">
        <v>1508</v>
      </c>
      <c r="BF250" t="s">
        <v>12697</v>
      </c>
      <c r="BG250" t="s">
        <v>2122</v>
      </c>
      <c r="BH250">
        <v>6</v>
      </c>
      <c r="BI250">
        <v>6</v>
      </c>
      <c r="BJ250" s="1">
        <v>45566</v>
      </c>
      <c r="BK250" s="1">
        <v>45930</v>
      </c>
      <c r="BL250" s="1">
        <v>45576</v>
      </c>
      <c r="BM250" s="1">
        <v>45930</v>
      </c>
      <c r="BN250">
        <v>40</v>
      </c>
      <c r="BO250">
        <v>0</v>
      </c>
      <c r="BP250">
        <v>8</v>
      </c>
      <c r="BQ250">
        <v>8</v>
      </c>
      <c r="BR250">
        <v>8</v>
      </c>
      <c r="BS250">
        <v>8</v>
      </c>
      <c r="BT250">
        <v>8</v>
      </c>
      <c r="BU250">
        <v>0</v>
      </c>
      <c r="BV250" t="str">
        <f>"8:00 AM"</f>
        <v>8:00 AM</v>
      </c>
      <c r="BW250" t="str">
        <f>"5:00 PM"</f>
        <v>5:00 PM</v>
      </c>
      <c r="BX250" t="s">
        <v>133</v>
      </c>
      <c r="BY250">
        <v>0</v>
      </c>
      <c r="BZ250">
        <v>12</v>
      </c>
      <c r="CA250" t="s">
        <v>115</v>
      </c>
      <c r="CC250" t="s">
        <v>12698</v>
      </c>
      <c r="CD250" t="s">
        <v>6328</v>
      </c>
      <c r="CE250" t="s">
        <v>6329</v>
      </c>
      <c r="CF250" t="s">
        <v>119</v>
      </c>
      <c r="CG250" t="s">
        <v>120</v>
      </c>
      <c r="CH250" s="3">
        <v>96950</v>
      </c>
      <c r="CI250" s="4">
        <v>11.25</v>
      </c>
      <c r="CJ250" s="4">
        <v>11.25</v>
      </c>
      <c r="CK250" s="4">
        <v>16.88</v>
      </c>
      <c r="CL250" s="4">
        <v>16.88</v>
      </c>
      <c r="CM250" t="s">
        <v>136</v>
      </c>
      <c r="CN250" t="s">
        <v>139</v>
      </c>
      <c r="CO250" t="s">
        <v>137</v>
      </c>
      <c r="CQ250" t="s">
        <v>115</v>
      </c>
      <c r="CR250" t="s">
        <v>138</v>
      </c>
      <c r="CS250" t="s">
        <v>139</v>
      </c>
      <c r="CT250" t="s">
        <v>138</v>
      </c>
      <c r="CU250" t="s">
        <v>139</v>
      </c>
      <c r="CV250" t="s">
        <v>138</v>
      </c>
      <c r="CW250" t="s">
        <v>139</v>
      </c>
      <c r="CX250" t="s">
        <v>7487</v>
      </c>
      <c r="CY250" s="10">
        <v>16709894241</v>
      </c>
      <c r="CZ250" t="s">
        <v>6334</v>
      </c>
      <c r="DA250" t="s">
        <v>139</v>
      </c>
      <c r="DB250" t="s">
        <v>138</v>
      </c>
      <c r="DC250" t="s">
        <v>115</v>
      </c>
    </row>
    <row r="251" spans="1:112" ht="14.45" customHeight="1" x14ac:dyDescent="0.25">
      <c r="A251" t="s">
        <v>13104</v>
      </c>
      <c r="B251" t="s">
        <v>113</v>
      </c>
      <c r="C251" s="1">
        <v>45489</v>
      </c>
      <c r="D251" s="1">
        <v>45576</v>
      </c>
      <c r="E251" t="s">
        <v>210</v>
      </c>
      <c r="F251" s="1">
        <v>45564</v>
      </c>
      <c r="G251" t="s">
        <v>138</v>
      </c>
      <c r="H251" t="s">
        <v>115</v>
      </c>
      <c r="I251" t="s">
        <v>115</v>
      </c>
      <c r="J251" t="s">
        <v>6030</v>
      </c>
      <c r="K251" t="s">
        <v>8780</v>
      </c>
      <c r="L251" t="s">
        <v>6032</v>
      </c>
      <c r="M251" t="s">
        <v>6033</v>
      </c>
      <c r="N251" t="s">
        <v>128</v>
      </c>
      <c r="O251" t="s">
        <v>120</v>
      </c>
      <c r="P251" s="3">
        <v>96950</v>
      </c>
      <c r="Q251" t="s">
        <v>121</v>
      </c>
      <c r="S251" s="10">
        <v>16702332374</v>
      </c>
      <c r="U251" t="s">
        <v>5920</v>
      </c>
      <c r="V251">
        <v>531110</v>
      </c>
      <c r="W251" t="s">
        <v>123</v>
      </c>
      <c r="Y251" t="s">
        <v>5921</v>
      </c>
      <c r="Z251" t="s">
        <v>5922</v>
      </c>
      <c r="AA251" t="s">
        <v>5923</v>
      </c>
      <c r="AB251" t="s">
        <v>126</v>
      </c>
      <c r="AC251" t="s">
        <v>6032</v>
      </c>
      <c r="AD251" t="s">
        <v>6033</v>
      </c>
      <c r="AE251" t="s">
        <v>128</v>
      </c>
      <c r="AF251" t="s">
        <v>120</v>
      </c>
      <c r="AG251" s="3">
        <v>96950</v>
      </c>
      <c r="AH251" t="s">
        <v>121</v>
      </c>
      <c r="AJ251" s="10">
        <v>16702332374</v>
      </c>
      <c r="AL251" t="s">
        <v>5924</v>
      </c>
      <c r="BD251" t="str">
        <f>"49-9071.00"</f>
        <v>49-9071.00</v>
      </c>
      <c r="BE251" t="s">
        <v>169</v>
      </c>
      <c r="BF251" t="s">
        <v>10478</v>
      </c>
      <c r="BG251" t="s">
        <v>1884</v>
      </c>
      <c r="BH251">
        <v>2</v>
      </c>
      <c r="BJ251" s="1">
        <v>45566</v>
      </c>
      <c r="BK251" s="1">
        <v>46660</v>
      </c>
      <c r="BN251">
        <v>35</v>
      </c>
      <c r="BO251">
        <v>0</v>
      </c>
      <c r="BP251">
        <v>7</v>
      </c>
      <c r="BQ251">
        <v>7</v>
      </c>
      <c r="BR251">
        <v>7</v>
      </c>
      <c r="BS251">
        <v>7</v>
      </c>
      <c r="BT251">
        <v>7</v>
      </c>
      <c r="BU251">
        <v>0</v>
      </c>
      <c r="BV251" t="str">
        <f>"9:00 AM"</f>
        <v>9:00 AM</v>
      </c>
      <c r="BW251" t="str">
        <f>"4:00 PM"</f>
        <v>4:00 PM</v>
      </c>
      <c r="BX251" t="s">
        <v>133</v>
      </c>
      <c r="BY251">
        <v>0</v>
      </c>
      <c r="BZ251">
        <v>12</v>
      </c>
      <c r="CA251" t="s">
        <v>115</v>
      </c>
      <c r="CC251" s="2" t="s">
        <v>10479</v>
      </c>
      <c r="CD251" t="s">
        <v>10480</v>
      </c>
      <c r="CF251" t="s">
        <v>128</v>
      </c>
      <c r="CG251" t="s">
        <v>120</v>
      </c>
      <c r="CH251" s="3">
        <v>96950</v>
      </c>
      <c r="CI251" s="4">
        <v>9.75</v>
      </c>
      <c r="CJ251" s="4">
        <v>9.75</v>
      </c>
      <c r="CK251" s="4">
        <v>14.62</v>
      </c>
      <c r="CL251" s="4">
        <v>14.62</v>
      </c>
      <c r="CM251" t="s">
        <v>136</v>
      </c>
      <c r="CN251" t="s">
        <v>5929</v>
      </c>
      <c r="CO251" t="s">
        <v>137</v>
      </c>
      <c r="CQ251" t="s">
        <v>115</v>
      </c>
      <c r="CR251" t="s">
        <v>138</v>
      </c>
      <c r="CS251" t="s">
        <v>139</v>
      </c>
      <c r="CT251" t="s">
        <v>138</v>
      </c>
      <c r="CU251" t="s">
        <v>139</v>
      </c>
      <c r="CV251" t="s">
        <v>138</v>
      </c>
      <c r="CW251" t="s">
        <v>139</v>
      </c>
      <c r="CX251" t="s">
        <v>13105</v>
      </c>
      <c r="CY251" s="10">
        <v>16702332374</v>
      </c>
      <c r="CZ251" t="s">
        <v>5924</v>
      </c>
      <c r="DA251" t="s">
        <v>139</v>
      </c>
      <c r="DB251" t="s">
        <v>138</v>
      </c>
      <c r="DC251" t="s">
        <v>115</v>
      </c>
    </row>
    <row r="252" spans="1:112" ht="14.45" customHeight="1" x14ac:dyDescent="0.25">
      <c r="A252" t="s">
        <v>13149</v>
      </c>
      <c r="B252" t="s">
        <v>158</v>
      </c>
      <c r="C252" s="1">
        <v>45488</v>
      </c>
      <c r="D252" s="1">
        <v>45576</v>
      </c>
      <c r="E252" t="s">
        <v>210</v>
      </c>
      <c r="F252" s="1">
        <v>45534</v>
      </c>
      <c r="G252" t="s">
        <v>115</v>
      </c>
      <c r="H252" t="s">
        <v>115</v>
      </c>
      <c r="I252" t="s">
        <v>115</v>
      </c>
      <c r="J252" t="s">
        <v>2467</v>
      </c>
      <c r="K252" t="s">
        <v>2468</v>
      </c>
      <c r="L252" t="s">
        <v>2469</v>
      </c>
      <c r="N252" t="s">
        <v>119</v>
      </c>
      <c r="O252" t="s">
        <v>120</v>
      </c>
      <c r="P252" s="3">
        <v>96950</v>
      </c>
      <c r="Q252" t="s">
        <v>121</v>
      </c>
      <c r="S252" s="10">
        <v>16702345900</v>
      </c>
      <c r="T252">
        <v>266</v>
      </c>
      <c r="U252" t="s">
        <v>2470</v>
      </c>
      <c r="V252">
        <v>721110</v>
      </c>
      <c r="W252" t="s">
        <v>123</v>
      </c>
      <c r="Y252" t="s">
        <v>2471</v>
      </c>
      <c r="Z252" t="s">
        <v>2472</v>
      </c>
      <c r="AB252" t="s">
        <v>2473</v>
      </c>
      <c r="AC252" t="s">
        <v>2469</v>
      </c>
      <c r="AE252" t="s">
        <v>119</v>
      </c>
      <c r="AF252" t="s">
        <v>120</v>
      </c>
      <c r="AG252" s="3">
        <v>96950</v>
      </c>
      <c r="AH252" t="s">
        <v>121</v>
      </c>
      <c r="AJ252" s="10">
        <v>16702345900</v>
      </c>
      <c r="AK252">
        <v>266</v>
      </c>
      <c r="AL252" t="s">
        <v>2474</v>
      </c>
      <c r="BD252" t="str">
        <f>"43-3031.00"</f>
        <v>43-3031.00</v>
      </c>
      <c r="BE252" t="s">
        <v>387</v>
      </c>
      <c r="BF252" t="s">
        <v>13150</v>
      </c>
      <c r="BG252" t="s">
        <v>201</v>
      </c>
      <c r="BH252">
        <v>2</v>
      </c>
      <c r="BJ252" s="1">
        <v>45536</v>
      </c>
      <c r="BK252" s="1">
        <v>45900</v>
      </c>
      <c r="BN252">
        <v>40</v>
      </c>
      <c r="BO252">
        <v>0</v>
      </c>
      <c r="BP252">
        <v>8</v>
      </c>
      <c r="BQ252">
        <v>8</v>
      </c>
      <c r="BR252">
        <v>8</v>
      </c>
      <c r="BS252">
        <v>8</v>
      </c>
      <c r="BT252">
        <v>8</v>
      </c>
      <c r="BU252">
        <v>0</v>
      </c>
      <c r="BV252" t="str">
        <f>"8:00 AM"</f>
        <v>8:00 AM</v>
      </c>
      <c r="BW252" t="str">
        <f>"5:00 PM"</f>
        <v>5:00 PM</v>
      </c>
      <c r="BX252" t="s">
        <v>133</v>
      </c>
      <c r="BY252">
        <v>0</v>
      </c>
      <c r="BZ252">
        <v>24</v>
      </c>
      <c r="CA252" t="s">
        <v>115</v>
      </c>
      <c r="CC252" t="s">
        <v>5204</v>
      </c>
      <c r="CD252" t="s">
        <v>2477</v>
      </c>
      <c r="CF252" t="s">
        <v>119</v>
      </c>
      <c r="CG252" t="s">
        <v>120</v>
      </c>
      <c r="CH252" s="3">
        <v>96950</v>
      </c>
      <c r="CI252" s="4">
        <v>11.43</v>
      </c>
      <c r="CJ252" s="4">
        <v>11.43</v>
      </c>
      <c r="CK252" s="4">
        <v>17.14</v>
      </c>
      <c r="CL252" s="4">
        <v>17.14</v>
      </c>
      <c r="CM252" t="s">
        <v>136</v>
      </c>
      <c r="CO252" t="s">
        <v>173</v>
      </c>
      <c r="CQ252" t="s">
        <v>115</v>
      </c>
      <c r="CR252" t="s">
        <v>138</v>
      </c>
      <c r="CS252" t="s">
        <v>139</v>
      </c>
      <c r="CT252" t="s">
        <v>138</v>
      </c>
      <c r="CU252" t="s">
        <v>139</v>
      </c>
      <c r="CV252" t="s">
        <v>138</v>
      </c>
      <c r="CW252" t="s">
        <v>139</v>
      </c>
      <c r="CX252" t="s">
        <v>2594</v>
      </c>
      <c r="CY252" s="10">
        <v>16702345900</v>
      </c>
      <c r="CZ252" t="s">
        <v>2479</v>
      </c>
      <c r="DA252" t="s">
        <v>139</v>
      </c>
      <c r="DB252" t="s">
        <v>138</v>
      </c>
      <c r="DC252" t="s">
        <v>115</v>
      </c>
    </row>
    <row r="253" spans="1:112" ht="14.45" customHeight="1" x14ac:dyDescent="0.25">
      <c r="A253" t="s">
        <v>13350</v>
      </c>
      <c r="B253" t="s">
        <v>248</v>
      </c>
      <c r="C253" s="1">
        <v>45487</v>
      </c>
      <c r="D253" s="1">
        <v>45576</v>
      </c>
      <c r="E253" t="s">
        <v>210</v>
      </c>
      <c r="F253" s="1">
        <v>45564</v>
      </c>
      <c r="G253" t="s">
        <v>115</v>
      </c>
      <c r="H253" t="s">
        <v>115</v>
      </c>
      <c r="I253" t="s">
        <v>115</v>
      </c>
      <c r="J253" t="s">
        <v>13351</v>
      </c>
      <c r="L253" t="s">
        <v>13352</v>
      </c>
      <c r="M253" t="s">
        <v>13353</v>
      </c>
      <c r="N253" t="s">
        <v>128</v>
      </c>
      <c r="O253" t="s">
        <v>120</v>
      </c>
      <c r="P253" s="3">
        <v>96950</v>
      </c>
      <c r="Q253" t="s">
        <v>121</v>
      </c>
      <c r="S253" s="10">
        <v>16702886227</v>
      </c>
      <c r="U253" t="s">
        <v>13354</v>
      </c>
      <c r="V253">
        <v>481112</v>
      </c>
      <c r="W253" t="s">
        <v>123</v>
      </c>
      <c r="Y253" t="s">
        <v>11330</v>
      </c>
      <c r="Z253" t="s">
        <v>1881</v>
      </c>
      <c r="AA253" t="s">
        <v>4867</v>
      </c>
      <c r="AB253" t="s">
        <v>126</v>
      </c>
      <c r="AC253" t="s">
        <v>13352</v>
      </c>
      <c r="AD253" t="s">
        <v>13353</v>
      </c>
      <c r="AE253" t="s">
        <v>128</v>
      </c>
      <c r="AF253" t="s">
        <v>120</v>
      </c>
      <c r="AG253" s="3">
        <v>96950</v>
      </c>
      <c r="AH253" t="s">
        <v>121</v>
      </c>
      <c r="AJ253" s="10">
        <v>16704836355</v>
      </c>
      <c r="AL253" t="s">
        <v>13355</v>
      </c>
      <c r="AM253" t="s">
        <v>734</v>
      </c>
      <c r="AN253" t="s">
        <v>3674</v>
      </c>
      <c r="AO253" t="s">
        <v>3675</v>
      </c>
      <c r="AP253" t="s">
        <v>1097</v>
      </c>
      <c r="AQ253" t="s">
        <v>3677</v>
      </c>
      <c r="AR253" t="s">
        <v>4909</v>
      </c>
      <c r="AS253" t="s">
        <v>128</v>
      </c>
      <c r="AT253" t="s">
        <v>120</v>
      </c>
      <c r="AU253" s="3">
        <v>96950</v>
      </c>
      <c r="AV253" t="s">
        <v>121</v>
      </c>
      <c r="AX253">
        <v>16702330081</v>
      </c>
      <c r="AZ253" t="s">
        <v>2248</v>
      </c>
      <c r="BA253" t="s">
        <v>3683</v>
      </c>
      <c r="BB253" t="s">
        <v>120</v>
      </c>
      <c r="BC253" t="s">
        <v>2250</v>
      </c>
      <c r="BD253" t="str">
        <f>"49-3011.00"</f>
        <v>49-3011.00</v>
      </c>
      <c r="BE253" t="s">
        <v>6214</v>
      </c>
      <c r="BF253" t="s">
        <v>13356</v>
      </c>
      <c r="BG253" t="s">
        <v>9753</v>
      </c>
      <c r="BH253">
        <v>2</v>
      </c>
      <c r="BI253">
        <v>2</v>
      </c>
      <c r="BJ253" s="1">
        <v>45566</v>
      </c>
      <c r="BK253" s="1">
        <v>45930</v>
      </c>
      <c r="BL253" s="1">
        <v>45576</v>
      </c>
      <c r="BM253" s="1">
        <v>45930</v>
      </c>
      <c r="BN253">
        <v>40</v>
      </c>
      <c r="BO253">
        <v>0</v>
      </c>
      <c r="BP253">
        <v>8</v>
      </c>
      <c r="BQ253">
        <v>8</v>
      </c>
      <c r="BR253">
        <v>8</v>
      </c>
      <c r="BS253">
        <v>8</v>
      </c>
      <c r="BT253">
        <v>8</v>
      </c>
      <c r="BU253">
        <v>0</v>
      </c>
      <c r="BV253" t="str">
        <f>"8:00 AM"</f>
        <v>8:00 AM</v>
      </c>
      <c r="BW253" t="str">
        <f>"5:00 PM"</f>
        <v>5:00 PM</v>
      </c>
      <c r="BX253" t="s">
        <v>133</v>
      </c>
      <c r="BY253">
        <v>0</v>
      </c>
      <c r="BZ253">
        <v>24</v>
      </c>
      <c r="CA253" t="s">
        <v>138</v>
      </c>
      <c r="CB253">
        <v>2</v>
      </c>
      <c r="CC253" t="s">
        <v>13357</v>
      </c>
      <c r="CD253" t="s">
        <v>13352</v>
      </c>
      <c r="CE253" t="s">
        <v>6831</v>
      </c>
      <c r="CF253" t="s">
        <v>128</v>
      </c>
      <c r="CG253" t="s">
        <v>120</v>
      </c>
      <c r="CH253" s="3">
        <v>96950</v>
      </c>
      <c r="CI253" s="4">
        <v>11.85</v>
      </c>
      <c r="CJ253" s="4">
        <v>30</v>
      </c>
      <c r="CK253" s="4">
        <v>17.78</v>
      </c>
      <c r="CL253" s="4">
        <v>45</v>
      </c>
      <c r="CM253" t="s">
        <v>136</v>
      </c>
      <c r="CN253" t="s">
        <v>13358</v>
      </c>
      <c r="CO253" t="s">
        <v>137</v>
      </c>
      <c r="CQ253" t="s">
        <v>138</v>
      </c>
      <c r="CR253" t="s">
        <v>138</v>
      </c>
      <c r="CS253" t="s">
        <v>139</v>
      </c>
      <c r="CT253" t="s">
        <v>138</v>
      </c>
      <c r="CU253" t="s">
        <v>139</v>
      </c>
      <c r="CV253" t="s">
        <v>138</v>
      </c>
      <c r="CW253" t="s">
        <v>139</v>
      </c>
      <c r="CX253" t="s">
        <v>13359</v>
      </c>
      <c r="CY253" s="10">
        <v>16702886227</v>
      </c>
      <c r="CZ253" t="s">
        <v>13355</v>
      </c>
      <c r="DA253" t="s">
        <v>139</v>
      </c>
      <c r="DB253" t="s">
        <v>138</v>
      </c>
      <c r="DC253" t="s">
        <v>115</v>
      </c>
      <c r="DD253" t="s">
        <v>13360</v>
      </c>
      <c r="DE253" t="s">
        <v>3675</v>
      </c>
      <c r="DF253" t="s">
        <v>1097</v>
      </c>
      <c r="DG253" t="s">
        <v>3683</v>
      </c>
      <c r="DH253" t="s">
        <v>2248</v>
      </c>
    </row>
    <row r="254" spans="1:112" ht="14.45" customHeight="1" x14ac:dyDescent="0.25">
      <c r="A254" t="s">
        <v>13602</v>
      </c>
      <c r="B254" t="s">
        <v>248</v>
      </c>
      <c r="C254" s="1">
        <v>45448</v>
      </c>
      <c r="D254" s="1">
        <v>45576</v>
      </c>
      <c r="E254" t="s">
        <v>210</v>
      </c>
      <c r="F254" s="1">
        <v>45564</v>
      </c>
      <c r="G254" t="s">
        <v>115</v>
      </c>
      <c r="H254" t="s">
        <v>115</v>
      </c>
      <c r="I254" t="s">
        <v>115</v>
      </c>
      <c r="J254" t="s">
        <v>1346</v>
      </c>
      <c r="L254" t="s">
        <v>6989</v>
      </c>
      <c r="M254" t="s">
        <v>1348</v>
      </c>
      <c r="N254" t="s">
        <v>128</v>
      </c>
      <c r="O254" t="s">
        <v>120</v>
      </c>
      <c r="P254" s="3">
        <v>96950</v>
      </c>
      <c r="Q254" t="s">
        <v>121</v>
      </c>
      <c r="S254" s="10">
        <v>16702355009</v>
      </c>
      <c r="U254" t="s">
        <v>1349</v>
      </c>
      <c r="V254">
        <v>722515</v>
      </c>
      <c r="W254" t="s">
        <v>532</v>
      </c>
      <c r="X254" t="s">
        <v>138</v>
      </c>
      <c r="Y254" t="s">
        <v>1352</v>
      </c>
      <c r="Z254" t="s">
        <v>8217</v>
      </c>
      <c r="AA254" t="s">
        <v>8218</v>
      </c>
      <c r="AB254" t="s">
        <v>126</v>
      </c>
      <c r="AC254" t="s">
        <v>6989</v>
      </c>
      <c r="AD254" t="s">
        <v>1348</v>
      </c>
      <c r="AE254" t="s">
        <v>128</v>
      </c>
      <c r="AF254" t="s">
        <v>120</v>
      </c>
      <c r="AG254" s="3">
        <v>96950</v>
      </c>
      <c r="AH254" t="s">
        <v>121</v>
      </c>
      <c r="AJ254" s="10">
        <v>16702355009</v>
      </c>
      <c r="AL254" t="s">
        <v>1354</v>
      </c>
      <c r="BD254" t="str">
        <f>"35-2021.00"</f>
        <v>35-2021.00</v>
      </c>
      <c r="BE254" t="s">
        <v>282</v>
      </c>
      <c r="BF254" t="s">
        <v>6992</v>
      </c>
      <c r="BG254" t="s">
        <v>6993</v>
      </c>
      <c r="BH254">
        <v>15</v>
      </c>
      <c r="BI254">
        <v>15</v>
      </c>
      <c r="BJ254" s="1">
        <v>45566</v>
      </c>
      <c r="BK254" s="1">
        <v>45930</v>
      </c>
      <c r="BL254" s="1">
        <v>45576</v>
      </c>
      <c r="BM254" s="1">
        <v>45930</v>
      </c>
      <c r="BN254">
        <v>35</v>
      </c>
      <c r="BO254">
        <v>0</v>
      </c>
      <c r="BP254">
        <v>7</v>
      </c>
      <c r="BQ254">
        <v>7</v>
      </c>
      <c r="BR254">
        <v>7</v>
      </c>
      <c r="BS254">
        <v>7</v>
      </c>
      <c r="BT254">
        <v>7</v>
      </c>
      <c r="BU254">
        <v>0</v>
      </c>
      <c r="BV254" t="str">
        <f>"8:00 AM"</f>
        <v>8:00 AM</v>
      </c>
      <c r="BW254" t="str">
        <f>"4:00 PM"</f>
        <v>4:00 PM</v>
      </c>
      <c r="BX254" t="s">
        <v>240</v>
      </c>
      <c r="BY254">
        <v>0</v>
      </c>
      <c r="BZ254">
        <v>3</v>
      </c>
      <c r="CA254" t="s">
        <v>115</v>
      </c>
      <c r="CC254" t="s">
        <v>6994</v>
      </c>
      <c r="CD254" t="s">
        <v>4102</v>
      </c>
      <c r="CE254" t="s">
        <v>13603</v>
      </c>
      <c r="CF254" t="s">
        <v>128</v>
      </c>
      <c r="CG254" t="s">
        <v>120</v>
      </c>
      <c r="CH254" s="3">
        <v>96950</v>
      </c>
      <c r="CI254" s="4">
        <v>7.95</v>
      </c>
      <c r="CJ254" s="4">
        <v>7.95</v>
      </c>
      <c r="CK254" s="4">
        <v>11.93</v>
      </c>
      <c r="CL254" s="4">
        <v>11.93</v>
      </c>
      <c r="CM254" t="s">
        <v>136</v>
      </c>
      <c r="CN254" t="s">
        <v>8219</v>
      </c>
      <c r="CO254" t="s">
        <v>137</v>
      </c>
      <c r="CQ254" t="s">
        <v>115</v>
      </c>
      <c r="CR254" t="s">
        <v>138</v>
      </c>
      <c r="CS254" t="s">
        <v>139</v>
      </c>
      <c r="CT254" t="s">
        <v>138</v>
      </c>
      <c r="CU254" t="s">
        <v>139</v>
      </c>
      <c r="CV254" t="s">
        <v>138</v>
      </c>
      <c r="CW254" t="s">
        <v>139</v>
      </c>
      <c r="CX254" t="s">
        <v>8220</v>
      </c>
      <c r="CY254" s="10">
        <v>16702355009</v>
      </c>
      <c r="CZ254" t="s">
        <v>1354</v>
      </c>
      <c r="DA254" t="s">
        <v>139</v>
      </c>
      <c r="DB254" t="s">
        <v>138</v>
      </c>
      <c r="DC254" t="s">
        <v>138</v>
      </c>
    </row>
    <row r="255" spans="1:112" ht="14.45" customHeight="1" x14ac:dyDescent="0.25">
      <c r="A255" t="s">
        <v>2918</v>
      </c>
      <c r="B255" t="s">
        <v>1155</v>
      </c>
      <c r="C255" s="1">
        <v>45468</v>
      </c>
      <c r="D255" s="1">
        <v>45580</v>
      </c>
      <c r="E255" t="s">
        <v>210</v>
      </c>
      <c r="F255" s="1">
        <v>45626</v>
      </c>
      <c r="G255" t="s">
        <v>115</v>
      </c>
      <c r="H255" t="s">
        <v>115</v>
      </c>
      <c r="I255" t="s">
        <v>115</v>
      </c>
      <c r="J255" t="s">
        <v>2919</v>
      </c>
      <c r="K255" t="s">
        <v>2920</v>
      </c>
      <c r="L255" t="s">
        <v>2921</v>
      </c>
      <c r="M255" t="s">
        <v>2922</v>
      </c>
      <c r="N255" t="s">
        <v>128</v>
      </c>
      <c r="O255" t="s">
        <v>120</v>
      </c>
      <c r="P255" s="3">
        <v>96950</v>
      </c>
      <c r="Q255" t="s">
        <v>121</v>
      </c>
      <c r="S255" s="10">
        <v>16703227251</v>
      </c>
      <c r="U255" t="s">
        <v>2923</v>
      </c>
      <c r="V255">
        <v>336612</v>
      </c>
      <c r="W255" t="s">
        <v>123</v>
      </c>
      <c r="Y255" t="s">
        <v>2924</v>
      </c>
      <c r="Z255" t="s">
        <v>2925</v>
      </c>
      <c r="AA255" t="s">
        <v>2156</v>
      </c>
      <c r="AB255" t="s">
        <v>2926</v>
      </c>
      <c r="AC255" t="s">
        <v>2921</v>
      </c>
      <c r="AD255" t="s">
        <v>2922</v>
      </c>
      <c r="AE255" t="s">
        <v>128</v>
      </c>
      <c r="AF255" t="s">
        <v>120</v>
      </c>
      <c r="AG255" s="3">
        <v>96950</v>
      </c>
      <c r="AH255" t="s">
        <v>121</v>
      </c>
      <c r="AJ255" s="10">
        <v>16703227251</v>
      </c>
      <c r="AL255" t="s">
        <v>2927</v>
      </c>
      <c r="BD255" t="str">
        <f>"49-9071.00"</f>
        <v>49-9071.00</v>
      </c>
      <c r="BE255" t="s">
        <v>169</v>
      </c>
      <c r="BF255" t="s">
        <v>2928</v>
      </c>
      <c r="BG255" t="s">
        <v>2929</v>
      </c>
      <c r="BH255">
        <v>2</v>
      </c>
      <c r="BI255">
        <v>1</v>
      </c>
      <c r="BJ255" s="1">
        <v>45628</v>
      </c>
      <c r="BK255" s="1">
        <v>45992</v>
      </c>
      <c r="BL255" s="1">
        <v>45628</v>
      </c>
      <c r="BM255" s="1">
        <v>45992</v>
      </c>
      <c r="BN255">
        <v>40</v>
      </c>
      <c r="BO255">
        <v>0</v>
      </c>
      <c r="BP255">
        <v>8</v>
      </c>
      <c r="BQ255">
        <v>8</v>
      </c>
      <c r="BR255">
        <v>8</v>
      </c>
      <c r="BS255">
        <v>8</v>
      </c>
      <c r="BT255">
        <v>8</v>
      </c>
      <c r="BU255">
        <v>0</v>
      </c>
      <c r="BV255" t="str">
        <f>"7:30 AM"</f>
        <v>7:30 AM</v>
      </c>
      <c r="BW255" t="str">
        <f>"4:30 PM"</f>
        <v>4:30 PM</v>
      </c>
      <c r="BX255" t="s">
        <v>133</v>
      </c>
      <c r="BY255">
        <v>0</v>
      </c>
      <c r="BZ255">
        <v>12</v>
      </c>
      <c r="CA255" t="s">
        <v>115</v>
      </c>
      <c r="CC255" t="s">
        <v>2930</v>
      </c>
      <c r="CD255" t="s">
        <v>2931</v>
      </c>
      <c r="CF255" t="s">
        <v>128</v>
      </c>
      <c r="CG255" t="s">
        <v>120</v>
      </c>
      <c r="CH255" s="3">
        <v>96950</v>
      </c>
      <c r="CI255" s="4">
        <v>9.5399999999999991</v>
      </c>
      <c r="CJ255" s="4">
        <v>9.5399999999999991</v>
      </c>
      <c r="CK255" s="4">
        <v>0</v>
      </c>
      <c r="CL255" s="4">
        <v>0</v>
      </c>
      <c r="CM255" t="s">
        <v>136</v>
      </c>
      <c r="CO255" t="s">
        <v>137</v>
      </c>
      <c r="CQ255" t="s">
        <v>115</v>
      </c>
      <c r="CR255" t="s">
        <v>138</v>
      </c>
      <c r="CS255" t="s">
        <v>139</v>
      </c>
      <c r="CT255" t="s">
        <v>139</v>
      </c>
      <c r="CU255" t="s">
        <v>139</v>
      </c>
      <c r="CV255" t="s">
        <v>138</v>
      </c>
      <c r="CW255" t="s">
        <v>139</v>
      </c>
      <c r="CX255" t="s">
        <v>2932</v>
      </c>
      <c r="CY255" s="10">
        <v>16703227251</v>
      </c>
      <c r="CZ255" t="s">
        <v>2927</v>
      </c>
      <c r="DA255" t="s">
        <v>139</v>
      </c>
      <c r="DB255" t="s">
        <v>138</v>
      </c>
      <c r="DC255" t="s">
        <v>115</v>
      </c>
    </row>
    <row r="256" spans="1:112" ht="14.45" customHeight="1" x14ac:dyDescent="0.25">
      <c r="A256" t="s">
        <v>3160</v>
      </c>
      <c r="B256" t="s">
        <v>248</v>
      </c>
      <c r="C256" s="1">
        <v>45483</v>
      </c>
      <c r="D256" s="1">
        <v>45580</v>
      </c>
      <c r="E256" t="s">
        <v>114</v>
      </c>
      <c r="G256" t="s">
        <v>138</v>
      </c>
      <c r="H256" t="s">
        <v>115</v>
      </c>
      <c r="I256" t="s">
        <v>115</v>
      </c>
      <c r="J256" t="s">
        <v>3161</v>
      </c>
      <c r="K256" t="s">
        <v>3162</v>
      </c>
      <c r="L256" t="s">
        <v>3163</v>
      </c>
      <c r="N256" t="s">
        <v>119</v>
      </c>
      <c r="O256" t="s">
        <v>120</v>
      </c>
      <c r="P256" s="3">
        <v>96950</v>
      </c>
      <c r="Q256" t="s">
        <v>121</v>
      </c>
      <c r="S256" s="10">
        <v>16702357717</v>
      </c>
      <c r="U256" t="s">
        <v>3164</v>
      </c>
      <c r="V256">
        <v>72251</v>
      </c>
      <c r="W256" t="s">
        <v>123</v>
      </c>
      <c r="Y256" t="s">
        <v>2697</v>
      </c>
      <c r="Z256" t="s">
        <v>3165</v>
      </c>
      <c r="AB256" t="s">
        <v>295</v>
      </c>
      <c r="AC256" t="s">
        <v>3163</v>
      </c>
      <c r="AE256" t="s">
        <v>119</v>
      </c>
      <c r="AF256" t="s">
        <v>120</v>
      </c>
      <c r="AG256" s="3">
        <v>96950</v>
      </c>
      <c r="AH256" t="s">
        <v>121</v>
      </c>
      <c r="AJ256" s="10">
        <v>16702357717</v>
      </c>
      <c r="AL256" t="s">
        <v>404</v>
      </c>
      <c r="AM256" t="s">
        <v>400</v>
      </c>
      <c r="AN256" t="s">
        <v>401</v>
      </c>
      <c r="AO256" t="s">
        <v>402</v>
      </c>
      <c r="AQ256" t="s">
        <v>403</v>
      </c>
      <c r="AS256" t="s">
        <v>119</v>
      </c>
      <c r="AT256" t="s">
        <v>120</v>
      </c>
      <c r="AU256" s="3">
        <v>96950</v>
      </c>
      <c r="AV256" t="s">
        <v>121</v>
      </c>
      <c r="AX256">
        <v>16702353403</v>
      </c>
      <c r="AZ256" t="s">
        <v>2323</v>
      </c>
      <c r="BA256" t="s">
        <v>405</v>
      </c>
      <c r="BD256" t="str">
        <f>"35-2021.00"</f>
        <v>35-2021.00</v>
      </c>
      <c r="BE256" t="s">
        <v>282</v>
      </c>
      <c r="BF256" t="s">
        <v>3166</v>
      </c>
      <c r="BG256" t="s">
        <v>3167</v>
      </c>
      <c r="BH256">
        <v>2</v>
      </c>
      <c r="BI256">
        <v>2</v>
      </c>
      <c r="BJ256" s="1">
        <v>45566</v>
      </c>
      <c r="BK256" s="1">
        <v>46660</v>
      </c>
      <c r="BL256" s="1">
        <v>45580</v>
      </c>
      <c r="BM256" s="1">
        <v>46660</v>
      </c>
      <c r="BN256">
        <v>35</v>
      </c>
      <c r="BO256">
        <v>0</v>
      </c>
      <c r="BP256">
        <v>7</v>
      </c>
      <c r="BQ256">
        <v>7</v>
      </c>
      <c r="BR256">
        <v>7</v>
      </c>
      <c r="BS256">
        <v>7</v>
      </c>
      <c r="BT256">
        <v>7</v>
      </c>
      <c r="BU256">
        <v>0</v>
      </c>
      <c r="BV256" t="str">
        <f>"9:00 AM"</f>
        <v>9:00 AM</v>
      </c>
      <c r="BW256" t="str">
        <f>"5:00 PM"</f>
        <v>5:00 PM</v>
      </c>
      <c r="BX256" t="s">
        <v>240</v>
      </c>
      <c r="BY256">
        <v>0</v>
      </c>
      <c r="BZ256">
        <v>3</v>
      </c>
      <c r="CA256" t="s">
        <v>115</v>
      </c>
      <c r="CC256" t="s">
        <v>3168</v>
      </c>
      <c r="CD256" t="s">
        <v>3169</v>
      </c>
      <c r="CF256" t="s">
        <v>119</v>
      </c>
      <c r="CG256" t="s">
        <v>120</v>
      </c>
      <c r="CH256" s="3">
        <v>96950</v>
      </c>
      <c r="CI256" s="4">
        <v>7.84</v>
      </c>
      <c r="CJ256" s="4">
        <v>7.84</v>
      </c>
      <c r="CK256" s="4">
        <v>0</v>
      </c>
      <c r="CL256" s="4">
        <v>0</v>
      </c>
      <c r="CM256" t="s">
        <v>136</v>
      </c>
      <c r="CN256" t="s">
        <v>191</v>
      </c>
      <c r="CO256" t="s">
        <v>137</v>
      </c>
      <c r="CQ256" t="s">
        <v>115</v>
      </c>
      <c r="CR256" t="s">
        <v>138</v>
      </c>
      <c r="CS256" t="s">
        <v>139</v>
      </c>
      <c r="CT256" t="s">
        <v>139</v>
      </c>
      <c r="CU256" t="s">
        <v>139</v>
      </c>
      <c r="CV256" t="s">
        <v>138</v>
      </c>
      <c r="CW256" t="s">
        <v>139</v>
      </c>
      <c r="CX256" t="s">
        <v>2328</v>
      </c>
      <c r="CY256" s="10">
        <v>16702357717</v>
      </c>
      <c r="CZ256" t="s">
        <v>404</v>
      </c>
      <c r="DA256" t="s">
        <v>139</v>
      </c>
      <c r="DB256" t="s">
        <v>138</v>
      </c>
      <c r="DC256" t="s">
        <v>115</v>
      </c>
    </row>
    <row r="257" spans="1:112" ht="14.45" customHeight="1" x14ac:dyDescent="0.25">
      <c r="A257" t="s">
        <v>3757</v>
      </c>
      <c r="B257" t="s">
        <v>113</v>
      </c>
      <c r="C257" s="1">
        <v>45519</v>
      </c>
      <c r="D257" s="1">
        <v>45580</v>
      </c>
      <c r="E257" t="s">
        <v>210</v>
      </c>
      <c r="F257" s="1">
        <v>45564</v>
      </c>
      <c r="G257" t="s">
        <v>138</v>
      </c>
      <c r="H257" t="s">
        <v>115</v>
      </c>
      <c r="I257" t="s">
        <v>115</v>
      </c>
      <c r="J257" t="s">
        <v>3758</v>
      </c>
      <c r="K257" t="s">
        <v>885</v>
      </c>
      <c r="L257" t="s">
        <v>3759</v>
      </c>
      <c r="N257" t="s">
        <v>128</v>
      </c>
      <c r="O257" t="s">
        <v>120</v>
      </c>
      <c r="P257" s="3">
        <v>96950</v>
      </c>
      <c r="Q257" t="s">
        <v>121</v>
      </c>
      <c r="S257" s="10">
        <v>16702368888</v>
      </c>
      <c r="U257" t="s">
        <v>887</v>
      </c>
      <c r="V257">
        <v>71391</v>
      </c>
      <c r="W257" t="s">
        <v>123</v>
      </c>
      <c r="Y257" t="s">
        <v>888</v>
      </c>
      <c r="Z257" t="s">
        <v>889</v>
      </c>
      <c r="AA257" t="s">
        <v>890</v>
      </c>
      <c r="AB257" t="s">
        <v>891</v>
      </c>
      <c r="AC257" t="s">
        <v>886</v>
      </c>
      <c r="AE257" t="s">
        <v>128</v>
      </c>
      <c r="AF257" t="s">
        <v>120</v>
      </c>
      <c r="AG257" s="3">
        <v>96950</v>
      </c>
      <c r="AH257" t="s">
        <v>121</v>
      </c>
      <c r="AJ257" s="10">
        <v>16702368888</v>
      </c>
      <c r="AL257" t="s">
        <v>892</v>
      </c>
      <c r="BD257" t="str">
        <f>"37-3012.00"</f>
        <v>37-3012.00</v>
      </c>
      <c r="BE257" t="s">
        <v>3760</v>
      </c>
      <c r="BF257" t="s">
        <v>3761</v>
      </c>
      <c r="BG257" t="s">
        <v>3762</v>
      </c>
      <c r="BH257">
        <v>6</v>
      </c>
      <c r="BJ257" s="1">
        <v>45566</v>
      </c>
      <c r="BK257" s="1">
        <v>46660</v>
      </c>
      <c r="BN257">
        <v>35</v>
      </c>
      <c r="BO257">
        <v>0</v>
      </c>
      <c r="BP257">
        <v>6</v>
      </c>
      <c r="BQ257">
        <v>6</v>
      </c>
      <c r="BR257">
        <v>6</v>
      </c>
      <c r="BS257">
        <v>6</v>
      </c>
      <c r="BT257">
        <v>6</v>
      </c>
      <c r="BU257">
        <v>5</v>
      </c>
      <c r="BV257" t="str">
        <f>"5:30 AM"</f>
        <v>5:30 AM</v>
      </c>
      <c r="BW257" t="str">
        <f>"12:30 PM"</f>
        <v>12:30 PM</v>
      </c>
      <c r="BX257" t="s">
        <v>133</v>
      </c>
      <c r="BY257">
        <v>0</v>
      </c>
      <c r="BZ257">
        <v>12</v>
      </c>
      <c r="CA257" t="s">
        <v>115</v>
      </c>
      <c r="CC257" s="2" t="s">
        <v>3763</v>
      </c>
      <c r="CD257" t="s">
        <v>2052</v>
      </c>
      <c r="CF257" t="s">
        <v>128</v>
      </c>
      <c r="CG257" t="s">
        <v>120</v>
      </c>
      <c r="CH257" s="3">
        <v>96950</v>
      </c>
      <c r="CI257" s="4">
        <v>9.56</v>
      </c>
      <c r="CJ257" s="4">
        <v>9.56</v>
      </c>
      <c r="CK257" s="4">
        <v>14.34</v>
      </c>
      <c r="CL257" s="4">
        <v>14.34</v>
      </c>
      <c r="CM257" t="s">
        <v>136</v>
      </c>
      <c r="CN257" t="s">
        <v>224</v>
      </c>
      <c r="CO257" t="s">
        <v>137</v>
      </c>
      <c r="CQ257" t="s">
        <v>115</v>
      </c>
      <c r="CR257" t="s">
        <v>138</v>
      </c>
      <c r="CS257" t="s">
        <v>139</v>
      </c>
      <c r="CT257" t="s">
        <v>138</v>
      </c>
      <c r="CU257" t="s">
        <v>139</v>
      </c>
      <c r="CV257" t="s">
        <v>138</v>
      </c>
      <c r="CW257" t="s">
        <v>138</v>
      </c>
      <c r="CX257" s="2" t="s">
        <v>3764</v>
      </c>
      <c r="CY257" s="10">
        <v>16702368888</v>
      </c>
      <c r="CZ257" t="s">
        <v>899</v>
      </c>
      <c r="DA257" t="s">
        <v>139</v>
      </c>
      <c r="DB257" t="s">
        <v>138</v>
      </c>
      <c r="DC257" t="s">
        <v>115</v>
      </c>
    </row>
    <row r="258" spans="1:112" ht="14.45" customHeight="1" x14ac:dyDescent="0.25">
      <c r="A258" t="s">
        <v>5904</v>
      </c>
      <c r="B258" t="s">
        <v>113</v>
      </c>
      <c r="C258" s="1">
        <v>45519</v>
      </c>
      <c r="D258" s="1">
        <v>45580</v>
      </c>
      <c r="E258" t="s">
        <v>210</v>
      </c>
      <c r="F258" s="1">
        <v>45564</v>
      </c>
      <c r="G258" t="s">
        <v>138</v>
      </c>
      <c r="H258" t="s">
        <v>115</v>
      </c>
      <c r="I258" t="s">
        <v>115</v>
      </c>
      <c r="J258" t="s">
        <v>3758</v>
      </c>
      <c r="K258" t="s">
        <v>885</v>
      </c>
      <c r="L258" t="s">
        <v>886</v>
      </c>
      <c r="N258" t="s">
        <v>128</v>
      </c>
      <c r="O258" t="s">
        <v>120</v>
      </c>
      <c r="P258" s="3">
        <v>96950</v>
      </c>
      <c r="Q258" t="s">
        <v>121</v>
      </c>
      <c r="S258" s="10">
        <v>16702368888</v>
      </c>
      <c r="U258" t="s">
        <v>887</v>
      </c>
      <c r="V258">
        <v>71391</v>
      </c>
      <c r="W258" t="s">
        <v>123</v>
      </c>
      <c r="Y258" t="s">
        <v>888</v>
      </c>
      <c r="Z258" t="s">
        <v>889</v>
      </c>
      <c r="AA258" t="s">
        <v>890</v>
      </c>
      <c r="AB258" t="s">
        <v>891</v>
      </c>
      <c r="AC258" t="s">
        <v>886</v>
      </c>
      <c r="AE258" t="s">
        <v>128</v>
      </c>
      <c r="AF258" t="s">
        <v>120</v>
      </c>
      <c r="AG258" s="3">
        <v>96950</v>
      </c>
      <c r="AH258" t="s">
        <v>121</v>
      </c>
      <c r="AJ258" s="10">
        <v>16702368888</v>
      </c>
      <c r="AL258" t="s">
        <v>892</v>
      </c>
      <c r="BD258" t="str">
        <f>"35-1012.00"</f>
        <v>35-1012.00</v>
      </c>
      <c r="BE258" t="s">
        <v>3493</v>
      </c>
      <c r="BF258" t="s">
        <v>5905</v>
      </c>
      <c r="BG258" t="s">
        <v>5906</v>
      </c>
      <c r="BH258">
        <v>1</v>
      </c>
      <c r="BJ258" s="1">
        <v>45566</v>
      </c>
      <c r="BK258" s="1">
        <v>46660</v>
      </c>
      <c r="BN258">
        <v>35</v>
      </c>
      <c r="BO258">
        <v>0</v>
      </c>
      <c r="BP258">
        <v>6</v>
      </c>
      <c r="BQ258">
        <v>6</v>
      </c>
      <c r="BR258">
        <v>6</v>
      </c>
      <c r="BS258">
        <v>6</v>
      </c>
      <c r="BT258">
        <v>6</v>
      </c>
      <c r="BU258">
        <v>5</v>
      </c>
      <c r="BV258" t="str">
        <f>"5:30 AM"</f>
        <v>5:30 AM</v>
      </c>
      <c r="BW258" t="str">
        <f>"12:30 PM"</f>
        <v>12:30 PM</v>
      </c>
      <c r="BX258" t="s">
        <v>133</v>
      </c>
      <c r="BY258">
        <v>0</v>
      </c>
      <c r="BZ258">
        <v>12</v>
      </c>
      <c r="CA258" t="s">
        <v>138</v>
      </c>
      <c r="CB258">
        <v>8</v>
      </c>
      <c r="CC258" s="2" t="s">
        <v>5907</v>
      </c>
      <c r="CD258" t="s">
        <v>2052</v>
      </c>
      <c r="CF258" t="s">
        <v>128</v>
      </c>
      <c r="CG258" t="s">
        <v>120</v>
      </c>
      <c r="CH258" s="3">
        <v>96950</v>
      </c>
      <c r="CI258" s="4">
        <v>10.6</v>
      </c>
      <c r="CJ258" s="4">
        <v>10.6</v>
      </c>
      <c r="CK258" s="4">
        <v>15.9</v>
      </c>
      <c r="CL258" s="4">
        <v>15.9</v>
      </c>
      <c r="CM258" t="s">
        <v>136</v>
      </c>
      <c r="CN258" t="s">
        <v>224</v>
      </c>
      <c r="CO258" t="s">
        <v>137</v>
      </c>
      <c r="CQ258" t="s">
        <v>115</v>
      </c>
      <c r="CR258" t="s">
        <v>138</v>
      </c>
      <c r="CS258" t="s">
        <v>139</v>
      </c>
      <c r="CT258" t="s">
        <v>138</v>
      </c>
      <c r="CU258" t="s">
        <v>139</v>
      </c>
      <c r="CV258" t="s">
        <v>138</v>
      </c>
      <c r="CW258" t="s">
        <v>138</v>
      </c>
      <c r="CX258" s="2" t="s">
        <v>3764</v>
      </c>
      <c r="CY258" s="10">
        <v>16702368888</v>
      </c>
      <c r="CZ258" t="s">
        <v>899</v>
      </c>
      <c r="DA258" t="s">
        <v>139</v>
      </c>
      <c r="DB258" t="s">
        <v>138</v>
      </c>
      <c r="DC258" t="s">
        <v>115</v>
      </c>
    </row>
    <row r="259" spans="1:112" ht="14.45" customHeight="1" x14ac:dyDescent="0.25">
      <c r="A259" t="s">
        <v>5975</v>
      </c>
      <c r="B259" t="s">
        <v>248</v>
      </c>
      <c r="C259" s="1">
        <v>45476</v>
      </c>
      <c r="D259" s="1">
        <v>45580</v>
      </c>
      <c r="E259" t="s">
        <v>210</v>
      </c>
      <c r="F259" s="1">
        <v>45564</v>
      </c>
      <c r="G259" t="s">
        <v>115</v>
      </c>
      <c r="H259" t="s">
        <v>115</v>
      </c>
      <c r="I259" t="s">
        <v>115</v>
      </c>
      <c r="J259" t="s">
        <v>5366</v>
      </c>
      <c r="K259" t="s">
        <v>5976</v>
      </c>
      <c r="L259" t="s">
        <v>5368</v>
      </c>
      <c r="M259" t="s">
        <v>139</v>
      </c>
      <c r="N259" t="s">
        <v>128</v>
      </c>
      <c r="O259" t="s">
        <v>120</v>
      </c>
      <c r="P259" s="3">
        <v>96950</v>
      </c>
      <c r="Q259" t="s">
        <v>121</v>
      </c>
      <c r="S259" s="10">
        <v>16702359168</v>
      </c>
      <c r="U259" t="s">
        <v>5369</v>
      </c>
      <c r="V259">
        <v>445110</v>
      </c>
      <c r="W259" t="s">
        <v>123</v>
      </c>
      <c r="Y259" t="s">
        <v>5370</v>
      </c>
      <c r="Z259" t="s">
        <v>5371</v>
      </c>
      <c r="AB259" t="s">
        <v>126</v>
      </c>
      <c r="AC259" t="s">
        <v>5368</v>
      </c>
      <c r="AD259" t="s">
        <v>139</v>
      </c>
      <c r="AE259" t="s">
        <v>128</v>
      </c>
      <c r="AF259" t="s">
        <v>120</v>
      </c>
      <c r="AG259" s="3">
        <v>96950</v>
      </c>
      <c r="AH259" t="s">
        <v>121</v>
      </c>
      <c r="AJ259" s="10">
        <v>16702359168</v>
      </c>
      <c r="AL259" t="s">
        <v>5372</v>
      </c>
      <c r="BD259" t="str">
        <f>"41-1011.00"</f>
        <v>41-1011.00</v>
      </c>
      <c r="BE259" t="s">
        <v>151</v>
      </c>
      <c r="BF259" t="s">
        <v>5977</v>
      </c>
      <c r="BG259" t="s">
        <v>4743</v>
      </c>
      <c r="BH259">
        <v>4</v>
      </c>
      <c r="BI259">
        <v>4</v>
      </c>
      <c r="BJ259" s="1">
        <v>45566</v>
      </c>
      <c r="BK259" s="1">
        <v>45930</v>
      </c>
      <c r="BL259" s="1">
        <v>45580</v>
      </c>
      <c r="BM259" s="1">
        <v>45930</v>
      </c>
      <c r="BN259">
        <v>35</v>
      </c>
      <c r="BO259">
        <v>0</v>
      </c>
      <c r="BP259">
        <v>7</v>
      </c>
      <c r="BQ259">
        <v>7</v>
      </c>
      <c r="BR259">
        <v>7</v>
      </c>
      <c r="BS259">
        <v>7</v>
      </c>
      <c r="BT259">
        <v>7</v>
      </c>
      <c r="BU259">
        <v>0</v>
      </c>
      <c r="BV259" t="str">
        <f>"8:00 AM"</f>
        <v>8:00 AM</v>
      </c>
      <c r="BW259" t="str">
        <f>"5:00 PM"</f>
        <v>5:00 PM</v>
      </c>
      <c r="BX259" t="s">
        <v>133</v>
      </c>
      <c r="BY259">
        <v>0</v>
      </c>
      <c r="BZ259">
        <v>12</v>
      </c>
      <c r="CA259" t="s">
        <v>138</v>
      </c>
      <c r="CB259">
        <v>16</v>
      </c>
      <c r="CC259" s="2" t="s">
        <v>4695</v>
      </c>
      <c r="CD259" t="s">
        <v>5368</v>
      </c>
      <c r="CE259" t="s">
        <v>139</v>
      </c>
      <c r="CF259" t="s">
        <v>128</v>
      </c>
      <c r="CG259" t="s">
        <v>120</v>
      </c>
      <c r="CH259" s="3">
        <v>96950</v>
      </c>
      <c r="CI259" s="4">
        <v>10.17</v>
      </c>
      <c r="CJ259" s="4">
        <v>10.17</v>
      </c>
      <c r="CK259" s="4">
        <v>15.25</v>
      </c>
      <c r="CL259" s="4">
        <v>15.25</v>
      </c>
      <c r="CM259" t="s">
        <v>136</v>
      </c>
      <c r="CN259" t="s">
        <v>5978</v>
      </c>
      <c r="CO259" t="s">
        <v>137</v>
      </c>
      <c r="CQ259" t="s">
        <v>115</v>
      </c>
      <c r="CR259" t="s">
        <v>138</v>
      </c>
      <c r="CS259" t="s">
        <v>139</v>
      </c>
      <c r="CT259" t="s">
        <v>138</v>
      </c>
      <c r="CU259" t="s">
        <v>139</v>
      </c>
      <c r="CV259" t="s">
        <v>138</v>
      </c>
      <c r="CW259" t="s">
        <v>139</v>
      </c>
      <c r="CX259" t="s">
        <v>2315</v>
      </c>
      <c r="CY259" s="10">
        <v>16702359168</v>
      </c>
      <c r="CZ259" t="s">
        <v>5378</v>
      </c>
      <c r="DA259" t="s">
        <v>139</v>
      </c>
      <c r="DB259" t="s">
        <v>138</v>
      </c>
      <c r="DC259" t="s">
        <v>115</v>
      </c>
    </row>
    <row r="260" spans="1:112" ht="14.45" customHeight="1" x14ac:dyDescent="0.25">
      <c r="A260" t="s">
        <v>6981</v>
      </c>
      <c r="B260" t="s">
        <v>248</v>
      </c>
      <c r="C260" s="1">
        <v>45469</v>
      </c>
      <c r="D260" s="1">
        <v>45580</v>
      </c>
      <c r="E260" t="s">
        <v>114</v>
      </c>
      <c r="G260" t="s">
        <v>115</v>
      </c>
      <c r="H260" t="s">
        <v>115</v>
      </c>
      <c r="I260" t="s">
        <v>115</v>
      </c>
      <c r="J260" t="s">
        <v>6982</v>
      </c>
      <c r="L260" t="s">
        <v>2412</v>
      </c>
      <c r="N260" t="s">
        <v>128</v>
      </c>
      <c r="O260" t="s">
        <v>120</v>
      </c>
      <c r="P260" s="3">
        <v>96950</v>
      </c>
      <c r="Q260" t="s">
        <v>121</v>
      </c>
      <c r="S260" s="10">
        <v>16702358748</v>
      </c>
      <c r="U260" t="s">
        <v>352</v>
      </c>
      <c r="V260">
        <v>2362</v>
      </c>
      <c r="W260" t="s">
        <v>123</v>
      </c>
      <c r="Y260" t="s">
        <v>6983</v>
      </c>
      <c r="Z260" t="s">
        <v>4446</v>
      </c>
      <c r="AA260" t="s">
        <v>6984</v>
      </c>
      <c r="AB260" t="s">
        <v>126</v>
      </c>
      <c r="AC260" t="s">
        <v>2412</v>
      </c>
      <c r="AE260" t="s">
        <v>128</v>
      </c>
      <c r="AF260" t="s">
        <v>120</v>
      </c>
      <c r="AG260" s="3">
        <v>96950</v>
      </c>
      <c r="AH260" t="s">
        <v>121</v>
      </c>
      <c r="AJ260" s="10">
        <v>16702358748</v>
      </c>
      <c r="AL260" t="s">
        <v>356</v>
      </c>
      <c r="BD260" t="str">
        <f>"49-3023.00"</f>
        <v>49-3023.00</v>
      </c>
      <c r="BE260" t="s">
        <v>2122</v>
      </c>
      <c r="BF260" t="s">
        <v>6985</v>
      </c>
      <c r="BG260" t="s">
        <v>1262</v>
      </c>
      <c r="BH260">
        <v>10</v>
      </c>
      <c r="BI260">
        <v>10</v>
      </c>
      <c r="BJ260" s="1">
        <v>45566</v>
      </c>
      <c r="BK260" s="1">
        <v>45930</v>
      </c>
      <c r="BL260" s="1">
        <v>45580</v>
      </c>
      <c r="BM260" s="1">
        <v>45930</v>
      </c>
      <c r="BN260">
        <v>35</v>
      </c>
      <c r="BO260">
        <v>0</v>
      </c>
      <c r="BP260">
        <v>7</v>
      </c>
      <c r="BQ260">
        <v>7</v>
      </c>
      <c r="BR260">
        <v>7</v>
      </c>
      <c r="BS260">
        <v>7</v>
      </c>
      <c r="BT260">
        <v>7</v>
      </c>
      <c r="BU260">
        <v>0</v>
      </c>
      <c r="BV260" t="str">
        <f>"8:00 AM"</f>
        <v>8:00 AM</v>
      </c>
      <c r="BW260" t="str">
        <f>"4:00 PM"</f>
        <v>4:00 PM</v>
      </c>
      <c r="BX260" t="s">
        <v>133</v>
      </c>
      <c r="BY260">
        <v>0</v>
      </c>
      <c r="BZ260">
        <v>24</v>
      </c>
      <c r="CA260" t="s">
        <v>115</v>
      </c>
      <c r="CC260" t="s">
        <v>6986</v>
      </c>
      <c r="CD260" t="s">
        <v>2412</v>
      </c>
      <c r="CF260" t="s">
        <v>128</v>
      </c>
      <c r="CG260" t="s">
        <v>120</v>
      </c>
      <c r="CH260" s="3">
        <v>96950</v>
      </c>
      <c r="CI260" s="4">
        <v>10.07</v>
      </c>
      <c r="CJ260" s="4">
        <v>10.07</v>
      </c>
      <c r="CK260" s="4">
        <v>15.1</v>
      </c>
      <c r="CL260" s="4">
        <v>15.1</v>
      </c>
      <c r="CM260" t="s">
        <v>136</v>
      </c>
      <c r="CN260" t="s">
        <v>331</v>
      </c>
      <c r="CO260" t="s">
        <v>173</v>
      </c>
      <c r="CQ260" t="s">
        <v>115</v>
      </c>
      <c r="CR260" t="s">
        <v>138</v>
      </c>
      <c r="CS260" t="s">
        <v>139</v>
      </c>
      <c r="CT260" t="s">
        <v>138</v>
      </c>
      <c r="CU260" t="s">
        <v>139</v>
      </c>
      <c r="CV260" t="s">
        <v>138</v>
      </c>
      <c r="CW260" t="s">
        <v>139</v>
      </c>
      <c r="CX260" t="s">
        <v>6987</v>
      </c>
      <c r="CY260" s="10">
        <v>16702358748</v>
      </c>
      <c r="CZ260" t="s">
        <v>356</v>
      </c>
      <c r="DA260" t="s">
        <v>331</v>
      </c>
      <c r="DB260" t="s">
        <v>138</v>
      </c>
      <c r="DC260" t="s">
        <v>115</v>
      </c>
    </row>
    <row r="261" spans="1:112" ht="14.45" customHeight="1" x14ac:dyDescent="0.25">
      <c r="A261" t="s">
        <v>8216</v>
      </c>
      <c r="B261" t="s">
        <v>1155</v>
      </c>
      <c r="C261" s="1">
        <v>45448</v>
      </c>
      <c r="D261" s="1">
        <v>45580</v>
      </c>
      <c r="E261" t="s">
        <v>210</v>
      </c>
      <c r="F261" s="1">
        <v>45564</v>
      </c>
      <c r="G261" t="s">
        <v>115</v>
      </c>
      <c r="H261" t="s">
        <v>115</v>
      </c>
      <c r="I261" t="s">
        <v>115</v>
      </c>
      <c r="J261" t="s">
        <v>1346</v>
      </c>
      <c r="L261" t="s">
        <v>6989</v>
      </c>
      <c r="M261" t="s">
        <v>1348</v>
      </c>
      <c r="N261" t="s">
        <v>128</v>
      </c>
      <c r="O261" t="s">
        <v>120</v>
      </c>
      <c r="P261" s="3">
        <v>96950</v>
      </c>
      <c r="Q261" t="s">
        <v>121</v>
      </c>
      <c r="S261" s="10">
        <v>16702355009</v>
      </c>
      <c r="U261" t="s">
        <v>1349</v>
      </c>
      <c r="V261">
        <v>722515</v>
      </c>
      <c r="W261" t="s">
        <v>532</v>
      </c>
      <c r="X261" t="s">
        <v>138</v>
      </c>
      <c r="Y261" t="s">
        <v>1352</v>
      </c>
      <c r="Z261" t="s">
        <v>8217</v>
      </c>
      <c r="AA261" t="s">
        <v>8218</v>
      </c>
      <c r="AB261" t="s">
        <v>126</v>
      </c>
      <c r="AC261" t="s">
        <v>6989</v>
      </c>
      <c r="AD261" t="s">
        <v>1348</v>
      </c>
      <c r="AE261" t="s">
        <v>128</v>
      </c>
      <c r="AF261" t="s">
        <v>120</v>
      </c>
      <c r="AG261" s="3">
        <v>96950</v>
      </c>
      <c r="AH261" t="s">
        <v>121</v>
      </c>
      <c r="AJ261" s="10">
        <v>16702355009</v>
      </c>
      <c r="AL261" t="s">
        <v>1354</v>
      </c>
      <c r="BD261" t="str">
        <f>"35-2021.00"</f>
        <v>35-2021.00</v>
      </c>
      <c r="BE261" t="s">
        <v>282</v>
      </c>
      <c r="BF261" t="s">
        <v>6992</v>
      </c>
      <c r="BG261" t="s">
        <v>6993</v>
      </c>
      <c r="BH261">
        <v>10</v>
      </c>
      <c r="BI261">
        <v>7</v>
      </c>
      <c r="BJ261" s="1">
        <v>45566</v>
      </c>
      <c r="BK261" s="1">
        <v>45930</v>
      </c>
      <c r="BL261" s="1">
        <v>45580</v>
      </c>
      <c r="BM261" s="1">
        <v>45930</v>
      </c>
      <c r="BN261">
        <v>35</v>
      </c>
      <c r="BO261">
        <v>0</v>
      </c>
      <c r="BP261">
        <v>7</v>
      </c>
      <c r="BQ261">
        <v>7</v>
      </c>
      <c r="BR261">
        <v>7</v>
      </c>
      <c r="BS261">
        <v>7</v>
      </c>
      <c r="BT261">
        <v>7</v>
      </c>
      <c r="BU261">
        <v>0</v>
      </c>
      <c r="BV261" t="str">
        <f>"7:00 AM"</f>
        <v>7:00 AM</v>
      </c>
      <c r="BW261" t="str">
        <f>"3:00 PM"</f>
        <v>3:00 PM</v>
      </c>
      <c r="BX261" t="s">
        <v>240</v>
      </c>
      <c r="BY261">
        <v>0</v>
      </c>
      <c r="BZ261">
        <v>3</v>
      </c>
      <c r="CA261" t="s">
        <v>115</v>
      </c>
      <c r="CC261" t="s">
        <v>6994</v>
      </c>
      <c r="CD261" t="s">
        <v>3850</v>
      </c>
      <c r="CF261" t="s">
        <v>128</v>
      </c>
      <c r="CG261" t="s">
        <v>120</v>
      </c>
      <c r="CH261" s="3">
        <v>96950</v>
      </c>
      <c r="CI261" s="4">
        <v>7.95</v>
      </c>
      <c r="CJ261" s="4">
        <v>7.95</v>
      </c>
      <c r="CK261" s="4">
        <v>11.93</v>
      </c>
      <c r="CL261" s="4">
        <v>11.93</v>
      </c>
      <c r="CM261" t="s">
        <v>136</v>
      </c>
      <c r="CN261" t="s">
        <v>8219</v>
      </c>
      <c r="CO261" t="s">
        <v>137</v>
      </c>
      <c r="CQ261" t="s">
        <v>115</v>
      </c>
      <c r="CR261" t="s">
        <v>138</v>
      </c>
      <c r="CS261" t="s">
        <v>139</v>
      </c>
      <c r="CT261" t="s">
        <v>138</v>
      </c>
      <c r="CU261" t="s">
        <v>139</v>
      </c>
      <c r="CV261" t="s">
        <v>138</v>
      </c>
      <c r="CW261" t="s">
        <v>139</v>
      </c>
      <c r="CX261" t="s">
        <v>8220</v>
      </c>
      <c r="CY261" s="10">
        <v>16702355009</v>
      </c>
      <c r="CZ261" t="s">
        <v>1354</v>
      </c>
      <c r="DA261" t="s">
        <v>139</v>
      </c>
      <c r="DB261" t="s">
        <v>138</v>
      </c>
      <c r="DC261" t="s">
        <v>138</v>
      </c>
    </row>
    <row r="262" spans="1:112" ht="14.45" customHeight="1" x14ac:dyDescent="0.25">
      <c r="A262" t="s">
        <v>8234</v>
      </c>
      <c r="B262" t="s">
        <v>248</v>
      </c>
      <c r="C262" s="1">
        <v>45506</v>
      </c>
      <c r="D262" s="1">
        <v>45580</v>
      </c>
      <c r="E262" t="s">
        <v>210</v>
      </c>
      <c r="F262" s="1">
        <v>45564</v>
      </c>
      <c r="G262" t="s">
        <v>138</v>
      </c>
      <c r="H262" t="s">
        <v>115</v>
      </c>
      <c r="I262" t="s">
        <v>115</v>
      </c>
      <c r="J262" t="s">
        <v>4068</v>
      </c>
      <c r="L262" t="s">
        <v>8235</v>
      </c>
      <c r="N262" t="s">
        <v>128</v>
      </c>
      <c r="O262" t="s">
        <v>120</v>
      </c>
      <c r="P262" s="3">
        <v>96950</v>
      </c>
      <c r="Q262" t="s">
        <v>121</v>
      </c>
      <c r="S262" s="10">
        <v>16702351133</v>
      </c>
      <c r="U262" t="s">
        <v>4070</v>
      </c>
      <c r="V262">
        <v>8121</v>
      </c>
      <c r="W262" t="s">
        <v>123</v>
      </c>
      <c r="Y262" t="s">
        <v>4071</v>
      </c>
      <c r="Z262" t="s">
        <v>4072</v>
      </c>
      <c r="AA262" t="s">
        <v>4073</v>
      </c>
      <c r="AB262" t="s">
        <v>5594</v>
      </c>
      <c r="AC262" t="s">
        <v>8236</v>
      </c>
      <c r="AE262" t="s">
        <v>128</v>
      </c>
      <c r="AF262" t="s">
        <v>120</v>
      </c>
      <c r="AG262" s="3">
        <v>96950</v>
      </c>
      <c r="AH262" t="s">
        <v>121</v>
      </c>
      <c r="AJ262" s="10">
        <v>16702351133</v>
      </c>
      <c r="AL262" t="s">
        <v>4074</v>
      </c>
      <c r="BD262" t="str">
        <f>"39-5012.00"</f>
        <v>39-5012.00</v>
      </c>
      <c r="BE262" t="s">
        <v>1772</v>
      </c>
      <c r="BF262" t="s">
        <v>6348</v>
      </c>
      <c r="BG262" t="s">
        <v>2423</v>
      </c>
      <c r="BH262">
        <v>3</v>
      </c>
      <c r="BI262">
        <v>3</v>
      </c>
      <c r="BJ262" s="1">
        <v>45566</v>
      </c>
      <c r="BK262" s="1">
        <v>45930</v>
      </c>
      <c r="BL262" s="1">
        <v>45580</v>
      </c>
      <c r="BM262" s="1">
        <v>45930</v>
      </c>
      <c r="BN262">
        <v>35</v>
      </c>
      <c r="BO262">
        <v>7</v>
      </c>
      <c r="BP262">
        <v>7</v>
      </c>
      <c r="BQ262">
        <v>7</v>
      </c>
      <c r="BR262">
        <v>0</v>
      </c>
      <c r="BS262">
        <v>0</v>
      </c>
      <c r="BT262">
        <v>7</v>
      </c>
      <c r="BU262">
        <v>7</v>
      </c>
      <c r="BV262" t="str">
        <f>"10:00 AM"</f>
        <v>10:00 AM</v>
      </c>
      <c r="BW262" t="str">
        <f>"6:00 PM"</f>
        <v>6:00 PM</v>
      </c>
      <c r="BX262" t="s">
        <v>240</v>
      </c>
      <c r="BY262">
        <v>0</v>
      </c>
      <c r="BZ262">
        <v>24</v>
      </c>
      <c r="CA262" t="s">
        <v>115</v>
      </c>
      <c r="CC262" t="s">
        <v>224</v>
      </c>
      <c r="CD262" t="s">
        <v>8237</v>
      </c>
      <c r="CE262" t="s">
        <v>8235</v>
      </c>
      <c r="CF262" t="s">
        <v>128</v>
      </c>
      <c r="CG262" t="s">
        <v>120</v>
      </c>
      <c r="CH262" s="3">
        <v>96950</v>
      </c>
      <c r="CI262" s="4">
        <v>7.98</v>
      </c>
      <c r="CJ262" s="4">
        <v>7.98</v>
      </c>
      <c r="CK262" s="4">
        <v>11.97</v>
      </c>
      <c r="CL262" s="4">
        <v>11.97</v>
      </c>
      <c r="CM262" t="s">
        <v>136</v>
      </c>
      <c r="CN262" t="s">
        <v>139</v>
      </c>
      <c r="CO262" t="s">
        <v>137</v>
      </c>
      <c r="CQ262" t="s">
        <v>115</v>
      </c>
      <c r="CR262" t="s">
        <v>138</v>
      </c>
      <c r="CS262" t="s">
        <v>139</v>
      </c>
      <c r="CT262" t="s">
        <v>138</v>
      </c>
      <c r="CU262" t="s">
        <v>139</v>
      </c>
      <c r="CV262" t="s">
        <v>138</v>
      </c>
      <c r="CW262" t="s">
        <v>139</v>
      </c>
      <c r="CX262" t="s">
        <v>3519</v>
      </c>
      <c r="CY262" s="10">
        <v>16702351133</v>
      </c>
      <c r="CZ262" t="s">
        <v>4074</v>
      </c>
      <c r="DA262" t="s">
        <v>139</v>
      </c>
      <c r="DB262" t="s">
        <v>138</v>
      </c>
      <c r="DC262" t="s">
        <v>115</v>
      </c>
    </row>
    <row r="263" spans="1:112" ht="14.45" customHeight="1" x14ac:dyDescent="0.25">
      <c r="A263" t="s">
        <v>8243</v>
      </c>
      <c r="B263" t="s">
        <v>1155</v>
      </c>
      <c r="C263" s="1">
        <v>45513</v>
      </c>
      <c r="D263" s="1">
        <v>45580</v>
      </c>
      <c r="E263" t="s">
        <v>210</v>
      </c>
      <c r="F263" s="1">
        <v>45656</v>
      </c>
      <c r="G263" t="s">
        <v>115</v>
      </c>
      <c r="H263" t="s">
        <v>115</v>
      </c>
      <c r="I263" t="s">
        <v>115</v>
      </c>
      <c r="J263" t="s">
        <v>8244</v>
      </c>
      <c r="K263" t="s">
        <v>8245</v>
      </c>
      <c r="L263" t="s">
        <v>8246</v>
      </c>
      <c r="M263" t="s">
        <v>8247</v>
      </c>
      <c r="N263" t="s">
        <v>128</v>
      </c>
      <c r="O263" t="s">
        <v>120</v>
      </c>
      <c r="P263" s="3">
        <v>96950</v>
      </c>
      <c r="Q263" t="s">
        <v>121</v>
      </c>
      <c r="S263" s="10">
        <v>16702355379</v>
      </c>
      <c r="U263" t="s">
        <v>8248</v>
      </c>
      <c r="V263">
        <v>722511</v>
      </c>
      <c r="W263" t="s">
        <v>123</v>
      </c>
      <c r="Y263" t="s">
        <v>2031</v>
      </c>
      <c r="Z263" t="s">
        <v>2032</v>
      </c>
      <c r="AA263" t="s">
        <v>2033</v>
      </c>
      <c r="AB263" t="s">
        <v>8249</v>
      </c>
      <c r="AC263" t="s">
        <v>8246</v>
      </c>
      <c r="AD263" t="s">
        <v>8247</v>
      </c>
      <c r="AE263" t="s">
        <v>128</v>
      </c>
      <c r="AF263" t="s">
        <v>120</v>
      </c>
      <c r="AG263" s="3">
        <v>96950</v>
      </c>
      <c r="AH263" t="s">
        <v>121</v>
      </c>
      <c r="AJ263" s="10">
        <v>16702355379</v>
      </c>
      <c r="AL263" t="s">
        <v>8250</v>
      </c>
      <c r="BD263" t="str">
        <f>"35-2014.00"</f>
        <v>35-2014.00</v>
      </c>
      <c r="BE263" t="s">
        <v>221</v>
      </c>
      <c r="BF263" t="s">
        <v>8251</v>
      </c>
      <c r="BG263" t="s">
        <v>223</v>
      </c>
      <c r="BH263">
        <v>10</v>
      </c>
      <c r="BI263">
        <v>9</v>
      </c>
      <c r="BJ263" s="1">
        <v>45658</v>
      </c>
      <c r="BK263" s="1">
        <v>46022</v>
      </c>
      <c r="BL263" s="1">
        <v>45658</v>
      </c>
      <c r="BM263" s="1">
        <v>46022</v>
      </c>
      <c r="BN263">
        <v>35</v>
      </c>
      <c r="BO263">
        <v>7</v>
      </c>
      <c r="BP263">
        <v>0</v>
      </c>
      <c r="BQ263">
        <v>0</v>
      </c>
      <c r="BR263">
        <v>7</v>
      </c>
      <c r="BS263">
        <v>7</v>
      </c>
      <c r="BT263">
        <v>7</v>
      </c>
      <c r="BU263">
        <v>7</v>
      </c>
      <c r="BV263" t="str">
        <f>"7:00 AM"</f>
        <v>7:00 AM</v>
      </c>
      <c r="BW263" t="str">
        <f>"2:00 PM"</f>
        <v>2:00 PM</v>
      </c>
      <c r="BX263" t="s">
        <v>240</v>
      </c>
      <c r="BY263">
        <v>0</v>
      </c>
      <c r="BZ263">
        <v>12</v>
      </c>
      <c r="CA263" t="s">
        <v>115</v>
      </c>
      <c r="CC263" t="s">
        <v>8252</v>
      </c>
      <c r="CD263" t="s">
        <v>8246</v>
      </c>
      <c r="CE263" t="s">
        <v>8247</v>
      </c>
      <c r="CF263" t="s">
        <v>128</v>
      </c>
      <c r="CG263" t="s">
        <v>120</v>
      </c>
      <c r="CH263" s="3">
        <v>96950</v>
      </c>
      <c r="CI263" s="4">
        <v>8.83</v>
      </c>
      <c r="CJ263" s="4">
        <v>8.83</v>
      </c>
      <c r="CK263" s="4">
        <v>13.25</v>
      </c>
      <c r="CL263" s="4">
        <v>13.25</v>
      </c>
      <c r="CM263" t="s">
        <v>136</v>
      </c>
      <c r="CN263" t="s">
        <v>2126</v>
      </c>
      <c r="CO263" t="s">
        <v>137</v>
      </c>
      <c r="CQ263" t="s">
        <v>115</v>
      </c>
      <c r="CR263" t="s">
        <v>138</v>
      </c>
      <c r="CS263" t="s">
        <v>139</v>
      </c>
      <c r="CT263" t="s">
        <v>138</v>
      </c>
      <c r="CU263" t="s">
        <v>138</v>
      </c>
      <c r="CV263" t="s">
        <v>138</v>
      </c>
      <c r="CW263" t="s">
        <v>139</v>
      </c>
      <c r="CX263" t="s">
        <v>2361</v>
      </c>
      <c r="CY263" s="10">
        <v>16702355379</v>
      </c>
      <c r="CZ263" t="s">
        <v>8250</v>
      </c>
      <c r="DA263" t="s">
        <v>8253</v>
      </c>
      <c r="DB263" t="s">
        <v>138</v>
      </c>
      <c r="DC263" t="s">
        <v>115</v>
      </c>
    </row>
    <row r="264" spans="1:112" ht="14.45" customHeight="1" x14ac:dyDescent="0.25">
      <c r="A264" t="s">
        <v>9011</v>
      </c>
      <c r="B264" t="s">
        <v>248</v>
      </c>
      <c r="C264" s="1">
        <v>45494</v>
      </c>
      <c r="D264" s="1">
        <v>45580</v>
      </c>
      <c r="E264" t="s">
        <v>114</v>
      </c>
      <c r="G264" t="s">
        <v>115</v>
      </c>
      <c r="H264" t="s">
        <v>115</v>
      </c>
      <c r="I264" t="s">
        <v>115</v>
      </c>
      <c r="J264" t="s">
        <v>1106</v>
      </c>
      <c r="K264" t="s">
        <v>9012</v>
      </c>
      <c r="L264" t="s">
        <v>5158</v>
      </c>
      <c r="N264" t="s">
        <v>128</v>
      </c>
      <c r="O264" t="s">
        <v>120</v>
      </c>
      <c r="P264" s="3">
        <v>96950</v>
      </c>
      <c r="Q264" t="s">
        <v>121</v>
      </c>
      <c r="R264" t="s">
        <v>439</v>
      </c>
      <c r="S264" s="10">
        <v>16707890510</v>
      </c>
      <c r="U264" t="s">
        <v>1109</v>
      </c>
      <c r="V264">
        <v>722513</v>
      </c>
      <c r="W264" t="s">
        <v>123</v>
      </c>
      <c r="Y264" t="s">
        <v>1110</v>
      </c>
      <c r="Z264" t="s">
        <v>1111</v>
      </c>
      <c r="AB264" t="s">
        <v>277</v>
      </c>
      <c r="AC264" t="s">
        <v>1108</v>
      </c>
      <c r="AE264" t="s">
        <v>128</v>
      </c>
      <c r="AF264" t="s">
        <v>120</v>
      </c>
      <c r="AG264" s="3">
        <v>96950</v>
      </c>
      <c r="AH264" t="s">
        <v>121</v>
      </c>
      <c r="AI264" t="s">
        <v>439</v>
      </c>
      <c r="AJ264" s="10">
        <v>16707890510</v>
      </c>
      <c r="AL264" t="s">
        <v>1112</v>
      </c>
      <c r="BD264" t="str">
        <f>"35-2021.00"</f>
        <v>35-2021.00</v>
      </c>
      <c r="BE264" t="s">
        <v>282</v>
      </c>
      <c r="BF264" t="s">
        <v>9013</v>
      </c>
      <c r="BG264" t="s">
        <v>1982</v>
      </c>
      <c r="BH264">
        <v>5</v>
      </c>
      <c r="BI264">
        <v>5</v>
      </c>
      <c r="BJ264" s="1">
        <v>45614</v>
      </c>
      <c r="BK264" s="1">
        <v>45978</v>
      </c>
      <c r="BL264" s="1">
        <v>45614</v>
      </c>
      <c r="BM264" s="1">
        <v>45978</v>
      </c>
      <c r="BN264">
        <v>35</v>
      </c>
      <c r="BO264">
        <v>0</v>
      </c>
      <c r="BP264">
        <v>7</v>
      </c>
      <c r="BQ264">
        <v>7</v>
      </c>
      <c r="BR264">
        <v>7</v>
      </c>
      <c r="BS264">
        <v>7</v>
      </c>
      <c r="BT264">
        <v>7</v>
      </c>
      <c r="BU264">
        <v>0</v>
      </c>
      <c r="BV264" t="str">
        <f>"6:00 AM"</f>
        <v>6:00 AM</v>
      </c>
      <c r="BW264" t="str">
        <f>"2:00 PM"</f>
        <v>2:00 PM</v>
      </c>
      <c r="BX264" t="s">
        <v>240</v>
      </c>
      <c r="BY264">
        <v>0</v>
      </c>
      <c r="BZ264">
        <v>3</v>
      </c>
      <c r="CA264" t="s">
        <v>115</v>
      </c>
      <c r="CC264" t="s">
        <v>449</v>
      </c>
      <c r="CD264" t="s">
        <v>5158</v>
      </c>
      <c r="CF264" t="s">
        <v>128</v>
      </c>
      <c r="CG264" t="s">
        <v>120</v>
      </c>
      <c r="CH264" s="3">
        <v>96950</v>
      </c>
      <c r="CI264" s="4">
        <v>7.84</v>
      </c>
      <c r="CJ264" s="4">
        <v>7.84</v>
      </c>
      <c r="CK264" s="4">
        <v>11.76</v>
      </c>
      <c r="CL264" s="4">
        <v>11.76</v>
      </c>
      <c r="CM264" t="s">
        <v>136</v>
      </c>
      <c r="CN264" t="s">
        <v>449</v>
      </c>
      <c r="CO264" t="s">
        <v>137</v>
      </c>
      <c r="CQ264" t="s">
        <v>115</v>
      </c>
      <c r="CR264" t="s">
        <v>138</v>
      </c>
      <c r="CS264" t="s">
        <v>139</v>
      </c>
      <c r="CT264" t="s">
        <v>138</v>
      </c>
      <c r="CU264" t="s">
        <v>139</v>
      </c>
      <c r="CV264" t="s">
        <v>138</v>
      </c>
      <c r="CW264" t="s">
        <v>139</v>
      </c>
      <c r="CX264" t="s">
        <v>450</v>
      </c>
      <c r="CY264" s="10">
        <v>16707890510</v>
      </c>
      <c r="CZ264" t="s">
        <v>1112</v>
      </c>
      <c r="DA264" t="s">
        <v>208</v>
      </c>
      <c r="DB264" t="s">
        <v>138</v>
      </c>
      <c r="DC264" t="s">
        <v>115</v>
      </c>
    </row>
    <row r="265" spans="1:112" ht="14.45" customHeight="1" x14ac:dyDescent="0.25">
      <c r="A265" t="s">
        <v>9806</v>
      </c>
      <c r="B265" t="s">
        <v>248</v>
      </c>
      <c r="C265" s="1">
        <v>45482</v>
      </c>
      <c r="D265" s="1">
        <v>45580</v>
      </c>
      <c r="E265" t="s">
        <v>210</v>
      </c>
      <c r="F265" s="1">
        <v>45656</v>
      </c>
      <c r="G265" t="s">
        <v>115</v>
      </c>
      <c r="H265" t="s">
        <v>115</v>
      </c>
      <c r="I265" t="s">
        <v>115</v>
      </c>
      <c r="J265" t="s">
        <v>9807</v>
      </c>
      <c r="K265" t="s">
        <v>9808</v>
      </c>
      <c r="L265" t="s">
        <v>9809</v>
      </c>
      <c r="N265" t="s">
        <v>377</v>
      </c>
      <c r="O265" t="s">
        <v>120</v>
      </c>
      <c r="P265" s="3">
        <v>96951</v>
      </c>
      <c r="Q265" t="s">
        <v>121</v>
      </c>
      <c r="R265" t="s">
        <v>331</v>
      </c>
      <c r="S265" s="10">
        <v>16702872325</v>
      </c>
      <c r="U265" t="s">
        <v>9810</v>
      </c>
      <c r="V265">
        <v>722410</v>
      </c>
      <c r="W265" t="s">
        <v>123</v>
      </c>
      <c r="Y265" t="s">
        <v>9811</v>
      </c>
      <c r="Z265" t="s">
        <v>2780</v>
      </c>
      <c r="AB265" t="s">
        <v>9812</v>
      </c>
      <c r="AC265" t="s">
        <v>9813</v>
      </c>
      <c r="AE265" t="s">
        <v>1557</v>
      </c>
      <c r="AF265" t="s">
        <v>120</v>
      </c>
      <c r="AG265" s="3">
        <v>96951</v>
      </c>
      <c r="AH265" t="s">
        <v>121</v>
      </c>
      <c r="AJ265" s="10">
        <v>16702872325</v>
      </c>
      <c r="AL265" t="s">
        <v>9814</v>
      </c>
      <c r="BD265" t="str">
        <f>"35-3031.00"</f>
        <v>35-3031.00</v>
      </c>
      <c r="BE265" t="s">
        <v>1980</v>
      </c>
      <c r="BF265" t="s">
        <v>9815</v>
      </c>
      <c r="BG265" t="s">
        <v>9816</v>
      </c>
      <c r="BH265">
        <v>2</v>
      </c>
      <c r="BI265">
        <v>2</v>
      </c>
      <c r="BJ265" s="1">
        <v>45658</v>
      </c>
      <c r="BK265" s="1">
        <v>46022</v>
      </c>
      <c r="BL265" s="1">
        <v>45658</v>
      </c>
      <c r="BM265" s="1">
        <v>46022</v>
      </c>
      <c r="BN265">
        <v>35</v>
      </c>
      <c r="BO265">
        <v>5</v>
      </c>
      <c r="BP265">
        <v>5</v>
      </c>
      <c r="BQ265">
        <v>5</v>
      </c>
      <c r="BR265">
        <v>5</v>
      </c>
      <c r="BS265">
        <v>5</v>
      </c>
      <c r="BT265">
        <v>5</v>
      </c>
      <c r="BU265">
        <v>5</v>
      </c>
      <c r="BV265" t="str">
        <f>"8:00 AM"</f>
        <v>8:00 AM</v>
      </c>
      <c r="BW265" t="str">
        <f>"5:00 PM"</f>
        <v>5:00 PM</v>
      </c>
      <c r="BX265" t="s">
        <v>240</v>
      </c>
      <c r="BY265">
        <v>0</v>
      </c>
      <c r="BZ265">
        <v>12</v>
      </c>
      <c r="CA265" t="s">
        <v>115</v>
      </c>
      <c r="CC265" t="s">
        <v>9817</v>
      </c>
      <c r="CD265" t="s">
        <v>5387</v>
      </c>
      <c r="CF265" t="s">
        <v>377</v>
      </c>
      <c r="CG265" t="s">
        <v>120</v>
      </c>
      <c r="CH265" s="3">
        <v>96951</v>
      </c>
      <c r="CI265" s="4">
        <v>7.89</v>
      </c>
      <c r="CJ265" s="4">
        <v>7.89</v>
      </c>
      <c r="CK265" s="4">
        <v>11.83</v>
      </c>
      <c r="CL265" s="4">
        <v>11.83</v>
      </c>
      <c r="CM265" t="s">
        <v>136</v>
      </c>
      <c r="CN265" t="s">
        <v>191</v>
      </c>
      <c r="CO265" t="s">
        <v>137</v>
      </c>
      <c r="CQ265" t="s">
        <v>115</v>
      </c>
      <c r="CR265" t="s">
        <v>138</v>
      </c>
      <c r="CS265" t="s">
        <v>139</v>
      </c>
      <c r="CT265" t="s">
        <v>138</v>
      </c>
      <c r="CU265" t="s">
        <v>139</v>
      </c>
      <c r="CV265" t="s">
        <v>138</v>
      </c>
      <c r="CW265" t="s">
        <v>139</v>
      </c>
      <c r="CX265" t="s">
        <v>1746</v>
      </c>
      <c r="CY265" s="10">
        <v>16702872325</v>
      </c>
      <c r="CZ265" t="s">
        <v>9814</v>
      </c>
      <c r="DA265" t="s">
        <v>139</v>
      </c>
      <c r="DB265" t="s">
        <v>138</v>
      </c>
      <c r="DC265" t="s">
        <v>115</v>
      </c>
      <c r="DD265" t="s">
        <v>9818</v>
      </c>
      <c r="DE265" t="s">
        <v>2780</v>
      </c>
      <c r="DG265" t="s">
        <v>9819</v>
      </c>
      <c r="DH265" t="s">
        <v>9814</v>
      </c>
    </row>
    <row r="266" spans="1:112" ht="14.45" customHeight="1" x14ac:dyDescent="0.25">
      <c r="A266" t="s">
        <v>9876</v>
      </c>
      <c r="B266" t="s">
        <v>158</v>
      </c>
      <c r="C266" s="1">
        <v>45472</v>
      </c>
      <c r="D266" s="1">
        <v>45580</v>
      </c>
      <c r="E266" t="s">
        <v>210</v>
      </c>
      <c r="F266" s="1">
        <v>45564</v>
      </c>
      <c r="G266" t="s">
        <v>115</v>
      </c>
      <c r="H266" t="s">
        <v>115</v>
      </c>
      <c r="I266" t="s">
        <v>115</v>
      </c>
      <c r="J266" t="s">
        <v>2347</v>
      </c>
      <c r="K266" t="s">
        <v>2347</v>
      </c>
      <c r="L266" t="s">
        <v>3108</v>
      </c>
      <c r="M266" t="s">
        <v>3109</v>
      </c>
      <c r="N266" t="s">
        <v>128</v>
      </c>
      <c r="O266" t="s">
        <v>120</v>
      </c>
      <c r="P266" s="3">
        <v>96950</v>
      </c>
      <c r="Q266" t="s">
        <v>121</v>
      </c>
      <c r="S266" s="10">
        <v>16702356238</v>
      </c>
      <c r="U266" t="s">
        <v>2351</v>
      </c>
      <c r="V266">
        <v>56132</v>
      </c>
      <c r="W266" t="s">
        <v>123</v>
      </c>
      <c r="Y266" t="s">
        <v>2352</v>
      </c>
      <c r="Z266" t="s">
        <v>2353</v>
      </c>
      <c r="AA266" t="s">
        <v>2354</v>
      </c>
      <c r="AB266" t="s">
        <v>2926</v>
      </c>
      <c r="AC266" t="s">
        <v>3110</v>
      </c>
      <c r="AD266" t="s">
        <v>3111</v>
      </c>
      <c r="AE266" t="s">
        <v>128</v>
      </c>
      <c r="AF266" t="s">
        <v>120</v>
      </c>
      <c r="AG266" s="3">
        <v>96950</v>
      </c>
      <c r="AH266" t="s">
        <v>121</v>
      </c>
      <c r="AJ266" s="10">
        <v>16702356238</v>
      </c>
      <c r="AL266" t="s">
        <v>3112</v>
      </c>
      <c r="BD266" t="str">
        <f>"37-2011.00"</f>
        <v>37-2011.00</v>
      </c>
      <c r="BE266" t="s">
        <v>1133</v>
      </c>
      <c r="BF266" t="s">
        <v>3113</v>
      </c>
      <c r="BG266" t="s">
        <v>2358</v>
      </c>
      <c r="BH266">
        <v>12</v>
      </c>
      <c r="BJ266" s="1">
        <v>45566</v>
      </c>
      <c r="BK266" s="1">
        <v>45930</v>
      </c>
      <c r="BN266">
        <v>35</v>
      </c>
      <c r="BO266">
        <v>0</v>
      </c>
      <c r="BP266">
        <v>7</v>
      </c>
      <c r="BQ266">
        <v>7</v>
      </c>
      <c r="BR266">
        <v>7</v>
      </c>
      <c r="BS266">
        <v>7</v>
      </c>
      <c r="BT266">
        <v>7</v>
      </c>
      <c r="BU266">
        <v>0</v>
      </c>
      <c r="BV266" t="str">
        <f>"8:00 AM"</f>
        <v>8:00 AM</v>
      </c>
      <c r="BW266" t="str">
        <f>"4:00 PM"</f>
        <v>4:00 PM</v>
      </c>
      <c r="BX266" t="s">
        <v>240</v>
      </c>
      <c r="BY266">
        <v>0</v>
      </c>
      <c r="BZ266">
        <v>3</v>
      </c>
      <c r="CA266" t="s">
        <v>115</v>
      </c>
      <c r="CC266" t="s">
        <v>3114</v>
      </c>
      <c r="CD266" t="s">
        <v>3115</v>
      </c>
      <c r="CE266" t="s">
        <v>3116</v>
      </c>
      <c r="CF266" t="s">
        <v>128</v>
      </c>
      <c r="CG266" t="s">
        <v>120</v>
      </c>
      <c r="CH266" s="3">
        <v>96950</v>
      </c>
      <c r="CI266" s="4">
        <v>8.15</v>
      </c>
      <c r="CJ266" s="4">
        <v>8.15</v>
      </c>
      <c r="CK266" s="4">
        <v>12.23</v>
      </c>
      <c r="CL266" s="4">
        <v>12.23</v>
      </c>
      <c r="CM266" t="s">
        <v>136</v>
      </c>
      <c r="CN266" t="s">
        <v>224</v>
      </c>
      <c r="CO266" t="s">
        <v>137</v>
      </c>
      <c r="CQ266" t="s">
        <v>115</v>
      </c>
      <c r="CR266" t="s">
        <v>138</v>
      </c>
      <c r="CS266" t="s">
        <v>139</v>
      </c>
      <c r="CT266" t="s">
        <v>138</v>
      </c>
      <c r="CU266" t="s">
        <v>139</v>
      </c>
      <c r="CV266" t="s">
        <v>138</v>
      </c>
      <c r="CW266" t="s">
        <v>139</v>
      </c>
      <c r="CX266" t="s">
        <v>1716</v>
      </c>
      <c r="CY266" s="10">
        <v>16702356238</v>
      </c>
      <c r="CZ266" t="s">
        <v>3112</v>
      </c>
      <c r="DA266" t="s">
        <v>139</v>
      </c>
      <c r="DB266" t="s">
        <v>138</v>
      </c>
      <c r="DC266" t="s">
        <v>115</v>
      </c>
    </row>
    <row r="267" spans="1:112" ht="14.45" customHeight="1" x14ac:dyDescent="0.25">
      <c r="A267" t="s">
        <v>10020</v>
      </c>
      <c r="B267" t="s">
        <v>248</v>
      </c>
      <c r="C267" s="1">
        <v>45496</v>
      </c>
      <c r="D267" s="1">
        <v>45580</v>
      </c>
      <c r="E267" t="s">
        <v>210</v>
      </c>
      <c r="F267" s="1">
        <v>45564</v>
      </c>
      <c r="G267" t="s">
        <v>115</v>
      </c>
      <c r="H267" t="s">
        <v>115</v>
      </c>
      <c r="I267" t="s">
        <v>115</v>
      </c>
      <c r="J267" t="s">
        <v>867</v>
      </c>
      <c r="K267" t="s">
        <v>868</v>
      </c>
      <c r="L267" t="s">
        <v>869</v>
      </c>
      <c r="M267" t="s">
        <v>870</v>
      </c>
      <c r="N267" t="s">
        <v>128</v>
      </c>
      <c r="O267" t="s">
        <v>120</v>
      </c>
      <c r="P267" s="3">
        <v>96950</v>
      </c>
      <c r="Q267" t="s">
        <v>121</v>
      </c>
      <c r="S267" s="10">
        <v>16702858958</v>
      </c>
      <c r="U267" t="s">
        <v>871</v>
      </c>
      <c r="V267">
        <v>722513</v>
      </c>
      <c r="W267" t="s">
        <v>123</v>
      </c>
      <c r="Y267" t="s">
        <v>872</v>
      </c>
      <c r="Z267" t="s">
        <v>873</v>
      </c>
      <c r="AA267" t="s">
        <v>874</v>
      </c>
      <c r="AB267" t="s">
        <v>875</v>
      </c>
      <c r="AC267" t="s">
        <v>869</v>
      </c>
      <c r="AD267" t="s">
        <v>870</v>
      </c>
      <c r="AE267" t="s">
        <v>128</v>
      </c>
      <c r="AF267" t="s">
        <v>120</v>
      </c>
      <c r="AG267" s="3">
        <v>96950</v>
      </c>
      <c r="AH267" t="s">
        <v>121</v>
      </c>
      <c r="AJ267" s="10">
        <v>16702858958</v>
      </c>
      <c r="AL267" t="s">
        <v>876</v>
      </c>
      <c r="BD267" t="str">
        <f>"35-2021.00"</f>
        <v>35-2021.00</v>
      </c>
      <c r="BE267" t="s">
        <v>282</v>
      </c>
      <c r="BF267" t="s">
        <v>877</v>
      </c>
      <c r="BG267" t="s">
        <v>878</v>
      </c>
      <c r="BH267">
        <v>10</v>
      </c>
      <c r="BI267">
        <v>10</v>
      </c>
      <c r="BJ267" s="1">
        <v>45566</v>
      </c>
      <c r="BK267" s="1">
        <v>45930</v>
      </c>
      <c r="BL267" s="1">
        <v>45580</v>
      </c>
      <c r="BM267" s="1">
        <v>45930</v>
      </c>
      <c r="BN267">
        <v>35</v>
      </c>
      <c r="BO267">
        <v>7</v>
      </c>
      <c r="BP267">
        <v>0</v>
      </c>
      <c r="BQ267">
        <v>7</v>
      </c>
      <c r="BR267">
        <v>7</v>
      </c>
      <c r="BS267">
        <v>0</v>
      </c>
      <c r="BT267">
        <v>7</v>
      </c>
      <c r="BU267">
        <v>7</v>
      </c>
      <c r="BV267" t="str">
        <f>"9:00 AM"</f>
        <v>9:00 AM</v>
      </c>
      <c r="BW267" t="str">
        <f>"5:00 PM"</f>
        <v>5:00 PM</v>
      </c>
      <c r="BX267" t="s">
        <v>240</v>
      </c>
      <c r="BY267">
        <v>0</v>
      </c>
      <c r="BZ267">
        <v>3</v>
      </c>
      <c r="CA267" t="s">
        <v>115</v>
      </c>
      <c r="CC267" s="2" t="s">
        <v>879</v>
      </c>
      <c r="CD267" t="s">
        <v>869</v>
      </c>
      <c r="CE267" t="s">
        <v>870</v>
      </c>
      <c r="CF267" t="s">
        <v>128</v>
      </c>
      <c r="CG267" t="s">
        <v>120</v>
      </c>
      <c r="CH267" s="3">
        <v>96950</v>
      </c>
      <c r="CI267" s="4">
        <v>7.84</v>
      </c>
      <c r="CJ267" s="4">
        <v>7.84</v>
      </c>
      <c r="CK267" s="4">
        <v>11.76</v>
      </c>
      <c r="CL267" s="4">
        <v>11.76</v>
      </c>
      <c r="CM267" t="s">
        <v>136</v>
      </c>
      <c r="CN267" t="s">
        <v>331</v>
      </c>
      <c r="CO267" t="s">
        <v>137</v>
      </c>
      <c r="CQ267" t="s">
        <v>115</v>
      </c>
      <c r="CR267" t="s">
        <v>138</v>
      </c>
      <c r="CS267" t="s">
        <v>138</v>
      </c>
      <c r="CT267" t="s">
        <v>138</v>
      </c>
      <c r="CU267" t="s">
        <v>139</v>
      </c>
      <c r="CV267" t="s">
        <v>138</v>
      </c>
      <c r="CW267" t="s">
        <v>138</v>
      </c>
      <c r="CX267" s="2" t="s">
        <v>10021</v>
      </c>
      <c r="CY267" s="10">
        <v>16702857365</v>
      </c>
      <c r="CZ267" t="s">
        <v>876</v>
      </c>
      <c r="DA267" t="s">
        <v>331</v>
      </c>
      <c r="DB267" t="s">
        <v>138</v>
      </c>
      <c r="DC267" t="s">
        <v>115</v>
      </c>
    </row>
    <row r="268" spans="1:112" ht="14.45" customHeight="1" x14ac:dyDescent="0.25">
      <c r="A268" t="s">
        <v>10117</v>
      </c>
      <c r="B268" t="s">
        <v>248</v>
      </c>
      <c r="C268" s="1">
        <v>45509</v>
      </c>
      <c r="D268" s="1">
        <v>45580</v>
      </c>
      <c r="E268" t="s">
        <v>114</v>
      </c>
      <c r="G268" t="s">
        <v>115</v>
      </c>
      <c r="H268" t="s">
        <v>115</v>
      </c>
      <c r="I268" t="s">
        <v>115</v>
      </c>
      <c r="J268" t="s">
        <v>2657</v>
      </c>
      <c r="L268" t="s">
        <v>10118</v>
      </c>
      <c r="M268" t="s">
        <v>10118</v>
      </c>
      <c r="N268" t="s">
        <v>119</v>
      </c>
      <c r="O268" t="s">
        <v>120</v>
      </c>
      <c r="P268" s="3">
        <v>96950</v>
      </c>
      <c r="Q268" t="s">
        <v>121</v>
      </c>
      <c r="S268" s="10">
        <v>16702346445</v>
      </c>
      <c r="T268">
        <v>2263</v>
      </c>
      <c r="U268" t="s">
        <v>2650</v>
      </c>
      <c r="V268">
        <v>532111</v>
      </c>
      <c r="W268" t="s">
        <v>123</v>
      </c>
      <c r="Y268" t="s">
        <v>676</v>
      </c>
      <c r="Z268" t="s">
        <v>677</v>
      </c>
      <c r="AB268" t="s">
        <v>678</v>
      </c>
      <c r="AC268" t="s">
        <v>679</v>
      </c>
      <c r="AD268" t="s">
        <v>679</v>
      </c>
      <c r="AE268" t="s">
        <v>119</v>
      </c>
      <c r="AF268" t="s">
        <v>120</v>
      </c>
      <c r="AG268" s="3">
        <v>96950</v>
      </c>
      <c r="AH268" t="s">
        <v>121</v>
      </c>
      <c r="AJ268" s="10">
        <v>16702346445</v>
      </c>
      <c r="AK268">
        <v>2263</v>
      </c>
      <c r="AL268" t="s">
        <v>680</v>
      </c>
      <c r="BD268" t="str">
        <f>"41-2021.00"</f>
        <v>41-2021.00</v>
      </c>
      <c r="BE268" t="s">
        <v>2652</v>
      </c>
      <c r="BF268" t="s">
        <v>10119</v>
      </c>
      <c r="BG268" t="s">
        <v>2652</v>
      </c>
      <c r="BH268">
        <v>1</v>
      </c>
      <c r="BI268">
        <v>1</v>
      </c>
      <c r="BJ268" s="1">
        <v>45627</v>
      </c>
      <c r="BK268" s="1">
        <v>45991</v>
      </c>
      <c r="BL268" s="1">
        <v>45627</v>
      </c>
      <c r="BM268" s="1">
        <v>45991</v>
      </c>
      <c r="BN268">
        <v>40</v>
      </c>
      <c r="BO268">
        <v>0</v>
      </c>
      <c r="BP268">
        <v>8</v>
      </c>
      <c r="BQ268">
        <v>8</v>
      </c>
      <c r="BR268">
        <v>8</v>
      </c>
      <c r="BS268">
        <v>8</v>
      </c>
      <c r="BT268">
        <v>8</v>
      </c>
      <c r="BU268">
        <v>0</v>
      </c>
      <c r="BV268" t="str">
        <f>"8:00 AM"</f>
        <v>8:00 AM</v>
      </c>
      <c r="BW268" t="str">
        <f>"5:00 PM"</f>
        <v>5:00 PM</v>
      </c>
      <c r="BX268" t="s">
        <v>240</v>
      </c>
      <c r="BY268">
        <v>0</v>
      </c>
      <c r="BZ268">
        <v>6</v>
      </c>
      <c r="CA268" t="s">
        <v>115</v>
      </c>
      <c r="CC268" s="2" t="s">
        <v>10120</v>
      </c>
      <c r="CD268" t="s">
        <v>10118</v>
      </c>
      <c r="CE268" t="s">
        <v>10118</v>
      </c>
      <c r="CF268" t="s">
        <v>119</v>
      </c>
      <c r="CG268" t="s">
        <v>120</v>
      </c>
      <c r="CH268" s="3">
        <v>96950</v>
      </c>
      <c r="CI268" s="4">
        <v>9.5</v>
      </c>
      <c r="CJ268" s="4">
        <v>10</v>
      </c>
      <c r="CK268" s="4">
        <v>14.25</v>
      </c>
      <c r="CL268" s="4">
        <v>15</v>
      </c>
      <c r="CM268" t="s">
        <v>136</v>
      </c>
      <c r="CN268" t="s">
        <v>10121</v>
      </c>
      <c r="CO268" t="s">
        <v>137</v>
      </c>
      <c r="CQ268" t="s">
        <v>115</v>
      </c>
      <c r="CR268" t="s">
        <v>138</v>
      </c>
      <c r="CS268" t="s">
        <v>139</v>
      </c>
      <c r="CT268" t="s">
        <v>138</v>
      </c>
      <c r="CU268" t="s">
        <v>139</v>
      </c>
      <c r="CV268" t="s">
        <v>138</v>
      </c>
      <c r="CW268" t="s">
        <v>139</v>
      </c>
      <c r="CX268" t="s">
        <v>13923</v>
      </c>
      <c r="CY268" s="10">
        <v>16702346445</v>
      </c>
      <c r="CZ268" t="s">
        <v>680</v>
      </c>
      <c r="DA268" t="s">
        <v>139</v>
      </c>
      <c r="DB268" t="s">
        <v>138</v>
      </c>
      <c r="DC268" t="s">
        <v>115</v>
      </c>
      <c r="DD268" t="s">
        <v>676</v>
      </c>
      <c r="DE268" t="s">
        <v>677</v>
      </c>
      <c r="DG268" t="s">
        <v>2657</v>
      </c>
      <c r="DH268" t="s">
        <v>680</v>
      </c>
    </row>
    <row r="269" spans="1:112" ht="14.45" customHeight="1" x14ac:dyDescent="0.25">
      <c r="A269" t="s">
        <v>10931</v>
      </c>
      <c r="B269" t="s">
        <v>113</v>
      </c>
      <c r="C269" s="1">
        <v>45496</v>
      </c>
      <c r="D269" s="1">
        <v>45580</v>
      </c>
      <c r="E269" t="s">
        <v>210</v>
      </c>
      <c r="F269" s="1">
        <v>45565</v>
      </c>
      <c r="G269" t="s">
        <v>115</v>
      </c>
      <c r="H269" t="s">
        <v>115</v>
      </c>
      <c r="I269" t="s">
        <v>115</v>
      </c>
      <c r="J269" t="s">
        <v>4707</v>
      </c>
      <c r="K269" t="s">
        <v>4708</v>
      </c>
      <c r="L269" t="s">
        <v>4709</v>
      </c>
      <c r="M269" t="s">
        <v>4710</v>
      </c>
      <c r="N269" t="s">
        <v>128</v>
      </c>
      <c r="O269" t="s">
        <v>120</v>
      </c>
      <c r="P269" s="3">
        <v>96950</v>
      </c>
      <c r="Q269" t="s">
        <v>121</v>
      </c>
      <c r="R269" t="s">
        <v>139</v>
      </c>
      <c r="S269" s="10">
        <v>16702352020</v>
      </c>
      <c r="U269" t="s">
        <v>4711</v>
      </c>
      <c r="V269">
        <v>312112</v>
      </c>
      <c r="W269" t="s">
        <v>123</v>
      </c>
      <c r="Y269" t="s">
        <v>4712</v>
      </c>
      <c r="Z269" t="s">
        <v>4713</v>
      </c>
      <c r="AB269" t="s">
        <v>126</v>
      </c>
      <c r="AC269" t="s">
        <v>4714</v>
      </c>
      <c r="AD269" t="s">
        <v>4710</v>
      </c>
      <c r="AE269" t="s">
        <v>128</v>
      </c>
      <c r="AF269" t="s">
        <v>120</v>
      </c>
      <c r="AG269" s="3">
        <v>96950</v>
      </c>
      <c r="AH269" t="s">
        <v>121</v>
      </c>
      <c r="AI269" t="s">
        <v>1369</v>
      </c>
      <c r="AJ269" s="10">
        <v>16702352020</v>
      </c>
      <c r="AL269" t="s">
        <v>4715</v>
      </c>
      <c r="BD269" t="str">
        <f>"41-4012.00"</f>
        <v>41-4012.00</v>
      </c>
      <c r="BE269" t="s">
        <v>709</v>
      </c>
      <c r="BF269" t="s">
        <v>4716</v>
      </c>
      <c r="BG269" t="s">
        <v>10932</v>
      </c>
      <c r="BH269">
        <v>1</v>
      </c>
      <c r="BJ269" s="1">
        <v>45567</v>
      </c>
      <c r="BK269" s="1">
        <v>45931</v>
      </c>
      <c r="BN269">
        <v>35</v>
      </c>
      <c r="BO269">
        <v>0</v>
      </c>
      <c r="BP269">
        <v>7</v>
      </c>
      <c r="BQ269">
        <v>7</v>
      </c>
      <c r="BR269">
        <v>7</v>
      </c>
      <c r="BS269">
        <v>7</v>
      </c>
      <c r="BT269">
        <v>7</v>
      </c>
      <c r="BU269">
        <v>0</v>
      </c>
      <c r="BV269" t="str">
        <f>"8:00 AM"</f>
        <v>8:00 AM</v>
      </c>
      <c r="BW269" t="str">
        <f>"4:00 PM"</f>
        <v>4:00 PM</v>
      </c>
      <c r="BX269" t="s">
        <v>133</v>
      </c>
      <c r="BY269">
        <v>0</v>
      </c>
      <c r="BZ269">
        <v>12</v>
      </c>
      <c r="CA269" t="s">
        <v>115</v>
      </c>
      <c r="CC269" t="s">
        <v>10933</v>
      </c>
      <c r="CD269" t="s">
        <v>4709</v>
      </c>
      <c r="CE269" t="s">
        <v>4710</v>
      </c>
      <c r="CF269" t="s">
        <v>128</v>
      </c>
      <c r="CG269" t="s">
        <v>120</v>
      </c>
      <c r="CH269" s="3">
        <v>96950</v>
      </c>
      <c r="CI269" s="4">
        <v>8.94</v>
      </c>
      <c r="CJ269" s="4">
        <v>8.94</v>
      </c>
      <c r="CM269" t="s">
        <v>136</v>
      </c>
      <c r="CN269" t="s">
        <v>1369</v>
      </c>
      <c r="CO269" t="s">
        <v>137</v>
      </c>
      <c r="CQ269" t="s">
        <v>115</v>
      </c>
      <c r="CR269" t="s">
        <v>138</v>
      </c>
      <c r="CS269" t="s">
        <v>139</v>
      </c>
      <c r="CT269" t="s">
        <v>139</v>
      </c>
      <c r="CU269" t="s">
        <v>139</v>
      </c>
      <c r="CV269" t="s">
        <v>138</v>
      </c>
      <c r="CW269" t="s">
        <v>139</v>
      </c>
      <c r="CX269" t="s">
        <v>10934</v>
      </c>
      <c r="CY269" s="10">
        <v>16702352020</v>
      </c>
      <c r="CZ269" t="s">
        <v>4715</v>
      </c>
      <c r="DA269" t="s">
        <v>139</v>
      </c>
      <c r="DB269" t="s">
        <v>138</v>
      </c>
      <c r="DC269" t="s">
        <v>115</v>
      </c>
    </row>
    <row r="270" spans="1:112" ht="14.45" customHeight="1" x14ac:dyDescent="0.25">
      <c r="A270" t="s">
        <v>11295</v>
      </c>
      <c r="B270" t="s">
        <v>248</v>
      </c>
      <c r="C270" s="1">
        <v>45476</v>
      </c>
      <c r="D270" s="1">
        <v>45580</v>
      </c>
      <c r="E270" t="s">
        <v>210</v>
      </c>
      <c r="F270" s="1">
        <v>45564</v>
      </c>
      <c r="G270" t="s">
        <v>115</v>
      </c>
      <c r="H270" t="s">
        <v>115</v>
      </c>
      <c r="I270" t="s">
        <v>115</v>
      </c>
      <c r="J270" t="s">
        <v>9634</v>
      </c>
      <c r="K270" t="s">
        <v>9635</v>
      </c>
      <c r="L270" t="s">
        <v>9636</v>
      </c>
      <c r="M270" t="s">
        <v>139</v>
      </c>
      <c r="N270" t="s">
        <v>128</v>
      </c>
      <c r="O270" t="s">
        <v>120</v>
      </c>
      <c r="P270" s="3">
        <v>96950</v>
      </c>
      <c r="Q270" t="s">
        <v>121</v>
      </c>
      <c r="S270" s="10">
        <v>16702880676</v>
      </c>
      <c r="U270" t="s">
        <v>9637</v>
      </c>
      <c r="V270">
        <v>111419</v>
      </c>
      <c r="W270" t="s">
        <v>123</v>
      </c>
      <c r="Y270" t="s">
        <v>9638</v>
      </c>
      <c r="Z270" t="s">
        <v>9639</v>
      </c>
      <c r="AB270" t="s">
        <v>126</v>
      </c>
      <c r="AC270" t="s">
        <v>9636</v>
      </c>
      <c r="AD270" t="s">
        <v>139</v>
      </c>
      <c r="AE270" t="s">
        <v>128</v>
      </c>
      <c r="AF270" t="s">
        <v>120</v>
      </c>
      <c r="AG270" s="3">
        <v>96950</v>
      </c>
      <c r="AH270" t="s">
        <v>121</v>
      </c>
      <c r="AJ270" s="10">
        <v>16702880676</v>
      </c>
      <c r="AL270" t="s">
        <v>9640</v>
      </c>
      <c r="BD270" t="str">
        <f>"45-2092.00"</f>
        <v>45-2092.00</v>
      </c>
      <c r="BE270" t="s">
        <v>1875</v>
      </c>
      <c r="BF270" t="s">
        <v>10730</v>
      </c>
      <c r="BG270" t="s">
        <v>2269</v>
      </c>
      <c r="BH270">
        <v>2</v>
      </c>
      <c r="BI270">
        <v>2</v>
      </c>
      <c r="BJ270" s="1">
        <v>45566</v>
      </c>
      <c r="BK270" s="1">
        <v>45930</v>
      </c>
      <c r="BL270" s="1">
        <v>45580</v>
      </c>
      <c r="BM270" s="1">
        <v>45930</v>
      </c>
      <c r="BN270">
        <v>35</v>
      </c>
      <c r="BO270">
        <v>0</v>
      </c>
      <c r="BP270">
        <v>7</v>
      </c>
      <c r="BQ270">
        <v>7</v>
      </c>
      <c r="BR270">
        <v>7</v>
      </c>
      <c r="BS270">
        <v>7</v>
      </c>
      <c r="BT270">
        <v>7</v>
      </c>
      <c r="BU270">
        <v>0</v>
      </c>
      <c r="BV270" t="str">
        <f>"7:00 AM"</f>
        <v>7:00 AM</v>
      </c>
      <c r="BW270" t="str">
        <f>"5:00 PM"</f>
        <v>5:00 PM</v>
      </c>
      <c r="BX270" t="s">
        <v>240</v>
      </c>
      <c r="BY270">
        <v>0</v>
      </c>
      <c r="BZ270">
        <v>3</v>
      </c>
      <c r="CA270" t="s">
        <v>115</v>
      </c>
      <c r="CC270" s="2" t="s">
        <v>10731</v>
      </c>
      <c r="CD270" t="s">
        <v>9636</v>
      </c>
      <c r="CE270" t="s">
        <v>139</v>
      </c>
      <c r="CF270" t="s">
        <v>128</v>
      </c>
      <c r="CG270" t="s">
        <v>120</v>
      </c>
      <c r="CH270" s="3">
        <v>96950</v>
      </c>
      <c r="CI270" s="4">
        <v>12.16</v>
      </c>
      <c r="CJ270" s="4">
        <v>12.16</v>
      </c>
      <c r="CK270" s="4">
        <v>18.239999999999998</v>
      </c>
      <c r="CL270" s="4">
        <v>18.239999999999998</v>
      </c>
      <c r="CM270" t="s">
        <v>136</v>
      </c>
      <c r="CN270" t="s">
        <v>11296</v>
      </c>
      <c r="CO270" t="s">
        <v>137</v>
      </c>
      <c r="CQ270" t="s">
        <v>115</v>
      </c>
      <c r="CR270" t="s">
        <v>138</v>
      </c>
      <c r="CS270" t="s">
        <v>139</v>
      </c>
      <c r="CT270" t="s">
        <v>138</v>
      </c>
      <c r="CU270" t="s">
        <v>139</v>
      </c>
      <c r="CV270" t="s">
        <v>138</v>
      </c>
      <c r="CW270" t="s">
        <v>139</v>
      </c>
      <c r="CX270" t="s">
        <v>2315</v>
      </c>
      <c r="CY270" s="10">
        <v>16702880676</v>
      </c>
      <c r="CZ270" t="s">
        <v>9644</v>
      </c>
      <c r="DA270" t="s">
        <v>139</v>
      </c>
      <c r="DB270" t="s">
        <v>138</v>
      </c>
      <c r="DC270" t="s">
        <v>115</v>
      </c>
    </row>
    <row r="271" spans="1:112" ht="14.45" customHeight="1" x14ac:dyDescent="0.25">
      <c r="A271" t="s">
        <v>11360</v>
      </c>
      <c r="B271" t="s">
        <v>158</v>
      </c>
      <c r="C271" s="1">
        <v>45501</v>
      </c>
      <c r="D271" s="1">
        <v>45580</v>
      </c>
      <c r="E271" t="s">
        <v>114</v>
      </c>
      <c r="G271" t="s">
        <v>115</v>
      </c>
      <c r="H271" t="s">
        <v>115</v>
      </c>
      <c r="I271" t="s">
        <v>115</v>
      </c>
      <c r="J271" t="s">
        <v>8735</v>
      </c>
      <c r="K271" t="s">
        <v>8735</v>
      </c>
      <c r="L271" t="s">
        <v>11361</v>
      </c>
      <c r="M271" t="s">
        <v>903</v>
      </c>
      <c r="N271" t="s">
        <v>145</v>
      </c>
      <c r="O271" t="s">
        <v>120</v>
      </c>
      <c r="P271" s="3">
        <v>96951</v>
      </c>
      <c r="Q271" t="s">
        <v>121</v>
      </c>
      <c r="S271" s="10">
        <v>16707850100</v>
      </c>
      <c r="U271" t="s">
        <v>8737</v>
      </c>
      <c r="V271">
        <v>55111</v>
      </c>
      <c r="W271" t="s">
        <v>123</v>
      </c>
      <c r="Y271" t="s">
        <v>8738</v>
      </c>
      <c r="Z271" t="s">
        <v>2808</v>
      </c>
      <c r="AB271" t="s">
        <v>1275</v>
      </c>
      <c r="AC271" t="s">
        <v>8736</v>
      </c>
      <c r="AD271" t="s">
        <v>903</v>
      </c>
      <c r="AE271" t="s">
        <v>145</v>
      </c>
      <c r="AF271" t="s">
        <v>120</v>
      </c>
      <c r="AG271" s="3">
        <v>96951</v>
      </c>
      <c r="AH271" t="s">
        <v>121</v>
      </c>
      <c r="AJ271" s="10">
        <v>16707850100</v>
      </c>
      <c r="AL271" t="s">
        <v>8743</v>
      </c>
      <c r="BD271" t="str">
        <f>"39-5092.00"</f>
        <v>39-5092.00</v>
      </c>
      <c r="BE271" t="s">
        <v>311</v>
      </c>
      <c r="BF271" t="s">
        <v>11362</v>
      </c>
      <c r="BG271" t="s">
        <v>10771</v>
      </c>
      <c r="BH271">
        <v>3</v>
      </c>
      <c r="BJ271" s="1">
        <v>45453</v>
      </c>
      <c r="BK271" s="1">
        <v>45817</v>
      </c>
      <c r="BN271">
        <v>35</v>
      </c>
      <c r="BO271">
        <v>0</v>
      </c>
      <c r="BP271">
        <v>7</v>
      </c>
      <c r="BQ271">
        <v>7</v>
      </c>
      <c r="BR271">
        <v>7</v>
      </c>
      <c r="BS271">
        <v>7</v>
      </c>
      <c r="BT271">
        <v>7</v>
      </c>
      <c r="BU271">
        <v>0</v>
      </c>
      <c r="BV271" t="str">
        <f>"12:00 PM"</f>
        <v>12:00 PM</v>
      </c>
      <c r="BW271" t="str">
        <f>"8:00 PM"</f>
        <v>8:00 PM</v>
      </c>
      <c r="BX271" t="s">
        <v>133</v>
      </c>
      <c r="BY271">
        <v>0</v>
      </c>
      <c r="BZ271">
        <v>3</v>
      </c>
      <c r="CA271" t="s">
        <v>115</v>
      </c>
      <c r="CC271" t="s">
        <v>11363</v>
      </c>
      <c r="CD271" t="s">
        <v>8736</v>
      </c>
      <c r="CE271" t="s">
        <v>903</v>
      </c>
      <c r="CF271" t="s">
        <v>145</v>
      </c>
      <c r="CG271" t="s">
        <v>120</v>
      </c>
      <c r="CH271" s="3">
        <v>96951</v>
      </c>
      <c r="CI271" s="4">
        <v>8.14</v>
      </c>
      <c r="CJ271" s="4">
        <v>8.14</v>
      </c>
      <c r="CK271" s="4">
        <v>12.21</v>
      </c>
      <c r="CL271" s="4">
        <v>12.21</v>
      </c>
      <c r="CM271" t="s">
        <v>136</v>
      </c>
      <c r="CN271" t="s">
        <v>139</v>
      </c>
      <c r="CO271" t="s">
        <v>137</v>
      </c>
      <c r="CQ271" t="s">
        <v>115</v>
      </c>
      <c r="CR271" t="s">
        <v>138</v>
      </c>
      <c r="CS271" t="s">
        <v>139</v>
      </c>
      <c r="CT271" t="s">
        <v>138</v>
      </c>
      <c r="CU271" t="s">
        <v>139</v>
      </c>
      <c r="CV271" t="s">
        <v>138</v>
      </c>
      <c r="CW271" t="s">
        <v>139</v>
      </c>
      <c r="CX271" t="s">
        <v>139</v>
      </c>
      <c r="CY271" s="10">
        <v>16707850100</v>
      </c>
      <c r="CZ271" t="s">
        <v>8743</v>
      </c>
      <c r="DA271" t="s">
        <v>139</v>
      </c>
      <c r="DB271" t="s">
        <v>138</v>
      </c>
      <c r="DC271" t="s">
        <v>115</v>
      </c>
    </row>
    <row r="272" spans="1:112" ht="14.45" customHeight="1" x14ac:dyDescent="0.25">
      <c r="A272" t="s">
        <v>11929</v>
      </c>
      <c r="B272" t="s">
        <v>158</v>
      </c>
      <c r="C272" s="1">
        <v>45470</v>
      </c>
      <c r="D272" s="1">
        <v>45580</v>
      </c>
      <c r="E272" t="s">
        <v>114</v>
      </c>
      <c r="G272" t="s">
        <v>138</v>
      </c>
      <c r="H272" t="s">
        <v>115</v>
      </c>
      <c r="I272" t="s">
        <v>115</v>
      </c>
      <c r="J272" t="s">
        <v>3985</v>
      </c>
      <c r="K272" t="s">
        <v>3994</v>
      </c>
      <c r="L272" t="s">
        <v>8786</v>
      </c>
      <c r="N272" t="s">
        <v>128</v>
      </c>
      <c r="O272" t="s">
        <v>120</v>
      </c>
      <c r="P272" s="3">
        <v>96950</v>
      </c>
      <c r="Q272" t="s">
        <v>121</v>
      </c>
      <c r="S272" s="10">
        <v>16702358540</v>
      </c>
      <c r="U272" t="s">
        <v>3987</v>
      </c>
      <c r="V272">
        <v>611110</v>
      </c>
      <c r="W272" t="s">
        <v>123</v>
      </c>
      <c r="Y272" t="s">
        <v>1304</v>
      </c>
      <c r="Z272" t="s">
        <v>11930</v>
      </c>
      <c r="AA272" t="s">
        <v>149</v>
      </c>
      <c r="AB272" t="s">
        <v>658</v>
      </c>
      <c r="AC272" t="s">
        <v>8786</v>
      </c>
      <c r="AE272" t="s">
        <v>128</v>
      </c>
      <c r="AF272" t="s">
        <v>120</v>
      </c>
      <c r="AG272" s="3">
        <v>96950</v>
      </c>
      <c r="AH272" t="s">
        <v>121</v>
      </c>
      <c r="AJ272" s="10">
        <v>16702358540</v>
      </c>
      <c r="AL272" t="s">
        <v>3991</v>
      </c>
      <c r="BD272" t="str">
        <f>"11-9032.00"</f>
        <v>11-9032.00</v>
      </c>
      <c r="BE272" t="s">
        <v>11931</v>
      </c>
      <c r="BF272" t="s">
        <v>11932</v>
      </c>
      <c r="BG272" t="s">
        <v>11933</v>
      </c>
      <c r="BH272">
        <v>1</v>
      </c>
      <c r="BJ272" s="1">
        <v>45565</v>
      </c>
      <c r="BK272" s="1">
        <v>46659</v>
      </c>
      <c r="BN272">
        <v>40</v>
      </c>
      <c r="BO272">
        <v>0</v>
      </c>
      <c r="BP272">
        <v>8</v>
      </c>
      <c r="BQ272">
        <v>8</v>
      </c>
      <c r="BR272">
        <v>8</v>
      </c>
      <c r="BS272">
        <v>8</v>
      </c>
      <c r="BT272">
        <v>8</v>
      </c>
      <c r="BU272">
        <v>0</v>
      </c>
      <c r="BV272" t="str">
        <f>"7:00 AM"</f>
        <v>7:00 AM</v>
      </c>
      <c r="BW272" t="str">
        <f>"4:00 PM"</f>
        <v>4:00 PM</v>
      </c>
      <c r="BX272" t="s">
        <v>360</v>
      </c>
      <c r="BY272">
        <v>0</v>
      </c>
      <c r="BZ272">
        <v>60</v>
      </c>
      <c r="CA272" t="s">
        <v>138</v>
      </c>
      <c r="CB272">
        <v>8</v>
      </c>
      <c r="CC272" s="2" t="s">
        <v>11934</v>
      </c>
      <c r="CD272" t="s">
        <v>11935</v>
      </c>
      <c r="CF272" t="s">
        <v>128</v>
      </c>
      <c r="CG272" t="s">
        <v>120</v>
      </c>
      <c r="CH272" s="3">
        <v>96950</v>
      </c>
      <c r="CI272" s="4">
        <v>31.03</v>
      </c>
      <c r="CJ272" s="4">
        <v>31.03</v>
      </c>
      <c r="CK272" s="4">
        <v>46.55</v>
      </c>
      <c r="CL272" s="4">
        <v>46.55</v>
      </c>
      <c r="CM272" t="s">
        <v>136</v>
      </c>
      <c r="CN272" t="s">
        <v>224</v>
      </c>
      <c r="CO272" t="s">
        <v>137</v>
      </c>
      <c r="CQ272" t="s">
        <v>115</v>
      </c>
      <c r="CR272" t="s">
        <v>138</v>
      </c>
      <c r="CS272" t="s">
        <v>139</v>
      </c>
      <c r="CT272" t="s">
        <v>138</v>
      </c>
      <c r="CU272" t="s">
        <v>139</v>
      </c>
      <c r="CV272" t="s">
        <v>138</v>
      </c>
      <c r="CW272" t="s">
        <v>139</v>
      </c>
      <c r="CX272" t="s">
        <v>3138</v>
      </c>
      <c r="CY272" s="10">
        <v>16702358540</v>
      </c>
      <c r="CZ272" t="s">
        <v>3991</v>
      </c>
      <c r="DA272" t="s">
        <v>139</v>
      </c>
      <c r="DB272" t="s">
        <v>138</v>
      </c>
      <c r="DC272" t="s">
        <v>115</v>
      </c>
      <c r="DD272" t="s">
        <v>3988</v>
      </c>
      <c r="DE272" t="s">
        <v>3989</v>
      </c>
      <c r="DF272" t="s">
        <v>3995</v>
      </c>
      <c r="DG272" t="s">
        <v>3985</v>
      </c>
      <c r="DH272" t="s">
        <v>3991</v>
      </c>
    </row>
    <row r="273" spans="1:112" ht="14.45" customHeight="1" x14ac:dyDescent="0.25">
      <c r="A273" t="s">
        <v>11941</v>
      </c>
      <c r="B273" t="s">
        <v>142</v>
      </c>
      <c r="C273" s="1">
        <v>45565</v>
      </c>
      <c r="D273" s="1">
        <v>45580</v>
      </c>
      <c r="E273" t="s">
        <v>114</v>
      </c>
      <c r="G273" t="s">
        <v>115</v>
      </c>
      <c r="H273" t="s">
        <v>115</v>
      </c>
      <c r="I273" t="s">
        <v>115</v>
      </c>
      <c r="J273" t="s">
        <v>380</v>
      </c>
      <c r="L273" t="s">
        <v>385</v>
      </c>
      <c r="N273" t="s">
        <v>119</v>
      </c>
      <c r="O273" t="s">
        <v>120</v>
      </c>
      <c r="P273" s="3">
        <v>96950</v>
      </c>
      <c r="Q273" t="s">
        <v>121</v>
      </c>
      <c r="S273" s="10">
        <v>16702335504</v>
      </c>
      <c r="T273">
        <v>0</v>
      </c>
      <c r="U273" t="s">
        <v>382</v>
      </c>
      <c r="V273">
        <v>561320</v>
      </c>
      <c r="W273" t="s">
        <v>123</v>
      </c>
      <c r="Y273" t="s">
        <v>383</v>
      </c>
      <c r="Z273" t="s">
        <v>384</v>
      </c>
      <c r="AA273" t="s">
        <v>266</v>
      </c>
      <c r="AB273" t="s">
        <v>295</v>
      </c>
      <c r="AC273" t="s">
        <v>385</v>
      </c>
      <c r="AE273" t="s">
        <v>119</v>
      </c>
      <c r="AF273" t="s">
        <v>120</v>
      </c>
      <c r="AG273" s="3">
        <v>96950</v>
      </c>
      <c r="AH273" t="s">
        <v>121</v>
      </c>
      <c r="AJ273" s="10">
        <v>16702335504</v>
      </c>
      <c r="AK273">
        <v>0</v>
      </c>
      <c r="AL273" t="s">
        <v>386</v>
      </c>
      <c r="BD273" t="str">
        <f>"45-2092.00"</f>
        <v>45-2092.00</v>
      </c>
      <c r="BE273" t="s">
        <v>1875</v>
      </c>
      <c r="BF273" t="s">
        <v>11942</v>
      </c>
      <c r="BG273" t="s">
        <v>3204</v>
      </c>
      <c r="BH273">
        <v>2</v>
      </c>
      <c r="BJ273" s="1">
        <v>45689</v>
      </c>
      <c r="BK273" s="1">
        <v>46053</v>
      </c>
      <c r="BN273">
        <v>35</v>
      </c>
      <c r="BO273">
        <v>0</v>
      </c>
      <c r="BP273">
        <v>7</v>
      </c>
      <c r="BQ273">
        <v>7</v>
      </c>
      <c r="BR273">
        <v>7</v>
      </c>
      <c r="BS273">
        <v>7</v>
      </c>
      <c r="BT273">
        <v>7</v>
      </c>
      <c r="BU273">
        <v>0</v>
      </c>
      <c r="BV273" t="str">
        <f>"8:00 AM"</f>
        <v>8:00 AM</v>
      </c>
      <c r="BW273" t="str">
        <f>"4:00 PM"</f>
        <v>4:00 PM</v>
      </c>
      <c r="BX273" t="s">
        <v>133</v>
      </c>
      <c r="BY273">
        <v>0</v>
      </c>
      <c r="BZ273">
        <v>6</v>
      </c>
      <c r="CA273" t="s">
        <v>115</v>
      </c>
      <c r="CC273" t="s">
        <v>11943</v>
      </c>
      <c r="CD273" t="s">
        <v>11944</v>
      </c>
      <c r="CE273" t="s">
        <v>713</v>
      </c>
      <c r="CF273" t="s">
        <v>119</v>
      </c>
      <c r="CG273" t="s">
        <v>120</v>
      </c>
      <c r="CH273" s="3">
        <v>96950</v>
      </c>
      <c r="CI273" s="4">
        <v>11.91</v>
      </c>
      <c r="CJ273" s="4">
        <v>11.91</v>
      </c>
      <c r="CK273" s="4">
        <v>23.82</v>
      </c>
      <c r="CL273" s="4">
        <v>23.82</v>
      </c>
      <c r="CM273" t="s">
        <v>136</v>
      </c>
      <c r="CN273" t="s">
        <v>240</v>
      </c>
      <c r="CO273" t="s">
        <v>137</v>
      </c>
      <c r="CQ273" t="s">
        <v>115</v>
      </c>
      <c r="CR273" t="s">
        <v>138</v>
      </c>
      <c r="CS273" t="s">
        <v>139</v>
      </c>
      <c r="CT273" t="s">
        <v>138</v>
      </c>
      <c r="CU273" t="s">
        <v>139</v>
      </c>
      <c r="CV273" t="s">
        <v>138</v>
      </c>
      <c r="CW273" t="s">
        <v>139</v>
      </c>
      <c r="CX273" t="s">
        <v>11945</v>
      </c>
      <c r="CY273" s="10">
        <v>16702335504</v>
      </c>
      <c r="CZ273" t="s">
        <v>386</v>
      </c>
      <c r="DA273" t="s">
        <v>572</v>
      </c>
      <c r="DB273" t="s">
        <v>138</v>
      </c>
      <c r="DC273" t="s">
        <v>115</v>
      </c>
    </row>
    <row r="274" spans="1:112" ht="14.45" customHeight="1" x14ac:dyDescent="0.25">
      <c r="A274" t="s">
        <v>12161</v>
      </c>
      <c r="B274" t="s">
        <v>158</v>
      </c>
      <c r="C274" s="1">
        <v>45470</v>
      </c>
      <c r="D274" s="1">
        <v>45580</v>
      </c>
      <c r="E274" t="s">
        <v>210</v>
      </c>
      <c r="F274" s="1">
        <v>45564</v>
      </c>
      <c r="G274" t="s">
        <v>115</v>
      </c>
      <c r="H274" t="s">
        <v>115</v>
      </c>
      <c r="I274" t="s">
        <v>115</v>
      </c>
      <c r="J274" t="s">
        <v>2012</v>
      </c>
      <c r="L274" t="s">
        <v>640</v>
      </c>
      <c r="N274" t="s">
        <v>128</v>
      </c>
      <c r="O274" t="s">
        <v>120</v>
      </c>
      <c r="P274" s="3">
        <v>96950</v>
      </c>
      <c r="Q274" t="s">
        <v>121</v>
      </c>
      <c r="S274" s="10">
        <v>16702881463</v>
      </c>
      <c r="U274" t="s">
        <v>2015</v>
      </c>
      <c r="V274">
        <v>561320</v>
      </c>
      <c r="W274" t="s">
        <v>123</v>
      </c>
      <c r="Y274" t="s">
        <v>643</v>
      </c>
      <c r="Z274" t="s">
        <v>644</v>
      </c>
      <c r="AA274" t="s">
        <v>645</v>
      </c>
      <c r="AB274" t="s">
        <v>126</v>
      </c>
      <c r="AC274" t="s">
        <v>12162</v>
      </c>
      <c r="AE274" t="s">
        <v>128</v>
      </c>
      <c r="AF274" t="s">
        <v>120</v>
      </c>
      <c r="AG274" s="3">
        <v>96950</v>
      </c>
      <c r="AH274" t="s">
        <v>121</v>
      </c>
      <c r="AJ274" s="10">
        <v>16702881463</v>
      </c>
      <c r="AL274" t="s">
        <v>2018</v>
      </c>
      <c r="BD274" t="str">
        <f>"37-2011.00"</f>
        <v>37-2011.00</v>
      </c>
      <c r="BE274" t="s">
        <v>1133</v>
      </c>
      <c r="BF274" t="s">
        <v>12163</v>
      </c>
      <c r="BG274" t="s">
        <v>12164</v>
      </c>
      <c r="BH274">
        <v>10</v>
      </c>
      <c r="BJ274" s="1">
        <v>45566</v>
      </c>
      <c r="BK274" s="1">
        <v>45930</v>
      </c>
      <c r="BN274">
        <v>35</v>
      </c>
      <c r="BO274">
        <v>0</v>
      </c>
      <c r="BP274">
        <v>7</v>
      </c>
      <c r="BQ274">
        <v>7</v>
      </c>
      <c r="BR274">
        <v>7</v>
      </c>
      <c r="BS274">
        <v>7</v>
      </c>
      <c r="BT274">
        <v>7</v>
      </c>
      <c r="BU274">
        <v>0</v>
      </c>
      <c r="BV274" t="str">
        <f>"8:00 AM"</f>
        <v>8:00 AM</v>
      </c>
      <c r="BW274" t="str">
        <f>"4:00 PM"</f>
        <v>4:00 PM</v>
      </c>
      <c r="BX274" t="s">
        <v>240</v>
      </c>
      <c r="BY274">
        <v>0</v>
      </c>
      <c r="BZ274">
        <v>3</v>
      </c>
      <c r="CA274" t="s">
        <v>115</v>
      </c>
      <c r="CC274" t="s">
        <v>12165</v>
      </c>
      <c r="CD274" t="s">
        <v>12166</v>
      </c>
      <c r="CF274" t="s">
        <v>128</v>
      </c>
      <c r="CG274" t="s">
        <v>120</v>
      </c>
      <c r="CH274" s="3">
        <v>96950</v>
      </c>
      <c r="CI274" s="4">
        <v>8.15</v>
      </c>
      <c r="CK274" s="4">
        <v>12.23</v>
      </c>
      <c r="CM274" t="s">
        <v>136</v>
      </c>
      <c r="CN274" t="s">
        <v>224</v>
      </c>
      <c r="CO274" t="s">
        <v>137</v>
      </c>
      <c r="CQ274" t="s">
        <v>115</v>
      </c>
      <c r="CR274" t="s">
        <v>138</v>
      </c>
      <c r="CS274" t="s">
        <v>139</v>
      </c>
      <c r="CT274" t="s">
        <v>138</v>
      </c>
      <c r="CU274" t="s">
        <v>139</v>
      </c>
      <c r="CV274" t="s">
        <v>138</v>
      </c>
      <c r="CW274" t="s">
        <v>139</v>
      </c>
      <c r="CX274" s="2" t="s">
        <v>12167</v>
      </c>
      <c r="CY274" s="10">
        <v>16702881463</v>
      </c>
      <c r="CZ274" t="s">
        <v>2022</v>
      </c>
      <c r="DA274" t="s">
        <v>417</v>
      </c>
      <c r="DB274" t="s">
        <v>138</v>
      </c>
      <c r="DC274" t="s">
        <v>115</v>
      </c>
    </row>
    <row r="275" spans="1:112" ht="14.45" customHeight="1" x14ac:dyDescent="0.25">
      <c r="A275" t="s">
        <v>12430</v>
      </c>
      <c r="B275" t="s">
        <v>1155</v>
      </c>
      <c r="C275" s="1">
        <v>45476</v>
      </c>
      <c r="D275" s="1">
        <v>45580</v>
      </c>
      <c r="E275" t="s">
        <v>210</v>
      </c>
      <c r="F275" s="1">
        <v>45564</v>
      </c>
      <c r="G275" t="s">
        <v>138</v>
      </c>
      <c r="H275" t="s">
        <v>115</v>
      </c>
      <c r="I275" t="s">
        <v>115</v>
      </c>
      <c r="J275" t="s">
        <v>12355</v>
      </c>
      <c r="K275" t="s">
        <v>12356</v>
      </c>
      <c r="L275" t="s">
        <v>12357</v>
      </c>
      <c r="M275" t="s">
        <v>139</v>
      </c>
      <c r="N275" t="s">
        <v>128</v>
      </c>
      <c r="O275" t="s">
        <v>120</v>
      </c>
      <c r="P275" s="3">
        <v>96950</v>
      </c>
      <c r="Q275" t="s">
        <v>121</v>
      </c>
      <c r="S275" s="10">
        <v>16702878689</v>
      </c>
      <c r="U275" t="s">
        <v>12358</v>
      </c>
      <c r="V275">
        <v>72251</v>
      </c>
      <c r="W275" t="s">
        <v>123</v>
      </c>
      <c r="Y275" t="s">
        <v>9717</v>
      </c>
      <c r="Z275" t="s">
        <v>9718</v>
      </c>
      <c r="AA275" t="s">
        <v>12431</v>
      </c>
      <c r="AB275" t="s">
        <v>658</v>
      </c>
      <c r="AC275" t="s">
        <v>12357</v>
      </c>
      <c r="AD275" t="s">
        <v>139</v>
      </c>
      <c r="AE275" t="s">
        <v>128</v>
      </c>
      <c r="AF275" t="s">
        <v>120</v>
      </c>
      <c r="AG275" s="3">
        <v>96950</v>
      </c>
      <c r="AH275" t="s">
        <v>121</v>
      </c>
      <c r="AJ275" s="10">
        <v>16702878689</v>
      </c>
      <c r="AL275" t="s">
        <v>12359</v>
      </c>
      <c r="BD275" t="str">
        <f>"35-2014.00"</f>
        <v>35-2014.00</v>
      </c>
      <c r="BE275" t="s">
        <v>221</v>
      </c>
      <c r="BF275" t="s">
        <v>12432</v>
      </c>
      <c r="BG275" t="s">
        <v>223</v>
      </c>
      <c r="BH275">
        <v>2</v>
      </c>
      <c r="BI275">
        <v>2</v>
      </c>
      <c r="BJ275" s="1">
        <v>45566</v>
      </c>
      <c r="BK275" s="1">
        <v>46660</v>
      </c>
      <c r="BL275" s="1">
        <v>45580</v>
      </c>
      <c r="BM275" s="1">
        <v>46660</v>
      </c>
      <c r="BN275">
        <v>35</v>
      </c>
      <c r="BO275">
        <v>0</v>
      </c>
      <c r="BP275">
        <v>7</v>
      </c>
      <c r="BQ275">
        <v>7</v>
      </c>
      <c r="BR275">
        <v>7</v>
      </c>
      <c r="BS275">
        <v>7</v>
      </c>
      <c r="BT275">
        <v>7</v>
      </c>
      <c r="BU275">
        <v>0</v>
      </c>
      <c r="BV275" t="str">
        <f>"11:00 AM"</f>
        <v>11:00 AM</v>
      </c>
      <c r="BW275" t="str">
        <f>"9:00 PM"</f>
        <v>9:00 PM</v>
      </c>
      <c r="BX275" t="s">
        <v>240</v>
      </c>
      <c r="BY275">
        <v>0</v>
      </c>
      <c r="BZ275">
        <v>12</v>
      </c>
      <c r="CA275" t="s">
        <v>115</v>
      </c>
      <c r="CC275" s="2" t="s">
        <v>12433</v>
      </c>
      <c r="CD275" t="s">
        <v>12357</v>
      </c>
      <c r="CE275" t="s">
        <v>139</v>
      </c>
      <c r="CF275" t="s">
        <v>128</v>
      </c>
      <c r="CG275" t="s">
        <v>120</v>
      </c>
      <c r="CH275" s="3">
        <v>96950</v>
      </c>
      <c r="CI275" s="4">
        <v>8.69</v>
      </c>
      <c r="CJ275" s="4">
        <v>8.69</v>
      </c>
      <c r="CK275" s="4">
        <v>13.03</v>
      </c>
      <c r="CL275" s="4">
        <v>13.03</v>
      </c>
      <c r="CM275" t="s">
        <v>136</v>
      </c>
      <c r="CN275" t="s">
        <v>12434</v>
      </c>
      <c r="CO275" t="s">
        <v>137</v>
      </c>
      <c r="CQ275" t="s">
        <v>115</v>
      </c>
      <c r="CR275" t="s">
        <v>138</v>
      </c>
      <c r="CS275" t="s">
        <v>139</v>
      </c>
      <c r="CT275" t="s">
        <v>138</v>
      </c>
      <c r="CU275" t="s">
        <v>139</v>
      </c>
      <c r="CV275" t="s">
        <v>138</v>
      </c>
      <c r="CW275" t="s">
        <v>139</v>
      </c>
      <c r="CX275" t="s">
        <v>2315</v>
      </c>
      <c r="CY275" s="10">
        <v>16702878689</v>
      </c>
      <c r="CZ275" t="s">
        <v>12363</v>
      </c>
      <c r="DA275" t="s">
        <v>139</v>
      </c>
      <c r="DB275" t="s">
        <v>138</v>
      </c>
      <c r="DC275" t="s">
        <v>115</v>
      </c>
    </row>
    <row r="276" spans="1:112" ht="14.45" customHeight="1" x14ac:dyDescent="0.25">
      <c r="A276" t="s">
        <v>12463</v>
      </c>
      <c r="B276" t="s">
        <v>248</v>
      </c>
      <c r="C276" s="1">
        <v>45505</v>
      </c>
      <c r="D276" s="1">
        <v>45580</v>
      </c>
      <c r="E276" t="s">
        <v>210</v>
      </c>
      <c r="F276" s="1">
        <v>45656</v>
      </c>
      <c r="G276" t="s">
        <v>115</v>
      </c>
      <c r="H276" t="s">
        <v>115</v>
      </c>
      <c r="I276" t="s">
        <v>115</v>
      </c>
      <c r="J276" t="s">
        <v>12464</v>
      </c>
      <c r="K276" t="s">
        <v>12465</v>
      </c>
      <c r="L276" t="s">
        <v>12466</v>
      </c>
      <c r="M276" t="s">
        <v>12467</v>
      </c>
      <c r="N276" t="s">
        <v>128</v>
      </c>
      <c r="O276" t="s">
        <v>120</v>
      </c>
      <c r="P276" s="3">
        <v>96950</v>
      </c>
      <c r="Q276" t="s">
        <v>121</v>
      </c>
      <c r="S276" s="10">
        <v>16707830162</v>
      </c>
      <c r="U276" t="s">
        <v>12468</v>
      </c>
      <c r="V276">
        <v>812199</v>
      </c>
      <c r="W276" t="s">
        <v>123</v>
      </c>
      <c r="Y276" t="s">
        <v>7332</v>
      </c>
      <c r="Z276" t="s">
        <v>12469</v>
      </c>
      <c r="AA276" t="s">
        <v>4316</v>
      </c>
      <c r="AB276" t="s">
        <v>126</v>
      </c>
      <c r="AC276" t="s">
        <v>12466</v>
      </c>
      <c r="AD276" t="s">
        <v>12467</v>
      </c>
      <c r="AE276" t="s">
        <v>128</v>
      </c>
      <c r="AF276" t="s">
        <v>120</v>
      </c>
      <c r="AG276" s="3">
        <v>96950</v>
      </c>
      <c r="AH276" t="s">
        <v>121</v>
      </c>
      <c r="AJ276" s="10">
        <v>16707830162</v>
      </c>
      <c r="AL276" t="s">
        <v>12470</v>
      </c>
      <c r="BD276" t="str">
        <f>"31-9011.00"</f>
        <v>31-9011.00</v>
      </c>
      <c r="BE276" t="s">
        <v>671</v>
      </c>
      <c r="BF276" t="s">
        <v>12471</v>
      </c>
      <c r="BG276" t="s">
        <v>6280</v>
      </c>
      <c r="BH276">
        <v>2</v>
      </c>
      <c r="BI276">
        <v>2</v>
      </c>
      <c r="BJ276" s="1">
        <v>45658</v>
      </c>
      <c r="BK276" s="1">
        <v>46022</v>
      </c>
      <c r="BL276" s="1">
        <v>45658</v>
      </c>
      <c r="BM276" s="1">
        <v>46022</v>
      </c>
      <c r="BN276">
        <v>35</v>
      </c>
      <c r="BO276">
        <v>7</v>
      </c>
      <c r="BP276">
        <v>0</v>
      </c>
      <c r="BQ276">
        <v>0</v>
      </c>
      <c r="BR276">
        <v>7</v>
      </c>
      <c r="BS276">
        <v>7</v>
      </c>
      <c r="BT276">
        <v>7</v>
      </c>
      <c r="BU276">
        <v>7</v>
      </c>
      <c r="BV276" t="str">
        <f>"12:00 PM"</f>
        <v>12:00 PM</v>
      </c>
      <c r="BW276" t="str">
        <f>"8:00 PM"</f>
        <v>8:00 PM</v>
      </c>
      <c r="BX276" t="s">
        <v>240</v>
      </c>
      <c r="BY276">
        <v>0</v>
      </c>
      <c r="BZ276">
        <v>12</v>
      </c>
      <c r="CA276" t="s">
        <v>115</v>
      </c>
      <c r="CC276" t="s">
        <v>12472</v>
      </c>
      <c r="CD276" t="s">
        <v>12473</v>
      </c>
      <c r="CF276" t="s">
        <v>128</v>
      </c>
      <c r="CG276" t="s">
        <v>120</v>
      </c>
      <c r="CH276" s="3">
        <v>96950</v>
      </c>
      <c r="CI276" s="4">
        <v>12.37</v>
      </c>
      <c r="CJ276" s="4">
        <v>12.37</v>
      </c>
      <c r="CK276" s="4">
        <v>0</v>
      </c>
      <c r="CL276" s="4">
        <v>0</v>
      </c>
      <c r="CM276" t="s">
        <v>136</v>
      </c>
      <c r="CN276" t="s">
        <v>139</v>
      </c>
      <c r="CO276" t="s">
        <v>137</v>
      </c>
      <c r="CQ276" t="s">
        <v>115</v>
      </c>
      <c r="CR276" t="s">
        <v>138</v>
      </c>
      <c r="CS276" t="s">
        <v>139</v>
      </c>
      <c r="CT276" t="s">
        <v>139</v>
      </c>
      <c r="CU276" t="s">
        <v>139</v>
      </c>
      <c r="CV276" t="s">
        <v>138</v>
      </c>
      <c r="CW276" t="s">
        <v>139</v>
      </c>
      <c r="CX276" t="s">
        <v>224</v>
      </c>
      <c r="CY276" s="10">
        <v>16707830162</v>
      </c>
      <c r="CZ276" t="s">
        <v>12470</v>
      </c>
      <c r="DA276" t="s">
        <v>139</v>
      </c>
      <c r="DB276" t="s">
        <v>138</v>
      </c>
      <c r="DC276" t="s">
        <v>115</v>
      </c>
    </row>
    <row r="277" spans="1:112" ht="14.45" customHeight="1" x14ac:dyDescent="0.25">
      <c r="A277" t="s">
        <v>12969</v>
      </c>
      <c r="B277" t="s">
        <v>158</v>
      </c>
      <c r="C277" s="1">
        <v>45471</v>
      </c>
      <c r="D277" s="1">
        <v>45580</v>
      </c>
      <c r="E277" t="s">
        <v>210</v>
      </c>
      <c r="F277" s="1">
        <v>45564</v>
      </c>
      <c r="G277" t="s">
        <v>115</v>
      </c>
      <c r="H277" t="s">
        <v>115</v>
      </c>
      <c r="I277" t="s">
        <v>115</v>
      </c>
      <c r="J277" t="s">
        <v>1436</v>
      </c>
      <c r="L277" t="s">
        <v>1437</v>
      </c>
      <c r="M277" t="s">
        <v>1438</v>
      </c>
      <c r="N277" t="s">
        <v>128</v>
      </c>
      <c r="O277" t="s">
        <v>120</v>
      </c>
      <c r="P277" s="3">
        <v>96950</v>
      </c>
      <c r="Q277" t="s">
        <v>121</v>
      </c>
      <c r="S277" s="10">
        <v>16702858730</v>
      </c>
      <c r="U277" t="s">
        <v>1439</v>
      </c>
      <c r="V277">
        <v>561320</v>
      </c>
      <c r="W277" t="s">
        <v>123</v>
      </c>
      <c r="Y277" t="s">
        <v>1440</v>
      </c>
      <c r="Z277" t="s">
        <v>1441</v>
      </c>
      <c r="AA277" t="s">
        <v>1442</v>
      </c>
      <c r="AB277" t="s">
        <v>448</v>
      </c>
      <c r="AC277" t="s">
        <v>1437</v>
      </c>
      <c r="AD277" t="s">
        <v>1438</v>
      </c>
      <c r="AE277" t="s">
        <v>128</v>
      </c>
      <c r="AF277" t="s">
        <v>120</v>
      </c>
      <c r="AG277" s="3">
        <v>96950</v>
      </c>
      <c r="AH277" t="s">
        <v>121</v>
      </c>
      <c r="AJ277" s="10">
        <v>16702858730</v>
      </c>
      <c r="AL277" t="s">
        <v>1443</v>
      </c>
      <c r="BD277" t="str">
        <f>"35-2014.00"</f>
        <v>35-2014.00</v>
      </c>
      <c r="BE277" t="s">
        <v>221</v>
      </c>
      <c r="BF277" t="s">
        <v>12970</v>
      </c>
      <c r="BG277" t="s">
        <v>223</v>
      </c>
      <c r="BH277">
        <v>11</v>
      </c>
      <c r="BJ277" s="1">
        <v>45566</v>
      </c>
      <c r="BK277" s="1">
        <v>45930</v>
      </c>
      <c r="BN277">
        <v>35</v>
      </c>
      <c r="BO277">
        <v>0</v>
      </c>
      <c r="BP277">
        <v>7</v>
      </c>
      <c r="BQ277">
        <v>7</v>
      </c>
      <c r="BR277">
        <v>7</v>
      </c>
      <c r="BS277">
        <v>7</v>
      </c>
      <c r="BT277">
        <v>7</v>
      </c>
      <c r="BU277">
        <v>0</v>
      </c>
      <c r="BV277" t="str">
        <f>"7:00 AM"</f>
        <v>7:00 AM</v>
      </c>
      <c r="BW277" t="str">
        <f>"3:00 PM"</f>
        <v>3:00 PM</v>
      </c>
      <c r="BX277" t="s">
        <v>240</v>
      </c>
      <c r="BY277">
        <v>0</v>
      </c>
      <c r="BZ277">
        <v>12</v>
      </c>
      <c r="CA277" t="s">
        <v>115</v>
      </c>
      <c r="CC277" t="s">
        <v>12971</v>
      </c>
      <c r="CD277" t="s">
        <v>1447</v>
      </c>
      <c r="CE277" t="s">
        <v>1448</v>
      </c>
      <c r="CF277" t="s">
        <v>128</v>
      </c>
      <c r="CG277" t="s">
        <v>120</v>
      </c>
      <c r="CH277" s="3">
        <v>96950</v>
      </c>
      <c r="CI277" s="4">
        <v>8.69</v>
      </c>
      <c r="CJ277" s="4">
        <v>8.69</v>
      </c>
      <c r="CK277" s="4">
        <v>13.04</v>
      </c>
      <c r="CL277" s="4">
        <v>13.04</v>
      </c>
      <c r="CM277" t="s">
        <v>136</v>
      </c>
      <c r="CN277" t="s">
        <v>224</v>
      </c>
      <c r="CO277" t="s">
        <v>137</v>
      </c>
      <c r="CQ277" t="s">
        <v>115</v>
      </c>
      <c r="CR277" t="s">
        <v>138</v>
      </c>
      <c r="CS277" t="s">
        <v>139</v>
      </c>
      <c r="CT277" t="s">
        <v>138</v>
      </c>
      <c r="CU277" t="s">
        <v>139</v>
      </c>
      <c r="CV277" t="s">
        <v>138</v>
      </c>
      <c r="CW277" t="s">
        <v>139</v>
      </c>
      <c r="CX277" s="2" t="s">
        <v>4854</v>
      </c>
      <c r="CY277" s="10">
        <v>16702858730</v>
      </c>
      <c r="CZ277" t="s">
        <v>1443</v>
      </c>
      <c r="DA277" t="s">
        <v>331</v>
      </c>
      <c r="DB277" t="s">
        <v>138</v>
      </c>
      <c r="DC277" t="s">
        <v>115</v>
      </c>
    </row>
    <row r="278" spans="1:112" ht="14.45" customHeight="1" x14ac:dyDescent="0.25">
      <c r="A278" t="s">
        <v>13382</v>
      </c>
      <c r="B278" t="s">
        <v>158</v>
      </c>
      <c r="C278" s="1">
        <v>45501</v>
      </c>
      <c r="D278" s="1">
        <v>45580</v>
      </c>
      <c r="E278" t="s">
        <v>114</v>
      </c>
      <c r="G278" t="s">
        <v>115</v>
      </c>
      <c r="H278" t="s">
        <v>115</v>
      </c>
      <c r="I278" t="s">
        <v>115</v>
      </c>
      <c r="J278" t="s">
        <v>8735</v>
      </c>
      <c r="K278" t="s">
        <v>8735</v>
      </c>
      <c r="L278" t="s">
        <v>8736</v>
      </c>
      <c r="M278" t="s">
        <v>903</v>
      </c>
      <c r="N278" t="s">
        <v>145</v>
      </c>
      <c r="O278" t="s">
        <v>120</v>
      </c>
      <c r="P278" s="3">
        <v>96951</v>
      </c>
      <c r="Q278" t="s">
        <v>121</v>
      </c>
      <c r="S278" s="10">
        <v>16707850100</v>
      </c>
      <c r="U278" t="s">
        <v>8737</v>
      </c>
      <c r="V278">
        <v>55111</v>
      </c>
      <c r="W278" t="s">
        <v>123</v>
      </c>
      <c r="Y278" t="s">
        <v>8738</v>
      </c>
      <c r="Z278" t="s">
        <v>2808</v>
      </c>
      <c r="AB278" t="s">
        <v>1275</v>
      </c>
      <c r="AC278" t="s">
        <v>8736</v>
      </c>
      <c r="AD278" t="s">
        <v>903</v>
      </c>
      <c r="AE278" t="s">
        <v>145</v>
      </c>
      <c r="AF278" t="s">
        <v>120</v>
      </c>
      <c r="AG278" s="3">
        <v>96951</v>
      </c>
      <c r="AH278" t="s">
        <v>121</v>
      </c>
      <c r="AJ278" s="10">
        <v>16707850100</v>
      </c>
      <c r="AL278" t="s">
        <v>8743</v>
      </c>
      <c r="BD278" t="str">
        <f>"35-2014.00"</f>
        <v>35-2014.00</v>
      </c>
      <c r="BE278" t="s">
        <v>221</v>
      </c>
      <c r="BF278" t="s">
        <v>13383</v>
      </c>
      <c r="BG278" t="s">
        <v>223</v>
      </c>
      <c r="BH278">
        <v>3</v>
      </c>
      <c r="BJ278" s="1">
        <v>45453</v>
      </c>
      <c r="BK278" s="1">
        <v>45817</v>
      </c>
      <c r="BN278">
        <v>35</v>
      </c>
      <c r="BO278">
        <v>0</v>
      </c>
      <c r="BP278">
        <v>7</v>
      </c>
      <c r="BQ278">
        <v>7</v>
      </c>
      <c r="BR278">
        <v>7</v>
      </c>
      <c r="BS278">
        <v>7</v>
      </c>
      <c r="BT278">
        <v>7</v>
      </c>
      <c r="BU278">
        <v>0</v>
      </c>
      <c r="BV278" t="str">
        <f>"8:00 AM"</f>
        <v>8:00 AM</v>
      </c>
      <c r="BW278" t="str">
        <f>"4:00 PM"</f>
        <v>4:00 PM</v>
      </c>
      <c r="BX278" t="s">
        <v>240</v>
      </c>
      <c r="BY278">
        <v>0</v>
      </c>
      <c r="BZ278">
        <v>12</v>
      </c>
      <c r="CA278" t="s">
        <v>115</v>
      </c>
      <c r="CC278" t="s">
        <v>13384</v>
      </c>
      <c r="CD278" t="s">
        <v>8736</v>
      </c>
      <c r="CE278" t="s">
        <v>903</v>
      </c>
      <c r="CF278" t="s">
        <v>145</v>
      </c>
      <c r="CG278" t="s">
        <v>120</v>
      </c>
      <c r="CH278" s="3">
        <v>96951</v>
      </c>
      <c r="CI278" s="4">
        <v>8.83</v>
      </c>
      <c r="CJ278" s="4">
        <v>8.83</v>
      </c>
      <c r="CK278" s="4">
        <v>13.24</v>
      </c>
      <c r="CL278" s="4">
        <v>13.24</v>
      </c>
      <c r="CM278" t="s">
        <v>136</v>
      </c>
      <c r="CN278" t="s">
        <v>139</v>
      </c>
      <c r="CO278" t="s">
        <v>137</v>
      </c>
      <c r="CQ278" t="s">
        <v>115</v>
      </c>
      <c r="CR278" t="s">
        <v>138</v>
      </c>
      <c r="CS278" t="s">
        <v>139</v>
      </c>
      <c r="CT278" t="s">
        <v>138</v>
      </c>
      <c r="CU278" t="s">
        <v>139</v>
      </c>
      <c r="CV278" t="s">
        <v>138</v>
      </c>
      <c r="CW278" t="s">
        <v>139</v>
      </c>
      <c r="CX278" t="s">
        <v>139</v>
      </c>
      <c r="CY278" s="10">
        <v>16707850100</v>
      </c>
      <c r="CZ278" t="s">
        <v>8743</v>
      </c>
      <c r="DA278" t="s">
        <v>139</v>
      </c>
      <c r="DB278" t="s">
        <v>138</v>
      </c>
      <c r="DC278" t="s">
        <v>115</v>
      </c>
    </row>
    <row r="279" spans="1:112" ht="14.45" customHeight="1" x14ac:dyDescent="0.25">
      <c r="A279" t="s">
        <v>13611</v>
      </c>
      <c r="B279" t="s">
        <v>158</v>
      </c>
      <c r="C279" s="1">
        <v>45470</v>
      </c>
      <c r="D279" s="1">
        <v>45580</v>
      </c>
      <c r="E279" t="s">
        <v>210</v>
      </c>
      <c r="F279" s="1">
        <v>45564</v>
      </c>
      <c r="G279" t="s">
        <v>115</v>
      </c>
      <c r="H279" t="s">
        <v>115</v>
      </c>
      <c r="I279" t="s">
        <v>115</v>
      </c>
      <c r="J279" t="s">
        <v>2012</v>
      </c>
      <c r="L279" t="s">
        <v>640</v>
      </c>
      <c r="N279" t="s">
        <v>128</v>
      </c>
      <c r="O279" t="s">
        <v>120</v>
      </c>
      <c r="P279" s="3">
        <v>96950</v>
      </c>
      <c r="Q279" t="s">
        <v>121</v>
      </c>
      <c r="S279" s="10">
        <v>16702881463</v>
      </c>
      <c r="U279" t="s">
        <v>2015</v>
      </c>
      <c r="V279">
        <v>561320</v>
      </c>
      <c r="W279" t="s">
        <v>123</v>
      </c>
      <c r="Y279" t="s">
        <v>643</v>
      </c>
      <c r="Z279" t="s">
        <v>644</v>
      </c>
      <c r="AA279" t="s">
        <v>645</v>
      </c>
      <c r="AB279" t="s">
        <v>126</v>
      </c>
      <c r="AC279" t="s">
        <v>640</v>
      </c>
      <c r="AE279" t="s">
        <v>128</v>
      </c>
      <c r="AF279" t="s">
        <v>120</v>
      </c>
      <c r="AG279" s="3">
        <v>96950</v>
      </c>
      <c r="AH279" t="s">
        <v>121</v>
      </c>
      <c r="AJ279" s="10">
        <v>16702881463</v>
      </c>
      <c r="AL279" t="s">
        <v>2018</v>
      </c>
      <c r="BD279" t="str">
        <f>"35-2021.00"</f>
        <v>35-2021.00</v>
      </c>
      <c r="BE279" t="s">
        <v>282</v>
      </c>
      <c r="BF279" t="s">
        <v>13612</v>
      </c>
      <c r="BG279" t="s">
        <v>13613</v>
      </c>
      <c r="BH279">
        <v>10</v>
      </c>
      <c r="BJ279" s="1">
        <v>45566</v>
      </c>
      <c r="BK279" s="1">
        <v>45930</v>
      </c>
      <c r="BN279">
        <v>35</v>
      </c>
      <c r="BO279">
        <v>0</v>
      </c>
      <c r="BP279">
        <v>7</v>
      </c>
      <c r="BQ279">
        <v>7</v>
      </c>
      <c r="BR279">
        <v>7</v>
      </c>
      <c r="BS279">
        <v>7</v>
      </c>
      <c r="BT279">
        <v>7</v>
      </c>
      <c r="BU279">
        <v>0</v>
      </c>
      <c r="BV279" t="str">
        <f>"8:00 AM"</f>
        <v>8:00 AM</v>
      </c>
      <c r="BW279" t="str">
        <f>"4:00 PM"</f>
        <v>4:00 PM</v>
      </c>
      <c r="BX279" t="s">
        <v>240</v>
      </c>
      <c r="BY279">
        <v>0</v>
      </c>
      <c r="BZ279">
        <v>3</v>
      </c>
      <c r="CA279" t="s">
        <v>115</v>
      </c>
      <c r="CC279" t="s">
        <v>1983</v>
      </c>
      <c r="CD279" t="s">
        <v>13614</v>
      </c>
      <c r="CF279" t="s">
        <v>128</v>
      </c>
      <c r="CG279" t="s">
        <v>120</v>
      </c>
      <c r="CH279" s="3">
        <v>96950</v>
      </c>
      <c r="CI279" s="4">
        <v>7.95</v>
      </c>
      <c r="CJ279" s="4">
        <v>7.95</v>
      </c>
      <c r="CK279" s="4">
        <v>11.93</v>
      </c>
      <c r="CL279" s="4">
        <v>11.93</v>
      </c>
      <c r="CM279" t="s">
        <v>136</v>
      </c>
      <c r="CN279" t="s">
        <v>224</v>
      </c>
      <c r="CO279" t="s">
        <v>137</v>
      </c>
      <c r="CQ279" t="s">
        <v>115</v>
      </c>
      <c r="CR279" t="s">
        <v>138</v>
      </c>
      <c r="CS279" t="s">
        <v>139</v>
      </c>
      <c r="CT279" t="s">
        <v>138</v>
      </c>
      <c r="CU279" t="s">
        <v>139</v>
      </c>
      <c r="CV279" t="s">
        <v>138</v>
      </c>
      <c r="CW279" t="s">
        <v>139</v>
      </c>
      <c r="CX279" s="2" t="s">
        <v>9359</v>
      </c>
      <c r="CY279" s="10">
        <v>16702881463</v>
      </c>
      <c r="CZ279" t="s">
        <v>2022</v>
      </c>
      <c r="DA279" t="s">
        <v>417</v>
      </c>
      <c r="DB279" t="s">
        <v>138</v>
      </c>
      <c r="DC279" t="s">
        <v>115</v>
      </c>
    </row>
    <row r="280" spans="1:112" ht="14.45" customHeight="1" x14ac:dyDescent="0.25">
      <c r="A280" t="s">
        <v>13634</v>
      </c>
      <c r="B280" t="s">
        <v>248</v>
      </c>
      <c r="C280" s="1">
        <v>45492</v>
      </c>
      <c r="D280" s="1">
        <v>45580</v>
      </c>
      <c r="E280" t="s">
        <v>210</v>
      </c>
      <c r="F280" s="1">
        <v>45565</v>
      </c>
      <c r="G280" t="s">
        <v>138</v>
      </c>
      <c r="H280" t="s">
        <v>115</v>
      </c>
      <c r="I280" t="s">
        <v>115</v>
      </c>
      <c r="J280" t="s">
        <v>4142</v>
      </c>
      <c r="L280" t="s">
        <v>4143</v>
      </c>
      <c r="M280" t="s">
        <v>4144</v>
      </c>
      <c r="N280" t="s">
        <v>128</v>
      </c>
      <c r="O280" t="s">
        <v>120</v>
      </c>
      <c r="P280" s="3">
        <v>96950</v>
      </c>
      <c r="Q280" t="s">
        <v>121</v>
      </c>
      <c r="S280" s="10">
        <v>16702353838</v>
      </c>
      <c r="U280" t="s">
        <v>4145</v>
      </c>
      <c r="V280">
        <v>42499</v>
      </c>
      <c r="W280" t="s">
        <v>123</v>
      </c>
      <c r="Y280" t="s">
        <v>4146</v>
      </c>
      <c r="Z280" t="s">
        <v>4147</v>
      </c>
      <c r="AB280" t="s">
        <v>705</v>
      </c>
      <c r="AC280" t="s">
        <v>4143</v>
      </c>
      <c r="AD280" t="s">
        <v>4144</v>
      </c>
      <c r="AE280" t="s">
        <v>128</v>
      </c>
      <c r="AF280" t="s">
        <v>120</v>
      </c>
      <c r="AG280" s="3">
        <v>96950</v>
      </c>
      <c r="AH280" t="s">
        <v>121</v>
      </c>
      <c r="AJ280" s="10">
        <v>16702353838</v>
      </c>
      <c r="AL280" t="s">
        <v>4148</v>
      </c>
      <c r="BD280" t="str">
        <f>"49-9071.00"</f>
        <v>49-9071.00</v>
      </c>
      <c r="BE280" t="s">
        <v>169</v>
      </c>
      <c r="BF280" t="s">
        <v>4149</v>
      </c>
      <c r="BG280" t="s">
        <v>2006</v>
      </c>
      <c r="BH280">
        <v>1</v>
      </c>
      <c r="BI280">
        <v>1</v>
      </c>
      <c r="BJ280" s="1">
        <v>45567</v>
      </c>
      <c r="BK280" s="1">
        <v>46661</v>
      </c>
      <c r="BL280" s="1">
        <v>45580</v>
      </c>
      <c r="BM280" s="1">
        <v>46661</v>
      </c>
      <c r="BN280">
        <v>35</v>
      </c>
      <c r="BO280">
        <v>0</v>
      </c>
      <c r="BP280">
        <v>7</v>
      </c>
      <c r="BQ280">
        <v>7</v>
      </c>
      <c r="BR280">
        <v>7</v>
      </c>
      <c r="BS280">
        <v>7</v>
      </c>
      <c r="BT280">
        <v>7</v>
      </c>
      <c r="BU280">
        <v>0</v>
      </c>
      <c r="BV280" t="str">
        <f>"8:00 AM"</f>
        <v>8:00 AM</v>
      </c>
      <c r="BW280" t="str">
        <f>"5:00 PM"</f>
        <v>5:00 PM</v>
      </c>
      <c r="BX280" t="s">
        <v>240</v>
      </c>
      <c r="BY280">
        <v>0</v>
      </c>
      <c r="BZ280">
        <v>24</v>
      </c>
      <c r="CA280" t="s">
        <v>115</v>
      </c>
      <c r="CC280" t="s">
        <v>13635</v>
      </c>
      <c r="CD280" t="s">
        <v>3364</v>
      </c>
      <c r="CE280" t="s">
        <v>1000</v>
      </c>
      <c r="CF280" t="s">
        <v>128</v>
      </c>
      <c r="CG280" t="s">
        <v>120</v>
      </c>
      <c r="CH280" s="3">
        <v>96950</v>
      </c>
      <c r="CI280" s="4">
        <v>9.75</v>
      </c>
      <c r="CJ280" s="4">
        <v>9.75</v>
      </c>
      <c r="CK280" s="4">
        <v>14.63</v>
      </c>
      <c r="CL280" s="4">
        <v>14.63</v>
      </c>
      <c r="CM280" t="s">
        <v>136</v>
      </c>
      <c r="CN280" t="s">
        <v>331</v>
      </c>
      <c r="CO280" t="s">
        <v>137</v>
      </c>
      <c r="CQ280" t="s">
        <v>115</v>
      </c>
      <c r="CR280" t="s">
        <v>138</v>
      </c>
      <c r="CS280" t="s">
        <v>139</v>
      </c>
      <c r="CT280" t="s">
        <v>139</v>
      </c>
      <c r="CU280" t="s">
        <v>139</v>
      </c>
      <c r="CV280" t="s">
        <v>138</v>
      </c>
      <c r="CW280" t="s">
        <v>139</v>
      </c>
      <c r="CX280" t="s">
        <v>139</v>
      </c>
      <c r="CY280" s="10">
        <v>16702353838</v>
      </c>
      <c r="CZ280" t="s">
        <v>4151</v>
      </c>
      <c r="DA280" t="s">
        <v>139</v>
      </c>
      <c r="DB280" t="s">
        <v>138</v>
      </c>
      <c r="DC280" t="s">
        <v>115</v>
      </c>
    </row>
    <row r="281" spans="1:112" ht="14.45" customHeight="1" x14ac:dyDescent="0.25">
      <c r="A281" t="s">
        <v>13819</v>
      </c>
      <c r="B281" t="s">
        <v>158</v>
      </c>
      <c r="C281" s="1">
        <v>45471</v>
      </c>
      <c r="D281" s="1">
        <v>45580</v>
      </c>
      <c r="E281" t="s">
        <v>210</v>
      </c>
      <c r="F281" s="1">
        <v>45564</v>
      </c>
      <c r="G281" t="s">
        <v>115</v>
      </c>
      <c r="H281" t="s">
        <v>115</v>
      </c>
      <c r="I281" t="s">
        <v>115</v>
      </c>
      <c r="J281" t="s">
        <v>1436</v>
      </c>
      <c r="L281" t="s">
        <v>1437</v>
      </c>
      <c r="M281" t="s">
        <v>1438</v>
      </c>
      <c r="N281" t="s">
        <v>128</v>
      </c>
      <c r="O281" t="s">
        <v>120</v>
      </c>
      <c r="P281" s="3">
        <v>96950</v>
      </c>
      <c r="Q281" t="s">
        <v>121</v>
      </c>
      <c r="S281" s="10">
        <v>16702858730</v>
      </c>
      <c r="U281" t="s">
        <v>1439</v>
      </c>
      <c r="V281">
        <v>561320</v>
      </c>
      <c r="W281" t="s">
        <v>123</v>
      </c>
      <c r="Y281" t="s">
        <v>1440</v>
      </c>
      <c r="Z281" t="s">
        <v>1441</v>
      </c>
      <c r="AA281" t="s">
        <v>1442</v>
      </c>
      <c r="AB281" t="s">
        <v>448</v>
      </c>
      <c r="AC281" t="s">
        <v>1437</v>
      </c>
      <c r="AD281" t="s">
        <v>1438</v>
      </c>
      <c r="AE281" t="s">
        <v>128</v>
      </c>
      <c r="AF281" t="s">
        <v>120</v>
      </c>
      <c r="AG281" s="3">
        <v>96950</v>
      </c>
      <c r="AH281" t="s">
        <v>121</v>
      </c>
      <c r="AJ281" s="10">
        <v>16702858730</v>
      </c>
      <c r="AL281" t="s">
        <v>1443</v>
      </c>
      <c r="BD281" t="str">
        <f>"37-2012.00"</f>
        <v>37-2012.00</v>
      </c>
      <c r="BE281" t="s">
        <v>647</v>
      </c>
      <c r="BF281" t="s">
        <v>11568</v>
      </c>
      <c r="BG281" t="s">
        <v>2395</v>
      </c>
      <c r="BH281">
        <v>19</v>
      </c>
      <c r="BJ281" s="1">
        <v>45566</v>
      </c>
      <c r="BK281" s="1">
        <v>45930</v>
      </c>
      <c r="BN281">
        <v>35</v>
      </c>
      <c r="BO281">
        <v>0</v>
      </c>
      <c r="BP281">
        <v>7</v>
      </c>
      <c r="BQ281">
        <v>7</v>
      </c>
      <c r="BR281">
        <v>7</v>
      </c>
      <c r="BS281">
        <v>7</v>
      </c>
      <c r="BT281">
        <v>7</v>
      </c>
      <c r="BU281">
        <v>0</v>
      </c>
      <c r="BV281" t="str">
        <f>"9:00 AM"</f>
        <v>9:00 AM</v>
      </c>
      <c r="BW281" t="str">
        <f>"5:00 PM"</f>
        <v>5:00 PM</v>
      </c>
      <c r="BX281" t="s">
        <v>240</v>
      </c>
      <c r="BY281">
        <v>0</v>
      </c>
      <c r="BZ281">
        <v>3</v>
      </c>
      <c r="CA281" t="s">
        <v>115</v>
      </c>
      <c r="CC281" s="2" t="s">
        <v>13820</v>
      </c>
      <c r="CD281" t="s">
        <v>1447</v>
      </c>
      <c r="CE281" t="s">
        <v>1448</v>
      </c>
      <c r="CF281" t="s">
        <v>128</v>
      </c>
      <c r="CG281" t="s">
        <v>120</v>
      </c>
      <c r="CH281" s="3">
        <v>96950</v>
      </c>
      <c r="CI281" s="4">
        <v>7.64</v>
      </c>
      <c r="CJ281" s="4">
        <v>7.64</v>
      </c>
      <c r="CK281" s="4">
        <v>11.46</v>
      </c>
      <c r="CL281" s="4">
        <v>11.46</v>
      </c>
      <c r="CM281" t="s">
        <v>136</v>
      </c>
      <c r="CN281" t="s">
        <v>224</v>
      </c>
      <c r="CO281" t="s">
        <v>137</v>
      </c>
      <c r="CQ281" t="s">
        <v>115</v>
      </c>
      <c r="CR281" t="s">
        <v>138</v>
      </c>
      <c r="CS281" t="s">
        <v>139</v>
      </c>
      <c r="CT281" t="s">
        <v>138</v>
      </c>
      <c r="CU281" t="s">
        <v>139</v>
      </c>
      <c r="CV281" t="s">
        <v>138</v>
      </c>
      <c r="CW281" t="s">
        <v>139</v>
      </c>
      <c r="CX281" s="2" t="s">
        <v>4854</v>
      </c>
      <c r="CY281" s="10">
        <v>16702858730</v>
      </c>
      <c r="CZ281" t="s">
        <v>1443</v>
      </c>
      <c r="DA281" t="s">
        <v>331</v>
      </c>
      <c r="DB281" t="s">
        <v>138</v>
      </c>
      <c r="DC281" t="s">
        <v>115</v>
      </c>
    </row>
    <row r="282" spans="1:112" ht="14.45" customHeight="1" x14ac:dyDescent="0.25">
      <c r="A282" t="s">
        <v>13834</v>
      </c>
      <c r="B282" t="s">
        <v>248</v>
      </c>
      <c r="C282" s="1">
        <v>45513</v>
      </c>
      <c r="D282" s="1">
        <v>45580</v>
      </c>
      <c r="E282" t="s">
        <v>210</v>
      </c>
      <c r="F282" s="1">
        <v>45609</v>
      </c>
      <c r="G282" t="s">
        <v>115</v>
      </c>
      <c r="H282" t="s">
        <v>115</v>
      </c>
      <c r="I282" t="s">
        <v>115</v>
      </c>
      <c r="J282" t="s">
        <v>10218</v>
      </c>
      <c r="K282" t="s">
        <v>10218</v>
      </c>
      <c r="L282" t="s">
        <v>10219</v>
      </c>
      <c r="M282" t="s">
        <v>10220</v>
      </c>
      <c r="N282" t="s">
        <v>128</v>
      </c>
      <c r="O282" t="s">
        <v>120</v>
      </c>
      <c r="P282" s="3">
        <v>96950</v>
      </c>
      <c r="Q282" t="s">
        <v>121</v>
      </c>
      <c r="S282" s="10">
        <v>16702351662</v>
      </c>
      <c r="U282" t="s">
        <v>4866</v>
      </c>
      <c r="V282">
        <v>811412</v>
      </c>
      <c r="W282" t="s">
        <v>123</v>
      </c>
      <c r="Y282" t="s">
        <v>643</v>
      </c>
      <c r="Z282" t="s">
        <v>4867</v>
      </c>
      <c r="AA282" t="s">
        <v>4189</v>
      </c>
      <c r="AB282" t="s">
        <v>4868</v>
      </c>
      <c r="AC282" t="s">
        <v>10219</v>
      </c>
      <c r="AD282" t="s">
        <v>10220</v>
      </c>
      <c r="AE282" t="s">
        <v>128</v>
      </c>
      <c r="AF282" t="s">
        <v>120</v>
      </c>
      <c r="AG282" s="3">
        <v>96950</v>
      </c>
      <c r="AH282" t="s">
        <v>121</v>
      </c>
      <c r="AJ282" s="10">
        <v>16702351662</v>
      </c>
      <c r="AL282" t="s">
        <v>4869</v>
      </c>
      <c r="BD282" t="str">
        <f>"49-9021.00"</f>
        <v>49-9021.00</v>
      </c>
      <c r="BE282" t="s">
        <v>203</v>
      </c>
      <c r="BF282" t="s">
        <v>10221</v>
      </c>
      <c r="BG282" t="s">
        <v>10222</v>
      </c>
      <c r="BH282">
        <v>1</v>
      </c>
      <c r="BI282">
        <v>1</v>
      </c>
      <c r="BJ282" s="1">
        <v>45611</v>
      </c>
      <c r="BK282" s="1">
        <v>45975</v>
      </c>
      <c r="BL282" s="1">
        <v>45611</v>
      </c>
      <c r="BM282" s="1">
        <v>45975</v>
      </c>
      <c r="BN282">
        <v>40</v>
      </c>
      <c r="BO282">
        <v>0</v>
      </c>
      <c r="BP282">
        <v>8</v>
      </c>
      <c r="BQ282">
        <v>8</v>
      </c>
      <c r="BR282">
        <v>8</v>
      </c>
      <c r="BS282">
        <v>8</v>
      </c>
      <c r="BT282">
        <v>8</v>
      </c>
      <c r="BU282">
        <v>0</v>
      </c>
      <c r="BV282" t="str">
        <f>"8:00 AM"</f>
        <v>8:00 AM</v>
      </c>
      <c r="BW282" t="str">
        <f>"5:00 PM"</f>
        <v>5:00 PM</v>
      </c>
      <c r="BX282" t="s">
        <v>133</v>
      </c>
      <c r="BY282">
        <v>0</v>
      </c>
      <c r="BZ282">
        <v>12</v>
      </c>
      <c r="CA282" t="s">
        <v>115</v>
      </c>
      <c r="CC282" s="2" t="s">
        <v>13835</v>
      </c>
      <c r="CD282" t="s">
        <v>10219</v>
      </c>
      <c r="CE282" t="s">
        <v>10220</v>
      </c>
      <c r="CF282" t="s">
        <v>128</v>
      </c>
      <c r="CG282" t="s">
        <v>120</v>
      </c>
      <c r="CH282" s="3">
        <v>96950</v>
      </c>
      <c r="CI282" s="4">
        <v>10.74</v>
      </c>
      <c r="CJ282" s="4">
        <v>10.74</v>
      </c>
      <c r="CK282" s="4">
        <v>16.11</v>
      </c>
      <c r="CL282" s="4">
        <v>16.11</v>
      </c>
      <c r="CM282" t="s">
        <v>136</v>
      </c>
      <c r="CN282" t="s">
        <v>139</v>
      </c>
      <c r="CO282" t="s">
        <v>137</v>
      </c>
      <c r="CQ282" t="s">
        <v>115</v>
      </c>
      <c r="CR282" t="s">
        <v>138</v>
      </c>
      <c r="CS282" t="s">
        <v>139</v>
      </c>
      <c r="CT282" t="s">
        <v>138</v>
      </c>
      <c r="CU282" t="s">
        <v>139</v>
      </c>
      <c r="CV282" t="s">
        <v>138</v>
      </c>
      <c r="CW282" t="s">
        <v>139</v>
      </c>
      <c r="CX282" t="s">
        <v>139</v>
      </c>
      <c r="CY282" s="10">
        <v>16702351662</v>
      </c>
      <c r="CZ282" t="s">
        <v>4869</v>
      </c>
      <c r="DA282" t="s">
        <v>139</v>
      </c>
      <c r="DB282" t="s">
        <v>138</v>
      </c>
      <c r="DC282" t="s">
        <v>115</v>
      </c>
    </row>
    <row r="283" spans="1:112" ht="14.45" customHeight="1" x14ac:dyDescent="0.25">
      <c r="A283" t="s">
        <v>1105</v>
      </c>
      <c r="B283" t="s">
        <v>248</v>
      </c>
      <c r="C283" s="1">
        <v>45477</v>
      </c>
      <c r="D283" s="1">
        <v>45581</v>
      </c>
      <c r="E283" t="s">
        <v>210</v>
      </c>
      <c r="F283" s="1">
        <v>45590</v>
      </c>
      <c r="G283" t="s">
        <v>115</v>
      </c>
      <c r="H283" t="s">
        <v>115</v>
      </c>
      <c r="I283" t="s">
        <v>115</v>
      </c>
      <c r="J283" t="s">
        <v>1106</v>
      </c>
      <c r="K283" t="s">
        <v>1107</v>
      </c>
      <c r="L283" t="s">
        <v>1108</v>
      </c>
      <c r="N283" t="s">
        <v>128</v>
      </c>
      <c r="O283" t="s">
        <v>120</v>
      </c>
      <c r="P283" s="3">
        <v>96950</v>
      </c>
      <c r="Q283" t="s">
        <v>121</v>
      </c>
      <c r="R283" t="s">
        <v>439</v>
      </c>
      <c r="S283" s="10">
        <v>16707890510</v>
      </c>
      <c r="U283" t="s">
        <v>1109</v>
      </c>
      <c r="V283">
        <v>445250</v>
      </c>
      <c r="W283" t="s">
        <v>123</v>
      </c>
      <c r="Y283" t="s">
        <v>1110</v>
      </c>
      <c r="Z283" t="s">
        <v>1111</v>
      </c>
      <c r="AB283" t="s">
        <v>277</v>
      </c>
      <c r="AC283" t="s">
        <v>1108</v>
      </c>
      <c r="AE283" t="s">
        <v>128</v>
      </c>
      <c r="AF283" t="s">
        <v>120</v>
      </c>
      <c r="AG283" s="3">
        <v>96950</v>
      </c>
      <c r="AH283" t="s">
        <v>121</v>
      </c>
      <c r="AI283" t="s">
        <v>439</v>
      </c>
      <c r="AJ283" s="10">
        <v>16707890510</v>
      </c>
      <c r="AL283" t="s">
        <v>1112</v>
      </c>
      <c r="BD283" t="str">
        <f>"51-3022.00"</f>
        <v>51-3022.00</v>
      </c>
      <c r="BE283" t="s">
        <v>1113</v>
      </c>
      <c r="BF283" t="s">
        <v>1114</v>
      </c>
      <c r="BG283" t="s">
        <v>1115</v>
      </c>
      <c r="BH283">
        <v>3</v>
      </c>
      <c r="BI283">
        <v>3</v>
      </c>
      <c r="BJ283" s="1">
        <v>45592</v>
      </c>
      <c r="BK283" s="1">
        <v>45956</v>
      </c>
      <c r="BL283" s="1">
        <v>45592</v>
      </c>
      <c r="BM283" s="1">
        <v>45956</v>
      </c>
      <c r="BN283">
        <v>35</v>
      </c>
      <c r="BO283">
        <v>0</v>
      </c>
      <c r="BP283">
        <v>0</v>
      </c>
      <c r="BQ283">
        <v>7</v>
      </c>
      <c r="BR283">
        <v>7</v>
      </c>
      <c r="BS283">
        <v>7</v>
      </c>
      <c r="BT283">
        <v>7</v>
      </c>
      <c r="BU283">
        <v>7</v>
      </c>
      <c r="BV283" t="str">
        <f>"8:00 AM"</f>
        <v>8:00 AM</v>
      </c>
      <c r="BW283" t="str">
        <f>"5:00 PM"</f>
        <v>5:00 PM</v>
      </c>
      <c r="BX283" t="s">
        <v>240</v>
      </c>
      <c r="BY283">
        <v>0</v>
      </c>
      <c r="BZ283">
        <v>3</v>
      </c>
      <c r="CA283" t="s">
        <v>115</v>
      </c>
      <c r="CC283" t="s">
        <v>449</v>
      </c>
      <c r="CD283" t="s">
        <v>1116</v>
      </c>
      <c r="CE283" t="s">
        <v>434</v>
      </c>
      <c r="CF283" t="s">
        <v>128</v>
      </c>
      <c r="CG283" t="s">
        <v>120</v>
      </c>
      <c r="CH283" s="3">
        <v>96950</v>
      </c>
      <c r="CI283" s="4">
        <v>12.17</v>
      </c>
      <c r="CJ283" s="4">
        <v>12.17</v>
      </c>
      <c r="CK283" s="4">
        <v>18.260000000000002</v>
      </c>
      <c r="CL283" s="4">
        <v>18.260000000000002</v>
      </c>
      <c r="CM283" t="s">
        <v>136</v>
      </c>
      <c r="CN283" t="s">
        <v>449</v>
      </c>
      <c r="CO283" t="s">
        <v>137</v>
      </c>
      <c r="CQ283" t="s">
        <v>115</v>
      </c>
      <c r="CR283" t="s">
        <v>138</v>
      </c>
      <c r="CS283" t="s">
        <v>139</v>
      </c>
      <c r="CT283" t="s">
        <v>138</v>
      </c>
      <c r="CU283" t="s">
        <v>139</v>
      </c>
      <c r="CV283" t="s">
        <v>138</v>
      </c>
      <c r="CW283" t="s">
        <v>139</v>
      </c>
      <c r="CX283" t="s">
        <v>450</v>
      </c>
      <c r="CY283" s="10">
        <v>16707890510</v>
      </c>
      <c r="CZ283" t="s">
        <v>1112</v>
      </c>
      <c r="DA283" t="s">
        <v>208</v>
      </c>
      <c r="DB283" t="s">
        <v>138</v>
      </c>
      <c r="DC283" t="s">
        <v>115</v>
      </c>
    </row>
    <row r="284" spans="1:112" ht="14.45" customHeight="1" x14ac:dyDescent="0.25">
      <c r="A284" t="s">
        <v>2059</v>
      </c>
      <c r="B284" t="s">
        <v>158</v>
      </c>
      <c r="C284" s="1">
        <v>45489</v>
      </c>
      <c r="D284" s="1">
        <v>45581</v>
      </c>
      <c r="E284" t="s">
        <v>210</v>
      </c>
      <c r="F284" s="1">
        <v>45564</v>
      </c>
      <c r="G284" t="s">
        <v>115</v>
      </c>
      <c r="H284" t="s">
        <v>115</v>
      </c>
      <c r="I284" t="s">
        <v>115</v>
      </c>
      <c r="J284" t="s">
        <v>2060</v>
      </c>
      <c r="K284" t="s">
        <v>2061</v>
      </c>
      <c r="L284" t="s">
        <v>2062</v>
      </c>
      <c r="M284" t="s">
        <v>2063</v>
      </c>
      <c r="N284" t="s">
        <v>119</v>
      </c>
      <c r="O284" t="s">
        <v>120</v>
      </c>
      <c r="P284" s="3">
        <v>96950</v>
      </c>
      <c r="Q284" t="s">
        <v>121</v>
      </c>
      <c r="R284" t="s">
        <v>331</v>
      </c>
      <c r="S284" s="10">
        <v>16702346900</v>
      </c>
      <c r="U284" t="s">
        <v>2064</v>
      </c>
      <c r="V284">
        <v>722511</v>
      </c>
      <c r="W284" t="s">
        <v>123</v>
      </c>
      <c r="Y284" t="s">
        <v>2065</v>
      </c>
      <c r="Z284" t="s">
        <v>2066</v>
      </c>
      <c r="AB284" t="s">
        <v>295</v>
      </c>
      <c r="AC284" t="s">
        <v>2063</v>
      </c>
      <c r="AE284" t="s">
        <v>119</v>
      </c>
      <c r="AF284" t="s">
        <v>120</v>
      </c>
      <c r="AG284" s="3">
        <v>96950</v>
      </c>
      <c r="AH284" t="s">
        <v>121</v>
      </c>
      <c r="AJ284" s="10">
        <v>16702346900</v>
      </c>
      <c r="AL284" t="s">
        <v>2067</v>
      </c>
      <c r="BD284" t="str">
        <f>"35-2014.00"</f>
        <v>35-2014.00</v>
      </c>
      <c r="BE284" t="s">
        <v>221</v>
      </c>
      <c r="BF284" t="s">
        <v>2068</v>
      </c>
      <c r="BG284" t="s">
        <v>373</v>
      </c>
      <c r="BH284">
        <v>2</v>
      </c>
      <c r="BJ284" s="1">
        <v>45566</v>
      </c>
      <c r="BK284" s="1">
        <v>45930</v>
      </c>
      <c r="BN284">
        <v>40</v>
      </c>
      <c r="BO284">
        <v>7</v>
      </c>
      <c r="BP284">
        <v>0</v>
      </c>
      <c r="BQ284">
        <v>6</v>
      </c>
      <c r="BR284">
        <v>6</v>
      </c>
      <c r="BS284">
        <v>7</v>
      </c>
      <c r="BT284">
        <v>7</v>
      </c>
      <c r="BU284">
        <v>7</v>
      </c>
      <c r="BV284" t="str">
        <f>"11:00 AM"</f>
        <v>11:00 AM</v>
      </c>
      <c r="BW284" t="str">
        <f>"9:00 PM"</f>
        <v>9:00 PM</v>
      </c>
      <c r="BX284" t="s">
        <v>240</v>
      </c>
      <c r="BY284">
        <v>0</v>
      </c>
      <c r="BZ284">
        <v>6</v>
      </c>
      <c r="CA284" t="s">
        <v>115</v>
      </c>
      <c r="CC284" s="2" t="s">
        <v>2069</v>
      </c>
      <c r="CD284" t="s">
        <v>2063</v>
      </c>
      <c r="CE284" t="s">
        <v>2062</v>
      </c>
      <c r="CF284" t="s">
        <v>119</v>
      </c>
      <c r="CG284" t="s">
        <v>120</v>
      </c>
      <c r="CH284" s="3">
        <v>96950</v>
      </c>
      <c r="CI284" s="4">
        <v>8.83</v>
      </c>
      <c r="CJ284" s="4">
        <v>8.83</v>
      </c>
      <c r="CK284" s="4">
        <v>13.25</v>
      </c>
      <c r="CL284" s="4">
        <v>13.25</v>
      </c>
      <c r="CM284" t="s">
        <v>136</v>
      </c>
      <c r="CN284" t="s">
        <v>191</v>
      </c>
      <c r="CO284" t="s">
        <v>137</v>
      </c>
      <c r="CQ284" t="s">
        <v>115</v>
      </c>
      <c r="CR284" t="s">
        <v>138</v>
      </c>
      <c r="CS284" t="s">
        <v>139</v>
      </c>
      <c r="CT284" t="s">
        <v>138</v>
      </c>
      <c r="CU284" t="s">
        <v>139</v>
      </c>
      <c r="CV284" t="s">
        <v>138</v>
      </c>
      <c r="CW284" t="s">
        <v>139</v>
      </c>
      <c r="CX284" s="2" t="s">
        <v>2070</v>
      </c>
      <c r="CY284" s="10">
        <v>16702346900</v>
      </c>
      <c r="CZ284" t="s">
        <v>2067</v>
      </c>
      <c r="DA284" t="s">
        <v>331</v>
      </c>
      <c r="DB284" t="s">
        <v>138</v>
      </c>
      <c r="DC284" t="s">
        <v>115</v>
      </c>
      <c r="DD284" t="s">
        <v>2071</v>
      </c>
      <c r="DE284" t="s">
        <v>2072</v>
      </c>
      <c r="DF284" t="s">
        <v>2073</v>
      </c>
      <c r="DG284" t="s">
        <v>2074</v>
      </c>
      <c r="DH284" t="s">
        <v>2067</v>
      </c>
    </row>
    <row r="285" spans="1:112" ht="14.45" customHeight="1" x14ac:dyDescent="0.25">
      <c r="A285" t="s">
        <v>2260</v>
      </c>
      <c r="B285" t="s">
        <v>158</v>
      </c>
      <c r="C285" s="1">
        <v>45487</v>
      </c>
      <c r="D285" s="1">
        <v>45581</v>
      </c>
      <c r="E285" t="s">
        <v>114</v>
      </c>
      <c r="G285" t="s">
        <v>115</v>
      </c>
      <c r="H285" t="s">
        <v>115</v>
      </c>
      <c r="I285" t="s">
        <v>115</v>
      </c>
      <c r="J285" t="s">
        <v>2261</v>
      </c>
      <c r="K285" t="s">
        <v>2261</v>
      </c>
      <c r="L285" t="s">
        <v>2262</v>
      </c>
      <c r="M285" t="s">
        <v>2263</v>
      </c>
      <c r="N285" t="s">
        <v>145</v>
      </c>
      <c r="O285" t="s">
        <v>120</v>
      </c>
      <c r="P285" s="3">
        <v>96951</v>
      </c>
      <c r="Q285" t="s">
        <v>121</v>
      </c>
      <c r="S285" s="10">
        <v>16702873741</v>
      </c>
      <c r="U285" t="s">
        <v>2264</v>
      </c>
      <c r="V285">
        <v>333111</v>
      </c>
      <c r="W285" t="s">
        <v>123</v>
      </c>
      <c r="Y285" t="s">
        <v>2265</v>
      </c>
      <c r="Z285" t="s">
        <v>2266</v>
      </c>
      <c r="AB285" t="s">
        <v>908</v>
      </c>
      <c r="AC285" t="s">
        <v>2262</v>
      </c>
      <c r="AD285" t="s">
        <v>2263</v>
      </c>
      <c r="AE285" t="s">
        <v>145</v>
      </c>
      <c r="AF285" t="s">
        <v>120</v>
      </c>
      <c r="AG285" s="3">
        <v>96951</v>
      </c>
      <c r="AH285" t="s">
        <v>121</v>
      </c>
      <c r="AJ285" s="10">
        <v>16702873741</v>
      </c>
      <c r="AL285" t="s">
        <v>2267</v>
      </c>
      <c r="BD285" t="str">
        <f>"45-2092.00"</f>
        <v>45-2092.00</v>
      </c>
      <c r="BE285" t="s">
        <v>1875</v>
      </c>
      <c r="BF285" t="s">
        <v>2268</v>
      </c>
      <c r="BG285" t="s">
        <v>2269</v>
      </c>
      <c r="BH285">
        <v>1</v>
      </c>
      <c r="BJ285" s="1">
        <v>45545</v>
      </c>
      <c r="BK285" s="1">
        <v>45909</v>
      </c>
      <c r="BN285">
        <v>35</v>
      </c>
      <c r="BO285">
        <v>0</v>
      </c>
      <c r="BP285">
        <v>7</v>
      </c>
      <c r="BQ285">
        <v>7</v>
      </c>
      <c r="BR285">
        <v>7</v>
      </c>
      <c r="BS285">
        <v>7</v>
      </c>
      <c r="BT285">
        <v>7</v>
      </c>
      <c r="BU285">
        <v>0</v>
      </c>
      <c r="BV285" t="str">
        <f>"8:00 AM"</f>
        <v>8:00 AM</v>
      </c>
      <c r="BW285" t="str">
        <f>"4:00 PM"</f>
        <v>4:00 PM</v>
      </c>
      <c r="BX285" t="s">
        <v>240</v>
      </c>
      <c r="BY285">
        <v>0</v>
      </c>
      <c r="BZ285">
        <v>3</v>
      </c>
      <c r="CA285" t="s">
        <v>115</v>
      </c>
      <c r="CC285" t="s">
        <v>2270</v>
      </c>
      <c r="CD285" t="s">
        <v>2271</v>
      </c>
      <c r="CE285" t="s">
        <v>2263</v>
      </c>
      <c r="CF285" t="s">
        <v>145</v>
      </c>
      <c r="CG285" t="s">
        <v>120</v>
      </c>
      <c r="CH285" s="3">
        <v>96951</v>
      </c>
      <c r="CI285" s="4">
        <v>11.91</v>
      </c>
      <c r="CJ285" s="4">
        <v>11.91</v>
      </c>
      <c r="CK285" s="4">
        <v>17.86</v>
      </c>
      <c r="CL285" s="4">
        <v>17.86</v>
      </c>
      <c r="CM285" t="s">
        <v>136</v>
      </c>
      <c r="CO285" t="s">
        <v>137</v>
      </c>
      <c r="CQ285" t="s">
        <v>115</v>
      </c>
      <c r="CR285" t="s">
        <v>138</v>
      </c>
      <c r="CS285" t="s">
        <v>139</v>
      </c>
      <c r="CT285" t="s">
        <v>138</v>
      </c>
      <c r="CU285" t="s">
        <v>139</v>
      </c>
      <c r="CV285" t="s">
        <v>138</v>
      </c>
      <c r="CW285" t="s">
        <v>139</v>
      </c>
      <c r="CX285" t="s">
        <v>139</v>
      </c>
      <c r="CY285" s="10">
        <v>16702873741</v>
      </c>
      <c r="CZ285" t="s">
        <v>2272</v>
      </c>
      <c r="DA285" t="s">
        <v>331</v>
      </c>
      <c r="DB285" t="s">
        <v>138</v>
      </c>
      <c r="DC285" t="s">
        <v>115</v>
      </c>
    </row>
    <row r="286" spans="1:112" ht="14.45" customHeight="1" x14ac:dyDescent="0.25">
      <c r="A286" t="s">
        <v>2953</v>
      </c>
      <c r="B286" t="s">
        <v>158</v>
      </c>
      <c r="C286" s="1">
        <v>45476</v>
      </c>
      <c r="D286" s="1">
        <v>45581</v>
      </c>
      <c r="E286" t="s">
        <v>114</v>
      </c>
      <c r="G286" t="s">
        <v>115</v>
      </c>
      <c r="H286" t="s">
        <v>115</v>
      </c>
      <c r="I286" t="s">
        <v>115</v>
      </c>
      <c r="J286" t="s">
        <v>2954</v>
      </c>
      <c r="L286" t="s">
        <v>2955</v>
      </c>
      <c r="N286" t="s">
        <v>128</v>
      </c>
      <c r="O286" t="s">
        <v>120</v>
      </c>
      <c r="P286" s="3">
        <v>96950</v>
      </c>
      <c r="Q286" t="s">
        <v>121</v>
      </c>
      <c r="S286" s="10">
        <v>16702850478</v>
      </c>
      <c r="U286" t="s">
        <v>2956</v>
      </c>
      <c r="V286">
        <v>561320</v>
      </c>
      <c r="W286" t="s">
        <v>123</v>
      </c>
      <c r="Y286" t="s">
        <v>2957</v>
      </c>
      <c r="Z286" t="s">
        <v>2958</v>
      </c>
      <c r="AA286" t="s">
        <v>1759</v>
      </c>
      <c r="AB286" t="s">
        <v>126</v>
      </c>
      <c r="AC286" t="s">
        <v>2955</v>
      </c>
      <c r="AE286" t="s">
        <v>128</v>
      </c>
      <c r="AF286" t="s">
        <v>120</v>
      </c>
      <c r="AG286" s="3">
        <v>96950</v>
      </c>
      <c r="AH286" t="s">
        <v>121</v>
      </c>
      <c r="AJ286" s="10">
        <v>16702850478</v>
      </c>
      <c r="AL286" t="s">
        <v>2959</v>
      </c>
      <c r="BD286" t="str">
        <f>"49-9071.00"</f>
        <v>49-9071.00</v>
      </c>
      <c r="BE286" t="s">
        <v>169</v>
      </c>
      <c r="BF286" t="s">
        <v>2960</v>
      </c>
      <c r="BG286" t="s">
        <v>1469</v>
      </c>
      <c r="BH286">
        <v>8</v>
      </c>
      <c r="BJ286" s="1">
        <v>45566</v>
      </c>
      <c r="BK286" s="1">
        <v>45930</v>
      </c>
      <c r="BN286">
        <v>40</v>
      </c>
      <c r="BO286">
        <v>0</v>
      </c>
      <c r="BP286">
        <v>0</v>
      </c>
      <c r="BQ286">
        <v>8</v>
      </c>
      <c r="BR286">
        <v>8</v>
      </c>
      <c r="BS286">
        <v>8</v>
      </c>
      <c r="BT286">
        <v>8</v>
      </c>
      <c r="BU286">
        <v>8</v>
      </c>
      <c r="BV286" t="str">
        <f>"8:00 AM"</f>
        <v>8:00 AM</v>
      </c>
      <c r="BW286" t="str">
        <f>"5:00 PM"</f>
        <v>5:00 PM</v>
      </c>
      <c r="BX286" t="s">
        <v>240</v>
      </c>
      <c r="BY286">
        <v>0</v>
      </c>
      <c r="BZ286">
        <v>12</v>
      </c>
      <c r="CA286" t="s">
        <v>115</v>
      </c>
      <c r="CC286" s="2" t="s">
        <v>2961</v>
      </c>
      <c r="CD286" t="s">
        <v>2962</v>
      </c>
      <c r="CF286" t="s">
        <v>128</v>
      </c>
      <c r="CG286" t="s">
        <v>120</v>
      </c>
      <c r="CH286" s="3">
        <v>96950</v>
      </c>
      <c r="CI286" s="4">
        <v>9.5399999999999991</v>
      </c>
      <c r="CJ286" s="4">
        <v>9.5399999999999991</v>
      </c>
      <c r="CK286" s="4">
        <v>0</v>
      </c>
      <c r="CL286" s="4">
        <v>0</v>
      </c>
      <c r="CM286" t="s">
        <v>136</v>
      </c>
      <c r="CN286" t="s">
        <v>191</v>
      </c>
      <c r="CO286" t="s">
        <v>137</v>
      </c>
      <c r="CQ286" t="s">
        <v>115</v>
      </c>
      <c r="CR286" t="s">
        <v>138</v>
      </c>
      <c r="CS286" t="s">
        <v>139</v>
      </c>
      <c r="CT286" t="s">
        <v>139</v>
      </c>
      <c r="CU286" t="s">
        <v>139</v>
      </c>
      <c r="CV286" t="s">
        <v>138</v>
      </c>
      <c r="CW286" t="s">
        <v>139</v>
      </c>
      <c r="CX286" t="s">
        <v>2963</v>
      </c>
      <c r="CY286" s="10">
        <v>16702850478</v>
      </c>
      <c r="CZ286" t="s">
        <v>2959</v>
      </c>
      <c r="DA286" t="s">
        <v>331</v>
      </c>
      <c r="DB286" t="s">
        <v>138</v>
      </c>
      <c r="DC286" t="s">
        <v>115</v>
      </c>
      <c r="DD286" t="s">
        <v>2957</v>
      </c>
      <c r="DE286" t="s">
        <v>2958</v>
      </c>
      <c r="DF286" t="s">
        <v>1759</v>
      </c>
      <c r="DG286" t="s">
        <v>2954</v>
      </c>
      <c r="DH286" t="s">
        <v>2959</v>
      </c>
    </row>
    <row r="287" spans="1:112" ht="14.45" customHeight="1" x14ac:dyDescent="0.25">
      <c r="A287" t="s">
        <v>3009</v>
      </c>
      <c r="B287" t="s">
        <v>158</v>
      </c>
      <c r="C287" s="1">
        <v>45494</v>
      </c>
      <c r="D287" s="1">
        <v>45581</v>
      </c>
      <c r="E287" t="s">
        <v>210</v>
      </c>
      <c r="F287" s="1">
        <v>45543</v>
      </c>
      <c r="G287" t="s">
        <v>115</v>
      </c>
      <c r="H287" t="s">
        <v>115</v>
      </c>
      <c r="I287" t="s">
        <v>115</v>
      </c>
      <c r="J287" t="s">
        <v>3010</v>
      </c>
      <c r="K287" t="s">
        <v>3011</v>
      </c>
      <c r="L287" t="s">
        <v>3012</v>
      </c>
      <c r="M287" t="s">
        <v>3013</v>
      </c>
      <c r="N287" t="s">
        <v>128</v>
      </c>
      <c r="O287" t="s">
        <v>120</v>
      </c>
      <c r="P287" s="3">
        <v>96950</v>
      </c>
      <c r="Q287" t="s">
        <v>121</v>
      </c>
      <c r="S287" s="10">
        <v>16702355328</v>
      </c>
      <c r="U287" t="s">
        <v>3014</v>
      </c>
      <c r="V287">
        <v>811198</v>
      </c>
      <c r="W287" t="s">
        <v>123</v>
      </c>
      <c r="Y287" t="s">
        <v>3015</v>
      </c>
      <c r="Z287" t="s">
        <v>3016</v>
      </c>
      <c r="AA287" t="s">
        <v>3017</v>
      </c>
      <c r="AB287" t="s">
        <v>1843</v>
      </c>
      <c r="AC287" t="s">
        <v>3018</v>
      </c>
      <c r="AD287" t="s">
        <v>3019</v>
      </c>
      <c r="AE287" t="s">
        <v>128</v>
      </c>
      <c r="AF287" t="s">
        <v>120</v>
      </c>
      <c r="AG287" s="3">
        <v>96950</v>
      </c>
      <c r="AH287" t="s">
        <v>121</v>
      </c>
      <c r="AJ287" s="10">
        <v>16702355328</v>
      </c>
      <c r="AL287" t="s">
        <v>3020</v>
      </c>
      <c r="BD287" t="str">
        <f>"49-9021.00"</f>
        <v>49-9021.00</v>
      </c>
      <c r="BE287" t="s">
        <v>203</v>
      </c>
      <c r="BF287" t="s">
        <v>3021</v>
      </c>
      <c r="BG287" t="s">
        <v>3022</v>
      </c>
      <c r="BH287">
        <v>2</v>
      </c>
      <c r="BJ287" s="1">
        <v>45545</v>
      </c>
      <c r="BK287" s="1">
        <v>45909</v>
      </c>
      <c r="BN287">
        <v>35</v>
      </c>
      <c r="BO287">
        <v>0</v>
      </c>
      <c r="BP287">
        <v>7</v>
      </c>
      <c r="BQ287">
        <v>7</v>
      </c>
      <c r="BR287">
        <v>7</v>
      </c>
      <c r="BS287">
        <v>7</v>
      </c>
      <c r="BT287">
        <v>7</v>
      </c>
      <c r="BU287">
        <v>0</v>
      </c>
      <c r="BV287" t="str">
        <f>"8:00 AM"</f>
        <v>8:00 AM</v>
      </c>
      <c r="BW287" t="str">
        <f>"4:00 PM"</f>
        <v>4:00 PM</v>
      </c>
      <c r="BX287" t="s">
        <v>133</v>
      </c>
      <c r="BY287">
        <v>0</v>
      </c>
      <c r="BZ287">
        <v>12</v>
      </c>
      <c r="CA287" t="s">
        <v>115</v>
      </c>
      <c r="CC287" t="s">
        <v>2126</v>
      </c>
      <c r="CD287" t="s">
        <v>3018</v>
      </c>
      <c r="CE287" t="s">
        <v>139</v>
      </c>
      <c r="CF287" t="s">
        <v>128</v>
      </c>
      <c r="CG287" t="s">
        <v>120</v>
      </c>
      <c r="CH287" s="3">
        <v>96950</v>
      </c>
      <c r="CI287" s="4">
        <v>10.74</v>
      </c>
      <c r="CJ287" s="4">
        <v>10.74</v>
      </c>
      <c r="CK287" s="4">
        <v>16.11</v>
      </c>
      <c r="CL287" s="4">
        <v>16.11</v>
      </c>
      <c r="CM287" t="s">
        <v>136</v>
      </c>
      <c r="CN287" t="s">
        <v>139</v>
      </c>
      <c r="CO287" t="s">
        <v>137</v>
      </c>
      <c r="CQ287" t="s">
        <v>115</v>
      </c>
      <c r="CR287" t="s">
        <v>138</v>
      </c>
      <c r="CS287" t="s">
        <v>139</v>
      </c>
      <c r="CT287" t="s">
        <v>138</v>
      </c>
      <c r="CU287" t="s">
        <v>139</v>
      </c>
      <c r="CV287" t="s">
        <v>138</v>
      </c>
      <c r="CW287" t="s">
        <v>139</v>
      </c>
      <c r="CX287" t="s">
        <v>416</v>
      </c>
      <c r="CY287" s="10">
        <v>16702355328</v>
      </c>
      <c r="CZ287" t="s">
        <v>3020</v>
      </c>
      <c r="DA287" t="s">
        <v>417</v>
      </c>
      <c r="DB287" t="s">
        <v>138</v>
      </c>
      <c r="DC287" t="s">
        <v>115</v>
      </c>
      <c r="DD287" t="s">
        <v>418</v>
      </c>
      <c r="DE287" t="s">
        <v>419</v>
      </c>
      <c r="DF287" t="s">
        <v>420</v>
      </c>
      <c r="DG287" t="s">
        <v>421</v>
      </c>
      <c r="DH287" t="s">
        <v>3023</v>
      </c>
    </row>
    <row r="288" spans="1:112" ht="14.45" customHeight="1" x14ac:dyDescent="0.25">
      <c r="A288" t="s">
        <v>3737</v>
      </c>
      <c r="B288" t="s">
        <v>248</v>
      </c>
      <c r="C288" s="1">
        <v>45508</v>
      </c>
      <c r="D288" s="1">
        <v>45581</v>
      </c>
      <c r="E288" t="s">
        <v>114</v>
      </c>
      <c r="G288" t="s">
        <v>115</v>
      </c>
      <c r="H288" t="s">
        <v>115</v>
      </c>
      <c r="I288" t="s">
        <v>115</v>
      </c>
      <c r="J288" t="s">
        <v>747</v>
      </c>
      <c r="K288" t="s">
        <v>748</v>
      </c>
      <c r="L288" t="s">
        <v>749</v>
      </c>
      <c r="M288" t="s">
        <v>119</v>
      </c>
      <c r="N288" t="s">
        <v>750</v>
      </c>
      <c r="O288" t="s">
        <v>120</v>
      </c>
      <c r="P288" s="3">
        <v>96950</v>
      </c>
      <c r="Q288" t="s">
        <v>121</v>
      </c>
      <c r="S288" s="10">
        <v>16702331530</v>
      </c>
      <c r="U288" t="s">
        <v>751</v>
      </c>
      <c r="V288">
        <v>311812</v>
      </c>
      <c r="W288" t="s">
        <v>123</v>
      </c>
      <c r="Y288" t="s">
        <v>752</v>
      </c>
      <c r="Z288" t="s">
        <v>753</v>
      </c>
      <c r="AB288" t="s">
        <v>754</v>
      </c>
      <c r="AC288" t="s">
        <v>749</v>
      </c>
      <c r="AD288" t="s">
        <v>119</v>
      </c>
      <c r="AE288" t="s">
        <v>750</v>
      </c>
      <c r="AF288" t="s">
        <v>120</v>
      </c>
      <c r="AG288" s="3">
        <v>96950</v>
      </c>
      <c r="AH288" t="s">
        <v>121</v>
      </c>
      <c r="AJ288" s="10">
        <v>16702331530</v>
      </c>
      <c r="AL288" t="s">
        <v>755</v>
      </c>
      <c r="BD288" t="str">
        <f>"49-9071.00"</f>
        <v>49-9071.00</v>
      </c>
      <c r="BE288" t="s">
        <v>169</v>
      </c>
      <c r="BF288" t="s">
        <v>756</v>
      </c>
      <c r="BG288" t="s">
        <v>169</v>
      </c>
      <c r="BH288">
        <v>1</v>
      </c>
      <c r="BI288">
        <v>1</v>
      </c>
      <c r="BJ288" s="1">
        <v>45566</v>
      </c>
      <c r="BK288" s="1">
        <v>45930</v>
      </c>
      <c r="BL288" s="1">
        <v>45581</v>
      </c>
      <c r="BM288" s="1">
        <v>45930</v>
      </c>
      <c r="BN288">
        <v>40</v>
      </c>
      <c r="BO288">
        <v>0</v>
      </c>
      <c r="BP288">
        <v>8</v>
      </c>
      <c r="BQ288">
        <v>8</v>
      </c>
      <c r="BR288">
        <v>8</v>
      </c>
      <c r="BS288">
        <v>8</v>
      </c>
      <c r="BT288">
        <v>8</v>
      </c>
      <c r="BU288">
        <v>0</v>
      </c>
      <c r="BV288" t="str">
        <f>"7:00 AM"</f>
        <v>7:00 AM</v>
      </c>
      <c r="BW288" t="str">
        <f>"4:00 PM"</f>
        <v>4:00 PM</v>
      </c>
      <c r="BX288" t="s">
        <v>133</v>
      </c>
      <c r="BY288">
        <v>0</v>
      </c>
      <c r="BZ288">
        <v>24</v>
      </c>
      <c r="CA288" t="s">
        <v>115</v>
      </c>
      <c r="CC288" t="s">
        <v>3738</v>
      </c>
      <c r="CD288" t="s">
        <v>749</v>
      </c>
      <c r="CE288" t="s">
        <v>119</v>
      </c>
      <c r="CF288" t="s">
        <v>750</v>
      </c>
      <c r="CG288" t="s">
        <v>120</v>
      </c>
      <c r="CH288" s="3">
        <v>96950</v>
      </c>
      <c r="CI288" s="4">
        <v>9.75</v>
      </c>
      <c r="CJ288" s="4">
        <v>9.75</v>
      </c>
      <c r="CK288" s="4">
        <v>14.63</v>
      </c>
      <c r="CL288" s="4">
        <v>14.63</v>
      </c>
      <c r="CM288" t="s">
        <v>136</v>
      </c>
      <c r="CN288" t="s">
        <v>331</v>
      </c>
      <c r="CO288" t="s">
        <v>137</v>
      </c>
      <c r="CQ288" t="s">
        <v>115</v>
      </c>
      <c r="CR288" t="s">
        <v>138</v>
      </c>
      <c r="CS288" t="s">
        <v>139</v>
      </c>
      <c r="CT288" t="s">
        <v>138</v>
      </c>
      <c r="CU288" t="s">
        <v>139</v>
      </c>
      <c r="CV288" t="s">
        <v>138</v>
      </c>
      <c r="CW288" t="s">
        <v>139</v>
      </c>
      <c r="CX288" t="s">
        <v>3739</v>
      </c>
      <c r="CY288" s="10">
        <v>16702331530</v>
      </c>
      <c r="CZ288" t="s">
        <v>755</v>
      </c>
      <c r="DA288" t="s">
        <v>758</v>
      </c>
      <c r="DB288" t="s">
        <v>138</v>
      </c>
      <c r="DC288" t="s">
        <v>115</v>
      </c>
      <c r="DD288" t="s">
        <v>752</v>
      </c>
      <c r="DE288" t="s">
        <v>753</v>
      </c>
      <c r="DG288" t="s">
        <v>747</v>
      </c>
      <c r="DH288" t="s">
        <v>755</v>
      </c>
    </row>
    <row r="289" spans="1:112" ht="14.45" customHeight="1" x14ac:dyDescent="0.25">
      <c r="A289" t="s">
        <v>3740</v>
      </c>
      <c r="B289" t="s">
        <v>113</v>
      </c>
      <c r="C289" s="1">
        <v>45508</v>
      </c>
      <c r="D289" s="1">
        <v>45581</v>
      </c>
      <c r="E289" t="s">
        <v>210</v>
      </c>
      <c r="F289" s="1">
        <v>45637</v>
      </c>
      <c r="G289" t="s">
        <v>115</v>
      </c>
      <c r="H289" t="s">
        <v>115</v>
      </c>
      <c r="I289" t="s">
        <v>115</v>
      </c>
      <c r="J289" t="s">
        <v>1930</v>
      </c>
      <c r="K289" t="s">
        <v>2331</v>
      </c>
      <c r="L289" t="s">
        <v>2332</v>
      </c>
      <c r="M289" t="s">
        <v>2333</v>
      </c>
      <c r="N289" t="s">
        <v>119</v>
      </c>
      <c r="O289" t="s">
        <v>120</v>
      </c>
      <c r="P289" s="3">
        <v>96950</v>
      </c>
      <c r="Q289" t="s">
        <v>121</v>
      </c>
      <c r="S289" s="10">
        <v>16702346412</v>
      </c>
      <c r="T289">
        <v>1510</v>
      </c>
      <c r="U289" t="s">
        <v>1934</v>
      </c>
      <c r="V289">
        <v>72111</v>
      </c>
      <c r="W289" t="s">
        <v>123</v>
      </c>
      <c r="Y289" t="s">
        <v>499</v>
      </c>
      <c r="Z289" t="s">
        <v>199</v>
      </c>
      <c r="AB289" t="s">
        <v>500</v>
      </c>
      <c r="AC289" t="s">
        <v>2332</v>
      </c>
      <c r="AD289" t="s">
        <v>1933</v>
      </c>
      <c r="AE289" t="s">
        <v>119</v>
      </c>
      <c r="AF289" t="s">
        <v>120</v>
      </c>
      <c r="AG289" s="3">
        <v>96950</v>
      </c>
      <c r="AH289" t="s">
        <v>121</v>
      </c>
      <c r="AJ289" s="10">
        <v>16702852190</v>
      </c>
      <c r="AL289" t="s">
        <v>501</v>
      </c>
      <c r="BD289" t="str">
        <f>"43-3031.00"</f>
        <v>43-3031.00</v>
      </c>
      <c r="BE289" t="s">
        <v>387</v>
      </c>
      <c r="BF289" t="s">
        <v>3741</v>
      </c>
      <c r="BG289" t="s">
        <v>1668</v>
      </c>
      <c r="BH289">
        <v>3</v>
      </c>
      <c r="BJ289" s="1">
        <v>45638</v>
      </c>
      <c r="BK289" s="1">
        <v>45930</v>
      </c>
      <c r="BN289">
        <v>35</v>
      </c>
      <c r="BO289">
        <v>0</v>
      </c>
      <c r="BP289">
        <v>7</v>
      </c>
      <c r="BQ289">
        <v>7</v>
      </c>
      <c r="BR289">
        <v>7</v>
      </c>
      <c r="BS289">
        <v>7</v>
      </c>
      <c r="BT289">
        <v>7</v>
      </c>
      <c r="BU289">
        <v>0</v>
      </c>
      <c r="BV289" t="str">
        <f>"8:00 AM"</f>
        <v>8:00 AM</v>
      </c>
      <c r="BW289" t="str">
        <f>"4:00 PM"</f>
        <v>4:00 PM</v>
      </c>
      <c r="BX289" t="s">
        <v>133</v>
      </c>
      <c r="BY289">
        <v>0</v>
      </c>
      <c r="BZ289">
        <v>12</v>
      </c>
      <c r="CA289" t="s">
        <v>115</v>
      </c>
      <c r="CC289" t="s">
        <v>3742</v>
      </c>
      <c r="CD289" t="s">
        <v>2332</v>
      </c>
      <c r="CE289" t="s">
        <v>3743</v>
      </c>
      <c r="CF289" t="s">
        <v>119</v>
      </c>
      <c r="CG289" t="s">
        <v>120</v>
      </c>
      <c r="CH289" s="3">
        <v>96950</v>
      </c>
      <c r="CI289" s="4">
        <v>12.28</v>
      </c>
      <c r="CJ289" s="4">
        <v>14</v>
      </c>
      <c r="CK289" s="4">
        <v>18.420000000000002</v>
      </c>
      <c r="CL289" s="4">
        <v>21</v>
      </c>
      <c r="CM289" t="s">
        <v>136</v>
      </c>
      <c r="CN289" t="s">
        <v>1938</v>
      </c>
      <c r="CO289" t="s">
        <v>137</v>
      </c>
      <c r="CQ289" t="s">
        <v>115</v>
      </c>
      <c r="CR289" t="s">
        <v>138</v>
      </c>
      <c r="CS289" t="s">
        <v>139</v>
      </c>
      <c r="CT289" t="s">
        <v>138</v>
      </c>
      <c r="CU289" t="s">
        <v>138</v>
      </c>
      <c r="CV289" t="s">
        <v>138</v>
      </c>
      <c r="CW289" t="s">
        <v>139</v>
      </c>
      <c r="CX289" t="s">
        <v>611</v>
      </c>
      <c r="CY289" s="10">
        <v>16702346412</v>
      </c>
      <c r="CZ289" t="s">
        <v>2337</v>
      </c>
      <c r="DA289" t="s">
        <v>451</v>
      </c>
      <c r="DB289" t="s">
        <v>138</v>
      </c>
      <c r="DC289" t="s">
        <v>115</v>
      </c>
      <c r="DD289" t="s">
        <v>499</v>
      </c>
      <c r="DE289" t="s">
        <v>199</v>
      </c>
      <c r="DG289" t="s">
        <v>3744</v>
      </c>
      <c r="DH289" t="s">
        <v>501</v>
      </c>
    </row>
    <row r="290" spans="1:112" ht="14.45" customHeight="1" x14ac:dyDescent="0.25">
      <c r="A290" t="s">
        <v>5485</v>
      </c>
      <c r="B290" t="s">
        <v>158</v>
      </c>
      <c r="C290" s="1">
        <v>45539</v>
      </c>
      <c r="D290" s="1">
        <v>45581</v>
      </c>
      <c r="E290" t="s">
        <v>114</v>
      </c>
      <c r="G290" t="s">
        <v>115</v>
      </c>
      <c r="H290" t="s">
        <v>115</v>
      </c>
      <c r="I290" t="s">
        <v>115</v>
      </c>
      <c r="J290" t="s">
        <v>5486</v>
      </c>
      <c r="L290" t="s">
        <v>5487</v>
      </c>
      <c r="N290" t="s">
        <v>128</v>
      </c>
      <c r="O290" t="s">
        <v>120</v>
      </c>
      <c r="P290" s="3">
        <v>96950</v>
      </c>
      <c r="Q290" t="s">
        <v>121</v>
      </c>
      <c r="S290" s="10">
        <v>16707891814</v>
      </c>
      <c r="U290" t="s">
        <v>5488</v>
      </c>
      <c r="V290">
        <v>54192</v>
      </c>
      <c r="W290" t="s">
        <v>123</v>
      </c>
      <c r="Y290" t="s">
        <v>5489</v>
      </c>
      <c r="Z290" t="s">
        <v>5490</v>
      </c>
      <c r="AA290" t="s">
        <v>420</v>
      </c>
      <c r="AB290" t="s">
        <v>277</v>
      </c>
      <c r="AC290" t="s">
        <v>5487</v>
      </c>
      <c r="AE290" t="s">
        <v>128</v>
      </c>
      <c r="AF290" t="s">
        <v>120</v>
      </c>
      <c r="AG290" s="3">
        <v>96950</v>
      </c>
      <c r="AH290" t="s">
        <v>121</v>
      </c>
      <c r="AJ290" s="10">
        <v>16707891814</v>
      </c>
      <c r="AL290" t="s">
        <v>5491</v>
      </c>
      <c r="BD290" t="str">
        <f>"51-9198.00"</f>
        <v>51-9198.00</v>
      </c>
      <c r="BE290" t="s">
        <v>2301</v>
      </c>
      <c r="BF290" t="s">
        <v>5492</v>
      </c>
      <c r="BG290" t="s">
        <v>4705</v>
      </c>
      <c r="BH290">
        <v>2</v>
      </c>
      <c r="BJ290" s="1">
        <v>45566</v>
      </c>
      <c r="BK290" s="1">
        <v>45930</v>
      </c>
      <c r="BN290">
        <v>35</v>
      </c>
      <c r="BO290">
        <v>0</v>
      </c>
      <c r="BP290">
        <v>0</v>
      </c>
      <c r="BQ290">
        <v>7</v>
      </c>
      <c r="BR290">
        <v>7</v>
      </c>
      <c r="BS290">
        <v>7</v>
      </c>
      <c r="BT290">
        <v>7</v>
      </c>
      <c r="BU290">
        <v>7</v>
      </c>
      <c r="BV290" t="str">
        <f>"7:00 AM"</f>
        <v>7:00 AM</v>
      </c>
      <c r="BW290" t="str">
        <f>"3:00 PM"</f>
        <v>3:00 PM</v>
      </c>
      <c r="BX290" t="s">
        <v>240</v>
      </c>
      <c r="BY290">
        <v>0</v>
      </c>
      <c r="BZ290">
        <v>12</v>
      </c>
      <c r="CA290" t="s">
        <v>115</v>
      </c>
      <c r="CC290" t="s">
        <v>5493</v>
      </c>
      <c r="CD290" t="s">
        <v>1058</v>
      </c>
      <c r="CF290" t="s">
        <v>128</v>
      </c>
      <c r="CG290" t="s">
        <v>120</v>
      </c>
      <c r="CH290" s="3">
        <v>96950</v>
      </c>
      <c r="CI290" s="4">
        <v>7.95</v>
      </c>
      <c r="CJ290" s="4">
        <v>7.95</v>
      </c>
      <c r="CK290" s="4">
        <v>0</v>
      </c>
      <c r="CL290" s="4">
        <v>0</v>
      </c>
      <c r="CM290" t="s">
        <v>136</v>
      </c>
      <c r="CN290" t="s">
        <v>191</v>
      </c>
      <c r="CO290" t="s">
        <v>137</v>
      </c>
      <c r="CQ290" t="s">
        <v>115</v>
      </c>
      <c r="CR290" t="s">
        <v>138</v>
      </c>
      <c r="CS290" t="s">
        <v>139</v>
      </c>
      <c r="CT290" t="s">
        <v>139</v>
      </c>
      <c r="CU290" t="s">
        <v>139</v>
      </c>
      <c r="CV290" t="s">
        <v>138</v>
      </c>
      <c r="CW290" t="s">
        <v>139</v>
      </c>
      <c r="CX290" t="s">
        <v>3138</v>
      </c>
      <c r="CY290" s="10">
        <v>16707891814</v>
      </c>
      <c r="CZ290" t="s">
        <v>5494</v>
      </c>
      <c r="DA290" t="s">
        <v>139</v>
      </c>
      <c r="DB290" t="s">
        <v>138</v>
      </c>
      <c r="DC290" t="s">
        <v>115</v>
      </c>
      <c r="DD290" t="s">
        <v>5489</v>
      </c>
      <c r="DE290" t="s">
        <v>5490</v>
      </c>
      <c r="DF290" t="s">
        <v>420</v>
      </c>
      <c r="DG290" t="s">
        <v>5486</v>
      </c>
      <c r="DH290" t="s">
        <v>5494</v>
      </c>
    </row>
    <row r="291" spans="1:112" ht="14.45" customHeight="1" x14ac:dyDescent="0.25">
      <c r="A291" t="s">
        <v>6572</v>
      </c>
      <c r="B291" t="s">
        <v>158</v>
      </c>
      <c r="C291" s="1">
        <v>45511</v>
      </c>
      <c r="D291" s="1">
        <v>45581</v>
      </c>
      <c r="E291" t="s">
        <v>210</v>
      </c>
      <c r="F291" s="1">
        <v>45564</v>
      </c>
      <c r="G291" t="s">
        <v>138</v>
      </c>
      <c r="H291" t="s">
        <v>115</v>
      </c>
      <c r="I291" t="s">
        <v>115</v>
      </c>
      <c r="J291" t="s">
        <v>1239</v>
      </c>
      <c r="K291" t="s">
        <v>4539</v>
      </c>
      <c r="L291" t="s">
        <v>3328</v>
      </c>
      <c r="N291" t="s">
        <v>128</v>
      </c>
      <c r="O291" t="s">
        <v>120</v>
      </c>
      <c r="P291" s="3">
        <v>96950</v>
      </c>
      <c r="Q291" t="s">
        <v>121</v>
      </c>
      <c r="S291" s="10">
        <v>16707833052</v>
      </c>
      <c r="U291" t="s">
        <v>1242</v>
      </c>
      <c r="V291">
        <v>541219</v>
      </c>
      <c r="W291" t="s">
        <v>123</v>
      </c>
      <c r="Y291" t="s">
        <v>1243</v>
      </c>
      <c r="Z291" t="s">
        <v>1244</v>
      </c>
      <c r="AB291" t="s">
        <v>4540</v>
      </c>
      <c r="AC291" t="s">
        <v>3328</v>
      </c>
      <c r="AE291" t="s">
        <v>306</v>
      </c>
      <c r="AF291" t="s">
        <v>120</v>
      </c>
      <c r="AG291" s="3">
        <v>96950</v>
      </c>
      <c r="AH291" t="s">
        <v>121</v>
      </c>
      <c r="AJ291" s="10">
        <v>16707833052</v>
      </c>
      <c r="AL291" t="s">
        <v>1251</v>
      </c>
      <c r="BD291" t="str">
        <f>"43-3031.00"</f>
        <v>43-3031.00</v>
      </c>
      <c r="BE291" t="s">
        <v>387</v>
      </c>
      <c r="BF291" t="s">
        <v>4541</v>
      </c>
      <c r="BG291" t="s">
        <v>1247</v>
      </c>
      <c r="BH291">
        <v>1</v>
      </c>
      <c r="BJ291" s="1">
        <v>45566</v>
      </c>
      <c r="BK291" s="1">
        <v>46660</v>
      </c>
      <c r="BN291">
        <v>35</v>
      </c>
      <c r="BO291">
        <v>0</v>
      </c>
      <c r="BP291">
        <v>7</v>
      </c>
      <c r="BQ291">
        <v>7</v>
      </c>
      <c r="BR291">
        <v>7</v>
      </c>
      <c r="BS291">
        <v>7</v>
      </c>
      <c r="BT291">
        <v>7</v>
      </c>
      <c r="BU291">
        <v>0</v>
      </c>
      <c r="BV291" t="str">
        <f>"10:00 AM"</f>
        <v>10:00 AM</v>
      </c>
      <c r="BW291" t="str">
        <f>"5:00 PM"</f>
        <v>5:00 PM</v>
      </c>
      <c r="BX291" t="s">
        <v>133</v>
      </c>
      <c r="BY291">
        <v>0</v>
      </c>
      <c r="BZ291">
        <v>24</v>
      </c>
      <c r="CA291" t="s">
        <v>115</v>
      </c>
      <c r="CC291" t="s">
        <v>4542</v>
      </c>
      <c r="CD291" t="s">
        <v>3328</v>
      </c>
      <c r="CF291" t="s">
        <v>306</v>
      </c>
      <c r="CG291" t="s">
        <v>120</v>
      </c>
      <c r="CH291" s="3">
        <v>96950</v>
      </c>
      <c r="CI291" s="4">
        <v>12.28</v>
      </c>
      <c r="CJ291" s="4">
        <v>12.28</v>
      </c>
      <c r="CK291" s="4">
        <v>0</v>
      </c>
      <c r="CL291" s="4">
        <v>0</v>
      </c>
      <c r="CM291" t="s">
        <v>1472</v>
      </c>
      <c r="CN291" t="s">
        <v>224</v>
      </c>
      <c r="CO291" t="s">
        <v>137</v>
      </c>
      <c r="CQ291" t="s">
        <v>115</v>
      </c>
      <c r="CR291" t="s">
        <v>138</v>
      </c>
      <c r="CS291" t="s">
        <v>139</v>
      </c>
      <c r="CT291" t="s">
        <v>139</v>
      </c>
      <c r="CU291" t="s">
        <v>139</v>
      </c>
      <c r="CV291" t="s">
        <v>138</v>
      </c>
      <c r="CW291" t="s">
        <v>139</v>
      </c>
      <c r="CX291" t="s">
        <v>6573</v>
      </c>
      <c r="CY291" s="10">
        <v>16707833052</v>
      </c>
      <c r="CZ291" t="s">
        <v>1245</v>
      </c>
      <c r="DA291" t="s">
        <v>139</v>
      </c>
      <c r="DB291" t="s">
        <v>138</v>
      </c>
      <c r="DC291" t="s">
        <v>115</v>
      </c>
    </row>
    <row r="292" spans="1:112" ht="14.45" customHeight="1" x14ac:dyDescent="0.25">
      <c r="A292" t="s">
        <v>8238</v>
      </c>
      <c r="B292" t="s">
        <v>158</v>
      </c>
      <c r="C292" s="1">
        <v>45537</v>
      </c>
      <c r="D292" s="1">
        <v>45581</v>
      </c>
      <c r="E292" t="s">
        <v>114</v>
      </c>
      <c r="G292" t="s">
        <v>138</v>
      </c>
      <c r="H292" t="s">
        <v>138</v>
      </c>
      <c r="I292" t="s">
        <v>115</v>
      </c>
      <c r="J292" t="s">
        <v>590</v>
      </c>
      <c r="K292" t="s">
        <v>8239</v>
      </c>
      <c r="L292" t="s">
        <v>992</v>
      </c>
      <c r="M292" t="s">
        <v>993</v>
      </c>
      <c r="N292" t="s">
        <v>128</v>
      </c>
      <c r="O292" t="s">
        <v>120</v>
      </c>
      <c r="P292" s="3">
        <v>96950</v>
      </c>
      <c r="Q292" t="s">
        <v>121</v>
      </c>
      <c r="S292" s="10">
        <v>16702854403</v>
      </c>
      <c r="U292" t="s">
        <v>594</v>
      </c>
      <c r="V292">
        <v>56132</v>
      </c>
      <c r="W292" t="s">
        <v>123</v>
      </c>
      <c r="Y292" t="s">
        <v>994</v>
      </c>
      <c r="Z292" t="s">
        <v>995</v>
      </c>
      <c r="AA292" t="s">
        <v>996</v>
      </c>
      <c r="AB292" t="s">
        <v>997</v>
      </c>
      <c r="AC292" t="s">
        <v>992</v>
      </c>
      <c r="AD292" t="s">
        <v>993</v>
      </c>
      <c r="AE292" t="s">
        <v>128</v>
      </c>
      <c r="AF292" t="s">
        <v>120</v>
      </c>
      <c r="AG292" s="3">
        <v>96950</v>
      </c>
      <c r="AH292" t="s">
        <v>121</v>
      </c>
      <c r="AJ292" s="10">
        <v>16702854403</v>
      </c>
      <c r="AL292" t="s">
        <v>599</v>
      </c>
      <c r="BD292" t="str">
        <f>"37-2012.00"</f>
        <v>37-2012.00</v>
      </c>
      <c r="BE292" t="s">
        <v>647</v>
      </c>
      <c r="BF292" t="s">
        <v>8240</v>
      </c>
      <c r="BG292" t="s">
        <v>6888</v>
      </c>
      <c r="BH292">
        <v>3</v>
      </c>
      <c r="BJ292" s="1">
        <v>45566</v>
      </c>
      <c r="BK292" s="1">
        <v>45930</v>
      </c>
      <c r="BN292">
        <v>40</v>
      </c>
      <c r="BO292">
        <v>0</v>
      </c>
      <c r="BP292">
        <v>8</v>
      </c>
      <c r="BQ292">
        <v>8</v>
      </c>
      <c r="BR292">
        <v>8</v>
      </c>
      <c r="BS292">
        <v>8</v>
      </c>
      <c r="BT292">
        <v>8</v>
      </c>
      <c r="BU292">
        <v>0</v>
      </c>
      <c r="BV292" t="str">
        <f>"8:21 PM"</f>
        <v>8:21 PM</v>
      </c>
      <c r="BW292" t="str">
        <f>"5:21 PM"</f>
        <v>5:21 PM</v>
      </c>
      <c r="BX292" t="s">
        <v>133</v>
      </c>
      <c r="BY292">
        <v>0</v>
      </c>
      <c r="BZ292">
        <v>3</v>
      </c>
      <c r="CA292" t="s">
        <v>115</v>
      </c>
      <c r="CC292" s="2" t="s">
        <v>8241</v>
      </c>
      <c r="CD292" t="s">
        <v>992</v>
      </c>
      <c r="CE292" t="s">
        <v>1000</v>
      </c>
      <c r="CF292" t="s">
        <v>128</v>
      </c>
      <c r="CG292" t="s">
        <v>120</v>
      </c>
      <c r="CH292" s="3">
        <v>96950</v>
      </c>
      <c r="CI292" s="4">
        <v>7.77</v>
      </c>
      <c r="CJ292" s="4">
        <v>7.77</v>
      </c>
      <c r="CK292" s="4">
        <v>11.7</v>
      </c>
      <c r="CL292" s="4">
        <v>11.7</v>
      </c>
      <c r="CM292" t="s">
        <v>136</v>
      </c>
      <c r="CN292" t="s">
        <v>602</v>
      </c>
      <c r="CO292" t="s">
        <v>137</v>
      </c>
      <c r="CQ292" t="s">
        <v>115</v>
      </c>
      <c r="CR292" t="s">
        <v>138</v>
      </c>
      <c r="CS292" t="s">
        <v>138</v>
      </c>
      <c r="CT292" t="s">
        <v>138</v>
      </c>
      <c r="CU292" t="s">
        <v>139</v>
      </c>
      <c r="CV292" t="s">
        <v>138</v>
      </c>
      <c r="CW292" t="s">
        <v>138</v>
      </c>
      <c r="CX292" t="s">
        <v>8242</v>
      </c>
      <c r="CY292" s="10">
        <v>16702850063</v>
      </c>
      <c r="CZ292" t="s">
        <v>599</v>
      </c>
      <c r="DA292" t="s">
        <v>139</v>
      </c>
      <c r="DB292" t="s">
        <v>138</v>
      </c>
      <c r="DC292" t="s">
        <v>115</v>
      </c>
    </row>
    <row r="293" spans="1:112" ht="14.45" customHeight="1" x14ac:dyDescent="0.25">
      <c r="A293" t="s">
        <v>8300</v>
      </c>
      <c r="B293" t="s">
        <v>158</v>
      </c>
      <c r="C293" s="1">
        <v>45471</v>
      </c>
      <c r="D293" s="1">
        <v>45581</v>
      </c>
      <c r="E293" t="s">
        <v>114</v>
      </c>
      <c r="G293" t="s">
        <v>115</v>
      </c>
      <c r="H293" t="s">
        <v>115</v>
      </c>
      <c r="I293" t="s">
        <v>115</v>
      </c>
      <c r="J293" t="s">
        <v>8301</v>
      </c>
      <c r="K293" t="s">
        <v>8302</v>
      </c>
      <c r="L293" t="s">
        <v>8303</v>
      </c>
      <c r="M293" t="s">
        <v>139</v>
      </c>
      <c r="N293" t="s">
        <v>290</v>
      </c>
      <c r="O293" t="s">
        <v>120</v>
      </c>
      <c r="P293" s="3">
        <v>96952</v>
      </c>
      <c r="Q293" t="s">
        <v>121</v>
      </c>
      <c r="R293" t="s">
        <v>1661</v>
      </c>
      <c r="S293" s="10">
        <v>16707889668</v>
      </c>
      <c r="U293" t="s">
        <v>7748</v>
      </c>
      <c r="V293">
        <v>111419</v>
      </c>
      <c r="W293" t="s">
        <v>123</v>
      </c>
      <c r="Y293" t="s">
        <v>8304</v>
      </c>
      <c r="Z293" t="s">
        <v>8305</v>
      </c>
      <c r="AB293" t="s">
        <v>295</v>
      </c>
      <c r="AC293" t="s">
        <v>8303</v>
      </c>
      <c r="AD293" t="s">
        <v>139</v>
      </c>
      <c r="AE293" t="s">
        <v>290</v>
      </c>
      <c r="AF293" t="s">
        <v>120</v>
      </c>
      <c r="AG293" s="3">
        <v>96952</v>
      </c>
      <c r="AH293" t="s">
        <v>121</v>
      </c>
      <c r="AJ293" s="10">
        <v>16707889668</v>
      </c>
      <c r="AL293" t="s">
        <v>7753</v>
      </c>
      <c r="BD293" t="str">
        <f>"45-2092.00"</f>
        <v>45-2092.00</v>
      </c>
      <c r="BE293" t="s">
        <v>1875</v>
      </c>
      <c r="BF293" t="s">
        <v>8306</v>
      </c>
      <c r="BG293" t="s">
        <v>3204</v>
      </c>
      <c r="BH293">
        <v>4</v>
      </c>
      <c r="BJ293" s="1">
        <v>45566</v>
      </c>
      <c r="BK293" s="1">
        <v>45930</v>
      </c>
      <c r="BN293">
        <v>35</v>
      </c>
      <c r="BO293">
        <v>0</v>
      </c>
      <c r="BP293">
        <v>7</v>
      </c>
      <c r="BQ293">
        <v>7</v>
      </c>
      <c r="BR293">
        <v>7</v>
      </c>
      <c r="BS293">
        <v>7</v>
      </c>
      <c r="BT293">
        <v>7</v>
      </c>
      <c r="BU293">
        <v>0</v>
      </c>
      <c r="BV293" t="str">
        <f>"7:00 AM"</f>
        <v>7:00 AM</v>
      </c>
      <c r="BW293" t="str">
        <f>"5:00 PM"</f>
        <v>5:00 PM</v>
      </c>
      <c r="BX293" t="s">
        <v>240</v>
      </c>
      <c r="BY293">
        <v>0</v>
      </c>
      <c r="BZ293">
        <v>3</v>
      </c>
      <c r="CA293" t="s">
        <v>115</v>
      </c>
      <c r="CC293" s="2" t="s">
        <v>8307</v>
      </c>
      <c r="CD293" t="s">
        <v>8303</v>
      </c>
      <c r="CE293" t="s">
        <v>139</v>
      </c>
      <c r="CF293" t="s">
        <v>290</v>
      </c>
      <c r="CG293" t="s">
        <v>120</v>
      </c>
      <c r="CH293" s="3">
        <v>96952</v>
      </c>
      <c r="CI293" s="4">
        <v>12.16</v>
      </c>
      <c r="CJ293" s="4">
        <v>12.16</v>
      </c>
      <c r="CK293" s="4">
        <v>18.239999999999998</v>
      </c>
      <c r="CL293" s="4">
        <v>18.239999999999998</v>
      </c>
      <c r="CM293" t="s">
        <v>136</v>
      </c>
      <c r="CN293" t="s">
        <v>8308</v>
      </c>
      <c r="CO293" t="s">
        <v>137</v>
      </c>
      <c r="CQ293" t="s">
        <v>115</v>
      </c>
      <c r="CR293" t="s">
        <v>138</v>
      </c>
      <c r="CS293" t="s">
        <v>139</v>
      </c>
      <c r="CT293" t="s">
        <v>138</v>
      </c>
      <c r="CU293" t="s">
        <v>139</v>
      </c>
      <c r="CV293" t="s">
        <v>138</v>
      </c>
      <c r="CW293" t="s">
        <v>139</v>
      </c>
      <c r="CX293" t="s">
        <v>2315</v>
      </c>
      <c r="CY293" s="10">
        <v>16707889668</v>
      </c>
      <c r="CZ293" t="s">
        <v>7753</v>
      </c>
      <c r="DA293" t="s">
        <v>139</v>
      </c>
      <c r="DB293" t="s">
        <v>138</v>
      </c>
      <c r="DC293" t="s">
        <v>115</v>
      </c>
    </row>
    <row r="294" spans="1:112" ht="14.45" customHeight="1" x14ac:dyDescent="0.25">
      <c r="A294" t="s">
        <v>8734</v>
      </c>
      <c r="B294" t="s">
        <v>158</v>
      </c>
      <c r="C294" s="1">
        <v>45501</v>
      </c>
      <c r="D294" s="1">
        <v>45581</v>
      </c>
      <c r="E294" t="s">
        <v>114</v>
      </c>
      <c r="G294" t="s">
        <v>115</v>
      </c>
      <c r="H294" t="s">
        <v>115</v>
      </c>
      <c r="I294" t="s">
        <v>115</v>
      </c>
      <c r="J294" t="s">
        <v>8735</v>
      </c>
      <c r="K294" t="s">
        <v>8735</v>
      </c>
      <c r="L294" t="s">
        <v>8736</v>
      </c>
      <c r="M294" t="s">
        <v>903</v>
      </c>
      <c r="N294" t="s">
        <v>145</v>
      </c>
      <c r="O294" t="s">
        <v>120</v>
      </c>
      <c r="P294" s="3">
        <v>96951</v>
      </c>
      <c r="Q294" t="s">
        <v>121</v>
      </c>
      <c r="R294" t="s">
        <v>139</v>
      </c>
      <c r="S294" s="10">
        <v>16707850100</v>
      </c>
      <c r="U294" t="s">
        <v>8737</v>
      </c>
      <c r="V294">
        <v>55111</v>
      </c>
      <c r="W294" t="s">
        <v>123</v>
      </c>
      <c r="Y294" t="s">
        <v>8738</v>
      </c>
      <c r="Z294" t="s">
        <v>2808</v>
      </c>
      <c r="AB294" t="s">
        <v>1275</v>
      </c>
      <c r="AC294" t="s">
        <v>8736</v>
      </c>
      <c r="AD294" t="s">
        <v>903</v>
      </c>
      <c r="AE294" t="s">
        <v>145</v>
      </c>
      <c r="AF294" t="s">
        <v>120</v>
      </c>
      <c r="AG294" s="3">
        <v>96951</v>
      </c>
      <c r="AH294" t="s">
        <v>121</v>
      </c>
      <c r="AJ294" s="10">
        <v>16707850100</v>
      </c>
      <c r="AL294" t="s">
        <v>8739</v>
      </c>
      <c r="BD294" t="str">
        <f>"35-3031.00"</f>
        <v>35-3031.00</v>
      </c>
      <c r="BE294" t="s">
        <v>1980</v>
      </c>
      <c r="BF294" t="s">
        <v>8740</v>
      </c>
      <c r="BG294" t="s">
        <v>8741</v>
      </c>
      <c r="BH294">
        <v>3</v>
      </c>
      <c r="BJ294" s="1">
        <v>45452</v>
      </c>
      <c r="BK294" s="1">
        <v>45816</v>
      </c>
      <c r="BN294">
        <v>35</v>
      </c>
      <c r="BO294">
        <v>0</v>
      </c>
      <c r="BP294">
        <v>7</v>
      </c>
      <c r="BQ294">
        <v>7</v>
      </c>
      <c r="BR294">
        <v>7</v>
      </c>
      <c r="BS294">
        <v>7</v>
      </c>
      <c r="BT294">
        <v>7</v>
      </c>
      <c r="BU294">
        <v>0</v>
      </c>
      <c r="BV294" t="str">
        <f>"6:00 AM"</f>
        <v>6:00 AM</v>
      </c>
      <c r="BW294" t="str">
        <f>"2:00 PM"</f>
        <v>2:00 PM</v>
      </c>
      <c r="BX294" t="s">
        <v>240</v>
      </c>
      <c r="BY294">
        <v>0</v>
      </c>
      <c r="BZ294">
        <v>3</v>
      </c>
      <c r="CA294" t="s">
        <v>115</v>
      </c>
      <c r="CC294" t="s">
        <v>8742</v>
      </c>
      <c r="CD294" t="s">
        <v>8736</v>
      </c>
      <c r="CE294" t="s">
        <v>903</v>
      </c>
      <c r="CF294" t="s">
        <v>145</v>
      </c>
      <c r="CG294" t="s">
        <v>120</v>
      </c>
      <c r="CH294" s="3">
        <v>96951</v>
      </c>
      <c r="CI294" s="4">
        <v>8.0399999999999991</v>
      </c>
      <c r="CJ294" s="4">
        <v>8.0399999999999991</v>
      </c>
      <c r="CK294" s="4">
        <v>12.06</v>
      </c>
      <c r="CL294" s="4">
        <v>12.06</v>
      </c>
      <c r="CM294" t="s">
        <v>136</v>
      </c>
      <c r="CN294" t="s">
        <v>139</v>
      </c>
      <c r="CO294" t="s">
        <v>137</v>
      </c>
      <c r="CQ294" t="s">
        <v>115</v>
      </c>
      <c r="CR294" t="s">
        <v>138</v>
      </c>
      <c r="CS294" t="s">
        <v>139</v>
      </c>
      <c r="CT294" t="s">
        <v>138</v>
      </c>
      <c r="CU294" t="s">
        <v>139</v>
      </c>
      <c r="CV294" t="s">
        <v>138</v>
      </c>
      <c r="CW294" t="s">
        <v>139</v>
      </c>
      <c r="CX294" t="s">
        <v>139</v>
      </c>
      <c r="CY294" s="10">
        <v>16707850100</v>
      </c>
      <c r="CZ294" t="s">
        <v>8743</v>
      </c>
      <c r="DA294" t="s">
        <v>139</v>
      </c>
      <c r="DB294" t="s">
        <v>138</v>
      </c>
      <c r="DC294" t="s">
        <v>115</v>
      </c>
    </row>
    <row r="295" spans="1:112" ht="14.45" customHeight="1" x14ac:dyDescent="0.25">
      <c r="A295" t="s">
        <v>9499</v>
      </c>
      <c r="B295" t="s">
        <v>158</v>
      </c>
      <c r="C295" s="1">
        <v>45501</v>
      </c>
      <c r="D295" s="1">
        <v>45581</v>
      </c>
      <c r="E295" t="s">
        <v>210</v>
      </c>
      <c r="F295" s="1">
        <v>45647</v>
      </c>
      <c r="G295" t="s">
        <v>115</v>
      </c>
      <c r="H295" t="s">
        <v>115</v>
      </c>
      <c r="I295" t="s">
        <v>115</v>
      </c>
      <c r="J295" t="s">
        <v>9500</v>
      </c>
      <c r="K295" t="s">
        <v>9501</v>
      </c>
      <c r="L295" t="s">
        <v>9502</v>
      </c>
      <c r="M295" t="s">
        <v>903</v>
      </c>
      <c r="N295" t="s">
        <v>145</v>
      </c>
      <c r="O295" t="s">
        <v>120</v>
      </c>
      <c r="P295" s="3">
        <v>96951</v>
      </c>
      <c r="Q295" t="s">
        <v>121</v>
      </c>
      <c r="S295" s="10">
        <v>16705322557</v>
      </c>
      <c r="U295" t="s">
        <v>9503</v>
      </c>
      <c r="V295">
        <v>55111</v>
      </c>
      <c r="W295" t="s">
        <v>123</v>
      </c>
      <c r="Y295" t="s">
        <v>9504</v>
      </c>
      <c r="Z295" t="s">
        <v>9505</v>
      </c>
      <c r="AA295" t="s">
        <v>9506</v>
      </c>
      <c r="AB295" t="s">
        <v>908</v>
      </c>
      <c r="AC295" t="s">
        <v>9502</v>
      </c>
      <c r="AD295" t="s">
        <v>903</v>
      </c>
      <c r="AE295" t="s">
        <v>145</v>
      </c>
      <c r="AF295" t="s">
        <v>120</v>
      </c>
      <c r="AG295" s="3">
        <v>96951</v>
      </c>
      <c r="AH295" t="s">
        <v>121</v>
      </c>
      <c r="AJ295" s="10">
        <v>16705322557</v>
      </c>
      <c r="AL295" t="s">
        <v>2267</v>
      </c>
      <c r="BD295" t="str">
        <f>"43-6014.00"</f>
        <v>43-6014.00</v>
      </c>
      <c r="BE295" t="s">
        <v>3065</v>
      </c>
      <c r="BF295" t="s">
        <v>9507</v>
      </c>
      <c r="BG295" t="s">
        <v>3067</v>
      </c>
      <c r="BH295">
        <v>1</v>
      </c>
      <c r="BJ295" s="1">
        <v>45457</v>
      </c>
      <c r="BK295" s="1">
        <v>45821</v>
      </c>
      <c r="BN295">
        <v>40</v>
      </c>
      <c r="BO295">
        <v>0</v>
      </c>
      <c r="BP295">
        <v>8</v>
      </c>
      <c r="BQ295">
        <v>8</v>
      </c>
      <c r="BR295">
        <v>8</v>
      </c>
      <c r="BS295">
        <v>8</v>
      </c>
      <c r="BT295">
        <v>8</v>
      </c>
      <c r="BU295">
        <v>0</v>
      </c>
      <c r="BV295" t="str">
        <f>"8:00 AM"</f>
        <v>8:00 AM</v>
      </c>
      <c r="BW295" t="str">
        <f>"5:00 PM"</f>
        <v>5:00 PM</v>
      </c>
      <c r="BX295" t="s">
        <v>133</v>
      </c>
      <c r="BY295">
        <v>0</v>
      </c>
      <c r="BZ295">
        <v>12</v>
      </c>
      <c r="CA295" t="s">
        <v>115</v>
      </c>
      <c r="CC295" t="s">
        <v>4965</v>
      </c>
      <c r="CD295" t="s">
        <v>9502</v>
      </c>
      <c r="CE295" t="s">
        <v>903</v>
      </c>
      <c r="CF295" t="s">
        <v>145</v>
      </c>
      <c r="CG295" t="s">
        <v>120</v>
      </c>
      <c r="CH295" s="3">
        <v>96951</v>
      </c>
      <c r="CI295" s="4">
        <v>13.15</v>
      </c>
      <c r="CJ295" s="4">
        <v>13.15</v>
      </c>
      <c r="CK295" s="4">
        <v>19.72</v>
      </c>
      <c r="CL295" s="4">
        <v>19.72</v>
      </c>
      <c r="CM295" t="s">
        <v>136</v>
      </c>
      <c r="CN295" t="s">
        <v>139</v>
      </c>
      <c r="CO295" t="s">
        <v>137</v>
      </c>
      <c r="CQ295" t="s">
        <v>115</v>
      </c>
      <c r="CR295" t="s">
        <v>138</v>
      </c>
      <c r="CS295" t="s">
        <v>139</v>
      </c>
      <c r="CT295" t="s">
        <v>138</v>
      </c>
      <c r="CU295" t="s">
        <v>139</v>
      </c>
      <c r="CV295" t="s">
        <v>138</v>
      </c>
      <c r="CW295" t="s">
        <v>139</v>
      </c>
      <c r="CX295" t="s">
        <v>139</v>
      </c>
      <c r="CY295" s="10">
        <v>16705322557</v>
      </c>
      <c r="CZ295" t="s">
        <v>2267</v>
      </c>
      <c r="DA295" t="s">
        <v>139</v>
      </c>
      <c r="DB295" t="s">
        <v>138</v>
      </c>
      <c r="DC295" t="s">
        <v>115</v>
      </c>
    </row>
    <row r="296" spans="1:112" ht="14.45" customHeight="1" x14ac:dyDescent="0.25">
      <c r="A296" t="s">
        <v>9790</v>
      </c>
      <c r="B296" t="s">
        <v>158</v>
      </c>
      <c r="C296" s="1">
        <v>45511</v>
      </c>
      <c r="D296" s="1">
        <v>45581</v>
      </c>
      <c r="E296" t="s">
        <v>210</v>
      </c>
      <c r="F296" s="1">
        <v>45564</v>
      </c>
      <c r="G296" t="s">
        <v>115</v>
      </c>
      <c r="H296" t="s">
        <v>115</v>
      </c>
      <c r="I296" t="s">
        <v>115</v>
      </c>
      <c r="J296" t="s">
        <v>1239</v>
      </c>
      <c r="K296" t="s">
        <v>9791</v>
      </c>
      <c r="L296" t="s">
        <v>9792</v>
      </c>
      <c r="N296" t="s">
        <v>128</v>
      </c>
      <c r="O296" t="s">
        <v>120</v>
      </c>
      <c r="P296" s="3">
        <v>96950</v>
      </c>
      <c r="Q296" t="s">
        <v>121</v>
      </c>
      <c r="S296" s="10">
        <v>16707833052</v>
      </c>
      <c r="U296" t="s">
        <v>1242</v>
      </c>
      <c r="V296">
        <v>44511</v>
      </c>
      <c r="W296" t="s">
        <v>123</v>
      </c>
      <c r="Y296" t="s">
        <v>1243</v>
      </c>
      <c r="Z296" t="s">
        <v>1244</v>
      </c>
      <c r="AB296" t="s">
        <v>4540</v>
      </c>
      <c r="AC296" t="s">
        <v>9792</v>
      </c>
      <c r="AE296" t="s">
        <v>306</v>
      </c>
      <c r="AF296" t="s">
        <v>120</v>
      </c>
      <c r="AG296" s="3">
        <v>96950</v>
      </c>
      <c r="AH296" t="s">
        <v>121</v>
      </c>
      <c r="AJ296" s="10">
        <v>16707833052</v>
      </c>
      <c r="AL296" t="s">
        <v>1251</v>
      </c>
      <c r="BD296" t="str">
        <f>"49-9071.00"</f>
        <v>49-9071.00</v>
      </c>
      <c r="BE296" t="s">
        <v>169</v>
      </c>
      <c r="BF296" t="s">
        <v>9793</v>
      </c>
      <c r="BG296" t="s">
        <v>5865</v>
      </c>
      <c r="BH296">
        <v>4</v>
      </c>
      <c r="BJ296" s="1">
        <v>45566</v>
      </c>
      <c r="BK296" s="1">
        <v>45930</v>
      </c>
      <c r="BN296">
        <v>35</v>
      </c>
      <c r="BO296">
        <v>0</v>
      </c>
      <c r="BP296">
        <v>7</v>
      </c>
      <c r="BQ296">
        <v>7</v>
      </c>
      <c r="BR296">
        <v>7</v>
      </c>
      <c r="BS296">
        <v>7</v>
      </c>
      <c r="BT296">
        <v>7</v>
      </c>
      <c r="BU296">
        <v>0</v>
      </c>
      <c r="BV296" t="str">
        <f>"8:00 AM"</f>
        <v>8:00 AM</v>
      </c>
      <c r="BW296" t="str">
        <f>"3:00 PM"</f>
        <v>3:00 PM</v>
      </c>
      <c r="BX296" t="s">
        <v>133</v>
      </c>
      <c r="BY296">
        <v>0</v>
      </c>
      <c r="BZ296">
        <v>24</v>
      </c>
      <c r="CA296" t="s">
        <v>115</v>
      </c>
      <c r="CC296" t="s">
        <v>9794</v>
      </c>
      <c r="CD296" t="s">
        <v>3328</v>
      </c>
      <c r="CF296" t="s">
        <v>306</v>
      </c>
      <c r="CG296" t="s">
        <v>120</v>
      </c>
      <c r="CH296" s="3">
        <v>96950</v>
      </c>
      <c r="CI296" s="4">
        <v>9.75</v>
      </c>
      <c r="CJ296" s="4">
        <v>9.75</v>
      </c>
      <c r="CK296" s="4">
        <v>14.63</v>
      </c>
      <c r="CL296" s="4">
        <v>14.63</v>
      </c>
      <c r="CM296" t="s">
        <v>136</v>
      </c>
      <c r="CN296" t="s">
        <v>224</v>
      </c>
      <c r="CO296" t="s">
        <v>137</v>
      </c>
      <c r="CQ296" t="s">
        <v>115</v>
      </c>
      <c r="CR296" t="s">
        <v>138</v>
      </c>
      <c r="CS296" t="s">
        <v>139</v>
      </c>
      <c r="CT296" t="s">
        <v>138</v>
      </c>
      <c r="CU296" t="s">
        <v>139</v>
      </c>
      <c r="CV296" t="s">
        <v>138</v>
      </c>
      <c r="CW296" t="s">
        <v>139</v>
      </c>
      <c r="CX296" t="s">
        <v>6573</v>
      </c>
      <c r="CY296" s="10">
        <v>16707833052</v>
      </c>
      <c r="CZ296" t="s">
        <v>1245</v>
      </c>
      <c r="DA296" t="s">
        <v>139</v>
      </c>
      <c r="DB296" t="s">
        <v>138</v>
      </c>
      <c r="DC296" t="s">
        <v>115</v>
      </c>
    </row>
    <row r="297" spans="1:112" ht="14.45" customHeight="1" x14ac:dyDescent="0.25">
      <c r="A297" t="s">
        <v>10338</v>
      </c>
      <c r="B297" t="s">
        <v>113</v>
      </c>
      <c r="C297" s="1">
        <v>45494</v>
      </c>
      <c r="D297" s="1">
        <v>45581</v>
      </c>
      <c r="E297" t="s">
        <v>210</v>
      </c>
      <c r="F297" s="1">
        <v>45625</v>
      </c>
      <c r="G297" t="s">
        <v>115</v>
      </c>
      <c r="H297" t="s">
        <v>115</v>
      </c>
      <c r="I297" t="s">
        <v>115</v>
      </c>
      <c r="J297" t="s">
        <v>5302</v>
      </c>
      <c r="L297" t="s">
        <v>5471</v>
      </c>
      <c r="M297" t="s">
        <v>10102</v>
      </c>
      <c r="N297" t="s">
        <v>128</v>
      </c>
      <c r="O297" t="s">
        <v>120</v>
      </c>
      <c r="P297" s="3">
        <v>96950</v>
      </c>
      <c r="Q297" t="s">
        <v>121</v>
      </c>
      <c r="S297" s="10">
        <v>16703232428</v>
      </c>
      <c r="U297" t="s">
        <v>3369</v>
      </c>
      <c r="V297">
        <v>23711</v>
      </c>
      <c r="W297" t="s">
        <v>123</v>
      </c>
      <c r="Y297" t="s">
        <v>3370</v>
      </c>
      <c r="Z297" t="s">
        <v>3371</v>
      </c>
      <c r="AA297" t="s">
        <v>3372</v>
      </c>
      <c r="AB297" t="s">
        <v>2220</v>
      </c>
      <c r="AC297" t="s">
        <v>5303</v>
      </c>
      <c r="AD297" t="s">
        <v>5304</v>
      </c>
      <c r="AE297" t="s">
        <v>128</v>
      </c>
      <c r="AF297" t="s">
        <v>120</v>
      </c>
      <c r="AG297" s="3">
        <v>96950</v>
      </c>
      <c r="AH297" t="s">
        <v>121</v>
      </c>
      <c r="AJ297" s="10">
        <v>16703232428</v>
      </c>
      <c r="AL297" t="s">
        <v>3375</v>
      </c>
      <c r="BD297" t="str">
        <f>"17-3022.00"</f>
        <v>17-3022.00</v>
      </c>
      <c r="BE297" t="s">
        <v>2760</v>
      </c>
      <c r="BF297" t="s">
        <v>10103</v>
      </c>
      <c r="BG297" t="s">
        <v>10104</v>
      </c>
      <c r="BH297">
        <v>3</v>
      </c>
      <c r="BJ297" s="1">
        <v>45627</v>
      </c>
      <c r="BK297" s="1">
        <v>45991</v>
      </c>
      <c r="BN297">
        <v>40</v>
      </c>
      <c r="BO297">
        <v>0</v>
      </c>
      <c r="BP297">
        <v>8</v>
      </c>
      <c r="BQ297">
        <v>8</v>
      </c>
      <c r="BR297">
        <v>8</v>
      </c>
      <c r="BS297">
        <v>8</v>
      </c>
      <c r="BT297">
        <v>8</v>
      </c>
      <c r="BU297">
        <v>0</v>
      </c>
      <c r="BV297" t="str">
        <f>"7:30 AM"</f>
        <v>7:30 AM</v>
      </c>
      <c r="BW297" t="str">
        <f>"5:00 PM"</f>
        <v>5:00 PM</v>
      </c>
      <c r="BX297" t="s">
        <v>189</v>
      </c>
      <c r="BY297">
        <v>12</v>
      </c>
      <c r="BZ297">
        <v>24</v>
      </c>
      <c r="CA297" t="s">
        <v>115</v>
      </c>
      <c r="CC297" t="s">
        <v>10339</v>
      </c>
      <c r="CD297" t="s">
        <v>5471</v>
      </c>
      <c r="CE297" t="s">
        <v>5304</v>
      </c>
      <c r="CF297" t="s">
        <v>128</v>
      </c>
      <c r="CG297" t="s">
        <v>120</v>
      </c>
      <c r="CH297" s="3">
        <v>96950</v>
      </c>
      <c r="CI297" s="4">
        <v>15.75</v>
      </c>
      <c r="CJ297" s="4">
        <v>15.75</v>
      </c>
      <c r="CK297" s="4">
        <v>23.63</v>
      </c>
      <c r="CL297" s="4">
        <v>23.63</v>
      </c>
      <c r="CM297" t="s">
        <v>136</v>
      </c>
      <c r="CN297" t="s">
        <v>3380</v>
      </c>
      <c r="CO297" t="s">
        <v>137</v>
      </c>
      <c r="CQ297" t="s">
        <v>115</v>
      </c>
      <c r="CR297" t="s">
        <v>138</v>
      </c>
      <c r="CS297" t="s">
        <v>139</v>
      </c>
      <c r="CT297" t="s">
        <v>138</v>
      </c>
      <c r="CU297" t="s">
        <v>139</v>
      </c>
      <c r="CV297" t="s">
        <v>138</v>
      </c>
      <c r="CW297" t="s">
        <v>139</v>
      </c>
      <c r="CX297" t="s">
        <v>5476</v>
      </c>
      <c r="CY297" s="10">
        <v>16703232428</v>
      </c>
      <c r="CZ297" t="s">
        <v>3375</v>
      </c>
      <c r="DA297" t="s">
        <v>139</v>
      </c>
      <c r="DB297" t="s">
        <v>138</v>
      </c>
      <c r="DC297" t="s">
        <v>115</v>
      </c>
    </row>
    <row r="298" spans="1:112" ht="14.45" customHeight="1" x14ac:dyDescent="0.25">
      <c r="A298" t="s">
        <v>10347</v>
      </c>
      <c r="B298" t="s">
        <v>158</v>
      </c>
      <c r="C298" s="1">
        <v>45489</v>
      </c>
      <c r="D298" s="1">
        <v>45581</v>
      </c>
      <c r="E298" t="s">
        <v>210</v>
      </c>
      <c r="F298" s="1">
        <v>45564</v>
      </c>
      <c r="G298" t="s">
        <v>115</v>
      </c>
      <c r="H298" t="s">
        <v>115</v>
      </c>
      <c r="I298" t="s">
        <v>115</v>
      </c>
      <c r="J298" t="s">
        <v>1831</v>
      </c>
      <c r="K298" t="s">
        <v>1832</v>
      </c>
      <c r="L298" t="s">
        <v>3081</v>
      </c>
      <c r="M298" t="s">
        <v>3082</v>
      </c>
      <c r="N298" t="s">
        <v>128</v>
      </c>
      <c r="O298" t="s">
        <v>120</v>
      </c>
      <c r="P298" s="3">
        <v>96950</v>
      </c>
      <c r="Q298" t="s">
        <v>121</v>
      </c>
      <c r="S298" s="10">
        <v>16702876661</v>
      </c>
      <c r="U298" t="s">
        <v>1835</v>
      </c>
      <c r="V298">
        <v>812112</v>
      </c>
      <c r="W298" t="s">
        <v>123</v>
      </c>
      <c r="Y298" t="s">
        <v>308</v>
      </c>
      <c r="Z298" t="s">
        <v>309</v>
      </c>
      <c r="AB298" t="s">
        <v>188</v>
      </c>
      <c r="AC298" t="s">
        <v>3081</v>
      </c>
      <c r="AD298" t="s">
        <v>3082</v>
      </c>
      <c r="AE298" t="s">
        <v>128</v>
      </c>
      <c r="AF298" t="s">
        <v>120</v>
      </c>
      <c r="AG298" s="3">
        <v>96950</v>
      </c>
      <c r="AH298" t="s">
        <v>121</v>
      </c>
      <c r="AJ298" s="10">
        <v>16702876661</v>
      </c>
      <c r="AL298" t="s">
        <v>1836</v>
      </c>
      <c r="BD298" t="str">
        <f>"39-5012"</f>
        <v>39-5012</v>
      </c>
      <c r="BE298" t="s">
        <v>1772</v>
      </c>
      <c r="BF298" t="s">
        <v>10348</v>
      </c>
      <c r="BG298" t="s">
        <v>3731</v>
      </c>
      <c r="BH298">
        <v>1</v>
      </c>
      <c r="BJ298" s="1">
        <v>45566</v>
      </c>
      <c r="BK298" s="1">
        <v>45930</v>
      </c>
      <c r="BN298">
        <v>40</v>
      </c>
      <c r="BO298">
        <v>7</v>
      </c>
      <c r="BP298">
        <v>5</v>
      </c>
      <c r="BQ298">
        <v>0</v>
      </c>
      <c r="BR298">
        <v>7</v>
      </c>
      <c r="BS298">
        <v>7</v>
      </c>
      <c r="BT298">
        <v>7</v>
      </c>
      <c r="BU298">
        <v>7</v>
      </c>
      <c r="BV298" t="str">
        <f>"11:00 AM"</f>
        <v>11:00 AM</v>
      </c>
      <c r="BW298" t="str">
        <f>"7:00 PM"</f>
        <v>7:00 PM</v>
      </c>
      <c r="BX298" t="s">
        <v>240</v>
      </c>
      <c r="BY298">
        <v>0</v>
      </c>
      <c r="BZ298">
        <v>12</v>
      </c>
      <c r="CA298" t="s">
        <v>115</v>
      </c>
      <c r="CC298" t="s">
        <v>10349</v>
      </c>
      <c r="CD298" t="s">
        <v>3081</v>
      </c>
      <c r="CE298" t="s">
        <v>3082</v>
      </c>
      <c r="CF298" t="s">
        <v>128</v>
      </c>
      <c r="CG298" t="s">
        <v>120</v>
      </c>
      <c r="CH298" s="3">
        <v>96950</v>
      </c>
      <c r="CI298" s="4">
        <v>9.77</v>
      </c>
      <c r="CJ298" s="4">
        <v>9.77</v>
      </c>
      <c r="CK298" s="4">
        <v>14.66</v>
      </c>
      <c r="CL298" s="4">
        <v>14.66</v>
      </c>
      <c r="CM298" t="s">
        <v>136</v>
      </c>
      <c r="CO298" t="s">
        <v>137</v>
      </c>
      <c r="CQ298" t="s">
        <v>115</v>
      </c>
      <c r="CR298" t="s">
        <v>138</v>
      </c>
      <c r="CS298" t="s">
        <v>138</v>
      </c>
      <c r="CT298" t="s">
        <v>138</v>
      </c>
      <c r="CU298" t="s">
        <v>139</v>
      </c>
      <c r="CV298" t="s">
        <v>138</v>
      </c>
      <c r="CW298" t="s">
        <v>139</v>
      </c>
      <c r="CX298" t="s">
        <v>5504</v>
      </c>
      <c r="CY298" s="10">
        <v>16702876661</v>
      </c>
      <c r="CZ298" t="s">
        <v>1836</v>
      </c>
      <c r="DA298" t="s">
        <v>139</v>
      </c>
      <c r="DB298" t="s">
        <v>138</v>
      </c>
      <c r="DC298" t="s">
        <v>115</v>
      </c>
    </row>
    <row r="299" spans="1:112" ht="14.45" customHeight="1" x14ac:dyDescent="0.25">
      <c r="A299" t="s">
        <v>10381</v>
      </c>
      <c r="B299" t="s">
        <v>158</v>
      </c>
      <c r="C299" s="1">
        <v>45470</v>
      </c>
      <c r="D299" s="1">
        <v>45581</v>
      </c>
      <c r="E299" t="s">
        <v>114</v>
      </c>
      <c r="G299" t="s">
        <v>115</v>
      </c>
      <c r="H299" t="s">
        <v>115</v>
      </c>
      <c r="I299" t="s">
        <v>115</v>
      </c>
      <c r="J299" t="s">
        <v>1013</v>
      </c>
      <c r="K299" t="s">
        <v>10382</v>
      </c>
      <c r="L299" t="s">
        <v>1014</v>
      </c>
      <c r="M299" t="s">
        <v>1015</v>
      </c>
      <c r="N299" t="s">
        <v>119</v>
      </c>
      <c r="O299" t="s">
        <v>120</v>
      </c>
      <c r="P299" s="3">
        <v>96950</v>
      </c>
      <c r="Q299" t="s">
        <v>121</v>
      </c>
      <c r="S299" s="10">
        <v>16702341795</v>
      </c>
      <c r="U299" t="s">
        <v>979</v>
      </c>
      <c r="V299">
        <v>441110</v>
      </c>
      <c r="W299" t="s">
        <v>123</v>
      </c>
      <c r="Y299" t="s">
        <v>1016</v>
      </c>
      <c r="Z299" t="s">
        <v>6561</v>
      </c>
      <c r="AA299" t="s">
        <v>1018</v>
      </c>
      <c r="AB299" t="s">
        <v>1019</v>
      </c>
      <c r="AC299" t="s">
        <v>8265</v>
      </c>
      <c r="AD299" t="s">
        <v>1015</v>
      </c>
      <c r="AE299" t="s">
        <v>119</v>
      </c>
      <c r="AF299" t="s">
        <v>120</v>
      </c>
      <c r="AG299" s="3">
        <v>96950</v>
      </c>
      <c r="AH299" t="s">
        <v>121</v>
      </c>
      <c r="AJ299" s="10">
        <v>16702341795</v>
      </c>
      <c r="AL299" t="s">
        <v>983</v>
      </c>
      <c r="BD299" t="str">
        <f>"49-3042.00"</f>
        <v>49-3042.00</v>
      </c>
      <c r="BE299" t="s">
        <v>1508</v>
      </c>
      <c r="BF299" t="s">
        <v>10383</v>
      </c>
      <c r="BG299" t="s">
        <v>10384</v>
      </c>
      <c r="BH299">
        <v>2</v>
      </c>
      <c r="BJ299" s="1">
        <v>45505</v>
      </c>
      <c r="BK299" s="1">
        <v>45868</v>
      </c>
      <c r="BN299">
        <v>35</v>
      </c>
      <c r="BO299">
        <v>0</v>
      </c>
      <c r="BP299">
        <v>6</v>
      </c>
      <c r="BQ299">
        <v>6</v>
      </c>
      <c r="BR299">
        <v>6</v>
      </c>
      <c r="BS299">
        <v>6</v>
      </c>
      <c r="BT299">
        <v>6</v>
      </c>
      <c r="BU299">
        <v>5</v>
      </c>
      <c r="BV299" t="str">
        <f>"9:00 AM"</f>
        <v>9:00 AM</v>
      </c>
      <c r="BW299" t="str">
        <f>"4:00 PM"</f>
        <v>4:00 PM</v>
      </c>
      <c r="BX299" t="s">
        <v>133</v>
      </c>
      <c r="BY299">
        <v>0</v>
      </c>
      <c r="BZ299">
        <v>24</v>
      </c>
      <c r="CA299" t="s">
        <v>115</v>
      </c>
      <c r="CC299" s="2" t="s">
        <v>10385</v>
      </c>
      <c r="CD299" t="s">
        <v>10386</v>
      </c>
      <c r="CE299" t="s">
        <v>7850</v>
      </c>
      <c r="CF299" t="s">
        <v>119</v>
      </c>
      <c r="CG299" t="s">
        <v>120</v>
      </c>
      <c r="CH299" s="3">
        <v>96950</v>
      </c>
      <c r="CI299" s="4">
        <v>11.25</v>
      </c>
      <c r="CJ299" s="4">
        <v>15</v>
      </c>
      <c r="CK299" s="4">
        <v>16.88</v>
      </c>
      <c r="CL299" s="4">
        <v>22.5</v>
      </c>
      <c r="CM299" t="s">
        <v>136</v>
      </c>
      <c r="CN299" t="s">
        <v>240</v>
      </c>
      <c r="CO299" t="s">
        <v>137</v>
      </c>
      <c r="CQ299" t="s">
        <v>115</v>
      </c>
      <c r="CR299" t="s">
        <v>138</v>
      </c>
      <c r="CS299" t="s">
        <v>138</v>
      </c>
      <c r="CT299" t="s">
        <v>138</v>
      </c>
      <c r="CU299" t="s">
        <v>139</v>
      </c>
      <c r="CV299" t="s">
        <v>138</v>
      </c>
      <c r="CW299" t="s">
        <v>138</v>
      </c>
      <c r="CX299" t="s">
        <v>10387</v>
      </c>
      <c r="CY299" s="10">
        <v>16702341795</v>
      </c>
      <c r="CZ299" t="s">
        <v>983</v>
      </c>
      <c r="DA299" t="s">
        <v>989</v>
      </c>
      <c r="DB299" t="s">
        <v>138</v>
      </c>
      <c r="DC299" t="s">
        <v>115</v>
      </c>
    </row>
    <row r="300" spans="1:112" ht="14.45" customHeight="1" x14ac:dyDescent="0.25">
      <c r="A300" t="s">
        <v>10495</v>
      </c>
      <c r="B300" t="s">
        <v>248</v>
      </c>
      <c r="C300" s="1">
        <v>45495</v>
      </c>
      <c r="D300" s="1">
        <v>45581</v>
      </c>
      <c r="E300" t="s">
        <v>210</v>
      </c>
      <c r="F300" s="1">
        <v>45625</v>
      </c>
      <c r="G300" t="s">
        <v>115</v>
      </c>
      <c r="H300" t="s">
        <v>115</v>
      </c>
      <c r="I300" t="s">
        <v>115</v>
      </c>
      <c r="J300" t="s">
        <v>10496</v>
      </c>
      <c r="K300" t="s">
        <v>10497</v>
      </c>
      <c r="L300" t="s">
        <v>10498</v>
      </c>
      <c r="M300" t="s">
        <v>10499</v>
      </c>
      <c r="N300" t="s">
        <v>119</v>
      </c>
      <c r="O300" t="s">
        <v>120</v>
      </c>
      <c r="P300" s="3">
        <v>96950</v>
      </c>
      <c r="Q300" t="s">
        <v>121</v>
      </c>
      <c r="S300" s="10">
        <v>16704833911</v>
      </c>
      <c r="U300" t="s">
        <v>10500</v>
      </c>
      <c r="V300">
        <v>531110</v>
      </c>
      <c r="W300" t="s">
        <v>123</v>
      </c>
      <c r="Y300" t="s">
        <v>2431</v>
      </c>
      <c r="Z300" t="s">
        <v>6561</v>
      </c>
      <c r="AA300" t="s">
        <v>4094</v>
      </c>
      <c r="AB300" t="s">
        <v>10501</v>
      </c>
      <c r="AC300" t="s">
        <v>10498</v>
      </c>
      <c r="AD300" t="s">
        <v>10499</v>
      </c>
      <c r="AE300" t="s">
        <v>119</v>
      </c>
      <c r="AF300" t="s">
        <v>120</v>
      </c>
      <c r="AG300" s="3">
        <v>96950</v>
      </c>
      <c r="AH300" t="s">
        <v>121</v>
      </c>
      <c r="AJ300" s="10">
        <v>16704833911</v>
      </c>
      <c r="AL300" t="s">
        <v>10502</v>
      </c>
      <c r="BD300" t="str">
        <f>"49-9071.00"</f>
        <v>49-9071.00</v>
      </c>
      <c r="BE300" t="s">
        <v>169</v>
      </c>
      <c r="BF300" t="s">
        <v>10503</v>
      </c>
      <c r="BG300" t="s">
        <v>10504</v>
      </c>
      <c r="BH300">
        <v>1</v>
      </c>
      <c r="BI300">
        <v>1</v>
      </c>
      <c r="BJ300" s="1">
        <v>45627</v>
      </c>
      <c r="BK300" s="1">
        <v>45991</v>
      </c>
      <c r="BL300" s="1">
        <v>45627</v>
      </c>
      <c r="BM300" s="1">
        <v>45991</v>
      </c>
      <c r="BN300">
        <v>35</v>
      </c>
      <c r="BO300">
        <v>0</v>
      </c>
      <c r="BP300">
        <v>7</v>
      </c>
      <c r="BQ300">
        <v>7</v>
      </c>
      <c r="BR300">
        <v>7</v>
      </c>
      <c r="BS300">
        <v>7</v>
      </c>
      <c r="BT300">
        <v>7</v>
      </c>
      <c r="BU300">
        <v>0</v>
      </c>
      <c r="BV300" t="str">
        <f>"8:00 AM"</f>
        <v>8:00 AM</v>
      </c>
      <c r="BW300" t="str">
        <f>"4:00 PM"</f>
        <v>4:00 PM</v>
      </c>
      <c r="BX300" t="s">
        <v>133</v>
      </c>
      <c r="BY300">
        <v>0</v>
      </c>
      <c r="BZ300">
        <v>12</v>
      </c>
      <c r="CA300" t="s">
        <v>115</v>
      </c>
      <c r="CC300" s="2" t="s">
        <v>10505</v>
      </c>
      <c r="CD300" t="s">
        <v>10506</v>
      </c>
      <c r="CF300" t="s">
        <v>119</v>
      </c>
      <c r="CG300" t="s">
        <v>120</v>
      </c>
      <c r="CH300" s="3">
        <v>96950</v>
      </c>
      <c r="CI300" s="4">
        <v>9.75</v>
      </c>
      <c r="CJ300" s="4">
        <v>9.75</v>
      </c>
      <c r="CK300" s="4">
        <v>0</v>
      </c>
      <c r="CL300" s="4">
        <v>0</v>
      </c>
      <c r="CM300" t="s">
        <v>136</v>
      </c>
      <c r="CN300" t="s">
        <v>224</v>
      </c>
      <c r="CO300" t="s">
        <v>137</v>
      </c>
      <c r="CQ300" t="s">
        <v>115</v>
      </c>
      <c r="CR300" t="s">
        <v>138</v>
      </c>
      <c r="CS300" t="s">
        <v>139</v>
      </c>
      <c r="CT300" t="s">
        <v>139</v>
      </c>
      <c r="CU300" t="s">
        <v>139</v>
      </c>
      <c r="CV300" t="s">
        <v>138</v>
      </c>
      <c r="CW300" t="s">
        <v>139</v>
      </c>
      <c r="CX300" t="s">
        <v>224</v>
      </c>
      <c r="CY300" s="10">
        <v>16704833911</v>
      </c>
      <c r="CZ300" t="s">
        <v>10502</v>
      </c>
      <c r="DA300" t="s">
        <v>139</v>
      </c>
      <c r="DB300" t="s">
        <v>138</v>
      </c>
      <c r="DC300" t="s">
        <v>115</v>
      </c>
    </row>
    <row r="301" spans="1:112" ht="14.45" customHeight="1" x14ac:dyDescent="0.25">
      <c r="A301" t="s">
        <v>10718</v>
      </c>
      <c r="B301" t="s">
        <v>158</v>
      </c>
      <c r="C301" s="1">
        <v>45492</v>
      </c>
      <c r="D301" s="1">
        <v>45581</v>
      </c>
      <c r="E301" t="s">
        <v>210</v>
      </c>
      <c r="F301" s="1">
        <v>45564</v>
      </c>
      <c r="G301" t="s">
        <v>115</v>
      </c>
      <c r="H301" t="s">
        <v>115</v>
      </c>
      <c r="I301" t="s">
        <v>115</v>
      </c>
      <c r="J301" t="s">
        <v>6080</v>
      </c>
      <c r="L301" t="s">
        <v>6081</v>
      </c>
      <c r="N301" t="s">
        <v>145</v>
      </c>
      <c r="O301" t="s">
        <v>120</v>
      </c>
      <c r="P301" s="3">
        <v>96951</v>
      </c>
      <c r="Q301" t="s">
        <v>121</v>
      </c>
      <c r="S301" s="10">
        <v>16705323131</v>
      </c>
      <c r="U301" t="s">
        <v>6082</v>
      </c>
      <c r="V301">
        <v>4231</v>
      </c>
      <c r="W301" t="s">
        <v>123</v>
      </c>
      <c r="Y301" t="s">
        <v>6083</v>
      </c>
      <c r="Z301" t="s">
        <v>6084</v>
      </c>
      <c r="AB301" t="s">
        <v>516</v>
      </c>
      <c r="AC301" t="s">
        <v>6081</v>
      </c>
      <c r="AE301" t="s">
        <v>145</v>
      </c>
      <c r="AF301" t="s">
        <v>120</v>
      </c>
      <c r="AG301" s="3">
        <v>96951</v>
      </c>
      <c r="AH301" t="s">
        <v>121</v>
      </c>
      <c r="AJ301" s="10">
        <v>16705323131</v>
      </c>
      <c r="AL301" t="s">
        <v>6085</v>
      </c>
      <c r="BD301" t="str">
        <f>"49-9071.00"</f>
        <v>49-9071.00</v>
      </c>
      <c r="BE301" t="s">
        <v>169</v>
      </c>
      <c r="BF301" t="s">
        <v>6086</v>
      </c>
      <c r="BG301" t="s">
        <v>10719</v>
      </c>
      <c r="BH301">
        <v>1</v>
      </c>
      <c r="BJ301" s="1">
        <v>45566</v>
      </c>
      <c r="BK301" s="1">
        <v>45930</v>
      </c>
      <c r="BN301">
        <v>40</v>
      </c>
      <c r="BO301">
        <v>0</v>
      </c>
      <c r="BP301">
        <v>8</v>
      </c>
      <c r="BQ301">
        <v>8</v>
      </c>
      <c r="BR301">
        <v>8</v>
      </c>
      <c r="BS301">
        <v>8</v>
      </c>
      <c r="BT301">
        <v>8</v>
      </c>
      <c r="BU301">
        <v>0</v>
      </c>
      <c r="BV301" t="str">
        <f>"8:00 AM"</f>
        <v>8:00 AM</v>
      </c>
      <c r="BW301" t="str">
        <f>"5:00 PM"</f>
        <v>5:00 PM</v>
      </c>
      <c r="BX301" t="s">
        <v>133</v>
      </c>
      <c r="BY301">
        <v>0</v>
      </c>
      <c r="BZ301">
        <v>6</v>
      </c>
      <c r="CA301" t="s">
        <v>115</v>
      </c>
      <c r="CC301" s="2" t="s">
        <v>10720</v>
      </c>
      <c r="CD301" t="s">
        <v>6088</v>
      </c>
      <c r="CF301" t="s">
        <v>145</v>
      </c>
      <c r="CG301" t="s">
        <v>120</v>
      </c>
      <c r="CH301" s="3">
        <v>96951</v>
      </c>
      <c r="CI301" s="4">
        <v>9.75</v>
      </c>
      <c r="CJ301" s="4">
        <v>9.75</v>
      </c>
      <c r="CK301" s="4">
        <v>0</v>
      </c>
      <c r="CL301" s="4">
        <v>0</v>
      </c>
      <c r="CM301" t="s">
        <v>136</v>
      </c>
      <c r="CN301" t="s">
        <v>191</v>
      </c>
      <c r="CO301" t="s">
        <v>137</v>
      </c>
      <c r="CQ301" t="s">
        <v>115</v>
      </c>
      <c r="CR301" t="s">
        <v>138</v>
      </c>
      <c r="CS301" t="s">
        <v>139</v>
      </c>
      <c r="CT301" t="s">
        <v>139</v>
      </c>
      <c r="CU301" t="s">
        <v>139</v>
      </c>
      <c r="CV301" t="s">
        <v>138</v>
      </c>
      <c r="CW301" t="s">
        <v>139</v>
      </c>
      <c r="CX301" t="s">
        <v>10721</v>
      </c>
      <c r="CY301" s="10">
        <v>16705323131</v>
      </c>
      <c r="CZ301" t="s">
        <v>6085</v>
      </c>
      <c r="DA301" t="s">
        <v>139</v>
      </c>
      <c r="DB301" t="s">
        <v>138</v>
      </c>
      <c r="DC301" t="s">
        <v>115</v>
      </c>
      <c r="DD301" t="s">
        <v>6083</v>
      </c>
      <c r="DE301" t="s">
        <v>6084</v>
      </c>
      <c r="DG301" t="s">
        <v>7898</v>
      </c>
      <c r="DH301" t="s">
        <v>6085</v>
      </c>
    </row>
    <row r="302" spans="1:112" ht="14.45" customHeight="1" x14ac:dyDescent="0.25">
      <c r="A302" t="s">
        <v>10743</v>
      </c>
      <c r="B302" t="s">
        <v>158</v>
      </c>
      <c r="C302" s="1">
        <v>45496</v>
      </c>
      <c r="D302" s="1">
        <v>45581</v>
      </c>
      <c r="E302" t="s">
        <v>114</v>
      </c>
      <c r="G302" t="s">
        <v>115</v>
      </c>
      <c r="H302" t="s">
        <v>115</v>
      </c>
      <c r="I302" t="s">
        <v>115</v>
      </c>
      <c r="J302" t="s">
        <v>1330</v>
      </c>
      <c r="L302" t="s">
        <v>1331</v>
      </c>
      <c r="M302" t="s">
        <v>1332</v>
      </c>
      <c r="N302" t="s">
        <v>119</v>
      </c>
      <c r="O302" t="s">
        <v>120</v>
      </c>
      <c r="P302" s="3">
        <v>96950</v>
      </c>
      <c r="Q302" t="s">
        <v>121</v>
      </c>
      <c r="S302" s="10">
        <v>16707885235</v>
      </c>
      <c r="U302" t="s">
        <v>1333</v>
      </c>
      <c r="V302">
        <v>236116</v>
      </c>
      <c r="W302" t="s">
        <v>123</v>
      </c>
      <c r="Y302" t="s">
        <v>1334</v>
      </c>
      <c r="Z302" t="s">
        <v>1335</v>
      </c>
      <c r="AA302" t="s">
        <v>1336</v>
      </c>
      <c r="AB302" t="s">
        <v>235</v>
      </c>
      <c r="AC302" t="s">
        <v>1337</v>
      </c>
      <c r="AD302" t="s">
        <v>1338</v>
      </c>
      <c r="AE302" t="s">
        <v>119</v>
      </c>
      <c r="AF302" t="s">
        <v>120</v>
      </c>
      <c r="AG302" s="3">
        <v>96950</v>
      </c>
      <c r="AH302" t="s">
        <v>121</v>
      </c>
      <c r="AJ302" s="10">
        <v>16707885235</v>
      </c>
      <c r="AL302" t="s">
        <v>1339</v>
      </c>
      <c r="BD302" t="str">
        <f>"49-9071.00"</f>
        <v>49-9071.00</v>
      </c>
      <c r="BE302" t="s">
        <v>169</v>
      </c>
      <c r="BF302" t="s">
        <v>1340</v>
      </c>
      <c r="BG302" t="s">
        <v>1341</v>
      </c>
      <c r="BH302">
        <v>3</v>
      </c>
      <c r="BJ302" s="1">
        <v>45566</v>
      </c>
      <c r="BK302" s="1">
        <v>45930</v>
      </c>
      <c r="BN302">
        <v>35</v>
      </c>
      <c r="BO302">
        <v>0</v>
      </c>
      <c r="BP302">
        <v>7</v>
      </c>
      <c r="BQ302">
        <v>7</v>
      </c>
      <c r="BR302">
        <v>7</v>
      </c>
      <c r="BS302">
        <v>7</v>
      </c>
      <c r="BT302">
        <v>7</v>
      </c>
      <c r="BU302">
        <v>0</v>
      </c>
      <c r="BV302" t="str">
        <f>"8:00 AM"</f>
        <v>8:00 AM</v>
      </c>
      <c r="BW302" t="str">
        <f>"4:00 PM"</f>
        <v>4:00 PM</v>
      </c>
      <c r="BX302" t="s">
        <v>133</v>
      </c>
      <c r="BY302">
        <v>0</v>
      </c>
      <c r="BZ302">
        <v>24</v>
      </c>
      <c r="CA302" t="s">
        <v>115</v>
      </c>
      <c r="CC302" t="s">
        <v>1342</v>
      </c>
      <c r="CD302" t="s">
        <v>1337</v>
      </c>
      <c r="CE302" t="s">
        <v>1338</v>
      </c>
      <c r="CF302" t="s">
        <v>119</v>
      </c>
      <c r="CG302" t="s">
        <v>120</v>
      </c>
      <c r="CH302" s="3">
        <v>96950</v>
      </c>
      <c r="CI302" s="4">
        <v>9.75</v>
      </c>
      <c r="CJ302" s="4">
        <v>9.75</v>
      </c>
      <c r="CK302" s="4">
        <v>14.63</v>
      </c>
      <c r="CL302" s="4">
        <v>14.63</v>
      </c>
      <c r="CM302" t="s">
        <v>136</v>
      </c>
      <c r="CN302" t="s">
        <v>1343</v>
      </c>
      <c r="CO302" t="s">
        <v>137</v>
      </c>
      <c r="CQ302" t="s">
        <v>115</v>
      </c>
      <c r="CR302" t="s">
        <v>138</v>
      </c>
      <c r="CS302" t="s">
        <v>138</v>
      </c>
      <c r="CT302" t="s">
        <v>138</v>
      </c>
      <c r="CU302" t="s">
        <v>139</v>
      </c>
      <c r="CV302" t="s">
        <v>138</v>
      </c>
      <c r="CW302" t="s">
        <v>138</v>
      </c>
      <c r="CX302" t="s">
        <v>1344</v>
      </c>
      <c r="CY302" s="10">
        <v>16707885235</v>
      </c>
      <c r="CZ302" t="s">
        <v>1339</v>
      </c>
      <c r="DA302" t="s">
        <v>139</v>
      </c>
      <c r="DB302" t="s">
        <v>138</v>
      </c>
      <c r="DC302" t="s">
        <v>115</v>
      </c>
    </row>
    <row r="303" spans="1:112" ht="14.45" customHeight="1" x14ac:dyDescent="0.25">
      <c r="A303" t="s">
        <v>11364</v>
      </c>
      <c r="B303" t="s">
        <v>158</v>
      </c>
      <c r="C303" s="1">
        <v>45538</v>
      </c>
      <c r="D303" s="1">
        <v>45581</v>
      </c>
      <c r="E303" t="s">
        <v>210</v>
      </c>
      <c r="F303" s="1">
        <v>45609</v>
      </c>
      <c r="G303" t="s">
        <v>115</v>
      </c>
      <c r="H303" t="s">
        <v>115</v>
      </c>
      <c r="I303" t="s">
        <v>115</v>
      </c>
      <c r="J303" t="s">
        <v>10218</v>
      </c>
      <c r="L303" t="s">
        <v>10219</v>
      </c>
      <c r="M303" t="s">
        <v>10220</v>
      </c>
      <c r="N303" t="s">
        <v>128</v>
      </c>
      <c r="O303" t="s">
        <v>120</v>
      </c>
      <c r="P303" s="3">
        <v>96950</v>
      </c>
      <c r="Q303" t="s">
        <v>121</v>
      </c>
      <c r="S303" s="10">
        <v>16702351662</v>
      </c>
      <c r="U303" t="s">
        <v>4866</v>
      </c>
      <c r="V303">
        <v>811412</v>
      </c>
      <c r="W303" t="s">
        <v>123</v>
      </c>
      <c r="Y303" t="s">
        <v>643</v>
      </c>
      <c r="Z303" t="s">
        <v>4867</v>
      </c>
      <c r="AA303" t="s">
        <v>4189</v>
      </c>
      <c r="AB303" t="s">
        <v>4868</v>
      </c>
      <c r="AC303" t="s">
        <v>10219</v>
      </c>
      <c r="AD303" t="s">
        <v>10220</v>
      </c>
      <c r="AE303" t="s">
        <v>128</v>
      </c>
      <c r="AF303" t="s">
        <v>120</v>
      </c>
      <c r="AG303" s="3">
        <v>96950</v>
      </c>
      <c r="AH303" t="s">
        <v>121</v>
      </c>
      <c r="AJ303" s="10">
        <v>16702351662</v>
      </c>
      <c r="AL303" t="s">
        <v>4869</v>
      </c>
      <c r="BD303" t="str">
        <f>"49-9021.00"</f>
        <v>49-9021.00</v>
      </c>
      <c r="BE303" t="s">
        <v>203</v>
      </c>
      <c r="BF303" t="s">
        <v>10221</v>
      </c>
      <c r="BG303" t="s">
        <v>10222</v>
      </c>
      <c r="BH303">
        <v>1</v>
      </c>
      <c r="BJ303" s="1">
        <v>45611</v>
      </c>
      <c r="BK303" s="1">
        <v>45975</v>
      </c>
      <c r="BN303">
        <v>40</v>
      </c>
      <c r="BO303">
        <v>0</v>
      </c>
      <c r="BP303">
        <v>8</v>
      </c>
      <c r="BQ303">
        <v>8</v>
      </c>
      <c r="BR303">
        <v>8</v>
      </c>
      <c r="BS303">
        <v>8</v>
      </c>
      <c r="BT303">
        <v>8</v>
      </c>
      <c r="BU303">
        <v>0</v>
      </c>
      <c r="BV303" t="str">
        <f>"8:00 AM"</f>
        <v>8:00 AM</v>
      </c>
      <c r="BW303" t="str">
        <f>"5:00 PM"</f>
        <v>5:00 PM</v>
      </c>
      <c r="BX303" t="s">
        <v>133</v>
      </c>
      <c r="BY303">
        <v>0</v>
      </c>
      <c r="BZ303">
        <v>12</v>
      </c>
      <c r="CA303" t="s">
        <v>115</v>
      </c>
      <c r="CC303" t="s">
        <v>11365</v>
      </c>
      <c r="CD303" t="s">
        <v>10219</v>
      </c>
      <c r="CE303" t="s">
        <v>10220</v>
      </c>
      <c r="CF303" t="s">
        <v>128</v>
      </c>
      <c r="CG303" t="s">
        <v>120</v>
      </c>
      <c r="CH303" s="3">
        <v>96950</v>
      </c>
      <c r="CI303" s="4">
        <v>10.74</v>
      </c>
      <c r="CJ303" s="4">
        <v>10.74</v>
      </c>
      <c r="CK303" s="4">
        <v>16.11</v>
      </c>
      <c r="CL303" s="4">
        <v>16.11</v>
      </c>
      <c r="CM303" t="s">
        <v>136</v>
      </c>
      <c r="CN303" t="s">
        <v>449</v>
      </c>
      <c r="CO303" t="s">
        <v>137</v>
      </c>
      <c r="CQ303" t="s">
        <v>115</v>
      </c>
      <c r="CR303" t="s">
        <v>138</v>
      </c>
      <c r="CS303" t="s">
        <v>139</v>
      </c>
      <c r="CT303" t="s">
        <v>138</v>
      </c>
      <c r="CU303" t="s">
        <v>139</v>
      </c>
      <c r="CV303" t="s">
        <v>138</v>
      </c>
      <c r="CW303" t="s">
        <v>139</v>
      </c>
      <c r="CX303" t="s">
        <v>449</v>
      </c>
      <c r="CY303" s="10">
        <v>16702351662</v>
      </c>
      <c r="CZ303" t="s">
        <v>4869</v>
      </c>
      <c r="DA303" t="s">
        <v>139</v>
      </c>
      <c r="DB303" t="s">
        <v>138</v>
      </c>
      <c r="DC303" t="s">
        <v>115</v>
      </c>
    </row>
    <row r="304" spans="1:112" ht="14.45" customHeight="1" x14ac:dyDescent="0.25">
      <c r="A304" t="s">
        <v>11566</v>
      </c>
      <c r="B304" t="s">
        <v>113</v>
      </c>
      <c r="C304" s="1">
        <v>45508</v>
      </c>
      <c r="D304" s="1">
        <v>45581</v>
      </c>
      <c r="E304" t="s">
        <v>114</v>
      </c>
      <c r="G304" t="s">
        <v>138</v>
      </c>
      <c r="H304" t="s">
        <v>115</v>
      </c>
      <c r="I304" t="s">
        <v>115</v>
      </c>
      <c r="J304" t="s">
        <v>1930</v>
      </c>
      <c r="K304" t="s">
        <v>2331</v>
      </c>
      <c r="L304" t="s">
        <v>2332</v>
      </c>
      <c r="M304" t="s">
        <v>2333</v>
      </c>
      <c r="N304" t="s">
        <v>119</v>
      </c>
      <c r="O304" t="s">
        <v>120</v>
      </c>
      <c r="P304" s="3">
        <v>96950</v>
      </c>
      <c r="Q304" t="s">
        <v>121</v>
      </c>
      <c r="S304" s="10">
        <v>16702346412</v>
      </c>
      <c r="T304">
        <v>1510</v>
      </c>
      <c r="U304" t="s">
        <v>1934</v>
      </c>
      <c r="V304">
        <v>72111</v>
      </c>
      <c r="W304" t="s">
        <v>123</v>
      </c>
      <c r="Y304" t="s">
        <v>499</v>
      </c>
      <c r="Z304" t="s">
        <v>199</v>
      </c>
      <c r="AB304" t="s">
        <v>500</v>
      </c>
      <c r="AC304" t="s">
        <v>2332</v>
      </c>
      <c r="AD304" t="s">
        <v>1933</v>
      </c>
      <c r="AE304" t="s">
        <v>119</v>
      </c>
      <c r="AF304" t="s">
        <v>120</v>
      </c>
      <c r="AG304" s="3">
        <v>96950</v>
      </c>
      <c r="AH304" t="s">
        <v>121</v>
      </c>
      <c r="AJ304" s="10">
        <v>16702852190</v>
      </c>
      <c r="AL304" t="s">
        <v>501</v>
      </c>
      <c r="BD304" t="str">
        <f>"43-3031.00"</f>
        <v>43-3031.00</v>
      </c>
      <c r="BE304" t="s">
        <v>387</v>
      </c>
      <c r="BF304" t="s">
        <v>3741</v>
      </c>
      <c r="BG304" t="s">
        <v>1668</v>
      </c>
      <c r="BH304">
        <v>2</v>
      </c>
      <c r="BJ304" s="1">
        <v>45566</v>
      </c>
      <c r="BK304" s="1">
        <v>46660</v>
      </c>
      <c r="BN304">
        <v>35</v>
      </c>
      <c r="BO304">
        <v>0</v>
      </c>
      <c r="BP304">
        <v>7</v>
      </c>
      <c r="BQ304">
        <v>7</v>
      </c>
      <c r="BR304">
        <v>7</v>
      </c>
      <c r="BS304">
        <v>7</v>
      </c>
      <c r="BT304">
        <v>7</v>
      </c>
      <c r="BU304">
        <v>0</v>
      </c>
      <c r="BV304" t="str">
        <f>"8:00 AM"</f>
        <v>8:00 AM</v>
      </c>
      <c r="BW304" t="str">
        <f>"4:00 PM"</f>
        <v>4:00 PM</v>
      </c>
      <c r="BX304" t="s">
        <v>133</v>
      </c>
      <c r="BY304">
        <v>0</v>
      </c>
      <c r="BZ304">
        <v>12</v>
      </c>
      <c r="CA304" t="s">
        <v>115</v>
      </c>
      <c r="CC304" t="s">
        <v>3742</v>
      </c>
      <c r="CD304" t="s">
        <v>2332</v>
      </c>
      <c r="CE304" t="s">
        <v>3743</v>
      </c>
      <c r="CF304" t="s">
        <v>119</v>
      </c>
      <c r="CG304" t="s">
        <v>120</v>
      </c>
      <c r="CH304" s="3">
        <v>96950</v>
      </c>
      <c r="CI304" s="4">
        <v>12.28</v>
      </c>
      <c r="CJ304" s="4">
        <v>14</v>
      </c>
      <c r="CK304" s="4">
        <v>18.420000000000002</v>
      </c>
      <c r="CL304" s="4">
        <v>21</v>
      </c>
      <c r="CM304" t="s">
        <v>136</v>
      </c>
      <c r="CN304" t="s">
        <v>1938</v>
      </c>
      <c r="CO304" t="s">
        <v>137</v>
      </c>
      <c r="CQ304" t="s">
        <v>115</v>
      </c>
      <c r="CR304" t="s">
        <v>138</v>
      </c>
      <c r="CS304" t="s">
        <v>139</v>
      </c>
      <c r="CT304" t="s">
        <v>138</v>
      </c>
      <c r="CU304" t="s">
        <v>138</v>
      </c>
      <c r="CV304" t="s">
        <v>138</v>
      </c>
      <c r="CW304" t="s">
        <v>139</v>
      </c>
      <c r="CX304" t="s">
        <v>611</v>
      </c>
      <c r="CY304" s="10">
        <v>16702346412</v>
      </c>
      <c r="CZ304" t="s">
        <v>2337</v>
      </c>
      <c r="DA304" t="s">
        <v>451</v>
      </c>
      <c r="DB304" t="s">
        <v>138</v>
      </c>
      <c r="DC304" t="s">
        <v>115</v>
      </c>
      <c r="DD304" t="s">
        <v>499</v>
      </c>
      <c r="DE304" t="s">
        <v>199</v>
      </c>
      <c r="DG304" t="s">
        <v>3744</v>
      </c>
      <c r="DH304" t="s">
        <v>501</v>
      </c>
    </row>
    <row r="305" spans="1:112" ht="14.45" customHeight="1" x14ac:dyDescent="0.25">
      <c r="A305" t="s">
        <v>11886</v>
      </c>
      <c r="B305" t="s">
        <v>248</v>
      </c>
      <c r="C305" s="1">
        <v>45483</v>
      </c>
      <c r="D305" s="1">
        <v>45581</v>
      </c>
      <c r="E305" t="s">
        <v>210</v>
      </c>
      <c r="F305" s="1">
        <v>45564</v>
      </c>
      <c r="G305" t="s">
        <v>115</v>
      </c>
      <c r="H305" t="s">
        <v>115</v>
      </c>
      <c r="I305" t="s">
        <v>115</v>
      </c>
      <c r="J305" t="s">
        <v>6762</v>
      </c>
      <c r="K305" t="s">
        <v>6762</v>
      </c>
      <c r="L305" t="s">
        <v>6763</v>
      </c>
      <c r="M305" t="s">
        <v>11887</v>
      </c>
      <c r="N305" t="s">
        <v>128</v>
      </c>
      <c r="O305" t="s">
        <v>120</v>
      </c>
      <c r="P305" s="3">
        <v>96950</v>
      </c>
      <c r="Q305" t="s">
        <v>121</v>
      </c>
      <c r="S305" s="10">
        <v>16709898603</v>
      </c>
      <c r="U305" t="s">
        <v>6764</v>
      </c>
      <c r="V305">
        <v>2383</v>
      </c>
      <c r="W305" t="s">
        <v>123</v>
      </c>
      <c r="Y305" t="s">
        <v>2769</v>
      </c>
      <c r="Z305" t="s">
        <v>6765</v>
      </c>
      <c r="AB305" t="s">
        <v>126</v>
      </c>
      <c r="AC305" t="s">
        <v>6766</v>
      </c>
      <c r="AE305" t="s">
        <v>128</v>
      </c>
      <c r="AF305" t="s">
        <v>120</v>
      </c>
      <c r="AG305" s="3">
        <v>96950</v>
      </c>
      <c r="AH305" t="s">
        <v>121</v>
      </c>
      <c r="AJ305" s="10">
        <v>16702356623</v>
      </c>
      <c r="AL305" t="s">
        <v>6771</v>
      </c>
      <c r="BD305" t="str">
        <f>"49-9071.00"</f>
        <v>49-9071.00</v>
      </c>
      <c r="BE305" t="s">
        <v>169</v>
      </c>
      <c r="BF305" t="s">
        <v>11888</v>
      </c>
      <c r="BG305" t="s">
        <v>1469</v>
      </c>
      <c r="BH305">
        <v>1</v>
      </c>
      <c r="BI305">
        <v>1</v>
      </c>
      <c r="BJ305" s="1">
        <v>45566</v>
      </c>
      <c r="BK305" s="1">
        <v>46660</v>
      </c>
      <c r="BL305" s="1">
        <v>45581</v>
      </c>
      <c r="BM305" s="1">
        <v>46660</v>
      </c>
      <c r="BN305">
        <v>38</v>
      </c>
      <c r="BO305">
        <v>0</v>
      </c>
      <c r="BP305">
        <v>8</v>
      </c>
      <c r="BQ305">
        <v>0</v>
      </c>
      <c r="BR305">
        <v>7</v>
      </c>
      <c r="BS305">
        <v>7</v>
      </c>
      <c r="BT305">
        <v>8</v>
      </c>
      <c r="BU305">
        <v>8</v>
      </c>
      <c r="BV305" t="str">
        <f>"9:00 AM"</f>
        <v>9:00 AM</v>
      </c>
      <c r="BW305" t="str">
        <f>"5:00 PM"</f>
        <v>5:00 PM</v>
      </c>
      <c r="BX305" t="s">
        <v>240</v>
      </c>
      <c r="BY305">
        <v>0</v>
      </c>
      <c r="BZ305">
        <v>12</v>
      </c>
      <c r="CA305" t="s">
        <v>115</v>
      </c>
      <c r="CC305" t="s">
        <v>7065</v>
      </c>
      <c r="CD305" t="s">
        <v>6766</v>
      </c>
      <c r="CF305" t="s">
        <v>128</v>
      </c>
      <c r="CG305" t="s">
        <v>120</v>
      </c>
      <c r="CH305" s="3">
        <v>96950</v>
      </c>
      <c r="CI305" s="4">
        <v>9.75</v>
      </c>
      <c r="CJ305" s="4">
        <v>10</v>
      </c>
      <c r="CK305" s="4">
        <v>14.63</v>
      </c>
      <c r="CL305" s="4">
        <v>15</v>
      </c>
      <c r="CM305" t="s">
        <v>136</v>
      </c>
      <c r="CO305" t="s">
        <v>137</v>
      </c>
      <c r="CQ305" t="s">
        <v>115</v>
      </c>
      <c r="CR305" t="s">
        <v>138</v>
      </c>
      <c r="CS305" t="s">
        <v>139</v>
      </c>
      <c r="CT305" t="s">
        <v>138</v>
      </c>
      <c r="CU305" t="s">
        <v>139</v>
      </c>
      <c r="CV305" t="s">
        <v>138</v>
      </c>
      <c r="CW305" t="s">
        <v>139</v>
      </c>
      <c r="CX305" t="s">
        <v>7066</v>
      </c>
      <c r="CY305" s="10">
        <v>16707897385</v>
      </c>
      <c r="CZ305" t="s">
        <v>6771</v>
      </c>
      <c r="DA305" t="s">
        <v>139</v>
      </c>
      <c r="DB305" t="s">
        <v>138</v>
      </c>
      <c r="DC305" t="s">
        <v>115</v>
      </c>
    </row>
    <row r="306" spans="1:112" ht="14.45" customHeight="1" x14ac:dyDescent="0.25">
      <c r="A306" t="s">
        <v>12178</v>
      </c>
      <c r="B306" t="s">
        <v>113</v>
      </c>
      <c r="C306" s="1">
        <v>45526</v>
      </c>
      <c r="D306" s="1">
        <v>45581</v>
      </c>
      <c r="E306" t="s">
        <v>210</v>
      </c>
      <c r="F306" s="1">
        <v>45564</v>
      </c>
      <c r="G306" t="s">
        <v>115</v>
      </c>
      <c r="H306" t="s">
        <v>115</v>
      </c>
      <c r="I306" t="s">
        <v>115</v>
      </c>
      <c r="J306" t="s">
        <v>2099</v>
      </c>
      <c r="K306" t="s">
        <v>2100</v>
      </c>
      <c r="L306" t="s">
        <v>2101</v>
      </c>
      <c r="N306" t="s">
        <v>119</v>
      </c>
      <c r="O306" t="s">
        <v>120</v>
      </c>
      <c r="P306" s="3">
        <v>96950</v>
      </c>
      <c r="Q306" t="s">
        <v>121</v>
      </c>
      <c r="S306" s="10">
        <v>16703221234</v>
      </c>
      <c r="T306">
        <v>781</v>
      </c>
      <c r="U306" t="s">
        <v>2102</v>
      </c>
      <c r="V306">
        <v>721110</v>
      </c>
      <c r="W306" t="s">
        <v>123</v>
      </c>
      <c r="Y306" t="s">
        <v>2103</v>
      </c>
      <c r="Z306" t="s">
        <v>2104</v>
      </c>
      <c r="AA306" t="s">
        <v>2105</v>
      </c>
      <c r="AB306" t="s">
        <v>2106</v>
      </c>
      <c r="AC306" t="s">
        <v>2101</v>
      </c>
      <c r="AE306" t="s">
        <v>119</v>
      </c>
      <c r="AF306" t="s">
        <v>120</v>
      </c>
      <c r="AG306" s="3">
        <v>96950</v>
      </c>
      <c r="AH306" t="s">
        <v>121</v>
      </c>
      <c r="AJ306" s="10">
        <v>16703221234</v>
      </c>
      <c r="AK306">
        <v>781</v>
      </c>
      <c r="AL306" t="s">
        <v>2107</v>
      </c>
      <c r="BD306" t="str">
        <f>"43-4181.00"</f>
        <v>43-4181.00</v>
      </c>
      <c r="BE306" t="s">
        <v>297</v>
      </c>
      <c r="BF306" t="s">
        <v>2108</v>
      </c>
      <c r="BG306" t="s">
        <v>2109</v>
      </c>
      <c r="BH306">
        <v>1</v>
      </c>
      <c r="BJ306" s="1">
        <v>45566</v>
      </c>
      <c r="BK306" s="1">
        <v>45930</v>
      </c>
      <c r="BN306">
        <v>40</v>
      </c>
      <c r="BO306">
        <v>8</v>
      </c>
      <c r="BP306">
        <v>8</v>
      </c>
      <c r="BQ306">
        <v>8</v>
      </c>
      <c r="BR306">
        <v>8</v>
      </c>
      <c r="BS306">
        <v>8</v>
      </c>
      <c r="BT306">
        <v>0</v>
      </c>
      <c r="BU306">
        <v>0</v>
      </c>
      <c r="BV306" t="str">
        <f>"10:00 PM"</f>
        <v>10:00 PM</v>
      </c>
      <c r="BW306" t="str">
        <f>"6:00 AM"</f>
        <v>6:00 AM</v>
      </c>
      <c r="BX306" t="s">
        <v>133</v>
      </c>
      <c r="BY306">
        <v>0</v>
      </c>
      <c r="BZ306">
        <v>12</v>
      </c>
      <c r="CA306" t="s">
        <v>115</v>
      </c>
      <c r="CC306" t="s">
        <v>2110</v>
      </c>
      <c r="CD306" t="s">
        <v>2101</v>
      </c>
      <c r="CF306" t="s">
        <v>119</v>
      </c>
      <c r="CG306" t="s">
        <v>120</v>
      </c>
      <c r="CH306" s="3">
        <v>96950</v>
      </c>
      <c r="CI306" s="4">
        <v>8.77</v>
      </c>
      <c r="CJ306" s="4">
        <v>8.77</v>
      </c>
      <c r="CK306" s="4">
        <v>13.16</v>
      </c>
      <c r="CL306" s="4">
        <v>13.16</v>
      </c>
      <c r="CM306" t="s">
        <v>136</v>
      </c>
      <c r="CN306" t="s">
        <v>2111</v>
      </c>
      <c r="CO306" t="s">
        <v>137</v>
      </c>
      <c r="CQ306" t="s">
        <v>115</v>
      </c>
      <c r="CR306" t="s">
        <v>138</v>
      </c>
      <c r="CS306" t="s">
        <v>139</v>
      </c>
      <c r="CT306" t="s">
        <v>138</v>
      </c>
      <c r="CU306" t="s">
        <v>139</v>
      </c>
      <c r="CV306" t="s">
        <v>138</v>
      </c>
      <c r="CW306" t="s">
        <v>139</v>
      </c>
      <c r="CX306" t="s">
        <v>4471</v>
      </c>
      <c r="CY306" s="10">
        <v>16703221234</v>
      </c>
      <c r="CZ306" t="s">
        <v>2107</v>
      </c>
      <c r="DA306" t="s">
        <v>139</v>
      </c>
      <c r="DB306" t="s">
        <v>138</v>
      </c>
      <c r="DC306" t="s">
        <v>115</v>
      </c>
    </row>
    <row r="307" spans="1:112" ht="14.45" customHeight="1" x14ac:dyDescent="0.25">
      <c r="A307" t="s">
        <v>12491</v>
      </c>
      <c r="B307" t="s">
        <v>158</v>
      </c>
      <c r="C307" s="1">
        <v>45529</v>
      </c>
      <c r="D307" s="1">
        <v>45581</v>
      </c>
      <c r="E307" t="s">
        <v>114</v>
      </c>
      <c r="G307" t="s">
        <v>115</v>
      </c>
      <c r="H307" t="s">
        <v>115</v>
      </c>
      <c r="I307" t="s">
        <v>115</v>
      </c>
      <c r="J307" t="s">
        <v>176</v>
      </c>
      <c r="K307" t="s">
        <v>3746</v>
      </c>
      <c r="L307" t="s">
        <v>177</v>
      </c>
      <c r="M307" t="s">
        <v>178</v>
      </c>
      <c r="N307" t="s">
        <v>128</v>
      </c>
      <c r="O307" t="s">
        <v>120</v>
      </c>
      <c r="P307" s="3">
        <v>96950</v>
      </c>
      <c r="Q307" t="s">
        <v>121</v>
      </c>
      <c r="S307" s="10">
        <v>16702355912</v>
      </c>
      <c r="U307" t="s">
        <v>179</v>
      </c>
      <c r="V307">
        <v>56132</v>
      </c>
      <c r="W307" t="s">
        <v>123</v>
      </c>
      <c r="Y307" t="s">
        <v>180</v>
      </c>
      <c r="Z307" t="s">
        <v>181</v>
      </c>
      <c r="AA307" t="s">
        <v>182</v>
      </c>
      <c r="AB307" t="s">
        <v>183</v>
      </c>
      <c r="AC307" t="s">
        <v>184</v>
      </c>
      <c r="AE307" t="s">
        <v>119</v>
      </c>
      <c r="AF307" t="s">
        <v>120</v>
      </c>
      <c r="AG307" s="3">
        <v>96950</v>
      </c>
      <c r="AH307" t="s">
        <v>121</v>
      </c>
      <c r="AJ307" s="10">
        <v>16702355912</v>
      </c>
      <c r="AL307" t="s">
        <v>185</v>
      </c>
      <c r="BD307" t="str">
        <f>"35-2014.00"</f>
        <v>35-2014.00</v>
      </c>
      <c r="BE307" t="s">
        <v>221</v>
      </c>
      <c r="BF307" t="s">
        <v>3747</v>
      </c>
      <c r="BG307" t="s">
        <v>3748</v>
      </c>
      <c r="BH307">
        <v>10</v>
      </c>
      <c r="BJ307" s="1">
        <v>45597</v>
      </c>
      <c r="BK307" s="1">
        <v>45961</v>
      </c>
      <c r="BN307">
        <v>35</v>
      </c>
      <c r="BO307">
        <v>0</v>
      </c>
      <c r="BP307">
        <v>7</v>
      </c>
      <c r="BQ307">
        <v>7</v>
      </c>
      <c r="BR307">
        <v>7</v>
      </c>
      <c r="BS307">
        <v>7</v>
      </c>
      <c r="BT307">
        <v>7</v>
      </c>
      <c r="BU307">
        <v>0</v>
      </c>
      <c r="BV307" t="str">
        <f>"10:00 AM"</f>
        <v>10:00 AM</v>
      </c>
      <c r="BW307" t="str">
        <f>"10:00 PM"</f>
        <v>10:00 PM</v>
      </c>
      <c r="BX307" t="s">
        <v>240</v>
      </c>
      <c r="BY307">
        <v>0</v>
      </c>
      <c r="BZ307">
        <v>12</v>
      </c>
      <c r="CA307" t="s">
        <v>115</v>
      </c>
      <c r="CC307" t="s">
        <v>3750</v>
      </c>
      <c r="CD307" t="s">
        <v>177</v>
      </c>
      <c r="CE307" t="s">
        <v>178</v>
      </c>
      <c r="CF307" t="s">
        <v>119</v>
      </c>
      <c r="CG307" t="s">
        <v>120</v>
      </c>
      <c r="CH307" s="3">
        <v>96950</v>
      </c>
      <c r="CI307" s="4">
        <v>8.83</v>
      </c>
      <c r="CJ307" s="4">
        <v>8.83</v>
      </c>
      <c r="CK307" s="4">
        <v>13.25</v>
      </c>
      <c r="CL307" s="4">
        <v>13.25</v>
      </c>
      <c r="CM307" t="s">
        <v>136</v>
      </c>
      <c r="CN307" t="s">
        <v>191</v>
      </c>
      <c r="CO307" t="s">
        <v>137</v>
      </c>
      <c r="CQ307" t="s">
        <v>115</v>
      </c>
      <c r="CR307" t="s">
        <v>138</v>
      </c>
      <c r="CS307" t="s">
        <v>139</v>
      </c>
      <c r="CT307" t="s">
        <v>138</v>
      </c>
      <c r="CU307" t="s">
        <v>139</v>
      </c>
      <c r="CV307" t="s">
        <v>138</v>
      </c>
      <c r="CW307" t="s">
        <v>139</v>
      </c>
      <c r="CX307" t="s">
        <v>3751</v>
      </c>
      <c r="CY307" s="10">
        <v>16702355912</v>
      </c>
      <c r="CZ307" t="s">
        <v>185</v>
      </c>
      <c r="DA307" t="s">
        <v>139</v>
      </c>
      <c r="DB307" t="s">
        <v>138</v>
      </c>
      <c r="DC307" t="s">
        <v>115</v>
      </c>
    </row>
    <row r="308" spans="1:112" ht="14.45" customHeight="1" x14ac:dyDescent="0.25">
      <c r="A308" t="s">
        <v>12725</v>
      </c>
      <c r="B308" t="s">
        <v>158</v>
      </c>
      <c r="C308" s="1">
        <v>45463</v>
      </c>
      <c r="D308" s="1">
        <v>45581</v>
      </c>
      <c r="E308" t="s">
        <v>210</v>
      </c>
      <c r="F308" s="1">
        <v>45564</v>
      </c>
      <c r="G308" t="s">
        <v>115</v>
      </c>
      <c r="H308" t="s">
        <v>138</v>
      </c>
      <c r="I308" t="s">
        <v>115</v>
      </c>
      <c r="J308" t="s">
        <v>12726</v>
      </c>
      <c r="K308" t="s">
        <v>9527</v>
      </c>
      <c r="L308" t="s">
        <v>12727</v>
      </c>
      <c r="M308" t="s">
        <v>1848</v>
      </c>
      <c r="N308" t="s">
        <v>128</v>
      </c>
      <c r="O308" t="s">
        <v>120</v>
      </c>
      <c r="P308" s="3">
        <v>96950</v>
      </c>
      <c r="Q308" t="s">
        <v>121</v>
      </c>
      <c r="S308" s="10">
        <v>16703225650</v>
      </c>
      <c r="U308" t="s">
        <v>12728</v>
      </c>
      <c r="V308">
        <v>56132</v>
      </c>
      <c r="W308" t="s">
        <v>532</v>
      </c>
      <c r="X308" t="s">
        <v>138</v>
      </c>
      <c r="Y308" t="s">
        <v>12729</v>
      </c>
      <c r="Z308" t="s">
        <v>12730</v>
      </c>
      <c r="AA308" t="s">
        <v>2073</v>
      </c>
      <c r="AB308" t="s">
        <v>126</v>
      </c>
      <c r="AC308" t="s">
        <v>12731</v>
      </c>
      <c r="AD308" t="s">
        <v>1848</v>
      </c>
      <c r="AE308" t="s">
        <v>128</v>
      </c>
      <c r="AF308" t="s">
        <v>120</v>
      </c>
      <c r="AG308" s="3">
        <v>96950</v>
      </c>
      <c r="AH308" t="s">
        <v>121</v>
      </c>
      <c r="AJ308" s="10">
        <v>16703225650</v>
      </c>
      <c r="AL308" t="s">
        <v>3278</v>
      </c>
      <c r="BD308" t="str">
        <f>"49-9071.00"</f>
        <v>49-9071.00</v>
      </c>
      <c r="BE308" t="s">
        <v>169</v>
      </c>
      <c r="BF308" t="s">
        <v>12732</v>
      </c>
      <c r="BG308" t="s">
        <v>12733</v>
      </c>
      <c r="BH308">
        <v>5</v>
      </c>
      <c r="BJ308" s="1">
        <v>45566</v>
      </c>
      <c r="BK308" s="1">
        <v>45930</v>
      </c>
      <c r="BN308">
        <v>40</v>
      </c>
      <c r="BO308">
        <v>0</v>
      </c>
      <c r="BP308">
        <v>8</v>
      </c>
      <c r="BQ308">
        <v>8</v>
      </c>
      <c r="BR308">
        <v>8</v>
      </c>
      <c r="BS308">
        <v>8</v>
      </c>
      <c r="BT308">
        <v>8</v>
      </c>
      <c r="BU308">
        <v>0</v>
      </c>
      <c r="BV308" t="str">
        <f>"8:00 AM"</f>
        <v>8:00 AM</v>
      </c>
      <c r="BW308" t="str">
        <f>"5:00 PM"</f>
        <v>5:00 PM</v>
      </c>
      <c r="BX308" t="s">
        <v>240</v>
      </c>
      <c r="BY308">
        <v>0</v>
      </c>
      <c r="BZ308">
        <v>12</v>
      </c>
      <c r="CA308" t="s">
        <v>115</v>
      </c>
      <c r="CC308" t="s">
        <v>12734</v>
      </c>
      <c r="CD308" t="s">
        <v>12727</v>
      </c>
      <c r="CE308" t="s">
        <v>614</v>
      </c>
      <c r="CF308" t="s">
        <v>128</v>
      </c>
      <c r="CG308" t="s">
        <v>120</v>
      </c>
      <c r="CH308" s="3">
        <v>96950</v>
      </c>
      <c r="CI308" s="4">
        <v>9.5399999999999991</v>
      </c>
      <c r="CJ308" s="4">
        <v>9.5399999999999991</v>
      </c>
      <c r="CK308" s="4">
        <v>14.31</v>
      </c>
      <c r="CL308" s="4">
        <v>14.31</v>
      </c>
      <c r="CM308" t="s">
        <v>136</v>
      </c>
      <c r="CN308" t="s">
        <v>624</v>
      </c>
      <c r="CO308" t="s">
        <v>137</v>
      </c>
      <c r="CQ308" t="s">
        <v>115</v>
      </c>
      <c r="CR308" t="s">
        <v>138</v>
      </c>
      <c r="CS308" t="s">
        <v>138</v>
      </c>
      <c r="CT308" t="s">
        <v>138</v>
      </c>
      <c r="CU308" t="s">
        <v>139</v>
      </c>
      <c r="CV308" t="s">
        <v>138</v>
      </c>
      <c r="CW308" t="s">
        <v>139</v>
      </c>
      <c r="CX308" t="s">
        <v>625</v>
      </c>
      <c r="CY308" s="10">
        <v>16707837461</v>
      </c>
      <c r="CZ308" t="s">
        <v>3278</v>
      </c>
      <c r="DA308" t="s">
        <v>3284</v>
      </c>
      <c r="DB308" t="s">
        <v>138</v>
      </c>
      <c r="DC308" t="s">
        <v>138</v>
      </c>
    </row>
    <row r="309" spans="1:112" ht="14.45" customHeight="1" x14ac:dyDescent="0.25">
      <c r="A309" t="s">
        <v>12784</v>
      </c>
      <c r="B309" t="s">
        <v>248</v>
      </c>
      <c r="C309" s="1">
        <v>45481</v>
      </c>
      <c r="D309" s="1">
        <v>45581</v>
      </c>
      <c r="E309" t="s">
        <v>114</v>
      </c>
      <c r="F309" s="1">
        <v>45564</v>
      </c>
      <c r="G309" t="s">
        <v>138</v>
      </c>
      <c r="H309" t="s">
        <v>115</v>
      </c>
      <c r="I309" t="s">
        <v>115</v>
      </c>
      <c r="J309" t="s">
        <v>12785</v>
      </c>
      <c r="K309" t="s">
        <v>12785</v>
      </c>
      <c r="L309" t="s">
        <v>12786</v>
      </c>
      <c r="M309" t="s">
        <v>12787</v>
      </c>
      <c r="N309" t="s">
        <v>128</v>
      </c>
      <c r="O309" t="s">
        <v>120</v>
      </c>
      <c r="P309" s="3">
        <v>96950</v>
      </c>
      <c r="Q309" t="s">
        <v>121</v>
      </c>
      <c r="R309" t="s">
        <v>139</v>
      </c>
      <c r="S309" s="10">
        <v>16703227772</v>
      </c>
      <c r="U309" t="s">
        <v>12788</v>
      </c>
      <c r="V309">
        <v>488510</v>
      </c>
      <c r="W309" t="s">
        <v>123</v>
      </c>
      <c r="Y309" t="s">
        <v>4189</v>
      </c>
      <c r="Z309" t="s">
        <v>5674</v>
      </c>
      <c r="AA309" t="s">
        <v>1790</v>
      </c>
      <c r="AB309" t="s">
        <v>126</v>
      </c>
      <c r="AC309" t="s">
        <v>12786</v>
      </c>
      <c r="AD309" t="s">
        <v>12787</v>
      </c>
      <c r="AE309" t="s">
        <v>128</v>
      </c>
      <c r="AF309" t="s">
        <v>120</v>
      </c>
      <c r="AG309" s="3">
        <v>96950</v>
      </c>
      <c r="AH309" t="s">
        <v>121</v>
      </c>
      <c r="AI309" t="s">
        <v>641</v>
      </c>
      <c r="AJ309" s="10">
        <v>16703227772</v>
      </c>
      <c r="AL309" t="s">
        <v>12789</v>
      </c>
      <c r="BD309" t="str">
        <f>"13-2011.00"</f>
        <v>13-2011.00</v>
      </c>
      <c r="BE309" t="s">
        <v>893</v>
      </c>
      <c r="BF309" t="s">
        <v>12790</v>
      </c>
      <c r="BG309" t="s">
        <v>895</v>
      </c>
      <c r="BH309">
        <v>1</v>
      </c>
      <c r="BI309">
        <v>1</v>
      </c>
      <c r="BJ309" s="1">
        <v>45566</v>
      </c>
      <c r="BK309" s="1">
        <v>45931</v>
      </c>
      <c r="BL309" s="1">
        <v>45581</v>
      </c>
      <c r="BM309" s="1">
        <v>45931</v>
      </c>
      <c r="BN309">
        <v>40</v>
      </c>
      <c r="BO309">
        <v>0</v>
      </c>
      <c r="BP309">
        <v>8</v>
      </c>
      <c r="BQ309">
        <v>8</v>
      </c>
      <c r="BR309">
        <v>8</v>
      </c>
      <c r="BS309">
        <v>8</v>
      </c>
      <c r="BT309">
        <v>8</v>
      </c>
      <c r="BU309">
        <v>0</v>
      </c>
      <c r="BV309" t="str">
        <f>"8:00 AM"</f>
        <v>8:00 AM</v>
      </c>
      <c r="BW309" t="str">
        <f>"5:00 PM"</f>
        <v>5:00 PM</v>
      </c>
      <c r="BX309" t="s">
        <v>360</v>
      </c>
      <c r="BY309">
        <v>0</v>
      </c>
      <c r="BZ309">
        <v>48</v>
      </c>
      <c r="CA309" t="s">
        <v>115</v>
      </c>
      <c r="CC309" s="2" t="s">
        <v>12791</v>
      </c>
      <c r="CD309" t="s">
        <v>12792</v>
      </c>
      <c r="CE309" t="s">
        <v>12793</v>
      </c>
      <c r="CF309" t="s">
        <v>128</v>
      </c>
      <c r="CG309" t="s">
        <v>120</v>
      </c>
      <c r="CH309" s="3">
        <v>96950</v>
      </c>
      <c r="CI309" s="4">
        <v>16.98</v>
      </c>
      <c r="CJ309" s="4">
        <v>19.5</v>
      </c>
      <c r="CK309" s="4">
        <v>25.47</v>
      </c>
      <c r="CL309" s="4">
        <v>29.25</v>
      </c>
      <c r="CM309" t="s">
        <v>136</v>
      </c>
      <c r="CO309" t="s">
        <v>137</v>
      </c>
      <c r="CQ309" t="s">
        <v>115</v>
      </c>
      <c r="CR309" t="s">
        <v>138</v>
      </c>
      <c r="CS309" t="s">
        <v>139</v>
      </c>
      <c r="CT309" t="s">
        <v>138</v>
      </c>
      <c r="CU309" t="s">
        <v>138</v>
      </c>
      <c r="CV309" t="s">
        <v>138</v>
      </c>
      <c r="CW309" t="s">
        <v>139</v>
      </c>
      <c r="CX309" t="s">
        <v>12794</v>
      </c>
      <c r="CY309" s="10">
        <v>16703227772</v>
      </c>
      <c r="CZ309" t="s">
        <v>12789</v>
      </c>
      <c r="DA309" t="s">
        <v>331</v>
      </c>
      <c r="DB309" t="s">
        <v>138</v>
      </c>
      <c r="DC309" t="s">
        <v>115</v>
      </c>
      <c r="DD309" t="s">
        <v>5938</v>
      </c>
      <c r="DE309" t="s">
        <v>7863</v>
      </c>
      <c r="DF309" t="s">
        <v>1759</v>
      </c>
      <c r="DG309" t="s">
        <v>12785</v>
      </c>
      <c r="DH309" t="s">
        <v>12789</v>
      </c>
    </row>
    <row r="310" spans="1:112" ht="14.45" customHeight="1" x14ac:dyDescent="0.25">
      <c r="A310" t="s">
        <v>12897</v>
      </c>
      <c r="B310" t="s">
        <v>248</v>
      </c>
      <c r="C310" s="1">
        <v>45469</v>
      </c>
      <c r="D310" s="1">
        <v>45581</v>
      </c>
      <c r="E310" t="s">
        <v>210</v>
      </c>
      <c r="F310" s="1">
        <v>45564</v>
      </c>
      <c r="G310" t="s">
        <v>138</v>
      </c>
      <c r="H310" t="s">
        <v>115</v>
      </c>
      <c r="I310" t="s">
        <v>115</v>
      </c>
      <c r="J310" t="s">
        <v>1013</v>
      </c>
      <c r="L310" t="s">
        <v>6560</v>
      </c>
      <c r="M310" t="s">
        <v>1015</v>
      </c>
      <c r="N310" t="s">
        <v>119</v>
      </c>
      <c r="O310" t="s">
        <v>120</v>
      </c>
      <c r="P310" s="3">
        <v>96950</v>
      </c>
      <c r="Q310" t="s">
        <v>121</v>
      </c>
      <c r="S310" s="10">
        <v>16702341795</v>
      </c>
      <c r="U310" t="s">
        <v>979</v>
      </c>
      <c r="V310">
        <v>722511</v>
      </c>
      <c r="W310" t="s">
        <v>123</v>
      </c>
      <c r="Y310" t="s">
        <v>1016</v>
      </c>
      <c r="Z310" t="s">
        <v>6561</v>
      </c>
      <c r="AA310" t="s">
        <v>1018</v>
      </c>
      <c r="AB310" t="s">
        <v>1019</v>
      </c>
      <c r="AC310" t="s">
        <v>8265</v>
      </c>
      <c r="AD310" t="s">
        <v>1015</v>
      </c>
      <c r="AE310" t="s">
        <v>119</v>
      </c>
      <c r="AF310" t="s">
        <v>120</v>
      </c>
      <c r="AG310" s="3">
        <v>96950</v>
      </c>
      <c r="AH310" t="s">
        <v>121</v>
      </c>
      <c r="AJ310" s="10">
        <v>16702341795</v>
      </c>
      <c r="AL310" t="s">
        <v>983</v>
      </c>
      <c r="BD310" t="str">
        <f>"35-1012.00"</f>
        <v>35-1012.00</v>
      </c>
      <c r="BE310" t="s">
        <v>3493</v>
      </c>
      <c r="BF310" t="s">
        <v>6562</v>
      </c>
      <c r="BG310" t="s">
        <v>6563</v>
      </c>
      <c r="BH310">
        <v>4</v>
      </c>
      <c r="BI310">
        <v>4</v>
      </c>
      <c r="BJ310" s="1">
        <v>45566</v>
      </c>
      <c r="BK310" s="1">
        <v>46660</v>
      </c>
      <c r="BL310" s="1">
        <v>45581</v>
      </c>
      <c r="BM310" s="1">
        <v>46660</v>
      </c>
      <c r="BN310">
        <v>35</v>
      </c>
      <c r="BO310">
        <v>5</v>
      </c>
      <c r="BP310">
        <v>6</v>
      </c>
      <c r="BQ310">
        <v>6</v>
      </c>
      <c r="BR310">
        <v>0</v>
      </c>
      <c r="BS310">
        <v>6</v>
      </c>
      <c r="BT310">
        <v>6</v>
      </c>
      <c r="BU310">
        <v>6</v>
      </c>
      <c r="BV310" t="str">
        <f>"8:00 AM"</f>
        <v>8:00 AM</v>
      </c>
      <c r="BW310" t="str">
        <f>"3:00 PM"</f>
        <v>3:00 PM</v>
      </c>
      <c r="BX310" t="s">
        <v>133</v>
      </c>
      <c r="BY310">
        <v>0</v>
      </c>
      <c r="BZ310">
        <v>12</v>
      </c>
      <c r="CA310" t="s">
        <v>138</v>
      </c>
      <c r="CB310">
        <v>10</v>
      </c>
      <c r="CC310" t="s">
        <v>12475</v>
      </c>
      <c r="CD310" t="s">
        <v>6565</v>
      </c>
      <c r="CE310" t="s">
        <v>1015</v>
      </c>
      <c r="CF310" t="s">
        <v>119</v>
      </c>
      <c r="CG310" t="s">
        <v>120</v>
      </c>
      <c r="CH310" s="3">
        <v>96950</v>
      </c>
      <c r="CI310" s="4">
        <v>10.3</v>
      </c>
      <c r="CJ310" s="4">
        <v>12</v>
      </c>
      <c r="CK310" s="4">
        <v>15.45</v>
      </c>
      <c r="CL310" s="4">
        <v>18</v>
      </c>
      <c r="CM310" t="s">
        <v>136</v>
      </c>
      <c r="CN310" t="s">
        <v>240</v>
      </c>
      <c r="CO310" t="s">
        <v>137</v>
      </c>
      <c r="CQ310" t="s">
        <v>115</v>
      </c>
      <c r="CR310" t="s">
        <v>138</v>
      </c>
      <c r="CS310" t="s">
        <v>138</v>
      </c>
      <c r="CT310" t="s">
        <v>138</v>
      </c>
      <c r="CU310" t="s">
        <v>139</v>
      </c>
      <c r="CV310" t="s">
        <v>138</v>
      </c>
      <c r="CW310" t="s">
        <v>138</v>
      </c>
      <c r="CX310" t="s">
        <v>9789</v>
      </c>
      <c r="CY310" s="10">
        <v>16702341795</v>
      </c>
      <c r="CZ310" t="s">
        <v>983</v>
      </c>
      <c r="DA310" t="s">
        <v>989</v>
      </c>
      <c r="DB310" t="s">
        <v>138</v>
      </c>
      <c r="DC310" t="s">
        <v>115</v>
      </c>
    </row>
    <row r="311" spans="1:112" ht="14.45" customHeight="1" x14ac:dyDescent="0.25">
      <c r="A311" t="s">
        <v>13361</v>
      </c>
      <c r="B311" t="s">
        <v>113</v>
      </c>
      <c r="C311" s="1">
        <v>45516</v>
      </c>
      <c r="D311" s="1">
        <v>45581</v>
      </c>
      <c r="E311" t="s">
        <v>210</v>
      </c>
      <c r="F311" s="1">
        <v>45564</v>
      </c>
      <c r="G311" t="s">
        <v>115</v>
      </c>
      <c r="H311" t="s">
        <v>115</v>
      </c>
      <c r="I311" t="s">
        <v>115</v>
      </c>
      <c r="J311" t="s">
        <v>2099</v>
      </c>
      <c r="K311" t="s">
        <v>2100</v>
      </c>
      <c r="L311" t="s">
        <v>2101</v>
      </c>
      <c r="N311" t="s">
        <v>119</v>
      </c>
      <c r="O311" t="s">
        <v>120</v>
      </c>
      <c r="P311" s="3">
        <v>96950</v>
      </c>
      <c r="Q311" t="s">
        <v>121</v>
      </c>
      <c r="S311" s="10">
        <v>16703221234</v>
      </c>
      <c r="T311">
        <v>781</v>
      </c>
      <c r="U311" t="s">
        <v>2102</v>
      </c>
      <c r="V311">
        <v>721110</v>
      </c>
      <c r="W311" t="s">
        <v>123</v>
      </c>
      <c r="Y311" t="s">
        <v>2103</v>
      </c>
      <c r="Z311" t="s">
        <v>2104</v>
      </c>
      <c r="AA311" t="s">
        <v>2105</v>
      </c>
      <c r="AB311" t="s">
        <v>2106</v>
      </c>
      <c r="AC311" t="s">
        <v>2101</v>
      </c>
      <c r="AE311" t="s">
        <v>119</v>
      </c>
      <c r="AF311" t="s">
        <v>120</v>
      </c>
      <c r="AG311" s="3">
        <v>96950</v>
      </c>
      <c r="AH311" t="s">
        <v>121</v>
      </c>
      <c r="AJ311" s="10">
        <v>16703221234</v>
      </c>
      <c r="AK311">
        <v>781</v>
      </c>
      <c r="AL311" t="s">
        <v>2107</v>
      </c>
      <c r="BD311" t="str">
        <f>"49-9071.00"</f>
        <v>49-9071.00</v>
      </c>
      <c r="BE311" t="s">
        <v>169</v>
      </c>
      <c r="BF311" t="s">
        <v>4468</v>
      </c>
      <c r="BG311" t="s">
        <v>1120</v>
      </c>
      <c r="BH311">
        <v>3</v>
      </c>
      <c r="BJ311" s="1">
        <v>45566</v>
      </c>
      <c r="BK311" s="1">
        <v>45930</v>
      </c>
      <c r="BN311">
        <v>40</v>
      </c>
      <c r="BO311">
        <v>8</v>
      </c>
      <c r="BP311">
        <v>8</v>
      </c>
      <c r="BQ311">
        <v>8</v>
      </c>
      <c r="BR311">
        <v>0</v>
      </c>
      <c r="BS311">
        <v>8</v>
      </c>
      <c r="BT311">
        <v>8</v>
      </c>
      <c r="BU311">
        <v>0</v>
      </c>
      <c r="BV311" t="str">
        <f>"8:00 AM"</f>
        <v>8:00 AM</v>
      </c>
      <c r="BW311" t="str">
        <f>"4:00 PM"</f>
        <v>4:00 PM</v>
      </c>
      <c r="BX311" t="s">
        <v>133</v>
      </c>
      <c r="BY311">
        <v>0</v>
      </c>
      <c r="BZ311">
        <v>24</v>
      </c>
      <c r="CA311" t="s">
        <v>115</v>
      </c>
      <c r="CC311" t="s">
        <v>4469</v>
      </c>
      <c r="CD311" t="s">
        <v>4470</v>
      </c>
      <c r="CF311" t="s">
        <v>119</v>
      </c>
      <c r="CG311" t="s">
        <v>120</v>
      </c>
      <c r="CH311" s="3">
        <v>96950</v>
      </c>
      <c r="CI311" s="4">
        <v>9.5399999999999991</v>
      </c>
      <c r="CJ311" s="4">
        <v>9.5399999999999991</v>
      </c>
      <c r="CK311" s="4">
        <v>14.31</v>
      </c>
      <c r="CL311" s="4">
        <v>14.31</v>
      </c>
      <c r="CM311" t="s">
        <v>136</v>
      </c>
      <c r="CN311" t="s">
        <v>13362</v>
      </c>
      <c r="CO311" t="s">
        <v>137</v>
      </c>
      <c r="CQ311" t="s">
        <v>115</v>
      </c>
      <c r="CR311" t="s">
        <v>138</v>
      </c>
      <c r="CS311" t="s">
        <v>139</v>
      </c>
      <c r="CT311" t="s">
        <v>138</v>
      </c>
      <c r="CU311" t="s">
        <v>139</v>
      </c>
      <c r="CV311" t="s">
        <v>138</v>
      </c>
      <c r="CW311" t="s">
        <v>139</v>
      </c>
      <c r="CX311" t="s">
        <v>4471</v>
      </c>
      <c r="CY311" s="10">
        <v>16703221234</v>
      </c>
      <c r="CZ311" t="s">
        <v>2107</v>
      </c>
      <c r="DA311" t="s">
        <v>139</v>
      </c>
      <c r="DB311" t="s">
        <v>138</v>
      </c>
      <c r="DC311" t="s">
        <v>115</v>
      </c>
    </row>
    <row r="312" spans="1:112" ht="14.45" customHeight="1" x14ac:dyDescent="0.25">
      <c r="A312" t="s">
        <v>13582</v>
      </c>
      <c r="B312" t="s">
        <v>158</v>
      </c>
      <c r="C312" s="1">
        <v>45492</v>
      </c>
      <c r="D312" s="1">
        <v>45581</v>
      </c>
      <c r="E312" t="s">
        <v>114</v>
      </c>
      <c r="G312" t="s">
        <v>115</v>
      </c>
      <c r="H312" t="s">
        <v>115</v>
      </c>
      <c r="I312" t="s">
        <v>115</v>
      </c>
      <c r="J312" t="s">
        <v>7881</v>
      </c>
      <c r="K312" t="s">
        <v>7882</v>
      </c>
      <c r="L312" t="s">
        <v>7883</v>
      </c>
      <c r="M312" t="s">
        <v>7884</v>
      </c>
      <c r="N312" t="s">
        <v>128</v>
      </c>
      <c r="O312" t="s">
        <v>120</v>
      </c>
      <c r="P312" s="3">
        <v>96950</v>
      </c>
      <c r="Q312" t="s">
        <v>121</v>
      </c>
      <c r="S312" s="10">
        <v>16702341367</v>
      </c>
      <c r="U312" t="s">
        <v>7885</v>
      </c>
      <c r="V312">
        <v>32311</v>
      </c>
      <c r="W312" t="s">
        <v>123</v>
      </c>
      <c r="Y312" t="s">
        <v>3444</v>
      </c>
      <c r="Z312" t="s">
        <v>7886</v>
      </c>
      <c r="AB312" t="s">
        <v>658</v>
      </c>
      <c r="AC312" t="s">
        <v>7887</v>
      </c>
      <c r="AD312" t="s">
        <v>7884</v>
      </c>
      <c r="AE312" t="s">
        <v>128</v>
      </c>
      <c r="AF312" t="s">
        <v>120</v>
      </c>
      <c r="AG312" s="3">
        <v>96950</v>
      </c>
      <c r="AH312" t="s">
        <v>121</v>
      </c>
      <c r="AJ312" s="10">
        <v>16702341367</v>
      </c>
      <c r="AL312" t="s">
        <v>7888</v>
      </c>
      <c r="BD312" t="str">
        <f>"43-9061.00"</f>
        <v>43-9061.00</v>
      </c>
      <c r="BE312" t="s">
        <v>1060</v>
      </c>
      <c r="BF312" t="s">
        <v>7889</v>
      </c>
      <c r="BG312" t="s">
        <v>7890</v>
      </c>
      <c r="BH312">
        <v>3</v>
      </c>
      <c r="BJ312" s="1">
        <v>45566</v>
      </c>
      <c r="BK312" s="1">
        <v>45930</v>
      </c>
      <c r="BN312">
        <v>35</v>
      </c>
      <c r="BO312">
        <v>0</v>
      </c>
      <c r="BP312">
        <v>7</v>
      </c>
      <c r="BQ312">
        <v>7</v>
      </c>
      <c r="BR312">
        <v>7</v>
      </c>
      <c r="BS312">
        <v>7</v>
      </c>
      <c r="BT312">
        <v>7</v>
      </c>
      <c r="BU312">
        <v>0</v>
      </c>
      <c r="BV312" t="str">
        <f>"9:00 AM"</f>
        <v>9:00 AM</v>
      </c>
      <c r="BW312" t="str">
        <f>"5:00 PM"</f>
        <v>5:00 PM</v>
      </c>
      <c r="BX312" t="s">
        <v>133</v>
      </c>
      <c r="BY312">
        <v>0</v>
      </c>
      <c r="BZ312">
        <v>12</v>
      </c>
      <c r="CA312" t="s">
        <v>115</v>
      </c>
      <c r="CC312" t="s">
        <v>7891</v>
      </c>
      <c r="CD312" t="s">
        <v>7883</v>
      </c>
      <c r="CE312" t="s">
        <v>7884</v>
      </c>
      <c r="CF312" t="s">
        <v>128</v>
      </c>
      <c r="CG312" t="s">
        <v>120</v>
      </c>
      <c r="CH312" s="3">
        <v>96950</v>
      </c>
      <c r="CI312" s="4">
        <v>9.9499999999999993</v>
      </c>
      <c r="CJ312" s="4">
        <v>9.9499999999999993</v>
      </c>
      <c r="CK312" s="4">
        <v>14.93</v>
      </c>
      <c r="CL312" s="4">
        <v>14.93</v>
      </c>
      <c r="CM312" t="s">
        <v>136</v>
      </c>
      <c r="CN312" t="s">
        <v>331</v>
      </c>
      <c r="CO312" t="s">
        <v>137</v>
      </c>
      <c r="CQ312" t="s">
        <v>115</v>
      </c>
      <c r="CR312" t="s">
        <v>138</v>
      </c>
      <c r="CS312" t="s">
        <v>138</v>
      </c>
      <c r="CT312" t="s">
        <v>138</v>
      </c>
      <c r="CU312" t="s">
        <v>139</v>
      </c>
      <c r="CV312" t="s">
        <v>138</v>
      </c>
      <c r="CW312" t="s">
        <v>139</v>
      </c>
      <c r="CX312" t="s">
        <v>13583</v>
      </c>
      <c r="CY312" s="10">
        <v>16702341367</v>
      </c>
      <c r="CZ312" t="s">
        <v>7888</v>
      </c>
      <c r="DA312" t="s">
        <v>331</v>
      </c>
      <c r="DB312" t="s">
        <v>138</v>
      </c>
      <c r="DC312" t="s">
        <v>115</v>
      </c>
      <c r="DD312" t="s">
        <v>3444</v>
      </c>
      <c r="DE312" t="s">
        <v>7886</v>
      </c>
      <c r="DF312" t="s">
        <v>1678</v>
      </c>
      <c r="DG312" t="s">
        <v>7881</v>
      </c>
      <c r="DH312" t="s">
        <v>7888</v>
      </c>
    </row>
    <row r="313" spans="1:112" ht="14.45" customHeight="1" x14ac:dyDescent="0.25">
      <c r="A313" t="s">
        <v>1117</v>
      </c>
      <c r="B313" t="s">
        <v>248</v>
      </c>
      <c r="C313" s="1">
        <v>45499</v>
      </c>
      <c r="D313" s="1">
        <v>45582</v>
      </c>
      <c r="E313" t="s">
        <v>210</v>
      </c>
      <c r="F313" s="1">
        <v>45594</v>
      </c>
      <c r="G313" t="s">
        <v>115</v>
      </c>
      <c r="H313" t="s">
        <v>115</v>
      </c>
      <c r="I313" t="s">
        <v>115</v>
      </c>
      <c r="J313" t="s">
        <v>318</v>
      </c>
      <c r="K313" t="s">
        <v>319</v>
      </c>
      <c r="L313" t="s">
        <v>1118</v>
      </c>
      <c r="M313" t="s">
        <v>321</v>
      </c>
      <c r="N313" t="s">
        <v>128</v>
      </c>
      <c r="O313" t="s">
        <v>120</v>
      </c>
      <c r="P313" s="3">
        <v>96950</v>
      </c>
      <c r="Q313" t="s">
        <v>121</v>
      </c>
      <c r="S313" s="10">
        <v>16702336927</v>
      </c>
      <c r="U313" t="s">
        <v>322</v>
      </c>
      <c r="V313">
        <v>561320</v>
      </c>
      <c r="W313" t="s">
        <v>123</v>
      </c>
      <c r="Y313" t="s">
        <v>323</v>
      </c>
      <c r="Z313" t="s">
        <v>324</v>
      </c>
      <c r="AA313" t="s">
        <v>325</v>
      </c>
      <c r="AB313" t="s">
        <v>126</v>
      </c>
      <c r="AC313" t="s">
        <v>1118</v>
      </c>
      <c r="AD313" t="s">
        <v>321</v>
      </c>
      <c r="AE313" t="s">
        <v>128</v>
      </c>
      <c r="AF313" t="s">
        <v>120</v>
      </c>
      <c r="AG313" s="3">
        <v>96950</v>
      </c>
      <c r="AH313" t="s">
        <v>121</v>
      </c>
      <c r="AJ313" s="10">
        <v>16702336927</v>
      </c>
      <c r="AL313" t="s">
        <v>326</v>
      </c>
      <c r="BD313" t="str">
        <f>"49-9071.00"</f>
        <v>49-9071.00</v>
      </c>
      <c r="BE313" t="s">
        <v>169</v>
      </c>
      <c r="BF313" t="s">
        <v>1119</v>
      </c>
      <c r="BG313" t="s">
        <v>1120</v>
      </c>
      <c r="BH313">
        <v>8</v>
      </c>
      <c r="BI313">
        <v>8</v>
      </c>
      <c r="BJ313" s="1">
        <v>45596</v>
      </c>
      <c r="BK313" s="1">
        <v>45960</v>
      </c>
      <c r="BL313" s="1">
        <v>45596</v>
      </c>
      <c r="BM313" s="1">
        <v>45960</v>
      </c>
      <c r="BN313">
        <v>35</v>
      </c>
      <c r="BO313">
        <v>0</v>
      </c>
      <c r="BP313">
        <v>7</v>
      </c>
      <c r="BQ313">
        <v>7</v>
      </c>
      <c r="BR313">
        <v>7</v>
      </c>
      <c r="BS313">
        <v>7</v>
      </c>
      <c r="BT313">
        <v>7</v>
      </c>
      <c r="BU313">
        <v>0</v>
      </c>
      <c r="BV313" t="str">
        <f>"7:30 AM"</f>
        <v>7:30 AM</v>
      </c>
      <c r="BW313" t="str">
        <f>"3:30 PM"</f>
        <v>3:30 PM</v>
      </c>
      <c r="BX313" t="s">
        <v>133</v>
      </c>
      <c r="BY313">
        <v>0</v>
      </c>
      <c r="BZ313">
        <v>24</v>
      </c>
      <c r="CA313" t="s">
        <v>115</v>
      </c>
      <c r="CC313" s="2" t="s">
        <v>1121</v>
      </c>
      <c r="CD313" t="s">
        <v>1118</v>
      </c>
      <c r="CE313" t="s">
        <v>321</v>
      </c>
      <c r="CF313" t="s">
        <v>128</v>
      </c>
      <c r="CG313" t="s">
        <v>120</v>
      </c>
      <c r="CH313" s="3">
        <v>96950</v>
      </c>
      <c r="CI313" s="4">
        <v>9.75</v>
      </c>
      <c r="CJ313" s="4">
        <v>9.75</v>
      </c>
      <c r="CK313" s="4">
        <v>14.63</v>
      </c>
      <c r="CL313" s="4">
        <v>14.63</v>
      </c>
      <c r="CM313" t="s">
        <v>136</v>
      </c>
      <c r="CO313" t="s">
        <v>137</v>
      </c>
      <c r="CQ313" t="s">
        <v>115</v>
      </c>
      <c r="CR313" t="s">
        <v>138</v>
      </c>
      <c r="CS313" t="s">
        <v>139</v>
      </c>
      <c r="CT313" t="s">
        <v>138</v>
      </c>
      <c r="CU313" t="s">
        <v>139</v>
      </c>
      <c r="CV313" t="s">
        <v>138</v>
      </c>
      <c r="CW313" t="s">
        <v>139</v>
      </c>
      <c r="CX313" t="s">
        <v>1122</v>
      </c>
      <c r="CY313" s="10">
        <v>16702336927</v>
      </c>
      <c r="CZ313" t="s">
        <v>326</v>
      </c>
      <c r="DA313" t="s">
        <v>139</v>
      </c>
      <c r="DB313" t="s">
        <v>138</v>
      </c>
      <c r="DC313" t="s">
        <v>115</v>
      </c>
    </row>
    <row r="314" spans="1:112" ht="14.45" customHeight="1" x14ac:dyDescent="0.25">
      <c r="A314" t="s">
        <v>3595</v>
      </c>
      <c r="B314" t="s">
        <v>248</v>
      </c>
      <c r="C314" s="1">
        <v>45516</v>
      </c>
      <c r="D314" s="1">
        <v>45582</v>
      </c>
      <c r="E314" t="s">
        <v>114</v>
      </c>
      <c r="G314" t="s">
        <v>115</v>
      </c>
      <c r="H314" t="s">
        <v>115</v>
      </c>
      <c r="I314" t="s">
        <v>115</v>
      </c>
      <c r="J314" t="s">
        <v>1735</v>
      </c>
      <c r="K314" t="s">
        <v>3596</v>
      </c>
      <c r="L314" t="s">
        <v>3597</v>
      </c>
      <c r="N314" t="s">
        <v>119</v>
      </c>
      <c r="O314" t="s">
        <v>120</v>
      </c>
      <c r="P314" s="3">
        <v>96950</v>
      </c>
      <c r="Q314" t="s">
        <v>121</v>
      </c>
      <c r="S314" s="10">
        <v>16702354061</v>
      </c>
      <c r="U314" t="s">
        <v>1738</v>
      </c>
      <c r="V314">
        <v>11411</v>
      </c>
      <c r="W314" t="s">
        <v>123</v>
      </c>
      <c r="Y314" t="s">
        <v>1739</v>
      </c>
      <c r="Z314" t="s">
        <v>1740</v>
      </c>
      <c r="AB314" t="s">
        <v>1923</v>
      </c>
      <c r="AC314" t="s">
        <v>3597</v>
      </c>
      <c r="AE314" t="s">
        <v>119</v>
      </c>
      <c r="AF314" t="s">
        <v>120</v>
      </c>
      <c r="AG314" s="3">
        <v>96950</v>
      </c>
      <c r="AH314" t="s">
        <v>121</v>
      </c>
      <c r="AJ314" s="10">
        <v>16702354061</v>
      </c>
      <c r="AL314" t="s">
        <v>1742</v>
      </c>
      <c r="BD314" t="str">
        <f>"49-3051.00"</f>
        <v>49-3051.00</v>
      </c>
      <c r="BE314" t="s">
        <v>3598</v>
      </c>
      <c r="BF314" t="s">
        <v>3599</v>
      </c>
      <c r="BG314" t="s">
        <v>3600</v>
      </c>
      <c r="BH314">
        <v>2</v>
      </c>
      <c r="BI314">
        <v>2</v>
      </c>
      <c r="BJ314" s="1">
        <v>45566</v>
      </c>
      <c r="BK314" s="1">
        <v>45930</v>
      </c>
      <c r="BL314" s="1">
        <v>45582</v>
      </c>
      <c r="BM314" s="1">
        <v>45930</v>
      </c>
      <c r="BN314">
        <v>35</v>
      </c>
      <c r="BO314">
        <v>0</v>
      </c>
      <c r="BP314">
        <v>7</v>
      </c>
      <c r="BQ314">
        <v>7</v>
      </c>
      <c r="BR314">
        <v>7</v>
      </c>
      <c r="BS314">
        <v>7</v>
      </c>
      <c r="BT314">
        <v>7</v>
      </c>
      <c r="BU314">
        <v>0</v>
      </c>
      <c r="BV314" t="str">
        <f t="shared" ref="BV314:BV319" si="6">"8:00 AM"</f>
        <v>8:00 AM</v>
      </c>
      <c r="BW314" t="str">
        <f>"5:00 PM"</f>
        <v>5:00 PM</v>
      </c>
      <c r="BX314" t="s">
        <v>133</v>
      </c>
      <c r="BY314">
        <v>0</v>
      </c>
      <c r="BZ314">
        <v>24</v>
      </c>
      <c r="CA314" t="s">
        <v>115</v>
      </c>
      <c r="CC314" t="s">
        <v>3601</v>
      </c>
      <c r="CD314" t="s">
        <v>3602</v>
      </c>
      <c r="CE314" t="s">
        <v>3603</v>
      </c>
      <c r="CF314" t="s">
        <v>119</v>
      </c>
      <c r="CG314" t="s">
        <v>120</v>
      </c>
      <c r="CH314" s="3">
        <v>96950</v>
      </c>
      <c r="CI314" s="4">
        <v>11.85</v>
      </c>
      <c r="CJ314" s="4">
        <v>11.85</v>
      </c>
      <c r="CK314" s="4">
        <v>17.77</v>
      </c>
      <c r="CL314" s="4">
        <v>17.77</v>
      </c>
      <c r="CM314" t="s">
        <v>136</v>
      </c>
      <c r="CO314" t="s">
        <v>137</v>
      </c>
      <c r="CQ314" t="s">
        <v>115</v>
      </c>
      <c r="CR314" t="s">
        <v>138</v>
      </c>
      <c r="CS314" t="s">
        <v>139</v>
      </c>
      <c r="CT314" t="s">
        <v>138</v>
      </c>
      <c r="CU314" t="s">
        <v>139</v>
      </c>
      <c r="CV314" t="s">
        <v>138</v>
      </c>
      <c r="CW314" t="s">
        <v>139</v>
      </c>
      <c r="CX314" t="s">
        <v>1746</v>
      </c>
      <c r="CY314" s="10">
        <v>16702354061</v>
      </c>
      <c r="CZ314" t="s">
        <v>1742</v>
      </c>
      <c r="DA314" t="s">
        <v>139</v>
      </c>
      <c r="DB314" t="s">
        <v>138</v>
      </c>
      <c r="DC314" t="s">
        <v>115</v>
      </c>
      <c r="DD314" t="s">
        <v>1739</v>
      </c>
      <c r="DE314" t="s">
        <v>1740</v>
      </c>
      <c r="DG314" t="s">
        <v>3604</v>
      </c>
      <c r="DH314" t="s">
        <v>1742</v>
      </c>
    </row>
    <row r="315" spans="1:112" ht="14.45" customHeight="1" x14ac:dyDescent="0.25">
      <c r="A315" t="s">
        <v>4301</v>
      </c>
      <c r="B315" t="s">
        <v>158</v>
      </c>
      <c r="C315" s="1">
        <v>45467</v>
      </c>
      <c r="D315" s="1">
        <v>45582</v>
      </c>
      <c r="E315" t="s">
        <v>114</v>
      </c>
      <c r="G315" t="s">
        <v>115</v>
      </c>
      <c r="H315" t="s">
        <v>115</v>
      </c>
      <c r="I315" t="s">
        <v>115</v>
      </c>
      <c r="J315" t="s">
        <v>4302</v>
      </c>
      <c r="L315" t="s">
        <v>4303</v>
      </c>
      <c r="M315" t="s">
        <v>4304</v>
      </c>
      <c r="N315" t="s">
        <v>128</v>
      </c>
      <c r="O315" t="s">
        <v>120</v>
      </c>
      <c r="P315" s="3">
        <v>96950</v>
      </c>
      <c r="Q315" t="s">
        <v>121</v>
      </c>
      <c r="S315" s="10">
        <v>16702331333</v>
      </c>
      <c r="T315">
        <v>0</v>
      </c>
      <c r="U315" t="s">
        <v>4305</v>
      </c>
      <c r="V315">
        <v>72111</v>
      </c>
      <c r="W315" t="s">
        <v>123</v>
      </c>
      <c r="Y315" t="s">
        <v>4306</v>
      </c>
      <c r="Z315" t="s">
        <v>4307</v>
      </c>
      <c r="AB315" t="s">
        <v>126</v>
      </c>
      <c r="AC315" t="s">
        <v>4303</v>
      </c>
      <c r="AD315" t="s">
        <v>4304</v>
      </c>
      <c r="AE315" t="s">
        <v>128</v>
      </c>
      <c r="AF315" t="s">
        <v>120</v>
      </c>
      <c r="AG315" s="3">
        <v>96950</v>
      </c>
      <c r="AH315" t="s">
        <v>121</v>
      </c>
      <c r="AJ315" s="10">
        <v>16702331333</v>
      </c>
      <c r="AK315">
        <v>0</v>
      </c>
      <c r="AL315" t="s">
        <v>4308</v>
      </c>
      <c r="BD315" t="str">
        <f>"43-3031.00"</f>
        <v>43-3031.00</v>
      </c>
      <c r="BE315" t="s">
        <v>387</v>
      </c>
      <c r="BF315" t="s">
        <v>4309</v>
      </c>
      <c r="BG315" t="s">
        <v>188</v>
      </c>
      <c r="BH315">
        <v>1</v>
      </c>
      <c r="BJ315" s="1">
        <v>45566</v>
      </c>
      <c r="BK315" s="1">
        <v>45930</v>
      </c>
      <c r="BN315">
        <v>40</v>
      </c>
      <c r="BO315">
        <v>0</v>
      </c>
      <c r="BP315">
        <v>8</v>
      </c>
      <c r="BQ315">
        <v>8</v>
      </c>
      <c r="BR315">
        <v>8</v>
      </c>
      <c r="BS315">
        <v>8</v>
      </c>
      <c r="BT315">
        <v>8</v>
      </c>
      <c r="BU315">
        <v>0</v>
      </c>
      <c r="BV315" t="str">
        <f t="shared" si="6"/>
        <v>8:00 AM</v>
      </c>
      <c r="BW315" t="str">
        <f>"5:00 PM"</f>
        <v>5:00 PM</v>
      </c>
      <c r="BX315" t="s">
        <v>133</v>
      </c>
      <c r="BY315">
        <v>0</v>
      </c>
      <c r="BZ315">
        <v>24</v>
      </c>
      <c r="CA315" t="s">
        <v>115</v>
      </c>
      <c r="CC315" t="s">
        <v>4310</v>
      </c>
      <c r="CD315" t="s">
        <v>4311</v>
      </c>
      <c r="CE315" t="s">
        <v>4304</v>
      </c>
      <c r="CF315" t="s">
        <v>128</v>
      </c>
      <c r="CG315" t="s">
        <v>120</v>
      </c>
      <c r="CH315" s="3">
        <v>96950</v>
      </c>
      <c r="CI315" s="4">
        <v>11.43</v>
      </c>
      <c r="CJ315" s="4">
        <v>11.43</v>
      </c>
      <c r="CK315" s="4">
        <v>17.149999999999999</v>
      </c>
      <c r="CL315" s="4">
        <v>17.149999999999999</v>
      </c>
      <c r="CM315" t="s">
        <v>136</v>
      </c>
      <c r="CN315" t="s">
        <v>139</v>
      </c>
      <c r="CO315" t="s">
        <v>137</v>
      </c>
      <c r="CQ315" t="s">
        <v>115</v>
      </c>
      <c r="CR315" t="s">
        <v>138</v>
      </c>
      <c r="CS315" t="s">
        <v>139</v>
      </c>
      <c r="CT315" t="s">
        <v>138</v>
      </c>
      <c r="CU315" t="s">
        <v>139</v>
      </c>
      <c r="CV315" t="s">
        <v>138</v>
      </c>
      <c r="CW315" t="s">
        <v>139</v>
      </c>
      <c r="CX315" t="s">
        <v>1103</v>
      </c>
      <c r="CY315" s="10">
        <v>16702331333</v>
      </c>
      <c r="CZ315" t="s">
        <v>4308</v>
      </c>
      <c r="DA315" t="s">
        <v>139</v>
      </c>
      <c r="DB315" t="s">
        <v>138</v>
      </c>
      <c r="DC315" t="s">
        <v>115</v>
      </c>
      <c r="DD315" t="s">
        <v>4306</v>
      </c>
      <c r="DE315" t="s">
        <v>4307</v>
      </c>
      <c r="DG315" t="s">
        <v>4302</v>
      </c>
      <c r="DH315" t="s">
        <v>4308</v>
      </c>
    </row>
    <row r="316" spans="1:112" ht="14.45" customHeight="1" x14ac:dyDescent="0.25">
      <c r="A316" t="s">
        <v>4847</v>
      </c>
      <c r="B316" t="s">
        <v>158</v>
      </c>
      <c r="C316" s="1">
        <v>45502</v>
      </c>
      <c r="D316" s="1">
        <v>45582</v>
      </c>
      <c r="E316" t="s">
        <v>210</v>
      </c>
      <c r="F316" s="1">
        <v>45656</v>
      </c>
      <c r="G316" t="s">
        <v>115</v>
      </c>
      <c r="H316" t="s">
        <v>115</v>
      </c>
      <c r="I316" t="s">
        <v>115</v>
      </c>
      <c r="J316" t="s">
        <v>1067</v>
      </c>
      <c r="K316" t="s">
        <v>4848</v>
      </c>
      <c r="L316" t="s">
        <v>1069</v>
      </c>
      <c r="N316" t="s">
        <v>119</v>
      </c>
      <c r="O316" t="s">
        <v>120</v>
      </c>
      <c r="P316" s="3">
        <v>96950</v>
      </c>
      <c r="Q316" t="s">
        <v>121</v>
      </c>
      <c r="S316" s="10">
        <v>16702356129</v>
      </c>
      <c r="U316" t="s">
        <v>1070</v>
      </c>
      <c r="V316">
        <v>56132</v>
      </c>
      <c r="W316" t="s">
        <v>532</v>
      </c>
      <c r="X316" t="s">
        <v>138</v>
      </c>
      <c r="Y316" t="s">
        <v>1071</v>
      </c>
      <c r="Z316" t="s">
        <v>1072</v>
      </c>
      <c r="AA316" t="s">
        <v>1073</v>
      </c>
      <c r="AB316" t="s">
        <v>754</v>
      </c>
      <c r="AC316" t="s">
        <v>1069</v>
      </c>
      <c r="AE316" t="s">
        <v>119</v>
      </c>
      <c r="AF316" t="s">
        <v>120</v>
      </c>
      <c r="AG316" s="3">
        <v>96950</v>
      </c>
      <c r="AH316" t="s">
        <v>121</v>
      </c>
      <c r="AJ316" s="10">
        <v>16702356129</v>
      </c>
      <c r="AL316" t="s">
        <v>1080</v>
      </c>
      <c r="BD316" t="str">
        <f>"49-9071.00"</f>
        <v>49-9071.00</v>
      </c>
      <c r="BE316" t="s">
        <v>169</v>
      </c>
      <c r="BF316" t="s">
        <v>1075</v>
      </c>
      <c r="BG316" t="s">
        <v>575</v>
      </c>
      <c r="BH316">
        <v>20</v>
      </c>
      <c r="BJ316" s="1">
        <v>45658</v>
      </c>
      <c r="BK316" s="1">
        <v>46022</v>
      </c>
      <c r="BN316">
        <v>35</v>
      </c>
      <c r="BO316">
        <v>0</v>
      </c>
      <c r="BP316">
        <v>7</v>
      </c>
      <c r="BQ316">
        <v>7</v>
      </c>
      <c r="BR316">
        <v>7</v>
      </c>
      <c r="BS316">
        <v>7</v>
      </c>
      <c r="BT316">
        <v>7</v>
      </c>
      <c r="BU316">
        <v>0</v>
      </c>
      <c r="BV316" t="str">
        <f t="shared" si="6"/>
        <v>8:00 AM</v>
      </c>
      <c r="BW316" t="str">
        <f>"4:00 PM"</f>
        <v>4:00 PM</v>
      </c>
      <c r="BX316" t="s">
        <v>133</v>
      </c>
      <c r="BY316">
        <v>0</v>
      </c>
      <c r="BZ316">
        <v>12</v>
      </c>
      <c r="CA316" t="s">
        <v>115</v>
      </c>
      <c r="CC316" t="s">
        <v>1076</v>
      </c>
      <c r="CD316" t="s">
        <v>1077</v>
      </c>
      <c r="CE316" t="s">
        <v>1078</v>
      </c>
      <c r="CF316" t="s">
        <v>119</v>
      </c>
      <c r="CG316" t="s">
        <v>120</v>
      </c>
      <c r="CH316" s="3">
        <v>96950</v>
      </c>
      <c r="CI316" s="4">
        <v>9.75</v>
      </c>
      <c r="CJ316" s="4">
        <v>9.75</v>
      </c>
      <c r="CK316" s="4">
        <v>14.63</v>
      </c>
      <c r="CL316" s="4">
        <v>14.63</v>
      </c>
      <c r="CM316" t="s">
        <v>136</v>
      </c>
      <c r="CO316" t="s">
        <v>137</v>
      </c>
      <c r="CQ316" t="s">
        <v>115</v>
      </c>
      <c r="CR316" t="s">
        <v>138</v>
      </c>
      <c r="CS316" t="s">
        <v>139</v>
      </c>
      <c r="CT316" t="s">
        <v>138</v>
      </c>
      <c r="CU316" t="s">
        <v>139</v>
      </c>
      <c r="CV316" t="s">
        <v>138</v>
      </c>
      <c r="CW316" t="s">
        <v>139</v>
      </c>
      <c r="CX316" t="s">
        <v>2862</v>
      </c>
      <c r="CY316" s="10">
        <v>16702356129</v>
      </c>
      <c r="CZ316" t="s">
        <v>1080</v>
      </c>
      <c r="DA316" t="s">
        <v>417</v>
      </c>
      <c r="DB316" t="s">
        <v>138</v>
      </c>
      <c r="DC316" t="s">
        <v>138</v>
      </c>
    </row>
    <row r="317" spans="1:112" ht="14.45" customHeight="1" x14ac:dyDescent="0.25">
      <c r="A317" t="s">
        <v>4967</v>
      </c>
      <c r="B317" t="s">
        <v>113</v>
      </c>
      <c r="C317" s="1">
        <v>45518</v>
      </c>
      <c r="D317" s="1">
        <v>45582</v>
      </c>
      <c r="E317" t="s">
        <v>114</v>
      </c>
      <c r="G317" t="s">
        <v>115</v>
      </c>
      <c r="H317" t="s">
        <v>115</v>
      </c>
      <c r="I317" t="s">
        <v>115</v>
      </c>
      <c r="J317" t="s">
        <v>1414</v>
      </c>
      <c r="L317" t="s">
        <v>679</v>
      </c>
      <c r="M317" t="s">
        <v>679</v>
      </c>
      <c r="N317" t="s">
        <v>119</v>
      </c>
      <c r="O317" t="s">
        <v>120</v>
      </c>
      <c r="P317" s="3">
        <v>96950</v>
      </c>
      <c r="Q317" t="s">
        <v>121</v>
      </c>
      <c r="S317" s="10">
        <v>16702346445</v>
      </c>
      <c r="T317">
        <v>2263</v>
      </c>
      <c r="U317" t="s">
        <v>1415</v>
      </c>
      <c r="V317">
        <v>53111</v>
      </c>
      <c r="W317" t="s">
        <v>123</v>
      </c>
      <c r="Y317" t="s">
        <v>676</v>
      </c>
      <c r="Z317" t="s">
        <v>677</v>
      </c>
      <c r="AB317" t="s">
        <v>678</v>
      </c>
      <c r="AC317" t="s">
        <v>679</v>
      </c>
      <c r="AD317" t="s">
        <v>679</v>
      </c>
      <c r="AE317" t="s">
        <v>119</v>
      </c>
      <c r="AF317" t="s">
        <v>120</v>
      </c>
      <c r="AG317" s="3">
        <v>96950</v>
      </c>
      <c r="AH317" t="s">
        <v>121</v>
      </c>
      <c r="AJ317" s="10">
        <v>16702346445</v>
      </c>
      <c r="AK317">
        <v>2263</v>
      </c>
      <c r="AL317" t="s">
        <v>680</v>
      </c>
      <c r="BD317" t="str">
        <f>"49-9071.00"</f>
        <v>49-9071.00</v>
      </c>
      <c r="BE317" t="s">
        <v>169</v>
      </c>
      <c r="BF317" t="s">
        <v>4968</v>
      </c>
      <c r="BG317" t="s">
        <v>1417</v>
      </c>
      <c r="BH317">
        <v>2</v>
      </c>
      <c r="BJ317" s="1">
        <v>45566</v>
      </c>
      <c r="BK317" s="1">
        <v>45930</v>
      </c>
      <c r="BN317">
        <v>40</v>
      </c>
      <c r="BO317">
        <v>0</v>
      </c>
      <c r="BP317">
        <v>8</v>
      </c>
      <c r="BQ317">
        <v>8</v>
      </c>
      <c r="BR317">
        <v>8</v>
      </c>
      <c r="BS317">
        <v>8</v>
      </c>
      <c r="BT317">
        <v>8</v>
      </c>
      <c r="BU317">
        <v>0</v>
      </c>
      <c r="BV317" t="str">
        <f t="shared" si="6"/>
        <v>8:00 AM</v>
      </c>
      <c r="BW317" t="str">
        <f>"5:00 PM"</f>
        <v>5:00 PM</v>
      </c>
      <c r="BX317" t="s">
        <v>240</v>
      </c>
      <c r="BY317">
        <v>0</v>
      </c>
      <c r="BZ317">
        <v>12</v>
      </c>
      <c r="CA317" t="s">
        <v>115</v>
      </c>
      <c r="CC317" s="2" t="s">
        <v>4969</v>
      </c>
      <c r="CD317" t="s">
        <v>679</v>
      </c>
      <c r="CE317" t="s">
        <v>679</v>
      </c>
      <c r="CF317" t="s">
        <v>119</v>
      </c>
      <c r="CG317" t="s">
        <v>120</v>
      </c>
      <c r="CH317" s="3">
        <v>96950</v>
      </c>
      <c r="CI317" s="4">
        <v>9.75</v>
      </c>
      <c r="CJ317" s="4">
        <v>11</v>
      </c>
      <c r="CK317" s="4">
        <v>14.63</v>
      </c>
      <c r="CL317" s="4">
        <v>16.5</v>
      </c>
      <c r="CM317" t="s">
        <v>136</v>
      </c>
      <c r="CN317" t="s">
        <v>685</v>
      </c>
      <c r="CO317" t="s">
        <v>137</v>
      </c>
      <c r="CQ317" t="s">
        <v>115</v>
      </c>
      <c r="CR317" t="s">
        <v>138</v>
      </c>
      <c r="CS317" t="s">
        <v>139</v>
      </c>
      <c r="CT317" t="s">
        <v>138</v>
      </c>
      <c r="CU317" t="s">
        <v>139</v>
      </c>
      <c r="CV317" t="s">
        <v>138</v>
      </c>
      <c r="CW317" t="s">
        <v>139</v>
      </c>
      <c r="CX317" t="s">
        <v>13925</v>
      </c>
      <c r="CY317" s="10">
        <v>16702346445</v>
      </c>
      <c r="CZ317" t="s">
        <v>680</v>
      </c>
      <c r="DA317" t="s">
        <v>139</v>
      </c>
      <c r="DB317" t="s">
        <v>138</v>
      </c>
      <c r="DC317" t="s">
        <v>115</v>
      </c>
      <c r="DD317" t="s">
        <v>676</v>
      </c>
      <c r="DE317" t="s">
        <v>677</v>
      </c>
      <c r="DG317" t="s">
        <v>1414</v>
      </c>
      <c r="DH317" t="s">
        <v>680</v>
      </c>
    </row>
    <row r="318" spans="1:112" ht="14.45" customHeight="1" x14ac:dyDescent="0.25">
      <c r="A318" t="s">
        <v>5495</v>
      </c>
      <c r="B318" t="s">
        <v>113</v>
      </c>
      <c r="C318" s="1">
        <v>45510</v>
      </c>
      <c r="D318" s="1">
        <v>45582</v>
      </c>
      <c r="E318" t="s">
        <v>210</v>
      </c>
      <c r="F318" s="1">
        <v>45564</v>
      </c>
      <c r="G318" t="s">
        <v>115</v>
      </c>
      <c r="H318" t="s">
        <v>115</v>
      </c>
      <c r="I318" t="s">
        <v>115</v>
      </c>
      <c r="J318" t="s">
        <v>4640</v>
      </c>
      <c r="K318" t="s">
        <v>4641</v>
      </c>
      <c r="L318" t="s">
        <v>144</v>
      </c>
      <c r="N318" t="s">
        <v>145</v>
      </c>
      <c r="O318" t="s">
        <v>120</v>
      </c>
      <c r="P318" s="3">
        <v>96951</v>
      </c>
      <c r="Q318" t="s">
        <v>121</v>
      </c>
      <c r="S318" s="10">
        <v>16705320350</v>
      </c>
      <c r="U318" t="s">
        <v>4642</v>
      </c>
      <c r="V318">
        <v>445110</v>
      </c>
      <c r="W318" t="s">
        <v>123</v>
      </c>
      <c r="Y318" t="s">
        <v>147</v>
      </c>
      <c r="Z318" t="s">
        <v>148</v>
      </c>
      <c r="AA318" t="s">
        <v>1888</v>
      </c>
      <c r="AB318" t="s">
        <v>1986</v>
      </c>
      <c r="AC318" t="s">
        <v>144</v>
      </c>
      <c r="AE318" t="s">
        <v>145</v>
      </c>
      <c r="AF318" t="s">
        <v>120</v>
      </c>
      <c r="AG318" s="3">
        <v>96951</v>
      </c>
      <c r="AH318" t="s">
        <v>121</v>
      </c>
      <c r="AJ318" s="10">
        <v>16705320350</v>
      </c>
      <c r="AL318" t="s">
        <v>4643</v>
      </c>
      <c r="BD318" t="str">
        <f>"37-2012.00"</f>
        <v>37-2012.00</v>
      </c>
      <c r="BE318" t="s">
        <v>647</v>
      </c>
      <c r="BF318" t="s">
        <v>5496</v>
      </c>
      <c r="BG318" t="s">
        <v>648</v>
      </c>
      <c r="BH318">
        <v>1</v>
      </c>
      <c r="BJ318" s="1">
        <v>45566</v>
      </c>
      <c r="BK318" s="1">
        <v>45930</v>
      </c>
      <c r="BN318">
        <v>40</v>
      </c>
      <c r="BO318">
        <v>0</v>
      </c>
      <c r="BP318">
        <v>7</v>
      </c>
      <c r="BQ318">
        <v>7</v>
      </c>
      <c r="BR318">
        <v>7</v>
      </c>
      <c r="BS318">
        <v>7</v>
      </c>
      <c r="BT318">
        <v>7</v>
      </c>
      <c r="BU318">
        <v>5</v>
      </c>
      <c r="BV318" t="str">
        <f t="shared" si="6"/>
        <v>8:00 AM</v>
      </c>
      <c r="BW318" t="str">
        <f>"4:00 PM"</f>
        <v>4:00 PM</v>
      </c>
      <c r="BX318" t="s">
        <v>240</v>
      </c>
      <c r="BY318">
        <v>0</v>
      </c>
      <c r="BZ318">
        <v>0</v>
      </c>
      <c r="CA318" t="s">
        <v>115</v>
      </c>
      <c r="CC318" t="s">
        <v>5497</v>
      </c>
      <c r="CD318" t="s">
        <v>155</v>
      </c>
      <c r="CF318" t="s">
        <v>145</v>
      </c>
      <c r="CG318" t="s">
        <v>120</v>
      </c>
      <c r="CH318" s="3">
        <v>96951</v>
      </c>
      <c r="CI318" s="4">
        <v>7.64</v>
      </c>
      <c r="CJ318" s="4">
        <v>7.64</v>
      </c>
      <c r="CK318" s="4">
        <v>11.46</v>
      </c>
      <c r="CL318" s="4">
        <v>11.46</v>
      </c>
      <c r="CM318" t="s">
        <v>136</v>
      </c>
      <c r="CN318" t="s">
        <v>139</v>
      </c>
      <c r="CO318" t="s">
        <v>137</v>
      </c>
      <c r="CQ318" t="s">
        <v>115</v>
      </c>
      <c r="CR318" t="s">
        <v>138</v>
      </c>
      <c r="CS318" t="s">
        <v>139</v>
      </c>
      <c r="CT318" t="s">
        <v>139</v>
      </c>
      <c r="CU318" t="s">
        <v>139</v>
      </c>
      <c r="CV318" t="s">
        <v>138</v>
      </c>
      <c r="CW318" t="s">
        <v>139</v>
      </c>
      <c r="CX318" t="s">
        <v>156</v>
      </c>
      <c r="CY318" s="10">
        <v>16705320350</v>
      </c>
      <c r="CZ318" t="s">
        <v>4643</v>
      </c>
      <c r="DA318" t="s">
        <v>139</v>
      </c>
      <c r="DB318" t="s">
        <v>138</v>
      </c>
      <c r="DC318" t="s">
        <v>115</v>
      </c>
    </row>
    <row r="319" spans="1:112" ht="14.45" customHeight="1" x14ac:dyDescent="0.25">
      <c r="A319" t="s">
        <v>5972</v>
      </c>
      <c r="B319" t="s">
        <v>113</v>
      </c>
      <c r="C319" s="1">
        <v>45518</v>
      </c>
      <c r="D319" s="1">
        <v>45582</v>
      </c>
      <c r="E319" t="s">
        <v>114</v>
      </c>
      <c r="G319" t="s">
        <v>115</v>
      </c>
      <c r="H319" t="s">
        <v>115</v>
      </c>
      <c r="I319" t="s">
        <v>115</v>
      </c>
      <c r="J319" t="s">
        <v>1414</v>
      </c>
      <c r="L319" t="s">
        <v>679</v>
      </c>
      <c r="M319" t="s">
        <v>679</v>
      </c>
      <c r="N319" t="s">
        <v>119</v>
      </c>
      <c r="O319" t="s">
        <v>120</v>
      </c>
      <c r="P319" s="3">
        <v>96950</v>
      </c>
      <c r="Q319" t="s">
        <v>121</v>
      </c>
      <c r="S319" s="10">
        <v>16702346445</v>
      </c>
      <c r="T319">
        <v>2263</v>
      </c>
      <c r="U319" t="s">
        <v>1415</v>
      </c>
      <c r="V319">
        <v>53111</v>
      </c>
      <c r="W319" t="s">
        <v>123</v>
      </c>
      <c r="Y319" t="s">
        <v>676</v>
      </c>
      <c r="Z319" t="s">
        <v>677</v>
      </c>
      <c r="AB319" t="s">
        <v>678</v>
      </c>
      <c r="AC319" t="s">
        <v>679</v>
      </c>
      <c r="AD319" t="s">
        <v>679</v>
      </c>
      <c r="AE319" t="s">
        <v>119</v>
      </c>
      <c r="AF319" t="s">
        <v>120</v>
      </c>
      <c r="AG319" s="3">
        <v>96950</v>
      </c>
      <c r="AH319" t="s">
        <v>121</v>
      </c>
      <c r="AJ319" s="10">
        <v>16702346445</v>
      </c>
      <c r="AK319">
        <v>2263</v>
      </c>
      <c r="AL319" t="s">
        <v>680</v>
      </c>
      <c r="BD319" t="str">
        <f>"49-9071.00"</f>
        <v>49-9071.00</v>
      </c>
      <c r="BE319" t="s">
        <v>169</v>
      </c>
      <c r="BF319" t="s">
        <v>5973</v>
      </c>
      <c r="BG319" t="s">
        <v>1417</v>
      </c>
      <c r="BH319">
        <v>1</v>
      </c>
      <c r="BJ319" s="1">
        <v>45566</v>
      </c>
      <c r="BK319" s="1">
        <v>45930</v>
      </c>
      <c r="BN319">
        <v>40</v>
      </c>
      <c r="BO319">
        <v>0</v>
      </c>
      <c r="BP319">
        <v>8</v>
      </c>
      <c r="BQ319">
        <v>8</v>
      </c>
      <c r="BR319">
        <v>8</v>
      </c>
      <c r="BS319">
        <v>8</v>
      </c>
      <c r="BT319">
        <v>8</v>
      </c>
      <c r="BU319">
        <v>0</v>
      </c>
      <c r="BV319" t="str">
        <f t="shared" si="6"/>
        <v>8:00 AM</v>
      </c>
      <c r="BW319" t="str">
        <f>"5:00 PM"</f>
        <v>5:00 PM</v>
      </c>
      <c r="BX319" t="s">
        <v>240</v>
      </c>
      <c r="BY319">
        <v>0</v>
      </c>
      <c r="BZ319">
        <v>12</v>
      </c>
      <c r="CA319" t="s">
        <v>115</v>
      </c>
      <c r="CC319" t="s">
        <v>5974</v>
      </c>
      <c r="CD319" t="s">
        <v>679</v>
      </c>
      <c r="CE319" t="s">
        <v>679</v>
      </c>
      <c r="CF319" t="s">
        <v>119</v>
      </c>
      <c r="CG319" t="s">
        <v>120</v>
      </c>
      <c r="CH319" s="3">
        <v>96950</v>
      </c>
      <c r="CI319" s="4">
        <v>9.75</v>
      </c>
      <c r="CJ319" s="4">
        <v>11</v>
      </c>
      <c r="CK319" s="4">
        <v>14.63</v>
      </c>
      <c r="CL319" s="4">
        <v>16.5</v>
      </c>
      <c r="CM319" t="s">
        <v>136</v>
      </c>
      <c r="CN319" t="s">
        <v>685</v>
      </c>
      <c r="CO319" t="s">
        <v>137</v>
      </c>
      <c r="CQ319" t="s">
        <v>115</v>
      </c>
      <c r="CR319" t="s">
        <v>138</v>
      </c>
      <c r="CS319" t="s">
        <v>139</v>
      </c>
      <c r="CT319" t="s">
        <v>138</v>
      </c>
      <c r="CU319" t="s">
        <v>139</v>
      </c>
      <c r="CV319" t="s">
        <v>138</v>
      </c>
      <c r="CW319" t="s">
        <v>139</v>
      </c>
      <c r="CX319" t="s">
        <v>13923</v>
      </c>
      <c r="CY319" s="10">
        <v>16702346445</v>
      </c>
      <c r="CZ319" t="s">
        <v>680</v>
      </c>
      <c r="DA319" t="s">
        <v>139</v>
      </c>
      <c r="DB319" t="s">
        <v>138</v>
      </c>
      <c r="DC319" t="s">
        <v>115</v>
      </c>
      <c r="DD319" t="s">
        <v>676</v>
      </c>
      <c r="DE319" t="s">
        <v>677</v>
      </c>
      <c r="DG319" t="s">
        <v>1414</v>
      </c>
      <c r="DH319" t="s">
        <v>680</v>
      </c>
    </row>
    <row r="320" spans="1:112" ht="14.45" customHeight="1" x14ac:dyDescent="0.25">
      <c r="A320" t="s">
        <v>6915</v>
      </c>
      <c r="B320" t="s">
        <v>113</v>
      </c>
      <c r="C320" s="1">
        <v>45458</v>
      </c>
      <c r="D320" s="1">
        <v>45582</v>
      </c>
      <c r="E320" t="s">
        <v>210</v>
      </c>
      <c r="F320" s="1">
        <v>45564</v>
      </c>
      <c r="G320" t="s">
        <v>115</v>
      </c>
      <c r="H320" t="s">
        <v>115</v>
      </c>
      <c r="I320" t="s">
        <v>115</v>
      </c>
      <c r="J320" t="s">
        <v>6916</v>
      </c>
      <c r="K320" t="s">
        <v>6917</v>
      </c>
      <c r="L320" t="s">
        <v>6918</v>
      </c>
      <c r="M320" t="s">
        <v>6919</v>
      </c>
      <c r="N320" t="s">
        <v>128</v>
      </c>
      <c r="O320" t="s">
        <v>120</v>
      </c>
      <c r="P320" s="3">
        <v>96950</v>
      </c>
      <c r="Q320" t="s">
        <v>121</v>
      </c>
      <c r="S320" s="10">
        <v>16709899368</v>
      </c>
      <c r="U320" t="s">
        <v>6920</v>
      </c>
      <c r="V320">
        <v>722511</v>
      </c>
      <c r="W320" t="s">
        <v>123</v>
      </c>
      <c r="Y320" t="s">
        <v>524</v>
      </c>
      <c r="Z320" t="s">
        <v>6921</v>
      </c>
      <c r="AA320" t="s">
        <v>139</v>
      </c>
      <c r="AB320" t="s">
        <v>658</v>
      </c>
      <c r="AC320" t="s">
        <v>6918</v>
      </c>
      <c r="AD320" t="s">
        <v>6919</v>
      </c>
      <c r="AE320" t="s">
        <v>128</v>
      </c>
      <c r="AF320" t="s">
        <v>120</v>
      </c>
      <c r="AG320" s="3">
        <v>96950</v>
      </c>
      <c r="AH320" t="s">
        <v>121</v>
      </c>
      <c r="AJ320" s="10">
        <v>16709899368</v>
      </c>
      <c r="AL320" t="s">
        <v>6922</v>
      </c>
      <c r="BD320" t="str">
        <f>"35-2014.00"</f>
        <v>35-2014.00</v>
      </c>
      <c r="BE320" t="s">
        <v>221</v>
      </c>
      <c r="BF320" t="s">
        <v>6923</v>
      </c>
      <c r="BG320" t="s">
        <v>5797</v>
      </c>
      <c r="BH320">
        <v>5</v>
      </c>
      <c r="BJ320" s="1">
        <v>45566</v>
      </c>
      <c r="BK320" s="1">
        <v>45930</v>
      </c>
      <c r="BN320">
        <v>40</v>
      </c>
      <c r="BO320">
        <v>0</v>
      </c>
      <c r="BP320">
        <v>8</v>
      </c>
      <c r="BQ320">
        <v>8</v>
      </c>
      <c r="BR320">
        <v>8</v>
      </c>
      <c r="BS320">
        <v>8</v>
      </c>
      <c r="BT320">
        <v>8</v>
      </c>
      <c r="BU320">
        <v>0</v>
      </c>
      <c r="BV320" t="str">
        <f>"10:00 AM"</f>
        <v>10:00 AM</v>
      </c>
      <c r="BW320" t="str">
        <f>"7:00 PM"</f>
        <v>7:00 PM</v>
      </c>
      <c r="BX320" t="s">
        <v>240</v>
      </c>
      <c r="BY320">
        <v>0</v>
      </c>
      <c r="BZ320">
        <v>12</v>
      </c>
      <c r="CA320" t="s">
        <v>115</v>
      </c>
      <c r="CC320" t="s">
        <v>6924</v>
      </c>
      <c r="CD320" t="s">
        <v>6918</v>
      </c>
      <c r="CE320" t="s">
        <v>6917</v>
      </c>
      <c r="CF320" t="s">
        <v>128</v>
      </c>
      <c r="CG320" t="s">
        <v>120</v>
      </c>
      <c r="CH320" s="3">
        <v>96950</v>
      </c>
      <c r="CI320" s="4">
        <v>8.69</v>
      </c>
      <c r="CJ320" s="4">
        <v>8.69</v>
      </c>
      <c r="CK320" s="4">
        <v>13.04</v>
      </c>
      <c r="CL320" s="4">
        <v>13.04</v>
      </c>
      <c r="CM320" t="s">
        <v>136</v>
      </c>
      <c r="CN320" t="s">
        <v>139</v>
      </c>
      <c r="CO320" t="s">
        <v>137</v>
      </c>
      <c r="CQ320" t="s">
        <v>115</v>
      </c>
      <c r="CR320" t="s">
        <v>138</v>
      </c>
      <c r="CS320" t="s">
        <v>139</v>
      </c>
      <c r="CT320" t="s">
        <v>138</v>
      </c>
      <c r="CU320" t="s">
        <v>139</v>
      </c>
      <c r="CV320" t="s">
        <v>138</v>
      </c>
      <c r="CW320" t="s">
        <v>139</v>
      </c>
      <c r="CX320" t="s">
        <v>1776</v>
      </c>
      <c r="CY320" s="10">
        <v>16709899368</v>
      </c>
      <c r="CZ320" t="s">
        <v>6922</v>
      </c>
      <c r="DA320" t="s">
        <v>139</v>
      </c>
      <c r="DB320" t="s">
        <v>138</v>
      </c>
      <c r="DC320" t="s">
        <v>115</v>
      </c>
    </row>
    <row r="321" spans="1:112" ht="14.45" customHeight="1" x14ac:dyDescent="0.25">
      <c r="A321" t="s">
        <v>7917</v>
      </c>
      <c r="B321" t="s">
        <v>248</v>
      </c>
      <c r="C321" s="1">
        <v>45500</v>
      </c>
      <c r="D321" s="1">
        <v>45582</v>
      </c>
      <c r="E321" t="s">
        <v>114</v>
      </c>
      <c r="G321" t="s">
        <v>115</v>
      </c>
      <c r="H321" t="s">
        <v>115</v>
      </c>
      <c r="I321" t="s">
        <v>115</v>
      </c>
      <c r="J321" t="s">
        <v>7918</v>
      </c>
      <c r="K321" t="s">
        <v>7919</v>
      </c>
      <c r="L321" t="s">
        <v>7920</v>
      </c>
      <c r="N321" t="s">
        <v>7921</v>
      </c>
      <c r="O321" t="s">
        <v>120</v>
      </c>
      <c r="P321" s="3">
        <v>96950</v>
      </c>
      <c r="Q321" t="s">
        <v>121</v>
      </c>
      <c r="S321" s="10">
        <v>16702358778</v>
      </c>
      <c r="U321" t="s">
        <v>2738</v>
      </c>
      <c r="V321">
        <v>493110</v>
      </c>
      <c r="W321" t="s">
        <v>123</v>
      </c>
      <c r="Y321" t="s">
        <v>7922</v>
      </c>
      <c r="Z321" t="s">
        <v>7923</v>
      </c>
      <c r="AA321" t="s">
        <v>7924</v>
      </c>
      <c r="AB321" t="s">
        <v>7925</v>
      </c>
      <c r="AC321" t="s">
        <v>7926</v>
      </c>
      <c r="AE321" t="s">
        <v>1172</v>
      </c>
      <c r="AF321" t="s">
        <v>120</v>
      </c>
      <c r="AG321" s="3">
        <v>96950</v>
      </c>
      <c r="AH321" t="s">
        <v>121</v>
      </c>
      <c r="AJ321" s="10">
        <v>16702358778</v>
      </c>
      <c r="AL321" t="s">
        <v>1384</v>
      </c>
      <c r="BD321" t="str">
        <f>"53-3031.00"</f>
        <v>53-3031.00</v>
      </c>
      <c r="BE321" t="s">
        <v>2288</v>
      </c>
      <c r="BF321" t="s">
        <v>7927</v>
      </c>
      <c r="BG321" t="s">
        <v>7928</v>
      </c>
      <c r="BH321">
        <v>1</v>
      </c>
      <c r="BI321">
        <v>1</v>
      </c>
      <c r="BJ321" s="1">
        <v>45597</v>
      </c>
      <c r="BK321" s="1">
        <v>45961</v>
      </c>
      <c r="BL321" s="1">
        <v>45597</v>
      </c>
      <c r="BM321" s="1">
        <v>45961</v>
      </c>
      <c r="BN321">
        <v>40</v>
      </c>
      <c r="BO321">
        <v>0</v>
      </c>
      <c r="BP321">
        <v>8</v>
      </c>
      <c r="BQ321">
        <v>8</v>
      </c>
      <c r="BR321">
        <v>8</v>
      </c>
      <c r="BS321">
        <v>8</v>
      </c>
      <c r="BT321">
        <v>8</v>
      </c>
      <c r="BU321">
        <v>0</v>
      </c>
      <c r="BV321" t="str">
        <f>"8:00 AM"</f>
        <v>8:00 AM</v>
      </c>
      <c r="BW321" t="str">
        <f>"5:00 PM"</f>
        <v>5:00 PM</v>
      </c>
      <c r="BX321" t="s">
        <v>133</v>
      </c>
      <c r="BY321">
        <v>0</v>
      </c>
      <c r="BZ321">
        <v>6</v>
      </c>
      <c r="CA321" t="s">
        <v>115</v>
      </c>
      <c r="CC321" t="s">
        <v>7929</v>
      </c>
      <c r="CD321" t="s">
        <v>7920</v>
      </c>
      <c r="CF321" t="s">
        <v>7921</v>
      </c>
      <c r="CG321" t="s">
        <v>120</v>
      </c>
      <c r="CH321" s="3">
        <v>96950</v>
      </c>
      <c r="CI321" s="4">
        <v>8.34</v>
      </c>
      <c r="CJ321" s="4">
        <v>10</v>
      </c>
      <c r="CK321" s="4">
        <v>12.51</v>
      </c>
      <c r="CL321" s="4">
        <v>15</v>
      </c>
      <c r="CM321" t="s">
        <v>136</v>
      </c>
      <c r="CN321" t="s">
        <v>331</v>
      </c>
      <c r="CO321" t="s">
        <v>137</v>
      </c>
      <c r="CQ321" t="s">
        <v>115</v>
      </c>
      <c r="CR321" t="s">
        <v>138</v>
      </c>
      <c r="CS321" t="s">
        <v>138</v>
      </c>
      <c r="CT321" t="s">
        <v>138</v>
      </c>
      <c r="CU321" t="s">
        <v>139</v>
      </c>
      <c r="CV321" t="s">
        <v>138</v>
      </c>
      <c r="CW321" t="s">
        <v>138</v>
      </c>
      <c r="CX321" t="s">
        <v>1389</v>
      </c>
      <c r="CY321" s="10">
        <v>16702358778</v>
      </c>
      <c r="CZ321" t="s">
        <v>1384</v>
      </c>
      <c r="DA321" t="s">
        <v>139</v>
      </c>
      <c r="DB321" t="s">
        <v>138</v>
      </c>
      <c r="DC321" t="s">
        <v>115</v>
      </c>
    </row>
    <row r="322" spans="1:112" ht="14.45" customHeight="1" x14ac:dyDescent="0.25">
      <c r="A322" t="s">
        <v>10424</v>
      </c>
      <c r="B322" t="s">
        <v>158</v>
      </c>
      <c r="C322" s="1">
        <v>45472</v>
      </c>
      <c r="D322" s="1">
        <v>45582</v>
      </c>
      <c r="E322" t="s">
        <v>114</v>
      </c>
      <c r="G322" t="s">
        <v>115</v>
      </c>
      <c r="H322" t="s">
        <v>115</v>
      </c>
      <c r="I322" t="s">
        <v>115</v>
      </c>
      <c r="J322" t="s">
        <v>1436</v>
      </c>
      <c r="L322" t="s">
        <v>1437</v>
      </c>
      <c r="M322" t="s">
        <v>1438</v>
      </c>
      <c r="N322" t="s">
        <v>128</v>
      </c>
      <c r="O322" t="s">
        <v>120</v>
      </c>
      <c r="P322" s="3">
        <v>96950</v>
      </c>
      <c r="Q322" t="s">
        <v>121</v>
      </c>
      <c r="S322" s="10">
        <v>16702858730</v>
      </c>
      <c r="U322" t="s">
        <v>1439</v>
      </c>
      <c r="V322">
        <v>561320</v>
      </c>
      <c r="W322" t="s">
        <v>123</v>
      </c>
      <c r="Y322" t="s">
        <v>1440</v>
      </c>
      <c r="Z322" t="s">
        <v>1441</v>
      </c>
      <c r="AA322" t="s">
        <v>1442</v>
      </c>
      <c r="AB322" t="s">
        <v>448</v>
      </c>
      <c r="AC322" t="s">
        <v>1437</v>
      </c>
      <c r="AD322" t="s">
        <v>1438</v>
      </c>
      <c r="AE322" t="s">
        <v>128</v>
      </c>
      <c r="AF322" t="s">
        <v>120</v>
      </c>
      <c r="AG322" s="3">
        <v>96950</v>
      </c>
      <c r="AH322" t="s">
        <v>121</v>
      </c>
      <c r="AJ322" s="10">
        <v>16702858730</v>
      </c>
      <c r="AL322" t="s">
        <v>1443</v>
      </c>
      <c r="BD322" t="str">
        <f>"35-2014.00"</f>
        <v>35-2014.00</v>
      </c>
      <c r="BE322" t="s">
        <v>221</v>
      </c>
      <c r="BF322" t="s">
        <v>10425</v>
      </c>
      <c r="BG322" t="s">
        <v>4610</v>
      </c>
      <c r="BH322">
        <v>10</v>
      </c>
      <c r="BJ322" s="1">
        <v>45566</v>
      </c>
      <c r="BK322" s="1">
        <v>45930</v>
      </c>
      <c r="BN322">
        <v>35</v>
      </c>
      <c r="BO322">
        <v>0</v>
      </c>
      <c r="BP322">
        <v>7</v>
      </c>
      <c r="BQ322">
        <v>7</v>
      </c>
      <c r="BR322">
        <v>7</v>
      </c>
      <c r="BS322">
        <v>7</v>
      </c>
      <c r="BT322">
        <v>7</v>
      </c>
      <c r="BU322">
        <v>0</v>
      </c>
      <c r="BV322" t="str">
        <f>"8:00 AM"</f>
        <v>8:00 AM</v>
      </c>
      <c r="BW322" t="str">
        <f>"4:00 PM"</f>
        <v>4:00 PM</v>
      </c>
      <c r="BX322" t="s">
        <v>240</v>
      </c>
      <c r="BY322">
        <v>0</v>
      </c>
      <c r="BZ322">
        <v>12</v>
      </c>
      <c r="CA322" t="s">
        <v>115</v>
      </c>
      <c r="CC322" s="2" t="s">
        <v>10426</v>
      </c>
      <c r="CD322" t="s">
        <v>1447</v>
      </c>
      <c r="CE322" t="s">
        <v>1448</v>
      </c>
      <c r="CF322" t="s">
        <v>128</v>
      </c>
      <c r="CG322" t="s">
        <v>120</v>
      </c>
      <c r="CH322" s="3">
        <v>96950</v>
      </c>
      <c r="CI322" s="4">
        <v>8.69</v>
      </c>
      <c r="CJ322" s="4">
        <v>8.69</v>
      </c>
      <c r="CK322" s="4">
        <v>13.04</v>
      </c>
      <c r="CL322" s="4">
        <v>13.04</v>
      </c>
      <c r="CM322" t="s">
        <v>136</v>
      </c>
      <c r="CN322" t="s">
        <v>224</v>
      </c>
      <c r="CO322" t="s">
        <v>137</v>
      </c>
      <c r="CQ322" t="s">
        <v>115</v>
      </c>
      <c r="CR322" t="s">
        <v>138</v>
      </c>
      <c r="CS322" t="s">
        <v>139</v>
      </c>
      <c r="CT322" t="s">
        <v>138</v>
      </c>
      <c r="CU322" t="s">
        <v>139</v>
      </c>
      <c r="CV322" t="s">
        <v>138</v>
      </c>
      <c r="CW322" t="s">
        <v>139</v>
      </c>
      <c r="CX322" s="2" t="s">
        <v>4947</v>
      </c>
      <c r="CY322" s="10">
        <v>16702858730</v>
      </c>
      <c r="CZ322" t="s">
        <v>1443</v>
      </c>
      <c r="DA322" t="s">
        <v>331</v>
      </c>
      <c r="DB322" t="s">
        <v>138</v>
      </c>
      <c r="DC322" t="s">
        <v>115</v>
      </c>
    </row>
    <row r="323" spans="1:112" ht="14.45" customHeight="1" x14ac:dyDescent="0.25">
      <c r="A323" t="s">
        <v>10733</v>
      </c>
      <c r="B323" t="s">
        <v>248</v>
      </c>
      <c r="C323" s="1">
        <v>45481</v>
      </c>
      <c r="D323" s="1">
        <v>45582</v>
      </c>
      <c r="E323" t="s">
        <v>210</v>
      </c>
      <c r="F323" s="1">
        <v>45564</v>
      </c>
      <c r="G323" t="s">
        <v>115</v>
      </c>
      <c r="H323" t="s">
        <v>115</v>
      </c>
      <c r="I323" t="s">
        <v>115</v>
      </c>
      <c r="J323" t="s">
        <v>6774</v>
      </c>
      <c r="K323" t="s">
        <v>6775</v>
      </c>
      <c r="L323" t="s">
        <v>6776</v>
      </c>
      <c r="M323" t="s">
        <v>139</v>
      </c>
      <c r="N323" t="s">
        <v>128</v>
      </c>
      <c r="O323" t="s">
        <v>120</v>
      </c>
      <c r="P323" s="3">
        <v>96950</v>
      </c>
      <c r="Q323" t="s">
        <v>121</v>
      </c>
      <c r="S323" s="10">
        <v>16702866777</v>
      </c>
      <c r="U323" t="s">
        <v>6777</v>
      </c>
      <c r="V323">
        <v>721191</v>
      </c>
      <c r="W323" t="s">
        <v>123</v>
      </c>
      <c r="Y323" t="s">
        <v>6778</v>
      </c>
      <c r="Z323" t="s">
        <v>6779</v>
      </c>
      <c r="AB323" t="s">
        <v>126</v>
      </c>
      <c r="AC323" t="s">
        <v>6776</v>
      </c>
      <c r="AD323" t="s">
        <v>139</v>
      </c>
      <c r="AE323" t="s">
        <v>128</v>
      </c>
      <c r="AF323" t="s">
        <v>120</v>
      </c>
      <c r="AG323" s="3">
        <v>96950</v>
      </c>
      <c r="AH323" t="s">
        <v>121</v>
      </c>
      <c r="AJ323" s="10">
        <v>16702866777</v>
      </c>
      <c r="AL323" t="s">
        <v>6780</v>
      </c>
      <c r="BD323" t="str">
        <f>"49-9071.00"</f>
        <v>49-9071.00</v>
      </c>
      <c r="BE323" t="s">
        <v>169</v>
      </c>
      <c r="BF323" t="s">
        <v>10734</v>
      </c>
      <c r="BG323" t="s">
        <v>1855</v>
      </c>
      <c r="BH323">
        <v>2</v>
      </c>
      <c r="BI323">
        <v>2</v>
      </c>
      <c r="BJ323" s="1">
        <v>45566</v>
      </c>
      <c r="BK323" s="1">
        <v>45930</v>
      </c>
      <c r="BL323" s="1">
        <v>45582</v>
      </c>
      <c r="BM323" s="1">
        <v>45930</v>
      </c>
      <c r="BN323">
        <v>35</v>
      </c>
      <c r="BO323">
        <v>0</v>
      </c>
      <c r="BP323">
        <v>7</v>
      </c>
      <c r="BQ323">
        <v>7</v>
      </c>
      <c r="BR323">
        <v>7</v>
      </c>
      <c r="BS323">
        <v>7</v>
      </c>
      <c r="BT323">
        <v>7</v>
      </c>
      <c r="BU323">
        <v>0</v>
      </c>
      <c r="BV323" t="str">
        <f>"8:00 AM"</f>
        <v>8:00 AM</v>
      </c>
      <c r="BW323" t="str">
        <f>"5:00 PM"</f>
        <v>5:00 PM</v>
      </c>
      <c r="BX323" t="s">
        <v>133</v>
      </c>
      <c r="BY323">
        <v>0</v>
      </c>
      <c r="BZ323">
        <v>18</v>
      </c>
      <c r="CA323" t="s">
        <v>115</v>
      </c>
      <c r="CC323" s="2" t="s">
        <v>10735</v>
      </c>
      <c r="CD323" t="s">
        <v>6776</v>
      </c>
      <c r="CE323" t="s">
        <v>139</v>
      </c>
      <c r="CF323" t="s">
        <v>128</v>
      </c>
      <c r="CG323" t="s">
        <v>120</v>
      </c>
      <c r="CH323" s="3">
        <v>96950</v>
      </c>
      <c r="CI323" s="4">
        <v>9.5399999999999991</v>
      </c>
      <c r="CJ323" s="4">
        <v>9.5399999999999991</v>
      </c>
      <c r="CK323" s="4">
        <v>14.31</v>
      </c>
      <c r="CL323" s="4">
        <v>14.31</v>
      </c>
      <c r="CM323" t="s">
        <v>136</v>
      </c>
      <c r="CN323" t="s">
        <v>10736</v>
      </c>
      <c r="CO323" t="s">
        <v>137</v>
      </c>
      <c r="CQ323" t="s">
        <v>115</v>
      </c>
      <c r="CR323" t="s">
        <v>138</v>
      </c>
      <c r="CS323" t="s">
        <v>139</v>
      </c>
      <c r="CT323" t="s">
        <v>138</v>
      </c>
      <c r="CU323" t="s">
        <v>139</v>
      </c>
      <c r="CV323" t="s">
        <v>138</v>
      </c>
      <c r="CW323" t="s">
        <v>139</v>
      </c>
      <c r="CX323" t="s">
        <v>2315</v>
      </c>
      <c r="CY323" s="10">
        <v>16702866777</v>
      </c>
      <c r="CZ323" t="s">
        <v>6783</v>
      </c>
      <c r="DA323" t="s">
        <v>139</v>
      </c>
      <c r="DB323" t="s">
        <v>138</v>
      </c>
      <c r="DC323" t="s">
        <v>115</v>
      </c>
    </row>
    <row r="324" spans="1:112" ht="14.45" customHeight="1" x14ac:dyDescent="0.25">
      <c r="A324" t="s">
        <v>11027</v>
      </c>
      <c r="B324" t="s">
        <v>158</v>
      </c>
      <c r="C324" s="1">
        <v>45468</v>
      </c>
      <c r="D324" s="1">
        <v>45582</v>
      </c>
      <c r="E324" t="s">
        <v>210</v>
      </c>
      <c r="F324" s="1">
        <v>45589</v>
      </c>
      <c r="G324" t="s">
        <v>115</v>
      </c>
      <c r="H324" t="s">
        <v>138</v>
      </c>
      <c r="I324" t="s">
        <v>115</v>
      </c>
      <c r="J324" t="s">
        <v>612</v>
      </c>
      <c r="K324" t="s">
        <v>613</v>
      </c>
      <c r="L324" t="s">
        <v>614</v>
      </c>
      <c r="M324" t="s">
        <v>615</v>
      </c>
      <c r="N324" t="s">
        <v>128</v>
      </c>
      <c r="O324" t="s">
        <v>120</v>
      </c>
      <c r="P324" s="3">
        <v>96950</v>
      </c>
      <c r="Q324" t="s">
        <v>121</v>
      </c>
      <c r="S324" s="10">
        <v>16707837461</v>
      </c>
      <c r="U324" t="s">
        <v>616</v>
      </c>
      <c r="V324">
        <v>56132</v>
      </c>
      <c r="W324" t="s">
        <v>532</v>
      </c>
      <c r="X324" t="s">
        <v>138</v>
      </c>
      <c r="Y324" t="s">
        <v>617</v>
      </c>
      <c r="Z324" t="s">
        <v>618</v>
      </c>
      <c r="AA324" t="s">
        <v>3008</v>
      </c>
      <c r="AB324" t="s">
        <v>11028</v>
      </c>
      <c r="AC324" t="s">
        <v>614</v>
      </c>
      <c r="AD324" t="s">
        <v>615</v>
      </c>
      <c r="AE324" t="s">
        <v>128</v>
      </c>
      <c r="AF324" t="s">
        <v>120</v>
      </c>
      <c r="AG324" s="3">
        <v>96950</v>
      </c>
      <c r="AH324" t="s">
        <v>121</v>
      </c>
      <c r="AJ324" s="10">
        <v>16707837461</v>
      </c>
      <c r="AL324" t="s">
        <v>620</v>
      </c>
      <c r="BD324" t="str">
        <f>"35-2014.00"</f>
        <v>35-2014.00</v>
      </c>
      <c r="BE324" t="s">
        <v>221</v>
      </c>
      <c r="BF324" t="s">
        <v>11029</v>
      </c>
      <c r="BG324" t="s">
        <v>223</v>
      </c>
      <c r="BH324">
        <v>6</v>
      </c>
      <c r="BJ324" s="1">
        <v>45591</v>
      </c>
      <c r="BK324" s="1">
        <v>45955</v>
      </c>
      <c r="BN324">
        <v>35</v>
      </c>
      <c r="BO324">
        <v>0</v>
      </c>
      <c r="BP324">
        <v>7</v>
      </c>
      <c r="BQ324">
        <v>7</v>
      </c>
      <c r="BR324">
        <v>7</v>
      </c>
      <c r="BS324">
        <v>7</v>
      </c>
      <c r="BT324">
        <v>7</v>
      </c>
      <c r="BU324">
        <v>0</v>
      </c>
      <c r="BV324" t="str">
        <f>"10:00 AM"</f>
        <v>10:00 AM</v>
      </c>
      <c r="BW324" t="str">
        <f>"6:00 PM"</f>
        <v>6:00 PM</v>
      </c>
      <c r="BX324" t="s">
        <v>240</v>
      </c>
      <c r="BY324">
        <v>0</v>
      </c>
      <c r="BZ324">
        <v>12</v>
      </c>
      <c r="CA324" t="s">
        <v>115</v>
      </c>
      <c r="CC324" t="s">
        <v>6583</v>
      </c>
      <c r="CD324" t="s">
        <v>1265</v>
      </c>
      <c r="CE324" t="s">
        <v>11030</v>
      </c>
      <c r="CF324" t="s">
        <v>128</v>
      </c>
      <c r="CG324" t="s">
        <v>120</v>
      </c>
      <c r="CH324" s="3">
        <v>96950</v>
      </c>
      <c r="CI324" s="4">
        <v>8.69</v>
      </c>
      <c r="CJ324" s="4">
        <v>8.69</v>
      </c>
      <c r="CK324" s="4">
        <v>13.03</v>
      </c>
      <c r="CL324" s="4">
        <v>13.03</v>
      </c>
      <c r="CM324" t="s">
        <v>136</v>
      </c>
      <c r="CN324" t="s">
        <v>624</v>
      </c>
      <c r="CO324" t="s">
        <v>137</v>
      </c>
      <c r="CQ324" t="s">
        <v>115</v>
      </c>
      <c r="CR324" t="s">
        <v>138</v>
      </c>
      <c r="CS324" t="s">
        <v>138</v>
      </c>
      <c r="CT324" t="s">
        <v>138</v>
      </c>
      <c r="CU324" t="s">
        <v>139</v>
      </c>
      <c r="CV324" t="s">
        <v>138</v>
      </c>
      <c r="CW324" t="s">
        <v>139</v>
      </c>
      <c r="CX324" t="s">
        <v>625</v>
      </c>
      <c r="CY324" s="10">
        <v>16707837461</v>
      </c>
      <c r="CZ324" t="s">
        <v>3278</v>
      </c>
      <c r="DA324" t="s">
        <v>3284</v>
      </c>
      <c r="DB324" t="s">
        <v>138</v>
      </c>
      <c r="DC324" t="s">
        <v>138</v>
      </c>
    </row>
    <row r="325" spans="1:112" ht="14.45" customHeight="1" x14ac:dyDescent="0.25">
      <c r="A325" t="s">
        <v>11378</v>
      </c>
      <c r="B325" t="s">
        <v>248</v>
      </c>
      <c r="C325" s="1">
        <v>45481</v>
      </c>
      <c r="D325" s="1">
        <v>45582</v>
      </c>
      <c r="E325" t="s">
        <v>210</v>
      </c>
      <c r="F325" s="1">
        <v>45564</v>
      </c>
      <c r="G325" t="s">
        <v>138</v>
      </c>
      <c r="H325" t="s">
        <v>115</v>
      </c>
      <c r="I325" t="s">
        <v>115</v>
      </c>
      <c r="J325" t="s">
        <v>11379</v>
      </c>
      <c r="K325" t="s">
        <v>11380</v>
      </c>
      <c r="L325" t="s">
        <v>11381</v>
      </c>
      <c r="M325" t="s">
        <v>139</v>
      </c>
      <c r="N325" t="s">
        <v>128</v>
      </c>
      <c r="O325" t="s">
        <v>120</v>
      </c>
      <c r="P325" s="3">
        <v>96950</v>
      </c>
      <c r="Q325" t="s">
        <v>121</v>
      </c>
      <c r="S325" s="10">
        <v>16709898780</v>
      </c>
      <c r="U325" t="s">
        <v>11382</v>
      </c>
      <c r="V325">
        <v>445110</v>
      </c>
      <c r="W325" t="s">
        <v>123</v>
      </c>
      <c r="Y325" t="s">
        <v>3444</v>
      </c>
      <c r="Z325" t="s">
        <v>11383</v>
      </c>
      <c r="AA325" t="s">
        <v>2721</v>
      </c>
      <c r="AB325" t="s">
        <v>658</v>
      </c>
      <c r="AC325" t="s">
        <v>11381</v>
      </c>
      <c r="AD325" t="s">
        <v>139</v>
      </c>
      <c r="AE325" t="s">
        <v>128</v>
      </c>
      <c r="AF325" t="s">
        <v>120</v>
      </c>
      <c r="AG325" s="3">
        <v>96950</v>
      </c>
      <c r="AH325" t="s">
        <v>121</v>
      </c>
      <c r="AJ325" s="10">
        <v>16709898780</v>
      </c>
      <c r="AL325" t="s">
        <v>11384</v>
      </c>
      <c r="BD325" t="str">
        <f>"41-1011.00"</f>
        <v>41-1011.00</v>
      </c>
      <c r="BE325" t="s">
        <v>151</v>
      </c>
      <c r="BF325" t="s">
        <v>11385</v>
      </c>
      <c r="BG325" t="s">
        <v>4743</v>
      </c>
      <c r="BH325">
        <v>2</v>
      </c>
      <c r="BI325">
        <v>2</v>
      </c>
      <c r="BJ325" s="1">
        <v>45566</v>
      </c>
      <c r="BK325" s="1">
        <v>46660</v>
      </c>
      <c r="BL325" s="1">
        <v>45582</v>
      </c>
      <c r="BM325" s="1">
        <v>46660</v>
      </c>
      <c r="BN325">
        <v>35</v>
      </c>
      <c r="BO325">
        <v>0</v>
      </c>
      <c r="BP325">
        <v>7</v>
      </c>
      <c r="BQ325">
        <v>7</v>
      </c>
      <c r="BR325">
        <v>7</v>
      </c>
      <c r="BS325">
        <v>7</v>
      </c>
      <c r="BT325">
        <v>7</v>
      </c>
      <c r="BU325">
        <v>0</v>
      </c>
      <c r="BV325" t="str">
        <f>"8:00 AM"</f>
        <v>8:00 AM</v>
      </c>
      <c r="BW325" t="str">
        <f>"5:00 PM"</f>
        <v>5:00 PM</v>
      </c>
      <c r="BX325" t="s">
        <v>133</v>
      </c>
      <c r="BY325">
        <v>0</v>
      </c>
      <c r="BZ325">
        <v>12</v>
      </c>
      <c r="CA325" t="s">
        <v>138</v>
      </c>
      <c r="CB325">
        <v>8</v>
      </c>
      <c r="CC325" s="2" t="s">
        <v>11386</v>
      </c>
      <c r="CD325" t="s">
        <v>11381</v>
      </c>
      <c r="CE325" t="s">
        <v>139</v>
      </c>
      <c r="CF325" t="s">
        <v>128</v>
      </c>
      <c r="CG325" t="s">
        <v>120</v>
      </c>
      <c r="CH325" s="3">
        <v>96950</v>
      </c>
      <c r="CI325" s="4">
        <v>10.17</v>
      </c>
      <c r="CJ325" s="4">
        <v>10.17</v>
      </c>
      <c r="CK325" s="4">
        <v>15.25</v>
      </c>
      <c r="CL325" s="4">
        <v>15.25</v>
      </c>
      <c r="CM325" t="s">
        <v>136</v>
      </c>
      <c r="CN325" t="s">
        <v>11387</v>
      </c>
      <c r="CO325" t="s">
        <v>137</v>
      </c>
      <c r="CQ325" t="s">
        <v>115</v>
      </c>
      <c r="CR325" t="s">
        <v>138</v>
      </c>
      <c r="CS325" t="s">
        <v>139</v>
      </c>
      <c r="CT325" t="s">
        <v>138</v>
      </c>
      <c r="CU325" t="s">
        <v>139</v>
      </c>
      <c r="CV325" t="s">
        <v>138</v>
      </c>
      <c r="CW325" t="s">
        <v>139</v>
      </c>
      <c r="CX325" t="s">
        <v>2315</v>
      </c>
      <c r="CY325" s="10">
        <v>16709898780</v>
      </c>
      <c r="CZ325" t="s">
        <v>11388</v>
      </c>
      <c r="DA325" t="s">
        <v>139</v>
      </c>
      <c r="DB325" t="s">
        <v>138</v>
      </c>
      <c r="DC325" t="s">
        <v>115</v>
      </c>
    </row>
    <row r="326" spans="1:112" ht="14.45" customHeight="1" x14ac:dyDescent="0.25">
      <c r="A326" t="s">
        <v>12923</v>
      </c>
      <c r="B326" t="s">
        <v>248</v>
      </c>
      <c r="C326" s="1">
        <v>45468</v>
      </c>
      <c r="D326" s="1">
        <v>45582</v>
      </c>
      <c r="E326" t="s">
        <v>114</v>
      </c>
      <c r="G326" t="s">
        <v>115</v>
      </c>
      <c r="H326" t="s">
        <v>138</v>
      </c>
      <c r="I326" t="s">
        <v>115</v>
      </c>
      <c r="J326" t="s">
        <v>12924</v>
      </c>
      <c r="K326" t="s">
        <v>12925</v>
      </c>
      <c r="L326" t="s">
        <v>12926</v>
      </c>
      <c r="M326" t="s">
        <v>9979</v>
      </c>
      <c r="N326" t="s">
        <v>128</v>
      </c>
      <c r="O326" t="s">
        <v>120</v>
      </c>
      <c r="P326" s="3">
        <v>96950</v>
      </c>
      <c r="Q326" t="s">
        <v>121</v>
      </c>
      <c r="S326" s="10">
        <v>16702331075</v>
      </c>
      <c r="U326" t="s">
        <v>12927</v>
      </c>
      <c r="V326">
        <v>611110</v>
      </c>
      <c r="W326" t="s">
        <v>123</v>
      </c>
      <c r="Y326" t="s">
        <v>12928</v>
      </c>
      <c r="Z326" t="s">
        <v>12929</v>
      </c>
      <c r="AB326" t="s">
        <v>126</v>
      </c>
      <c r="AC326" t="s">
        <v>12926</v>
      </c>
      <c r="AD326" t="s">
        <v>9979</v>
      </c>
      <c r="AE326" t="s">
        <v>128</v>
      </c>
      <c r="AF326" t="s">
        <v>120</v>
      </c>
      <c r="AG326" s="3">
        <v>96950</v>
      </c>
      <c r="AH326" t="s">
        <v>121</v>
      </c>
      <c r="AJ326" s="10">
        <v>16702331075</v>
      </c>
      <c r="AL326" t="s">
        <v>3278</v>
      </c>
      <c r="BD326" t="str">
        <f>"37-2011.00"</f>
        <v>37-2011.00</v>
      </c>
      <c r="BE326" t="s">
        <v>1133</v>
      </c>
      <c r="BF326" t="s">
        <v>12930</v>
      </c>
      <c r="BG326" t="s">
        <v>1431</v>
      </c>
      <c r="BH326">
        <v>4</v>
      </c>
      <c r="BI326">
        <v>4</v>
      </c>
      <c r="BJ326" s="1">
        <v>45566</v>
      </c>
      <c r="BK326" s="1">
        <v>45930</v>
      </c>
      <c r="BL326" s="1">
        <v>45582</v>
      </c>
      <c r="BM326" s="1">
        <v>45930</v>
      </c>
      <c r="BN326">
        <v>35</v>
      </c>
      <c r="BO326">
        <v>0</v>
      </c>
      <c r="BP326">
        <v>7</v>
      </c>
      <c r="BQ326">
        <v>7</v>
      </c>
      <c r="BR326">
        <v>7</v>
      </c>
      <c r="BS326">
        <v>7</v>
      </c>
      <c r="BT326">
        <v>7</v>
      </c>
      <c r="BU326">
        <v>0</v>
      </c>
      <c r="BV326" t="str">
        <f>"8:00 AM"</f>
        <v>8:00 AM</v>
      </c>
      <c r="BW326" t="str">
        <f>"4:00 PM"</f>
        <v>4:00 PM</v>
      </c>
      <c r="BX326" t="s">
        <v>240</v>
      </c>
      <c r="BY326">
        <v>0</v>
      </c>
      <c r="BZ326">
        <v>6</v>
      </c>
      <c r="CA326" t="s">
        <v>115</v>
      </c>
      <c r="CC326" t="s">
        <v>12931</v>
      </c>
      <c r="CD326" t="s">
        <v>12926</v>
      </c>
      <c r="CE326" t="s">
        <v>9979</v>
      </c>
      <c r="CF326" t="s">
        <v>128</v>
      </c>
      <c r="CG326" t="s">
        <v>120</v>
      </c>
      <c r="CH326" s="3">
        <v>96950</v>
      </c>
      <c r="CI326" s="4">
        <v>8.15</v>
      </c>
      <c r="CJ326" s="4">
        <v>8.15</v>
      </c>
      <c r="CK326" s="4">
        <v>12.22</v>
      </c>
      <c r="CL326" s="4">
        <v>12.22</v>
      </c>
      <c r="CM326" t="s">
        <v>136</v>
      </c>
      <c r="CN326" t="s">
        <v>624</v>
      </c>
      <c r="CO326" t="s">
        <v>137</v>
      </c>
      <c r="CQ326" t="s">
        <v>115</v>
      </c>
      <c r="CR326" t="s">
        <v>138</v>
      </c>
      <c r="CS326" t="s">
        <v>138</v>
      </c>
      <c r="CT326" t="s">
        <v>138</v>
      </c>
      <c r="CU326" t="s">
        <v>139</v>
      </c>
      <c r="CV326" t="s">
        <v>138</v>
      </c>
      <c r="CW326" t="s">
        <v>139</v>
      </c>
      <c r="CX326" t="s">
        <v>625</v>
      </c>
      <c r="CY326" s="10">
        <v>6707837461</v>
      </c>
      <c r="CZ326" t="s">
        <v>3278</v>
      </c>
      <c r="DA326" t="s">
        <v>3284</v>
      </c>
      <c r="DB326" t="s">
        <v>138</v>
      </c>
      <c r="DC326" t="s">
        <v>115</v>
      </c>
    </row>
    <row r="327" spans="1:112" ht="14.45" customHeight="1" x14ac:dyDescent="0.25">
      <c r="A327" t="s">
        <v>13125</v>
      </c>
      <c r="B327" t="s">
        <v>248</v>
      </c>
      <c r="C327" s="1">
        <v>45499</v>
      </c>
      <c r="D327" s="1">
        <v>45582</v>
      </c>
      <c r="E327" t="s">
        <v>210</v>
      </c>
      <c r="F327" s="1">
        <v>45564</v>
      </c>
      <c r="G327" t="s">
        <v>115</v>
      </c>
      <c r="H327" t="s">
        <v>115</v>
      </c>
      <c r="I327" t="s">
        <v>115</v>
      </c>
      <c r="J327" t="s">
        <v>13126</v>
      </c>
      <c r="L327" t="s">
        <v>13127</v>
      </c>
      <c r="N327" t="s">
        <v>119</v>
      </c>
      <c r="O327" t="s">
        <v>120</v>
      </c>
      <c r="P327" s="3">
        <v>96950</v>
      </c>
      <c r="Q327" t="s">
        <v>121</v>
      </c>
      <c r="S327" s="10">
        <v>16702344862</v>
      </c>
      <c r="U327" t="s">
        <v>13128</v>
      </c>
      <c r="V327">
        <v>54131</v>
      </c>
      <c r="W327" t="s">
        <v>123</v>
      </c>
      <c r="Y327" t="s">
        <v>13129</v>
      </c>
      <c r="Z327" t="s">
        <v>13130</v>
      </c>
      <c r="AA327" t="s">
        <v>149</v>
      </c>
      <c r="AB327" t="s">
        <v>12027</v>
      </c>
      <c r="AC327" t="s">
        <v>13131</v>
      </c>
      <c r="AE327" t="s">
        <v>119</v>
      </c>
      <c r="AF327" t="s">
        <v>120</v>
      </c>
      <c r="AG327" s="3">
        <v>96950</v>
      </c>
      <c r="AH327" t="s">
        <v>121</v>
      </c>
      <c r="AJ327" s="10">
        <v>16702344862</v>
      </c>
      <c r="AL327" t="s">
        <v>13132</v>
      </c>
      <c r="AM327" t="s">
        <v>734</v>
      </c>
      <c r="AN327" t="s">
        <v>5456</v>
      </c>
      <c r="AO327" t="s">
        <v>5457</v>
      </c>
      <c r="AP327" t="s">
        <v>1433</v>
      </c>
      <c r="AQ327" t="s">
        <v>5458</v>
      </c>
      <c r="AR327" t="s">
        <v>5459</v>
      </c>
      <c r="AS327" t="s">
        <v>5460</v>
      </c>
      <c r="AT327" t="s">
        <v>707</v>
      </c>
      <c r="AU327" s="3">
        <v>96910</v>
      </c>
      <c r="AV327" t="s">
        <v>121</v>
      </c>
      <c r="AX327">
        <v>16714779084</v>
      </c>
      <c r="AZ327" t="s">
        <v>5469</v>
      </c>
      <c r="BA327" t="s">
        <v>5462</v>
      </c>
      <c r="BB327" t="s">
        <v>707</v>
      </c>
      <c r="BC327" t="s">
        <v>5463</v>
      </c>
      <c r="BD327" t="str">
        <f>"17-3011.00"</f>
        <v>17-3011.00</v>
      </c>
      <c r="BE327" t="s">
        <v>1408</v>
      </c>
      <c r="BF327" t="s">
        <v>13133</v>
      </c>
      <c r="BG327" t="s">
        <v>5198</v>
      </c>
      <c r="BH327">
        <v>2</v>
      </c>
      <c r="BI327">
        <v>2</v>
      </c>
      <c r="BJ327" s="1">
        <v>45566</v>
      </c>
      <c r="BK327" s="1">
        <v>45930</v>
      </c>
      <c r="BL327" s="1">
        <v>45582</v>
      </c>
      <c r="BM327" s="1">
        <v>45930</v>
      </c>
      <c r="BN327">
        <v>40</v>
      </c>
      <c r="BO327">
        <v>0</v>
      </c>
      <c r="BP327">
        <v>8</v>
      </c>
      <c r="BQ327">
        <v>8</v>
      </c>
      <c r="BR327">
        <v>8</v>
      </c>
      <c r="BS327">
        <v>8</v>
      </c>
      <c r="BT327">
        <v>8</v>
      </c>
      <c r="BU327">
        <v>0</v>
      </c>
      <c r="BV327" t="str">
        <f>"8:00 AM"</f>
        <v>8:00 AM</v>
      </c>
      <c r="BW327" t="str">
        <f>"5:00 PM"</f>
        <v>5:00 PM</v>
      </c>
      <c r="BX327" t="s">
        <v>189</v>
      </c>
      <c r="BY327">
        <v>0</v>
      </c>
      <c r="BZ327">
        <v>24</v>
      </c>
      <c r="CA327" t="s">
        <v>115</v>
      </c>
      <c r="CC327" t="s">
        <v>13134</v>
      </c>
      <c r="CD327" t="s">
        <v>13135</v>
      </c>
      <c r="CE327" t="s">
        <v>13136</v>
      </c>
      <c r="CF327" t="s">
        <v>119</v>
      </c>
      <c r="CG327" t="s">
        <v>120</v>
      </c>
      <c r="CH327" s="3">
        <v>96950</v>
      </c>
      <c r="CI327" s="4">
        <v>16.18</v>
      </c>
      <c r="CJ327" s="4">
        <v>17</v>
      </c>
      <c r="CK327" s="4">
        <v>24.27</v>
      </c>
      <c r="CL327" s="4">
        <v>25.5</v>
      </c>
      <c r="CM327" t="s">
        <v>136</v>
      </c>
      <c r="CN327" t="s">
        <v>139</v>
      </c>
      <c r="CO327" t="s">
        <v>137</v>
      </c>
      <c r="CQ327" t="s">
        <v>115</v>
      </c>
      <c r="CR327" t="s">
        <v>138</v>
      </c>
      <c r="CS327" t="s">
        <v>139</v>
      </c>
      <c r="CT327" t="s">
        <v>138</v>
      </c>
      <c r="CU327" t="s">
        <v>139</v>
      </c>
      <c r="CV327" t="s">
        <v>138</v>
      </c>
      <c r="CW327" t="s">
        <v>139</v>
      </c>
      <c r="CX327" t="s">
        <v>13137</v>
      </c>
      <c r="CY327" s="10">
        <v>16702344862</v>
      </c>
      <c r="CZ327" t="s">
        <v>13132</v>
      </c>
      <c r="DA327" t="s">
        <v>208</v>
      </c>
      <c r="DB327" t="s">
        <v>138</v>
      </c>
      <c r="DC327" t="s">
        <v>115</v>
      </c>
      <c r="DD327" t="s">
        <v>2407</v>
      </c>
      <c r="DE327" t="s">
        <v>5457</v>
      </c>
      <c r="DF327" t="s">
        <v>1433</v>
      </c>
      <c r="DG327" t="s">
        <v>5462</v>
      </c>
      <c r="DH327" t="s">
        <v>5469</v>
      </c>
    </row>
    <row r="328" spans="1:112" ht="14.45" customHeight="1" x14ac:dyDescent="0.25">
      <c r="A328" t="s">
        <v>13303</v>
      </c>
      <c r="B328" t="s">
        <v>248</v>
      </c>
      <c r="C328" s="1">
        <v>45481</v>
      </c>
      <c r="D328" s="1">
        <v>45582</v>
      </c>
      <c r="E328" t="s">
        <v>210</v>
      </c>
      <c r="F328" s="1">
        <v>45564</v>
      </c>
      <c r="G328" t="s">
        <v>115</v>
      </c>
      <c r="H328" t="s">
        <v>115</v>
      </c>
      <c r="I328" t="s">
        <v>115</v>
      </c>
      <c r="J328" t="s">
        <v>13304</v>
      </c>
      <c r="K328" t="s">
        <v>13305</v>
      </c>
      <c r="L328" t="s">
        <v>4688</v>
      </c>
      <c r="M328" t="s">
        <v>139</v>
      </c>
      <c r="N328" t="s">
        <v>128</v>
      </c>
      <c r="O328" t="s">
        <v>120</v>
      </c>
      <c r="P328" s="3">
        <v>96950</v>
      </c>
      <c r="Q328" t="s">
        <v>121</v>
      </c>
      <c r="S328" s="10">
        <v>16709898780</v>
      </c>
      <c r="U328" t="s">
        <v>13306</v>
      </c>
      <c r="V328">
        <v>445110</v>
      </c>
      <c r="W328" t="s">
        <v>123</v>
      </c>
      <c r="Y328" t="s">
        <v>1577</v>
      </c>
      <c r="Z328" t="s">
        <v>2622</v>
      </c>
      <c r="AB328" t="s">
        <v>126</v>
      </c>
      <c r="AC328" t="s">
        <v>4688</v>
      </c>
      <c r="AD328" t="s">
        <v>139</v>
      </c>
      <c r="AE328" t="s">
        <v>128</v>
      </c>
      <c r="AF328" t="s">
        <v>120</v>
      </c>
      <c r="AG328" s="3">
        <v>96950</v>
      </c>
      <c r="AH328" t="s">
        <v>121</v>
      </c>
      <c r="AJ328" s="10">
        <v>16709898780</v>
      </c>
      <c r="AL328" t="s">
        <v>13307</v>
      </c>
      <c r="BD328" t="str">
        <f>"41-1011.00"</f>
        <v>41-1011.00</v>
      </c>
      <c r="BE328" t="s">
        <v>151</v>
      </c>
      <c r="BF328" t="s">
        <v>13308</v>
      </c>
      <c r="BG328" t="s">
        <v>4743</v>
      </c>
      <c r="BH328">
        <v>3</v>
      </c>
      <c r="BI328">
        <v>3</v>
      </c>
      <c r="BJ328" s="1">
        <v>45566</v>
      </c>
      <c r="BK328" s="1">
        <v>45930</v>
      </c>
      <c r="BL328" s="1">
        <v>45582</v>
      </c>
      <c r="BM328" s="1">
        <v>45930</v>
      </c>
      <c r="BN328">
        <v>35</v>
      </c>
      <c r="BO328">
        <v>0</v>
      </c>
      <c r="BP328">
        <v>7</v>
      </c>
      <c r="BQ328">
        <v>7</v>
      </c>
      <c r="BR328">
        <v>7</v>
      </c>
      <c r="BS328">
        <v>7</v>
      </c>
      <c r="BT328">
        <v>7</v>
      </c>
      <c r="BU328">
        <v>0</v>
      </c>
      <c r="BV328" t="str">
        <f>"8:00 AM"</f>
        <v>8:00 AM</v>
      </c>
      <c r="BW328" t="str">
        <f>"5:00 PM"</f>
        <v>5:00 PM</v>
      </c>
      <c r="BX328" t="s">
        <v>133</v>
      </c>
      <c r="BY328">
        <v>0</v>
      </c>
      <c r="BZ328">
        <v>12</v>
      </c>
      <c r="CA328" t="s">
        <v>138</v>
      </c>
      <c r="CB328">
        <v>8</v>
      </c>
      <c r="CC328" s="2" t="s">
        <v>11386</v>
      </c>
      <c r="CD328" t="s">
        <v>4688</v>
      </c>
      <c r="CE328" t="s">
        <v>139</v>
      </c>
      <c r="CF328" t="s">
        <v>128</v>
      </c>
      <c r="CG328" t="s">
        <v>120</v>
      </c>
      <c r="CH328" s="3">
        <v>96950</v>
      </c>
      <c r="CI328" s="4">
        <v>10.17</v>
      </c>
      <c r="CJ328" s="4">
        <v>10.17</v>
      </c>
      <c r="CK328" s="4">
        <v>15.25</v>
      </c>
      <c r="CL328" s="4">
        <v>15.25</v>
      </c>
      <c r="CM328" t="s">
        <v>136</v>
      </c>
      <c r="CN328" t="s">
        <v>8768</v>
      </c>
      <c r="CO328" t="s">
        <v>137</v>
      </c>
      <c r="CQ328" t="s">
        <v>115</v>
      </c>
      <c r="CR328" t="s">
        <v>138</v>
      </c>
      <c r="CS328" t="s">
        <v>139</v>
      </c>
      <c r="CT328" t="s">
        <v>138</v>
      </c>
      <c r="CU328" t="s">
        <v>139</v>
      </c>
      <c r="CV328" t="s">
        <v>138</v>
      </c>
      <c r="CW328" t="s">
        <v>139</v>
      </c>
      <c r="CX328" t="s">
        <v>2315</v>
      </c>
      <c r="CY328" s="10">
        <v>16709898780</v>
      </c>
      <c r="CZ328" t="s">
        <v>13309</v>
      </c>
      <c r="DA328" t="s">
        <v>139</v>
      </c>
      <c r="DB328" t="s">
        <v>138</v>
      </c>
      <c r="DC328" t="s">
        <v>115</v>
      </c>
    </row>
    <row r="329" spans="1:112" ht="14.45" customHeight="1" x14ac:dyDescent="0.25">
      <c r="A329" t="s">
        <v>13334</v>
      </c>
      <c r="B329" t="s">
        <v>248</v>
      </c>
      <c r="C329" s="1">
        <v>45499</v>
      </c>
      <c r="D329" s="1">
        <v>45582</v>
      </c>
      <c r="E329" t="s">
        <v>114</v>
      </c>
      <c r="G329" t="s">
        <v>115</v>
      </c>
      <c r="H329" t="s">
        <v>115</v>
      </c>
      <c r="I329" t="s">
        <v>115</v>
      </c>
      <c r="J329" t="s">
        <v>1735</v>
      </c>
      <c r="K329" t="s">
        <v>1736</v>
      </c>
      <c r="L329" t="s">
        <v>1737</v>
      </c>
      <c r="N329" t="s">
        <v>119</v>
      </c>
      <c r="O329" t="s">
        <v>120</v>
      </c>
      <c r="P329" s="3">
        <v>96950</v>
      </c>
      <c r="Q329" t="s">
        <v>121</v>
      </c>
      <c r="S329" s="10">
        <v>16702354061</v>
      </c>
      <c r="U329" t="s">
        <v>1738</v>
      </c>
      <c r="V329">
        <v>11411</v>
      </c>
      <c r="W329" t="s">
        <v>123</v>
      </c>
      <c r="Y329" t="s">
        <v>1739</v>
      </c>
      <c r="Z329" t="s">
        <v>1740</v>
      </c>
      <c r="AB329" t="s">
        <v>669</v>
      </c>
      <c r="AC329" t="s">
        <v>1737</v>
      </c>
      <c r="AE329" t="s">
        <v>119</v>
      </c>
      <c r="AF329" t="s">
        <v>120</v>
      </c>
      <c r="AG329" s="3">
        <v>96950</v>
      </c>
      <c r="AH329" t="s">
        <v>121</v>
      </c>
      <c r="AJ329" s="10">
        <v>16702354061</v>
      </c>
      <c r="AL329" t="s">
        <v>1742</v>
      </c>
      <c r="BD329" t="str">
        <f>"45-3031.00"</f>
        <v>45-3031.00</v>
      </c>
      <c r="BE329" t="s">
        <v>480</v>
      </c>
      <c r="BF329" t="s">
        <v>13335</v>
      </c>
      <c r="BG329" t="s">
        <v>482</v>
      </c>
      <c r="BH329">
        <v>1</v>
      </c>
      <c r="BI329">
        <v>1</v>
      </c>
      <c r="BJ329" s="1">
        <v>45566</v>
      </c>
      <c r="BK329" s="1">
        <v>45930</v>
      </c>
      <c r="BL329" s="1">
        <v>45582</v>
      </c>
      <c r="BM329" s="1">
        <v>45930</v>
      </c>
      <c r="BN329">
        <v>35</v>
      </c>
      <c r="BO329">
        <v>5</v>
      </c>
      <c r="BP329">
        <v>5</v>
      </c>
      <c r="BQ329">
        <v>5</v>
      </c>
      <c r="BR329">
        <v>5</v>
      </c>
      <c r="BS329">
        <v>5</v>
      </c>
      <c r="BT329">
        <v>5</v>
      </c>
      <c r="BU329">
        <v>5</v>
      </c>
      <c r="BV329" t="str">
        <f>"6:00 AM"</f>
        <v>6:00 AM</v>
      </c>
      <c r="BW329" t="str">
        <f>"11:00 PM"</f>
        <v>11:00 PM</v>
      </c>
      <c r="BX329" t="s">
        <v>240</v>
      </c>
      <c r="BY329">
        <v>0</v>
      </c>
      <c r="BZ329">
        <v>0</v>
      </c>
      <c r="CA329" t="s">
        <v>115</v>
      </c>
      <c r="CC329" s="2" t="s">
        <v>13336</v>
      </c>
      <c r="CD329" t="s">
        <v>13337</v>
      </c>
      <c r="CF329" t="s">
        <v>119</v>
      </c>
      <c r="CG329" t="s">
        <v>120</v>
      </c>
      <c r="CH329" s="3">
        <v>96950</v>
      </c>
      <c r="CI329" s="4">
        <v>16.53</v>
      </c>
      <c r="CJ329" s="4">
        <v>16.53</v>
      </c>
      <c r="CK329" s="4">
        <v>24.79</v>
      </c>
      <c r="CL329" s="4">
        <v>24.79</v>
      </c>
      <c r="CM329" t="s">
        <v>136</v>
      </c>
      <c r="CN329" t="s">
        <v>191</v>
      </c>
      <c r="CO329" t="s">
        <v>137</v>
      </c>
      <c r="CQ329" t="s">
        <v>115</v>
      </c>
      <c r="CR329" t="s">
        <v>138</v>
      </c>
      <c r="CS329" t="s">
        <v>139</v>
      </c>
      <c r="CT329" t="s">
        <v>138</v>
      </c>
      <c r="CU329" t="s">
        <v>139</v>
      </c>
      <c r="CV329" t="s">
        <v>138</v>
      </c>
      <c r="CW329" t="s">
        <v>139</v>
      </c>
      <c r="CX329" t="s">
        <v>1746</v>
      </c>
      <c r="CY329" s="10">
        <v>16702354061</v>
      </c>
      <c r="CZ329" t="s">
        <v>1742</v>
      </c>
      <c r="DA329" t="s">
        <v>139</v>
      </c>
      <c r="DB329" t="s">
        <v>138</v>
      </c>
      <c r="DC329" t="s">
        <v>115</v>
      </c>
      <c r="DD329" t="s">
        <v>1739</v>
      </c>
      <c r="DE329" t="s">
        <v>1740</v>
      </c>
      <c r="DG329" t="s">
        <v>1747</v>
      </c>
      <c r="DH329" t="s">
        <v>1742</v>
      </c>
    </row>
    <row r="330" spans="1:112" ht="14.45" customHeight="1" x14ac:dyDescent="0.25">
      <c r="A330" t="s">
        <v>1091</v>
      </c>
      <c r="B330" t="s">
        <v>113</v>
      </c>
      <c r="C330" s="1">
        <v>45454</v>
      </c>
      <c r="D330" s="1">
        <v>45583</v>
      </c>
      <c r="E330" t="s">
        <v>114</v>
      </c>
      <c r="G330" t="s">
        <v>115</v>
      </c>
      <c r="H330" t="s">
        <v>115</v>
      </c>
      <c r="I330" t="s">
        <v>115</v>
      </c>
      <c r="J330" t="s">
        <v>1092</v>
      </c>
      <c r="K330" t="s">
        <v>1093</v>
      </c>
      <c r="L330" t="s">
        <v>1094</v>
      </c>
      <c r="M330" t="s">
        <v>1095</v>
      </c>
      <c r="N330" t="s">
        <v>128</v>
      </c>
      <c r="O330" t="s">
        <v>120</v>
      </c>
      <c r="P330" s="3">
        <v>96950</v>
      </c>
      <c r="Q330" t="s">
        <v>121</v>
      </c>
      <c r="S330" s="10">
        <v>16704833702</v>
      </c>
      <c r="T330">
        <v>0</v>
      </c>
      <c r="U330" t="s">
        <v>1096</v>
      </c>
      <c r="V330">
        <v>531110</v>
      </c>
      <c r="W330" t="s">
        <v>123</v>
      </c>
      <c r="Y330" t="s">
        <v>1097</v>
      </c>
      <c r="Z330" t="s">
        <v>1098</v>
      </c>
      <c r="AB330" t="s">
        <v>126</v>
      </c>
      <c r="AC330" t="s">
        <v>1094</v>
      </c>
      <c r="AD330" t="s">
        <v>1095</v>
      </c>
      <c r="AE330" t="s">
        <v>128</v>
      </c>
      <c r="AF330" t="s">
        <v>120</v>
      </c>
      <c r="AG330" s="3">
        <v>96950</v>
      </c>
      <c r="AH330" t="s">
        <v>121</v>
      </c>
      <c r="AJ330" s="10">
        <v>16704833702</v>
      </c>
      <c r="AK330">
        <v>0</v>
      </c>
      <c r="AL330" t="s">
        <v>1099</v>
      </c>
      <c r="BD330" t="str">
        <f>"49-9071.00"</f>
        <v>49-9071.00</v>
      </c>
      <c r="BE330" t="s">
        <v>169</v>
      </c>
      <c r="BF330" t="s">
        <v>1100</v>
      </c>
      <c r="BG330" t="s">
        <v>1101</v>
      </c>
      <c r="BH330">
        <v>2</v>
      </c>
      <c r="BJ330" s="1">
        <v>45566</v>
      </c>
      <c r="BK330" s="1">
        <v>45930</v>
      </c>
      <c r="BN330">
        <v>40</v>
      </c>
      <c r="BO330">
        <v>0</v>
      </c>
      <c r="BP330">
        <v>8</v>
      </c>
      <c r="BQ330">
        <v>8</v>
      </c>
      <c r="BR330">
        <v>8</v>
      </c>
      <c r="BS330">
        <v>8</v>
      </c>
      <c r="BT330">
        <v>8</v>
      </c>
      <c r="BU330">
        <v>0</v>
      </c>
      <c r="BV330" t="str">
        <f>"8:00 AM"</f>
        <v>8:00 AM</v>
      </c>
      <c r="BW330" t="str">
        <f>"5:00 PM"</f>
        <v>5:00 PM</v>
      </c>
      <c r="BX330" t="s">
        <v>133</v>
      </c>
      <c r="BY330">
        <v>0</v>
      </c>
      <c r="BZ330">
        <v>24</v>
      </c>
      <c r="CA330" t="s">
        <v>115</v>
      </c>
      <c r="CC330" t="s">
        <v>1102</v>
      </c>
      <c r="CD330" t="s">
        <v>1094</v>
      </c>
      <c r="CE330" t="s">
        <v>1095</v>
      </c>
      <c r="CF330" t="s">
        <v>128</v>
      </c>
      <c r="CG330" t="s">
        <v>120</v>
      </c>
      <c r="CH330" s="3">
        <v>96950</v>
      </c>
      <c r="CI330" s="4">
        <v>9.5399999999999991</v>
      </c>
      <c r="CJ330" s="4">
        <v>9.5399999999999991</v>
      </c>
      <c r="CK330" s="4">
        <v>14.31</v>
      </c>
      <c r="CL330" s="4">
        <v>14.31</v>
      </c>
      <c r="CM330" t="s">
        <v>136</v>
      </c>
      <c r="CN330" t="s">
        <v>139</v>
      </c>
      <c r="CO330" t="s">
        <v>137</v>
      </c>
      <c r="CQ330" t="s">
        <v>115</v>
      </c>
      <c r="CR330" t="s">
        <v>138</v>
      </c>
      <c r="CS330" t="s">
        <v>139</v>
      </c>
      <c r="CT330" t="s">
        <v>138</v>
      </c>
      <c r="CU330" t="s">
        <v>139</v>
      </c>
      <c r="CV330" t="s">
        <v>138</v>
      </c>
      <c r="CW330" t="s">
        <v>139</v>
      </c>
      <c r="CX330" t="s">
        <v>1103</v>
      </c>
      <c r="CY330" s="10">
        <v>16702333702</v>
      </c>
      <c r="CZ330" t="s">
        <v>1099</v>
      </c>
      <c r="DA330" t="s">
        <v>139</v>
      </c>
      <c r="DB330" t="s">
        <v>138</v>
      </c>
      <c r="DC330" t="s">
        <v>115</v>
      </c>
      <c r="DD330" t="s">
        <v>1097</v>
      </c>
      <c r="DE330" t="s">
        <v>1098</v>
      </c>
      <c r="DG330" t="s">
        <v>1092</v>
      </c>
      <c r="DH330" t="s">
        <v>1104</v>
      </c>
    </row>
    <row r="331" spans="1:112" ht="14.45" customHeight="1" x14ac:dyDescent="0.25">
      <c r="A331" t="s">
        <v>2114</v>
      </c>
      <c r="B331" t="s">
        <v>248</v>
      </c>
      <c r="C331" s="1">
        <v>45470</v>
      </c>
      <c r="D331" s="1">
        <v>45583</v>
      </c>
      <c r="E331" t="s">
        <v>210</v>
      </c>
      <c r="F331" s="1">
        <v>45565</v>
      </c>
      <c r="G331" t="s">
        <v>115</v>
      </c>
      <c r="H331" t="s">
        <v>115</v>
      </c>
      <c r="I331" t="s">
        <v>115</v>
      </c>
      <c r="J331" t="s">
        <v>2115</v>
      </c>
      <c r="K331" t="s">
        <v>2116</v>
      </c>
      <c r="L331" t="s">
        <v>1211</v>
      </c>
      <c r="M331" t="s">
        <v>2117</v>
      </c>
      <c r="N331" t="s">
        <v>119</v>
      </c>
      <c r="O331" t="s">
        <v>120</v>
      </c>
      <c r="P331" s="3">
        <v>96950</v>
      </c>
      <c r="Q331" t="s">
        <v>121</v>
      </c>
      <c r="S331" s="10">
        <v>16702334321</v>
      </c>
      <c r="U331" t="s">
        <v>2118</v>
      </c>
      <c r="V331">
        <v>562111</v>
      </c>
      <c r="W331" t="s">
        <v>123</v>
      </c>
      <c r="Y331" t="s">
        <v>1782</v>
      </c>
      <c r="Z331" t="s">
        <v>2119</v>
      </c>
      <c r="AA331" t="s">
        <v>139</v>
      </c>
      <c r="AB331" t="s">
        <v>2120</v>
      </c>
      <c r="AC331" t="s">
        <v>1211</v>
      </c>
      <c r="AD331" t="s">
        <v>2117</v>
      </c>
      <c r="AE331" t="s">
        <v>119</v>
      </c>
      <c r="AF331" t="s">
        <v>120</v>
      </c>
      <c r="AG331" s="3">
        <v>96950</v>
      </c>
      <c r="AH331" t="s">
        <v>121</v>
      </c>
      <c r="AJ331" s="10">
        <v>16702334321</v>
      </c>
      <c r="AL331" t="s">
        <v>2121</v>
      </c>
      <c r="BD331" t="str">
        <f>"49-3023.00"</f>
        <v>49-3023.00</v>
      </c>
      <c r="BE331" t="s">
        <v>2122</v>
      </c>
      <c r="BF331" t="s">
        <v>2123</v>
      </c>
      <c r="BG331" t="s">
        <v>2124</v>
      </c>
      <c r="BH331">
        <v>1</v>
      </c>
      <c r="BI331">
        <v>1</v>
      </c>
      <c r="BJ331" s="1">
        <v>45567</v>
      </c>
      <c r="BK331" s="1">
        <v>45931</v>
      </c>
      <c r="BL331" s="1">
        <v>45583</v>
      </c>
      <c r="BM331" s="1">
        <v>45931</v>
      </c>
      <c r="BN331">
        <v>40</v>
      </c>
      <c r="BO331">
        <v>0</v>
      </c>
      <c r="BP331">
        <v>8</v>
      </c>
      <c r="BQ331">
        <v>8</v>
      </c>
      <c r="BR331">
        <v>8</v>
      </c>
      <c r="BS331">
        <v>8</v>
      </c>
      <c r="BT331">
        <v>8</v>
      </c>
      <c r="BU331">
        <v>0</v>
      </c>
      <c r="BV331" t="str">
        <f>"8:00 AM"</f>
        <v>8:00 AM</v>
      </c>
      <c r="BW331" t="str">
        <f>"5:00 PM"</f>
        <v>5:00 PM</v>
      </c>
      <c r="BX331" t="s">
        <v>133</v>
      </c>
      <c r="BY331">
        <v>0</v>
      </c>
      <c r="BZ331">
        <v>24</v>
      </c>
      <c r="CA331" t="s">
        <v>115</v>
      </c>
      <c r="CC331" s="2" t="s">
        <v>2125</v>
      </c>
      <c r="CD331" t="s">
        <v>1211</v>
      </c>
      <c r="CE331" t="s">
        <v>139</v>
      </c>
      <c r="CF331" t="s">
        <v>119</v>
      </c>
      <c r="CG331" t="s">
        <v>120</v>
      </c>
      <c r="CH331" s="3">
        <v>96950</v>
      </c>
      <c r="CI331" s="4">
        <v>10.07</v>
      </c>
      <c r="CJ331" s="4">
        <v>10.07</v>
      </c>
      <c r="CK331" s="4">
        <v>15.11</v>
      </c>
      <c r="CL331" s="4">
        <v>15.11</v>
      </c>
      <c r="CM331" t="s">
        <v>136</v>
      </c>
      <c r="CN331" t="s">
        <v>139</v>
      </c>
      <c r="CO331" t="s">
        <v>137</v>
      </c>
      <c r="CQ331" t="s">
        <v>115</v>
      </c>
      <c r="CR331" t="s">
        <v>138</v>
      </c>
      <c r="CS331" t="s">
        <v>139</v>
      </c>
      <c r="CT331" t="s">
        <v>138</v>
      </c>
      <c r="CU331" t="s">
        <v>139</v>
      </c>
      <c r="CV331" t="s">
        <v>138</v>
      </c>
      <c r="CW331" t="s">
        <v>139</v>
      </c>
      <c r="CX331" t="s">
        <v>2126</v>
      </c>
      <c r="CY331" s="10">
        <v>16702334321</v>
      </c>
      <c r="CZ331" t="s">
        <v>2121</v>
      </c>
      <c r="DA331" t="s">
        <v>417</v>
      </c>
      <c r="DB331" t="s">
        <v>138</v>
      </c>
      <c r="DC331" t="s">
        <v>115</v>
      </c>
      <c r="DD331" t="s">
        <v>2127</v>
      </c>
      <c r="DE331" t="s">
        <v>2128</v>
      </c>
      <c r="DF331" t="s">
        <v>420</v>
      </c>
      <c r="DG331" t="s">
        <v>421</v>
      </c>
      <c r="DH331" t="s">
        <v>422</v>
      </c>
    </row>
    <row r="332" spans="1:112" ht="14.45" customHeight="1" x14ac:dyDescent="0.25">
      <c r="A332" t="s">
        <v>3107</v>
      </c>
      <c r="B332" t="s">
        <v>158</v>
      </c>
      <c r="C332" s="1">
        <v>45472</v>
      </c>
      <c r="D332" s="1">
        <v>45583</v>
      </c>
      <c r="E332" t="s">
        <v>114</v>
      </c>
      <c r="G332" t="s">
        <v>115</v>
      </c>
      <c r="H332" t="s">
        <v>115</v>
      </c>
      <c r="I332" t="s">
        <v>115</v>
      </c>
      <c r="J332" t="s">
        <v>2347</v>
      </c>
      <c r="K332" t="s">
        <v>2347</v>
      </c>
      <c r="L332" t="s">
        <v>3108</v>
      </c>
      <c r="M332" t="s">
        <v>3109</v>
      </c>
      <c r="N332" t="s">
        <v>128</v>
      </c>
      <c r="O332" t="s">
        <v>120</v>
      </c>
      <c r="P332" s="3">
        <v>96950</v>
      </c>
      <c r="Q332" t="s">
        <v>121</v>
      </c>
      <c r="S332" s="10">
        <v>16702356238</v>
      </c>
      <c r="U332" t="s">
        <v>2351</v>
      </c>
      <c r="V332">
        <v>56132</v>
      </c>
      <c r="W332" t="s">
        <v>123</v>
      </c>
      <c r="Y332" t="s">
        <v>2352</v>
      </c>
      <c r="Z332" t="s">
        <v>2353</v>
      </c>
      <c r="AA332" t="s">
        <v>2354</v>
      </c>
      <c r="AB332" t="s">
        <v>2926</v>
      </c>
      <c r="AC332" t="s">
        <v>3110</v>
      </c>
      <c r="AD332" t="s">
        <v>3111</v>
      </c>
      <c r="AE332" t="s">
        <v>128</v>
      </c>
      <c r="AF332" t="s">
        <v>120</v>
      </c>
      <c r="AG332" s="3">
        <v>96950</v>
      </c>
      <c r="AH332" t="s">
        <v>121</v>
      </c>
      <c r="AJ332" s="10">
        <v>16702356238</v>
      </c>
      <c r="AL332" t="s">
        <v>3112</v>
      </c>
      <c r="BD332" t="str">
        <f>"37-2011.00"</f>
        <v>37-2011.00</v>
      </c>
      <c r="BE332" t="s">
        <v>1133</v>
      </c>
      <c r="BF332" t="s">
        <v>3113</v>
      </c>
      <c r="BG332" t="s">
        <v>2358</v>
      </c>
      <c r="BH332">
        <v>8</v>
      </c>
      <c r="BJ332" s="1">
        <v>45505</v>
      </c>
      <c r="BK332" s="1">
        <v>45869</v>
      </c>
      <c r="BN332">
        <v>35</v>
      </c>
      <c r="BO332">
        <v>0</v>
      </c>
      <c r="BP332">
        <v>7</v>
      </c>
      <c r="BQ332">
        <v>7</v>
      </c>
      <c r="BR332">
        <v>7</v>
      </c>
      <c r="BS332">
        <v>7</v>
      </c>
      <c r="BT332">
        <v>7</v>
      </c>
      <c r="BU332">
        <v>0</v>
      </c>
      <c r="BV332" t="str">
        <f>"8:00 AM"</f>
        <v>8:00 AM</v>
      </c>
      <c r="BW332" t="str">
        <f>"4:00 PM"</f>
        <v>4:00 PM</v>
      </c>
      <c r="BX332" t="s">
        <v>240</v>
      </c>
      <c r="BY332">
        <v>0</v>
      </c>
      <c r="BZ332">
        <v>3</v>
      </c>
      <c r="CA332" t="s">
        <v>115</v>
      </c>
      <c r="CC332" t="s">
        <v>3114</v>
      </c>
      <c r="CD332" t="s">
        <v>3115</v>
      </c>
      <c r="CE332" t="s">
        <v>3116</v>
      </c>
      <c r="CF332" t="s">
        <v>128</v>
      </c>
      <c r="CG332" t="s">
        <v>120</v>
      </c>
      <c r="CH332" s="3">
        <v>96950</v>
      </c>
      <c r="CI332" s="4">
        <v>8.15</v>
      </c>
      <c r="CJ332" s="4">
        <v>8.15</v>
      </c>
      <c r="CK332" s="4">
        <v>12.23</v>
      </c>
      <c r="CL332" s="4">
        <v>12.23</v>
      </c>
      <c r="CM332" t="s">
        <v>136</v>
      </c>
      <c r="CN332" t="s">
        <v>224</v>
      </c>
      <c r="CO332" t="s">
        <v>137</v>
      </c>
      <c r="CQ332" t="s">
        <v>115</v>
      </c>
      <c r="CR332" t="s">
        <v>138</v>
      </c>
      <c r="CS332" t="s">
        <v>139</v>
      </c>
      <c r="CT332" t="s">
        <v>138</v>
      </c>
      <c r="CU332" t="s">
        <v>139</v>
      </c>
      <c r="CV332" t="s">
        <v>138</v>
      </c>
      <c r="CW332" t="s">
        <v>139</v>
      </c>
      <c r="CX332" t="s">
        <v>1716</v>
      </c>
      <c r="CY332" s="10">
        <v>16702356238</v>
      </c>
      <c r="CZ332" t="s">
        <v>3112</v>
      </c>
      <c r="DA332" t="s">
        <v>139</v>
      </c>
      <c r="DB332" t="s">
        <v>138</v>
      </c>
      <c r="DC332" t="s">
        <v>115</v>
      </c>
    </row>
    <row r="333" spans="1:112" ht="14.45" customHeight="1" x14ac:dyDescent="0.25">
      <c r="A333" t="s">
        <v>3153</v>
      </c>
      <c r="B333" t="s">
        <v>158</v>
      </c>
      <c r="C333" s="1">
        <v>45472</v>
      </c>
      <c r="D333" s="1">
        <v>45583</v>
      </c>
      <c r="E333" t="s">
        <v>114</v>
      </c>
      <c r="G333" t="s">
        <v>115</v>
      </c>
      <c r="H333" t="s">
        <v>115</v>
      </c>
      <c r="I333" t="s">
        <v>115</v>
      </c>
      <c r="J333" t="s">
        <v>1436</v>
      </c>
      <c r="L333" t="s">
        <v>1437</v>
      </c>
      <c r="M333" t="s">
        <v>1438</v>
      </c>
      <c r="N333" t="s">
        <v>128</v>
      </c>
      <c r="O333" t="s">
        <v>120</v>
      </c>
      <c r="P333" s="3">
        <v>96950</v>
      </c>
      <c r="Q333" t="s">
        <v>121</v>
      </c>
      <c r="S333" s="10">
        <v>16072858730</v>
      </c>
      <c r="U333" t="s">
        <v>1439</v>
      </c>
      <c r="V333">
        <v>561320</v>
      </c>
      <c r="W333" t="s">
        <v>123</v>
      </c>
      <c r="Y333" t="s">
        <v>1440</v>
      </c>
      <c r="Z333" t="s">
        <v>1441</v>
      </c>
      <c r="AA333" t="s">
        <v>1442</v>
      </c>
      <c r="AB333" t="s">
        <v>448</v>
      </c>
      <c r="AC333" t="s">
        <v>1437</v>
      </c>
      <c r="AD333" t="s">
        <v>1438</v>
      </c>
      <c r="AE333" t="s">
        <v>128</v>
      </c>
      <c r="AF333" t="s">
        <v>120</v>
      </c>
      <c r="AG333" s="3">
        <v>96950</v>
      </c>
      <c r="AH333" t="s">
        <v>121</v>
      </c>
      <c r="AJ333" s="10">
        <v>16702858730</v>
      </c>
      <c r="AL333" t="s">
        <v>1443</v>
      </c>
      <c r="BD333" t="str">
        <f>"49-9071.00"</f>
        <v>49-9071.00</v>
      </c>
      <c r="BE333" t="s">
        <v>169</v>
      </c>
      <c r="BF333" t="s">
        <v>3154</v>
      </c>
      <c r="BG333" t="s">
        <v>2872</v>
      </c>
      <c r="BH333">
        <v>10</v>
      </c>
      <c r="BJ333" s="1">
        <v>45566</v>
      </c>
      <c r="BK333" s="1">
        <v>45930</v>
      </c>
      <c r="BN333">
        <v>35</v>
      </c>
      <c r="BO333">
        <v>0</v>
      </c>
      <c r="BP333">
        <v>7</v>
      </c>
      <c r="BQ333">
        <v>7</v>
      </c>
      <c r="BR333">
        <v>7</v>
      </c>
      <c r="BS333">
        <v>7</v>
      </c>
      <c r="BT333">
        <v>7</v>
      </c>
      <c r="BU333">
        <v>0</v>
      </c>
      <c r="BV333" t="str">
        <f>"9:00 AM"</f>
        <v>9:00 AM</v>
      </c>
      <c r="BW333" t="str">
        <f>"5:00 PM"</f>
        <v>5:00 PM</v>
      </c>
      <c r="BX333" t="s">
        <v>240</v>
      </c>
      <c r="BY333">
        <v>0</v>
      </c>
      <c r="BZ333">
        <v>12</v>
      </c>
      <c r="CA333" t="s">
        <v>115</v>
      </c>
      <c r="CC333" s="2" t="s">
        <v>3155</v>
      </c>
      <c r="CD333" t="s">
        <v>3156</v>
      </c>
      <c r="CE333" t="s">
        <v>1448</v>
      </c>
      <c r="CF333" t="s">
        <v>128</v>
      </c>
      <c r="CG333" t="s">
        <v>120</v>
      </c>
      <c r="CH333" s="3">
        <v>96950</v>
      </c>
      <c r="CI333" s="4">
        <v>9.5399999999999991</v>
      </c>
      <c r="CJ333" s="4">
        <v>9.5399999999999991</v>
      </c>
      <c r="CK333" s="4">
        <v>14.31</v>
      </c>
      <c r="CL333" s="4">
        <v>14.31</v>
      </c>
      <c r="CM333" t="s">
        <v>136</v>
      </c>
      <c r="CN333" t="s">
        <v>224</v>
      </c>
      <c r="CO333" t="s">
        <v>137</v>
      </c>
      <c r="CQ333" t="s">
        <v>115</v>
      </c>
      <c r="CR333" t="s">
        <v>138</v>
      </c>
      <c r="CS333" t="s">
        <v>139</v>
      </c>
      <c r="CT333" t="s">
        <v>138</v>
      </c>
      <c r="CU333" t="s">
        <v>139</v>
      </c>
      <c r="CV333" t="s">
        <v>138</v>
      </c>
      <c r="CW333" t="s">
        <v>139</v>
      </c>
      <c r="CX333" s="2" t="s">
        <v>3157</v>
      </c>
      <c r="CY333" s="10">
        <v>16702858730</v>
      </c>
      <c r="CZ333" t="s">
        <v>1443</v>
      </c>
      <c r="DA333" t="s">
        <v>331</v>
      </c>
      <c r="DB333" t="s">
        <v>138</v>
      </c>
      <c r="DC333" t="s">
        <v>115</v>
      </c>
    </row>
    <row r="334" spans="1:112" ht="14.45" customHeight="1" x14ac:dyDescent="0.25">
      <c r="A334" t="s">
        <v>4274</v>
      </c>
      <c r="B334" t="s">
        <v>248</v>
      </c>
      <c r="C334" s="1">
        <v>45506</v>
      </c>
      <c r="D334" s="1">
        <v>45583</v>
      </c>
      <c r="E334" t="s">
        <v>114</v>
      </c>
      <c r="G334" t="s">
        <v>115</v>
      </c>
      <c r="H334" t="s">
        <v>115</v>
      </c>
      <c r="I334" t="s">
        <v>115</v>
      </c>
      <c r="J334" t="s">
        <v>1330</v>
      </c>
      <c r="L334" t="s">
        <v>1331</v>
      </c>
      <c r="M334" t="s">
        <v>1332</v>
      </c>
      <c r="N334" t="s">
        <v>119</v>
      </c>
      <c r="O334" t="s">
        <v>120</v>
      </c>
      <c r="P334" s="3">
        <v>96950</v>
      </c>
      <c r="Q334" t="s">
        <v>121</v>
      </c>
      <c r="S334" s="10">
        <v>16707885235</v>
      </c>
      <c r="U334" t="s">
        <v>1333</v>
      </c>
      <c r="V334">
        <v>236116</v>
      </c>
      <c r="W334" t="s">
        <v>123</v>
      </c>
      <c r="Y334" t="s">
        <v>1334</v>
      </c>
      <c r="Z334" t="s">
        <v>1335</v>
      </c>
      <c r="AA334" t="s">
        <v>1336</v>
      </c>
      <c r="AB334" t="s">
        <v>235</v>
      </c>
      <c r="AC334" t="s">
        <v>1337</v>
      </c>
      <c r="AD334" t="s">
        <v>1338</v>
      </c>
      <c r="AE334" t="s">
        <v>119</v>
      </c>
      <c r="AF334" t="s">
        <v>120</v>
      </c>
      <c r="AG334" s="3">
        <v>96950</v>
      </c>
      <c r="AH334" t="s">
        <v>121</v>
      </c>
      <c r="AJ334" s="10">
        <v>16707885235</v>
      </c>
      <c r="AL334" t="s">
        <v>1339</v>
      </c>
      <c r="BD334" t="str">
        <f>"49-9071.00"</f>
        <v>49-9071.00</v>
      </c>
      <c r="BE334" t="s">
        <v>169</v>
      </c>
      <c r="BF334" t="s">
        <v>1340</v>
      </c>
      <c r="BG334" t="s">
        <v>1341</v>
      </c>
      <c r="BH334">
        <v>6</v>
      </c>
      <c r="BI334">
        <v>6</v>
      </c>
      <c r="BJ334" s="1">
        <v>45611</v>
      </c>
      <c r="BK334" s="1">
        <v>45930</v>
      </c>
      <c r="BL334" s="1">
        <v>45611</v>
      </c>
      <c r="BM334" s="1">
        <v>45930</v>
      </c>
      <c r="BN334">
        <v>35</v>
      </c>
      <c r="BO334">
        <v>0</v>
      </c>
      <c r="BP334">
        <v>7</v>
      </c>
      <c r="BQ334">
        <v>7</v>
      </c>
      <c r="BR334">
        <v>7</v>
      </c>
      <c r="BS334">
        <v>7</v>
      </c>
      <c r="BT334">
        <v>7</v>
      </c>
      <c r="BU334">
        <v>0</v>
      </c>
      <c r="BV334" t="str">
        <f>"8:00 AM"</f>
        <v>8:00 AM</v>
      </c>
      <c r="BW334" t="str">
        <f>"4:00 PM"</f>
        <v>4:00 PM</v>
      </c>
      <c r="BX334" t="s">
        <v>133</v>
      </c>
      <c r="BY334">
        <v>0</v>
      </c>
      <c r="BZ334">
        <v>24</v>
      </c>
      <c r="CA334" t="s">
        <v>115</v>
      </c>
      <c r="CC334" t="s">
        <v>1342</v>
      </c>
      <c r="CD334" t="s">
        <v>1337</v>
      </c>
      <c r="CE334" t="s">
        <v>1338</v>
      </c>
      <c r="CF334" t="s">
        <v>119</v>
      </c>
      <c r="CG334" t="s">
        <v>120</v>
      </c>
      <c r="CH334" s="3">
        <v>96950</v>
      </c>
      <c r="CI334" s="4">
        <v>9.75</v>
      </c>
      <c r="CJ334" s="4">
        <v>9.75</v>
      </c>
      <c r="CK334" s="4">
        <v>14.63</v>
      </c>
      <c r="CL334" s="4">
        <v>14.63</v>
      </c>
      <c r="CM334" t="s">
        <v>136</v>
      </c>
      <c r="CN334" t="s">
        <v>1343</v>
      </c>
      <c r="CO334" t="s">
        <v>137</v>
      </c>
      <c r="CQ334" t="s">
        <v>115</v>
      </c>
      <c r="CR334" t="s">
        <v>138</v>
      </c>
      <c r="CS334" t="s">
        <v>138</v>
      </c>
      <c r="CT334" t="s">
        <v>138</v>
      </c>
      <c r="CU334" t="s">
        <v>139</v>
      </c>
      <c r="CV334" t="s">
        <v>138</v>
      </c>
      <c r="CW334" t="s">
        <v>138</v>
      </c>
      <c r="CX334" t="s">
        <v>1344</v>
      </c>
      <c r="CY334" s="10">
        <v>16707885235</v>
      </c>
      <c r="CZ334" t="s">
        <v>1339</v>
      </c>
      <c r="DA334" t="s">
        <v>139</v>
      </c>
      <c r="DB334" t="s">
        <v>138</v>
      </c>
      <c r="DC334" t="s">
        <v>115</v>
      </c>
    </row>
    <row r="335" spans="1:112" ht="14.45" customHeight="1" x14ac:dyDescent="0.25">
      <c r="A335" t="s">
        <v>4428</v>
      </c>
      <c r="B335" t="s">
        <v>158</v>
      </c>
      <c r="C335" s="1">
        <v>45493</v>
      </c>
      <c r="D335" s="1">
        <v>45583</v>
      </c>
      <c r="E335" t="s">
        <v>210</v>
      </c>
      <c r="F335" s="1">
        <v>45564</v>
      </c>
      <c r="G335" t="s">
        <v>138</v>
      </c>
      <c r="H335" t="s">
        <v>115</v>
      </c>
      <c r="I335" t="s">
        <v>115</v>
      </c>
      <c r="J335" t="s">
        <v>4429</v>
      </c>
      <c r="K335" t="s">
        <v>4430</v>
      </c>
      <c r="L335" t="s">
        <v>4431</v>
      </c>
      <c r="N335" t="s">
        <v>128</v>
      </c>
      <c r="O335" t="s">
        <v>120</v>
      </c>
      <c r="P335" s="3">
        <v>96950</v>
      </c>
      <c r="Q335" t="s">
        <v>121</v>
      </c>
      <c r="S335" s="10">
        <v>16702331212</v>
      </c>
      <c r="U335" t="s">
        <v>4432</v>
      </c>
      <c r="V335">
        <v>531120</v>
      </c>
      <c r="W335" t="s">
        <v>123</v>
      </c>
      <c r="Y335" t="s">
        <v>4433</v>
      </c>
      <c r="Z335" t="s">
        <v>4434</v>
      </c>
      <c r="AB335" t="s">
        <v>126</v>
      </c>
      <c r="AC335" t="s">
        <v>4431</v>
      </c>
      <c r="AE335" t="s">
        <v>119</v>
      </c>
      <c r="AF335" t="s">
        <v>120</v>
      </c>
      <c r="AG335" s="3">
        <v>96950</v>
      </c>
      <c r="AH335" t="s">
        <v>121</v>
      </c>
      <c r="AJ335" s="10">
        <v>16702331212</v>
      </c>
      <c r="AL335" t="s">
        <v>4435</v>
      </c>
      <c r="BD335" t="str">
        <f>"49-9071.00"</f>
        <v>49-9071.00</v>
      </c>
      <c r="BE335" t="s">
        <v>169</v>
      </c>
      <c r="BF335" t="s">
        <v>4436</v>
      </c>
      <c r="BG335" t="s">
        <v>4437</v>
      </c>
      <c r="BH335">
        <v>2</v>
      </c>
      <c r="BJ335" s="1">
        <v>45566</v>
      </c>
      <c r="BK335" s="1">
        <v>45930</v>
      </c>
      <c r="BN335">
        <v>35</v>
      </c>
      <c r="BO335">
        <v>0</v>
      </c>
      <c r="BP335">
        <v>6</v>
      </c>
      <c r="BQ335">
        <v>6</v>
      </c>
      <c r="BR335">
        <v>6</v>
      </c>
      <c r="BS335">
        <v>6</v>
      </c>
      <c r="BT335">
        <v>6</v>
      </c>
      <c r="BU335">
        <v>5</v>
      </c>
      <c r="BV335" t="str">
        <f>"8:00 AM"</f>
        <v>8:00 AM</v>
      </c>
      <c r="BW335" t="str">
        <f>"3:00 PM"</f>
        <v>3:00 PM</v>
      </c>
      <c r="BX335" t="s">
        <v>133</v>
      </c>
      <c r="BY335">
        <v>0</v>
      </c>
      <c r="BZ335">
        <v>24</v>
      </c>
      <c r="CA335" t="s">
        <v>115</v>
      </c>
      <c r="CC335" t="s">
        <v>4438</v>
      </c>
      <c r="CD335" t="s">
        <v>4439</v>
      </c>
      <c r="CF335" t="s">
        <v>128</v>
      </c>
      <c r="CG335" t="s">
        <v>120</v>
      </c>
      <c r="CH335" s="3">
        <v>96950</v>
      </c>
      <c r="CI335" s="4">
        <v>9.5399999999999991</v>
      </c>
      <c r="CJ335" s="4">
        <v>9.5399999999999991</v>
      </c>
      <c r="CK335" s="4">
        <v>0</v>
      </c>
      <c r="CL335" s="4">
        <v>0</v>
      </c>
      <c r="CM335" t="s">
        <v>136</v>
      </c>
      <c r="CN335" t="s">
        <v>139</v>
      </c>
      <c r="CO335" t="s">
        <v>137</v>
      </c>
      <c r="CQ335" t="s">
        <v>138</v>
      </c>
      <c r="CR335" t="s">
        <v>138</v>
      </c>
      <c r="CS335" t="s">
        <v>139</v>
      </c>
      <c r="CT335" t="s">
        <v>139</v>
      </c>
      <c r="CU335" t="s">
        <v>139</v>
      </c>
      <c r="CV335" t="s">
        <v>138</v>
      </c>
      <c r="CW335" t="s">
        <v>139</v>
      </c>
      <c r="CX335" t="s">
        <v>301</v>
      </c>
      <c r="CY335" s="10">
        <v>16702331212</v>
      </c>
      <c r="CZ335" t="s">
        <v>4435</v>
      </c>
      <c r="DA335" t="s">
        <v>139</v>
      </c>
      <c r="DB335" t="s">
        <v>138</v>
      </c>
      <c r="DC335" t="s">
        <v>115</v>
      </c>
    </row>
    <row r="336" spans="1:112" ht="14.45" customHeight="1" x14ac:dyDescent="0.25">
      <c r="A336" t="s">
        <v>4467</v>
      </c>
      <c r="B336" t="s">
        <v>248</v>
      </c>
      <c r="C336" s="1">
        <v>45515</v>
      </c>
      <c r="D336" s="1">
        <v>45583</v>
      </c>
      <c r="E336" t="s">
        <v>210</v>
      </c>
      <c r="F336" s="1">
        <v>45595</v>
      </c>
      <c r="G336" t="s">
        <v>115</v>
      </c>
      <c r="H336" t="s">
        <v>115</v>
      </c>
      <c r="I336" t="s">
        <v>115</v>
      </c>
      <c r="J336" t="s">
        <v>2099</v>
      </c>
      <c r="K336" t="s">
        <v>2100</v>
      </c>
      <c r="L336" t="s">
        <v>2101</v>
      </c>
      <c r="N336" t="s">
        <v>119</v>
      </c>
      <c r="O336" t="s">
        <v>120</v>
      </c>
      <c r="P336" s="3">
        <v>96950</v>
      </c>
      <c r="Q336" t="s">
        <v>121</v>
      </c>
      <c r="S336" s="10">
        <v>16703221234</v>
      </c>
      <c r="T336">
        <v>781</v>
      </c>
      <c r="U336" t="s">
        <v>2102</v>
      </c>
      <c r="V336">
        <v>721110</v>
      </c>
      <c r="W336" t="s">
        <v>123</v>
      </c>
      <c r="Y336" t="s">
        <v>2103</v>
      </c>
      <c r="Z336" t="s">
        <v>2104</v>
      </c>
      <c r="AA336" t="s">
        <v>2105</v>
      </c>
      <c r="AB336" t="s">
        <v>2106</v>
      </c>
      <c r="AC336" t="s">
        <v>2101</v>
      </c>
      <c r="AE336" t="s">
        <v>119</v>
      </c>
      <c r="AF336" t="s">
        <v>120</v>
      </c>
      <c r="AG336" s="3">
        <v>96950</v>
      </c>
      <c r="AH336" t="s">
        <v>121</v>
      </c>
      <c r="AJ336" s="10">
        <v>16703221234</v>
      </c>
      <c r="AK336">
        <v>781</v>
      </c>
      <c r="AL336" t="s">
        <v>2107</v>
      </c>
      <c r="BD336" t="str">
        <f>"49-9071.00"</f>
        <v>49-9071.00</v>
      </c>
      <c r="BE336" t="s">
        <v>169</v>
      </c>
      <c r="BF336" t="s">
        <v>4468</v>
      </c>
      <c r="BG336" t="s">
        <v>1120</v>
      </c>
      <c r="BH336">
        <v>4</v>
      </c>
      <c r="BI336">
        <v>4</v>
      </c>
      <c r="BJ336" s="1">
        <v>45597</v>
      </c>
      <c r="BK336" s="1">
        <v>45961</v>
      </c>
      <c r="BL336" s="1">
        <v>45597</v>
      </c>
      <c r="BM336" s="1">
        <v>45961</v>
      </c>
      <c r="BN336">
        <v>40</v>
      </c>
      <c r="BO336">
        <v>8</v>
      </c>
      <c r="BP336">
        <v>8</v>
      </c>
      <c r="BQ336">
        <v>8</v>
      </c>
      <c r="BR336">
        <v>0</v>
      </c>
      <c r="BS336">
        <v>8</v>
      </c>
      <c r="BT336">
        <v>8</v>
      </c>
      <c r="BU336">
        <v>0</v>
      </c>
      <c r="BV336" t="str">
        <f>"8:00 AM"</f>
        <v>8:00 AM</v>
      </c>
      <c r="BW336" t="str">
        <f>"4:00 PM"</f>
        <v>4:00 PM</v>
      </c>
      <c r="BX336" t="s">
        <v>133</v>
      </c>
      <c r="BY336">
        <v>0</v>
      </c>
      <c r="BZ336">
        <v>24</v>
      </c>
      <c r="CA336" t="s">
        <v>115</v>
      </c>
      <c r="CC336" t="s">
        <v>4469</v>
      </c>
      <c r="CD336" t="s">
        <v>4470</v>
      </c>
      <c r="CF336" t="s">
        <v>119</v>
      </c>
      <c r="CG336" t="s">
        <v>120</v>
      </c>
      <c r="CH336" s="3">
        <v>96950</v>
      </c>
      <c r="CI336" s="4">
        <v>9.5399999999999991</v>
      </c>
      <c r="CJ336" s="4">
        <v>9.5399999999999991</v>
      </c>
      <c r="CK336" s="4">
        <v>14.31</v>
      </c>
      <c r="CL336" s="4">
        <v>14.31</v>
      </c>
      <c r="CM336" t="s">
        <v>136</v>
      </c>
      <c r="CN336" t="s">
        <v>2111</v>
      </c>
      <c r="CO336" t="s">
        <v>137</v>
      </c>
      <c r="CQ336" t="s">
        <v>115</v>
      </c>
      <c r="CR336" t="s">
        <v>138</v>
      </c>
      <c r="CS336" t="s">
        <v>139</v>
      </c>
      <c r="CT336" t="s">
        <v>138</v>
      </c>
      <c r="CU336" t="s">
        <v>139</v>
      </c>
      <c r="CV336" t="s">
        <v>138</v>
      </c>
      <c r="CW336" t="s">
        <v>139</v>
      </c>
      <c r="CX336" t="s">
        <v>4471</v>
      </c>
      <c r="CY336" s="10">
        <v>16703221234</v>
      </c>
      <c r="CZ336" t="s">
        <v>2107</v>
      </c>
      <c r="DA336" t="s">
        <v>139</v>
      </c>
      <c r="DB336" t="s">
        <v>138</v>
      </c>
      <c r="DC336" t="s">
        <v>115</v>
      </c>
    </row>
    <row r="337" spans="1:112" ht="14.45" customHeight="1" x14ac:dyDescent="0.25">
      <c r="A337" t="s">
        <v>5931</v>
      </c>
      <c r="B337" t="s">
        <v>248</v>
      </c>
      <c r="C337" s="1">
        <v>45481</v>
      </c>
      <c r="D337" s="1">
        <v>45583</v>
      </c>
      <c r="E337" t="s">
        <v>114</v>
      </c>
      <c r="G337" t="s">
        <v>115</v>
      </c>
      <c r="H337" t="s">
        <v>115</v>
      </c>
      <c r="I337" t="s">
        <v>115</v>
      </c>
      <c r="J337" t="s">
        <v>4881</v>
      </c>
      <c r="K337" t="s">
        <v>4882</v>
      </c>
      <c r="L337" t="s">
        <v>4883</v>
      </c>
      <c r="M337" t="s">
        <v>4884</v>
      </c>
      <c r="N337" t="s">
        <v>128</v>
      </c>
      <c r="O337" t="s">
        <v>120</v>
      </c>
      <c r="P337" s="3">
        <v>96950</v>
      </c>
      <c r="Q337" t="s">
        <v>121</v>
      </c>
      <c r="S337" s="10">
        <v>16707830213</v>
      </c>
      <c r="U337" t="s">
        <v>1228</v>
      </c>
      <c r="V337">
        <v>531110</v>
      </c>
      <c r="W337" t="s">
        <v>123</v>
      </c>
      <c r="Y337" t="s">
        <v>4885</v>
      </c>
      <c r="Z337" t="s">
        <v>4886</v>
      </c>
      <c r="AA337" t="s">
        <v>139</v>
      </c>
      <c r="AB337" t="s">
        <v>516</v>
      </c>
      <c r="AC337" t="s">
        <v>4883</v>
      </c>
      <c r="AD337" t="s">
        <v>4884</v>
      </c>
      <c r="AE337" t="s">
        <v>128</v>
      </c>
      <c r="AF337" t="s">
        <v>120</v>
      </c>
      <c r="AG337" s="3">
        <v>96950</v>
      </c>
      <c r="AH337" t="s">
        <v>121</v>
      </c>
      <c r="AJ337" s="10">
        <v>16707830213</v>
      </c>
      <c r="AL337" t="s">
        <v>1234</v>
      </c>
      <c r="BD337" t="str">
        <f>"49-9071.00"</f>
        <v>49-9071.00</v>
      </c>
      <c r="BE337" t="s">
        <v>169</v>
      </c>
      <c r="BF337" t="s">
        <v>4887</v>
      </c>
      <c r="BG337" t="s">
        <v>2804</v>
      </c>
      <c r="BH337">
        <v>5</v>
      </c>
      <c r="BI337">
        <v>5</v>
      </c>
      <c r="BJ337" s="1">
        <v>45566</v>
      </c>
      <c r="BK337" s="1">
        <v>45930</v>
      </c>
      <c r="BL337" s="1">
        <v>45583</v>
      </c>
      <c r="BM337" s="1">
        <v>45930</v>
      </c>
      <c r="BN337">
        <v>40</v>
      </c>
      <c r="BO337">
        <v>0</v>
      </c>
      <c r="BP337">
        <v>8</v>
      </c>
      <c r="BQ337">
        <v>8</v>
      </c>
      <c r="BR337">
        <v>8</v>
      </c>
      <c r="BS337">
        <v>8</v>
      </c>
      <c r="BT337">
        <v>8</v>
      </c>
      <c r="BU337">
        <v>0</v>
      </c>
      <c r="BV337" t="str">
        <f>"8:00 AM"</f>
        <v>8:00 AM</v>
      </c>
      <c r="BW337" t="str">
        <f>"5:00 PM"</f>
        <v>5:00 PM</v>
      </c>
      <c r="BX337" t="s">
        <v>133</v>
      </c>
      <c r="BY337">
        <v>0</v>
      </c>
      <c r="BZ337">
        <v>24</v>
      </c>
      <c r="CA337" t="s">
        <v>115</v>
      </c>
      <c r="CC337" t="s">
        <v>5932</v>
      </c>
      <c r="CD337" t="s">
        <v>4889</v>
      </c>
      <c r="CE337" t="s">
        <v>139</v>
      </c>
      <c r="CF337" t="s">
        <v>128</v>
      </c>
      <c r="CG337" t="s">
        <v>120</v>
      </c>
      <c r="CH337" s="3">
        <v>96950</v>
      </c>
      <c r="CI337" s="4">
        <v>9.5399999999999991</v>
      </c>
      <c r="CJ337" s="4">
        <v>9.5399999999999991</v>
      </c>
      <c r="CK337" s="4">
        <v>14.31</v>
      </c>
      <c r="CL337" s="4">
        <v>14.31</v>
      </c>
      <c r="CM337" t="s">
        <v>136</v>
      </c>
      <c r="CN337" t="s">
        <v>139</v>
      </c>
      <c r="CO337" t="s">
        <v>137</v>
      </c>
      <c r="CQ337" t="s">
        <v>115</v>
      </c>
      <c r="CR337" t="s">
        <v>138</v>
      </c>
      <c r="CS337" t="s">
        <v>138</v>
      </c>
      <c r="CT337" t="s">
        <v>138</v>
      </c>
      <c r="CU337" t="s">
        <v>139</v>
      </c>
      <c r="CV337" t="s">
        <v>138</v>
      </c>
      <c r="CW337" t="s">
        <v>139</v>
      </c>
      <c r="CX337" t="s">
        <v>416</v>
      </c>
      <c r="CY337" s="10">
        <v>16707830213</v>
      </c>
      <c r="CZ337" t="s">
        <v>1234</v>
      </c>
      <c r="DA337" t="s">
        <v>417</v>
      </c>
      <c r="DB337" t="s">
        <v>138</v>
      </c>
      <c r="DC337" t="s">
        <v>115</v>
      </c>
      <c r="DD337" t="s">
        <v>418</v>
      </c>
      <c r="DE337" t="s">
        <v>419</v>
      </c>
      <c r="DF337" t="s">
        <v>420</v>
      </c>
      <c r="DG337" t="s">
        <v>421</v>
      </c>
      <c r="DH337" t="s">
        <v>422</v>
      </c>
    </row>
    <row r="338" spans="1:112" ht="14.45" customHeight="1" x14ac:dyDescent="0.25">
      <c r="A338" t="s">
        <v>6460</v>
      </c>
      <c r="B338" t="s">
        <v>158</v>
      </c>
      <c r="C338" s="1">
        <v>45467</v>
      </c>
      <c r="D338" s="1">
        <v>45583</v>
      </c>
      <c r="E338" t="s">
        <v>210</v>
      </c>
      <c r="F338" s="1">
        <v>45564</v>
      </c>
      <c r="G338" t="s">
        <v>115</v>
      </c>
      <c r="H338" t="s">
        <v>115</v>
      </c>
      <c r="I338" t="s">
        <v>115</v>
      </c>
      <c r="J338" t="s">
        <v>6461</v>
      </c>
      <c r="K338" t="s">
        <v>6462</v>
      </c>
      <c r="L338" t="s">
        <v>6463</v>
      </c>
      <c r="M338" t="s">
        <v>6464</v>
      </c>
      <c r="N338" t="s">
        <v>128</v>
      </c>
      <c r="O338" t="s">
        <v>120</v>
      </c>
      <c r="P338" s="3">
        <v>96950</v>
      </c>
      <c r="Q338" t="s">
        <v>121</v>
      </c>
      <c r="S338" s="10">
        <v>16702346666</v>
      </c>
      <c r="U338" t="s">
        <v>6465</v>
      </c>
      <c r="V338">
        <v>115115</v>
      </c>
      <c r="W338" t="s">
        <v>123</v>
      </c>
      <c r="Y338" t="s">
        <v>6466</v>
      </c>
      <c r="Z338" t="s">
        <v>6467</v>
      </c>
      <c r="AA338" t="s">
        <v>6468</v>
      </c>
      <c r="AB338" t="s">
        <v>126</v>
      </c>
      <c r="AC338" t="s">
        <v>6463</v>
      </c>
      <c r="AD338" t="s">
        <v>6464</v>
      </c>
      <c r="AE338" t="s">
        <v>128</v>
      </c>
      <c r="AF338" t="s">
        <v>120</v>
      </c>
      <c r="AG338" s="3">
        <v>96950</v>
      </c>
      <c r="AH338" t="s">
        <v>121</v>
      </c>
      <c r="AJ338" s="10">
        <v>16702346666</v>
      </c>
      <c r="AL338" t="s">
        <v>6469</v>
      </c>
      <c r="BD338" t="str">
        <f>"45-2092.00"</f>
        <v>45-2092.00</v>
      </c>
      <c r="BE338" t="s">
        <v>1875</v>
      </c>
      <c r="BF338" t="s">
        <v>6470</v>
      </c>
      <c r="BG338" t="s">
        <v>2269</v>
      </c>
      <c r="BH338">
        <v>2</v>
      </c>
      <c r="BJ338" s="1">
        <v>45566</v>
      </c>
      <c r="BK338" s="1">
        <v>46660</v>
      </c>
      <c r="BN338">
        <v>35</v>
      </c>
      <c r="BO338">
        <v>0</v>
      </c>
      <c r="BP338">
        <v>7</v>
      </c>
      <c r="BQ338">
        <v>7</v>
      </c>
      <c r="BR338">
        <v>7</v>
      </c>
      <c r="BS338">
        <v>7</v>
      </c>
      <c r="BT338">
        <v>7</v>
      </c>
      <c r="BU338">
        <v>0</v>
      </c>
      <c r="BV338" t="str">
        <f>"9:00 AM"</f>
        <v>9:00 AM</v>
      </c>
      <c r="BW338" t="str">
        <f>"5:00 PM"</f>
        <v>5:00 PM</v>
      </c>
      <c r="BX338" t="s">
        <v>240</v>
      </c>
      <c r="BY338">
        <v>0</v>
      </c>
      <c r="BZ338">
        <v>3</v>
      </c>
      <c r="CA338" t="s">
        <v>115</v>
      </c>
      <c r="CC338" t="s">
        <v>6471</v>
      </c>
      <c r="CD338" t="s">
        <v>6463</v>
      </c>
      <c r="CE338" t="s">
        <v>6472</v>
      </c>
      <c r="CF338" t="s">
        <v>128</v>
      </c>
      <c r="CG338" t="s">
        <v>120</v>
      </c>
      <c r="CH338" s="3">
        <v>96950</v>
      </c>
      <c r="CI338" s="4">
        <v>12.16</v>
      </c>
      <c r="CJ338" s="4">
        <v>12.16</v>
      </c>
      <c r="CK338" s="4">
        <v>18.239999999999998</v>
      </c>
      <c r="CL338" s="4">
        <v>18.239999999999998</v>
      </c>
      <c r="CM338" t="s">
        <v>136</v>
      </c>
      <c r="CN338" t="s">
        <v>331</v>
      </c>
      <c r="CO338" t="s">
        <v>137</v>
      </c>
      <c r="CQ338" t="s">
        <v>115</v>
      </c>
      <c r="CR338" t="s">
        <v>138</v>
      </c>
      <c r="CS338" t="s">
        <v>139</v>
      </c>
      <c r="CT338" t="s">
        <v>138</v>
      </c>
      <c r="CU338" t="s">
        <v>139</v>
      </c>
      <c r="CV338" t="s">
        <v>138</v>
      </c>
      <c r="CW338" t="s">
        <v>139</v>
      </c>
      <c r="CX338" t="s">
        <v>6473</v>
      </c>
      <c r="CY338" s="10">
        <v>16702346666</v>
      </c>
      <c r="CZ338" t="s">
        <v>6469</v>
      </c>
      <c r="DA338" t="s">
        <v>331</v>
      </c>
      <c r="DB338" t="s">
        <v>138</v>
      </c>
      <c r="DC338" t="s">
        <v>115</v>
      </c>
      <c r="DD338" t="s">
        <v>6474</v>
      </c>
      <c r="DE338" t="s">
        <v>6475</v>
      </c>
      <c r="DG338" t="s">
        <v>6476</v>
      </c>
      <c r="DH338" t="s">
        <v>6469</v>
      </c>
    </row>
    <row r="339" spans="1:112" ht="14.45" customHeight="1" x14ac:dyDescent="0.25">
      <c r="A339" t="s">
        <v>6567</v>
      </c>
      <c r="B339" t="s">
        <v>1155</v>
      </c>
      <c r="C339" s="1">
        <v>45526</v>
      </c>
      <c r="D339" s="1">
        <v>45583</v>
      </c>
      <c r="E339" t="s">
        <v>114</v>
      </c>
      <c r="G339" t="s">
        <v>115</v>
      </c>
      <c r="H339" t="s">
        <v>115</v>
      </c>
      <c r="I339" t="s">
        <v>115</v>
      </c>
      <c r="J339" t="s">
        <v>1156</v>
      </c>
      <c r="K339" t="s">
        <v>1157</v>
      </c>
      <c r="L339" t="s">
        <v>1158</v>
      </c>
      <c r="N339" t="s">
        <v>119</v>
      </c>
      <c r="O339" t="s">
        <v>120</v>
      </c>
      <c r="P339" s="3">
        <v>96950</v>
      </c>
      <c r="Q339" t="s">
        <v>121</v>
      </c>
      <c r="R339" t="s">
        <v>139</v>
      </c>
      <c r="S339" s="10">
        <v>16702347873</v>
      </c>
      <c r="U339" t="s">
        <v>1159</v>
      </c>
      <c r="V339">
        <v>56132</v>
      </c>
      <c r="W339" t="s">
        <v>123</v>
      </c>
      <c r="Y339" t="s">
        <v>1160</v>
      </c>
      <c r="Z339" t="s">
        <v>1161</v>
      </c>
      <c r="AA339" t="s">
        <v>1162</v>
      </c>
      <c r="AB339" t="s">
        <v>126</v>
      </c>
      <c r="AC339" t="s">
        <v>1158</v>
      </c>
      <c r="AE339" t="s">
        <v>128</v>
      </c>
      <c r="AF339" t="s">
        <v>120</v>
      </c>
      <c r="AG339" s="3">
        <v>96950</v>
      </c>
      <c r="AH339" t="s">
        <v>121</v>
      </c>
      <c r="AJ339" s="10">
        <v>16702347873</v>
      </c>
      <c r="AL339" t="s">
        <v>1163</v>
      </c>
      <c r="BD339" t="str">
        <f>"37-2011.00"</f>
        <v>37-2011.00</v>
      </c>
      <c r="BE339" t="s">
        <v>1133</v>
      </c>
      <c r="BF339" t="s">
        <v>1164</v>
      </c>
      <c r="BG339" t="s">
        <v>1165</v>
      </c>
      <c r="BH339">
        <v>10</v>
      </c>
      <c r="BI339">
        <v>9</v>
      </c>
      <c r="BJ339" s="1">
        <v>45566</v>
      </c>
      <c r="BK339" s="1">
        <v>45930</v>
      </c>
      <c r="BL339" s="1">
        <v>45583</v>
      </c>
      <c r="BM339" s="1">
        <v>45930</v>
      </c>
      <c r="BN339">
        <v>35</v>
      </c>
      <c r="BO339">
        <v>0</v>
      </c>
      <c r="BP339">
        <v>7</v>
      </c>
      <c r="BQ339">
        <v>7</v>
      </c>
      <c r="BR339">
        <v>7</v>
      </c>
      <c r="BS339">
        <v>7</v>
      </c>
      <c r="BT339">
        <v>7</v>
      </c>
      <c r="BU339">
        <v>0</v>
      </c>
      <c r="BV339" t="str">
        <f>"8:00 AM"</f>
        <v>8:00 AM</v>
      </c>
      <c r="BW339" t="str">
        <f>"4:00 PM"</f>
        <v>4:00 PM</v>
      </c>
      <c r="BX339" t="s">
        <v>240</v>
      </c>
      <c r="BY339">
        <v>0</v>
      </c>
      <c r="BZ339">
        <v>6</v>
      </c>
      <c r="CA339" t="s">
        <v>115</v>
      </c>
      <c r="CC339" t="s">
        <v>6568</v>
      </c>
      <c r="CD339" t="s">
        <v>1167</v>
      </c>
      <c r="CF339" t="s">
        <v>128</v>
      </c>
      <c r="CG339" t="s">
        <v>120</v>
      </c>
      <c r="CH339" s="3">
        <v>96950</v>
      </c>
      <c r="CI339" s="4">
        <v>8.2899999999999991</v>
      </c>
      <c r="CJ339" s="4">
        <v>8.2899999999999991</v>
      </c>
      <c r="CK339" s="4">
        <v>12.44</v>
      </c>
      <c r="CL339" s="4">
        <v>12.44</v>
      </c>
      <c r="CM339" t="s">
        <v>136</v>
      </c>
      <c r="CN339" t="s">
        <v>191</v>
      </c>
      <c r="CO339" t="s">
        <v>137</v>
      </c>
      <c r="CQ339" t="s">
        <v>115</v>
      </c>
      <c r="CR339" t="s">
        <v>138</v>
      </c>
      <c r="CS339" t="s">
        <v>139</v>
      </c>
      <c r="CT339" t="s">
        <v>138</v>
      </c>
      <c r="CU339" t="s">
        <v>139</v>
      </c>
      <c r="CV339" t="s">
        <v>138</v>
      </c>
      <c r="CW339" t="s">
        <v>139</v>
      </c>
      <c r="CX339" t="s">
        <v>6569</v>
      </c>
      <c r="CY339" s="10">
        <v>16702347873</v>
      </c>
      <c r="CZ339" t="s">
        <v>1163</v>
      </c>
      <c r="DA339" t="s">
        <v>1313</v>
      </c>
      <c r="DB339" t="s">
        <v>138</v>
      </c>
      <c r="DC339" t="s">
        <v>115</v>
      </c>
    </row>
    <row r="340" spans="1:112" ht="14.45" customHeight="1" x14ac:dyDescent="0.25">
      <c r="A340" t="s">
        <v>7464</v>
      </c>
      <c r="B340" t="s">
        <v>158</v>
      </c>
      <c r="C340" s="1">
        <v>45505</v>
      </c>
      <c r="D340" s="1">
        <v>45583</v>
      </c>
      <c r="E340" t="s">
        <v>210</v>
      </c>
      <c r="F340" s="1">
        <v>45563</v>
      </c>
      <c r="G340" t="s">
        <v>115</v>
      </c>
      <c r="H340" t="s">
        <v>115</v>
      </c>
      <c r="I340" t="s">
        <v>115</v>
      </c>
      <c r="J340" t="s">
        <v>2200</v>
      </c>
      <c r="L340" t="s">
        <v>2201</v>
      </c>
      <c r="N340" t="s">
        <v>128</v>
      </c>
      <c r="O340" t="s">
        <v>120</v>
      </c>
      <c r="P340" s="3">
        <v>96950</v>
      </c>
      <c r="Q340" t="s">
        <v>121</v>
      </c>
      <c r="S340" s="10">
        <v>16702886108</v>
      </c>
      <c r="U340" t="s">
        <v>2202</v>
      </c>
      <c r="V340">
        <v>23622</v>
      </c>
      <c r="W340" t="s">
        <v>123</v>
      </c>
      <c r="Y340" t="s">
        <v>632</v>
      </c>
      <c r="Z340" t="s">
        <v>2203</v>
      </c>
      <c r="AB340" t="s">
        <v>126</v>
      </c>
      <c r="AC340" t="s">
        <v>2204</v>
      </c>
      <c r="AE340" t="s">
        <v>128</v>
      </c>
      <c r="AF340" t="s">
        <v>120</v>
      </c>
      <c r="AG340" s="3">
        <v>96950</v>
      </c>
      <c r="AH340" t="s">
        <v>121</v>
      </c>
      <c r="AJ340" s="10">
        <v>16702886108</v>
      </c>
      <c r="AL340" t="s">
        <v>2205</v>
      </c>
      <c r="BD340" t="str">
        <f>"49-9071.00"</f>
        <v>49-9071.00</v>
      </c>
      <c r="BE340" t="s">
        <v>169</v>
      </c>
      <c r="BF340" t="s">
        <v>3149</v>
      </c>
      <c r="BG340" t="s">
        <v>3150</v>
      </c>
      <c r="BH340">
        <v>10</v>
      </c>
      <c r="BJ340" s="1">
        <v>45565</v>
      </c>
      <c r="BK340" s="1">
        <v>45929</v>
      </c>
      <c r="BN340">
        <v>40</v>
      </c>
      <c r="BO340">
        <v>0</v>
      </c>
      <c r="BP340">
        <v>8</v>
      </c>
      <c r="BQ340">
        <v>8</v>
      </c>
      <c r="BR340">
        <v>8</v>
      </c>
      <c r="BS340">
        <v>8</v>
      </c>
      <c r="BT340">
        <v>8</v>
      </c>
      <c r="BU340">
        <v>0</v>
      </c>
      <c r="BV340" t="str">
        <f>"8:00 AM"</f>
        <v>8:00 AM</v>
      </c>
      <c r="BW340" t="str">
        <f>"5:00 PM"</f>
        <v>5:00 PM</v>
      </c>
      <c r="BX340" t="s">
        <v>133</v>
      </c>
      <c r="BY340">
        <v>0</v>
      </c>
      <c r="BZ340">
        <v>24</v>
      </c>
      <c r="CA340" t="s">
        <v>115</v>
      </c>
      <c r="CC340" t="s">
        <v>3151</v>
      </c>
      <c r="CD340" t="s">
        <v>2208</v>
      </c>
      <c r="CF340" t="s">
        <v>128</v>
      </c>
      <c r="CG340" t="s">
        <v>120</v>
      </c>
      <c r="CH340" s="3">
        <v>96950</v>
      </c>
      <c r="CI340" s="4">
        <v>9.75</v>
      </c>
      <c r="CJ340" s="4">
        <v>9.75</v>
      </c>
      <c r="CK340" s="4">
        <v>14.63</v>
      </c>
      <c r="CL340" s="4">
        <v>14.63</v>
      </c>
      <c r="CM340" t="s">
        <v>136</v>
      </c>
      <c r="CN340" t="s">
        <v>191</v>
      </c>
      <c r="CO340" t="s">
        <v>137</v>
      </c>
      <c r="CQ340" t="s">
        <v>115</v>
      </c>
      <c r="CR340" t="s">
        <v>138</v>
      </c>
      <c r="CS340" t="s">
        <v>138</v>
      </c>
      <c r="CT340" t="s">
        <v>138</v>
      </c>
      <c r="CU340" t="s">
        <v>139</v>
      </c>
      <c r="CV340" t="s">
        <v>138</v>
      </c>
      <c r="CW340" t="s">
        <v>138</v>
      </c>
      <c r="CX340" t="s">
        <v>7465</v>
      </c>
      <c r="CY340" s="10">
        <v>16702886108</v>
      </c>
      <c r="CZ340" t="s">
        <v>2205</v>
      </c>
      <c r="DA340" t="s">
        <v>331</v>
      </c>
      <c r="DB340" t="s">
        <v>138</v>
      </c>
      <c r="DC340" t="s">
        <v>115</v>
      </c>
      <c r="DD340" t="s">
        <v>632</v>
      </c>
      <c r="DE340" t="s">
        <v>2203</v>
      </c>
      <c r="DF340" t="s">
        <v>7466</v>
      </c>
      <c r="DG340" t="s">
        <v>2200</v>
      </c>
      <c r="DH340" t="s">
        <v>2205</v>
      </c>
    </row>
    <row r="341" spans="1:112" ht="14.45" customHeight="1" x14ac:dyDescent="0.25">
      <c r="A341" t="s">
        <v>7935</v>
      </c>
      <c r="B341" t="s">
        <v>248</v>
      </c>
      <c r="C341" s="1">
        <v>45533</v>
      </c>
      <c r="D341" s="1">
        <v>45583</v>
      </c>
      <c r="E341" t="s">
        <v>210</v>
      </c>
      <c r="F341" s="1">
        <v>45656</v>
      </c>
      <c r="G341" t="s">
        <v>115</v>
      </c>
      <c r="H341" t="s">
        <v>115</v>
      </c>
      <c r="I341" t="s">
        <v>115</v>
      </c>
      <c r="J341" t="s">
        <v>287</v>
      </c>
      <c r="K341" t="s">
        <v>139</v>
      </c>
      <c r="L341" t="s">
        <v>288</v>
      </c>
      <c r="M341" t="s">
        <v>289</v>
      </c>
      <c r="N341" t="s">
        <v>290</v>
      </c>
      <c r="O341" t="s">
        <v>120</v>
      </c>
      <c r="P341" s="3">
        <v>96952</v>
      </c>
      <c r="Q341" t="s">
        <v>121</v>
      </c>
      <c r="R341" t="s">
        <v>139</v>
      </c>
      <c r="S341" s="10">
        <v>16704339989</v>
      </c>
      <c r="U341" t="s">
        <v>291</v>
      </c>
      <c r="V341">
        <v>481111</v>
      </c>
      <c r="W341" t="s">
        <v>123</v>
      </c>
      <c r="Y341" t="s">
        <v>292</v>
      </c>
      <c r="Z341" t="s">
        <v>293</v>
      </c>
      <c r="AA341" t="s">
        <v>294</v>
      </c>
      <c r="AB341" t="s">
        <v>295</v>
      </c>
      <c r="AC341" t="s">
        <v>288</v>
      </c>
      <c r="AD341" t="s">
        <v>289</v>
      </c>
      <c r="AE341" t="s">
        <v>290</v>
      </c>
      <c r="AF341" t="s">
        <v>120</v>
      </c>
      <c r="AG341" s="3">
        <v>96952</v>
      </c>
      <c r="AH341" t="s">
        <v>121</v>
      </c>
      <c r="AJ341" s="10">
        <v>16704339989</v>
      </c>
      <c r="AL341" t="s">
        <v>296</v>
      </c>
      <c r="BD341" t="str">
        <f>"53-2012.00"</f>
        <v>53-2012.00</v>
      </c>
      <c r="BE341" t="s">
        <v>5149</v>
      </c>
      <c r="BF341" t="s">
        <v>5150</v>
      </c>
      <c r="BG341" t="s">
        <v>5151</v>
      </c>
      <c r="BH341">
        <v>1</v>
      </c>
      <c r="BI341">
        <v>1</v>
      </c>
      <c r="BJ341" s="1">
        <v>45658</v>
      </c>
      <c r="BK341" s="1">
        <v>46022</v>
      </c>
      <c r="BL341" s="1">
        <v>45658</v>
      </c>
      <c r="BM341" s="1">
        <v>46022</v>
      </c>
      <c r="BN341">
        <v>40</v>
      </c>
      <c r="BO341">
        <v>0</v>
      </c>
      <c r="BP341">
        <v>8</v>
      </c>
      <c r="BQ341">
        <v>8</v>
      </c>
      <c r="BR341">
        <v>8</v>
      </c>
      <c r="BS341">
        <v>8</v>
      </c>
      <c r="BT341">
        <v>8</v>
      </c>
      <c r="BU341">
        <v>0</v>
      </c>
      <c r="BV341" t="str">
        <f>"7:00 AM"</f>
        <v>7:00 AM</v>
      </c>
      <c r="BW341" t="str">
        <f>"6:00 PM"</f>
        <v>6:00 PM</v>
      </c>
      <c r="BX341" t="s">
        <v>133</v>
      </c>
      <c r="BY341">
        <v>0</v>
      </c>
      <c r="BZ341">
        <v>6</v>
      </c>
      <c r="CA341" t="s">
        <v>115</v>
      </c>
      <c r="CC341" s="2" t="s">
        <v>5152</v>
      </c>
      <c r="CD341" t="s">
        <v>288</v>
      </c>
      <c r="CE341" t="s">
        <v>289</v>
      </c>
      <c r="CF341" t="s">
        <v>290</v>
      </c>
      <c r="CG341" t="s">
        <v>120</v>
      </c>
      <c r="CH341" s="3">
        <v>96952</v>
      </c>
      <c r="CI341" s="4">
        <v>7360.5</v>
      </c>
      <c r="CJ341" s="4">
        <v>7360.5</v>
      </c>
      <c r="CK341" s="4">
        <v>0</v>
      </c>
      <c r="CL341" s="4">
        <v>0</v>
      </c>
      <c r="CM341" t="s">
        <v>609</v>
      </c>
      <c r="CN341" t="s">
        <v>5153</v>
      </c>
      <c r="CO341" t="s">
        <v>137</v>
      </c>
      <c r="CQ341" t="s">
        <v>115</v>
      </c>
      <c r="CR341" t="s">
        <v>138</v>
      </c>
      <c r="CS341" t="s">
        <v>139</v>
      </c>
      <c r="CT341" t="s">
        <v>139</v>
      </c>
      <c r="CU341" t="s">
        <v>138</v>
      </c>
      <c r="CV341" t="s">
        <v>138</v>
      </c>
      <c r="CW341" t="s">
        <v>139</v>
      </c>
      <c r="CX341" t="s">
        <v>301</v>
      </c>
      <c r="CY341" s="10">
        <v>16704339989</v>
      </c>
      <c r="CZ341" t="s">
        <v>5154</v>
      </c>
      <c r="DA341" t="s">
        <v>139</v>
      </c>
      <c r="DB341" t="s">
        <v>138</v>
      </c>
      <c r="DC341" t="s">
        <v>115</v>
      </c>
    </row>
    <row r="342" spans="1:112" ht="14.45" customHeight="1" x14ac:dyDescent="0.25">
      <c r="A342" t="s">
        <v>8183</v>
      </c>
      <c r="B342" t="s">
        <v>248</v>
      </c>
      <c r="C342" s="1">
        <v>45492</v>
      </c>
      <c r="D342" s="1">
        <v>45583</v>
      </c>
      <c r="E342" t="s">
        <v>114</v>
      </c>
      <c r="G342" t="s">
        <v>138</v>
      </c>
      <c r="H342" t="s">
        <v>115</v>
      </c>
      <c r="I342" t="s">
        <v>115</v>
      </c>
      <c r="J342" t="s">
        <v>8184</v>
      </c>
      <c r="K342" t="s">
        <v>8185</v>
      </c>
      <c r="L342" t="s">
        <v>8186</v>
      </c>
      <c r="N342" t="s">
        <v>119</v>
      </c>
      <c r="O342" t="s">
        <v>120</v>
      </c>
      <c r="P342" s="3">
        <v>96950</v>
      </c>
      <c r="Q342" t="s">
        <v>121</v>
      </c>
      <c r="S342" s="10">
        <v>16709893076</v>
      </c>
      <c r="U342" t="s">
        <v>8187</v>
      </c>
      <c r="V342">
        <v>424460</v>
      </c>
      <c r="W342" t="s">
        <v>123</v>
      </c>
      <c r="Y342" t="s">
        <v>8188</v>
      </c>
      <c r="Z342" t="s">
        <v>8189</v>
      </c>
      <c r="AA342" t="s">
        <v>8190</v>
      </c>
      <c r="AB342" t="s">
        <v>5363</v>
      </c>
      <c r="AC342" t="s">
        <v>8186</v>
      </c>
      <c r="AE342" t="s">
        <v>119</v>
      </c>
      <c r="AF342" t="s">
        <v>120</v>
      </c>
      <c r="AG342" s="3">
        <v>96950</v>
      </c>
      <c r="AH342" t="s">
        <v>121</v>
      </c>
      <c r="AJ342" s="10">
        <v>16709893076</v>
      </c>
      <c r="AL342" t="s">
        <v>7022</v>
      </c>
      <c r="BD342" t="str">
        <f>"49-3051.00"</f>
        <v>49-3051.00</v>
      </c>
      <c r="BE342" t="s">
        <v>3598</v>
      </c>
      <c r="BF342" t="s">
        <v>8191</v>
      </c>
      <c r="BG342" t="s">
        <v>745</v>
      </c>
      <c r="BH342">
        <v>2</v>
      </c>
      <c r="BI342">
        <v>2</v>
      </c>
      <c r="BJ342" s="1">
        <v>45566</v>
      </c>
      <c r="BK342" s="1">
        <v>46660</v>
      </c>
      <c r="BL342" s="1">
        <v>45583</v>
      </c>
      <c r="BM342" s="1">
        <v>46660</v>
      </c>
      <c r="BN342">
        <v>35</v>
      </c>
      <c r="BO342">
        <v>0</v>
      </c>
      <c r="BP342">
        <v>7</v>
      </c>
      <c r="BQ342">
        <v>7</v>
      </c>
      <c r="BR342">
        <v>7</v>
      </c>
      <c r="BS342">
        <v>7</v>
      </c>
      <c r="BT342">
        <v>7</v>
      </c>
      <c r="BU342">
        <v>0</v>
      </c>
      <c r="BV342" t="str">
        <f>"9:00 AM"</f>
        <v>9:00 AM</v>
      </c>
      <c r="BW342" t="str">
        <f>"5:00 PM"</f>
        <v>5:00 PM</v>
      </c>
      <c r="BX342" t="s">
        <v>133</v>
      </c>
      <c r="BY342">
        <v>0</v>
      </c>
      <c r="BZ342">
        <v>24</v>
      </c>
      <c r="CA342" t="s">
        <v>115</v>
      </c>
      <c r="CC342" t="s">
        <v>8192</v>
      </c>
      <c r="CD342" t="s">
        <v>2344</v>
      </c>
      <c r="CF342" t="s">
        <v>119</v>
      </c>
      <c r="CG342" t="s">
        <v>120</v>
      </c>
      <c r="CH342" s="3">
        <v>96950</v>
      </c>
      <c r="CI342" s="4">
        <v>11.85</v>
      </c>
      <c r="CJ342" s="4">
        <v>11.85</v>
      </c>
      <c r="CK342" s="4">
        <v>0</v>
      </c>
      <c r="CL342" s="4">
        <v>0</v>
      </c>
      <c r="CM342" t="s">
        <v>136</v>
      </c>
      <c r="CN342" t="s">
        <v>240</v>
      </c>
      <c r="CO342" t="s">
        <v>137</v>
      </c>
      <c r="CQ342" t="s">
        <v>115</v>
      </c>
      <c r="CR342" t="s">
        <v>138</v>
      </c>
      <c r="CS342" t="s">
        <v>139</v>
      </c>
      <c r="CT342" t="s">
        <v>139</v>
      </c>
      <c r="CU342" t="s">
        <v>139</v>
      </c>
      <c r="CV342" t="s">
        <v>138</v>
      </c>
      <c r="CW342" t="s">
        <v>139</v>
      </c>
      <c r="CX342" t="s">
        <v>2328</v>
      </c>
      <c r="CY342" s="10">
        <v>16709893076</v>
      </c>
      <c r="CZ342" t="s">
        <v>7022</v>
      </c>
      <c r="DA342" t="s">
        <v>139</v>
      </c>
      <c r="DB342" t="s">
        <v>138</v>
      </c>
      <c r="DC342" t="s">
        <v>115</v>
      </c>
    </row>
    <row r="343" spans="1:112" ht="14.45" customHeight="1" x14ac:dyDescent="0.25">
      <c r="A343" t="s">
        <v>8221</v>
      </c>
      <c r="B343" t="s">
        <v>158</v>
      </c>
      <c r="C343" s="1">
        <v>45511</v>
      </c>
      <c r="D343" s="1">
        <v>45583</v>
      </c>
      <c r="E343" t="s">
        <v>114</v>
      </c>
      <c r="G343" t="s">
        <v>115</v>
      </c>
      <c r="H343" t="s">
        <v>115</v>
      </c>
      <c r="I343" t="s">
        <v>115</v>
      </c>
      <c r="J343" t="s">
        <v>8222</v>
      </c>
      <c r="L343" t="s">
        <v>8223</v>
      </c>
      <c r="N343" t="s">
        <v>128</v>
      </c>
      <c r="O343" t="s">
        <v>120</v>
      </c>
      <c r="P343" s="3">
        <v>96950</v>
      </c>
      <c r="Q343" t="s">
        <v>121</v>
      </c>
      <c r="S343" s="10">
        <v>16702883526</v>
      </c>
      <c r="U343" t="s">
        <v>8224</v>
      </c>
      <c r="V343">
        <v>445110</v>
      </c>
      <c r="W343" t="s">
        <v>123</v>
      </c>
      <c r="Y343" t="s">
        <v>890</v>
      </c>
      <c r="Z343" t="s">
        <v>8225</v>
      </c>
      <c r="AB343" t="s">
        <v>5594</v>
      </c>
      <c r="AC343" t="s">
        <v>8223</v>
      </c>
      <c r="AE343" t="s">
        <v>128</v>
      </c>
      <c r="AF343" t="s">
        <v>120</v>
      </c>
      <c r="AG343" s="3">
        <v>96950</v>
      </c>
      <c r="AH343" t="s">
        <v>121</v>
      </c>
      <c r="AJ343" s="10">
        <v>16702883526</v>
      </c>
      <c r="AL343" t="s">
        <v>8226</v>
      </c>
      <c r="BD343" t="str">
        <f>"43-3031.00"</f>
        <v>43-3031.00</v>
      </c>
      <c r="BE343" t="s">
        <v>387</v>
      </c>
      <c r="BF343" t="s">
        <v>8227</v>
      </c>
      <c r="BG343" t="s">
        <v>1247</v>
      </c>
      <c r="BH343">
        <v>2</v>
      </c>
      <c r="BJ343" s="1">
        <v>45566</v>
      </c>
      <c r="BK343" s="1">
        <v>45930</v>
      </c>
      <c r="BN343">
        <v>35</v>
      </c>
      <c r="BO343">
        <v>0</v>
      </c>
      <c r="BP343">
        <v>7</v>
      </c>
      <c r="BQ343">
        <v>7</v>
      </c>
      <c r="BR343">
        <v>7</v>
      </c>
      <c r="BS343">
        <v>7</v>
      </c>
      <c r="BT343">
        <v>7</v>
      </c>
      <c r="BU343">
        <v>0</v>
      </c>
      <c r="BV343" t="str">
        <f>"9:00 AM"</f>
        <v>9:00 AM</v>
      </c>
      <c r="BW343" t="str">
        <f>"4:00 PM"</f>
        <v>4:00 PM</v>
      </c>
      <c r="BX343" t="s">
        <v>133</v>
      </c>
      <c r="BY343">
        <v>0</v>
      </c>
      <c r="BZ343">
        <v>24</v>
      </c>
      <c r="CA343" t="s">
        <v>115</v>
      </c>
      <c r="CC343" t="s">
        <v>8228</v>
      </c>
      <c r="CD343" t="s">
        <v>6873</v>
      </c>
      <c r="CF343" t="s">
        <v>128</v>
      </c>
      <c r="CG343" t="s">
        <v>120</v>
      </c>
      <c r="CH343" s="3">
        <v>96950</v>
      </c>
      <c r="CI343" s="4">
        <v>12.28</v>
      </c>
      <c r="CJ343" s="4">
        <v>12.28</v>
      </c>
      <c r="CK343" s="4">
        <v>0</v>
      </c>
      <c r="CL343" s="4">
        <v>0</v>
      </c>
      <c r="CM343" t="s">
        <v>136</v>
      </c>
      <c r="CN343" t="s">
        <v>224</v>
      </c>
      <c r="CO343" t="s">
        <v>137</v>
      </c>
      <c r="CQ343" t="s">
        <v>115</v>
      </c>
      <c r="CR343" t="s">
        <v>138</v>
      </c>
      <c r="CS343" t="s">
        <v>139</v>
      </c>
      <c r="CT343" t="s">
        <v>139</v>
      </c>
      <c r="CU343" t="s">
        <v>139</v>
      </c>
      <c r="CV343" t="s">
        <v>138</v>
      </c>
      <c r="CW343" t="s">
        <v>139</v>
      </c>
      <c r="CX343" t="s">
        <v>8229</v>
      </c>
      <c r="CY343" s="10">
        <v>16702883526</v>
      </c>
      <c r="CZ343" t="s">
        <v>8226</v>
      </c>
      <c r="DA343" t="s">
        <v>139</v>
      </c>
      <c r="DB343" t="s">
        <v>138</v>
      </c>
      <c r="DC343" t="s">
        <v>115</v>
      </c>
    </row>
    <row r="344" spans="1:112" ht="14.45" customHeight="1" x14ac:dyDescent="0.25">
      <c r="A344" t="s">
        <v>8366</v>
      </c>
      <c r="B344" t="s">
        <v>158</v>
      </c>
      <c r="C344" s="1">
        <v>45540</v>
      </c>
      <c r="D344" s="1">
        <v>45583</v>
      </c>
      <c r="E344" t="s">
        <v>210</v>
      </c>
      <c r="F344" s="1">
        <v>45656</v>
      </c>
      <c r="G344" t="s">
        <v>115</v>
      </c>
      <c r="H344" t="s">
        <v>115</v>
      </c>
      <c r="I344" t="s">
        <v>115</v>
      </c>
      <c r="J344" t="s">
        <v>3565</v>
      </c>
      <c r="L344" t="s">
        <v>3575</v>
      </c>
      <c r="N344" t="s">
        <v>119</v>
      </c>
      <c r="O344" t="s">
        <v>120</v>
      </c>
      <c r="P344" s="3">
        <v>96950</v>
      </c>
      <c r="Q344" t="s">
        <v>121</v>
      </c>
      <c r="S344" s="10">
        <v>16702358938</v>
      </c>
      <c r="U344" t="s">
        <v>3567</v>
      </c>
      <c r="V344">
        <v>441330</v>
      </c>
      <c r="W344" t="s">
        <v>123</v>
      </c>
      <c r="Y344" t="s">
        <v>3568</v>
      </c>
      <c r="Z344" t="s">
        <v>3569</v>
      </c>
      <c r="AB344" t="s">
        <v>3053</v>
      </c>
      <c r="AC344" t="s">
        <v>3566</v>
      </c>
      <c r="AE344" t="s">
        <v>119</v>
      </c>
      <c r="AF344" t="s">
        <v>120</v>
      </c>
      <c r="AG344" s="3">
        <v>96950</v>
      </c>
      <c r="AH344" t="s">
        <v>121</v>
      </c>
      <c r="AJ344" s="10">
        <v>16702875665</v>
      </c>
      <c r="AL344" t="s">
        <v>3570</v>
      </c>
      <c r="BD344" t="str">
        <f>"41-2022.00"</f>
        <v>41-2022.00</v>
      </c>
      <c r="BE344" t="s">
        <v>969</v>
      </c>
      <c r="BF344" t="s">
        <v>8367</v>
      </c>
      <c r="BG344" t="s">
        <v>8368</v>
      </c>
      <c r="BH344">
        <v>1</v>
      </c>
      <c r="BJ344" s="1">
        <v>45658</v>
      </c>
      <c r="BK344" s="1">
        <v>46022</v>
      </c>
      <c r="BN344">
        <v>35</v>
      </c>
      <c r="BO344">
        <v>0</v>
      </c>
      <c r="BP344">
        <v>7</v>
      </c>
      <c r="BQ344">
        <v>7</v>
      </c>
      <c r="BR344">
        <v>7</v>
      </c>
      <c r="BS344">
        <v>7</v>
      </c>
      <c r="BT344">
        <v>7</v>
      </c>
      <c r="BU344">
        <v>0</v>
      </c>
      <c r="BV344" t="str">
        <f>"9:00 AM"</f>
        <v>9:00 AM</v>
      </c>
      <c r="BW344" t="str">
        <f>"5:00 PM"</f>
        <v>5:00 PM</v>
      </c>
      <c r="BX344" t="s">
        <v>133</v>
      </c>
      <c r="BY344">
        <v>0</v>
      </c>
      <c r="BZ344">
        <v>12</v>
      </c>
      <c r="CA344" t="s">
        <v>115</v>
      </c>
      <c r="CC344" s="2" t="s">
        <v>8369</v>
      </c>
      <c r="CD344" t="s">
        <v>3575</v>
      </c>
      <c r="CF344" t="s">
        <v>119</v>
      </c>
      <c r="CG344" t="s">
        <v>120</v>
      </c>
      <c r="CH344" s="3">
        <v>96950</v>
      </c>
      <c r="CI344" s="4">
        <v>9.5</v>
      </c>
      <c r="CJ344" s="4">
        <v>10</v>
      </c>
      <c r="CK344" s="4">
        <v>14.25</v>
      </c>
      <c r="CL344" s="4">
        <v>15</v>
      </c>
      <c r="CM344" t="s">
        <v>136</v>
      </c>
      <c r="CO344" t="s">
        <v>137</v>
      </c>
      <c r="CQ344" t="s">
        <v>115</v>
      </c>
      <c r="CR344" t="s">
        <v>138</v>
      </c>
      <c r="CS344" t="s">
        <v>139</v>
      </c>
      <c r="CT344" t="s">
        <v>138</v>
      </c>
      <c r="CU344" t="s">
        <v>139</v>
      </c>
      <c r="CV344" t="s">
        <v>138</v>
      </c>
      <c r="CW344" t="s">
        <v>139</v>
      </c>
      <c r="CX344" t="s">
        <v>3576</v>
      </c>
      <c r="CY344" s="10">
        <v>16702358938</v>
      </c>
      <c r="CZ344" t="s">
        <v>3570</v>
      </c>
      <c r="DA344" t="s">
        <v>572</v>
      </c>
      <c r="DB344" t="s">
        <v>138</v>
      </c>
      <c r="DC344" t="s">
        <v>115</v>
      </c>
    </row>
    <row r="345" spans="1:112" ht="14.45" customHeight="1" x14ac:dyDescent="0.25">
      <c r="A345" t="s">
        <v>8602</v>
      </c>
      <c r="B345" t="s">
        <v>248</v>
      </c>
      <c r="C345" s="1">
        <v>45490</v>
      </c>
      <c r="D345" s="1">
        <v>45583</v>
      </c>
      <c r="E345" t="s">
        <v>114</v>
      </c>
      <c r="G345" t="s">
        <v>138</v>
      </c>
      <c r="H345" t="s">
        <v>115</v>
      </c>
      <c r="I345" t="s">
        <v>115</v>
      </c>
      <c r="J345" t="s">
        <v>8603</v>
      </c>
      <c r="K345" t="s">
        <v>8604</v>
      </c>
      <c r="L345" t="s">
        <v>8605</v>
      </c>
      <c r="N345" t="s">
        <v>119</v>
      </c>
      <c r="O345" t="s">
        <v>120</v>
      </c>
      <c r="P345" s="3">
        <v>96950</v>
      </c>
      <c r="Q345" t="s">
        <v>121</v>
      </c>
      <c r="S345" s="10">
        <v>16707897676</v>
      </c>
      <c r="U345" t="s">
        <v>8606</v>
      </c>
      <c r="V345">
        <v>72251</v>
      </c>
      <c r="W345" t="s">
        <v>123</v>
      </c>
      <c r="Y345" t="s">
        <v>401</v>
      </c>
      <c r="Z345" t="s">
        <v>8607</v>
      </c>
      <c r="AB345" t="s">
        <v>295</v>
      </c>
      <c r="AC345" t="s">
        <v>8605</v>
      </c>
      <c r="AE345" t="s">
        <v>119</v>
      </c>
      <c r="AF345" t="s">
        <v>120</v>
      </c>
      <c r="AG345" s="3">
        <v>96950</v>
      </c>
      <c r="AH345" t="s">
        <v>121</v>
      </c>
      <c r="AJ345" s="10">
        <v>16707897676</v>
      </c>
      <c r="AL345" t="s">
        <v>404</v>
      </c>
      <c r="AM345" t="s">
        <v>400</v>
      </c>
      <c r="AN345" t="s">
        <v>401</v>
      </c>
      <c r="AO345" t="s">
        <v>402</v>
      </c>
      <c r="AQ345" t="s">
        <v>403</v>
      </c>
      <c r="AS345" t="s">
        <v>119</v>
      </c>
      <c r="AT345" t="s">
        <v>120</v>
      </c>
      <c r="AU345" s="3">
        <v>96950</v>
      </c>
      <c r="AV345" t="s">
        <v>121</v>
      </c>
      <c r="AX345">
        <v>16702353403</v>
      </c>
      <c r="AZ345" t="s">
        <v>2323</v>
      </c>
      <c r="BA345" t="s">
        <v>405</v>
      </c>
      <c r="BD345" t="str">
        <f>"43-1011.00"</f>
        <v>43-1011.00</v>
      </c>
      <c r="BE345" t="s">
        <v>2581</v>
      </c>
      <c r="BF345" t="s">
        <v>8608</v>
      </c>
      <c r="BG345" t="s">
        <v>5617</v>
      </c>
      <c r="BH345">
        <v>1</v>
      </c>
      <c r="BI345">
        <v>1</v>
      </c>
      <c r="BJ345" s="1">
        <v>45566</v>
      </c>
      <c r="BK345" s="1">
        <v>46660</v>
      </c>
      <c r="BL345" s="1">
        <v>45583</v>
      </c>
      <c r="BM345" s="1">
        <v>46660</v>
      </c>
      <c r="BN345">
        <v>35</v>
      </c>
      <c r="BO345">
        <v>0</v>
      </c>
      <c r="BP345">
        <v>7</v>
      </c>
      <c r="BQ345">
        <v>7</v>
      </c>
      <c r="BR345">
        <v>7</v>
      </c>
      <c r="BS345">
        <v>7</v>
      </c>
      <c r="BT345">
        <v>7</v>
      </c>
      <c r="BU345">
        <v>0</v>
      </c>
      <c r="BV345" t="str">
        <f>"9:00 AM"</f>
        <v>9:00 AM</v>
      </c>
      <c r="BW345" t="str">
        <f>"5:00 PM"</f>
        <v>5:00 PM</v>
      </c>
      <c r="BX345" t="s">
        <v>133</v>
      </c>
      <c r="BY345">
        <v>0</v>
      </c>
      <c r="BZ345">
        <v>12</v>
      </c>
      <c r="CA345" t="s">
        <v>138</v>
      </c>
      <c r="CB345">
        <v>3</v>
      </c>
      <c r="CC345" t="s">
        <v>8609</v>
      </c>
      <c r="CD345" t="s">
        <v>8610</v>
      </c>
      <c r="CF345" t="s">
        <v>119</v>
      </c>
      <c r="CG345" t="s">
        <v>120</v>
      </c>
      <c r="CH345" s="3">
        <v>96950</v>
      </c>
      <c r="CI345" s="4">
        <v>16.649999999999999</v>
      </c>
      <c r="CJ345" s="4">
        <v>16.649999999999999</v>
      </c>
      <c r="CK345" s="4">
        <v>0</v>
      </c>
      <c r="CL345" s="4">
        <v>0</v>
      </c>
      <c r="CM345" t="s">
        <v>136</v>
      </c>
      <c r="CN345" t="s">
        <v>240</v>
      </c>
      <c r="CO345" t="s">
        <v>137</v>
      </c>
      <c r="CQ345" t="s">
        <v>115</v>
      </c>
      <c r="CR345" t="s">
        <v>138</v>
      </c>
      <c r="CS345" t="s">
        <v>139</v>
      </c>
      <c r="CT345" t="s">
        <v>139</v>
      </c>
      <c r="CU345" t="s">
        <v>139</v>
      </c>
      <c r="CV345" t="s">
        <v>138</v>
      </c>
      <c r="CW345" t="s">
        <v>139</v>
      </c>
      <c r="CX345" t="s">
        <v>2328</v>
      </c>
      <c r="CY345" s="10">
        <v>16707897676</v>
      </c>
      <c r="CZ345" t="s">
        <v>404</v>
      </c>
      <c r="DA345" t="s">
        <v>139</v>
      </c>
      <c r="DB345" t="s">
        <v>138</v>
      </c>
      <c r="DC345" t="s">
        <v>115</v>
      </c>
    </row>
    <row r="346" spans="1:112" ht="14.45" customHeight="1" x14ac:dyDescent="0.25">
      <c r="A346" t="s">
        <v>9079</v>
      </c>
      <c r="B346" t="s">
        <v>248</v>
      </c>
      <c r="C346" s="1">
        <v>45484</v>
      </c>
      <c r="D346" s="1">
        <v>45583</v>
      </c>
      <c r="E346" t="s">
        <v>210</v>
      </c>
      <c r="F346" s="1">
        <v>45564</v>
      </c>
      <c r="G346" t="s">
        <v>138</v>
      </c>
      <c r="H346" t="s">
        <v>115</v>
      </c>
      <c r="I346" t="s">
        <v>115</v>
      </c>
      <c r="J346" t="s">
        <v>6526</v>
      </c>
      <c r="L346" t="s">
        <v>6527</v>
      </c>
      <c r="M346" t="s">
        <v>6528</v>
      </c>
      <c r="N346" t="s">
        <v>119</v>
      </c>
      <c r="O346" t="s">
        <v>120</v>
      </c>
      <c r="P346" s="3">
        <v>96950</v>
      </c>
      <c r="Q346" t="s">
        <v>121</v>
      </c>
      <c r="S346" s="10">
        <v>16703236652</v>
      </c>
      <c r="U346" t="s">
        <v>9080</v>
      </c>
      <c r="V346">
        <v>236220</v>
      </c>
      <c r="W346" t="s">
        <v>123</v>
      </c>
      <c r="Y346" t="s">
        <v>6530</v>
      </c>
      <c r="Z346" t="s">
        <v>6531</v>
      </c>
      <c r="AB346" t="s">
        <v>295</v>
      </c>
      <c r="AC346" t="s">
        <v>8507</v>
      </c>
      <c r="AE346" t="s">
        <v>119</v>
      </c>
      <c r="AF346" t="s">
        <v>120</v>
      </c>
      <c r="AG346" s="3">
        <v>96950</v>
      </c>
      <c r="AH346" t="s">
        <v>121</v>
      </c>
      <c r="AJ346" s="10">
        <v>16703236652</v>
      </c>
      <c r="AL346" t="s">
        <v>6532</v>
      </c>
      <c r="BD346" t="str">
        <f>"47-2111.00"</f>
        <v>47-2111.00</v>
      </c>
      <c r="BE346" t="s">
        <v>1392</v>
      </c>
      <c r="BF346" t="s">
        <v>9081</v>
      </c>
      <c r="BG346" t="s">
        <v>4502</v>
      </c>
      <c r="BH346">
        <v>1</v>
      </c>
      <c r="BI346">
        <v>1</v>
      </c>
      <c r="BJ346" s="1">
        <v>45566</v>
      </c>
      <c r="BK346" s="1">
        <v>46660</v>
      </c>
      <c r="BL346" s="1">
        <v>45583</v>
      </c>
      <c r="BM346" s="1">
        <v>46660</v>
      </c>
      <c r="BN346">
        <v>40</v>
      </c>
      <c r="BO346">
        <v>0</v>
      </c>
      <c r="BP346">
        <v>8</v>
      </c>
      <c r="BQ346">
        <v>8</v>
      </c>
      <c r="BR346">
        <v>8</v>
      </c>
      <c r="BS346">
        <v>8</v>
      </c>
      <c r="BT346">
        <v>8</v>
      </c>
      <c r="BU346">
        <v>0</v>
      </c>
      <c r="BV346" t="str">
        <f>"8:00 AM"</f>
        <v>8:00 AM</v>
      </c>
      <c r="BW346" t="str">
        <f>"5:00 PM"</f>
        <v>5:00 PM</v>
      </c>
      <c r="BX346" t="s">
        <v>133</v>
      </c>
      <c r="BY346">
        <v>0</v>
      </c>
      <c r="BZ346">
        <v>24</v>
      </c>
      <c r="CA346" t="s">
        <v>115</v>
      </c>
      <c r="CC346" t="s">
        <v>9082</v>
      </c>
      <c r="CD346" t="s">
        <v>6536</v>
      </c>
      <c r="CF346" t="s">
        <v>128</v>
      </c>
      <c r="CG346" t="s">
        <v>120</v>
      </c>
      <c r="CH346" s="3">
        <v>96950</v>
      </c>
      <c r="CI346" s="4">
        <v>12.64</v>
      </c>
      <c r="CJ346" s="4">
        <v>12.64</v>
      </c>
      <c r="CK346" s="4">
        <v>18.96</v>
      </c>
      <c r="CL346" s="4">
        <v>18.96</v>
      </c>
      <c r="CM346" t="s">
        <v>136</v>
      </c>
      <c r="CN346" t="s">
        <v>139</v>
      </c>
      <c r="CO346" t="s">
        <v>137</v>
      </c>
      <c r="CQ346" t="s">
        <v>115</v>
      </c>
      <c r="CR346" t="s">
        <v>138</v>
      </c>
      <c r="CS346" t="s">
        <v>139</v>
      </c>
      <c r="CT346" t="s">
        <v>138</v>
      </c>
      <c r="CU346" t="s">
        <v>139</v>
      </c>
      <c r="CV346" t="s">
        <v>138</v>
      </c>
      <c r="CW346" t="s">
        <v>139</v>
      </c>
      <c r="CX346" t="s">
        <v>13926</v>
      </c>
      <c r="CY346" s="10">
        <v>16703236652</v>
      </c>
      <c r="CZ346" t="s">
        <v>6537</v>
      </c>
      <c r="DA346" t="s">
        <v>139</v>
      </c>
      <c r="DB346" t="s">
        <v>138</v>
      </c>
      <c r="DC346" t="s">
        <v>115</v>
      </c>
    </row>
    <row r="347" spans="1:112" ht="14.45" customHeight="1" x14ac:dyDescent="0.25">
      <c r="A347" t="s">
        <v>9393</v>
      </c>
      <c r="B347" t="s">
        <v>158</v>
      </c>
      <c r="C347" s="1">
        <v>45506</v>
      </c>
      <c r="D347" s="1">
        <v>45583</v>
      </c>
      <c r="E347" t="s">
        <v>114</v>
      </c>
      <c r="G347" t="s">
        <v>115</v>
      </c>
      <c r="H347" t="s">
        <v>115</v>
      </c>
      <c r="I347" t="s">
        <v>115</v>
      </c>
      <c r="J347" t="s">
        <v>3616</v>
      </c>
      <c r="K347" t="s">
        <v>9342</v>
      </c>
      <c r="L347" t="s">
        <v>9394</v>
      </c>
      <c r="M347" t="s">
        <v>9395</v>
      </c>
      <c r="N347" t="s">
        <v>119</v>
      </c>
      <c r="O347" t="s">
        <v>120</v>
      </c>
      <c r="P347" s="3">
        <v>96950</v>
      </c>
      <c r="Q347" t="s">
        <v>121</v>
      </c>
      <c r="S347" s="10">
        <v>16702882902</v>
      </c>
      <c r="U347" t="s">
        <v>1879</v>
      </c>
      <c r="V347">
        <v>72232</v>
      </c>
      <c r="W347" t="s">
        <v>123</v>
      </c>
      <c r="Y347" t="s">
        <v>9396</v>
      </c>
      <c r="Z347" t="s">
        <v>9397</v>
      </c>
      <c r="AB347" t="s">
        <v>295</v>
      </c>
      <c r="AC347" t="s">
        <v>9394</v>
      </c>
      <c r="AD347" t="s">
        <v>9395</v>
      </c>
      <c r="AE347" t="s">
        <v>119</v>
      </c>
      <c r="AF347" t="s">
        <v>120</v>
      </c>
      <c r="AG347" s="3">
        <v>96950</v>
      </c>
      <c r="AH347" t="s">
        <v>121</v>
      </c>
      <c r="AJ347" s="10">
        <v>16702850138</v>
      </c>
      <c r="AL347" t="s">
        <v>1882</v>
      </c>
      <c r="BD347" t="str">
        <f>"35-2021.00"</f>
        <v>35-2021.00</v>
      </c>
      <c r="BE347" t="s">
        <v>282</v>
      </c>
      <c r="BF347" t="s">
        <v>9398</v>
      </c>
      <c r="BG347" t="s">
        <v>9346</v>
      </c>
      <c r="BH347">
        <v>6</v>
      </c>
      <c r="BJ347" s="1">
        <v>45566</v>
      </c>
      <c r="BK347" s="1">
        <v>45930</v>
      </c>
      <c r="BN347">
        <v>35</v>
      </c>
      <c r="BO347">
        <v>0</v>
      </c>
      <c r="BP347">
        <v>7</v>
      </c>
      <c r="BQ347">
        <v>7</v>
      </c>
      <c r="BR347">
        <v>7</v>
      </c>
      <c r="BS347">
        <v>7</v>
      </c>
      <c r="BT347">
        <v>7</v>
      </c>
      <c r="BU347">
        <v>0</v>
      </c>
      <c r="BV347" t="str">
        <f>"7:00 AM"</f>
        <v>7:00 AM</v>
      </c>
      <c r="BW347" t="str">
        <f>"3:00 PM"</f>
        <v>3:00 PM</v>
      </c>
      <c r="BX347" t="s">
        <v>240</v>
      </c>
      <c r="BY347">
        <v>0</v>
      </c>
      <c r="BZ347">
        <v>3</v>
      </c>
      <c r="CA347" t="s">
        <v>115</v>
      </c>
      <c r="CC347" t="s">
        <v>9399</v>
      </c>
      <c r="CD347" t="s">
        <v>9400</v>
      </c>
      <c r="CE347" t="s">
        <v>9395</v>
      </c>
      <c r="CF347" t="s">
        <v>119</v>
      </c>
      <c r="CG347" t="s">
        <v>120</v>
      </c>
      <c r="CH347" s="3">
        <v>96950</v>
      </c>
      <c r="CI347" s="4">
        <v>7.85</v>
      </c>
      <c r="CJ347" s="4">
        <v>7.85</v>
      </c>
      <c r="CK347" s="4">
        <v>11.76</v>
      </c>
      <c r="CL347" s="4">
        <v>11.76</v>
      </c>
      <c r="CM347" t="s">
        <v>136</v>
      </c>
      <c r="CO347" t="s">
        <v>137</v>
      </c>
      <c r="CQ347" t="s">
        <v>115</v>
      </c>
      <c r="CR347" t="s">
        <v>138</v>
      </c>
      <c r="CS347" t="s">
        <v>139</v>
      </c>
      <c r="CT347" t="s">
        <v>138</v>
      </c>
      <c r="CU347" t="s">
        <v>139</v>
      </c>
      <c r="CV347" t="s">
        <v>138</v>
      </c>
      <c r="CW347" t="s">
        <v>139</v>
      </c>
      <c r="CX347" t="s">
        <v>3625</v>
      </c>
      <c r="CY347" s="10">
        <v>16702850138</v>
      </c>
      <c r="CZ347" t="s">
        <v>1882</v>
      </c>
      <c r="DA347" t="s">
        <v>139</v>
      </c>
      <c r="DB347" t="s">
        <v>138</v>
      </c>
      <c r="DC347" t="s">
        <v>115</v>
      </c>
    </row>
    <row r="348" spans="1:112" ht="14.45" customHeight="1" x14ac:dyDescent="0.25">
      <c r="A348" t="s">
        <v>9404</v>
      </c>
      <c r="B348" t="s">
        <v>248</v>
      </c>
      <c r="C348" s="1">
        <v>45470</v>
      </c>
      <c r="D348" s="1">
        <v>45583</v>
      </c>
      <c r="E348" t="s">
        <v>210</v>
      </c>
      <c r="F348" s="1">
        <v>45564</v>
      </c>
      <c r="G348" t="s">
        <v>138</v>
      </c>
      <c r="H348" t="s">
        <v>115</v>
      </c>
      <c r="I348" t="s">
        <v>115</v>
      </c>
      <c r="J348" t="s">
        <v>7906</v>
      </c>
      <c r="K348" t="s">
        <v>7907</v>
      </c>
      <c r="L348" t="s">
        <v>7908</v>
      </c>
      <c r="M348" t="s">
        <v>7909</v>
      </c>
      <c r="N348" t="s">
        <v>128</v>
      </c>
      <c r="O348" t="s">
        <v>120</v>
      </c>
      <c r="P348" s="3">
        <v>96950</v>
      </c>
      <c r="Q348" t="s">
        <v>121</v>
      </c>
      <c r="S348" s="10">
        <v>16702352375</v>
      </c>
      <c r="U348" t="s">
        <v>7910</v>
      </c>
      <c r="V348">
        <v>236115</v>
      </c>
      <c r="W348" t="s">
        <v>123</v>
      </c>
      <c r="Y348" t="s">
        <v>7911</v>
      </c>
      <c r="Z348" t="s">
        <v>7912</v>
      </c>
      <c r="AB348" t="s">
        <v>7913</v>
      </c>
      <c r="AC348" t="s">
        <v>7908</v>
      </c>
      <c r="AD348" t="s">
        <v>7909</v>
      </c>
      <c r="AE348" t="s">
        <v>128</v>
      </c>
      <c r="AF348" t="s">
        <v>120</v>
      </c>
      <c r="AG348" s="3">
        <v>96950</v>
      </c>
      <c r="AH348" t="s">
        <v>121</v>
      </c>
      <c r="AJ348" s="10">
        <v>16702352375</v>
      </c>
      <c r="AL348" t="s">
        <v>7914</v>
      </c>
      <c r="BD348" t="str">
        <f>"49-9071.00"</f>
        <v>49-9071.00</v>
      </c>
      <c r="BE348" t="s">
        <v>169</v>
      </c>
      <c r="BF348" t="s">
        <v>7915</v>
      </c>
      <c r="BG348" t="s">
        <v>1404</v>
      </c>
      <c r="BH348">
        <v>2</v>
      </c>
      <c r="BI348">
        <v>2</v>
      </c>
      <c r="BJ348" s="1">
        <v>45566</v>
      </c>
      <c r="BK348" s="1">
        <v>46660</v>
      </c>
      <c r="BL348" s="1">
        <v>45583</v>
      </c>
      <c r="BM348" s="1">
        <v>46660</v>
      </c>
      <c r="BN348">
        <v>35</v>
      </c>
      <c r="BO348">
        <v>0</v>
      </c>
      <c r="BP348">
        <v>7</v>
      </c>
      <c r="BQ348">
        <v>7</v>
      </c>
      <c r="BR348">
        <v>7</v>
      </c>
      <c r="BS348">
        <v>7</v>
      </c>
      <c r="BT348">
        <v>7</v>
      </c>
      <c r="BU348">
        <v>0</v>
      </c>
      <c r="BV348" t="str">
        <f>"8:00 AM"</f>
        <v>8:00 AM</v>
      </c>
      <c r="BW348" t="str">
        <f>"4:00 PM"</f>
        <v>4:00 PM</v>
      </c>
      <c r="BX348" t="s">
        <v>133</v>
      </c>
      <c r="BY348">
        <v>0</v>
      </c>
      <c r="BZ348">
        <v>24</v>
      </c>
      <c r="CA348" t="s">
        <v>115</v>
      </c>
      <c r="CC348" t="s">
        <v>7916</v>
      </c>
      <c r="CD348" t="s">
        <v>7908</v>
      </c>
      <c r="CE348" t="s">
        <v>139</v>
      </c>
      <c r="CF348" t="s">
        <v>128</v>
      </c>
      <c r="CG348" t="s">
        <v>120</v>
      </c>
      <c r="CH348" s="3">
        <v>96950</v>
      </c>
      <c r="CI348" s="4">
        <v>9.5399999999999991</v>
      </c>
      <c r="CJ348" s="4">
        <v>9.5399999999999991</v>
      </c>
      <c r="CK348" s="4">
        <v>14.31</v>
      </c>
      <c r="CL348" s="4">
        <v>14.31</v>
      </c>
      <c r="CM348" t="s">
        <v>136</v>
      </c>
      <c r="CN348" t="s">
        <v>139</v>
      </c>
      <c r="CO348" t="s">
        <v>137</v>
      </c>
      <c r="CQ348" t="s">
        <v>115</v>
      </c>
      <c r="CR348" t="s">
        <v>138</v>
      </c>
      <c r="CS348" t="s">
        <v>139</v>
      </c>
      <c r="CT348" t="s">
        <v>138</v>
      </c>
      <c r="CU348" t="s">
        <v>139</v>
      </c>
      <c r="CV348" t="s">
        <v>138</v>
      </c>
      <c r="CW348" t="s">
        <v>139</v>
      </c>
      <c r="CX348" t="s">
        <v>416</v>
      </c>
      <c r="CY348" s="10">
        <v>16702352375</v>
      </c>
      <c r="CZ348" t="s">
        <v>7914</v>
      </c>
      <c r="DA348" t="s">
        <v>417</v>
      </c>
      <c r="DB348" t="s">
        <v>138</v>
      </c>
      <c r="DC348" t="s">
        <v>115</v>
      </c>
      <c r="DD348" t="s">
        <v>418</v>
      </c>
      <c r="DE348" t="s">
        <v>419</v>
      </c>
      <c r="DF348" t="s">
        <v>420</v>
      </c>
      <c r="DG348" t="s">
        <v>421</v>
      </c>
      <c r="DH348" t="s">
        <v>422</v>
      </c>
    </row>
    <row r="349" spans="1:112" ht="14.45" customHeight="1" x14ac:dyDescent="0.25">
      <c r="A349" t="s">
        <v>9535</v>
      </c>
      <c r="B349" t="s">
        <v>248</v>
      </c>
      <c r="C349" s="1">
        <v>45481</v>
      </c>
      <c r="D349" s="1">
        <v>45583</v>
      </c>
      <c r="E349" t="s">
        <v>114</v>
      </c>
      <c r="G349" t="s">
        <v>115</v>
      </c>
      <c r="H349" t="s">
        <v>115</v>
      </c>
      <c r="I349" t="s">
        <v>115</v>
      </c>
      <c r="J349" t="s">
        <v>9536</v>
      </c>
      <c r="K349" t="s">
        <v>9537</v>
      </c>
      <c r="L349" t="s">
        <v>9538</v>
      </c>
      <c r="N349" t="s">
        <v>128</v>
      </c>
      <c r="O349" t="s">
        <v>120</v>
      </c>
      <c r="P349" s="3">
        <v>96950</v>
      </c>
      <c r="Q349" t="s">
        <v>121</v>
      </c>
      <c r="R349" t="s">
        <v>1661</v>
      </c>
      <c r="S349" s="10">
        <v>16702356351</v>
      </c>
      <c r="U349" t="s">
        <v>9539</v>
      </c>
      <c r="V349">
        <v>7225</v>
      </c>
      <c r="W349" t="s">
        <v>123</v>
      </c>
      <c r="Y349" t="s">
        <v>9540</v>
      </c>
      <c r="Z349" t="s">
        <v>9541</v>
      </c>
      <c r="AB349" t="s">
        <v>9542</v>
      </c>
      <c r="AC349" t="s">
        <v>9538</v>
      </c>
      <c r="AE349" t="s">
        <v>128</v>
      </c>
      <c r="AF349" t="s">
        <v>120</v>
      </c>
      <c r="AG349" s="3">
        <v>96950</v>
      </c>
      <c r="AH349" t="s">
        <v>121</v>
      </c>
      <c r="AI349" t="s">
        <v>762</v>
      </c>
      <c r="AJ349" s="10">
        <v>16702356351</v>
      </c>
      <c r="AL349" t="s">
        <v>9543</v>
      </c>
      <c r="BD349" t="str">
        <f>"15-1232.00"</f>
        <v>15-1232.00</v>
      </c>
      <c r="BE349" t="s">
        <v>2230</v>
      </c>
      <c r="BF349" t="s">
        <v>9544</v>
      </c>
      <c r="BG349" t="s">
        <v>9545</v>
      </c>
      <c r="BH349">
        <v>1</v>
      </c>
      <c r="BI349">
        <v>1</v>
      </c>
      <c r="BJ349" s="1">
        <v>45597</v>
      </c>
      <c r="BK349" s="1">
        <v>45961</v>
      </c>
      <c r="BL349" s="1">
        <v>45597</v>
      </c>
      <c r="BM349" s="1">
        <v>45961</v>
      </c>
      <c r="BN349">
        <v>40</v>
      </c>
      <c r="BO349">
        <v>0</v>
      </c>
      <c r="BP349">
        <v>8</v>
      </c>
      <c r="BQ349">
        <v>8</v>
      </c>
      <c r="BR349">
        <v>8</v>
      </c>
      <c r="BS349">
        <v>8</v>
      </c>
      <c r="BT349">
        <v>8</v>
      </c>
      <c r="BU349">
        <v>0</v>
      </c>
      <c r="BV349" t="str">
        <f>"8:00 AM"</f>
        <v>8:00 AM</v>
      </c>
      <c r="BW349" t="str">
        <f>"5:00 PM"</f>
        <v>5:00 PM</v>
      </c>
      <c r="BX349" t="s">
        <v>133</v>
      </c>
      <c r="BY349">
        <v>0</v>
      </c>
      <c r="BZ349">
        <v>24</v>
      </c>
      <c r="CA349" t="s">
        <v>115</v>
      </c>
      <c r="CC349" s="2" t="s">
        <v>9546</v>
      </c>
      <c r="CD349" t="s">
        <v>9547</v>
      </c>
      <c r="CE349" t="s">
        <v>1000</v>
      </c>
      <c r="CF349" t="s">
        <v>128</v>
      </c>
      <c r="CG349" t="s">
        <v>120</v>
      </c>
      <c r="CH349" s="3">
        <v>96950</v>
      </c>
      <c r="CI349" s="4">
        <v>14.14</v>
      </c>
      <c r="CJ349" s="4">
        <v>14.14</v>
      </c>
      <c r="CK349" s="4">
        <v>21.21</v>
      </c>
      <c r="CL349" s="4">
        <v>21.21</v>
      </c>
      <c r="CM349" t="s">
        <v>136</v>
      </c>
      <c r="CN349" t="s">
        <v>224</v>
      </c>
      <c r="CO349" t="s">
        <v>137</v>
      </c>
      <c r="CQ349" t="s">
        <v>115</v>
      </c>
      <c r="CR349" t="s">
        <v>138</v>
      </c>
      <c r="CS349" t="s">
        <v>139</v>
      </c>
      <c r="CT349" t="s">
        <v>138</v>
      </c>
      <c r="CU349" t="s">
        <v>139</v>
      </c>
      <c r="CV349" t="s">
        <v>138</v>
      </c>
      <c r="CW349" t="s">
        <v>139</v>
      </c>
      <c r="CX349" t="s">
        <v>9548</v>
      </c>
      <c r="CY349" s="10">
        <v>16702356351</v>
      </c>
      <c r="CZ349" t="s">
        <v>9543</v>
      </c>
      <c r="DA349" t="s">
        <v>139</v>
      </c>
      <c r="DB349" t="s">
        <v>138</v>
      </c>
      <c r="DC349" t="s">
        <v>115</v>
      </c>
    </row>
    <row r="350" spans="1:112" ht="14.45" customHeight="1" x14ac:dyDescent="0.25">
      <c r="A350" t="s">
        <v>10022</v>
      </c>
      <c r="B350" t="s">
        <v>158</v>
      </c>
      <c r="C350" s="1">
        <v>45471</v>
      </c>
      <c r="D350" s="1">
        <v>45583</v>
      </c>
      <c r="E350" t="s">
        <v>210</v>
      </c>
      <c r="F350" s="1">
        <v>45564</v>
      </c>
      <c r="G350" t="s">
        <v>115</v>
      </c>
      <c r="H350" t="s">
        <v>115</v>
      </c>
      <c r="I350" t="s">
        <v>115</v>
      </c>
      <c r="J350" t="s">
        <v>1436</v>
      </c>
      <c r="L350" t="s">
        <v>1437</v>
      </c>
      <c r="M350" t="s">
        <v>1438</v>
      </c>
      <c r="N350" t="s">
        <v>128</v>
      </c>
      <c r="O350" t="s">
        <v>120</v>
      </c>
      <c r="P350" s="3">
        <v>96950</v>
      </c>
      <c r="Q350" t="s">
        <v>121</v>
      </c>
      <c r="S350" s="10">
        <v>16072858730</v>
      </c>
      <c r="U350" t="s">
        <v>1439</v>
      </c>
      <c r="V350">
        <v>561320</v>
      </c>
      <c r="W350" t="s">
        <v>123</v>
      </c>
      <c r="Y350" t="s">
        <v>1440</v>
      </c>
      <c r="Z350" t="s">
        <v>1441</v>
      </c>
      <c r="AA350" t="s">
        <v>1442</v>
      </c>
      <c r="AB350" t="s">
        <v>448</v>
      </c>
      <c r="AC350" t="s">
        <v>1437</v>
      </c>
      <c r="AD350" t="s">
        <v>1438</v>
      </c>
      <c r="AE350" t="s">
        <v>128</v>
      </c>
      <c r="AF350" t="s">
        <v>120</v>
      </c>
      <c r="AG350" s="3">
        <v>96950</v>
      </c>
      <c r="AH350" t="s">
        <v>121</v>
      </c>
      <c r="AJ350" s="10">
        <v>16702858730</v>
      </c>
      <c r="AL350" t="s">
        <v>1443</v>
      </c>
      <c r="BD350" t="str">
        <f>"49-9071.00"</f>
        <v>49-9071.00</v>
      </c>
      <c r="BE350" t="s">
        <v>169</v>
      </c>
      <c r="BF350" t="s">
        <v>3154</v>
      </c>
      <c r="BG350" t="s">
        <v>2872</v>
      </c>
      <c r="BH350">
        <v>15</v>
      </c>
      <c r="BJ350" s="1">
        <v>45566</v>
      </c>
      <c r="BK350" s="1">
        <v>45930</v>
      </c>
      <c r="BN350">
        <v>35</v>
      </c>
      <c r="BO350">
        <v>0</v>
      </c>
      <c r="BP350">
        <v>7</v>
      </c>
      <c r="BQ350">
        <v>7</v>
      </c>
      <c r="BR350">
        <v>7</v>
      </c>
      <c r="BS350">
        <v>7</v>
      </c>
      <c r="BT350">
        <v>7</v>
      </c>
      <c r="BU350">
        <v>0</v>
      </c>
      <c r="BV350" t="str">
        <f>"9:00 AM"</f>
        <v>9:00 AM</v>
      </c>
      <c r="BW350" t="str">
        <f>"5:00 PM"</f>
        <v>5:00 PM</v>
      </c>
      <c r="BX350" t="s">
        <v>240</v>
      </c>
      <c r="BY350">
        <v>0</v>
      </c>
      <c r="BZ350">
        <v>12</v>
      </c>
      <c r="CA350" t="s">
        <v>115</v>
      </c>
      <c r="CC350" t="s">
        <v>10023</v>
      </c>
      <c r="CD350" t="s">
        <v>3156</v>
      </c>
      <c r="CE350" t="s">
        <v>1448</v>
      </c>
      <c r="CF350" t="s">
        <v>128</v>
      </c>
      <c r="CG350" t="s">
        <v>120</v>
      </c>
      <c r="CH350" s="3">
        <v>96950</v>
      </c>
      <c r="CI350" s="4">
        <v>9.5399999999999991</v>
      </c>
      <c r="CJ350" s="4">
        <v>9.5399999999999991</v>
      </c>
      <c r="CK350" s="4">
        <v>14.31</v>
      </c>
      <c r="CL350" s="4">
        <v>14.31</v>
      </c>
      <c r="CM350" t="s">
        <v>136</v>
      </c>
      <c r="CN350" t="s">
        <v>224</v>
      </c>
      <c r="CO350" t="s">
        <v>137</v>
      </c>
      <c r="CQ350" t="s">
        <v>115</v>
      </c>
      <c r="CR350" t="s">
        <v>138</v>
      </c>
      <c r="CS350" t="s">
        <v>139</v>
      </c>
      <c r="CT350" t="s">
        <v>138</v>
      </c>
      <c r="CU350" t="s">
        <v>139</v>
      </c>
      <c r="CV350" t="s">
        <v>138</v>
      </c>
      <c r="CW350" t="s">
        <v>139</v>
      </c>
      <c r="CX350" s="2" t="s">
        <v>4854</v>
      </c>
      <c r="CY350" s="10">
        <v>16702858730</v>
      </c>
      <c r="CZ350" t="s">
        <v>1443</v>
      </c>
      <c r="DA350" t="s">
        <v>331</v>
      </c>
      <c r="DB350" t="s">
        <v>138</v>
      </c>
      <c r="DC350" t="s">
        <v>115</v>
      </c>
    </row>
    <row r="351" spans="1:112" ht="14.45" customHeight="1" x14ac:dyDescent="0.25">
      <c r="A351" t="s">
        <v>11596</v>
      </c>
      <c r="B351" t="s">
        <v>248</v>
      </c>
      <c r="C351" s="1">
        <v>45498</v>
      </c>
      <c r="D351" s="1">
        <v>45583</v>
      </c>
      <c r="E351" t="s">
        <v>210</v>
      </c>
      <c r="F351" s="1">
        <v>45595</v>
      </c>
      <c r="G351" t="s">
        <v>115</v>
      </c>
      <c r="H351" t="s">
        <v>115</v>
      </c>
      <c r="I351" t="s">
        <v>115</v>
      </c>
      <c r="J351" t="s">
        <v>11597</v>
      </c>
      <c r="L351" t="s">
        <v>11598</v>
      </c>
      <c r="M351" t="s">
        <v>11599</v>
      </c>
      <c r="N351" t="s">
        <v>119</v>
      </c>
      <c r="O351" t="s">
        <v>120</v>
      </c>
      <c r="P351" s="3">
        <v>96950</v>
      </c>
      <c r="Q351" t="s">
        <v>121</v>
      </c>
      <c r="S351" s="10">
        <v>16702345091</v>
      </c>
      <c r="U351" t="s">
        <v>11600</v>
      </c>
      <c r="V351">
        <v>524126</v>
      </c>
      <c r="W351" t="s">
        <v>123</v>
      </c>
      <c r="Y351" t="s">
        <v>3834</v>
      </c>
      <c r="Z351" t="s">
        <v>11601</v>
      </c>
      <c r="AA351" t="s">
        <v>368</v>
      </c>
      <c r="AB351" t="s">
        <v>235</v>
      </c>
      <c r="AC351" t="s">
        <v>11598</v>
      </c>
      <c r="AD351" t="s">
        <v>11599</v>
      </c>
      <c r="AE351" t="s">
        <v>119</v>
      </c>
      <c r="AF351" t="s">
        <v>120</v>
      </c>
      <c r="AG351" s="3">
        <v>96950</v>
      </c>
      <c r="AH351" t="s">
        <v>121</v>
      </c>
      <c r="AJ351" s="10">
        <v>16702345091</v>
      </c>
      <c r="AL351" t="s">
        <v>11602</v>
      </c>
      <c r="AM351" t="s">
        <v>734</v>
      </c>
      <c r="AN351" t="s">
        <v>11603</v>
      </c>
      <c r="AO351" t="s">
        <v>1864</v>
      </c>
      <c r="AP351" t="s">
        <v>11604</v>
      </c>
      <c r="AQ351" t="s">
        <v>11605</v>
      </c>
      <c r="AR351" t="s">
        <v>11599</v>
      </c>
      <c r="AS351" t="s">
        <v>119</v>
      </c>
      <c r="AT351" t="s">
        <v>120</v>
      </c>
      <c r="AU351" s="3">
        <v>96950</v>
      </c>
      <c r="AV351" t="s">
        <v>121</v>
      </c>
      <c r="AX351">
        <v>16702347455</v>
      </c>
      <c r="AZ351" t="s">
        <v>11606</v>
      </c>
      <c r="BA351" t="s">
        <v>11607</v>
      </c>
      <c r="BB351" t="s">
        <v>120</v>
      </c>
      <c r="BC351" t="s">
        <v>11608</v>
      </c>
      <c r="BD351" t="str">
        <f>"13-2011.00"</f>
        <v>13-2011.00</v>
      </c>
      <c r="BE351" t="s">
        <v>893</v>
      </c>
      <c r="BF351" t="s">
        <v>11609</v>
      </c>
      <c r="BG351" t="s">
        <v>201</v>
      </c>
      <c r="BH351">
        <v>1</v>
      </c>
      <c r="BI351">
        <v>1</v>
      </c>
      <c r="BJ351" s="1">
        <v>45597</v>
      </c>
      <c r="BK351" s="1">
        <v>45961</v>
      </c>
      <c r="BL351" s="1">
        <v>45597</v>
      </c>
      <c r="BM351" s="1">
        <v>45961</v>
      </c>
      <c r="BN351">
        <v>35</v>
      </c>
      <c r="BO351">
        <v>0</v>
      </c>
      <c r="BP351">
        <v>7</v>
      </c>
      <c r="BQ351">
        <v>7</v>
      </c>
      <c r="BR351">
        <v>7</v>
      </c>
      <c r="BS351">
        <v>7</v>
      </c>
      <c r="BT351">
        <v>7</v>
      </c>
      <c r="BU351">
        <v>0</v>
      </c>
      <c r="BV351" t="str">
        <f>"9:00 AM"</f>
        <v>9:00 AM</v>
      </c>
      <c r="BW351" t="str">
        <f>"5:00 PM"</f>
        <v>5:00 PM</v>
      </c>
      <c r="BX351" t="s">
        <v>360</v>
      </c>
      <c r="BY351">
        <v>0</v>
      </c>
      <c r="BZ351">
        <v>48</v>
      </c>
      <c r="CA351" t="s">
        <v>115</v>
      </c>
      <c r="CC351" t="s">
        <v>11610</v>
      </c>
      <c r="CD351" t="s">
        <v>11611</v>
      </c>
      <c r="CE351" t="s">
        <v>11599</v>
      </c>
      <c r="CF351" t="s">
        <v>119</v>
      </c>
      <c r="CG351" t="s">
        <v>120</v>
      </c>
      <c r="CH351" s="3">
        <v>96950</v>
      </c>
      <c r="CI351" s="4">
        <v>16.98</v>
      </c>
      <c r="CJ351" s="4">
        <v>30</v>
      </c>
      <c r="CK351" s="4">
        <v>25.47</v>
      </c>
      <c r="CL351" s="4">
        <v>45</v>
      </c>
      <c r="CM351" t="s">
        <v>136</v>
      </c>
      <c r="CO351" t="s">
        <v>137</v>
      </c>
      <c r="CQ351" t="s">
        <v>115</v>
      </c>
      <c r="CR351" t="s">
        <v>138</v>
      </c>
      <c r="CS351" t="s">
        <v>139</v>
      </c>
      <c r="CT351" t="s">
        <v>139</v>
      </c>
      <c r="CU351" t="s">
        <v>139</v>
      </c>
      <c r="CV351" t="s">
        <v>138</v>
      </c>
      <c r="CW351" t="s">
        <v>139</v>
      </c>
      <c r="CX351" t="s">
        <v>11612</v>
      </c>
      <c r="CY351" s="10">
        <v>16702345091</v>
      </c>
      <c r="CZ351" t="s">
        <v>11602</v>
      </c>
      <c r="DA351" t="s">
        <v>139</v>
      </c>
      <c r="DB351" t="s">
        <v>138</v>
      </c>
      <c r="DC351" t="s">
        <v>115</v>
      </c>
      <c r="DD351" t="s">
        <v>11603</v>
      </c>
      <c r="DE351" t="s">
        <v>1864</v>
      </c>
      <c r="DF351" t="s">
        <v>1176</v>
      </c>
      <c r="DG351" t="s">
        <v>11607</v>
      </c>
      <c r="DH351" t="s">
        <v>11606</v>
      </c>
    </row>
    <row r="352" spans="1:112" ht="14.45" customHeight="1" x14ac:dyDescent="0.25">
      <c r="A352" t="s">
        <v>11619</v>
      </c>
      <c r="B352" t="s">
        <v>158</v>
      </c>
      <c r="C352" s="1">
        <v>45471</v>
      </c>
      <c r="D352" s="1">
        <v>45583</v>
      </c>
      <c r="E352" t="s">
        <v>210</v>
      </c>
      <c r="F352" s="1">
        <v>45564</v>
      </c>
      <c r="G352" t="s">
        <v>115</v>
      </c>
      <c r="H352" t="s">
        <v>115</v>
      </c>
      <c r="I352" t="s">
        <v>115</v>
      </c>
      <c r="J352" t="s">
        <v>1436</v>
      </c>
      <c r="L352" t="s">
        <v>1437</v>
      </c>
      <c r="M352" t="s">
        <v>1438</v>
      </c>
      <c r="N352" t="s">
        <v>128</v>
      </c>
      <c r="O352" t="s">
        <v>120</v>
      </c>
      <c r="P352" s="3">
        <v>96950</v>
      </c>
      <c r="Q352" t="s">
        <v>121</v>
      </c>
      <c r="S352" s="10">
        <v>16702858730</v>
      </c>
      <c r="U352" t="s">
        <v>1439</v>
      </c>
      <c r="V352">
        <v>561320</v>
      </c>
      <c r="W352" t="s">
        <v>123</v>
      </c>
      <c r="Y352" t="s">
        <v>1440</v>
      </c>
      <c r="Z352" t="s">
        <v>1441</v>
      </c>
      <c r="AA352" t="s">
        <v>1442</v>
      </c>
      <c r="AB352" t="s">
        <v>448</v>
      </c>
      <c r="AC352" t="s">
        <v>1437</v>
      </c>
      <c r="AD352" t="s">
        <v>1438</v>
      </c>
      <c r="AE352" t="s">
        <v>128</v>
      </c>
      <c r="AF352" t="s">
        <v>120</v>
      </c>
      <c r="AG352" s="3">
        <v>96950</v>
      </c>
      <c r="AH352" t="s">
        <v>121</v>
      </c>
      <c r="AJ352" s="10">
        <v>16702858730</v>
      </c>
      <c r="AL352" t="s">
        <v>1443</v>
      </c>
      <c r="BD352" t="str">
        <f>"35-2014.00"</f>
        <v>35-2014.00</v>
      </c>
      <c r="BE352" t="s">
        <v>221</v>
      </c>
      <c r="BF352" t="s">
        <v>10425</v>
      </c>
      <c r="BG352" t="s">
        <v>4610</v>
      </c>
      <c r="BH352">
        <v>19</v>
      </c>
      <c r="BJ352" s="1">
        <v>45566</v>
      </c>
      <c r="BK352" s="1">
        <v>45930</v>
      </c>
      <c r="BN352">
        <v>35</v>
      </c>
      <c r="BO352">
        <v>0</v>
      </c>
      <c r="BP352">
        <v>7</v>
      </c>
      <c r="BQ352">
        <v>7</v>
      </c>
      <c r="BR352">
        <v>7</v>
      </c>
      <c r="BS352">
        <v>7</v>
      </c>
      <c r="BT352">
        <v>7</v>
      </c>
      <c r="BU352">
        <v>0</v>
      </c>
      <c r="BV352" t="str">
        <f>"8:00 AM"</f>
        <v>8:00 AM</v>
      </c>
      <c r="BW352" t="str">
        <f>"4:00 PM"</f>
        <v>4:00 PM</v>
      </c>
      <c r="BX352" t="s">
        <v>240</v>
      </c>
      <c r="BY352">
        <v>0</v>
      </c>
      <c r="BZ352">
        <v>12</v>
      </c>
      <c r="CA352" t="s">
        <v>115</v>
      </c>
      <c r="CC352" t="s">
        <v>11620</v>
      </c>
      <c r="CD352" t="s">
        <v>1447</v>
      </c>
      <c r="CE352" t="s">
        <v>1448</v>
      </c>
      <c r="CF352" t="s">
        <v>128</v>
      </c>
      <c r="CG352" t="s">
        <v>120</v>
      </c>
      <c r="CH352" s="3">
        <v>96950</v>
      </c>
      <c r="CI352" s="4">
        <v>8.69</v>
      </c>
      <c r="CJ352" s="4">
        <v>8.69</v>
      </c>
      <c r="CK352" s="4">
        <v>13.04</v>
      </c>
      <c r="CL352" s="4">
        <v>13.04</v>
      </c>
      <c r="CM352" t="s">
        <v>136</v>
      </c>
      <c r="CN352" t="s">
        <v>191</v>
      </c>
      <c r="CO352" t="s">
        <v>137</v>
      </c>
      <c r="CQ352" t="s">
        <v>115</v>
      </c>
      <c r="CR352" t="s">
        <v>138</v>
      </c>
      <c r="CS352" t="s">
        <v>139</v>
      </c>
      <c r="CT352" t="s">
        <v>138</v>
      </c>
      <c r="CU352" t="s">
        <v>139</v>
      </c>
      <c r="CV352" t="s">
        <v>138</v>
      </c>
      <c r="CW352" t="s">
        <v>139</v>
      </c>
      <c r="CX352" s="2" t="s">
        <v>4947</v>
      </c>
      <c r="CY352" s="10">
        <v>16702858730</v>
      </c>
      <c r="CZ352" t="s">
        <v>1443</v>
      </c>
      <c r="DA352" t="s">
        <v>331</v>
      </c>
      <c r="DB352" t="s">
        <v>138</v>
      </c>
      <c r="DC352" t="s">
        <v>115</v>
      </c>
    </row>
    <row r="353" spans="1:112" ht="14.45" customHeight="1" x14ac:dyDescent="0.25">
      <c r="A353" t="s">
        <v>12193</v>
      </c>
      <c r="B353" t="s">
        <v>158</v>
      </c>
      <c r="C353" s="1">
        <v>45544</v>
      </c>
      <c r="D353" s="1">
        <v>45583</v>
      </c>
      <c r="E353" t="s">
        <v>114</v>
      </c>
      <c r="G353" t="s">
        <v>115</v>
      </c>
      <c r="H353" t="s">
        <v>115</v>
      </c>
      <c r="I353" t="s">
        <v>115</v>
      </c>
      <c r="J353" t="s">
        <v>4207</v>
      </c>
      <c r="K353" t="s">
        <v>4208</v>
      </c>
      <c r="L353" t="s">
        <v>4143</v>
      </c>
      <c r="N353" t="s">
        <v>119</v>
      </c>
      <c r="O353" t="s">
        <v>120</v>
      </c>
      <c r="P353" s="3">
        <v>96950</v>
      </c>
      <c r="Q353" t="s">
        <v>121</v>
      </c>
      <c r="S353" s="10">
        <v>16702853664</v>
      </c>
      <c r="U353" t="s">
        <v>4209</v>
      </c>
      <c r="V353">
        <v>561320</v>
      </c>
      <c r="W353" t="s">
        <v>123</v>
      </c>
      <c r="Y353" t="s">
        <v>4210</v>
      </c>
      <c r="Z353" t="s">
        <v>4211</v>
      </c>
      <c r="AA353" t="s">
        <v>489</v>
      </c>
      <c r="AB353" t="s">
        <v>1191</v>
      </c>
      <c r="AC353" t="s">
        <v>4143</v>
      </c>
      <c r="AE353" t="s">
        <v>119</v>
      </c>
      <c r="AF353" t="s">
        <v>120</v>
      </c>
      <c r="AG353" s="3">
        <v>96950</v>
      </c>
      <c r="AH353" t="s">
        <v>121</v>
      </c>
      <c r="AJ353" s="10">
        <v>16702853664</v>
      </c>
      <c r="AL353" t="s">
        <v>12194</v>
      </c>
      <c r="BD353" t="str">
        <f>"49-9071.00"</f>
        <v>49-9071.00</v>
      </c>
      <c r="BE353" t="s">
        <v>169</v>
      </c>
      <c r="BF353" t="s">
        <v>12195</v>
      </c>
      <c r="BG353" t="s">
        <v>1469</v>
      </c>
      <c r="BH353">
        <v>10</v>
      </c>
      <c r="BJ353" s="1">
        <v>45597</v>
      </c>
      <c r="BK353" s="1">
        <v>45961</v>
      </c>
      <c r="BN353">
        <v>35</v>
      </c>
      <c r="BO353">
        <v>0</v>
      </c>
      <c r="BP353">
        <v>7</v>
      </c>
      <c r="BQ353">
        <v>7</v>
      </c>
      <c r="BR353">
        <v>7</v>
      </c>
      <c r="BS353">
        <v>7</v>
      </c>
      <c r="BT353">
        <v>7</v>
      </c>
      <c r="BU353">
        <v>0</v>
      </c>
      <c r="BV353" t="str">
        <f>"8:00 AM"</f>
        <v>8:00 AM</v>
      </c>
      <c r="BW353" t="str">
        <f>"5:00 PM"</f>
        <v>5:00 PM</v>
      </c>
      <c r="BX353" t="s">
        <v>240</v>
      </c>
      <c r="BY353">
        <v>0</v>
      </c>
      <c r="BZ353">
        <v>24</v>
      </c>
      <c r="CA353" t="s">
        <v>115</v>
      </c>
      <c r="CC353" t="s">
        <v>1654</v>
      </c>
      <c r="CD353" t="s">
        <v>1000</v>
      </c>
      <c r="CF353" t="s">
        <v>119</v>
      </c>
      <c r="CG353" t="s">
        <v>120</v>
      </c>
      <c r="CH353" s="3">
        <v>96950</v>
      </c>
      <c r="CI353" s="4">
        <v>9.75</v>
      </c>
      <c r="CJ353" s="4">
        <v>9.75</v>
      </c>
      <c r="CK353" s="4">
        <v>14.63</v>
      </c>
      <c r="CL353" s="4">
        <v>14.63</v>
      </c>
      <c r="CM353" t="s">
        <v>136</v>
      </c>
      <c r="CN353" t="s">
        <v>139</v>
      </c>
      <c r="CO353" t="s">
        <v>137</v>
      </c>
      <c r="CQ353" t="s">
        <v>115</v>
      </c>
      <c r="CR353" t="s">
        <v>138</v>
      </c>
      <c r="CS353" t="s">
        <v>139</v>
      </c>
      <c r="CT353" t="s">
        <v>138</v>
      </c>
      <c r="CU353" t="s">
        <v>139</v>
      </c>
      <c r="CV353" t="s">
        <v>138</v>
      </c>
      <c r="CW353" t="s">
        <v>139</v>
      </c>
      <c r="CX353" t="s">
        <v>4212</v>
      </c>
      <c r="CY353" s="10">
        <v>16709895600</v>
      </c>
      <c r="CZ353" t="s">
        <v>12196</v>
      </c>
      <c r="DA353" t="s">
        <v>139</v>
      </c>
      <c r="DB353" t="s">
        <v>138</v>
      </c>
      <c r="DC353" t="s">
        <v>115</v>
      </c>
    </row>
    <row r="354" spans="1:112" ht="14.45" customHeight="1" x14ac:dyDescent="0.25">
      <c r="A354" t="s">
        <v>12390</v>
      </c>
      <c r="B354" t="s">
        <v>158</v>
      </c>
      <c r="C354" s="1">
        <v>45472</v>
      </c>
      <c r="D354" s="1">
        <v>45583</v>
      </c>
      <c r="E354" t="s">
        <v>210</v>
      </c>
      <c r="F354" s="1">
        <v>45595</v>
      </c>
      <c r="G354" t="s">
        <v>115</v>
      </c>
      <c r="H354" t="s">
        <v>115</v>
      </c>
      <c r="I354" t="s">
        <v>115</v>
      </c>
      <c r="J354" t="s">
        <v>1436</v>
      </c>
      <c r="L354" t="s">
        <v>1437</v>
      </c>
      <c r="M354" t="s">
        <v>1438</v>
      </c>
      <c r="N354" t="s">
        <v>128</v>
      </c>
      <c r="O354" t="s">
        <v>120</v>
      </c>
      <c r="P354" s="3">
        <v>96950</v>
      </c>
      <c r="Q354" t="s">
        <v>121</v>
      </c>
      <c r="S354" s="10">
        <v>16072858730</v>
      </c>
      <c r="U354" t="s">
        <v>1439</v>
      </c>
      <c r="V354">
        <v>561320</v>
      </c>
      <c r="W354" t="s">
        <v>123</v>
      </c>
      <c r="Y354" t="s">
        <v>1440</v>
      </c>
      <c r="Z354" t="s">
        <v>1441</v>
      </c>
      <c r="AA354" t="s">
        <v>1442</v>
      </c>
      <c r="AB354" t="s">
        <v>448</v>
      </c>
      <c r="AC354" t="s">
        <v>1437</v>
      </c>
      <c r="AD354" t="s">
        <v>1438</v>
      </c>
      <c r="AE354" t="s">
        <v>128</v>
      </c>
      <c r="AF354" t="s">
        <v>120</v>
      </c>
      <c r="AG354" s="3">
        <v>96950</v>
      </c>
      <c r="AH354" t="s">
        <v>121</v>
      </c>
      <c r="AJ354" s="10">
        <v>16702858730</v>
      </c>
      <c r="AL354" t="s">
        <v>1443</v>
      </c>
      <c r="BD354" t="str">
        <f>"49-9071.00"</f>
        <v>49-9071.00</v>
      </c>
      <c r="BE354" t="s">
        <v>169</v>
      </c>
      <c r="BF354" t="s">
        <v>3154</v>
      </c>
      <c r="BG354" t="s">
        <v>2872</v>
      </c>
      <c r="BH354">
        <v>16</v>
      </c>
      <c r="BJ354" s="1">
        <v>45597</v>
      </c>
      <c r="BK354" s="1">
        <v>45961</v>
      </c>
      <c r="BN354">
        <v>35</v>
      </c>
      <c r="BO354">
        <v>0</v>
      </c>
      <c r="BP354">
        <v>7</v>
      </c>
      <c r="BQ354">
        <v>7</v>
      </c>
      <c r="BR354">
        <v>7</v>
      </c>
      <c r="BS354">
        <v>7</v>
      </c>
      <c r="BT354">
        <v>7</v>
      </c>
      <c r="BU354">
        <v>0</v>
      </c>
      <c r="BV354" t="str">
        <f>"9:00 AM"</f>
        <v>9:00 AM</v>
      </c>
      <c r="BW354" t="str">
        <f>"5:00 PM"</f>
        <v>5:00 PM</v>
      </c>
      <c r="BX354" t="s">
        <v>240</v>
      </c>
      <c r="BY354">
        <v>0</v>
      </c>
      <c r="BZ354">
        <v>12</v>
      </c>
      <c r="CA354" t="s">
        <v>115</v>
      </c>
      <c r="CC354" s="2" t="s">
        <v>12391</v>
      </c>
      <c r="CD354" t="s">
        <v>3156</v>
      </c>
      <c r="CE354" t="s">
        <v>1448</v>
      </c>
      <c r="CF354" t="s">
        <v>128</v>
      </c>
      <c r="CG354" t="s">
        <v>120</v>
      </c>
      <c r="CH354" s="3">
        <v>96950</v>
      </c>
      <c r="CI354" s="4">
        <v>9.5399999999999991</v>
      </c>
      <c r="CJ354" s="4">
        <v>9.5399999999999991</v>
      </c>
      <c r="CK354" s="4">
        <v>14.31</v>
      </c>
      <c r="CL354" s="4">
        <v>14.31</v>
      </c>
      <c r="CM354" t="s">
        <v>136</v>
      </c>
      <c r="CN354" t="s">
        <v>191</v>
      </c>
      <c r="CO354" t="s">
        <v>137</v>
      </c>
      <c r="CQ354" t="s">
        <v>115</v>
      </c>
      <c r="CR354" t="s">
        <v>138</v>
      </c>
      <c r="CS354" t="s">
        <v>139</v>
      </c>
      <c r="CT354" t="s">
        <v>138</v>
      </c>
      <c r="CU354" t="s">
        <v>139</v>
      </c>
      <c r="CV354" t="s">
        <v>138</v>
      </c>
      <c r="CW354" t="s">
        <v>139</v>
      </c>
      <c r="CX354" s="2" t="s">
        <v>12392</v>
      </c>
      <c r="CY354" s="10">
        <v>16702858730</v>
      </c>
      <c r="CZ354" t="s">
        <v>1443</v>
      </c>
      <c r="DA354" t="s">
        <v>331</v>
      </c>
      <c r="DB354" t="s">
        <v>138</v>
      </c>
      <c r="DC354" t="s">
        <v>115</v>
      </c>
    </row>
    <row r="355" spans="1:112" ht="14.45" customHeight="1" x14ac:dyDescent="0.25">
      <c r="A355" t="s">
        <v>12512</v>
      </c>
      <c r="B355" t="s">
        <v>248</v>
      </c>
      <c r="C355" s="1">
        <v>45525</v>
      </c>
      <c r="D355" s="1">
        <v>45583</v>
      </c>
      <c r="E355" t="s">
        <v>210</v>
      </c>
      <c r="F355" s="1">
        <v>45625</v>
      </c>
      <c r="G355" t="s">
        <v>115</v>
      </c>
      <c r="H355" t="s">
        <v>115</v>
      </c>
      <c r="I355" t="s">
        <v>115</v>
      </c>
      <c r="J355" t="s">
        <v>363</v>
      </c>
      <c r="L355" t="s">
        <v>2816</v>
      </c>
      <c r="M355" t="s">
        <v>1211</v>
      </c>
      <c r="N355" t="s">
        <v>119</v>
      </c>
      <c r="O355" t="s">
        <v>120</v>
      </c>
      <c r="P355" s="3">
        <v>96950</v>
      </c>
      <c r="Q355" t="s">
        <v>121</v>
      </c>
      <c r="S355" s="10">
        <v>16702350561</v>
      </c>
      <c r="T355">
        <v>100</v>
      </c>
      <c r="U355" t="s">
        <v>367</v>
      </c>
      <c r="V355">
        <v>531110</v>
      </c>
      <c r="W355" t="s">
        <v>123</v>
      </c>
      <c r="Y355" t="s">
        <v>1204</v>
      </c>
      <c r="Z355" t="s">
        <v>1205</v>
      </c>
      <c r="AA355" t="s">
        <v>383</v>
      </c>
      <c r="AB355" t="s">
        <v>235</v>
      </c>
      <c r="AC355" t="s">
        <v>2816</v>
      </c>
      <c r="AD355" t="s">
        <v>1211</v>
      </c>
      <c r="AE355" t="s">
        <v>119</v>
      </c>
      <c r="AF355" t="s">
        <v>120</v>
      </c>
      <c r="AG355" s="3">
        <v>96950</v>
      </c>
      <c r="AH355" t="s">
        <v>121</v>
      </c>
      <c r="AJ355" s="10">
        <v>16702350561</v>
      </c>
      <c r="AK355">
        <v>100</v>
      </c>
      <c r="AL355" t="s">
        <v>371</v>
      </c>
      <c r="BD355" t="str">
        <f>"27-1024.00"</f>
        <v>27-1024.00</v>
      </c>
      <c r="BE355" t="s">
        <v>3907</v>
      </c>
      <c r="BF355" t="s">
        <v>12513</v>
      </c>
      <c r="BG355" t="s">
        <v>12514</v>
      </c>
      <c r="BH355">
        <v>1</v>
      </c>
      <c r="BI355">
        <v>1</v>
      </c>
      <c r="BJ355" s="1">
        <v>45627</v>
      </c>
      <c r="BK355" s="1">
        <v>45991</v>
      </c>
      <c r="BL355" s="1">
        <v>45627</v>
      </c>
      <c r="BM355" s="1">
        <v>45991</v>
      </c>
      <c r="BN355">
        <v>35</v>
      </c>
      <c r="BO355">
        <v>0</v>
      </c>
      <c r="BP355">
        <v>7</v>
      </c>
      <c r="BQ355">
        <v>7</v>
      </c>
      <c r="BR355">
        <v>7</v>
      </c>
      <c r="BS355">
        <v>7</v>
      </c>
      <c r="BT355">
        <v>7</v>
      </c>
      <c r="BU355">
        <v>0</v>
      </c>
      <c r="BV355" t="str">
        <f>"8:00 AM"</f>
        <v>8:00 AM</v>
      </c>
      <c r="BW355" t="str">
        <f>"5:00 PM"</f>
        <v>5:00 PM</v>
      </c>
      <c r="BX355" t="s">
        <v>360</v>
      </c>
      <c r="BY355">
        <v>0</v>
      </c>
      <c r="BZ355">
        <v>6</v>
      </c>
      <c r="CA355" t="s">
        <v>115</v>
      </c>
      <c r="CC355" t="s">
        <v>12515</v>
      </c>
      <c r="CD355" t="s">
        <v>1210</v>
      </c>
      <c r="CE355" t="s">
        <v>1211</v>
      </c>
      <c r="CF355" t="s">
        <v>119</v>
      </c>
      <c r="CG355" t="s">
        <v>120</v>
      </c>
      <c r="CH355" s="3">
        <v>96950</v>
      </c>
      <c r="CI355" s="4">
        <v>10.130000000000001</v>
      </c>
      <c r="CJ355" s="4">
        <v>10.130000000000001</v>
      </c>
      <c r="CK355" s="4">
        <v>15.2</v>
      </c>
      <c r="CL355" s="4">
        <v>15.2</v>
      </c>
      <c r="CM355" t="s">
        <v>136</v>
      </c>
      <c r="CN355" t="s">
        <v>378</v>
      </c>
      <c r="CO355" t="s">
        <v>137</v>
      </c>
      <c r="CQ355" t="s">
        <v>115</v>
      </c>
      <c r="CR355" t="s">
        <v>138</v>
      </c>
      <c r="CS355" t="s">
        <v>139</v>
      </c>
      <c r="CT355" t="s">
        <v>138</v>
      </c>
      <c r="CU355" t="s">
        <v>138</v>
      </c>
      <c r="CV355" t="s">
        <v>138</v>
      </c>
      <c r="CW355" t="s">
        <v>139</v>
      </c>
      <c r="CX355" t="s">
        <v>379</v>
      </c>
      <c r="CY355" s="10">
        <v>16702350561</v>
      </c>
      <c r="CZ355" t="s">
        <v>371</v>
      </c>
      <c r="DA355" t="s">
        <v>246</v>
      </c>
      <c r="DB355" t="s">
        <v>138</v>
      </c>
      <c r="DC355" t="s">
        <v>115</v>
      </c>
    </row>
    <row r="356" spans="1:112" ht="14.45" customHeight="1" x14ac:dyDescent="0.25">
      <c r="A356" t="s">
        <v>12521</v>
      </c>
      <c r="B356" t="s">
        <v>158</v>
      </c>
      <c r="C356" s="1">
        <v>45471</v>
      </c>
      <c r="D356" s="1">
        <v>45583</v>
      </c>
      <c r="E356" t="s">
        <v>210</v>
      </c>
      <c r="F356" s="1">
        <v>45564</v>
      </c>
      <c r="G356" t="s">
        <v>115</v>
      </c>
      <c r="H356" t="s">
        <v>115</v>
      </c>
      <c r="I356" t="s">
        <v>115</v>
      </c>
      <c r="J356" t="s">
        <v>1436</v>
      </c>
      <c r="L356" t="s">
        <v>1437</v>
      </c>
      <c r="M356" t="s">
        <v>1438</v>
      </c>
      <c r="N356" t="s">
        <v>128</v>
      </c>
      <c r="O356" t="s">
        <v>120</v>
      </c>
      <c r="P356" s="3">
        <v>96950</v>
      </c>
      <c r="Q356" t="s">
        <v>121</v>
      </c>
      <c r="S356" s="10">
        <v>16702858730</v>
      </c>
      <c r="U356" t="s">
        <v>4851</v>
      </c>
      <c r="V356">
        <v>561320</v>
      </c>
      <c r="W356" t="s">
        <v>123</v>
      </c>
      <c r="Y356" t="s">
        <v>1440</v>
      </c>
      <c r="Z356" t="s">
        <v>1441</v>
      </c>
      <c r="AA356" t="s">
        <v>1442</v>
      </c>
      <c r="AB356" t="s">
        <v>448</v>
      </c>
      <c r="AC356" t="s">
        <v>1437</v>
      </c>
      <c r="AD356" t="s">
        <v>4850</v>
      </c>
      <c r="AE356" t="s">
        <v>128</v>
      </c>
      <c r="AF356" t="s">
        <v>120</v>
      </c>
      <c r="AG356" s="3">
        <v>96950</v>
      </c>
      <c r="AH356" t="s">
        <v>121</v>
      </c>
      <c r="AJ356" s="10">
        <v>16702858730</v>
      </c>
      <c r="AL356" t="s">
        <v>1443</v>
      </c>
      <c r="BD356" t="str">
        <f>"37-2011.00"</f>
        <v>37-2011.00</v>
      </c>
      <c r="BE356" t="s">
        <v>1133</v>
      </c>
      <c r="BF356" t="s">
        <v>12522</v>
      </c>
      <c r="BG356" t="s">
        <v>2358</v>
      </c>
      <c r="BH356">
        <v>15</v>
      </c>
      <c r="BJ356" s="1">
        <v>45566</v>
      </c>
      <c r="BK356" s="1">
        <v>45930</v>
      </c>
      <c r="BN356">
        <v>35</v>
      </c>
      <c r="BO356">
        <v>0</v>
      </c>
      <c r="BP356">
        <v>7</v>
      </c>
      <c r="BQ356">
        <v>7</v>
      </c>
      <c r="BR356">
        <v>7</v>
      </c>
      <c r="BS356">
        <v>7</v>
      </c>
      <c r="BT356">
        <v>7</v>
      </c>
      <c r="BU356">
        <v>0</v>
      </c>
      <c r="BV356" t="str">
        <f>"9:00 AM"</f>
        <v>9:00 AM</v>
      </c>
      <c r="BW356" t="str">
        <f>"5:00 PM"</f>
        <v>5:00 PM</v>
      </c>
      <c r="BX356" t="s">
        <v>240</v>
      </c>
      <c r="BY356">
        <v>0</v>
      </c>
      <c r="BZ356">
        <v>3</v>
      </c>
      <c r="CA356" t="s">
        <v>115</v>
      </c>
      <c r="CC356" t="s">
        <v>12523</v>
      </c>
      <c r="CD356" t="s">
        <v>1447</v>
      </c>
      <c r="CE356" t="s">
        <v>1448</v>
      </c>
      <c r="CF356" t="s">
        <v>128</v>
      </c>
      <c r="CG356" t="s">
        <v>120</v>
      </c>
      <c r="CH356" s="3">
        <v>96950</v>
      </c>
      <c r="CI356" s="4">
        <v>8.15</v>
      </c>
      <c r="CJ356" s="4">
        <v>8.15</v>
      </c>
      <c r="CK356" s="4">
        <v>12.23</v>
      </c>
      <c r="CL356" s="4">
        <v>12.23</v>
      </c>
      <c r="CM356" t="s">
        <v>136</v>
      </c>
      <c r="CN356" t="s">
        <v>191</v>
      </c>
      <c r="CO356" t="s">
        <v>137</v>
      </c>
      <c r="CQ356" t="s">
        <v>115</v>
      </c>
      <c r="CR356" t="s">
        <v>138</v>
      </c>
      <c r="CS356" t="s">
        <v>139</v>
      </c>
      <c r="CT356" t="s">
        <v>138</v>
      </c>
      <c r="CU356" t="s">
        <v>139</v>
      </c>
      <c r="CV356" t="s">
        <v>138</v>
      </c>
      <c r="CW356" t="s">
        <v>139</v>
      </c>
      <c r="CX356" s="2" t="s">
        <v>4854</v>
      </c>
      <c r="CY356" s="10">
        <v>16702858730</v>
      </c>
      <c r="CZ356" t="s">
        <v>1443</v>
      </c>
      <c r="DA356" t="s">
        <v>331</v>
      </c>
      <c r="DB356" t="s">
        <v>138</v>
      </c>
      <c r="DC356" t="s">
        <v>115</v>
      </c>
    </row>
    <row r="357" spans="1:112" ht="14.45" customHeight="1" x14ac:dyDescent="0.25">
      <c r="A357" t="s">
        <v>12682</v>
      </c>
      <c r="B357" t="s">
        <v>248</v>
      </c>
      <c r="C357" s="1">
        <v>45519</v>
      </c>
      <c r="D357" s="1">
        <v>45583</v>
      </c>
      <c r="E357" t="s">
        <v>210</v>
      </c>
      <c r="F357" s="1">
        <v>45595</v>
      </c>
      <c r="G357" t="s">
        <v>138</v>
      </c>
      <c r="H357" t="s">
        <v>115</v>
      </c>
      <c r="I357" t="s">
        <v>115</v>
      </c>
      <c r="J357" t="s">
        <v>363</v>
      </c>
      <c r="L357" t="s">
        <v>12683</v>
      </c>
      <c r="M357" t="s">
        <v>1211</v>
      </c>
      <c r="N357" t="s">
        <v>119</v>
      </c>
      <c r="O357" t="s">
        <v>120</v>
      </c>
      <c r="P357" s="3">
        <v>96950</v>
      </c>
      <c r="Q357" t="s">
        <v>121</v>
      </c>
      <c r="S357" s="10">
        <v>16702350561</v>
      </c>
      <c r="T357">
        <v>100</v>
      </c>
      <c r="U357" t="s">
        <v>367</v>
      </c>
      <c r="V357">
        <v>531110</v>
      </c>
      <c r="W357" t="s">
        <v>123</v>
      </c>
      <c r="Y357" t="s">
        <v>12684</v>
      </c>
      <c r="Z357" t="s">
        <v>12685</v>
      </c>
      <c r="AA357" t="s">
        <v>12686</v>
      </c>
      <c r="AB357" t="s">
        <v>12687</v>
      </c>
      <c r="AC357" t="s">
        <v>12683</v>
      </c>
      <c r="AD357" t="s">
        <v>1211</v>
      </c>
      <c r="AE357" t="s">
        <v>119</v>
      </c>
      <c r="AF357" t="s">
        <v>120</v>
      </c>
      <c r="AG357" s="3">
        <v>96950</v>
      </c>
      <c r="AH357" t="s">
        <v>121</v>
      </c>
      <c r="AJ357" s="10">
        <v>16702350561</v>
      </c>
      <c r="AK357">
        <v>100</v>
      </c>
      <c r="AL357" t="s">
        <v>371</v>
      </c>
      <c r="BD357" t="str">
        <f>"11-3021.00"</f>
        <v>11-3021.00</v>
      </c>
      <c r="BE357" t="s">
        <v>12688</v>
      </c>
      <c r="BF357" t="s">
        <v>12689</v>
      </c>
      <c r="BG357" t="s">
        <v>12690</v>
      </c>
      <c r="BH357">
        <v>1</v>
      </c>
      <c r="BI357">
        <v>1</v>
      </c>
      <c r="BJ357" s="1">
        <v>45597</v>
      </c>
      <c r="BK357" s="1">
        <v>46691</v>
      </c>
      <c r="BL357" s="1">
        <v>45597</v>
      </c>
      <c r="BM357" s="1">
        <v>46691</v>
      </c>
      <c r="BN357">
        <v>35</v>
      </c>
      <c r="BO357">
        <v>0</v>
      </c>
      <c r="BP357">
        <v>7</v>
      </c>
      <c r="BQ357">
        <v>7</v>
      </c>
      <c r="BR357">
        <v>7</v>
      </c>
      <c r="BS357">
        <v>7</v>
      </c>
      <c r="BT357">
        <v>7</v>
      </c>
      <c r="BU357">
        <v>0</v>
      </c>
      <c r="BV357" t="str">
        <f>"8:00 AM"</f>
        <v>8:00 AM</v>
      </c>
      <c r="BW357" t="str">
        <f>"5:00 PM"</f>
        <v>5:00 PM</v>
      </c>
      <c r="BX357" t="s">
        <v>360</v>
      </c>
      <c r="BY357">
        <v>0</v>
      </c>
      <c r="BZ357">
        <v>48</v>
      </c>
      <c r="CA357" t="s">
        <v>138</v>
      </c>
      <c r="CB357">
        <v>5</v>
      </c>
      <c r="CC357" t="s">
        <v>12691</v>
      </c>
      <c r="CD357" t="s">
        <v>12683</v>
      </c>
      <c r="CE357" t="s">
        <v>1211</v>
      </c>
      <c r="CF357" t="s">
        <v>119</v>
      </c>
      <c r="CG357" t="s">
        <v>120</v>
      </c>
      <c r="CH357" s="3">
        <v>96950</v>
      </c>
      <c r="CI357" s="4">
        <v>5000</v>
      </c>
      <c r="CJ357" s="4">
        <v>5000</v>
      </c>
      <c r="CK357" s="4">
        <v>0</v>
      </c>
      <c r="CL357" s="4">
        <v>0</v>
      </c>
      <c r="CM357" t="s">
        <v>609</v>
      </c>
      <c r="CN357" t="s">
        <v>378</v>
      </c>
      <c r="CO357" t="s">
        <v>137</v>
      </c>
      <c r="CQ357" t="s">
        <v>115</v>
      </c>
      <c r="CR357" t="s">
        <v>138</v>
      </c>
      <c r="CS357" t="s">
        <v>139</v>
      </c>
      <c r="CT357" t="s">
        <v>139</v>
      </c>
      <c r="CU357" t="s">
        <v>138</v>
      </c>
      <c r="CV357" t="s">
        <v>138</v>
      </c>
      <c r="CW357" t="s">
        <v>139</v>
      </c>
      <c r="CX357" t="s">
        <v>379</v>
      </c>
      <c r="CY357" s="10">
        <v>16702350561</v>
      </c>
      <c r="CZ357" t="s">
        <v>371</v>
      </c>
      <c r="DA357" t="s">
        <v>246</v>
      </c>
      <c r="DB357" t="s">
        <v>138</v>
      </c>
      <c r="DC357" t="s">
        <v>115</v>
      </c>
    </row>
    <row r="358" spans="1:112" ht="14.45" customHeight="1" x14ac:dyDescent="0.25">
      <c r="A358" t="s">
        <v>13152</v>
      </c>
      <c r="B358" t="s">
        <v>248</v>
      </c>
      <c r="C358" s="1">
        <v>45485</v>
      </c>
      <c r="D358" s="1">
        <v>45583</v>
      </c>
      <c r="E358" t="s">
        <v>210</v>
      </c>
      <c r="F358" s="1">
        <v>45594</v>
      </c>
      <c r="G358" t="s">
        <v>138</v>
      </c>
      <c r="H358" t="s">
        <v>115</v>
      </c>
      <c r="I358" t="s">
        <v>115</v>
      </c>
      <c r="J358" t="s">
        <v>5525</v>
      </c>
      <c r="K358" t="s">
        <v>5526</v>
      </c>
      <c r="L358" t="s">
        <v>5527</v>
      </c>
      <c r="N358" t="s">
        <v>119</v>
      </c>
      <c r="O358" t="s">
        <v>120</v>
      </c>
      <c r="P358" s="3">
        <v>96950</v>
      </c>
      <c r="Q358" t="s">
        <v>121</v>
      </c>
      <c r="R358" t="s">
        <v>139</v>
      </c>
      <c r="S358" s="10">
        <v>16702352222</v>
      </c>
      <c r="U358" t="s">
        <v>5528</v>
      </c>
      <c r="V358">
        <v>458110</v>
      </c>
      <c r="W358" t="s">
        <v>123</v>
      </c>
      <c r="Y358" t="s">
        <v>5529</v>
      </c>
      <c r="Z358" t="s">
        <v>5530</v>
      </c>
      <c r="AA358" t="s">
        <v>1759</v>
      </c>
      <c r="AB358" t="s">
        <v>295</v>
      </c>
      <c r="AC358" t="s">
        <v>5531</v>
      </c>
      <c r="AE358" t="s">
        <v>119</v>
      </c>
      <c r="AF358" t="s">
        <v>120</v>
      </c>
      <c r="AG358" s="3">
        <v>96950</v>
      </c>
      <c r="AH358" t="s">
        <v>121</v>
      </c>
      <c r="AJ358" s="10">
        <v>16702352222</v>
      </c>
      <c r="AL358" t="s">
        <v>5532</v>
      </c>
      <c r="BD358" t="str">
        <f>"51-6052.00"</f>
        <v>51-6052.00</v>
      </c>
      <c r="BE358" t="s">
        <v>3323</v>
      </c>
      <c r="BF358" t="s">
        <v>5533</v>
      </c>
      <c r="BG358" t="s">
        <v>5534</v>
      </c>
      <c r="BH358">
        <v>2</v>
      </c>
      <c r="BI358">
        <v>2</v>
      </c>
      <c r="BJ358" s="1">
        <v>45596</v>
      </c>
      <c r="BK358" s="1">
        <v>45962</v>
      </c>
      <c r="BL358" s="1">
        <v>45596</v>
      </c>
      <c r="BM358" s="1">
        <v>45962</v>
      </c>
      <c r="BN358">
        <v>35</v>
      </c>
      <c r="BO358">
        <v>0</v>
      </c>
      <c r="BP358">
        <v>7</v>
      </c>
      <c r="BQ358">
        <v>7</v>
      </c>
      <c r="BR358">
        <v>7</v>
      </c>
      <c r="BS358">
        <v>7</v>
      </c>
      <c r="BT358">
        <v>7</v>
      </c>
      <c r="BU358">
        <v>0</v>
      </c>
      <c r="BV358" t="str">
        <f>"8:30 AM"</f>
        <v>8:30 AM</v>
      </c>
      <c r="BW358" t="str">
        <f>"4:30 PM"</f>
        <v>4:30 PM</v>
      </c>
      <c r="BX358" t="s">
        <v>240</v>
      </c>
      <c r="BY358">
        <v>0</v>
      </c>
      <c r="BZ358">
        <v>12</v>
      </c>
      <c r="CA358" t="s">
        <v>115</v>
      </c>
      <c r="CC358" t="s">
        <v>5535</v>
      </c>
      <c r="CD358" t="s">
        <v>5527</v>
      </c>
      <c r="CF358" t="s">
        <v>119</v>
      </c>
      <c r="CG358" t="s">
        <v>120</v>
      </c>
      <c r="CH358" s="3">
        <v>96950</v>
      </c>
      <c r="CI358" s="4">
        <v>8.84</v>
      </c>
      <c r="CJ358" s="4">
        <v>8.84</v>
      </c>
      <c r="CK358" s="4">
        <v>13.26</v>
      </c>
      <c r="CL358" s="4">
        <v>13.26</v>
      </c>
      <c r="CM358" t="s">
        <v>136</v>
      </c>
      <c r="CN358" t="s">
        <v>331</v>
      </c>
      <c r="CO358" t="s">
        <v>137</v>
      </c>
      <c r="CQ358" t="s">
        <v>115</v>
      </c>
      <c r="CR358" t="s">
        <v>138</v>
      </c>
      <c r="CS358" t="s">
        <v>138</v>
      </c>
      <c r="CT358" t="s">
        <v>138</v>
      </c>
      <c r="CU358" t="s">
        <v>139</v>
      </c>
      <c r="CV358" t="s">
        <v>138</v>
      </c>
      <c r="CW358" t="s">
        <v>138</v>
      </c>
      <c r="CX358" t="s">
        <v>5536</v>
      </c>
      <c r="CY358" s="10">
        <v>16702352222</v>
      </c>
      <c r="CZ358" t="s">
        <v>5532</v>
      </c>
      <c r="DA358" t="s">
        <v>139</v>
      </c>
      <c r="DB358" t="s">
        <v>138</v>
      </c>
      <c r="DC358" t="s">
        <v>115</v>
      </c>
    </row>
    <row r="359" spans="1:112" ht="14.45" customHeight="1" x14ac:dyDescent="0.25">
      <c r="A359" t="s">
        <v>13550</v>
      </c>
      <c r="B359" t="s">
        <v>248</v>
      </c>
      <c r="C359" s="1">
        <v>45504</v>
      </c>
      <c r="D359" s="1">
        <v>45583</v>
      </c>
      <c r="E359" t="s">
        <v>210</v>
      </c>
      <c r="F359" s="1">
        <v>45656</v>
      </c>
      <c r="G359" t="s">
        <v>115</v>
      </c>
      <c r="H359" t="s">
        <v>115</v>
      </c>
      <c r="I359" t="s">
        <v>115</v>
      </c>
      <c r="J359" t="s">
        <v>12464</v>
      </c>
      <c r="K359" t="s">
        <v>12465</v>
      </c>
      <c r="L359" t="s">
        <v>12466</v>
      </c>
      <c r="M359" t="s">
        <v>12467</v>
      </c>
      <c r="N359" t="s">
        <v>128</v>
      </c>
      <c r="O359" t="s">
        <v>120</v>
      </c>
      <c r="P359" s="3">
        <v>96950</v>
      </c>
      <c r="Q359" t="s">
        <v>121</v>
      </c>
      <c r="S359" s="10">
        <v>16707830162</v>
      </c>
      <c r="U359" t="s">
        <v>12468</v>
      </c>
      <c r="V359">
        <v>812199</v>
      </c>
      <c r="W359" t="s">
        <v>123</v>
      </c>
      <c r="Y359" t="s">
        <v>7332</v>
      </c>
      <c r="Z359" t="s">
        <v>12469</v>
      </c>
      <c r="AA359" t="s">
        <v>4316</v>
      </c>
      <c r="AB359" t="s">
        <v>126</v>
      </c>
      <c r="AC359" t="s">
        <v>12466</v>
      </c>
      <c r="AD359" t="s">
        <v>12467</v>
      </c>
      <c r="AE359" t="s">
        <v>128</v>
      </c>
      <c r="AF359" t="s">
        <v>120</v>
      </c>
      <c r="AG359" s="3">
        <v>96950</v>
      </c>
      <c r="AH359" t="s">
        <v>121</v>
      </c>
      <c r="AJ359" s="10">
        <v>16707830162</v>
      </c>
      <c r="AL359" t="s">
        <v>12470</v>
      </c>
      <c r="BD359" t="str">
        <f>"31-9011.00"</f>
        <v>31-9011.00</v>
      </c>
      <c r="BE359" t="s">
        <v>671</v>
      </c>
      <c r="BF359" t="s">
        <v>12471</v>
      </c>
      <c r="BG359" t="s">
        <v>6280</v>
      </c>
      <c r="BH359">
        <v>2</v>
      </c>
      <c r="BI359">
        <v>2</v>
      </c>
      <c r="BJ359" s="1">
        <v>45658</v>
      </c>
      <c r="BK359" s="1">
        <v>46022</v>
      </c>
      <c r="BL359" s="1">
        <v>45658</v>
      </c>
      <c r="BM359" s="1">
        <v>46022</v>
      </c>
      <c r="BN359">
        <v>35</v>
      </c>
      <c r="BO359">
        <v>6</v>
      </c>
      <c r="BP359">
        <v>0</v>
      </c>
      <c r="BQ359">
        <v>5</v>
      </c>
      <c r="BR359">
        <v>6</v>
      </c>
      <c r="BS359">
        <v>6</v>
      </c>
      <c r="BT359">
        <v>6</v>
      </c>
      <c r="BU359">
        <v>6</v>
      </c>
      <c r="BV359" t="str">
        <f>"10:00 AM"</f>
        <v>10:00 AM</v>
      </c>
      <c r="BW359" t="str">
        <f>"10:00 PM"</f>
        <v>10:00 PM</v>
      </c>
      <c r="BX359" t="s">
        <v>240</v>
      </c>
      <c r="BY359">
        <v>0</v>
      </c>
      <c r="BZ359">
        <v>12</v>
      </c>
      <c r="CA359" t="s">
        <v>115</v>
      </c>
      <c r="CC359" t="s">
        <v>13551</v>
      </c>
      <c r="CD359" t="s">
        <v>12473</v>
      </c>
      <c r="CF359" t="s">
        <v>128</v>
      </c>
      <c r="CG359" t="s">
        <v>120</v>
      </c>
      <c r="CH359" s="3">
        <v>96950</v>
      </c>
      <c r="CI359" s="4">
        <v>12.37</v>
      </c>
      <c r="CJ359" s="4">
        <v>12.37</v>
      </c>
      <c r="CK359" s="4">
        <v>0</v>
      </c>
      <c r="CL359" s="4">
        <v>0</v>
      </c>
      <c r="CM359" t="s">
        <v>136</v>
      </c>
      <c r="CN359" t="s">
        <v>139</v>
      </c>
      <c r="CO359" t="s">
        <v>137</v>
      </c>
      <c r="CQ359" t="s">
        <v>115</v>
      </c>
      <c r="CR359" t="s">
        <v>138</v>
      </c>
      <c r="CS359" t="s">
        <v>139</v>
      </c>
      <c r="CT359" t="s">
        <v>139</v>
      </c>
      <c r="CU359" t="s">
        <v>139</v>
      </c>
      <c r="CV359" t="s">
        <v>138</v>
      </c>
      <c r="CW359" t="s">
        <v>139</v>
      </c>
      <c r="CX359" t="s">
        <v>240</v>
      </c>
      <c r="CY359" s="10">
        <v>16707830162</v>
      </c>
      <c r="CZ359" t="s">
        <v>12470</v>
      </c>
      <c r="DA359" t="s">
        <v>139</v>
      </c>
      <c r="DB359" t="s">
        <v>138</v>
      </c>
      <c r="DC359" t="s">
        <v>115</v>
      </c>
    </row>
    <row r="360" spans="1:112" ht="14.45" customHeight="1" x14ac:dyDescent="0.25">
      <c r="A360" t="s">
        <v>13562</v>
      </c>
      <c r="B360" t="s">
        <v>248</v>
      </c>
      <c r="C360" s="1">
        <v>45484</v>
      </c>
      <c r="D360" s="1">
        <v>45583</v>
      </c>
      <c r="E360" t="s">
        <v>114</v>
      </c>
      <c r="G360" t="s">
        <v>115</v>
      </c>
      <c r="H360" t="s">
        <v>115</v>
      </c>
      <c r="I360" t="s">
        <v>115</v>
      </c>
      <c r="J360" t="s">
        <v>8542</v>
      </c>
      <c r="K360" t="s">
        <v>13563</v>
      </c>
      <c r="L360" t="s">
        <v>8548</v>
      </c>
      <c r="N360" t="s">
        <v>1557</v>
      </c>
      <c r="O360" t="s">
        <v>120</v>
      </c>
      <c r="P360" s="3">
        <v>96951</v>
      </c>
      <c r="Q360" t="s">
        <v>121</v>
      </c>
      <c r="S360" s="10">
        <v>16702866933</v>
      </c>
      <c r="U360" t="s">
        <v>8545</v>
      </c>
      <c r="V360">
        <v>561720</v>
      </c>
      <c r="W360" t="s">
        <v>123</v>
      </c>
      <c r="Y360" t="s">
        <v>8546</v>
      </c>
      <c r="Z360" t="s">
        <v>8547</v>
      </c>
      <c r="AA360" t="s">
        <v>149</v>
      </c>
      <c r="AB360" t="s">
        <v>669</v>
      </c>
      <c r="AC360" t="s">
        <v>13564</v>
      </c>
      <c r="AE360" t="s">
        <v>377</v>
      </c>
      <c r="AF360" t="s">
        <v>120</v>
      </c>
      <c r="AG360" s="3">
        <v>96951</v>
      </c>
      <c r="AH360" t="s">
        <v>121</v>
      </c>
      <c r="AJ360" s="10">
        <v>16702866933</v>
      </c>
      <c r="AL360" t="s">
        <v>8549</v>
      </c>
      <c r="BD360" t="str">
        <f>"37-2011.00"</f>
        <v>37-2011.00</v>
      </c>
      <c r="BE360" t="s">
        <v>1133</v>
      </c>
      <c r="BF360" t="s">
        <v>13565</v>
      </c>
      <c r="BG360" t="s">
        <v>13566</v>
      </c>
      <c r="BH360">
        <v>2</v>
      </c>
      <c r="BI360">
        <v>2</v>
      </c>
      <c r="BJ360" s="1">
        <v>45566</v>
      </c>
      <c r="BK360" s="1">
        <v>45930</v>
      </c>
      <c r="BL360" s="1">
        <v>45583</v>
      </c>
      <c r="BM360" s="1">
        <v>45930</v>
      </c>
      <c r="BN360">
        <v>35</v>
      </c>
      <c r="BO360">
        <v>0</v>
      </c>
      <c r="BP360">
        <v>7</v>
      </c>
      <c r="BQ360">
        <v>7</v>
      </c>
      <c r="BR360">
        <v>7</v>
      </c>
      <c r="BS360">
        <v>7</v>
      </c>
      <c r="BT360">
        <v>7</v>
      </c>
      <c r="BU360">
        <v>0</v>
      </c>
      <c r="BV360" t="str">
        <f>"8:00 AM"</f>
        <v>8:00 AM</v>
      </c>
      <c r="BW360" t="str">
        <f>"5:00 PM"</f>
        <v>5:00 PM</v>
      </c>
      <c r="BX360" t="s">
        <v>240</v>
      </c>
      <c r="BY360">
        <v>0</v>
      </c>
      <c r="BZ360">
        <v>0</v>
      </c>
      <c r="CA360" t="s">
        <v>115</v>
      </c>
      <c r="CC360" s="2" t="s">
        <v>13567</v>
      </c>
      <c r="CD360" t="s">
        <v>1556</v>
      </c>
      <c r="CE360" t="s">
        <v>13568</v>
      </c>
      <c r="CF360" t="s">
        <v>377</v>
      </c>
      <c r="CG360" t="s">
        <v>120</v>
      </c>
      <c r="CH360" s="3">
        <v>96951</v>
      </c>
      <c r="CI360" s="4">
        <v>8.15</v>
      </c>
      <c r="CJ360" s="4">
        <v>8.15</v>
      </c>
      <c r="CK360" s="4">
        <v>12.22</v>
      </c>
      <c r="CL360" s="4">
        <v>12.22</v>
      </c>
      <c r="CM360" t="s">
        <v>136</v>
      </c>
      <c r="CN360" t="s">
        <v>191</v>
      </c>
      <c r="CO360" t="s">
        <v>137</v>
      </c>
      <c r="CQ360" t="s">
        <v>115</v>
      </c>
      <c r="CR360" t="s">
        <v>138</v>
      </c>
      <c r="CS360" t="s">
        <v>139</v>
      </c>
      <c r="CT360" t="s">
        <v>138</v>
      </c>
      <c r="CU360" t="s">
        <v>139</v>
      </c>
      <c r="CV360" t="s">
        <v>138</v>
      </c>
      <c r="CW360" t="s">
        <v>139</v>
      </c>
      <c r="CX360" t="s">
        <v>1746</v>
      </c>
      <c r="CY360" s="10">
        <v>16702866933</v>
      </c>
      <c r="CZ360" t="s">
        <v>8549</v>
      </c>
      <c r="DA360" t="s">
        <v>139</v>
      </c>
      <c r="DB360" t="s">
        <v>138</v>
      </c>
      <c r="DC360" t="s">
        <v>115</v>
      </c>
      <c r="DD360" t="s">
        <v>13569</v>
      </c>
      <c r="DE360" t="s">
        <v>8547</v>
      </c>
      <c r="DF360" t="s">
        <v>149</v>
      </c>
      <c r="DG360" t="s">
        <v>8542</v>
      </c>
      <c r="DH360" t="s">
        <v>8549</v>
      </c>
    </row>
    <row r="361" spans="1:112" ht="14.45" customHeight="1" x14ac:dyDescent="0.25">
      <c r="A361" t="s">
        <v>13904</v>
      </c>
      <c r="B361" t="s">
        <v>158</v>
      </c>
      <c r="C361" s="1">
        <v>45472</v>
      </c>
      <c r="D361" s="1">
        <v>45583</v>
      </c>
      <c r="E361" t="s">
        <v>210</v>
      </c>
      <c r="F361" s="1">
        <v>45564</v>
      </c>
      <c r="G361" t="s">
        <v>115</v>
      </c>
      <c r="H361" t="s">
        <v>115</v>
      </c>
      <c r="I361" t="s">
        <v>115</v>
      </c>
      <c r="J361" t="s">
        <v>8872</v>
      </c>
      <c r="L361" t="s">
        <v>8873</v>
      </c>
      <c r="M361" t="s">
        <v>13905</v>
      </c>
      <c r="N361" t="s">
        <v>128</v>
      </c>
      <c r="O361" t="s">
        <v>120</v>
      </c>
      <c r="P361" s="3">
        <v>96950</v>
      </c>
      <c r="Q361" t="s">
        <v>121</v>
      </c>
      <c r="R361" t="s">
        <v>139</v>
      </c>
      <c r="S361" s="10">
        <v>16707885795</v>
      </c>
      <c r="U361" t="s">
        <v>8875</v>
      </c>
      <c r="V361">
        <v>561320</v>
      </c>
      <c r="W361" t="s">
        <v>123</v>
      </c>
      <c r="Y361" t="s">
        <v>7084</v>
      </c>
      <c r="Z361" t="s">
        <v>8876</v>
      </c>
      <c r="AA361" t="s">
        <v>8877</v>
      </c>
      <c r="AB361" t="s">
        <v>448</v>
      </c>
      <c r="AC361" t="s">
        <v>8873</v>
      </c>
      <c r="AD361" t="s">
        <v>13906</v>
      </c>
      <c r="AE361" t="s">
        <v>128</v>
      </c>
      <c r="AF361" t="s">
        <v>120</v>
      </c>
      <c r="AG361" s="3">
        <v>96950</v>
      </c>
      <c r="AH361" t="s">
        <v>121</v>
      </c>
      <c r="AJ361" s="10">
        <v>16707885795</v>
      </c>
      <c r="AL361" t="s">
        <v>8878</v>
      </c>
      <c r="BD361" t="str">
        <f>"37-2011.00"</f>
        <v>37-2011.00</v>
      </c>
      <c r="BE361" t="s">
        <v>1133</v>
      </c>
      <c r="BF361" t="s">
        <v>13907</v>
      </c>
      <c r="BG361" t="s">
        <v>8880</v>
      </c>
      <c r="BH361">
        <v>6</v>
      </c>
      <c r="BJ361" s="1">
        <v>45566</v>
      </c>
      <c r="BK361" s="1">
        <v>45930</v>
      </c>
      <c r="BN361">
        <v>35</v>
      </c>
      <c r="BO361">
        <v>0</v>
      </c>
      <c r="BP361">
        <v>7</v>
      </c>
      <c r="BQ361">
        <v>7</v>
      </c>
      <c r="BR361">
        <v>7</v>
      </c>
      <c r="BS361">
        <v>7</v>
      </c>
      <c r="BT361">
        <v>7</v>
      </c>
      <c r="BU361">
        <v>0</v>
      </c>
      <c r="BV361" t="str">
        <f>"9:00 AM"</f>
        <v>9:00 AM</v>
      </c>
      <c r="BW361" t="str">
        <f>"5:00 PM"</f>
        <v>5:00 PM</v>
      </c>
      <c r="BX361" t="s">
        <v>240</v>
      </c>
      <c r="BY361">
        <v>0</v>
      </c>
      <c r="BZ361">
        <v>3</v>
      </c>
      <c r="CA361" t="s">
        <v>115</v>
      </c>
      <c r="CC361" s="2" t="s">
        <v>8881</v>
      </c>
      <c r="CD361" t="s">
        <v>13908</v>
      </c>
      <c r="CE361" t="s">
        <v>1448</v>
      </c>
      <c r="CF361" t="s">
        <v>128</v>
      </c>
      <c r="CG361" t="s">
        <v>120</v>
      </c>
      <c r="CH361" s="3">
        <v>96950</v>
      </c>
      <c r="CI361" s="4">
        <v>8.15</v>
      </c>
      <c r="CJ361" s="4">
        <v>8.15</v>
      </c>
      <c r="CK361" s="4">
        <v>12.23</v>
      </c>
      <c r="CL361" s="4">
        <v>12.23</v>
      </c>
      <c r="CM361" t="s">
        <v>136</v>
      </c>
      <c r="CN361" t="s">
        <v>191</v>
      </c>
      <c r="CO361" t="s">
        <v>137</v>
      </c>
      <c r="CQ361" t="s">
        <v>115</v>
      </c>
      <c r="CR361" t="s">
        <v>138</v>
      </c>
      <c r="CS361" t="s">
        <v>139</v>
      </c>
      <c r="CT361" t="s">
        <v>138</v>
      </c>
      <c r="CU361" t="s">
        <v>139</v>
      </c>
      <c r="CV361" t="s">
        <v>138</v>
      </c>
      <c r="CW361" t="s">
        <v>139</v>
      </c>
      <c r="CX361" s="2" t="s">
        <v>4854</v>
      </c>
      <c r="CY361" s="10">
        <v>16707885795</v>
      </c>
      <c r="CZ361" t="s">
        <v>8878</v>
      </c>
      <c r="DA361" t="s">
        <v>331</v>
      </c>
      <c r="DB361" t="s">
        <v>138</v>
      </c>
      <c r="DC361" t="s">
        <v>115</v>
      </c>
    </row>
    <row r="362" spans="1:112" ht="14.45" customHeight="1" x14ac:dyDescent="0.25">
      <c r="A362" t="s">
        <v>1223</v>
      </c>
      <c r="B362" t="s">
        <v>158</v>
      </c>
      <c r="C362" s="1">
        <v>45478</v>
      </c>
      <c r="D362" s="1">
        <v>45586</v>
      </c>
      <c r="E362" t="s">
        <v>210</v>
      </c>
      <c r="F362" s="1">
        <v>45564</v>
      </c>
      <c r="G362" t="s">
        <v>115</v>
      </c>
      <c r="H362" t="s">
        <v>115</v>
      </c>
      <c r="I362" t="s">
        <v>115</v>
      </c>
      <c r="J362" t="s">
        <v>1224</v>
      </c>
      <c r="K362" t="s">
        <v>1225</v>
      </c>
      <c r="L362" t="s">
        <v>1226</v>
      </c>
      <c r="M362" t="s">
        <v>1227</v>
      </c>
      <c r="N362" t="s">
        <v>119</v>
      </c>
      <c r="O362" t="s">
        <v>120</v>
      </c>
      <c r="P362" s="3">
        <v>96950</v>
      </c>
      <c r="Q362" t="s">
        <v>121</v>
      </c>
      <c r="S362" s="10">
        <v>16707830243</v>
      </c>
      <c r="U362" t="s">
        <v>1228</v>
      </c>
      <c r="V362">
        <v>531110</v>
      </c>
      <c r="W362" t="s">
        <v>123</v>
      </c>
      <c r="Y362" t="s">
        <v>1229</v>
      </c>
      <c r="Z362" t="s">
        <v>1230</v>
      </c>
      <c r="AA362" t="s">
        <v>1231</v>
      </c>
      <c r="AB362" t="s">
        <v>235</v>
      </c>
      <c r="AC362" t="s">
        <v>1232</v>
      </c>
      <c r="AD362" t="s">
        <v>1233</v>
      </c>
      <c r="AE362" t="s">
        <v>119</v>
      </c>
      <c r="AF362" t="s">
        <v>120</v>
      </c>
      <c r="AG362" s="3">
        <v>96950</v>
      </c>
      <c r="AH362" t="s">
        <v>121</v>
      </c>
      <c r="AJ362" s="10">
        <v>16707830213</v>
      </c>
      <c r="AL362" t="s">
        <v>1234</v>
      </c>
      <c r="BD362" t="str">
        <f>"37-2012.00"</f>
        <v>37-2012.00</v>
      </c>
      <c r="BE362" t="s">
        <v>647</v>
      </c>
      <c r="BF362" t="s">
        <v>1235</v>
      </c>
      <c r="BG362" t="s">
        <v>647</v>
      </c>
      <c r="BH362">
        <v>5</v>
      </c>
      <c r="BJ362" s="1">
        <v>45566</v>
      </c>
      <c r="BK362" s="1">
        <v>45930</v>
      </c>
      <c r="BN362">
        <v>40</v>
      </c>
      <c r="BO362">
        <v>0</v>
      </c>
      <c r="BP362">
        <v>8</v>
      </c>
      <c r="BQ362">
        <v>8</v>
      </c>
      <c r="BR362">
        <v>8</v>
      </c>
      <c r="BS362">
        <v>8</v>
      </c>
      <c r="BT362">
        <v>8</v>
      </c>
      <c r="BU362">
        <v>0</v>
      </c>
      <c r="BV362" t="str">
        <f>"8:00 AM"</f>
        <v>8:00 AM</v>
      </c>
      <c r="BW362" t="str">
        <f>"5:00 PM"</f>
        <v>5:00 PM</v>
      </c>
      <c r="BX362" t="s">
        <v>240</v>
      </c>
      <c r="BY362">
        <v>0</v>
      </c>
      <c r="BZ362">
        <v>3</v>
      </c>
      <c r="CA362" t="s">
        <v>115</v>
      </c>
      <c r="CC362" t="s">
        <v>1236</v>
      </c>
      <c r="CD362" t="s">
        <v>1237</v>
      </c>
      <c r="CE362" t="s">
        <v>139</v>
      </c>
      <c r="CF362" t="s">
        <v>119</v>
      </c>
      <c r="CG362" t="s">
        <v>120</v>
      </c>
      <c r="CH362" s="3">
        <v>96950</v>
      </c>
      <c r="CI362" s="4">
        <v>7.64</v>
      </c>
      <c r="CJ362" s="4">
        <v>7.64</v>
      </c>
      <c r="CK362" s="4">
        <v>11.46</v>
      </c>
      <c r="CL362" s="4">
        <v>11.46</v>
      </c>
      <c r="CM362" t="s">
        <v>136</v>
      </c>
      <c r="CN362" t="s">
        <v>139</v>
      </c>
      <c r="CO362" t="s">
        <v>137</v>
      </c>
      <c r="CQ362" t="s">
        <v>115</v>
      </c>
      <c r="CR362" t="s">
        <v>138</v>
      </c>
      <c r="CS362" t="s">
        <v>139</v>
      </c>
      <c r="CT362" t="s">
        <v>138</v>
      </c>
      <c r="CU362" t="s">
        <v>139</v>
      </c>
      <c r="CV362" t="s">
        <v>138</v>
      </c>
      <c r="CW362" t="s">
        <v>139</v>
      </c>
      <c r="CX362" t="s">
        <v>416</v>
      </c>
      <c r="CY362" s="10">
        <v>16707830213</v>
      </c>
      <c r="CZ362" t="s">
        <v>1234</v>
      </c>
      <c r="DA362" t="s">
        <v>417</v>
      </c>
      <c r="DB362" t="s">
        <v>138</v>
      </c>
      <c r="DC362" t="s">
        <v>115</v>
      </c>
      <c r="DD362" t="s">
        <v>418</v>
      </c>
      <c r="DE362" t="s">
        <v>419</v>
      </c>
      <c r="DF362" t="s">
        <v>420</v>
      </c>
      <c r="DG362" t="s">
        <v>421</v>
      </c>
      <c r="DH362" t="s">
        <v>422</v>
      </c>
    </row>
    <row r="363" spans="1:112" ht="14.45" customHeight="1" x14ac:dyDescent="0.25">
      <c r="A363" t="s">
        <v>4374</v>
      </c>
      <c r="B363" t="s">
        <v>158</v>
      </c>
      <c r="C363" s="1">
        <v>45508</v>
      </c>
      <c r="D363" s="1">
        <v>45586</v>
      </c>
      <c r="E363" t="s">
        <v>210</v>
      </c>
      <c r="F363" s="1">
        <v>45564</v>
      </c>
      <c r="G363" t="s">
        <v>115</v>
      </c>
      <c r="H363" t="s">
        <v>115</v>
      </c>
      <c r="I363" t="s">
        <v>115</v>
      </c>
      <c r="J363" t="s">
        <v>747</v>
      </c>
      <c r="K363" t="s">
        <v>748</v>
      </c>
      <c r="L363" t="s">
        <v>749</v>
      </c>
      <c r="M363" t="s">
        <v>119</v>
      </c>
      <c r="N363" t="s">
        <v>750</v>
      </c>
      <c r="O363" t="s">
        <v>120</v>
      </c>
      <c r="P363" s="3">
        <v>96950</v>
      </c>
      <c r="Q363" t="s">
        <v>121</v>
      </c>
      <c r="S363" s="10">
        <v>16702331530</v>
      </c>
      <c r="U363" t="s">
        <v>751</v>
      </c>
      <c r="V363">
        <v>311812</v>
      </c>
      <c r="W363" t="s">
        <v>123</v>
      </c>
      <c r="Y363" t="s">
        <v>752</v>
      </c>
      <c r="Z363" t="s">
        <v>753</v>
      </c>
      <c r="AB363" t="s">
        <v>754</v>
      </c>
      <c r="AC363" t="s">
        <v>749</v>
      </c>
      <c r="AD363" t="s">
        <v>119</v>
      </c>
      <c r="AE363" t="s">
        <v>750</v>
      </c>
      <c r="AF363" t="s">
        <v>120</v>
      </c>
      <c r="AG363" s="3">
        <v>96950</v>
      </c>
      <c r="AH363" t="s">
        <v>121</v>
      </c>
      <c r="AJ363" s="10">
        <v>16702331530</v>
      </c>
      <c r="AL363" t="s">
        <v>755</v>
      </c>
      <c r="BD363" t="str">
        <f>"49-9071.00"</f>
        <v>49-9071.00</v>
      </c>
      <c r="BE363" t="s">
        <v>169</v>
      </c>
      <c r="BF363" t="s">
        <v>756</v>
      </c>
      <c r="BG363" t="s">
        <v>169</v>
      </c>
      <c r="BH363">
        <v>3</v>
      </c>
      <c r="BJ363" s="1">
        <v>45566</v>
      </c>
      <c r="BK363" s="1">
        <v>45930</v>
      </c>
      <c r="BN363">
        <v>36</v>
      </c>
      <c r="BO363">
        <v>0</v>
      </c>
      <c r="BP363">
        <v>6</v>
      </c>
      <c r="BQ363">
        <v>6</v>
      </c>
      <c r="BR363">
        <v>6</v>
      </c>
      <c r="BS363">
        <v>6</v>
      </c>
      <c r="BT363">
        <v>6</v>
      </c>
      <c r="BU363">
        <v>6</v>
      </c>
      <c r="BV363" t="str">
        <f>"7:00 AM"</f>
        <v>7:00 AM</v>
      </c>
      <c r="BW363" t="str">
        <f>"2:00 PM"</f>
        <v>2:00 PM</v>
      </c>
      <c r="BX363" t="s">
        <v>133</v>
      </c>
      <c r="BY363">
        <v>0</v>
      </c>
      <c r="BZ363">
        <v>24</v>
      </c>
      <c r="CA363" t="s">
        <v>115</v>
      </c>
      <c r="CC363" t="s">
        <v>3738</v>
      </c>
      <c r="CD363" t="s">
        <v>749</v>
      </c>
      <c r="CE363" t="s">
        <v>119</v>
      </c>
      <c r="CF363" t="s">
        <v>750</v>
      </c>
      <c r="CG363" t="s">
        <v>120</v>
      </c>
      <c r="CH363" s="3">
        <v>96950</v>
      </c>
      <c r="CI363" s="4">
        <v>9.75</v>
      </c>
      <c r="CJ363" s="4">
        <v>10.029999999999999</v>
      </c>
      <c r="CK363" s="4">
        <v>14.63</v>
      </c>
      <c r="CL363" s="4">
        <v>15.05</v>
      </c>
      <c r="CM363" t="s">
        <v>136</v>
      </c>
      <c r="CN363" t="s">
        <v>331</v>
      </c>
      <c r="CO363" t="s">
        <v>137</v>
      </c>
      <c r="CQ363" t="s">
        <v>115</v>
      </c>
      <c r="CR363" t="s">
        <v>138</v>
      </c>
      <c r="CS363" t="s">
        <v>139</v>
      </c>
      <c r="CT363" t="s">
        <v>138</v>
      </c>
      <c r="CU363" t="s">
        <v>139</v>
      </c>
      <c r="CV363" t="s">
        <v>138</v>
      </c>
      <c r="CW363" t="s">
        <v>139</v>
      </c>
      <c r="CX363" t="s">
        <v>3739</v>
      </c>
      <c r="CY363" s="10">
        <v>16702331530</v>
      </c>
      <c r="CZ363" t="s">
        <v>755</v>
      </c>
      <c r="DA363" t="s">
        <v>758</v>
      </c>
      <c r="DB363" t="s">
        <v>138</v>
      </c>
      <c r="DC363" t="s">
        <v>115</v>
      </c>
      <c r="DD363" t="s">
        <v>752</v>
      </c>
      <c r="DE363" t="s">
        <v>753</v>
      </c>
      <c r="DG363" t="s">
        <v>747</v>
      </c>
      <c r="DH363" t="s">
        <v>755</v>
      </c>
    </row>
    <row r="364" spans="1:112" ht="14.45" customHeight="1" x14ac:dyDescent="0.25">
      <c r="A364" t="s">
        <v>4876</v>
      </c>
      <c r="B364" t="s">
        <v>158</v>
      </c>
      <c r="C364" s="1">
        <v>45459</v>
      </c>
      <c r="D364" s="1">
        <v>45586</v>
      </c>
      <c r="E364" t="s">
        <v>114</v>
      </c>
      <c r="G364" t="s">
        <v>115</v>
      </c>
      <c r="H364" t="s">
        <v>115</v>
      </c>
      <c r="I364" t="s">
        <v>115</v>
      </c>
      <c r="J364" t="s">
        <v>527</v>
      </c>
      <c r="K364" t="s">
        <v>528</v>
      </c>
      <c r="L364" t="s">
        <v>529</v>
      </c>
      <c r="M364" t="s">
        <v>536</v>
      </c>
      <c r="N364" t="s">
        <v>128</v>
      </c>
      <c r="O364" t="s">
        <v>120</v>
      </c>
      <c r="P364" s="3">
        <v>96950</v>
      </c>
      <c r="Q364" t="s">
        <v>121</v>
      </c>
      <c r="S364" s="10">
        <v>16702352883</v>
      </c>
      <c r="T364">
        <v>0</v>
      </c>
      <c r="U364" t="s">
        <v>531</v>
      </c>
      <c r="V364">
        <v>56132</v>
      </c>
      <c r="W364" t="s">
        <v>123</v>
      </c>
      <c r="Y364" t="s">
        <v>533</v>
      </c>
      <c r="Z364" t="s">
        <v>534</v>
      </c>
      <c r="AA364" t="s">
        <v>535</v>
      </c>
      <c r="AB364" t="s">
        <v>516</v>
      </c>
      <c r="AC364" t="s">
        <v>529</v>
      </c>
      <c r="AD364" t="s">
        <v>536</v>
      </c>
      <c r="AE364" t="s">
        <v>128</v>
      </c>
      <c r="AF364" t="s">
        <v>120</v>
      </c>
      <c r="AG364" s="3">
        <v>96950</v>
      </c>
      <c r="AH364" t="s">
        <v>121</v>
      </c>
      <c r="AJ364" s="10">
        <v>16702352883</v>
      </c>
      <c r="AK364">
        <v>0</v>
      </c>
      <c r="AL364" t="s">
        <v>537</v>
      </c>
      <c r="BD364" t="str">
        <f>"39-5012.00"</f>
        <v>39-5012.00</v>
      </c>
      <c r="BE364" t="s">
        <v>1772</v>
      </c>
      <c r="BF364" t="s">
        <v>4877</v>
      </c>
      <c r="BG364" t="s">
        <v>4878</v>
      </c>
      <c r="BH364">
        <v>5</v>
      </c>
      <c r="BJ364" s="1">
        <v>45536</v>
      </c>
      <c r="BK364" s="1">
        <v>45900</v>
      </c>
      <c r="BN364">
        <v>35</v>
      </c>
      <c r="BO364">
        <v>0</v>
      </c>
      <c r="BP364">
        <v>7</v>
      </c>
      <c r="BQ364">
        <v>7</v>
      </c>
      <c r="BR364">
        <v>7</v>
      </c>
      <c r="BS364">
        <v>7</v>
      </c>
      <c r="BT364">
        <v>7</v>
      </c>
      <c r="BU364">
        <v>0</v>
      </c>
      <c r="BV364" t="str">
        <f>"8:00 AM"</f>
        <v>8:00 AM</v>
      </c>
      <c r="BW364" t="str">
        <f>"4:00 PM"</f>
        <v>4:00 PM</v>
      </c>
      <c r="BX364" t="s">
        <v>133</v>
      </c>
      <c r="BY364">
        <v>6</v>
      </c>
      <c r="BZ364">
        <v>12</v>
      </c>
      <c r="CA364" t="s">
        <v>115</v>
      </c>
      <c r="CC364" t="s">
        <v>4879</v>
      </c>
      <c r="CD364" t="s">
        <v>529</v>
      </c>
      <c r="CE364" t="s">
        <v>542</v>
      </c>
      <c r="CF364" t="s">
        <v>128</v>
      </c>
      <c r="CG364" t="s">
        <v>120</v>
      </c>
      <c r="CH364" s="3">
        <v>96950</v>
      </c>
      <c r="CI364" s="4">
        <v>9.77</v>
      </c>
      <c r="CJ364" s="4">
        <v>9.77</v>
      </c>
      <c r="CK364" s="4">
        <v>14.66</v>
      </c>
      <c r="CL364" s="4">
        <v>14.66</v>
      </c>
      <c r="CM364" t="s">
        <v>136</v>
      </c>
      <c r="CN364" t="s">
        <v>139</v>
      </c>
      <c r="CO364" t="s">
        <v>137</v>
      </c>
      <c r="CQ364" t="s">
        <v>115</v>
      </c>
      <c r="CR364" t="s">
        <v>138</v>
      </c>
      <c r="CS364" t="s">
        <v>139</v>
      </c>
      <c r="CT364" t="s">
        <v>138</v>
      </c>
      <c r="CU364" t="s">
        <v>138</v>
      </c>
      <c r="CV364" t="s">
        <v>138</v>
      </c>
      <c r="CW364" t="s">
        <v>139</v>
      </c>
      <c r="CX364" t="s">
        <v>2135</v>
      </c>
      <c r="CY364" s="10">
        <v>16702352883</v>
      </c>
      <c r="CZ364" t="s">
        <v>537</v>
      </c>
      <c r="DA364" t="s">
        <v>139</v>
      </c>
      <c r="DB364" t="s">
        <v>138</v>
      </c>
      <c r="DC364" t="s">
        <v>115</v>
      </c>
    </row>
    <row r="365" spans="1:112" ht="14.45" customHeight="1" x14ac:dyDescent="0.25">
      <c r="A365" t="s">
        <v>4918</v>
      </c>
      <c r="B365" t="s">
        <v>158</v>
      </c>
      <c r="C365" s="1">
        <v>45507</v>
      </c>
      <c r="D365" s="1">
        <v>45586</v>
      </c>
      <c r="E365" t="s">
        <v>114</v>
      </c>
      <c r="G365" t="s">
        <v>115</v>
      </c>
      <c r="H365" t="s">
        <v>115</v>
      </c>
      <c r="I365" t="s">
        <v>115</v>
      </c>
      <c r="J365" t="s">
        <v>4919</v>
      </c>
      <c r="K365" t="s">
        <v>4920</v>
      </c>
      <c r="L365" t="s">
        <v>4921</v>
      </c>
      <c r="N365" t="s">
        <v>128</v>
      </c>
      <c r="O365" t="s">
        <v>120</v>
      </c>
      <c r="P365" s="3">
        <v>96950</v>
      </c>
      <c r="Q365" t="s">
        <v>121</v>
      </c>
      <c r="S365" s="10">
        <v>16702331199</v>
      </c>
      <c r="U365" t="s">
        <v>4922</v>
      </c>
      <c r="V365">
        <v>23611</v>
      </c>
      <c r="W365" t="s">
        <v>123</v>
      </c>
      <c r="Y365" t="s">
        <v>2279</v>
      </c>
      <c r="Z365" t="s">
        <v>2280</v>
      </c>
      <c r="AA365" t="s">
        <v>2281</v>
      </c>
      <c r="AB365" t="s">
        <v>126</v>
      </c>
      <c r="AC365" t="s">
        <v>4921</v>
      </c>
      <c r="AE365" t="s">
        <v>128</v>
      </c>
      <c r="AF365" t="s">
        <v>120</v>
      </c>
      <c r="AG365" s="3">
        <v>96950</v>
      </c>
      <c r="AH365" t="s">
        <v>121</v>
      </c>
      <c r="AJ365" s="10">
        <v>16702331199</v>
      </c>
      <c r="AL365" t="s">
        <v>4923</v>
      </c>
      <c r="BD365" t="str">
        <f>"27-1025.00"</f>
        <v>27-1025.00</v>
      </c>
      <c r="BE365" t="s">
        <v>4924</v>
      </c>
      <c r="BF365" t="s">
        <v>4925</v>
      </c>
      <c r="BG365" t="s">
        <v>4924</v>
      </c>
      <c r="BH365">
        <v>2</v>
      </c>
      <c r="BJ365" s="1">
        <v>45566</v>
      </c>
      <c r="BK365" s="1">
        <v>45930</v>
      </c>
      <c r="BN365">
        <v>35</v>
      </c>
      <c r="BO365">
        <v>0</v>
      </c>
      <c r="BP365">
        <v>7</v>
      </c>
      <c r="BQ365">
        <v>7</v>
      </c>
      <c r="BR365">
        <v>7</v>
      </c>
      <c r="BS365">
        <v>7</v>
      </c>
      <c r="BT365">
        <v>7</v>
      </c>
      <c r="BU365">
        <v>0</v>
      </c>
      <c r="BV365" t="str">
        <f>"9:00 AM"</f>
        <v>9:00 AM</v>
      </c>
      <c r="BW365" t="str">
        <f>"5:00 PM"</f>
        <v>5:00 PM</v>
      </c>
      <c r="BX365" t="s">
        <v>360</v>
      </c>
      <c r="BY365">
        <v>0</v>
      </c>
      <c r="BZ365">
        <v>12</v>
      </c>
      <c r="CA365" t="s">
        <v>115</v>
      </c>
      <c r="CC365" t="s">
        <v>4926</v>
      </c>
      <c r="CD365" t="s">
        <v>4927</v>
      </c>
      <c r="CF365" t="s">
        <v>119</v>
      </c>
      <c r="CG365" t="s">
        <v>120</v>
      </c>
      <c r="CH365" s="3">
        <v>96950</v>
      </c>
      <c r="CI365" s="4">
        <v>10.130000000000001</v>
      </c>
      <c r="CJ365" s="4">
        <v>10.130000000000001</v>
      </c>
      <c r="CK365" s="4">
        <v>15.2</v>
      </c>
      <c r="CL365" s="4">
        <v>15.2</v>
      </c>
      <c r="CM365" t="s">
        <v>136</v>
      </c>
      <c r="CN365" t="s">
        <v>4928</v>
      </c>
      <c r="CO365" t="s">
        <v>137</v>
      </c>
      <c r="CQ365" t="s">
        <v>115</v>
      </c>
      <c r="CR365" t="s">
        <v>138</v>
      </c>
      <c r="CS365" t="s">
        <v>138</v>
      </c>
      <c r="CT365" t="s">
        <v>138</v>
      </c>
      <c r="CU365" t="s">
        <v>139</v>
      </c>
      <c r="CV365" t="s">
        <v>138</v>
      </c>
      <c r="CW365" t="s">
        <v>138</v>
      </c>
      <c r="CX365" t="s">
        <v>4929</v>
      </c>
      <c r="CY365" s="10">
        <v>16702331199</v>
      </c>
      <c r="CZ365" t="s">
        <v>4923</v>
      </c>
      <c r="DA365" t="s">
        <v>139</v>
      </c>
      <c r="DB365" t="s">
        <v>138</v>
      </c>
      <c r="DC365" t="s">
        <v>115</v>
      </c>
    </row>
    <row r="366" spans="1:112" ht="14.45" customHeight="1" x14ac:dyDescent="0.25">
      <c r="A366" t="s">
        <v>5621</v>
      </c>
      <c r="B366" t="s">
        <v>158</v>
      </c>
      <c r="C366" s="1">
        <v>45477</v>
      </c>
      <c r="D366" s="1">
        <v>45586</v>
      </c>
      <c r="E366" t="s">
        <v>210</v>
      </c>
      <c r="F366" s="1">
        <v>45564</v>
      </c>
      <c r="G366" t="s">
        <v>138</v>
      </c>
      <c r="H366" t="s">
        <v>115</v>
      </c>
      <c r="I366" t="s">
        <v>115</v>
      </c>
      <c r="J366" t="s">
        <v>5622</v>
      </c>
      <c r="K366" t="s">
        <v>5623</v>
      </c>
      <c r="L366" t="s">
        <v>5624</v>
      </c>
      <c r="N366" t="s">
        <v>119</v>
      </c>
      <c r="O366" t="s">
        <v>120</v>
      </c>
      <c r="P366" s="3">
        <v>96950</v>
      </c>
      <c r="Q366" t="s">
        <v>121</v>
      </c>
      <c r="S366" s="10">
        <v>16702333200</v>
      </c>
      <c r="U366" t="s">
        <v>5625</v>
      </c>
      <c r="V366">
        <v>531110</v>
      </c>
      <c r="W366" t="s">
        <v>123</v>
      </c>
      <c r="Y366" t="s">
        <v>5626</v>
      </c>
      <c r="Z366" t="s">
        <v>5627</v>
      </c>
      <c r="AA366" t="s">
        <v>3796</v>
      </c>
      <c r="AB366" t="s">
        <v>201</v>
      </c>
      <c r="AC366" t="s">
        <v>5624</v>
      </c>
      <c r="AE366" t="s">
        <v>119</v>
      </c>
      <c r="AF366" t="s">
        <v>120</v>
      </c>
      <c r="AG366" s="3">
        <v>96950</v>
      </c>
      <c r="AH366" t="s">
        <v>121</v>
      </c>
      <c r="AJ366" s="10">
        <v>16702875435</v>
      </c>
      <c r="AL366" t="s">
        <v>5628</v>
      </c>
      <c r="BD366" t="str">
        <f>"49-9071.00"</f>
        <v>49-9071.00</v>
      </c>
      <c r="BE366" t="s">
        <v>169</v>
      </c>
      <c r="BF366" t="s">
        <v>5629</v>
      </c>
      <c r="BG366" t="s">
        <v>5630</v>
      </c>
      <c r="BH366">
        <v>1</v>
      </c>
      <c r="BJ366" s="1">
        <v>45566</v>
      </c>
      <c r="BK366" s="1">
        <v>46660</v>
      </c>
      <c r="BN366">
        <v>40</v>
      </c>
      <c r="BO366">
        <v>0</v>
      </c>
      <c r="BP366">
        <v>8</v>
      </c>
      <c r="BQ366">
        <v>8</v>
      </c>
      <c r="BR366">
        <v>8</v>
      </c>
      <c r="BS366">
        <v>8</v>
      </c>
      <c r="BT366">
        <v>8</v>
      </c>
      <c r="BU366">
        <v>0</v>
      </c>
      <c r="BV366" t="str">
        <f>"8:00 AM"</f>
        <v>8:00 AM</v>
      </c>
      <c r="BW366" t="str">
        <f>"5:00 PM"</f>
        <v>5:00 PM</v>
      </c>
      <c r="BX366" t="s">
        <v>133</v>
      </c>
      <c r="BY366">
        <v>0</v>
      </c>
      <c r="BZ366">
        <v>24</v>
      </c>
      <c r="CA366" t="s">
        <v>115</v>
      </c>
      <c r="CC366" t="s">
        <v>5631</v>
      </c>
      <c r="CD366" t="s">
        <v>5632</v>
      </c>
      <c r="CF366" t="s">
        <v>119</v>
      </c>
      <c r="CG366" t="s">
        <v>120</v>
      </c>
      <c r="CH366" s="3">
        <v>96950</v>
      </c>
      <c r="CI366" s="4">
        <v>9.5399999999999991</v>
      </c>
      <c r="CJ366" s="4">
        <v>10.35</v>
      </c>
      <c r="CK366" s="4">
        <v>14.31</v>
      </c>
      <c r="CL366" s="4">
        <v>15.53</v>
      </c>
      <c r="CM366" t="s">
        <v>136</v>
      </c>
      <c r="CO366" t="s">
        <v>137</v>
      </c>
      <c r="CQ366" t="s">
        <v>115</v>
      </c>
      <c r="CR366" t="s">
        <v>138</v>
      </c>
      <c r="CS366" t="s">
        <v>139</v>
      </c>
      <c r="CT366" t="s">
        <v>138</v>
      </c>
      <c r="CU366" t="s">
        <v>139</v>
      </c>
      <c r="CV366" t="s">
        <v>138</v>
      </c>
      <c r="CW366" t="s">
        <v>139</v>
      </c>
      <c r="CX366" t="s">
        <v>5633</v>
      </c>
      <c r="CY366" s="10">
        <v>16702333200</v>
      </c>
      <c r="CZ366" t="s">
        <v>5628</v>
      </c>
      <c r="DA366" t="s">
        <v>139</v>
      </c>
      <c r="DB366" t="s">
        <v>138</v>
      </c>
      <c r="DC366" t="s">
        <v>115</v>
      </c>
    </row>
    <row r="367" spans="1:112" ht="14.45" customHeight="1" x14ac:dyDescent="0.25">
      <c r="A367" t="s">
        <v>5913</v>
      </c>
      <c r="B367" t="s">
        <v>1155</v>
      </c>
      <c r="C367" s="1">
        <v>45497</v>
      </c>
      <c r="D367" s="1">
        <v>45586</v>
      </c>
      <c r="E367" t="s">
        <v>210</v>
      </c>
      <c r="F367" s="1">
        <v>45656</v>
      </c>
      <c r="G367" t="s">
        <v>115</v>
      </c>
      <c r="H367" t="s">
        <v>115</v>
      </c>
      <c r="I367" t="s">
        <v>115</v>
      </c>
      <c r="J367" t="s">
        <v>2099</v>
      </c>
      <c r="K367" t="s">
        <v>2100</v>
      </c>
      <c r="L367" t="s">
        <v>2101</v>
      </c>
      <c r="N367" t="s">
        <v>119</v>
      </c>
      <c r="O367" t="s">
        <v>120</v>
      </c>
      <c r="P367" s="3">
        <v>96950</v>
      </c>
      <c r="Q367" t="s">
        <v>121</v>
      </c>
      <c r="S367" s="10">
        <v>16703221234</v>
      </c>
      <c r="T367">
        <v>781</v>
      </c>
      <c r="U367" t="s">
        <v>2102</v>
      </c>
      <c r="V367">
        <v>721110</v>
      </c>
      <c r="W367" t="s">
        <v>123</v>
      </c>
      <c r="Y367" t="s">
        <v>2103</v>
      </c>
      <c r="Z367" t="s">
        <v>2104</v>
      </c>
      <c r="AA367" t="s">
        <v>2105</v>
      </c>
      <c r="AB367" t="s">
        <v>2106</v>
      </c>
      <c r="AC367" t="s">
        <v>2101</v>
      </c>
      <c r="AE367" t="s">
        <v>119</v>
      </c>
      <c r="AF367" t="s">
        <v>120</v>
      </c>
      <c r="AG367" s="3">
        <v>96950</v>
      </c>
      <c r="AH367" t="s">
        <v>121</v>
      </c>
      <c r="AJ367" s="10">
        <v>16703221234</v>
      </c>
      <c r="AK367">
        <v>781</v>
      </c>
      <c r="AL367" t="s">
        <v>2107</v>
      </c>
      <c r="BD367" t="str">
        <f>"35-2014.00"</f>
        <v>35-2014.00</v>
      </c>
      <c r="BE367" t="s">
        <v>221</v>
      </c>
      <c r="BF367" t="s">
        <v>4372</v>
      </c>
      <c r="BG367" t="s">
        <v>373</v>
      </c>
      <c r="BH367">
        <v>4</v>
      </c>
      <c r="BI367">
        <v>3</v>
      </c>
      <c r="BJ367" s="1">
        <v>45658</v>
      </c>
      <c r="BK367" s="1">
        <v>46022</v>
      </c>
      <c r="BL367" s="1">
        <v>45658</v>
      </c>
      <c r="BM367" s="1">
        <v>46022</v>
      </c>
      <c r="BN367">
        <v>40</v>
      </c>
      <c r="BO367">
        <v>8</v>
      </c>
      <c r="BP367">
        <v>8</v>
      </c>
      <c r="BQ367">
        <v>0</v>
      </c>
      <c r="BR367">
        <v>8</v>
      </c>
      <c r="BS367">
        <v>0</v>
      </c>
      <c r="BT367">
        <v>8</v>
      </c>
      <c r="BU367">
        <v>8</v>
      </c>
      <c r="BV367" t="str">
        <f>"2:00 PM"</f>
        <v>2:00 PM</v>
      </c>
      <c r="BW367" t="str">
        <f>"10:00 PM"</f>
        <v>10:00 PM</v>
      </c>
      <c r="BX367" t="s">
        <v>240</v>
      </c>
      <c r="BY367">
        <v>0</v>
      </c>
      <c r="BZ367">
        <v>12</v>
      </c>
      <c r="CA367" t="s">
        <v>115</v>
      </c>
      <c r="CC367" t="s">
        <v>4373</v>
      </c>
      <c r="CD367" t="s">
        <v>2101</v>
      </c>
      <c r="CF367" t="s">
        <v>119</v>
      </c>
      <c r="CG367" t="s">
        <v>120</v>
      </c>
      <c r="CH367" s="3">
        <v>96950</v>
      </c>
      <c r="CI367" s="4">
        <v>8.83</v>
      </c>
      <c r="CJ367" s="4">
        <v>8.83</v>
      </c>
      <c r="CK367" s="4">
        <v>13.25</v>
      </c>
      <c r="CL367" s="4">
        <v>13.25</v>
      </c>
      <c r="CM367" t="s">
        <v>136</v>
      </c>
      <c r="CN367" t="s">
        <v>2111</v>
      </c>
      <c r="CO367" t="s">
        <v>137</v>
      </c>
      <c r="CQ367" t="s">
        <v>115</v>
      </c>
      <c r="CR367" t="s">
        <v>138</v>
      </c>
      <c r="CS367" t="s">
        <v>139</v>
      </c>
      <c r="CT367" t="s">
        <v>138</v>
      </c>
      <c r="CU367" t="s">
        <v>139</v>
      </c>
      <c r="CV367" t="s">
        <v>138</v>
      </c>
      <c r="CW367" t="s">
        <v>139</v>
      </c>
      <c r="CX367" t="s">
        <v>5914</v>
      </c>
      <c r="CY367" s="10">
        <v>16703221234</v>
      </c>
      <c r="CZ367" t="s">
        <v>2107</v>
      </c>
      <c r="DA367" t="s">
        <v>139</v>
      </c>
      <c r="DB367" t="s">
        <v>138</v>
      </c>
      <c r="DC367" t="s">
        <v>115</v>
      </c>
    </row>
    <row r="368" spans="1:112" ht="14.45" customHeight="1" x14ac:dyDescent="0.25">
      <c r="A368" t="s">
        <v>5945</v>
      </c>
      <c r="B368" t="s">
        <v>158</v>
      </c>
      <c r="C368" s="1">
        <v>45498</v>
      </c>
      <c r="D368" s="1">
        <v>45586</v>
      </c>
      <c r="E368" t="s">
        <v>114</v>
      </c>
      <c r="G368" t="s">
        <v>115</v>
      </c>
      <c r="H368" t="s">
        <v>115</v>
      </c>
      <c r="I368" t="s">
        <v>115</v>
      </c>
      <c r="J368" t="s">
        <v>5946</v>
      </c>
      <c r="L368" t="s">
        <v>5947</v>
      </c>
      <c r="N368" t="s">
        <v>119</v>
      </c>
      <c r="O368" t="s">
        <v>120</v>
      </c>
      <c r="P368" s="3">
        <v>96950</v>
      </c>
      <c r="Q368" t="s">
        <v>121</v>
      </c>
      <c r="S368" s="10">
        <v>16702870418</v>
      </c>
      <c r="U368" t="s">
        <v>5948</v>
      </c>
      <c r="V368">
        <v>811111</v>
      </c>
      <c r="W368" t="s">
        <v>123</v>
      </c>
      <c r="Y368" t="s">
        <v>5949</v>
      </c>
      <c r="Z368" t="s">
        <v>5950</v>
      </c>
      <c r="AA368" t="s">
        <v>331</v>
      </c>
      <c r="AB368" t="s">
        <v>398</v>
      </c>
      <c r="AC368" t="s">
        <v>5951</v>
      </c>
      <c r="AE368" t="s">
        <v>119</v>
      </c>
      <c r="AF368" t="s">
        <v>120</v>
      </c>
      <c r="AG368" s="3">
        <v>96950</v>
      </c>
      <c r="AH368" t="s">
        <v>121</v>
      </c>
      <c r="AJ368" s="10">
        <v>16702870418</v>
      </c>
      <c r="AL368" t="s">
        <v>5952</v>
      </c>
      <c r="BD368" t="str">
        <f>"49-3023.00"</f>
        <v>49-3023.00</v>
      </c>
      <c r="BE368" t="s">
        <v>2122</v>
      </c>
      <c r="BF368" t="s">
        <v>5953</v>
      </c>
      <c r="BG368" t="s">
        <v>2124</v>
      </c>
      <c r="BH368">
        <v>3</v>
      </c>
      <c r="BJ368" s="1">
        <v>45566</v>
      </c>
      <c r="BK368" s="1">
        <v>45930</v>
      </c>
      <c r="BN368">
        <v>40</v>
      </c>
      <c r="BO368">
        <v>0</v>
      </c>
      <c r="BP368">
        <v>8</v>
      </c>
      <c r="BQ368">
        <v>8</v>
      </c>
      <c r="BR368">
        <v>8</v>
      </c>
      <c r="BS368">
        <v>8</v>
      </c>
      <c r="BT368">
        <v>8</v>
      </c>
      <c r="BU368">
        <v>0</v>
      </c>
      <c r="BV368" t="str">
        <f t="shared" ref="BV368:BV374" si="7">"8:00 AM"</f>
        <v>8:00 AM</v>
      </c>
      <c r="BW368" t="str">
        <f>"5:00 PM"</f>
        <v>5:00 PM</v>
      </c>
      <c r="BX368" t="s">
        <v>133</v>
      </c>
      <c r="BY368">
        <v>0</v>
      </c>
      <c r="BZ368">
        <v>24</v>
      </c>
      <c r="CA368" t="s">
        <v>115</v>
      </c>
      <c r="CC368" t="e">
        <f>- Proven experience as auto mechanic
- Working Knowledge of vehicle diagnostic systems and methods
- Ability to handle various tools (e.g. pliers) and heavy equipment (e.g. lift)
- Willingness to observe all safety precautions for protections against accidents, dangerous fluids, chemicals etc.</f>
        <v>#NAME?</v>
      </c>
      <c r="CD368" t="s">
        <v>5951</v>
      </c>
      <c r="CF368" t="s">
        <v>119</v>
      </c>
      <c r="CG368" t="s">
        <v>120</v>
      </c>
      <c r="CH368" s="3">
        <v>96950</v>
      </c>
      <c r="CI368" s="4">
        <v>10.07</v>
      </c>
      <c r="CJ368" s="4">
        <v>10.07</v>
      </c>
      <c r="CK368" s="4">
        <v>15.11</v>
      </c>
      <c r="CL368" s="4">
        <v>15.11</v>
      </c>
      <c r="CM368" t="s">
        <v>136</v>
      </c>
      <c r="CN368" t="s">
        <v>224</v>
      </c>
      <c r="CO368" t="s">
        <v>137</v>
      </c>
      <c r="CQ368" t="s">
        <v>115</v>
      </c>
      <c r="CR368" t="s">
        <v>138</v>
      </c>
      <c r="CS368" t="s">
        <v>139</v>
      </c>
      <c r="CT368" t="s">
        <v>138</v>
      </c>
      <c r="CU368" t="s">
        <v>139</v>
      </c>
      <c r="CV368" t="s">
        <v>138</v>
      </c>
      <c r="CW368" t="s">
        <v>139</v>
      </c>
      <c r="CX368" t="s">
        <v>192</v>
      </c>
      <c r="CY368" s="10">
        <v>16702870418</v>
      </c>
      <c r="CZ368" t="s">
        <v>5952</v>
      </c>
      <c r="DA368" t="s">
        <v>139</v>
      </c>
      <c r="DB368" t="s">
        <v>138</v>
      </c>
      <c r="DC368" t="s">
        <v>115</v>
      </c>
    </row>
    <row r="369" spans="1:112" ht="14.45" customHeight="1" x14ac:dyDescent="0.25">
      <c r="A369" t="s">
        <v>7028</v>
      </c>
      <c r="B369" t="s">
        <v>158</v>
      </c>
      <c r="C369" s="1">
        <v>45471</v>
      </c>
      <c r="D369" s="1">
        <v>45586</v>
      </c>
      <c r="E369" t="s">
        <v>114</v>
      </c>
      <c r="G369" t="s">
        <v>115</v>
      </c>
      <c r="H369" t="s">
        <v>115</v>
      </c>
      <c r="I369" t="s">
        <v>115</v>
      </c>
      <c r="J369" t="s">
        <v>7029</v>
      </c>
      <c r="K369" t="s">
        <v>7030</v>
      </c>
      <c r="L369" t="s">
        <v>7031</v>
      </c>
      <c r="N369" t="s">
        <v>119</v>
      </c>
      <c r="O369" t="s">
        <v>120</v>
      </c>
      <c r="P369" s="3">
        <v>96950</v>
      </c>
      <c r="Q369" t="s">
        <v>121</v>
      </c>
      <c r="S369" s="10">
        <v>16702850085</v>
      </c>
      <c r="U369" t="s">
        <v>1188</v>
      </c>
      <c r="V369">
        <v>56132</v>
      </c>
      <c r="W369" t="s">
        <v>532</v>
      </c>
      <c r="X369" t="s">
        <v>138</v>
      </c>
      <c r="Y369" t="s">
        <v>7032</v>
      </c>
      <c r="Z369" t="s">
        <v>7033</v>
      </c>
      <c r="AB369" t="s">
        <v>1923</v>
      </c>
      <c r="AC369" t="s">
        <v>7031</v>
      </c>
      <c r="AE369" t="s">
        <v>119</v>
      </c>
      <c r="AF369" t="s">
        <v>120</v>
      </c>
      <c r="AG369" s="3">
        <v>96950</v>
      </c>
      <c r="AH369" t="s">
        <v>121</v>
      </c>
      <c r="AJ369" s="10">
        <v>16702850085</v>
      </c>
      <c r="AL369" t="s">
        <v>1192</v>
      </c>
      <c r="BD369" t="str">
        <f>"35-2014.00"</f>
        <v>35-2014.00</v>
      </c>
      <c r="BE369" t="s">
        <v>221</v>
      </c>
      <c r="BF369" t="s">
        <v>7034</v>
      </c>
      <c r="BG369" t="s">
        <v>373</v>
      </c>
      <c r="BH369">
        <v>1</v>
      </c>
      <c r="BJ369" s="1">
        <v>45566</v>
      </c>
      <c r="BK369" s="1">
        <v>45930</v>
      </c>
      <c r="BN369">
        <v>40</v>
      </c>
      <c r="BO369">
        <v>0</v>
      </c>
      <c r="BP369">
        <v>8</v>
      </c>
      <c r="BQ369">
        <v>8</v>
      </c>
      <c r="BR369">
        <v>8</v>
      </c>
      <c r="BS369">
        <v>8</v>
      </c>
      <c r="BT369">
        <v>8</v>
      </c>
      <c r="BU369">
        <v>0</v>
      </c>
      <c r="BV369" t="str">
        <f t="shared" si="7"/>
        <v>8:00 AM</v>
      </c>
      <c r="BW369" t="str">
        <f>"5:00 PM"</f>
        <v>5:00 PM</v>
      </c>
      <c r="BX369" t="s">
        <v>240</v>
      </c>
      <c r="BY369">
        <v>0</v>
      </c>
      <c r="BZ369">
        <v>12</v>
      </c>
      <c r="CA369" t="s">
        <v>115</v>
      </c>
      <c r="CC369" t="s">
        <v>7035</v>
      </c>
      <c r="CD369" t="s">
        <v>7031</v>
      </c>
      <c r="CF369" t="s">
        <v>119</v>
      </c>
      <c r="CG369" t="s">
        <v>120</v>
      </c>
      <c r="CH369" s="3">
        <v>96950</v>
      </c>
      <c r="CI369" s="4">
        <v>8.69</v>
      </c>
      <c r="CJ369" s="4">
        <v>8.69</v>
      </c>
      <c r="CK369" s="4">
        <v>13.04</v>
      </c>
      <c r="CL369" s="4">
        <v>13.04</v>
      </c>
      <c r="CM369" t="s">
        <v>136</v>
      </c>
      <c r="CO369" t="s">
        <v>137</v>
      </c>
      <c r="CQ369" t="s">
        <v>115</v>
      </c>
      <c r="CR369" t="s">
        <v>138</v>
      </c>
      <c r="CS369" t="s">
        <v>139</v>
      </c>
      <c r="CT369" t="s">
        <v>138</v>
      </c>
      <c r="CU369" t="s">
        <v>139</v>
      </c>
      <c r="CV369" t="s">
        <v>138</v>
      </c>
      <c r="CW369" t="s">
        <v>139</v>
      </c>
      <c r="CX369" t="s">
        <v>5427</v>
      </c>
      <c r="CY369" s="10">
        <v>16702850085</v>
      </c>
      <c r="CZ369" t="s">
        <v>1192</v>
      </c>
      <c r="DA369" t="s">
        <v>139</v>
      </c>
      <c r="DB369" t="s">
        <v>138</v>
      </c>
      <c r="DC369" t="s">
        <v>138</v>
      </c>
      <c r="DD369" t="s">
        <v>1189</v>
      </c>
      <c r="DE369" t="s">
        <v>7036</v>
      </c>
      <c r="DG369" t="s">
        <v>7037</v>
      </c>
      <c r="DH369" t="s">
        <v>1192</v>
      </c>
    </row>
    <row r="370" spans="1:112" ht="14.45" customHeight="1" x14ac:dyDescent="0.25">
      <c r="A370" t="s">
        <v>7108</v>
      </c>
      <c r="B370" t="s">
        <v>158</v>
      </c>
      <c r="C370" s="1">
        <v>45499</v>
      </c>
      <c r="D370" s="1">
        <v>45586</v>
      </c>
      <c r="E370" t="s">
        <v>210</v>
      </c>
      <c r="F370" s="1">
        <v>45564</v>
      </c>
      <c r="G370" t="s">
        <v>115</v>
      </c>
      <c r="H370" t="s">
        <v>115</v>
      </c>
      <c r="I370" t="s">
        <v>115</v>
      </c>
      <c r="J370" t="s">
        <v>5757</v>
      </c>
      <c r="K370" t="s">
        <v>5767</v>
      </c>
      <c r="L370" t="s">
        <v>5759</v>
      </c>
      <c r="N370" t="s">
        <v>128</v>
      </c>
      <c r="O370" t="s">
        <v>120</v>
      </c>
      <c r="P370" s="3">
        <v>96950</v>
      </c>
      <c r="Q370" t="s">
        <v>121</v>
      </c>
      <c r="S370" s="10">
        <v>16702339032</v>
      </c>
      <c r="U370" t="s">
        <v>4134</v>
      </c>
      <c r="V370">
        <v>53111</v>
      </c>
      <c r="W370" t="s">
        <v>123</v>
      </c>
      <c r="Y370" t="s">
        <v>5760</v>
      </c>
      <c r="Z370" t="s">
        <v>5761</v>
      </c>
      <c r="AA370" t="s">
        <v>3915</v>
      </c>
      <c r="AB370" t="s">
        <v>277</v>
      </c>
      <c r="AC370" t="s">
        <v>5759</v>
      </c>
      <c r="AE370" t="s">
        <v>128</v>
      </c>
      <c r="AF370" t="s">
        <v>120</v>
      </c>
      <c r="AG370" s="3">
        <v>96950</v>
      </c>
      <c r="AH370" t="s">
        <v>121</v>
      </c>
      <c r="AJ370" s="10">
        <v>16702339032</v>
      </c>
      <c r="AL370" t="s">
        <v>5762</v>
      </c>
      <c r="BD370" t="str">
        <f>"49-9071.00"</f>
        <v>49-9071.00</v>
      </c>
      <c r="BE370" t="s">
        <v>169</v>
      </c>
      <c r="BF370" t="s">
        <v>6955</v>
      </c>
      <c r="BG370" t="s">
        <v>1417</v>
      </c>
      <c r="BH370">
        <v>1</v>
      </c>
      <c r="BJ370" s="1">
        <v>45566</v>
      </c>
      <c r="BK370" s="1">
        <v>45930</v>
      </c>
      <c r="BN370">
        <v>40</v>
      </c>
      <c r="BO370">
        <v>0</v>
      </c>
      <c r="BP370">
        <v>8</v>
      </c>
      <c r="BQ370">
        <v>8</v>
      </c>
      <c r="BR370">
        <v>8</v>
      </c>
      <c r="BS370">
        <v>8</v>
      </c>
      <c r="BT370">
        <v>8</v>
      </c>
      <c r="BU370">
        <v>0</v>
      </c>
      <c r="BV370" t="str">
        <f t="shared" si="7"/>
        <v>8:00 AM</v>
      </c>
      <c r="BW370" t="str">
        <f>"5:00 PM"</f>
        <v>5:00 PM</v>
      </c>
      <c r="BX370" t="s">
        <v>240</v>
      </c>
      <c r="BY370">
        <v>0</v>
      </c>
      <c r="BZ370">
        <v>6</v>
      </c>
      <c r="CA370" t="s">
        <v>115</v>
      </c>
      <c r="CC370" t="s">
        <v>5764</v>
      </c>
      <c r="CD370" t="s">
        <v>6956</v>
      </c>
      <c r="CF370" t="s">
        <v>128</v>
      </c>
      <c r="CG370" t="s">
        <v>120</v>
      </c>
      <c r="CH370" s="3">
        <v>96950</v>
      </c>
      <c r="CI370" s="4">
        <v>9.75</v>
      </c>
      <c r="CJ370" s="4">
        <v>9.75</v>
      </c>
      <c r="CK370" s="4">
        <v>0</v>
      </c>
      <c r="CL370" s="4">
        <v>0</v>
      </c>
      <c r="CM370" t="s">
        <v>136</v>
      </c>
      <c r="CN370" t="s">
        <v>240</v>
      </c>
      <c r="CO370" t="s">
        <v>137</v>
      </c>
      <c r="CQ370" t="s">
        <v>115</v>
      </c>
      <c r="CR370" t="s">
        <v>138</v>
      </c>
      <c r="CS370" t="s">
        <v>139</v>
      </c>
      <c r="CT370" t="s">
        <v>139</v>
      </c>
      <c r="CU370" t="s">
        <v>139</v>
      </c>
      <c r="CV370" t="s">
        <v>138</v>
      </c>
      <c r="CW370" t="s">
        <v>139</v>
      </c>
      <c r="CX370" t="s">
        <v>7109</v>
      </c>
      <c r="CY370" s="10">
        <v>16702339032</v>
      </c>
      <c r="CZ370" t="s">
        <v>5762</v>
      </c>
      <c r="DA370" t="s">
        <v>139</v>
      </c>
      <c r="DB370" t="s">
        <v>138</v>
      </c>
      <c r="DC370" t="s">
        <v>115</v>
      </c>
      <c r="DD370" t="s">
        <v>5760</v>
      </c>
      <c r="DE370" t="s">
        <v>5761</v>
      </c>
      <c r="DF370" t="s">
        <v>3915</v>
      </c>
      <c r="DG370" t="s">
        <v>5767</v>
      </c>
      <c r="DH370" t="s">
        <v>5762</v>
      </c>
    </row>
    <row r="371" spans="1:112" ht="14.45" customHeight="1" x14ac:dyDescent="0.25">
      <c r="A371" t="s">
        <v>7111</v>
      </c>
      <c r="B371" t="s">
        <v>158</v>
      </c>
      <c r="C371" s="1">
        <v>45456</v>
      </c>
      <c r="D371" s="1">
        <v>45586</v>
      </c>
      <c r="E371" t="s">
        <v>114</v>
      </c>
      <c r="G371" t="s">
        <v>115</v>
      </c>
      <c r="H371" t="s">
        <v>115</v>
      </c>
      <c r="I371" t="s">
        <v>115</v>
      </c>
      <c r="J371" t="s">
        <v>527</v>
      </c>
      <c r="K371" t="s">
        <v>528</v>
      </c>
      <c r="L371" t="s">
        <v>529</v>
      </c>
      <c r="M371" t="s">
        <v>536</v>
      </c>
      <c r="N371" t="s">
        <v>128</v>
      </c>
      <c r="O371" t="s">
        <v>120</v>
      </c>
      <c r="P371" s="3">
        <v>96950</v>
      </c>
      <c r="Q371" t="s">
        <v>121</v>
      </c>
      <c r="S371" s="10">
        <v>16702352883</v>
      </c>
      <c r="T371">
        <v>0</v>
      </c>
      <c r="U371" t="s">
        <v>531</v>
      </c>
      <c r="V371">
        <v>56132</v>
      </c>
      <c r="W371" t="s">
        <v>123</v>
      </c>
      <c r="Y371" t="s">
        <v>533</v>
      </c>
      <c r="Z371" t="s">
        <v>534</v>
      </c>
      <c r="AA371" t="s">
        <v>535</v>
      </c>
      <c r="AB371" t="s">
        <v>516</v>
      </c>
      <c r="AC371" t="s">
        <v>529</v>
      </c>
      <c r="AD371" t="s">
        <v>536</v>
      </c>
      <c r="AE371" t="s">
        <v>128</v>
      </c>
      <c r="AF371" t="s">
        <v>120</v>
      </c>
      <c r="AG371" s="3">
        <v>96950</v>
      </c>
      <c r="AH371" t="s">
        <v>121</v>
      </c>
      <c r="AJ371" s="10">
        <v>16702352883</v>
      </c>
      <c r="AK371">
        <v>0</v>
      </c>
      <c r="AL371" t="s">
        <v>537</v>
      </c>
      <c r="BD371" t="str">
        <f>"51-9198.00"</f>
        <v>51-9198.00</v>
      </c>
      <c r="BE371" t="s">
        <v>2301</v>
      </c>
      <c r="BF371" t="s">
        <v>4916</v>
      </c>
      <c r="BG371" t="s">
        <v>4705</v>
      </c>
      <c r="BH371">
        <v>5</v>
      </c>
      <c r="BJ371" s="1">
        <v>45536</v>
      </c>
      <c r="BK371" s="1">
        <v>45900</v>
      </c>
      <c r="BN371">
        <v>35</v>
      </c>
      <c r="BO371">
        <v>0</v>
      </c>
      <c r="BP371">
        <v>7</v>
      </c>
      <c r="BQ371">
        <v>7</v>
      </c>
      <c r="BR371">
        <v>7</v>
      </c>
      <c r="BS371">
        <v>7</v>
      </c>
      <c r="BT371">
        <v>7</v>
      </c>
      <c r="BU371">
        <v>0</v>
      </c>
      <c r="BV371" t="str">
        <f t="shared" si="7"/>
        <v>8:00 AM</v>
      </c>
      <c r="BW371" t="str">
        <f>"4:00 PM"</f>
        <v>4:00 PM</v>
      </c>
      <c r="BX371" t="s">
        <v>133</v>
      </c>
      <c r="BY371">
        <v>0</v>
      </c>
      <c r="BZ371">
        <v>6</v>
      </c>
      <c r="CA371" t="s">
        <v>115</v>
      </c>
      <c r="CC371" t="s">
        <v>7112</v>
      </c>
      <c r="CD371" t="s">
        <v>529</v>
      </c>
      <c r="CE371" t="s">
        <v>542</v>
      </c>
      <c r="CF371" t="s">
        <v>128</v>
      </c>
      <c r="CG371" t="s">
        <v>120</v>
      </c>
      <c r="CH371" s="3">
        <v>96950</v>
      </c>
      <c r="CI371" s="4">
        <v>7.95</v>
      </c>
      <c r="CJ371" s="4">
        <v>7.95</v>
      </c>
      <c r="CK371" s="4">
        <v>11.93</v>
      </c>
      <c r="CL371" s="4">
        <v>11.93</v>
      </c>
      <c r="CM371" t="s">
        <v>136</v>
      </c>
      <c r="CN371" t="s">
        <v>139</v>
      </c>
      <c r="CO371" t="s">
        <v>137</v>
      </c>
      <c r="CQ371" t="s">
        <v>115</v>
      </c>
      <c r="CR371" t="s">
        <v>138</v>
      </c>
      <c r="CS371" t="s">
        <v>139</v>
      </c>
      <c r="CT371" t="s">
        <v>138</v>
      </c>
      <c r="CU371" t="s">
        <v>138</v>
      </c>
      <c r="CV371" t="s">
        <v>138</v>
      </c>
      <c r="CW371" t="s">
        <v>139</v>
      </c>
      <c r="CX371" t="s">
        <v>543</v>
      </c>
      <c r="CY371" s="10">
        <v>16702352883</v>
      </c>
      <c r="CZ371" t="s">
        <v>537</v>
      </c>
      <c r="DA371" t="s">
        <v>139</v>
      </c>
      <c r="DB371" t="s">
        <v>138</v>
      </c>
      <c r="DC371" t="s">
        <v>115</v>
      </c>
    </row>
    <row r="372" spans="1:112" ht="14.45" customHeight="1" x14ac:dyDescent="0.25">
      <c r="A372" t="s">
        <v>7537</v>
      </c>
      <c r="B372" t="s">
        <v>158</v>
      </c>
      <c r="C372" s="1">
        <v>45499</v>
      </c>
      <c r="D372" s="1">
        <v>45586</v>
      </c>
      <c r="E372" t="s">
        <v>210</v>
      </c>
      <c r="F372" s="1">
        <v>45564</v>
      </c>
      <c r="G372" t="s">
        <v>115</v>
      </c>
      <c r="H372" t="s">
        <v>115</v>
      </c>
      <c r="I372" t="s">
        <v>115</v>
      </c>
      <c r="J372" t="s">
        <v>5757</v>
      </c>
      <c r="K372" t="s">
        <v>5767</v>
      </c>
      <c r="L372" t="s">
        <v>5759</v>
      </c>
      <c r="N372" t="s">
        <v>128</v>
      </c>
      <c r="O372" t="s">
        <v>120</v>
      </c>
      <c r="P372" s="3">
        <v>96950</v>
      </c>
      <c r="Q372" t="s">
        <v>121</v>
      </c>
      <c r="S372" s="10">
        <v>16702339032</v>
      </c>
      <c r="U372" t="s">
        <v>4134</v>
      </c>
      <c r="V372">
        <v>53111</v>
      </c>
      <c r="W372" t="s">
        <v>123</v>
      </c>
      <c r="Y372" t="s">
        <v>5760</v>
      </c>
      <c r="Z372" t="s">
        <v>5761</v>
      </c>
      <c r="AA372" t="s">
        <v>3915</v>
      </c>
      <c r="AB372" t="s">
        <v>277</v>
      </c>
      <c r="AC372" t="s">
        <v>5759</v>
      </c>
      <c r="AE372" t="s">
        <v>128</v>
      </c>
      <c r="AF372" t="s">
        <v>120</v>
      </c>
      <c r="AG372" s="3">
        <v>96950</v>
      </c>
      <c r="AH372" t="s">
        <v>121</v>
      </c>
      <c r="AJ372" s="10">
        <v>16702339032</v>
      </c>
      <c r="AL372" t="s">
        <v>5762</v>
      </c>
      <c r="BD372" t="str">
        <f>"49-9071.00"</f>
        <v>49-9071.00</v>
      </c>
      <c r="BE372" t="s">
        <v>169</v>
      </c>
      <c r="BF372" t="s">
        <v>6955</v>
      </c>
      <c r="BG372" t="s">
        <v>1417</v>
      </c>
      <c r="BH372">
        <v>3</v>
      </c>
      <c r="BJ372" s="1">
        <v>45566</v>
      </c>
      <c r="BK372" s="1">
        <v>45930</v>
      </c>
      <c r="BN372">
        <v>40</v>
      </c>
      <c r="BO372">
        <v>0</v>
      </c>
      <c r="BP372">
        <v>8</v>
      </c>
      <c r="BQ372">
        <v>8</v>
      </c>
      <c r="BR372">
        <v>8</v>
      </c>
      <c r="BS372">
        <v>8</v>
      </c>
      <c r="BT372">
        <v>8</v>
      </c>
      <c r="BU372">
        <v>0</v>
      </c>
      <c r="BV372" t="str">
        <f t="shared" si="7"/>
        <v>8:00 AM</v>
      </c>
      <c r="BW372" t="str">
        <f>"5:00 PM"</f>
        <v>5:00 PM</v>
      </c>
      <c r="BX372" t="s">
        <v>240</v>
      </c>
      <c r="BY372">
        <v>0</v>
      </c>
      <c r="BZ372">
        <v>6</v>
      </c>
      <c r="CA372" t="s">
        <v>115</v>
      </c>
      <c r="CC372" t="s">
        <v>5764</v>
      </c>
      <c r="CD372" t="s">
        <v>6956</v>
      </c>
      <c r="CF372" t="s">
        <v>128</v>
      </c>
      <c r="CG372" t="s">
        <v>120</v>
      </c>
      <c r="CH372" s="3">
        <v>96950</v>
      </c>
      <c r="CI372" s="4">
        <v>9.75</v>
      </c>
      <c r="CJ372" s="4">
        <v>9.75</v>
      </c>
      <c r="CK372" s="4">
        <v>0</v>
      </c>
      <c r="CL372" s="4">
        <v>0</v>
      </c>
      <c r="CM372" t="s">
        <v>136</v>
      </c>
      <c r="CN372" t="s">
        <v>191</v>
      </c>
      <c r="CO372" t="s">
        <v>137</v>
      </c>
      <c r="CQ372" t="s">
        <v>115</v>
      </c>
      <c r="CR372" t="s">
        <v>138</v>
      </c>
      <c r="CS372" t="s">
        <v>139</v>
      </c>
      <c r="CT372" t="s">
        <v>139</v>
      </c>
      <c r="CU372" t="s">
        <v>139</v>
      </c>
      <c r="CV372" t="s">
        <v>138</v>
      </c>
      <c r="CW372" t="s">
        <v>139</v>
      </c>
      <c r="CX372" t="s">
        <v>2963</v>
      </c>
      <c r="CY372" s="10">
        <v>16702339032</v>
      </c>
      <c r="CZ372" t="s">
        <v>5762</v>
      </c>
      <c r="DA372" t="s">
        <v>331</v>
      </c>
      <c r="DB372" t="s">
        <v>138</v>
      </c>
      <c r="DC372" t="s">
        <v>115</v>
      </c>
      <c r="DD372" t="s">
        <v>5760</v>
      </c>
      <c r="DE372" t="s">
        <v>5761</v>
      </c>
      <c r="DF372" t="s">
        <v>3915</v>
      </c>
      <c r="DG372" t="s">
        <v>5767</v>
      </c>
      <c r="DH372" t="s">
        <v>5762</v>
      </c>
    </row>
    <row r="373" spans="1:112" ht="14.45" customHeight="1" x14ac:dyDescent="0.25">
      <c r="A373" t="s">
        <v>7763</v>
      </c>
      <c r="B373" t="s">
        <v>158</v>
      </c>
      <c r="C373" s="1">
        <v>45463</v>
      </c>
      <c r="D373" s="1">
        <v>45586</v>
      </c>
      <c r="E373" t="s">
        <v>114</v>
      </c>
      <c r="G373" t="s">
        <v>115</v>
      </c>
      <c r="H373" t="s">
        <v>115</v>
      </c>
      <c r="I373" t="s">
        <v>115</v>
      </c>
      <c r="J373" t="s">
        <v>7764</v>
      </c>
      <c r="K373" t="s">
        <v>7765</v>
      </c>
      <c r="L373" t="s">
        <v>7766</v>
      </c>
      <c r="N373" t="s">
        <v>128</v>
      </c>
      <c r="O373" t="s">
        <v>120</v>
      </c>
      <c r="P373" s="3">
        <v>96950</v>
      </c>
      <c r="Q373" t="s">
        <v>121</v>
      </c>
      <c r="S373" s="10">
        <v>16707889731</v>
      </c>
      <c r="U373" t="s">
        <v>7767</v>
      </c>
      <c r="V373">
        <v>561520</v>
      </c>
      <c r="W373" t="s">
        <v>123</v>
      </c>
      <c r="Y373" t="s">
        <v>7768</v>
      </c>
      <c r="Z373" t="s">
        <v>7769</v>
      </c>
      <c r="AB373" t="s">
        <v>7770</v>
      </c>
      <c r="AC373" t="s">
        <v>7766</v>
      </c>
      <c r="AE373" t="s">
        <v>128</v>
      </c>
      <c r="AF373" t="s">
        <v>120</v>
      </c>
      <c r="AG373" s="3">
        <v>96950</v>
      </c>
      <c r="AH373" t="s">
        <v>121</v>
      </c>
      <c r="AJ373" s="10">
        <v>16707889731</v>
      </c>
      <c r="AL373" t="s">
        <v>7771</v>
      </c>
      <c r="BD373" t="str">
        <f>"39-7012.00"</f>
        <v>39-7012.00</v>
      </c>
      <c r="BE373" t="s">
        <v>1292</v>
      </c>
      <c r="BF373" t="s">
        <v>7772</v>
      </c>
      <c r="BG373" t="s">
        <v>7773</v>
      </c>
      <c r="BH373">
        <v>4</v>
      </c>
      <c r="BJ373" s="1">
        <v>45580</v>
      </c>
      <c r="BK373" s="1">
        <v>45930</v>
      </c>
      <c r="BN373">
        <v>35</v>
      </c>
      <c r="BO373">
        <v>0</v>
      </c>
      <c r="BP373">
        <v>7</v>
      </c>
      <c r="BQ373">
        <v>7</v>
      </c>
      <c r="BR373">
        <v>7</v>
      </c>
      <c r="BS373">
        <v>7</v>
      </c>
      <c r="BT373">
        <v>7</v>
      </c>
      <c r="BU373">
        <v>0</v>
      </c>
      <c r="BV373" t="str">
        <f t="shared" si="7"/>
        <v>8:00 AM</v>
      </c>
      <c r="BW373" t="str">
        <f>"4:00 PM"</f>
        <v>4:00 PM</v>
      </c>
      <c r="BX373" t="s">
        <v>240</v>
      </c>
      <c r="BY373">
        <v>0</v>
      </c>
      <c r="BZ373">
        <v>12</v>
      </c>
      <c r="CA373" t="s">
        <v>115</v>
      </c>
      <c r="CC373" t="s">
        <v>7774</v>
      </c>
      <c r="CD373" t="s">
        <v>7775</v>
      </c>
      <c r="CF373" t="s">
        <v>128</v>
      </c>
      <c r="CG373" t="s">
        <v>120</v>
      </c>
      <c r="CH373" s="3">
        <v>96950</v>
      </c>
      <c r="CI373" s="4">
        <v>10.050000000000001</v>
      </c>
      <c r="CJ373" s="4">
        <v>10.050000000000001</v>
      </c>
      <c r="CK373" s="4">
        <v>15.08</v>
      </c>
      <c r="CL373" s="4">
        <v>15.08</v>
      </c>
      <c r="CM373" t="s">
        <v>136</v>
      </c>
      <c r="CN373" t="s">
        <v>139</v>
      </c>
      <c r="CO373" t="s">
        <v>137</v>
      </c>
      <c r="CQ373" t="s">
        <v>115</v>
      </c>
      <c r="CR373" t="s">
        <v>138</v>
      </c>
      <c r="CS373" t="s">
        <v>139</v>
      </c>
      <c r="CT373" t="s">
        <v>138</v>
      </c>
      <c r="CU373" t="s">
        <v>139</v>
      </c>
      <c r="CV373" t="s">
        <v>138</v>
      </c>
      <c r="CW373" t="s">
        <v>139</v>
      </c>
      <c r="CX373" t="s">
        <v>7776</v>
      </c>
      <c r="CY373" s="10">
        <v>16707889731</v>
      </c>
      <c r="CZ373" t="s">
        <v>7771</v>
      </c>
      <c r="DA373" t="s">
        <v>139</v>
      </c>
      <c r="DB373" t="s">
        <v>138</v>
      </c>
      <c r="DC373" t="s">
        <v>115</v>
      </c>
    </row>
    <row r="374" spans="1:112" ht="14.45" customHeight="1" x14ac:dyDescent="0.25">
      <c r="A374" t="s">
        <v>7874</v>
      </c>
      <c r="B374" t="s">
        <v>248</v>
      </c>
      <c r="C374" s="1">
        <v>45503</v>
      </c>
      <c r="D374" s="1">
        <v>45586</v>
      </c>
      <c r="E374" t="s">
        <v>114</v>
      </c>
      <c r="G374" t="s">
        <v>115</v>
      </c>
      <c r="H374" t="s">
        <v>115</v>
      </c>
      <c r="I374" t="s">
        <v>115</v>
      </c>
      <c r="J374" t="s">
        <v>5596</v>
      </c>
      <c r="K374" t="s">
        <v>5597</v>
      </c>
      <c r="L374" t="s">
        <v>7875</v>
      </c>
      <c r="M374" t="s">
        <v>5599</v>
      </c>
      <c r="N374" t="s">
        <v>119</v>
      </c>
      <c r="O374" t="s">
        <v>120</v>
      </c>
      <c r="P374" s="3">
        <v>96950</v>
      </c>
      <c r="Q374" t="s">
        <v>121</v>
      </c>
      <c r="S374" s="10">
        <v>16702352360</v>
      </c>
      <c r="U374" t="s">
        <v>5600</v>
      </c>
      <c r="V374">
        <v>23822</v>
      </c>
      <c r="W374" t="s">
        <v>123</v>
      </c>
      <c r="Y374" t="s">
        <v>5601</v>
      </c>
      <c r="Z374" t="s">
        <v>5602</v>
      </c>
      <c r="AA374" t="s">
        <v>5603</v>
      </c>
      <c r="AB374" t="s">
        <v>295</v>
      </c>
      <c r="AC374" t="s">
        <v>7875</v>
      </c>
      <c r="AD374" t="s">
        <v>5599</v>
      </c>
      <c r="AE374" t="s">
        <v>119</v>
      </c>
      <c r="AF374" t="s">
        <v>120</v>
      </c>
      <c r="AG374" s="3">
        <v>96950</v>
      </c>
      <c r="AH374" t="s">
        <v>121</v>
      </c>
      <c r="AJ374" s="10">
        <v>16702352360</v>
      </c>
      <c r="AL374" t="s">
        <v>5604</v>
      </c>
      <c r="BD374" t="str">
        <f>"49-9021.00"</f>
        <v>49-9021.00</v>
      </c>
      <c r="BE374" t="s">
        <v>203</v>
      </c>
      <c r="BF374" t="s">
        <v>7876</v>
      </c>
      <c r="BG374" t="s">
        <v>5606</v>
      </c>
      <c r="BH374">
        <v>2</v>
      </c>
      <c r="BI374">
        <v>2</v>
      </c>
      <c r="BJ374" s="1">
        <v>45566</v>
      </c>
      <c r="BK374" s="1">
        <v>45930</v>
      </c>
      <c r="BL374" s="1">
        <v>45586</v>
      </c>
      <c r="BM374" s="1">
        <v>45930</v>
      </c>
      <c r="BN374">
        <v>40</v>
      </c>
      <c r="BO374">
        <v>0</v>
      </c>
      <c r="BP374">
        <v>8</v>
      </c>
      <c r="BQ374">
        <v>8</v>
      </c>
      <c r="BR374">
        <v>8</v>
      </c>
      <c r="BS374">
        <v>8</v>
      </c>
      <c r="BT374">
        <v>8</v>
      </c>
      <c r="BU374">
        <v>0</v>
      </c>
      <c r="BV374" t="str">
        <f t="shared" si="7"/>
        <v>8:00 AM</v>
      </c>
      <c r="BW374" t="str">
        <f>"5:00 PM"</f>
        <v>5:00 PM</v>
      </c>
      <c r="BX374" t="s">
        <v>133</v>
      </c>
      <c r="BY374">
        <v>0</v>
      </c>
      <c r="BZ374">
        <v>24</v>
      </c>
      <c r="CA374" t="s">
        <v>115</v>
      </c>
      <c r="CC374" t="s">
        <v>7877</v>
      </c>
      <c r="CD374" t="s">
        <v>5599</v>
      </c>
      <c r="CE374" t="s">
        <v>7878</v>
      </c>
      <c r="CF374" t="s">
        <v>119</v>
      </c>
      <c r="CG374" t="s">
        <v>120</v>
      </c>
      <c r="CH374" s="3">
        <v>96950</v>
      </c>
      <c r="CI374" s="4">
        <v>10.06</v>
      </c>
      <c r="CJ374" s="4">
        <v>10.06</v>
      </c>
      <c r="CK374" s="4">
        <v>15.09</v>
      </c>
      <c r="CL374" s="4">
        <v>15.09</v>
      </c>
      <c r="CM374" t="s">
        <v>136</v>
      </c>
      <c r="CN374" t="s">
        <v>224</v>
      </c>
      <c r="CO374" t="s">
        <v>137</v>
      </c>
      <c r="CQ374" t="s">
        <v>115</v>
      </c>
      <c r="CR374" t="s">
        <v>138</v>
      </c>
      <c r="CS374" t="s">
        <v>138</v>
      </c>
      <c r="CT374" t="s">
        <v>138</v>
      </c>
      <c r="CU374" t="s">
        <v>139</v>
      </c>
      <c r="CV374" t="s">
        <v>138</v>
      </c>
      <c r="CW374" t="s">
        <v>139</v>
      </c>
      <c r="CX374" t="s">
        <v>5608</v>
      </c>
      <c r="CY374" s="10">
        <v>16702352360</v>
      </c>
      <c r="CZ374" t="s">
        <v>5604</v>
      </c>
      <c r="DA374" t="s">
        <v>139</v>
      </c>
      <c r="DB374" t="s">
        <v>138</v>
      </c>
      <c r="DC374" t="s">
        <v>115</v>
      </c>
      <c r="DD374" t="s">
        <v>5601</v>
      </c>
      <c r="DE374" t="s">
        <v>5602</v>
      </c>
      <c r="DF374" t="s">
        <v>3915</v>
      </c>
      <c r="DG374" t="s">
        <v>7879</v>
      </c>
      <c r="DH374" t="s">
        <v>5604</v>
      </c>
    </row>
    <row r="375" spans="1:112" ht="14.45" customHeight="1" x14ac:dyDescent="0.25">
      <c r="A375" t="s">
        <v>7903</v>
      </c>
      <c r="B375" t="s">
        <v>158</v>
      </c>
      <c r="C375" s="1">
        <v>45491</v>
      </c>
      <c r="D375" s="1">
        <v>45586</v>
      </c>
      <c r="E375" t="s">
        <v>210</v>
      </c>
      <c r="F375" s="1">
        <v>45564</v>
      </c>
      <c r="G375" t="s">
        <v>138</v>
      </c>
      <c r="H375" t="s">
        <v>115</v>
      </c>
      <c r="I375" t="s">
        <v>115</v>
      </c>
      <c r="J375" t="s">
        <v>176</v>
      </c>
      <c r="K375" t="s">
        <v>176</v>
      </c>
      <c r="L375" t="s">
        <v>177</v>
      </c>
      <c r="M375" t="s">
        <v>178</v>
      </c>
      <c r="N375" t="s">
        <v>128</v>
      </c>
      <c r="O375" t="s">
        <v>120</v>
      </c>
      <c r="P375" s="3">
        <v>96950</v>
      </c>
      <c r="Q375" t="s">
        <v>121</v>
      </c>
      <c r="S375" s="10">
        <v>16702355912</v>
      </c>
      <c r="U375" t="s">
        <v>179</v>
      </c>
      <c r="V375">
        <v>56132</v>
      </c>
      <c r="W375" t="s">
        <v>123</v>
      </c>
      <c r="Y375" t="s">
        <v>581</v>
      </c>
      <c r="Z375" t="s">
        <v>4856</v>
      </c>
      <c r="AA375" t="s">
        <v>4857</v>
      </c>
      <c r="AB375" t="s">
        <v>1843</v>
      </c>
      <c r="AC375" t="s">
        <v>4858</v>
      </c>
      <c r="AE375" t="s">
        <v>128</v>
      </c>
      <c r="AF375" t="s">
        <v>120</v>
      </c>
      <c r="AG375" s="3">
        <v>96950</v>
      </c>
      <c r="AH375" t="s">
        <v>121</v>
      </c>
      <c r="AJ375" s="10">
        <v>16702355912</v>
      </c>
      <c r="AL375" t="s">
        <v>185</v>
      </c>
      <c r="BD375" t="str">
        <f>"23-2011.00"</f>
        <v>23-2011.00</v>
      </c>
      <c r="BE375" t="s">
        <v>186</v>
      </c>
      <c r="BF375" t="s">
        <v>5317</v>
      </c>
      <c r="BG375" t="s">
        <v>188</v>
      </c>
      <c r="BH375">
        <v>3</v>
      </c>
      <c r="BJ375" s="1">
        <v>45566</v>
      </c>
      <c r="BK375" s="1">
        <v>46660</v>
      </c>
      <c r="BN375">
        <v>35</v>
      </c>
      <c r="BO375">
        <v>0</v>
      </c>
      <c r="BP375">
        <v>7</v>
      </c>
      <c r="BQ375">
        <v>7</v>
      </c>
      <c r="BR375">
        <v>7</v>
      </c>
      <c r="BS375">
        <v>7</v>
      </c>
      <c r="BT375">
        <v>7</v>
      </c>
      <c r="BU375">
        <v>0</v>
      </c>
      <c r="BV375" t="str">
        <f>"9:00 AM"</f>
        <v>9:00 AM</v>
      </c>
      <c r="BW375" t="str">
        <f>"5:00 PM"</f>
        <v>5:00 PM</v>
      </c>
      <c r="BX375" t="s">
        <v>133</v>
      </c>
      <c r="BY375">
        <v>0</v>
      </c>
      <c r="BZ375">
        <v>12</v>
      </c>
      <c r="CA375" t="s">
        <v>115</v>
      </c>
      <c r="CC375" t="s">
        <v>5318</v>
      </c>
      <c r="CD375" t="s">
        <v>177</v>
      </c>
      <c r="CE375" t="s">
        <v>178</v>
      </c>
      <c r="CF375" t="s">
        <v>128</v>
      </c>
      <c r="CG375" t="s">
        <v>120</v>
      </c>
      <c r="CH375" s="3">
        <v>96950</v>
      </c>
      <c r="CI375" s="4">
        <v>18.59</v>
      </c>
      <c r="CJ375" s="4">
        <v>18.59</v>
      </c>
      <c r="CK375" s="4">
        <v>27.89</v>
      </c>
      <c r="CL375" s="4">
        <v>27.89</v>
      </c>
      <c r="CM375" t="s">
        <v>136</v>
      </c>
      <c r="CN375" t="s">
        <v>191</v>
      </c>
      <c r="CO375" t="s">
        <v>137</v>
      </c>
      <c r="CQ375" t="s">
        <v>115</v>
      </c>
      <c r="CR375" t="s">
        <v>138</v>
      </c>
      <c r="CS375" t="s">
        <v>139</v>
      </c>
      <c r="CT375" t="s">
        <v>138</v>
      </c>
      <c r="CU375" t="s">
        <v>139</v>
      </c>
      <c r="CV375" t="s">
        <v>139</v>
      </c>
      <c r="CW375" t="s">
        <v>139</v>
      </c>
      <c r="CX375" t="s">
        <v>7904</v>
      </c>
      <c r="CY375" s="10">
        <v>16702355912</v>
      </c>
      <c r="CZ375" t="s">
        <v>185</v>
      </c>
      <c r="DA375" t="s">
        <v>139</v>
      </c>
      <c r="DB375" t="s">
        <v>138</v>
      </c>
      <c r="DC375" t="s">
        <v>115</v>
      </c>
    </row>
    <row r="376" spans="1:112" ht="14.45" customHeight="1" x14ac:dyDescent="0.25">
      <c r="A376" t="s">
        <v>8360</v>
      </c>
      <c r="B376" t="s">
        <v>248</v>
      </c>
      <c r="C376" s="1">
        <v>45448</v>
      </c>
      <c r="D376" s="1">
        <v>45586</v>
      </c>
      <c r="E376" t="s">
        <v>114</v>
      </c>
      <c r="G376" t="s">
        <v>115</v>
      </c>
      <c r="H376" t="s">
        <v>115</v>
      </c>
      <c r="I376" t="s">
        <v>115</v>
      </c>
      <c r="J376" t="s">
        <v>8361</v>
      </c>
      <c r="L376" t="s">
        <v>3389</v>
      </c>
      <c r="M376" t="s">
        <v>5801</v>
      </c>
      <c r="N376" t="s">
        <v>119</v>
      </c>
      <c r="O376" t="s">
        <v>120</v>
      </c>
      <c r="P376" s="3">
        <v>96950</v>
      </c>
      <c r="Q376" t="s">
        <v>121</v>
      </c>
      <c r="R376" t="s">
        <v>139</v>
      </c>
      <c r="S376" s="10">
        <v>16704881977</v>
      </c>
      <c r="U376" t="s">
        <v>5802</v>
      </c>
      <c r="V376">
        <v>722511</v>
      </c>
      <c r="W376" t="s">
        <v>123</v>
      </c>
      <c r="Y376" t="s">
        <v>5803</v>
      </c>
      <c r="Z376" t="s">
        <v>5804</v>
      </c>
      <c r="AA376" t="s">
        <v>139</v>
      </c>
      <c r="AB376" t="s">
        <v>235</v>
      </c>
      <c r="AC376" t="s">
        <v>8362</v>
      </c>
      <c r="AD376" t="s">
        <v>5801</v>
      </c>
      <c r="AE376" t="s">
        <v>119</v>
      </c>
      <c r="AF376" t="s">
        <v>120</v>
      </c>
      <c r="AG376" s="3">
        <v>96950</v>
      </c>
      <c r="AH376" t="s">
        <v>121</v>
      </c>
      <c r="AJ376" s="10">
        <v>16704881977</v>
      </c>
      <c r="AL376" t="s">
        <v>5805</v>
      </c>
      <c r="BD376" t="str">
        <f>"35-2014.00"</f>
        <v>35-2014.00</v>
      </c>
      <c r="BE376" t="s">
        <v>221</v>
      </c>
      <c r="BF376" t="s">
        <v>8363</v>
      </c>
      <c r="BG376" t="s">
        <v>373</v>
      </c>
      <c r="BH376">
        <v>3</v>
      </c>
      <c r="BI376">
        <v>3</v>
      </c>
      <c r="BJ376" s="1">
        <v>45560</v>
      </c>
      <c r="BK376" s="1">
        <v>45924</v>
      </c>
      <c r="BL376" s="1">
        <v>45586</v>
      </c>
      <c r="BM376" s="1">
        <v>45924</v>
      </c>
      <c r="BN376">
        <v>35</v>
      </c>
      <c r="BO376">
        <v>7</v>
      </c>
      <c r="BP376">
        <v>0</v>
      </c>
      <c r="BQ376">
        <v>7</v>
      </c>
      <c r="BR376">
        <v>7</v>
      </c>
      <c r="BS376">
        <v>7</v>
      </c>
      <c r="BT376">
        <v>0</v>
      </c>
      <c r="BU376">
        <v>7</v>
      </c>
      <c r="BV376" t="str">
        <f>"11:00 AM"</f>
        <v>11:00 AM</v>
      </c>
      <c r="BW376" t="str">
        <f>"9:00 PM"</f>
        <v>9:00 PM</v>
      </c>
      <c r="BX376" t="s">
        <v>240</v>
      </c>
      <c r="BY376">
        <v>0</v>
      </c>
      <c r="BZ376">
        <v>12</v>
      </c>
      <c r="CA376" t="s">
        <v>115</v>
      </c>
      <c r="CC376" t="s">
        <v>8364</v>
      </c>
      <c r="CD376" t="s">
        <v>8365</v>
      </c>
      <c r="CE376" t="s">
        <v>139</v>
      </c>
      <c r="CF376" t="s">
        <v>119</v>
      </c>
      <c r="CG376" t="s">
        <v>120</v>
      </c>
      <c r="CH376" s="3">
        <v>96950</v>
      </c>
      <c r="CI376" s="4">
        <v>8.69</v>
      </c>
      <c r="CJ376" s="4">
        <v>8.69</v>
      </c>
      <c r="CK376" s="4">
        <v>13.04</v>
      </c>
      <c r="CL376" s="4">
        <v>13.04</v>
      </c>
      <c r="CM376" t="s">
        <v>136</v>
      </c>
      <c r="CN376" t="s">
        <v>139</v>
      </c>
      <c r="CO376" t="s">
        <v>137</v>
      </c>
      <c r="CQ376" t="s">
        <v>115</v>
      </c>
      <c r="CR376" t="s">
        <v>138</v>
      </c>
      <c r="CS376" t="s">
        <v>139</v>
      </c>
      <c r="CT376" t="s">
        <v>138</v>
      </c>
      <c r="CU376" t="s">
        <v>139</v>
      </c>
      <c r="CV376" t="s">
        <v>138</v>
      </c>
      <c r="CW376" t="s">
        <v>139</v>
      </c>
      <c r="CX376" t="s">
        <v>416</v>
      </c>
      <c r="CY376" s="10">
        <v>16704881977</v>
      </c>
      <c r="CZ376" t="s">
        <v>5805</v>
      </c>
      <c r="DA376" t="s">
        <v>417</v>
      </c>
      <c r="DB376" t="s">
        <v>138</v>
      </c>
      <c r="DC376" t="s">
        <v>115</v>
      </c>
      <c r="DD376" t="s">
        <v>2127</v>
      </c>
      <c r="DE376" t="s">
        <v>2128</v>
      </c>
      <c r="DF376" t="s">
        <v>420</v>
      </c>
      <c r="DG376" t="s">
        <v>7094</v>
      </c>
      <c r="DH376" t="s">
        <v>422</v>
      </c>
    </row>
    <row r="377" spans="1:112" ht="14.45" customHeight="1" x14ac:dyDescent="0.25">
      <c r="A377" t="s">
        <v>8785</v>
      </c>
      <c r="B377" t="s">
        <v>158</v>
      </c>
      <c r="C377" s="1">
        <v>45492</v>
      </c>
      <c r="D377" s="1">
        <v>45586</v>
      </c>
      <c r="E377" t="s">
        <v>114</v>
      </c>
      <c r="G377" t="s">
        <v>115</v>
      </c>
      <c r="H377" t="s">
        <v>115</v>
      </c>
      <c r="I377" t="s">
        <v>115</v>
      </c>
      <c r="J377" t="s">
        <v>3985</v>
      </c>
      <c r="K377" t="s">
        <v>3994</v>
      </c>
      <c r="L377" t="s">
        <v>8786</v>
      </c>
      <c r="N377" t="s">
        <v>128</v>
      </c>
      <c r="O377" t="s">
        <v>120</v>
      </c>
      <c r="P377" s="3">
        <v>96950</v>
      </c>
      <c r="Q377" t="s">
        <v>121</v>
      </c>
      <c r="S377" s="10">
        <v>16702358540</v>
      </c>
      <c r="U377" t="s">
        <v>3987</v>
      </c>
      <c r="V377">
        <v>611110</v>
      </c>
      <c r="W377" t="s">
        <v>123</v>
      </c>
      <c r="Y377" t="s">
        <v>3990</v>
      </c>
      <c r="Z377" t="s">
        <v>8787</v>
      </c>
      <c r="AB377" t="s">
        <v>3294</v>
      </c>
      <c r="AC377" t="s">
        <v>8788</v>
      </c>
      <c r="AE377" t="s">
        <v>128</v>
      </c>
      <c r="AF377" t="s">
        <v>120</v>
      </c>
      <c r="AG377" s="3">
        <v>96950</v>
      </c>
      <c r="AH377" t="s">
        <v>121</v>
      </c>
      <c r="AJ377" s="10">
        <v>16702358540</v>
      </c>
      <c r="AL377" t="s">
        <v>3991</v>
      </c>
      <c r="BD377" t="str">
        <f>"13-1161.00"</f>
        <v>13-1161.00</v>
      </c>
      <c r="BE377" t="s">
        <v>5064</v>
      </c>
      <c r="BF377" t="s">
        <v>8789</v>
      </c>
      <c r="BG377" t="s">
        <v>8790</v>
      </c>
      <c r="BH377">
        <v>1</v>
      </c>
      <c r="BJ377" s="1">
        <v>45566</v>
      </c>
      <c r="BK377" s="1">
        <v>45930</v>
      </c>
      <c r="BN377">
        <v>35</v>
      </c>
      <c r="BO377">
        <v>0</v>
      </c>
      <c r="BP377">
        <v>7</v>
      </c>
      <c r="BQ377">
        <v>7</v>
      </c>
      <c r="BR377">
        <v>7</v>
      </c>
      <c r="BS377">
        <v>7</v>
      </c>
      <c r="BT377">
        <v>7</v>
      </c>
      <c r="BU377">
        <v>0</v>
      </c>
      <c r="BV377" t="str">
        <f>"7:00 AM"</f>
        <v>7:00 AM</v>
      </c>
      <c r="BW377" t="str">
        <f>"3:00 PM"</f>
        <v>3:00 PM</v>
      </c>
      <c r="BX377" t="s">
        <v>189</v>
      </c>
      <c r="BY377">
        <v>0</v>
      </c>
      <c r="BZ377">
        <v>12</v>
      </c>
      <c r="CA377" t="s">
        <v>115</v>
      </c>
      <c r="CC377" t="s">
        <v>8791</v>
      </c>
      <c r="CD377" t="s">
        <v>1673</v>
      </c>
      <c r="CF377" t="s">
        <v>128</v>
      </c>
      <c r="CG377" t="s">
        <v>120</v>
      </c>
      <c r="CH377" s="3">
        <v>96950</v>
      </c>
      <c r="CI377" s="4">
        <v>16.399999999999999</v>
      </c>
      <c r="CJ377" s="4">
        <v>16.399999999999999</v>
      </c>
      <c r="CK377" s="4">
        <v>0</v>
      </c>
      <c r="CL377" s="4">
        <v>0</v>
      </c>
      <c r="CM377" t="s">
        <v>136</v>
      </c>
      <c r="CO377" t="s">
        <v>137</v>
      </c>
      <c r="CQ377" t="s">
        <v>115</v>
      </c>
      <c r="CR377" t="s">
        <v>138</v>
      </c>
      <c r="CS377" t="s">
        <v>139</v>
      </c>
      <c r="CT377" t="s">
        <v>139</v>
      </c>
      <c r="CU377" t="s">
        <v>139</v>
      </c>
      <c r="CV377" t="s">
        <v>138</v>
      </c>
      <c r="CW377" t="s">
        <v>139</v>
      </c>
      <c r="CX377" t="s">
        <v>3138</v>
      </c>
      <c r="CY377" s="10">
        <v>16702358540</v>
      </c>
      <c r="CZ377" t="s">
        <v>3991</v>
      </c>
      <c r="DA377" t="s">
        <v>331</v>
      </c>
      <c r="DB377" t="s">
        <v>138</v>
      </c>
      <c r="DC377" t="s">
        <v>115</v>
      </c>
      <c r="DD377" t="s">
        <v>3988</v>
      </c>
      <c r="DE377" t="s">
        <v>3989</v>
      </c>
      <c r="DF377" t="s">
        <v>3995</v>
      </c>
      <c r="DG377" t="s">
        <v>3985</v>
      </c>
      <c r="DH377" t="s">
        <v>3991</v>
      </c>
    </row>
    <row r="378" spans="1:112" ht="14.45" customHeight="1" x14ac:dyDescent="0.25">
      <c r="A378" t="s">
        <v>9057</v>
      </c>
      <c r="B378" t="s">
        <v>248</v>
      </c>
      <c r="C378" s="1">
        <v>45513</v>
      </c>
      <c r="D378" s="1">
        <v>45586</v>
      </c>
      <c r="E378" t="s">
        <v>210</v>
      </c>
      <c r="F378" s="1">
        <v>45656</v>
      </c>
      <c r="G378" t="s">
        <v>115</v>
      </c>
      <c r="H378" t="s">
        <v>115</v>
      </c>
      <c r="I378" t="s">
        <v>115</v>
      </c>
      <c r="J378" t="s">
        <v>5807</v>
      </c>
      <c r="L378" t="s">
        <v>5808</v>
      </c>
      <c r="M378" t="s">
        <v>5817</v>
      </c>
      <c r="N378" t="s">
        <v>1448</v>
      </c>
      <c r="O378" t="s">
        <v>120</v>
      </c>
      <c r="P378" s="3">
        <v>96950</v>
      </c>
      <c r="Q378" t="s">
        <v>121</v>
      </c>
      <c r="R378" t="s">
        <v>139</v>
      </c>
      <c r="S378" s="10">
        <v>16702338880</v>
      </c>
      <c r="T378">
        <v>225</v>
      </c>
      <c r="U378" t="s">
        <v>5810</v>
      </c>
      <c r="V378">
        <v>53131</v>
      </c>
      <c r="W378" t="s">
        <v>123</v>
      </c>
      <c r="Y378" t="s">
        <v>5811</v>
      </c>
      <c r="Z378" t="s">
        <v>5812</v>
      </c>
      <c r="AA378" t="s">
        <v>5813</v>
      </c>
      <c r="AB378" t="s">
        <v>5814</v>
      </c>
      <c r="AC378" t="s">
        <v>9058</v>
      </c>
      <c r="AD378" t="s">
        <v>5817</v>
      </c>
      <c r="AE378" t="s">
        <v>750</v>
      </c>
      <c r="AF378" t="s">
        <v>120</v>
      </c>
      <c r="AG378" s="3">
        <v>96950</v>
      </c>
      <c r="AH378" t="s">
        <v>121</v>
      </c>
      <c r="AI378" t="s">
        <v>5551</v>
      </c>
      <c r="AJ378" s="10">
        <v>16702338880</v>
      </c>
      <c r="AK378">
        <v>225</v>
      </c>
      <c r="AL378" t="s">
        <v>5816</v>
      </c>
      <c r="BD378" t="str">
        <f>"49-9021.00"</f>
        <v>49-9021.00</v>
      </c>
      <c r="BE378" t="s">
        <v>203</v>
      </c>
      <c r="BF378" t="s">
        <v>9059</v>
      </c>
      <c r="BG378" t="s">
        <v>9060</v>
      </c>
      <c r="BH378">
        <v>2</v>
      </c>
      <c r="BI378">
        <v>2</v>
      </c>
      <c r="BJ378" s="1">
        <v>45658</v>
      </c>
      <c r="BK378" s="1">
        <v>46022</v>
      </c>
      <c r="BL378" s="1">
        <v>45658</v>
      </c>
      <c r="BM378" s="1">
        <v>46022</v>
      </c>
      <c r="BN378">
        <v>35</v>
      </c>
      <c r="BO378">
        <v>5</v>
      </c>
      <c r="BP378">
        <v>6</v>
      </c>
      <c r="BQ378">
        <v>6</v>
      </c>
      <c r="BR378">
        <v>6</v>
      </c>
      <c r="BS378">
        <v>6</v>
      </c>
      <c r="BT378">
        <v>6</v>
      </c>
      <c r="BU378">
        <v>0</v>
      </c>
      <c r="BV378" t="str">
        <f>"9:00 AM"</f>
        <v>9:00 AM</v>
      </c>
      <c r="BW378" t="str">
        <f>"4:00 PM"</f>
        <v>4:00 PM</v>
      </c>
      <c r="BX378" t="s">
        <v>133</v>
      </c>
      <c r="BY378">
        <v>6</v>
      </c>
      <c r="BZ378">
        <v>24</v>
      </c>
      <c r="CA378" t="s">
        <v>115</v>
      </c>
      <c r="CC378" t="s">
        <v>9061</v>
      </c>
      <c r="CD378" t="s">
        <v>9062</v>
      </c>
      <c r="CE378" t="s">
        <v>5817</v>
      </c>
      <c r="CF378" t="s">
        <v>1448</v>
      </c>
      <c r="CG378" t="s">
        <v>120</v>
      </c>
      <c r="CH378" s="3">
        <v>96950</v>
      </c>
      <c r="CI378" s="4">
        <v>10.74</v>
      </c>
      <c r="CJ378" s="4">
        <v>10.74</v>
      </c>
      <c r="CK378" s="4">
        <v>16.11</v>
      </c>
      <c r="CL378" s="4">
        <v>16.11</v>
      </c>
      <c r="CM378" t="s">
        <v>136</v>
      </c>
      <c r="CO378" t="s">
        <v>137</v>
      </c>
      <c r="CQ378" t="s">
        <v>138</v>
      </c>
      <c r="CR378" t="s">
        <v>138</v>
      </c>
      <c r="CS378" t="s">
        <v>138</v>
      </c>
      <c r="CT378" t="s">
        <v>138</v>
      </c>
      <c r="CU378" t="s">
        <v>139</v>
      </c>
      <c r="CV378" t="s">
        <v>138</v>
      </c>
      <c r="CW378" t="s">
        <v>138</v>
      </c>
      <c r="CX378" t="s">
        <v>9063</v>
      </c>
      <c r="CY378" s="10">
        <v>16702338880</v>
      </c>
      <c r="CZ378" t="s">
        <v>5816</v>
      </c>
      <c r="DA378" t="s">
        <v>139</v>
      </c>
      <c r="DB378" t="s">
        <v>138</v>
      </c>
      <c r="DC378" t="s">
        <v>115</v>
      </c>
    </row>
    <row r="379" spans="1:112" ht="14.45" customHeight="1" x14ac:dyDescent="0.25">
      <c r="A379" t="s">
        <v>9094</v>
      </c>
      <c r="B379" t="s">
        <v>158</v>
      </c>
      <c r="C379" s="1">
        <v>45491</v>
      </c>
      <c r="D379" s="1">
        <v>45586</v>
      </c>
      <c r="E379" t="s">
        <v>114</v>
      </c>
      <c r="F379" s="1">
        <v>45564</v>
      </c>
      <c r="G379" t="s">
        <v>115</v>
      </c>
      <c r="H379" t="s">
        <v>115</v>
      </c>
      <c r="I379" t="s">
        <v>115</v>
      </c>
      <c r="J379" t="s">
        <v>6526</v>
      </c>
      <c r="L379" t="s">
        <v>8506</v>
      </c>
      <c r="N379" t="s">
        <v>119</v>
      </c>
      <c r="O379" t="s">
        <v>120</v>
      </c>
      <c r="P379" s="3">
        <v>96950</v>
      </c>
      <c r="Q379" t="s">
        <v>121</v>
      </c>
      <c r="S379" s="10">
        <v>16703236652</v>
      </c>
      <c r="U379" t="s">
        <v>9080</v>
      </c>
      <c r="V379">
        <v>236220</v>
      </c>
      <c r="W379" t="s">
        <v>123</v>
      </c>
      <c r="Y379" t="s">
        <v>6530</v>
      </c>
      <c r="Z379" t="s">
        <v>6531</v>
      </c>
      <c r="AB379" t="s">
        <v>295</v>
      </c>
      <c r="AC379" t="s">
        <v>8507</v>
      </c>
      <c r="AE379" t="s">
        <v>119</v>
      </c>
      <c r="AF379" t="s">
        <v>120</v>
      </c>
      <c r="AG379" s="3">
        <v>96950</v>
      </c>
      <c r="AH379" t="s">
        <v>121</v>
      </c>
      <c r="AJ379" s="10">
        <v>16703236652</v>
      </c>
      <c r="AL379" t="s">
        <v>6532</v>
      </c>
      <c r="BD379" t="str">
        <f>"47-2061.00"</f>
        <v>47-2061.00</v>
      </c>
      <c r="BE379" t="s">
        <v>327</v>
      </c>
      <c r="BF379" t="s">
        <v>9095</v>
      </c>
      <c r="BG379" t="s">
        <v>9096</v>
      </c>
      <c r="BH379">
        <v>1</v>
      </c>
      <c r="BJ379" s="1">
        <v>45566</v>
      </c>
      <c r="BK379" s="1">
        <v>45930</v>
      </c>
      <c r="BN379">
        <v>40</v>
      </c>
      <c r="BO379">
        <v>0</v>
      </c>
      <c r="BP379">
        <v>8</v>
      </c>
      <c r="BQ379">
        <v>8</v>
      </c>
      <c r="BR379">
        <v>8</v>
      </c>
      <c r="BS379">
        <v>8</v>
      </c>
      <c r="BT379">
        <v>8</v>
      </c>
      <c r="BU379">
        <v>0</v>
      </c>
      <c r="BV379" t="str">
        <f>"8:00 AM"</f>
        <v>8:00 AM</v>
      </c>
      <c r="BW379" t="str">
        <f>"5:00 PM"</f>
        <v>5:00 PM</v>
      </c>
      <c r="BX379" t="s">
        <v>240</v>
      </c>
      <c r="BY379">
        <v>0</v>
      </c>
      <c r="BZ379">
        <v>12</v>
      </c>
      <c r="CA379" t="s">
        <v>115</v>
      </c>
      <c r="CC379" t="s">
        <v>240</v>
      </c>
      <c r="CD379" t="s">
        <v>6536</v>
      </c>
      <c r="CF379" t="s">
        <v>119</v>
      </c>
      <c r="CG379" t="s">
        <v>120</v>
      </c>
      <c r="CH379" s="3">
        <v>96950</v>
      </c>
      <c r="CI379" s="4">
        <v>9.57</v>
      </c>
      <c r="CJ379" s="4">
        <v>9.57</v>
      </c>
      <c r="CK379" s="4">
        <v>14.36</v>
      </c>
      <c r="CL379" s="4">
        <v>14.36</v>
      </c>
      <c r="CM379" t="s">
        <v>136</v>
      </c>
      <c r="CN379" t="s">
        <v>139</v>
      </c>
      <c r="CO379" t="s">
        <v>137</v>
      </c>
      <c r="CQ379" t="s">
        <v>138</v>
      </c>
      <c r="CR379" t="s">
        <v>138</v>
      </c>
      <c r="CS379" t="s">
        <v>138</v>
      </c>
      <c r="CT379" t="s">
        <v>138</v>
      </c>
      <c r="CU379" t="s">
        <v>139</v>
      </c>
      <c r="CV379" t="s">
        <v>138</v>
      </c>
      <c r="CW379" t="s">
        <v>139</v>
      </c>
      <c r="CX379" t="s">
        <v>13926</v>
      </c>
      <c r="CY379" s="10">
        <v>16703236652</v>
      </c>
      <c r="CZ379" t="s">
        <v>6537</v>
      </c>
      <c r="DA379" t="s">
        <v>139</v>
      </c>
      <c r="DB379" t="s">
        <v>138</v>
      </c>
      <c r="DC379" t="s">
        <v>115</v>
      </c>
    </row>
    <row r="380" spans="1:112" ht="14.45" customHeight="1" x14ac:dyDescent="0.25">
      <c r="A380" t="s">
        <v>9526</v>
      </c>
      <c r="B380" t="s">
        <v>248</v>
      </c>
      <c r="C380" s="1">
        <v>45470</v>
      </c>
      <c r="D380" s="1">
        <v>45586</v>
      </c>
      <c r="E380" t="s">
        <v>210</v>
      </c>
      <c r="F380" s="1">
        <v>45564</v>
      </c>
      <c r="G380" t="s">
        <v>138</v>
      </c>
      <c r="H380" t="s">
        <v>138</v>
      </c>
      <c r="I380" t="s">
        <v>115</v>
      </c>
      <c r="J380" t="s">
        <v>613</v>
      </c>
      <c r="K380" t="s">
        <v>9527</v>
      </c>
      <c r="L380" t="s">
        <v>1848</v>
      </c>
      <c r="M380" t="s">
        <v>9528</v>
      </c>
      <c r="N380" t="s">
        <v>128</v>
      </c>
      <c r="O380" t="s">
        <v>120</v>
      </c>
      <c r="P380" s="3">
        <v>96950</v>
      </c>
      <c r="Q380" t="s">
        <v>121</v>
      </c>
      <c r="S380" s="10">
        <v>16707837461</v>
      </c>
      <c r="U380" t="s">
        <v>616</v>
      </c>
      <c r="V380">
        <v>56132</v>
      </c>
      <c r="W380" t="s">
        <v>532</v>
      </c>
      <c r="X380" t="s">
        <v>138</v>
      </c>
      <c r="Y380" t="s">
        <v>617</v>
      </c>
      <c r="Z380" t="s">
        <v>618</v>
      </c>
      <c r="AA380" t="s">
        <v>619</v>
      </c>
      <c r="AB380" t="s">
        <v>516</v>
      </c>
      <c r="AC380" t="s">
        <v>1848</v>
      </c>
      <c r="AD380" t="s">
        <v>9529</v>
      </c>
      <c r="AE380" t="s">
        <v>128</v>
      </c>
      <c r="AF380" t="s">
        <v>120</v>
      </c>
      <c r="AG380" s="3">
        <v>96950</v>
      </c>
      <c r="AH380" t="s">
        <v>121</v>
      </c>
      <c r="AJ380" s="10">
        <v>16707837461</v>
      </c>
      <c r="AL380" t="s">
        <v>3278</v>
      </c>
      <c r="BD380" t="str">
        <f>"13-2011.00"</f>
        <v>13-2011.00</v>
      </c>
      <c r="BE380" t="s">
        <v>893</v>
      </c>
      <c r="BF380" t="s">
        <v>9530</v>
      </c>
      <c r="BG380" t="s">
        <v>895</v>
      </c>
      <c r="BH380">
        <v>2</v>
      </c>
      <c r="BI380">
        <v>2</v>
      </c>
      <c r="BJ380" s="1">
        <v>45566</v>
      </c>
      <c r="BK380" s="1">
        <v>46660</v>
      </c>
      <c r="BL380" s="1">
        <v>45586</v>
      </c>
      <c r="BM380" s="1">
        <v>46660</v>
      </c>
      <c r="BN380">
        <v>35</v>
      </c>
      <c r="BO380">
        <v>0</v>
      </c>
      <c r="BP380">
        <v>7</v>
      </c>
      <c r="BQ380">
        <v>7</v>
      </c>
      <c r="BR380">
        <v>7</v>
      </c>
      <c r="BS380">
        <v>7</v>
      </c>
      <c r="BT380">
        <v>7</v>
      </c>
      <c r="BU380">
        <v>0</v>
      </c>
      <c r="BV380" t="str">
        <f>"9:00 AM"</f>
        <v>9:00 AM</v>
      </c>
      <c r="BW380" t="str">
        <f>"5:00 PM"</f>
        <v>5:00 PM</v>
      </c>
      <c r="BX380" t="s">
        <v>360</v>
      </c>
      <c r="BY380">
        <v>0</v>
      </c>
      <c r="BZ380">
        <v>24</v>
      </c>
      <c r="CA380" t="s">
        <v>115</v>
      </c>
      <c r="CC380" s="2" t="s">
        <v>9531</v>
      </c>
      <c r="CD380" t="s">
        <v>614</v>
      </c>
      <c r="CE380" t="s">
        <v>615</v>
      </c>
      <c r="CF380" t="s">
        <v>128</v>
      </c>
      <c r="CG380" t="s">
        <v>120</v>
      </c>
      <c r="CH380" s="3">
        <v>96950</v>
      </c>
      <c r="CI380" s="4">
        <v>16.98</v>
      </c>
      <c r="CJ380" s="4">
        <v>16.98</v>
      </c>
      <c r="CK380" s="4">
        <v>25.47</v>
      </c>
      <c r="CL380" s="4">
        <v>25.47</v>
      </c>
      <c r="CM380" t="s">
        <v>136</v>
      </c>
      <c r="CN380" t="s">
        <v>624</v>
      </c>
      <c r="CO380" t="s">
        <v>137</v>
      </c>
      <c r="CQ380" t="s">
        <v>115</v>
      </c>
      <c r="CR380" t="s">
        <v>138</v>
      </c>
      <c r="CS380" t="s">
        <v>138</v>
      </c>
      <c r="CT380" t="s">
        <v>138</v>
      </c>
      <c r="CU380" t="s">
        <v>139</v>
      </c>
      <c r="CV380" t="s">
        <v>138</v>
      </c>
      <c r="CW380" t="s">
        <v>139</v>
      </c>
      <c r="CX380" t="s">
        <v>625</v>
      </c>
      <c r="CY380" s="10">
        <v>16707837461</v>
      </c>
      <c r="CZ380" t="s">
        <v>3278</v>
      </c>
      <c r="DA380" t="s">
        <v>3284</v>
      </c>
      <c r="DB380" t="s">
        <v>138</v>
      </c>
      <c r="DC380" t="s">
        <v>138</v>
      </c>
    </row>
    <row r="381" spans="1:112" ht="14.45" customHeight="1" x14ac:dyDescent="0.25">
      <c r="A381" t="s">
        <v>9865</v>
      </c>
      <c r="B381" t="s">
        <v>113</v>
      </c>
      <c r="C381" s="1">
        <v>45511</v>
      </c>
      <c r="D381" s="1">
        <v>45586</v>
      </c>
      <c r="E381" t="s">
        <v>210</v>
      </c>
      <c r="F381" s="1">
        <v>45564</v>
      </c>
      <c r="G381" t="s">
        <v>138</v>
      </c>
      <c r="H381" t="s">
        <v>115</v>
      </c>
      <c r="I381" t="s">
        <v>115</v>
      </c>
      <c r="J381" t="s">
        <v>5807</v>
      </c>
      <c r="L381" t="s">
        <v>9866</v>
      </c>
      <c r="M381" t="s">
        <v>5815</v>
      </c>
      <c r="N381" t="s">
        <v>1448</v>
      </c>
      <c r="O381" t="s">
        <v>120</v>
      </c>
      <c r="P381" s="3">
        <v>96950</v>
      </c>
      <c r="Q381" t="s">
        <v>121</v>
      </c>
      <c r="R381" t="s">
        <v>139</v>
      </c>
      <c r="S381" s="10">
        <v>16702338880</v>
      </c>
      <c r="T381">
        <v>225</v>
      </c>
      <c r="U381" t="s">
        <v>5810</v>
      </c>
      <c r="V381">
        <v>53131</v>
      </c>
      <c r="W381" t="s">
        <v>123</v>
      </c>
      <c r="Y381" t="s">
        <v>9867</v>
      </c>
      <c r="Z381" t="s">
        <v>9868</v>
      </c>
      <c r="AA381" t="s">
        <v>9869</v>
      </c>
      <c r="AB381" t="s">
        <v>5814</v>
      </c>
      <c r="AC381" t="s">
        <v>5808</v>
      </c>
      <c r="AD381" t="s">
        <v>5817</v>
      </c>
      <c r="AE381" t="s">
        <v>1448</v>
      </c>
      <c r="AF381" t="s">
        <v>120</v>
      </c>
      <c r="AG381" s="3">
        <v>96950</v>
      </c>
      <c r="AH381" t="s">
        <v>121</v>
      </c>
      <c r="AI381" t="s">
        <v>5551</v>
      </c>
      <c r="AJ381" s="10">
        <v>16702338880</v>
      </c>
      <c r="AK381">
        <v>225</v>
      </c>
      <c r="AL381" t="s">
        <v>5816</v>
      </c>
      <c r="BD381" t="str">
        <f>"47-2111.00"</f>
        <v>47-2111.00</v>
      </c>
      <c r="BE381" t="s">
        <v>1392</v>
      </c>
      <c r="BF381" t="s">
        <v>9870</v>
      </c>
      <c r="BG381" t="s">
        <v>9871</v>
      </c>
      <c r="BH381">
        <v>1</v>
      </c>
      <c r="BJ381" s="1">
        <v>45566</v>
      </c>
      <c r="BK381" s="1">
        <v>46660</v>
      </c>
      <c r="BN381">
        <v>35</v>
      </c>
      <c r="BO381">
        <v>0</v>
      </c>
      <c r="BP381">
        <v>6</v>
      </c>
      <c r="BQ381">
        <v>6</v>
      </c>
      <c r="BR381">
        <v>6</v>
      </c>
      <c r="BS381">
        <v>6</v>
      </c>
      <c r="BT381">
        <v>6</v>
      </c>
      <c r="BU381">
        <v>5</v>
      </c>
      <c r="BV381" t="str">
        <f>"9:00 AM"</f>
        <v>9:00 AM</v>
      </c>
      <c r="BW381" t="str">
        <f>"4:00 PM"</f>
        <v>4:00 PM</v>
      </c>
      <c r="BX381" t="s">
        <v>133</v>
      </c>
      <c r="BY381">
        <v>6</v>
      </c>
      <c r="BZ381">
        <v>12</v>
      </c>
      <c r="CA381" t="s">
        <v>115</v>
      </c>
      <c r="CC381" t="s">
        <v>9872</v>
      </c>
      <c r="CD381" t="s">
        <v>1448</v>
      </c>
      <c r="CE381" t="s">
        <v>5809</v>
      </c>
      <c r="CF381" t="s">
        <v>1448</v>
      </c>
      <c r="CG381" t="s">
        <v>120</v>
      </c>
      <c r="CH381" s="3">
        <v>96950</v>
      </c>
      <c r="CI381" s="4">
        <v>12.58</v>
      </c>
      <c r="CJ381" s="4">
        <v>12.58</v>
      </c>
      <c r="CK381" s="4">
        <v>18.87</v>
      </c>
      <c r="CL381" s="4">
        <v>18.87</v>
      </c>
      <c r="CM381" t="s">
        <v>136</v>
      </c>
      <c r="CN381" t="s">
        <v>224</v>
      </c>
      <c r="CO381" t="s">
        <v>137</v>
      </c>
      <c r="CQ381" t="s">
        <v>138</v>
      </c>
      <c r="CR381" t="s">
        <v>138</v>
      </c>
      <c r="CS381" t="s">
        <v>138</v>
      </c>
      <c r="CT381" t="s">
        <v>138</v>
      </c>
      <c r="CU381" t="s">
        <v>139</v>
      </c>
      <c r="CV381" t="s">
        <v>138</v>
      </c>
      <c r="CW381" t="s">
        <v>139</v>
      </c>
      <c r="CX381" s="2" t="s">
        <v>9873</v>
      </c>
      <c r="CY381" s="10">
        <v>16702338880</v>
      </c>
      <c r="CZ381" t="s">
        <v>5816</v>
      </c>
      <c r="DA381" t="s">
        <v>139</v>
      </c>
      <c r="DB381" t="s">
        <v>138</v>
      </c>
      <c r="DC381" t="s">
        <v>115</v>
      </c>
    </row>
    <row r="382" spans="1:112" ht="14.45" customHeight="1" x14ac:dyDescent="0.25">
      <c r="A382" t="s">
        <v>10737</v>
      </c>
      <c r="B382" t="s">
        <v>158</v>
      </c>
      <c r="C382" s="1">
        <v>45499</v>
      </c>
      <c r="D382" s="1">
        <v>45586</v>
      </c>
      <c r="E382" t="s">
        <v>114</v>
      </c>
      <c r="G382" t="s">
        <v>115</v>
      </c>
      <c r="H382" t="s">
        <v>115</v>
      </c>
      <c r="I382" t="s">
        <v>115</v>
      </c>
      <c r="J382" t="s">
        <v>8694</v>
      </c>
      <c r="L382" t="s">
        <v>8695</v>
      </c>
      <c r="N382" t="s">
        <v>128</v>
      </c>
      <c r="O382" t="s">
        <v>120</v>
      </c>
      <c r="P382" s="3">
        <v>96950</v>
      </c>
      <c r="Q382" t="s">
        <v>121</v>
      </c>
      <c r="S382" s="10">
        <v>16702351123</v>
      </c>
      <c r="U382" t="s">
        <v>8696</v>
      </c>
      <c r="V382">
        <v>71399</v>
      </c>
      <c r="W382" t="s">
        <v>123</v>
      </c>
      <c r="Y382" t="s">
        <v>716</v>
      </c>
      <c r="Z382" t="s">
        <v>8697</v>
      </c>
      <c r="AB382" t="s">
        <v>3053</v>
      </c>
      <c r="AC382" t="s">
        <v>8695</v>
      </c>
      <c r="AE382" t="s">
        <v>128</v>
      </c>
      <c r="AF382" t="s">
        <v>120</v>
      </c>
      <c r="AG382" s="3">
        <v>96950</v>
      </c>
      <c r="AH382" t="s">
        <v>121</v>
      </c>
      <c r="AJ382" s="10">
        <v>16702351123</v>
      </c>
      <c r="AL382" t="s">
        <v>8700</v>
      </c>
      <c r="BD382" t="str">
        <f>"39-7011.00"</f>
        <v>39-7011.00</v>
      </c>
      <c r="BE382" t="s">
        <v>719</v>
      </c>
      <c r="BF382" t="s">
        <v>10738</v>
      </c>
      <c r="BG382" t="s">
        <v>5781</v>
      </c>
      <c r="BH382">
        <v>5</v>
      </c>
      <c r="BJ382" s="1">
        <v>45566</v>
      </c>
      <c r="BK382" s="1">
        <v>45930</v>
      </c>
      <c r="BN382">
        <v>40</v>
      </c>
      <c r="BO382">
        <v>0</v>
      </c>
      <c r="BP382">
        <v>8</v>
      </c>
      <c r="BQ382">
        <v>8</v>
      </c>
      <c r="BR382">
        <v>8</v>
      </c>
      <c r="BS382">
        <v>8</v>
      </c>
      <c r="BT382">
        <v>8</v>
      </c>
      <c r="BU382">
        <v>0</v>
      </c>
      <c r="BV382" t="str">
        <f>"9:00 AM"</f>
        <v>9:00 AM</v>
      </c>
      <c r="BW382" t="str">
        <f>"6:00 PM"</f>
        <v>6:00 PM</v>
      </c>
      <c r="BX382" t="s">
        <v>133</v>
      </c>
      <c r="BY382">
        <v>0</v>
      </c>
      <c r="BZ382">
        <v>6</v>
      </c>
      <c r="CA382" t="s">
        <v>115</v>
      </c>
      <c r="CC382" t="s">
        <v>10739</v>
      </c>
      <c r="CD382" t="s">
        <v>10740</v>
      </c>
      <c r="CF382" t="s">
        <v>128</v>
      </c>
      <c r="CG382" t="s">
        <v>120</v>
      </c>
      <c r="CH382" s="3">
        <v>96950</v>
      </c>
      <c r="CI382" s="4">
        <v>10.43</v>
      </c>
      <c r="CJ382" s="4">
        <v>10.85</v>
      </c>
      <c r="CK382" s="4">
        <v>15.65</v>
      </c>
      <c r="CL382" s="4">
        <v>16.28</v>
      </c>
      <c r="CM382" t="s">
        <v>136</v>
      </c>
      <c r="CN382" t="s">
        <v>191</v>
      </c>
      <c r="CO382" t="s">
        <v>137</v>
      </c>
      <c r="CQ382" t="s">
        <v>115</v>
      </c>
      <c r="CR382" t="s">
        <v>138</v>
      </c>
      <c r="CS382" t="s">
        <v>139</v>
      </c>
      <c r="CT382" t="s">
        <v>138</v>
      </c>
      <c r="CU382" t="s">
        <v>139</v>
      </c>
      <c r="CV382" t="s">
        <v>139</v>
      </c>
      <c r="CW382" t="s">
        <v>139</v>
      </c>
      <c r="CX382" t="s">
        <v>10741</v>
      </c>
      <c r="CY382" s="10">
        <v>16702351123</v>
      </c>
      <c r="CZ382" t="s">
        <v>8700</v>
      </c>
      <c r="DA382" t="s">
        <v>139</v>
      </c>
      <c r="DB382" t="s">
        <v>138</v>
      </c>
      <c r="DC382" t="s">
        <v>115</v>
      </c>
    </row>
    <row r="383" spans="1:112" ht="14.45" customHeight="1" x14ac:dyDescent="0.25">
      <c r="A383" t="s">
        <v>10892</v>
      </c>
      <c r="B383" t="s">
        <v>158</v>
      </c>
      <c r="C383" s="1">
        <v>45509</v>
      </c>
      <c r="D383" s="1">
        <v>45586</v>
      </c>
      <c r="E383" t="s">
        <v>114</v>
      </c>
      <c r="G383" t="s">
        <v>115</v>
      </c>
      <c r="H383" t="s">
        <v>115</v>
      </c>
      <c r="I383" t="s">
        <v>115</v>
      </c>
      <c r="J383" t="s">
        <v>10893</v>
      </c>
      <c r="K383" t="s">
        <v>10894</v>
      </c>
      <c r="L383" t="s">
        <v>2277</v>
      </c>
      <c r="N383" t="s">
        <v>119</v>
      </c>
      <c r="O383" t="s">
        <v>120</v>
      </c>
      <c r="P383" s="3">
        <v>96950</v>
      </c>
      <c r="Q383" t="s">
        <v>121</v>
      </c>
      <c r="S383" s="10">
        <v>16702341048</v>
      </c>
      <c r="U383" t="s">
        <v>10895</v>
      </c>
      <c r="V383">
        <v>811122</v>
      </c>
      <c r="W383" t="s">
        <v>123</v>
      </c>
      <c r="Y383" t="s">
        <v>10896</v>
      </c>
      <c r="Z383" t="s">
        <v>2456</v>
      </c>
      <c r="AA383" t="s">
        <v>10897</v>
      </c>
      <c r="AB383" t="s">
        <v>754</v>
      </c>
      <c r="AC383" t="s">
        <v>2277</v>
      </c>
      <c r="AE383" t="s">
        <v>119</v>
      </c>
      <c r="AF383" t="s">
        <v>120</v>
      </c>
      <c r="AG383" s="3">
        <v>96950</v>
      </c>
      <c r="AH383" t="s">
        <v>121</v>
      </c>
      <c r="AJ383" s="10">
        <v>16702341048</v>
      </c>
      <c r="AL383" t="s">
        <v>10898</v>
      </c>
      <c r="BD383" t="str">
        <f>"49-3022.00"</f>
        <v>49-3022.00</v>
      </c>
      <c r="BE383" t="s">
        <v>3571</v>
      </c>
      <c r="BF383" t="s">
        <v>10899</v>
      </c>
      <c r="BG383" t="s">
        <v>10900</v>
      </c>
      <c r="BH383">
        <v>1</v>
      </c>
      <c r="BJ383" s="1">
        <v>45566</v>
      </c>
      <c r="BK383" s="1">
        <v>45930</v>
      </c>
      <c r="BN383">
        <v>35</v>
      </c>
      <c r="BO383">
        <v>0</v>
      </c>
      <c r="BP383">
        <v>7</v>
      </c>
      <c r="BQ383">
        <v>7</v>
      </c>
      <c r="BR383">
        <v>7</v>
      </c>
      <c r="BS383">
        <v>7</v>
      </c>
      <c r="BT383">
        <v>7</v>
      </c>
      <c r="BU383">
        <v>0</v>
      </c>
      <c r="BV383" t="str">
        <f>"8:00 AM"</f>
        <v>8:00 AM</v>
      </c>
      <c r="BW383" t="str">
        <f>"4:00 PM"</f>
        <v>4:00 PM</v>
      </c>
      <c r="BX383" t="s">
        <v>133</v>
      </c>
      <c r="BY383">
        <v>0</v>
      </c>
      <c r="BZ383">
        <v>24</v>
      </c>
      <c r="CA383" t="s">
        <v>115</v>
      </c>
      <c r="CC383" t="s">
        <v>1491</v>
      </c>
      <c r="CD383" t="s">
        <v>2277</v>
      </c>
      <c r="CF383" t="s">
        <v>119</v>
      </c>
      <c r="CG383" t="s">
        <v>120</v>
      </c>
      <c r="CH383" s="3">
        <v>96950</v>
      </c>
      <c r="CI383" s="4">
        <v>11.18</v>
      </c>
      <c r="CJ383" s="4">
        <v>11.18</v>
      </c>
      <c r="CK383" s="4">
        <v>16.77</v>
      </c>
      <c r="CL383" s="4">
        <v>16.77</v>
      </c>
      <c r="CM383" t="s">
        <v>136</v>
      </c>
      <c r="CN383" t="s">
        <v>331</v>
      </c>
      <c r="CO383" t="s">
        <v>137</v>
      </c>
      <c r="CQ383" t="s">
        <v>115</v>
      </c>
      <c r="CR383" t="s">
        <v>138</v>
      </c>
      <c r="CS383" t="s">
        <v>139</v>
      </c>
      <c r="CT383" t="s">
        <v>138</v>
      </c>
      <c r="CU383" t="s">
        <v>139</v>
      </c>
      <c r="CV383" t="s">
        <v>138</v>
      </c>
      <c r="CW383" t="s">
        <v>139</v>
      </c>
      <c r="CX383" t="s">
        <v>139</v>
      </c>
      <c r="CY383" s="10">
        <v>16702341048</v>
      </c>
      <c r="CZ383" t="s">
        <v>10898</v>
      </c>
      <c r="DA383" t="s">
        <v>139</v>
      </c>
      <c r="DB383" t="s">
        <v>138</v>
      </c>
      <c r="DC383" t="s">
        <v>115</v>
      </c>
    </row>
    <row r="384" spans="1:112" ht="14.45" customHeight="1" x14ac:dyDescent="0.25">
      <c r="A384" t="s">
        <v>10935</v>
      </c>
      <c r="B384" t="s">
        <v>248</v>
      </c>
      <c r="C384" s="1">
        <v>45527</v>
      </c>
      <c r="D384" s="1">
        <v>45586</v>
      </c>
      <c r="E384" t="s">
        <v>210</v>
      </c>
      <c r="F384" s="1">
        <v>45503</v>
      </c>
      <c r="G384" t="s">
        <v>115</v>
      </c>
      <c r="H384" t="s">
        <v>115</v>
      </c>
      <c r="I384" t="s">
        <v>115</v>
      </c>
      <c r="J384" t="s">
        <v>4441</v>
      </c>
      <c r="L384" t="s">
        <v>4442</v>
      </c>
      <c r="M384" t="s">
        <v>4443</v>
      </c>
      <c r="N384" t="s">
        <v>128</v>
      </c>
      <c r="O384" t="s">
        <v>120</v>
      </c>
      <c r="P384" s="3">
        <v>96950</v>
      </c>
      <c r="Q384" t="s">
        <v>121</v>
      </c>
      <c r="S384" s="10">
        <v>16702341726</v>
      </c>
      <c r="U384" t="s">
        <v>4444</v>
      </c>
      <c r="V384">
        <v>311812</v>
      </c>
      <c r="W384" t="s">
        <v>123</v>
      </c>
      <c r="Y384" t="s">
        <v>4445</v>
      </c>
      <c r="Z384" t="s">
        <v>4446</v>
      </c>
      <c r="AA384" t="s">
        <v>4447</v>
      </c>
      <c r="AB384" t="s">
        <v>516</v>
      </c>
      <c r="AC384" t="s">
        <v>4442</v>
      </c>
      <c r="AD384" t="s">
        <v>4443</v>
      </c>
      <c r="AE384" t="s">
        <v>128</v>
      </c>
      <c r="AF384" t="s">
        <v>120</v>
      </c>
      <c r="AG384" s="3">
        <v>96950</v>
      </c>
      <c r="AH384" t="s">
        <v>121</v>
      </c>
      <c r="AJ384" s="10">
        <v>16702341726</v>
      </c>
      <c r="AL384" t="s">
        <v>4448</v>
      </c>
      <c r="BD384" t="str">
        <f>"35-2014.00"</f>
        <v>35-2014.00</v>
      </c>
      <c r="BE384" t="s">
        <v>221</v>
      </c>
      <c r="BF384" t="s">
        <v>10936</v>
      </c>
      <c r="BG384" t="s">
        <v>10937</v>
      </c>
      <c r="BH384">
        <v>5</v>
      </c>
      <c r="BI384">
        <v>5</v>
      </c>
      <c r="BJ384" s="1">
        <v>45505</v>
      </c>
      <c r="BK384" s="1">
        <v>45869</v>
      </c>
      <c r="BL384" s="1">
        <v>45586</v>
      </c>
      <c r="BM384" s="1">
        <v>45869</v>
      </c>
      <c r="BN384">
        <v>40</v>
      </c>
      <c r="BO384">
        <v>5</v>
      </c>
      <c r="BP384">
        <v>6</v>
      </c>
      <c r="BQ384">
        <v>6</v>
      </c>
      <c r="BR384">
        <v>6</v>
      </c>
      <c r="BS384">
        <v>6</v>
      </c>
      <c r="BT384">
        <v>6</v>
      </c>
      <c r="BU384">
        <v>5</v>
      </c>
      <c r="BV384" t="str">
        <f>"6:00 AM"</f>
        <v>6:00 AM</v>
      </c>
      <c r="BW384" t="str">
        <f>"1:00 PM"</f>
        <v>1:00 PM</v>
      </c>
      <c r="BX384" t="s">
        <v>240</v>
      </c>
      <c r="BY384">
        <v>6</v>
      </c>
      <c r="BZ384">
        <v>12</v>
      </c>
      <c r="CA384" t="s">
        <v>115</v>
      </c>
      <c r="CC384" t="s">
        <v>10938</v>
      </c>
      <c r="CD384" t="s">
        <v>4442</v>
      </c>
      <c r="CE384" t="s">
        <v>4443</v>
      </c>
      <c r="CF384" t="s">
        <v>119</v>
      </c>
      <c r="CG384" t="s">
        <v>120</v>
      </c>
      <c r="CH384" s="3">
        <v>96950</v>
      </c>
      <c r="CI384" s="4">
        <v>8.83</v>
      </c>
      <c r="CJ384" s="4">
        <v>8.83</v>
      </c>
      <c r="CK384" s="4">
        <v>13.25</v>
      </c>
      <c r="CL384" s="4">
        <v>13.25</v>
      </c>
      <c r="CM384" t="s">
        <v>136</v>
      </c>
      <c r="CN384" t="s">
        <v>4452</v>
      </c>
      <c r="CO384" t="s">
        <v>137</v>
      </c>
      <c r="CQ384" t="s">
        <v>115</v>
      </c>
      <c r="CR384" t="s">
        <v>138</v>
      </c>
      <c r="CS384" t="s">
        <v>139</v>
      </c>
      <c r="CT384" t="s">
        <v>138</v>
      </c>
      <c r="CU384" t="s">
        <v>139</v>
      </c>
      <c r="CV384" t="s">
        <v>138</v>
      </c>
      <c r="CW384" t="s">
        <v>139</v>
      </c>
      <c r="CX384" s="2" t="s">
        <v>10939</v>
      </c>
      <c r="CY384" s="10">
        <v>16702341726</v>
      </c>
      <c r="CZ384" t="s">
        <v>4454</v>
      </c>
      <c r="DA384" t="s">
        <v>139</v>
      </c>
      <c r="DB384" t="s">
        <v>138</v>
      </c>
      <c r="DC384" t="s">
        <v>115</v>
      </c>
    </row>
    <row r="385" spans="1:112" ht="14.45" customHeight="1" x14ac:dyDescent="0.25">
      <c r="A385" t="s">
        <v>11271</v>
      </c>
      <c r="B385" t="s">
        <v>248</v>
      </c>
      <c r="C385" s="1">
        <v>45527</v>
      </c>
      <c r="D385" s="1">
        <v>45586</v>
      </c>
      <c r="E385" t="s">
        <v>210</v>
      </c>
      <c r="F385" s="1">
        <v>45534</v>
      </c>
      <c r="G385" t="s">
        <v>115</v>
      </c>
      <c r="H385" t="s">
        <v>115</v>
      </c>
      <c r="I385" t="s">
        <v>115</v>
      </c>
      <c r="J385" t="s">
        <v>4441</v>
      </c>
      <c r="L385" t="s">
        <v>4442</v>
      </c>
      <c r="M385" t="s">
        <v>5980</v>
      </c>
      <c r="N385" t="s">
        <v>128</v>
      </c>
      <c r="O385" t="s">
        <v>120</v>
      </c>
      <c r="P385" s="3">
        <v>96950</v>
      </c>
      <c r="Q385" t="s">
        <v>121</v>
      </c>
      <c r="S385" s="10">
        <v>16702341726</v>
      </c>
      <c r="U385" t="s">
        <v>4444</v>
      </c>
      <c r="V385">
        <v>311812</v>
      </c>
      <c r="W385" t="s">
        <v>123</v>
      </c>
      <c r="Y385" t="s">
        <v>4445</v>
      </c>
      <c r="Z385" t="s">
        <v>4446</v>
      </c>
      <c r="AA385" t="s">
        <v>4447</v>
      </c>
      <c r="AB385" t="s">
        <v>516</v>
      </c>
      <c r="AC385" t="s">
        <v>4442</v>
      </c>
      <c r="AD385" t="s">
        <v>4443</v>
      </c>
      <c r="AE385" t="s">
        <v>128</v>
      </c>
      <c r="AF385" t="s">
        <v>120</v>
      </c>
      <c r="AG385" s="3">
        <v>96950</v>
      </c>
      <c r="AH385" t="s">
        <v>121</v>
      </c>
      <c r="AJ385" s="10">
        <v>16702341726</v>
      </c>
      <c r="AL385" t="s">
        <v>4448</v>
      </c>
      <c r="BD385" t="str">
        <f>"51-3011.00"</f>
        <v>51-3011.00</v>
      </c>
      <c r="BE385" t="s">
        <v>462</v>
      </c>
      <c r="BF385" t="s">
        <v>5981</v>
      </c>
      <c r="BG385" t="s">
        <v>462</v>
      </c>
      <c r="BH385">
        <v>5</v>
      </c>
      <c r="BI385">
        <v>5</v>
      </c>
      <c r="BJ385" s="1">
        <v>45536</v>
      </c>
      <c r="BK385" s="1">
        <v>45900</v>
      </c>
      <c r="BL385" s="1">
        <v>45586</v>
      </c>
      <c r="BM385" s="1">
        <v>45900</v>
      </c>
      <c r="BN385">
        <v>40</v>
      </c>
      <c r="BO385">
        <v>5</v>
      </c>
      <c r="BP385">
        <v>6</v>
      </c>
      <c r="BQ385">
        <v>6</v>
      </c>
      <c r="BR385">
        <v>6</v>
      </c>
      <c r="BS385">
        <v>6</v>
      </c>
      <c r="BT385">
        <v>6</v>
      </c>
      <c r="BU385">
        <v>5</v>
      </c>
      <c r="BV385" t="str">
        <f>"5:00 AM"</f>
        <v>5:00 AM</v>
      </c>
      <c r="BW385" t="str">
        <f>"7:00 PM"</f>
        <v>7:00 PM</v>
      </c>
      <c r="BX385" t="s">
        <v>240</v>
      </c>
      <c r="BY385">
        <v>6</v>
      </c>
      <c r="BZ385">
        <v>12</v>
      </c>
      <c r="CA385" t="s">
        <v>115</v>
      </c>
      <c r="CC385" t="s">
        <v>5982</v>
      </c>
      <c r="CD385" t="s">
        <v>4442</v>
      </c>
      <c r="CE385" t="s">
        <v>4443</v>
      </c>
      <c r="CF385" t="s">
        <v>119</v>
      </c>
      <c r="CG385" t="s">
        <v>120</v>
      </c>
      <c r="CH385" s="3">
        <v>96950</v>
      </c>
      <c r="CI385" s="4">
        <v>8.64</v>
      </c>
      <c r="CJ385" s="4">
        <v>8.64</v>
      </c>
      <c r="CK385" s="4">
        <v>12.96</v>
      </c>
      <c r="CL385" s="4">
        <v>12.96</v>
      </c>
      <c r="CM385" t="s">
        <v>136</v>
      </c>
      <c r="CN385" t="s">
        <v>4452</v>
      </c>
      <c r="CO385" t="s">
        <v>137</v>
      </c>
      <c r="CQ385" t="s">
        <v>115</v>
      </c>
      <c r="CR385" t="s">
        <v>138</v>
      </c>
      <c r="CS385" t="s">
        <v>139</v>
      </c>
      <c r="CT385" t="s">
        <v>138</v>
      </c>
      <c r="CU385" t="s">
        <v>139</v>
      </c>
      <c r="CV385" t="s">
        <v>138</v>
      </c>
      <c r="CW385" t="s">
        <v>139</v>
      </c>
      <c r="CX385" s="2" t="s">
        <v>7845</v>
      </c>
      <c r="CY385" s="10">
        <v>16702341726</v>
      </c>
      <c r="CZ385" t="s">
        <v>4454</v>
      </c>
      <c r="DA385" t="s">
        <v>139</v>
      </c>
      <c r="DB385" t="s">
        <v>138</v>
      </c>
      <c r="DC385" t="s">
        <v>115</v>
      </c>
    </row>
    <row r="386" spans="1:112" ht="14.45" customHeight="1" x14ac:dyDescent="0.25">
      <c r="A386" t="s">
        <v>11680</v>
      </c>
      <c r="B386" t="s">
        <v>158</v>
      </c>
      <c r="C386" s="1">
        <v>45518</v>
      </c>
      <c r="D386" s="1">
        <v>45586</v>
      </c>
      <c r="E386" t="s">
        <v>210</v>
      </c>
      <c r="F386" s="1">
        <v>45564</v>
      </c>
      <c r="G386" t="s">
        <v>115</v>
      </c>
      <c r="H386" t="s">
        <v>115</v>
      </c>
      <c r="I386" t="s">
        <v>115</v>
      </c>
      <c r="J386" t="s">
        <v>1483</v>
      </c>
      <c r="K386" t="s">
        <v>1483</v>
      </c>
      <c r="L386" t="s">
        <v>1484</v>
      </c>
      <c r="N386" t="s">
        <v>119</v>
      </c>
      <c r="O386" t="s">
        <v>120</v>
      </c>
      <c r="P386" s="3">
        <v>96950</v>
      </c>
      <c r="Q386" t="s">
        <v>121</v>
      </c>
      <c r="S386" s="10">
        <v>16702871415</v>
      </c>
      <c r="U386" t="s">
        <v>1485</v>
      </c>
      <c r="V386">
        <v>561320</v>
      </c>
      <c r="W386" t="s">
        <v>123</v>
      </c>
      <c r="Y386" t="s">
        <v>1486</v>
      </c>
      <c r="Z386" t="s">
        <v>1487</v>
      </c>
      <c r="AA386" t="s">
        <v>1488</v>
      </c>
      <c r="AB386" t="s">
        <v>295</v>
      </c>
      <c r="AC386" t="s">
        <v>1484</v>
      </c>
      <c r="AE386" t="s">
        <v>119</v>
      </c>
      <c r="AF386" t="s">
        <v>120</v>
      </c>
      <c r="AG386" s="3">
        <v>96950</v>
      </c>
      <c r="AH386" t="s">
        <v>121</v>
      </c>
      <c r="AJ386" s="10">
        <v>16702871415</v>
      </c>
      <c r="AL386" t="s">
        <v>1489</v>
      </c>
      <c r="BD386" t="str">
        <f>"49-9071.00"</f>
        <v>49-9071.00</v>
      </c>
      <c r="BE386" t="s">
        <v>169</v>
      </c>
      <c r="BF386" t="s">
        <v>11681</v>
      </c>
      <c r="BG386" t="s">
        <v>1469</v>
      </c>
      <c r="BH386">
        <v>6</v>
      </c>
      <c r="BJ386" s="1">
        <v>45566</v>
      </c>
      <c r="BK386" s="1">
        <v>45930</v>
      </c>
      <c r="BN386">
        <v>35</v>
      </c>
      <c r="BO386">
        <v>0</v>
      </c>
      <c r="BP386">
        <v>7</v>
      </c>
      <c r="BQ386">
        <v>7</v>
      </c>
      <c r="BR386">
        <v>7</v>
      </c>
      <c r="BS386">
        <v>7</v>
      </c>
      <c r="BT386">
        <v>7</v>
      </c>
      <c r="BU386">
        <v>0</v>
      </c>
      <c r="BV386" t="str">
        <f>"8:00 AM"</f>
        <v>8:00 AM</v>
      </c>
      <c r="BW386" t="str">
        <f>"5:00 PM"</f>
        <v>5:00 PM</v>
      </c>
      <c r="BX386" t="s">
        <v>240</v>
      </c>
      <c r="BY386">
        <v>0</v>
      </c>
      <c r="BZ386">
        <v>12</v>
      </c>
      <c r="CA386" t="s">
        <v>115</v>
      </c>
      <c r="CC386" t="s">
        <v>11682</v>
      </c>
      <c r="CD386" t="s">
        <v>11683</v>
      </c>
      <c r="CF386" t="s">
        <v>119</v>
      </c>
      <c r="CG386" t="s">
        <v>120</v>
      </c>
      <c r="CH386" s="3">
        <v>96950</v>
      </c>
      <c r="CI386" s="4">
        <v>9.75</v>
      </c>
      <c r="CJ386" s="4">
        <v>9.75</v>
      </c>
      <c r="CK386" s="4">
        <v>14.63</v>
      </c>
      <c r="CL386" s="4">
        <v>14.63</v>
      </c>
      <c r="CM386" t="s">
        <v>136</v>
      </c>
      <c r="CN386" t="s">
        <v>224</v>
      </c>
      <c r="CO386" t="s">
        <v>137</v>
      </c>
      <c r="CQ386" t="s">
        <v>115</v>
      </c>
      <c r="CR386" t="s">
        <v>138</v>
      </c>
      <c r="CS386" t="s">
        <v>139</v>
      </c>
      <c r="CT386" t="s">
        <v>138</v>
      </c>
      <c r="CU386" t="s">
        <v>139</v>
      </c>
      <c r="CV386" t="s">
        <v>138</v>
      </c>
      <c r="CW386" t="s">
        <v>139</v>
      </c>
      <c r="CX386" t="s">
        <v>4212</v>
      </c>
      <c r="CY386" s="10">
        <v>16702871415</v>
      </c>
      <c r="CZ386" t="s">
        <v>1489</v>
      </c>
      <c r="DA386" t="s">
        <v>139</v>
      </c>
      <c r="DB386" t="s">
        <v>138</v>
      </c>
      <c r="DC386" t="s">
        <v>115</v>
      </c>
    </row>
    <row r="387" spans="1:112" ht="14.45" customHeight="1" x14ac:dyDescent="0.25">
      <c r="A387" t="s">
        <v>12474</v>
      </c>
      <c r="B387" t="s">
        <v>248</v>
      </c>
      <c r="C387" s="1">
        <v>45471</v>
      </c>
      <c r="D387" s="1">
        <v>45586</v>
      </c>
      <c r="E387" t="s">
        <v>210</v>
      </c>
      <c r="F387" s="1">
        <v>45599</v>
      </c>
      <c r="G387" t="s">
        <v>115</v>
      </c>
      <c r="H387" t="s">
        <v>115</v>
      </c>
      <c r="I387" t="s">
        <v>115</v>
      </c>
      <c r="J387" t="s">
        <v>1013</v>
      </c>
      <c r="L387" t="s">
        <v>6560</v>
      </c>
      <c r="M387" t="s">
        <v>1015</v>
      </c>
      <c r="N387" t="s">
        <v>119</v>
      </c>
      <c r="O387" t="s">
        <v>120</v>
      </c>
      <c r="P387" s="3">
        <v>96950</v>
      </c>
      <c r="Q387" t="s">
        <v>121</v>
      </c>
      <c r="S387" s="10">
        <v>16702341795</v>
      </c>
      <c r="U387" t="s">
        <v>979</v>
      </c>
      <c r="V387">
        <v>722511</v>
      </c>
      <c r="W387" t="s">
        <v>123</v>
      </c>
      <c r="Y387" t="s">
        <v>1016</v>
      </c>
      <c r="Z387" t="s">
        <v>6561</v>
      </c>
      <c r="AA387" t="s">
        <v>1018</v>
      </c>
      <c r="AB387" t="s">
        <v>1019</v>
      </c>
      <c r="AC387" t="s">
        <v>8265</v>
      </c>
      <c r="AD387" t="s">
        <v>1015</v>
      </c>
      <c r="AE387" t="s">
        <v>119</v>
      </c>
      <c r="AF387" t="s">
        <v>120</v>
      </c>
      <c r="AG387" s="3">
        <v>96950</v>
      </c>
      <c r="AH387" t="s">
        <v>121</v>
      </c>
      <c r="AJ387" s="10">
        <v>16702341795</v>
      </c>
      <c r="AL387" t="s">
        <v>983</v>
      </c>
      <c r="BD387" t="str">
        <f>"35-1012.00"</f>
        <v>35-1012.00</v>
      </c>
      <c r="BE387" t="s">
        <v>3493</v>
      </c>
      <c r="BF387" t="s">
        <v>6562</v>
      </c>
      <c r="BG387" t="s">
        <v>6563</v>
      </c>
      <c r="BH387">
        <v>1</v>
      </c>
      <c r="BI387">
        <v>1</v>
      </c>
      <c r="BJ387" s="1">
        <v>45601</v>
      </c>
      <c r="BK387" s="1">
        <v>45965</v>
      </c>
      <c r="BL387" s="1">
        <v>45601</v>
      </c>
      <c r="BM387" s="1">
        <v>45965</v>
      </c>
      <c r="BN387">
        <v>35</v>
      </c>
      <c r="BO387">
        <v>0</v>
      </c>
      <c r="BP387">
        <v>6</v>
      </c>
      <c r="BQ387">
        <v>6</v>
      </c>
      <c r="BR387">
        <v>6</v>
      </c>
      <c r="BS387">
        <v>6</v>
      </c>
      <c r="BT387">
        <v>6</v>
      </c>
      <c r="BU387">
        <v>5</v>
      </c>
      <c r="BV387" t="str">
        <f>"9:00 AM"</f>
        <v>9:00 AM</v>
      </c>
      <c r="BW387" t="str">
        <f>"4:00 PM"</f>
        <v>4:00 PM</v>
      </c>
      <c r="BX387" t="s">
        <v>133</v>
      </c>
      <c r="BY387">
        <v>0</v>
      </c>
      <c r="BZ387">
        <v>12</v>
      </c>
      <c r="CA387" t="s">
        <v>138</v>
      </c>
      <c r="CB387">
        <v>10</v>
      </c>
      <c r="CC387" t="s">
        <v>12475</v>
      </c>
      <c r="CD387" t="s">
        <v>410</v>
      </c>
      <c r="CE387" t="s">
        <v>1015</v>
      </c>
      <c r="CF387" t="s">
        <v>290</v>
      </c>
      <c r="CG387" t="s">
        <v>120</v>
      </c>
      <c r="CH387" s="3">
        <v>96952</v>
      </c>
      <c r="CI387" s="4">
        <v>10.3</v>
      </c>
      <c r="CJ387" s="4">
        <v>16</v>
      </c>
      <c r="CK387" s="4">
        <v>15.45</v>
      </c>
      <c r="CL387" s="4">
        <v>24</v>
      </c>
      <c r="CM387" t="s">
        <v>136</v>
      </c>
      <c r="CN387" t="s">
        <v>240</v>
      </c>
      <c r="CO387" t="s">
        <v>137</v>
      </c>
      <c r="CQ387" t="s">
        <v>115</v>
      </c>
      <c r="CR387" t="s">
        <v>138</v>
      </c>
      <c r="CS387" t="s">
        <v>138</v>
      </c>
      <c r="CT387" t="s">
        <v>138</v>
      </c>
      <c r="CU387" t="s">
        <v>139</v>
      </c>
      <c r="CV387" t="s">
        <v>138</v>
      </c>
      <c r="CW387" t="s">
        <v>138</v>
      </c>
      <c r="CX387" t="s">
        <v>1011</v>
      </c>
      <c r="CY387" s="10">
        <v>16702341795</v>
      </c>
      <c r="CZ387" t="s">
        <v>983</v>
      </c>
      <c r="DA387" t="s">
        <v>989</v>
      </c>
      <c r="DB387" t="s">
        <v>138</v>
      </c>
      <c r="DC387" t="s">
        <v>115</v>
      </c>
    </row>
    <row r="388" spans="1:112" ht="14.45" customHeight="1" x14ac:dyDescent="0.25">
      <c r="A388" t="s">
        <v>12779</v>
      </c>
      <c r="B388" t="s">
        <v>248</v>
      </c>
      <c r="C388" s="1">
        <v>45490</v>
      </c>
      <c r="D388" s="1">
        <v>45586</v>
      </c>
      <c r="E388" t="s">
        <v>114</v>
      </c>
      <c r="G388" t="s">
        <v>115</v>
      </c>
      <c r="H388" t="s">
        <v>115</v>
      </c>
      <c r="I388" t="s">
        <v>115</v>
      </c>
      <c r="J388" t="s">
        <v>12780</v>
      </c>
      <c r="K388" t="s">
        <v>2708</v>
      </c>
      <c r="L388" t="s">
        <v>1327</v>
      </c>
      <c r="M388" t="s">
        <v>2709</v>
      </c>
      <c r="N388" t="s">
        <v>119</v>
      </c>
      <c r="O388" t="s">
        <v>120</v>
      </c>
      <c r="P388" s="3">
        <v>96950</v>
      </c>
      <c r="Q388" t="s">
        <v>121</v>
      </c>
      <c r="S388" s="10">
        <v>16703226130</v>
      </c>
      <c r="U388" t="s">
        <v>2710</v>
      </c>
      <c r="V388">
        <v>312112</v>
      </c>
      <c r="W388" t="s">
        <v>123</v>
      </c>
      <c r="Y388" t="s">
        <v>2711</v>
      </c>
      <c r="Z388" t="s">
        <v>2712</v>
      </c>
      <c r="AA388" t="s">
        <v>2713</v>
      </c>
      <c r="AB388" t="s">
        <v>2714</v>
      </c>
      <c r="AC388" t="s">
        <v>1327</v>
      </c>
      <c r="AD388" t="s">
        <v>2709</v>
      </c>
      <c r="AE388" t="s">
        <v>119</v>
      </c>
      <c r="AF388" t="s">
        <v>120</v>
      </c>
      <c r="AG388" s="3">
        <v>96950</v>
      </c>
      <c r="AH388" t="s">
        <v>121</v>
      </c>
      <c r="AJ388" s="10">
        <v>16703226130</v>
      </c>
      <c r="AL388" t="s">
        <v>2715</v>
      </c>
      <c r="BD388" t="str">
        <f>"13-2011.00"</f>
        <v>13-2011.00</v>
      </c>
      <c r="BE388" t="s">
        <v>893</v>
      </c>
      <c r="BF388" t="s">
        <v>12781</v>
      </c>
      <c r="BG388" t="s">
        <v>201</v>
      </c>
      <c r="BH388">
        <v>2</v>
      </c>
      <c r="BI388">
        <v>2</v>
      </c>
      <c r="BJ388" s="1">
        <v>45566</v>
      </c>
      <c r="BK388" s="1">
        <v>45930</v>
      </c>
      <c r="BL388" s="1">
        <v>45586</v>
      </c>
      <c r="BM388" s="1">
        <v>45930</v>
      </c>
      <c r="BN388">
        <v>40</v>
      </c>
      <c r="BO388">
        <v>0</v>
      </c>
      <c r="BP388">
        <v>8</v>
      </c>
      <c r="BQ388">
        <v>8</v>
      </c>
      <c r="BR388">
        <v>8</v>
      </c>
      <c r="BS388">
        <v>8</v>
      </c>
      <c r="BT388">
        <v>8</v>
      </c>
      <c r="BU388">
        <v>0</v>
      </c>
      <c r="BV388" t="str">
        <f>"8:00 AM"</f>
        <v>8:00 AM</v>
      </c>
      <c r="BW388" t="str">
        <f t="shared" ref="BW388:BW394" si="8">"5:00 PM"</f>
        <v>5:00 PM</v>
      </c>
      <c r="BX388" t="s">
        <v>360</v>
      </c>
      <c r="BY388">
        <v>6</v>
      </c>
      <c r="BZ388">
        <v>24</v>
      </c>
      <c r="CA388" t="s">
        <v>138</v>
      </c>
      <c r="CB388">
        <v>4</v>
      </c>
      <c r="CC388" t="s">
        <v>12782</v>
      </c>
      <c r="CD388" t="s">
        <v>1327</v>
      </c>
      <c r="CE388" t="s">
        <v>2709</v>
      </c>
      <c r="CF388" t="s">
        <v>119</v>
      </c>
      <c r="CG388" t="s">
        <v>120</v>
      </c>
      <c r="CH388" s="3">
        <v>96950</v>
      </c>
      <c r="CI388" s="4">
        <v>17.48</v>
      </c>
      <c r="CJ388" s="4">
        <v>17.48</v>
      </c>
      <c r="CK388" s="4">
        <v>26.22</v>
      </c>
      <c r="CL388" s="4">
        <v>26.22</v>
      </c>
      <c r="CM388" t="s">
        <v>136</v>
      </c>
      <c r="CO388" t="s">
        <v>137</v>
      </c>
      <c r="CQ388" t="s">
        <v>115</v>
      </c>
      <c r="CR388" t="s">
        <v>138</v>
      </c>
      <c r="CS388" t="s">
        <v>139</v>
      </c>
      <c r="CT388" t="s">
        <v>138</v>
      </c>
      <c r="CU388" t="s">
        <v>138</v>
      </c>
      <c r="CV388" t="s">
        <v>138</v>
      </c>
      <c r="CW388" t="s">
        <v>139</v>
      </c>
      <c r="CX388" t="s">
        <v>12783</v>
      </c>
      <c r="CY388" s="10">
        <v>16703226130</v>
      </c>
      <c r="CZ388" t="s">
        <v>2715</v>
      </c>
      <c r="DA388" t="s">
        <v>626</v>
      </c>
      <c r="DB388" t="s">
        <v>138</v>
      </c>
      <c r="DC388" t="s">
        <v>115</v>
      </c>
    </row>
    <row r="389" spans="1:112" ht="14.45" customHeight="1" x14ac:dyDescent="0.25">
      <c r="A389" t="s">
        <v>13400</v>
      </c>
      <c r="B389" t="s">
        <v>158</v>
      </c>
      <c r="C389" s="1">
        <v>45495</v>
      </c>
      <c r="D389" s="1">
        <v>45586</v>
      </c>
      <c r="E389" t="s">
        <v>114</v>
      </c>
      <c r="G389" t="s">
        <v>115</v>
      </c>
      <c r="H389" t="s">
        <v>115</v>
      </c>
      <c r="I389" t="s">
        <v>115</v>
      </c>
      <c r="J389" t="s">
        <v>1718</v>
      </c>
      <c r="L389" t="s">
        <v>1720</v>
      </c>
      <c r="N389" t="s">
        <v>128</v>
      </c>
      <c r="O389" t="s">
        <v>120</v>
      </c>
      <c r="P389" s="3">
        <v>96950</v>
      </c>
      <c r="Q389" t="s">
        <v>121</v>
      </c>
      <c r="S389" s="10">
        <v>16702335776</v>
      </c>
      <c r="U389" t="s">
        <v>1721</v>
      </c>
      <c r="V389">
        <v>56179</v>
      </c>
      <c r="W389" t="s">
        <v>123</v>
      </c>
      <c r="Y389" t="s">
        <v>13401</v>
      </c>
      <c r="Z389" t="s">
        <v>13402</v>
      </c>
      <c r="AA389" t="s">
        <v>13403</v>
      </c>
      <c r="AB389" t="s">
        <v>4084</v>
      </c>
      <c r="AC389" t="s">
        <v>1720</v>
      </c>
      <c r="AE389" t="s">
        <v>128</v>
      </c>
      <c r="AF389" t="s">
        <v>120</v>
      </c>
      <c r="AG389" s="3">
        <v>96950</v>
      </c>
      <c r="AH389" t="s">
        <v>121</v>
      </c>
      <c r="AJ389" s="10">
        <v>16702335776</v>
      </c>
      <c r="AL389" t="s">
        <v>1727</v>
      </c>
      <c r="BD389" t="str">
        <f>"43-3031.00"</f>
        <v>43-3031.00</v>
      </c>
      <c r="BE389" t="s">
        <v>387</v>
      </c>
      <c r="BF389" t="s">
        <v>13404</v>
      </c>
      <c r="BG389" t="s">
        <v>188</v>
      </c>
      <c r="BH389">
        <v>5</v>
      </c>
      <c r="BJ389" s="1">
        <v>45566</v>
      </c>
      <c r="BK389" s="1">
        <v>45930</v>
      </c>
      <c r="BN389">
        <v>35</v>
      </c>
      <c r="BO389">
        <v>0</v>
      </c>
      <c r="BP389">
        <v>7</v>
      </c>
      <c r="BQ389">
        <v>7</v>
      </c>
      <c r="BR389">
        <v>7</v>
      </c>
      <c r="BS389">
        <v>7</v>
      </c>
      <c r="BT389">
        <v>7</v>
      </c>
      <c r="BU389">
        <v>0</v>
      </c>
      <c r="BV389" t="str">
        <f>"8:00 AM"</f>
        <v>8:00 AM</v>
      </c>
      <c r="BW389" t="str">
        <f t="shared" si="8"/>
        <v>5:00 PM</v>
      </c>
      <c r="BX389" t="s">
        <v>133</v>
      </c>
      <c r="BY389">
        <v>0</v>
      </c>
      <c r="BZ389">
        <v>24</v>
      </c>
      <c r="CA389" t="s">
        <v>115</v>
      </c>
      <c r="CC389" t="s">
        <v>224</v>
      </c>
      <c r="CD389" t="s">
        <v>13405</v>
      </c>
      <c r="CE389" t="s">
        <v>1448</v>
      </c>
      <c r="CF389" t="s">
        <v>128</v>
      </c>
      <c r="CG389" t="s">
        <v>120</v>
      </c>
      <c r="CH389" s="3">
        <v>96950</v>
      </c>
      <c r="CI389" s="4">
        <v>11.43</v>
      </c>
      <c r="CJ389" s="4">
        <v>11.43</v>
      </c>
      <c r="CK389" s="4">
        <v>17.149999999999999</v>
      </c>
      <c r="CL389" s="4">
        <v>17.149999999999999</v>
      </c>
      <c r="CM389" t="s">
        <v>136</v>
      </c>
      <c r="CN389" t="s">
        <v>139</v>
      </c>
      <c r="CO389" t="s">
        <v>137</v>
      </c>
      <c r="CQ389" t="s">
        <v>115</v>
      </c>
      <c r="CR389" t="s">
        <v>138</v>
      </c>
      <c r="CS389" t="s">
        <v>139</v>
      </c>
      <c r="CT389" t="s">
        <v>138</v>
      </c>
      <c r="CU389" t="s">
        <v>139</v>
      </c>
      <c r="CV389" t="s">
        <v>138</v>
      </c>
      <c r="CW389" t="s">
        <v>139</v>
      </c>
      <c r="CX389" t="s">
        <v>139</v>
      </c>
      <c r="CY389" s="10">
        <v>16702335776</v>
      </c>
      <c r="CZ389" t="s">
        <v>1727</v>
      </c>
      <c r="DA389" t="s">
        <v>139</v>
      </c>
      <c r="DB389" t="s">
        <v>138</v>
      </c>
      <c r="DC389" t="s">
        <v>115</v>
      </c>
    </row>
    <row r="390" spans="1:112" ht="14.45" customHeight="1" x14ac:dyDescent="0.25">
      <c r="A390" t="s">
        <v>13417</v>
      </c>
      <c r="B390" t="s">
        <v>158</v>
      </c>
      <c r="C390" s="1">
        <v>45491</v>
      </c>
      <c r="D390" s="1">
        <v>45586</v>
      </c>
      <c r="E390" t="s">
        <v>114</v>
      </c>
      <c r="G390" t="s">
        <v>115</v>
      </c>
      <c r="H390" t="s">
        <v>115</v>
      </c>
      <c r="I390" t="s">
        <v>115</v>
      </c>
      <c r="J390" t="s">
        <v>6526</v>
      </c>
      <c r="L390" t="s">
        <v>8506</v>
      </c>
      <c r="N390" t="s">
        <v>119</v>
      </c>
      <c r="O390" t="s">
        <v>120</v>
      </c>
      <c r="P390" s="3">
        <v>96950</v>
      </c>
      <c r="Q390" t="s">
        <v>121</v>
      </c>
      <c r="S390" s="10">
        <v>16703236652</v>
      </c>
      <c r="U390" t="s">
        <v>9080</v>
      </c>
      <c r="V390">
        <v>236220</v>
      </c>
      <c r="W390" t="s">
        <v>123</v>
      </c>
      <c r="Y390" t="s">
        <v>6530</v>
      </c>
      <c r="Z390" t="s">
        <v>6531</v>
      </c>
      <c r="AB390" t="s">
        <v>295</v>
      </c>
      <c r="AC390" t="s">
        <v>8507</v>
      </c>
      <c r="AE390" t="s">
        <v>119</v>
      </c>
      <c r="AF390" t="s">
        <v>120</v>
      </c>
      <c r="AG390" s="3">
        <v>96950</v>
      </c>
      <c r="AH390" t="s">
        <v>121</v>
      </c>
      <c r="AJ390" s="10">
        <v>16703236652</v>
      </c>
      <c r="AL390" t="s">
        <v>6532</v>
      </c>
      <c r="BD390" t="str">
        <f>"47-2061.00"</f>
        <v>47-2061.00</v>
      </c>
      <c r="BE390" t="s">
        <v>327</v>
      </c>
      <c r="BF390" t="s">
        <v>9095</v>
      </c>
      <c r="BG390" t="s">
        <v>9096</v>
      </c>
      <c r="BH390">
        <v>3</v>
      </c>
      <c r="BJ390" s="1">
        <v>45566</v>
      </c>
      <c r="BK390" s="1">
        <v>45930</v>
      </c>
      <c r="BN390">
        <v>40</v>
      </c>
      <c r="BO390">
        <v>0</v>
      </c>
      <c r="BP390">
        <v>8</v>
      </c>
      <c r="BQ390">
        <v>8</v>
      </c>
      <c r="BR390">
        <v>8</v>
      </c>
      <c r="BS390">
        <v>8</v>
      </c>
      <c r="BT390">
        <v>8</v>
      </c>
      <c r="BU390">
        <v>0</v>
      </c>
      <c r="BV390" t="str">
        <f>"8:00 AM"</f>
        <v>8:00 AM</v>
      </c>
      <c r="BW390" t="str">
        <f t="shared" si="8"/>
        <v>5:00 PM</v>
      </c>
      <c r="BX390" t="s">
        <v>240</v>
      </c>
      <c r="BY390">
        <v>0</v>
      </c>
      <c r="BZ390">
        <v>12</v>
      </c>
      <c r="CA390" t="s">
        <v>115</v>
      </c>
      <c r="CC390" t="s">
        <v>240</v>
      </c>
      <c r="CD390" t="s">
        <v>6536</v>
      </c>
      <c r="CF390" t="s">
        <v>119</v>
      </c>
      <c r="CG390" t="s">
        <v>120</v>
      </c>
      <c r="CH390" s="3">
        <v>96950</v>
      </c>
      <c r="CI390" s="4">
        <v>9.57</v>
      </c>
      <c r="CJ390" s="4">
        <v>9.57</v>
      </c>
      <c r="CK390" s="4">
        <v>14.36</v>
      </c>
      <c r="CL390" s="4">
        <v>14.36</v>
      </c>
      <c r="CM390" t="s">
        <v>136</v>
      </c>
      <c r="CN390" t="s">
        <v>139</v>
      </c>
      <c r="CO390" t="s">
        <v>137</v>
      </c>
      <c r="CQ390" t="s">
        <v>138</v>
      </c>
      <c r="CR390" t="s">
        <v>138</v>
      </c>
      <c r="CS390" t="s">
        <v>138</v>
      </c>
      <c r="CT390" t="s">
        <v>138</v>
      </c>
      <c r="CU390" t="s">
        <v>139</v>
      </c>
      <c r="CV390" t="s">
        <v>138</v>
      </c>
      <c r="CW390" t="s">
        <v>139</v>
      </c>
      <c r="CX390" s="2" t="s">
        <v>13927</v>
      </c>
      <c r="CY390" s="10">
        <v>16703236652</v>
      </c>
      <c r="CZ390" t="s">
        <v>6537</v>
      </c>
      <c r="DA390" t="s">
        <v>139</v>
      </c>
      <c r="DB390" t="s">
        <v>138</v>
      </c>
      <c r="DC390" t="s">
        <v>115</v>
      </c>
    </row>
    <row r="391" spans="1:112" ht="14.45" customHeight="1" x14ac:dyDescent="0.25">
      <c r="A391" t="s">
        <v>13573</v>
      </c>
      <c r="B391" t="s">
        <v>158</v>
      </c>
      <c r="C391" s="1">
        <v>45467</v>
      </c>
      <c r="D391" s="1">
        <v>45586</v>
      </c>
      <c r="E391" t="s">
        <v>210</v>
      </c>
      <c r="F391" s="1">
        <v>45564</v>
      </c>
      <c r="G391" t="s">
        <v>115</v>
      </c>
      <c r="H391" t="s">
        <v>115</v>
      </c>
      <c r="I391" t="s">
        <v>115</v>
      </c>
      <c r="J391" t="s">
        <v>6461</v>
      </c>
      <c r="K391" t="s">
        <v>13574</v>
      </c>
      <c r="L391" t="s">
        <v>6463</v>
      </c>
      <c r="M391" t="s">
        <v>6464</v>
      </c>
      <c r="N391" t="s">
        <v>128</v>
      </c>
      <c r="O391" t="s">
        <v>120</v>
      </c>
      <c r="P391" s="3">
        <v>96950</v>
      </c>
      <c r="Q391" t="s">
        <v>121</v>
      </c>
      <c r="S391" s="10">
        <v>16702346666</v>
      </c>
      <c r="U391" t="s">
        <v>6465</v>
      </c>
      <c r="V391">
        <v>812310</v>
      </c>
      <c r="W391" t="s">
        <v>123</v>
      </c>
      <c r="Y391" t="s">
        <v>6466</v>
      </c>
      <c r="Z391" t="s">
        <v>6467</v>
      </c>
      <c r="AA391" t="s">
        <v>6468</v>
      </c>
      <c r="AB391" t="s">
        <v>126</v>
      </c>
      <c r="AC391" t="s">
        <v>6463</v>
      </c>
      <c r="AD391" t="s">
        <v>6464</v>
      </c>
      <c r="AE391" t="s">
        <v>128</v>
      </c>
      <c r="AF391" t="s">
        <v>120</v>
      </c>
      <c r="AG391" s="3">
        <v>96950</v>
      </c>
      <c r="AH391" t="s">
        <v>121</v>
      </c>
      <c r="AJ391" s="10">
        <v>16702346666</v>
      </c>
      <c r="AL391" t="s">
        <v>6469</v>
      </c>
      <c r="BD391" t="str">
        <f>"51-6011.00"</f>
        <v>51-6011.00</v>
      </c>
      <c r="BE391" t="s">
        <v>3395</v>
      </c>
      <c r="BF391" t="s">
        <v>13575</v>
      </c>
      <c r="BG391" t="s">
        <v>13576</v>
      </c>
      <c r="BH391">
        <v>2</v>
      </c>
      <c r="BJ391" s="1">
        <v>45566</v>
      </c>
      <c r="BK391" s="1">
        <v>45930</v>
      </c>
      <c r="BN391">
        <v>35</v>
      </c>
      <c r="BO391">
        <v>0</v>
      </c>
      <c r="BP391">
        <v>7</v>
      </c>
      <c r="BQ391">
        <v>7</v>
      </c>
      <c r="BR391">
        <v>7</v>
      </c>
      <c r="BS391">
        <v>7</v>
      </c>
      <c r="BT391">
        <v>7</v>
      </c>
      <c r="BU391">
        <v>0</v>
      </c>
      <c r="BV391" t="str">
        <f>"9:00 AM"</f>
        <v>9:00 AM</v>
      </c>
      <c r="BW391" t="str">
        <f t="shared" si="8"/>
        <v>5:00 PM</v>
      </c>
      <c r="BX391" t="s">
        <v>240</v>
      </c>
      <c r="BY391">
        <v>0</v>
      </c>
      <c r="BZ391">
        <v>3</v>
      </c>
      <c r="CA391" t="s">
        <v>115</v>
      </c>
      <c r="CC391" t="s">
        <v>13577</v>
      </c>
      <c r="CD391" t="s">
        <v>6463</v>
      </c>
      <c r="CE391" t="s">
        <v>6464</v>
      </c>
      <c r="CF391" t="s">
        <v>128</v>
      </c>
      <c r="CG391" t="s">
        <v>120</v>
      </c>
      <c r="CH391" s="3">
        <v>96950</v>
      </c>
      <c r="CI391" s="4">
        <v>8.84</v>
      </c>
      <c r="CJ391" s="4">
        <v>8.84</v>
      </c>
      <c r="CK391" s="4">
        <v>13.26</v>
      </c>
      <c r="CL391" s="4">
        <v>13.26</v>
      </c>
      <c r="CM391" t="s">
        <v>136</v>
      </c>
      <c r="CO391" t="s">
        <v>137</v>
      </c>
      <c r="CQ391" t="s">
        <v>115</v>
      </c>
      <c r="CR391" t="s">
        <v>138</v>
      </c>
      <c r="CS391" t="s">
        <v>139</v>
      </c>
      <c r="CT391" t="s">
        <v>138</v>
      </c>
      <c r="CU391" t="s">
        <v>139</v>
      </c>
      <c r="CV391" t="s">
        <v>138</v>
      </c>
      <c r="CW391" t="s">
        <v>139</v>
      </c>
      <c r="CX391" t="s">
        <v>6473</v>
      </c>
      <c r="CY391" s="10">
        <v>16702346666</v>
      </c>
      <c r="CZ391" t="s">
        <v>6469</v>
      </c>
      <c r="DA391" t="s">
        <v>331</v>
      </c>
      <c r="DB391" t="s">
        <v>138</v>
      </c>
      <c r="DC391" t="s">
        <v>115</v>
      </c>
      <c r="DD391" t="s">
        <v>6466</v>
      </c>
      <c r="DE391" t="s">
        <v>6467</v>
      </c>
      <c r="DG391" t="s">
        <v>6461</v>
      </c>
      <c r="DH391" t="s">
        <v>6469</v>
      </c>
    </row>
    <row r="392" spans="1:112" ht="14.45" customHeight="1" x14ac:dyDescent="0.25">
      <c r="A392" t="s">
        <v>13606</v>
      </c>
      <c r="B392" t="s">
        <v>248</v>
      </c>
      <c r="C392" s="1">
        <v>45529</v>
      </c>
      <c r="D392" s="1">
        <v>45586</v>
      </c>
      <c r="E392" t="s">
        <v>210</v>
      </c>
      <c r="F392" s="1">
        <v>45549</v>
      </c>
      <c r="G392" t="s">
        <v>115</v>
      </c>
      <c r="H392" t="s">
        <v>115</v>
      </c>
      <c r="I392" t="s">
        <v>115</v>
      </c>
      <c r="J392" t="s">
        <v>2954</v>
      </c>
      <c r="L392" t="s">
        <v>2955</v>
      </c>
      <c r="N392" t="s">
        <v>128</v>
      </c>
      <c r="O392" t="s">
        <v>120</v>
      </c>
      <c r="P392" s="3">
        <v>96950</v>
      </c>
      <c r="Q392" t="s">
        <v>121</v>
      </c>
      <c r="S392" s="10">
        <v>16702850478</v>
      </c>
      <c r="U392" t="s">
        <v>2956</v>
      </c>
      <c r="V392">
        <v>5613</v>
      </c>
      <c r="W392" t="s">
        <v>123</v>
      </c>
      <c r="Y392" t="s">
        <v>2957</v>
      </c>
      <c r="Z392" t="s">
        <v>2958</v>
      </c>
      <c r="AA392" t="s">
        <v>1759</v>
      </c>
      <c r="AB392" t="s">
        <v>126</v>
      </c>
      <c r="AC392" t="s">
        <v>2955</v>
      </c>
      <c r="AE392" t="s">
        <v>128</v>
      </c>
      <c r="AF392" t="s">
        <v>120</v>
      </c>
      <c r="AG392" s="3">
        <v>96950</v>
      </c>
      <c r="AH392" t="s">
        <v>121</v>
      </c>
      <c r="AJ392" s="10">
        <v>16702850478</v>
      </c>
      <c r="AL392" t="s">
        <v>2959</v>
      </c>
      <c r="BD392" t="str">
        <f>"49-9071.00"</f>
        <v>49-9071.00</v>
      </c>
      <c r="BE392" t="s">
        <v>169</v>
      </c>
      <c r="BF392" t="s">
        <v>4380</v>
      </c>
      <c r="BG392" t="s">
        <v>1469</v>
      </c>
      <c r="BH392">
        <v>3</v>
      </c>
      <c r="BI392">
        <v>3</v>
      </c>
      <c r="BJ392" s="1">
        <v>45550</v>
      </c>
      <c r="BK392" s="1">
        <v>45914</v>
      </c>
      <c r="BL392" s="1">
        <v>45586</v>
      </c>
      <c r="BM392" s="1">
        <v>45914</v>
      </c>
      <c r="BN392">
        <v>40</v>
      </c>
      <c r="BO392">
        <v>0</v>
      </c>
      <c r="BP392">
        <v>8</v>
      </c>
      <c r="BQ392">
        <v>8</v>
      </c>
      <c r="BR392">
        <v>8</v>
      </c>
      <c r="BS392">
        <v>8</v>
      </c>
      <c r="BT392">
        <v>8</v>
      </c>
      <c r="BU392">
        <v>0</v>
      </c>
      <c r="BV392" t="str">
        <f>"8:00 AM"</f>
        <v>8:00 AM</v>
      </c>
      <c r="BW392" t="str">
        <f t="shared" si="8"/>
        <v>5:00 PM</v>
      </c>
      <c r="BX392" t="s">
        <v>240</v>
      </c>
      <c r="BY392">
        <v>0</v>
      </c>
      <c r="BZ392">
        <v>12</v>
      </c>
      <c r="CA392" t="s">
        <v>115</v>
      </c>
      <c r="CC392" s="2" t="s">
        <v>13607</v>
      </c>
      <c r="CD392" t="s">
        <v>4381</v>
      </c>
      <c r="CF392" t="s">
        <v>128</v>
      </c>
      <c r="CG392" t="s">
        <v>120</v>
      </c>
      <c r="CH392" s="3">
        <v>96950</v>
      </c>
      <c r="CI392" s="4">
        <v>9.75</v>
      </c>
      <c r="CJ392" s="4">
        <v>9.75</v>
      </c>
      <c r="CK392" s="4">
        <v>0</v>
      </c>
      <c r="CL392" s="4">
        <v>0</v>
      </c>
      <c r="CM392" t="s">
        <v>136</v>
      </c>
      <c r="CN392" t="s">
        <v>240</v>
      </c>
      <c r="CO392" t="s">
        <v>137</v>
      </c>
      <c r="CQ392" t="s">
        <v>115</v>
      </c>
      <c r="CR392" t="s">
        <v>138</v>
      </c>
      <c r="CS392" t="s">
        <v>139</v>
      </c>
      <c r="CT392" t="s">
        <v>139</v>
      </c>
      <c r="CU392" t="s">
        <v>139</v>
      </c>
      <c r="CV392" t="s">
        <v>138</v>
      </c>
      <c r="CW392" t="s">
        <v>139</v>
      </c>
      <c r="CX392" t="s">
        <v>3138</v>
      </c>
      <c r="CY392" s="10">
        <v>16702850478</v>
      </c>
      <c r="CZ392" t="s">
        <v>2959</v>
      </c>
      <c r="DA392" t="s">
        <v>139</v>
      </c>
      <c r="DB392" t="s">
        <v>138</v>
      </c>
      <c r="DC392" t="s">
        <v>115</v>
      </c>
      <c r="DD392" t="s">
        <v>2957</v>
      </c>
      <c r="DE392" t="s">
        <v>2958</v>
      </c>
      <c r="DF392" t="s">
        <v>1759</v>
      </c>
      <c r="DG392" t="s">
        <v>2954</v>
      </c>
      <c r="DH392" t="s">
        <v>2959</v>
      </c>
    </row>
    <row r="393" spans="1:112" ht="14.45" customHeight="1" x14ac:dyDescent="0.25">
      <c r="A393" t="s">
        <v>13616</v>
      </c>
      <c r="B393" t="s">
        <v>248</v>
      </c>
      <c r="C393" s="1">
        <v>45496</v>
      </c>
      <c r="D393" s="1">
        <v>45586</v>
      </c>
      <c r="E393" t="s">
        <v>210</v>
      </c>
      <c r="F393" s="1">
        <v>45595</v>
      </c>
      <c r="G393" t="s">
        <v>115</v>
      </c>
      <c r="H393" t="s">
        <v>115</v>
      </c>
      <c r="I393" t="s">
        <v>115</v>
      </c>
      <c r="J393" t="s">
        <v>5596</v>
      </c>
      <c r="K393" t="s">
        <v>5597</v>
      </c>
      <c r="L393" t="s">
        <v>7875</v>
      </c>
      <c r="M393" t="s">
        <v>5599</v>
      </c>
      <c r="N393" t="s">
        <v>119</v>
      </c>
      <c r="O393" t="s">
        <v>120</v>
      </c>
      <c r="P393" s="3">
        <v>96950</v>
      </c>
      <c r="Q393" t="s">
        <v>121</v>
      </c>
      <c r="S393" s="10">
        <v>16702352360</v>
      </c>
      <c r="U393" t="s">
        <v>5600</v>
      </c>
      <c r="V393">
        <v>23822</v>
      </c>
      <c r="W393" t="s">
        <v>123</v>
      </c>
      <c r="Y393" t="s">
        <v>5601</v>
      </c>
      <c r="Z393" t="s">
        <v>5602</v>
      </c>
      <c r="AA393" t="s">
        <v>5603</v>
      </c>
      <c r="AB393" t="s">
        <v>295</v>
      </c>
      <c r="AC393" t="s">
        <v>7875</v>
      </c>
      <c r="AD393" t="s">
        <v>5599</v>
      </c>
      <c r="AE393" t="s">
        <v>119</v>
      </c>
      <c r="AF393" t="s">
        <v>120</v>
      </c>
      <c r="AG393" s="3">
        <v>96950</v>
      </c>
      <c r="AH393" t="s">
        <v>121</v>
      </c>
      <c r="AJ393" s="10">
        <v>16702352360</v>
      </c>
      <c r="AL393" t="s">
        <v>5604</v>
      </c>
      <c r="BD393" t="str">
        <f>"49-9021.00"</f>
        <v>49-9021.00</v>
      </c>
      <c r="BE393" t="s">
        <v>203</v>
      </c>
      <c r="BF393" t="s">
        <v>7876</v>
      </c>
      <c r="BG393" t="s">
        <v>5606</v>
      </c>
      <c r="BH393">
        <v>3</v>
      </c>
      <c r="BI393">
        <v>3</v>
      </c>
      <c r="BJ393" s="1">
        <v>45597</v>
      </c>
      <c r="BK393" s="1">
        <v>45961</v>
      </c>
      <c r="BL393" s="1">
        <v>45597</v>
      </c>
      <c r="BM393" s="1">
        <v>45961</v>
      </c>
      <c r="BN393">
        <v>40</v>
      </c>
      <c r="BO393">
        <v>0</v>
      </c>
      <c r="BP393">
        <v>8</v>
      </c>
      <c r="BQ393">
        <v>8</v>
      </c>
      <c r="BR393">
        <v>8</v>
      </c>
      <c r="BS393">
        <v>8</v>
      </c>
      <c r="BT393">
        <v>8</v>
      </c>
      <c r="BU393">
        <v>0</v>
      </c>
      <c r="BV393" t="str">
        <f>"8:00 AM"</f>
        <v>8:00 AM</v>
      </c>
      <c r="BW393" t="str">
        <f t="shared" si="8"/>
        <v>5:00 PM</v>
      </c>
      <c r="BX393" t="s">
        <v>133</v>
      </c>
      <c r="BY393">
        <v>0</v>
      </c>
      <c r="BZ393">
        <v>24</v>
      </c>
      <c r="CA393" t="s">
        <v>115</v>
      </c>
      <c r="CC393" t="s">
        <v>7877</v>
      </c>
      <c r="CD393" t="s">
        <v>5599</v>
      </c>
      <c r="CE393" t="s">
        <v>7878</v>
      </c>
      <c r="CF393" t="s">
        <v>119</v>
      </c>
      <c r="CG393" t="s">
        <v>120</v>
      </c>
      <c r="CH393" s="3">
        <v>96950</v>
      </c>
      <c r="CI393" s="4">
        <v>10.06</v>
      </c>
      <c r="CJ393" s="4">
        <v>10.06</v>
      </c>
      <c r="CK393" s="4">
        <v>15.09</v>
      </c>
      <c r="CL393" s="4">
        <v>15.09</v>
      </c>
      <c r="CM393" t="s">
        <v>136</v>
      </c>
      <c r="CN393" t="s">
        <v>139</v>
      </c>
      <c r="CO393" t="s">
        <v>137</v>
      </c>
      <c r="CQ393" t="s">
        <v>115</v>
      </c>
      <c r="CR393" t="s">
        <v>138</v>
      </c>
      <c r="CS393" t="s">
        <v>138</v>
      </c>
      <c r="CT393" t="s">
        <v>138</v>
      </c>
      <c r="CU393" t="s">
        <v>139</v>
      </c>
      <c r="CV393" t="s">
        <v>138</v>
      </c>
      <c r="CW393" t="s">
        <v>139</v>
      </c>
      <c r="CX393" t="s">
        <v>5608</v>
      </c>
      <c r="CY393" s="10">
        <v>16702352360</v>
      </c>
      <c r="CZ393" t="s">
        <v>5604</v>
      </c>
      <c r="DA393" t="s">
        <v>139</v>
      </c>
      <c r="DB393" t="s">
        <v>138</v>
      </c>
      <c r="DC393" t="s">
        <v>115</v>
      </c>
      <c r="DD393" t="s">
        <v>13617</v>
      </c>
      <c r="DE393" t="s">
        <v>13618</v>
      </c>
      <c r="DF393" t="s">
        <v>3915</v>
      </c>
      <c r="DG393" t="s">
        <v>13619</v>
      </c>
      <c r="DH393" t="s">
        <v>13620</v>
      </c>
    </row>
    <row r="394" spans="1:112" ht="14.45" customHeight="1" x14ac:dyDescent="0.25">
      <c r="A394" t="s">
        <v>13909</v>
      </c>
      <c r="B394" t="s">
        <v>248</v>
      </c>
      <c r="C394" s="1">
        <v>45446</v>
      </c>
      <c r="D394" s="1">
        <v>45586</v>
      </c>
      <c r="E394" t="s">
        <v>210</v>
      </c>
      <c r="F394" s="1">
        <v>45564</v>
      </c>
      <c r="G394" t="s">
        <v>115</v>
      </c>
      <c r="H394" t="s">
        <v>115</v>
      </c>
      <c r="I394" t="s">
        <v>115</v>
      </c>
      <c r="J394" t="s">
        <v>2707</v>
      </c>
      <c r="K394" t="s">
        <v>2708</v>
      </c>
      <c r="L394" t="s">
        <v>1327</v>
      </c>
      <c r="M394" t="s">
        <v>2709</v>
      </c>
      <c r="N394" t="s">
        <v>119</v>
      </c>
      <c r="O394" t="s">
        <v>120</v>
      </c>
      <c r="P394" s="3">
        <v>96950</v>
      </c>
      <c r="Q394" t="s">
        <v>121</v>
      </c>
      <c r="S394" s="10">
        <v>16703226130</v>
      </c>
      <c r="U394" t="s">
        <v>2710</v>
      </c>
      <c r="V394">
        <v>312112</v>
      </c>
      <c r="W394" t="s">
        <v>123</v>
      </c>
      <c r="Y394" t="s">
        <v>2711</v>
      </c>
      <c r="Z394" t="s">
        <v>2712</v>
      </c>
      <c r="AA394" t="s">
        <v>2713</v>
      </c>
      <c r="AB394" t="s">
        <v>2714</v>
      </c>
      <c r="AC394" t="s">
        <v>1327</v>
      </c>
      <c r="AD394" t="s">
        <v>2709</v>
      </c>
      <c r="AE394" t="s">
        <v>119</v>
      </c>
      <c r="AF394" t="s">
        <v>120</v>
      </c>
      <c r="AG394" s="3">
        <v>96950</v>
      </c>
      <c r="AH394" t="s">
        <v>121</v>
      </c>
      <c r="AJ394" s="10">
        <v>16703226130</v>
      </c>
      <c r="AL394" t="s">
        <v>2715</v>
      </c>
      <c r="BD394" t="str">
        <f>"51-9198.00"</f>
        <v>51-9198.00</v>
      </c>
      <c r="BE394" t="s">
        <v>2301</v>
      </c>
      <c r="BF394" t="s">
        <v>13910</v>
      </c>
      <c r="BG394" t="s">
        <v>13911</v>
      </c>
      <c r="BH394">
        <v>4</v>
      </c>
      <c r="BI394">
        <v>4</v>
      </c>
      <c r="BJ394" s="1">
        <v>45566</v>
      </c>
      <c r="BK394" s="1">
        <v>45930</v>
      </c>
      <c r="BL394" s="1">
        <v>45586</v>
      </c>
      <c r="BM394" s="1">
        <v>45930</v>
      </c>
      <c r="BN394">
        <v>40</v>
      </c>
      <c r="BO394">
        <v>0</v>
      </c>
      <c r="BP394">
        <v>8</v>
      </c>
      <c r="BQ394">
        <v>8</v>
      </c>
      <c r="BR394">
        <v>8</v>
      </c>
      <c r="BS394">
        <v>8</v>
      </c>
      <c r="BT394">
        <v>8</v>
      </c>
      <c r="BU394">
        <v>0</v>
      </c>
      <c r="BV394" t="str">
        <f>"8:00 AM"</f>
        <v>8:00 AM</v>
      </c>
      <c r="BW394" t="str">
        <f t="shared" si="8"/>
        <v>5:00 PM</v>
      </c>
      <c r="BX394" t="s">
        <v>133</v>
      </c>
      <c r="BY394">
        <v>0</v>
      </c>
      <c r="BZ394">
        <v>0</v>
      </c>
      <c r="CA394" t="s">
        <v>115</v>
      </c>
      <c r="CC394" t="s">
        <v>13912</v>
      </c>
      <c r="CD394" t="s">
        <v>1327</v>
      </c>
      <c r="CE394" t="s">
        <v>2709</v>
      </c>
      <c r="CF394" t="s">
        <v>119</v>
      </c>
      <c r="CG394" t="s">
        <v>120</v>
      </c>
      <c r="CH394" s="3">
        <v>96950</v>
      </c>
      <c r="CI394" s="4">
        <v>7.95</v>
      </c>
      <c r="CJ394" s="4">
        <v>7.95</v>
      </c>
      <c r="CK394" s="4">
        <v>11.93</v>
      </c>
      <c r="CL394" s="4">
        <v>11.93</v>
      </c>
      <c r="CM394" t="s">
        <v>136</v>
      </c>
      <c r="CO394" t="s">
        <v>137</v>
      </c>
      <c r="CQ394" t="s">
        <v>115</v>
      </c>
      <c r="CR394" t="s">
        <v>138</v>
      </c>
      <c r="CS394" t="s">
        <v>139</v>
      </c>
      <c r="CT394" t="s">
        <v>138</v>
      </c>
      <c r="CU394" t="s">
        <v>138</v>
      </c>
      <c r="CV394" t="s">
        <v>138</v>
      </c>
      <c r="CW394" t="s">
        <v>139</v>
      </c>
      <c r="CX394" t="s">
        <v>12783</v>
      </c>
      <c r="CY394" s="10">
        <v>16703226130</v>
      </c>
      <c r="CZ394" t="s">
        <v>2715</v>
      </c>
      <c r="DA394" t="s">
        <v>13913</v>
      </c>
      <c r="DB394" t="s">
        <v>138</v>
      </c>
      <c r="DC394" t="s">
        <v>115</v>
      </c>
    </row>
    <row r="395" spans="1:112" ht="14.45" customHeight="1" x14ac:dyDescent="0.25">
      <c r="A395" t="s">
        <v>6893</v>
      </c>
      <c r="B395" t="s">
        <v>142</v>
      </c>
      <c r="C395" s="1">
        <v>45536</v>
      </c>
      <c r="D395" s="1">
        <v>45587</v>
      </c>
      <c r="E395" t="s">
        <v>114</v>
      </c>
      <c r="G395" t="s">
        <v>115</v>
      </c>
      <c r="H395" t="s">
        <v>115</v>
      </c>
      <c r="I395" t="s">
        <v>115</v>
      </c>
      <c r="J395" t="s">
        <v>6269</v>
      </c>
      <c r="K395" t="s">
        <v>5743</v>
      </c>
      <c r="L395" t="s">
        <v>6270</v>
      </c>
      <c r="N395" t="s">
        <v>128</v>
      </c>
      <c r="O395" t="s">
        <v>120</v>
      </c>
      <c r="P395" s="3">
        <v>96950</v>
      </c>
      <c r="Q395" t="s">
        <v>121</v>
      </c>
      <c r="R395" t="s">
        <v>2984</v>
      </c>
      <c r="S395" s="10">
        <v>16709899218</v>
      </c>
      <c r="U395" t="s">
        <v>2980</v>
      </c>
      <c r="V395">
        <v>561320</v>
      </c>
      <c r="W395" t="s">
        <v>123</v>
      </c>
      <c r="Y395" t="s">
        <v>2989</v>
      </c>
      <c r="Z395" t="s">
        <v>2990</v>
      </c>
      <c r="AA395" t="s">
        <v>2523</v>
      </c>
      <c r="AB395" t="s">
        <v>6271</v>
      </c>
      <c r="AC395" t="s">
        <v>6270</v>
      </c>
      <c r="AE395" t="s">
        <v>128</v>
      </c>
      <c r="AF395" t="s">
        <v>120</v>
      </c>
      <c r="AG395" s="3">
        <v>96950</v>
      </c>
      <c r="AH395" t="s">
        <v>121</v>
      </c>
      <c r="AI395" t="s">
        <v>2984</v>
      </c>
      <c r="AJ395" s="10">
        <v>16709899218</v>
      </c>
      <c r="AL395" t="s">
        <v>2985</v>
      </c>
      <c r="BD395" t="str">
        <f>"49-9071.00"</f>
        <v>49-9071.00</v>
      </c>
      <c r="BE395" t="s">
        <v>169</v>
      </c>
      <c r="BF395" t="s">
        <v>6272</v>
      </c>
      <c r="BG395" t="s">
        <v>1469</v>
      </c>
      <c r="BH395">
        <v>7</v>
      </c>
      <c r="BJ395" s="1">
        <v>45689</v>
      </c>
      <c r="BK395" s="1">
        <v>46053</v>
      </c>
      <c r="BN395">
        <v>35</v>
      </c>
      <c r="BO395">
        <v>0</v>
      </c>
      <c r="BP395">
        <v>7</v>
      </c>
      <c r="BQ395">
        <v>7</v>
      </c>
      <c r="BR395">
        <v>7</v>
      </c>
      <c r="BS395">
        <v>7</v>
      </c>
      <c r="BT395">
        <v>7</v>
      </c>
      <c r="BU395">
        <v>0</v>
      </c>
      <c r="BV395" t="str">
        <f>"8:00 AM"</f>
        <v>8:00 AM</v>
      </c>
      <c r="BW395" t="str">
        <f>"4:00 PM"</f>
        <v>4:00 PM</v>
      </c>
      <c r="BX395" t="s">
        <v>240</v>
      </c>
      <c r="BY395">
        <v>0</v>
      </c>
      <c r="BZ395">
        <v>12</v>
      </c>
      <c r="CA395" t="s">
        <v>115</v>
      </c>
      <c r="CC395" t="s">
        <v>6273</v>
      </c>
      <c r="CD395" t="s">
        <v>6894</v>
      </c>
      <c r="CF395" t="s">
        <v>128</v>
      </c>
      <c r="CG395" t="s">
        <v>120</v>
      </c>
      <c r="CH395" s="3">
        <v>96950</v>
      </c>
      <c r="CI395" s="4">
        <v>9.75</v>
      </c>
      <c r="CJ395" s="4">
        <v>9.75</v>
      </c>
      <c r="CK395" s="4">
        <v>14.62</v>
      </c>
      <c r="CL395" s="4">
        <v>14.62</v>
      </c>
      <c r="CM395" t="s">
        <v>136</v>
      </c>
      <c r="CN395" t="s">
        <v>449</v>
      </c>
      <c r="CO395" t="s">
        <v>137</v>
      </c>
      <c r="CQ395" t="s">
        <v>115</v>
      </c>
      <c r="CR395" t="s">
        <v>138</v>
      </c>
      <c r="CS395" t="s">
        <v>138</v>
      </c>
      <c r="CT395" t="s">
        <v>138</v>
      </c>
      <c r="CU395" t="s">
        <v>139</v>
      </c>
      <c r="CV395" t="s">
        <v>138</v>
      </c>
      <c r="CW395" t="s">
        <v>138</v>
      </c>
      <c r="CX395" t="s">
        <v>6059</v>
      </c>
      <c r="CY395" s="10">
        <v>16709899218</v>
      </c>
      <c r="CZ395" t="s">
        <v>2985</v>
      </c>
      <c r="DA395" t="s">
        <v>139</v>
      </c>
      <c r="DB395" t="s">
        <v>138</v>
      </c>
      <c r="DC395" t="s">
        <v>115</v>
      </c>
      <c r="DD395" t="s">
        <v>2981</v>
      </c>
      <c r="DE395" t="s">
        <v>2982</v>
      </c>
      <c r="DF395" t="s">
        <v>149</v>
      </c>
      <c r="DG395" t="s">
        <v>13928</v>
      </c>
      <c r="DH395" t="s">
        <v>2985</v>
      </c>
    </row>
    <row r="396" spans="1:112" ht="14.45" customHeight="1" x14ac:dyDescent="0.25">
      <c r="A396" t="s">
        <v>6939</v>
      </c>
      <c r="B396" t="s">
        <v>158</v>
      </c>
      <c r="C396" s="1">
        <v>45502</v>
      </c>
      <c r="D396" s="1">
        <v>45587</v>
      </c>
      <c r="E396" t="s">
        <v>210</v>
      </c>
      <c r="F396" s="1">
        <v>45597</v>
      </c>
      <c r="G396" t="s">
        <v>115</v>
      </c>
      <c r="H396" t="s">
        <v>115</v>
      </c>
      <c r="I396" t="s">
        <v>115</v>
      </c>
      <c r="J396" t="s">
        <v>2200</v>
      </c>
      <c r="L396" t="s">
        <v>2201</v>
      </c>
      <c r="N396" t="s">
        <v>128</v>
      </c>
      <c r="O396" t="s">
        <v>120</v>
      </c>
      <c r="P396" s="3">
        <v>96950</v>
      </c>
      <c r="Q396" t="s">
        <v>121</v>
      </c>
      <c r="S396" s="10">
        <v>16702886108</v>
      </c>
      <c r="U396" t="s">
        <v>2202</v>
      </c>
      <c r="V396">
        <v>23622</v>
      </c>
      <c r="W396" t="s">
        <v>123</v>
      </c>
      <c r="Y396" t="s">
        <v>632</v>
      </c>
      <c r="Z396" t="s">
        <v>2203</v>
      </c>
      <c r="AB396" t="s">
        <v>126</v>
      </c>
      <c r="AC396" t="s">
        <v>2204</v>
      </c>
      <c r="AE396" t="s">
        <v>128</v>
      </c>
      <c r="AF396" t="s">
        <v>120</v>
      </c>
      <c r="AG396" s="3">
        <v>96950</v>
      </c>
      <c r="AH396" t="s">
        <v>121</v>
      </c>
      <c r="AJ396" s="10">
        <v>16702886108</v>
      </c>
      <c r="AL396" t="s">
        <v>2205</v>
      </c>
      <c r="BD396" t="str">
        <f>"49-9071.00"</f>
        <v>49-9071.00</v>
      </c>
      <c r="BE396" t="s">
        <v>169</v>
      </c>
      <c r="BF396" t="s">
        <v>3149</v>
      </c>
      <c r="BG396" t="s">
        <v>3150</v>
      </c>
      <c r="BH396">
        <v>10</v>
      </c>
      <c r="BJ396" s="1">
        <v>45599</v>
      </c>
      <c r="BK396" s="1">
        <v>45963</v>
      </c>
      <c r="BN396">
        <v>40</v>
      </c>
      <c r="BO396">
        <v>0</v>
      </c>
      <c r="BP396">
        <v>8</v>
      </c>
      <c r="BQ396">
        <v>8</v>
      </c>
      <c r="BR396">
        <v>8</v>
      </c>
      <c r="BS396">
        <v>8</v>
      </c>
      <c r="BT396">
        <v>8</v>
      </c>
      <c r="BU396">
        <v>0</v>
      </c>
      <c r="BV396" t="str">
        <f>"8:00 AM"</f>
        <v>8:00 AM</v>
      </c>
      <c r="BW396" t="str">
        <f>"5:00 PM"</f>
        <v>5:00 PM</v>
      </c>
      <c r="BX396" t="s">
        <v>133</v>
      </c>
      <c r="BY396">
        <v>0</v>
      </c>
      <c r="BZ396">
        <v>24</v>
      </c>
      <c r="CA396" t="s">
        <v>115</v>
      </c>
      <c r="CC396" t="s">
        <v>3151</v>
      </c>
      <c r="CD396" t="s">
        <v>2208</v>
      </c>
      <c r="CF396" t="s">
        <v>128</v>
      </c>
      <c r="CG396" t="s">
        <v>120</v>
      </c>
      <c r="CH396" s="3">
        <v>96950</v>
      </c>
      <c r="CI396" s="4">
        <v>9.75</v>
      </c>
      <c r="CJ396" s="4">
        <v>9.75</v>
      </c>
      <c r="CK396" s="4">
        <v>14.63</v>
      </c>
      <c r="CL396" s="4">
        <v>14.63</v>
      </c>
      <c r="CM396" t="s">
        <v>136</v>
      </c>
      <c r="CN396" t="s">
        <v>191</v>
      </c>
      <c r="CO396" t="s">
        <v>137</v>
      </c>
      <c r="CQ396" t="s">
        <v>115</v>
      </c>
      <c r="CR396" t="s">
        <v>138</v>
      </c>
      <c r="CS396" t="s">
        <v>138</v>
      </c>
      <c r="CT396" t="s">
        <v>138</v>
      </c>
      <c r="CU396" t="s">
        <v>139</v>
      </c>
      <c r="CV396" t="s">
        <v>138</v>
      </c>
      <c r="CW396" t="s">
        <v>138</v>
      </c>
      <c r="CX396" s="2" t="s">
        <v>6940</v>
      </c>
      <c r="CY396" s="10">
        <v>16702886108</v>
      </c>
      <c r="CZ396" t="s">
        <v>2205</v>
      </c>
      <c r="DA396" t="s">
        <v>139</v>
      </c>
      <c r="DB396" t="s">
        <v>138</v>
      </c>
      <c r="DC396" t="s">
        <v>115</v>
      </c>
      <c r="DD396" t="s">
        <v>632</v>
      </c>
      <c r="DE396" t="s">
        <v>2203</v>
      </c>
      <c r="DG396" t="s">
        <v>2200</v>
      </c>
      <c r="DH396" t="s">
        <v>2205</v>
      </c>
    </row>
    <row r="397" spans="1:112" ht="14.45" customHeight="1" x14ac:dyDescent="0.25">
      <c r="A397" t="s">
        <v>7103</v>
      </c>
      <c r="B397" t="s">
        <v>113</v>
      </c>
      <c r="C397" s="1">
        <v>45540</v>
      </c>
      <c r="D397" s="1">
        <v>45587</v>
      </c>
      <c r="E397" t="s">
        <v>210</v>
      </c>
      <c r="F397" s="1">
        <v>45594</v>
      </c>
      <c r="G397" t="s">
        <v>138</v>
      </c>
      <c r="H397" t="s">
        <v>115</v>
      </c>
      <c r="I397" t="s">
        <v>115</v>
      </c>
      <c r="J397" t="s">
        <v>5525</v>
      </c>
      <c r="L397" t="s">
        <v>7104</v>
      </c>
      <c r="N397" t="s">
        <v>119</v>
      </c>
      <c r="O397" t="s">
        <v>120</v>
      </c>
      <c r="P397" s="3">
        <v>96950</v>
      </c>
      <c r="Q397" t="s">
        <v>121</v>
      </c>
      <c r="R397" t="s">
        <v>139</v>
      </c>
      <c r="S397" s="10">
        <v>16702352222</v>
      </c>
      <c r="U397" t="s">
        <v>5528</v>
      </c>
      <c r="V397">
        <v>458110</v>
      </c>
      <c r="W397" t="s">
        <v>123</v>
      </c>
      <c r="Y397" t="s">
        <v>5529</v>
      </c>
      <c r="Z397" t="s">
        <v>5530</v>
      </c>
      <c r="AB397" t="s">
        <v>295</v>
      </c>
      <c r="AC397" t="s">
        <v>7104</v>
      </c>
      <c r="AE397" t="s">
        <v>119</v>
      </c>
      <c r="AF397" t="s">
        <v>120</v>
      </c>
      <c r="AG397" s="3">
        <v>96950</v>
      </c>
      <c r="AH397" t="s">
        <v>121</v>
      </c>
      <c r="AI397" t="s">
        <v>7105</v>
      </c>
      <c r="AJ397" s="10">
        <v>16702352222</v>
      </c>
      <c r="AL397" t="s">
        <v>5532</v>
      </c>
      <c r="BD397" t="str">
        <f>"51-6052.00"</f>
        <v>51-6052.00</v>
      </c>
      <c r="BE397" t="s">
        <v>3323</v>
      </c>
      <c r="BF397" t="s">
        <v>7106</v>
      </c>
      <c r="BG397" t="s">
        <v>5534</v>
      </c>
      <c r="BH397">
        <v>2</v>
      </c>
      <c r="BJ397" s="1">
        <v>45595</v>
      </c>
      <c r="BK397" s="1">
        <v>45962</v>
      </c>
      <c r="BN397">
        <v>35</v>
      </c>
      <c r="BO397">
        <v>0</v>
      </c>
      <c r="BP397">
        <v>7</v>
      </c>
      <c r="BQ397">
        <v>7</v>
      </c>
      <c r="BR397">
        <v>7</v>
      </c>
      <c r="BS397">
        <v>7</v>
      </c>
      <c r="BT397">
        <v>7</v>
      </c>
      <c r="BU397">
        <v>0</v>
      </c>
      <c r="BV397" t="str">
        <f>"8:30 AM"</f>
        <v>8:30 AM</v>
      </c>
      <c r="BW397" t="str">
        <f>"4:30 PM"</f>
        <v>4:30 PM</v>
      </c>
      <c r="BX397" t="s">
        <v>240</v>
      </c>
      <c r="BY397">
        <v>0</v>
      </c>
      <c r="BZ397">
        <v>12</v>
      </c>
      <c r="CA397" t="s">
        <v>115</v>
      </c>
      <c r="CC397" t="s">
        <v>7107</v>
      </c>
      <c r="CD397" t="s">
        <v>5531</v>
      </c>
      <c r="CF397" t="s">
        <v>119</v>
      </c>
      <c r="CG397" t="s">
        <v>120</v>
      </c>
      <c r="CH397" s="3">
        <v>96950</v>
      </c>
      <c r="CI397" s="4">
        <v>8.08</v>
      </c>
      <c r="CJ397" s="4">
        <v>8.08</v>
      </c>
      <c r="CK397" s="4">
        <v>12.12</v>
      </c>
      <c r="CL397" s="4">
        <v>12.12</v>
      </c>
      <c r="CM397" t="s">
        <v>136</v>
      </c>
      <c r="CN397" t="s">
        <v>139</v>
      </c>
      <c r="CO397" t="s">
        <v>137</v>
      </c>
      <c r="CQ397" t="s">
        <v>115</v>
      </c>
      <c r="CR397" t="s">
        <v>138</v>
      </c>
      <c r="CS397" t="s">
        <v>138</v>
      </c>
      <c r="CT397" t="s">
        <v>138</v>
      </c>
      <c r="CU397" t="s">
        <v>139</v>
      </c>
      <c r="CV397" t="s">
        <v>138</v>
      </c>
      <c r="CW397" t="s">
        <v>138</v>
      </c>
      <c r="CX397" t="s">
        <v>5536</v>
      </c>
      <c r="CY397" s="10">
        <v>16702352222</v>
      </c>
      <c r="CZ397" t="s">
        <v>5532</v>
      </c>
      <c r="DA397" t="s">
        <v>139</v>
      </c>
      <c r="DB397" t="s">
        <v>138</v>
      </c>
      <c r="DC397" t="s">
        <v>115</v>
      </c>
    </row>
    <row r="398" spans="1:112" ht="14.45" customHeight="1" x14ac:dyDescent="0.25">
      <c r="A398" t="s">
        <v>9767</v>
      </c>
      <c r="B398" t="s">
        <v>142</v>
      </c>
      <c r="C398" s="1">
        <v>45580</v>
      </c>
      <c r="D398" s="1">
        <v>45587</v>
      </c>
      <c r="E398" t="s">
        <v>210</v>
      </c>
      <c r="F398" s="1">
        <v>45804</v>
      </c>
      <c r="G398" t="s">
        <v>138</v>
      </c>
      <c r="H398" t="s">
        <v>115</v>
      </c>
      <c r="I398" t="s">
        <v>115</v>
      </c>
      <c r="J398" t="s">
        <v>1572</v>
      </c>
      <c r="K398" t="s">
        <v>1573</v>
      </c>
      <c r="L398" t="s">
        <v>1574</v>
      </c>
      <c r="N398" t="s">
        <v>128</v>
      </c>
      <c r="O398" t="s">
        <v>120</v>
      </c>
      <c r="P398" s="3">
        <v>96950</v>
      </c>
      <c r="Q398" t="s">
        <v>121</v>
      </c>
      <c r="R398" t="s">
        <v>1575</v>
      </c>
      <c r="S398" s="10">
        <v>16702343207</v>
      </c>
      <c r="U398" t="s">
        <v>1576</v>
      </c>
      <c r="V398">
        <v>61111</v>
      </c>
      <c r="W398" t="s">
        <v>123</v>
      </c>
      <c r="Y398" t="s">
        <v>1577</v>
      </c>
      <c r="Z398" t="s">
        <v>1578</v>
      </c>
      <c r="AA398" t="s">
        <v>1579</v>
      </c>
      <c r="AB398" t="s">
        <v>126</v>
      </c>
      <c r="AC398" t="s">
        <v>1574</v>
      </c>
      <c r="AE398" t="s">
        <v>128</v>
      </c>
      <c r="AF398" t="s">
        <v>120</v>
      </c>
      <c r="AG398" s="3">
        <v>96950</v>
      </c>
      <c r="AH398" t="s">
        <v>121</v>
      </c>
      <c r="AI398" t="s">
        <v>1575</v>
      </c>
      <c r="AJ398" s="10">
        <v>16702343207</v>
      </c>
      <c r="AL398" t="s">
        <v>1580</v>
      </c>
      <c r="BD398" t="str">
        <f>"53-3051.00"</f>
        <v>53-3051.00</v>
      </c>
      <c r="BE398" t="s">
        <v>1581</v>
      </c>
      <c r="BF398" t="s">
        <v>1582</v>
      </c>
      <c r="BG398" t="s">
        <v>1583</v>
      </c>
      <c r="BH398">
        <v>1</v>
      </c>
      <c r="BJ398" s="1">
        <v>45804</v>
      </c>
      <c r="BK398" s="1">
        <v>46170</v>
      </c>
      <c r="BN398">
        <v>40</v>
      </c>
      <c r="BO398">
        <v>0</v>
      </c>
      <c r="BP398">
        <v>8</v>
      </c>
      <c r="BQ398">
        <v>8</v>
      </c>
      <c r="BR398">
        <v>8</v>
      </c>
      <c r="BS398">
        <v>8</v>
      </c>
      <c r="BT398">
        <v>8</v>
      </c>
      <c r="BU398">
        <v>0</v>
      </c>
      <c r="BV398" t="str">
        <f>"8:00 AM"</f>
        <v>8:00 AM</v>
      </c>
      <c r="BW398" t="str">
        <f>"5:00 PM"</f>
        <v>5:00 PM</v>
      </c>
      <c r="BX398" t="s">
        <v>133</v>
      </c>
      <c r="BY398">
        <v>0</v>
      </c>
      <c r="BZ398">
        <v>12</v>
      </c>
      <c r="CA398" t="s">
        <v>115</v>
      </c>
      <c r="CC398" s="2" t="s">
        <v>1584</v>
      </c>
      <c r="CD398" t="s">
        <v>1585</v>
      </c>
      <c r="CF398" t="s">
        <v>128</v>
      </c>
      <c r="CG398" t="s">
        <v>120</v>
      </c>
      <c r="CH398" s="3">
        <v>96950</v>
      </c>
      <c r="CI398" s="4">
        <v>9.41</v>
      </c>
      <c r="CJ398" s="4">
        <v>9.41</v>
      </c>
      <c r="CK398" s="4">
        <v>14.12</v>
      </c>
      <c r="CL398" s="4">
        <v>14.12</v>
      </c>
      <c r="CM398" t="s">
        <v>136</v>
      </c>
      <c r="CN398" t="s">
        <v>4523</v>
      </c>
      <c r="CO398" t="s">
        <v>137</v>
      </c>
      <c r="CQ398" t="s">
        <v>115</v>
      </c>
      <c r="CR398" t="s">
        <v>138</v>
      </c>
      <c r="CS398" t="s">
        <v>139</v>
      </c>
      <c r="CT398" t="s">
        <v>138</v>
      </c>
      <c r="CU398" t="s">
        <v>139</v>
      </c>
      <c r="CV398" t="s">
        <v>138</v>
      </c>
      <c r="CW398" t="s">
        <v>139</v>
      </c>
      <c r="CX398" t="s">
        <v>9768</v>
      </c>
      <c r="CY398" s="10">
        <v>16702343207</v>
      </c>
      <c r="CZ398" t="s">
        <v>4524</v>
      </c>
      <c r="DA398" t="s">
        <v>139</v>
      </c>
      <c r="DB398" t="s">
        <v>138</v>
      </c>
      <c r="DC398" t="s">
        <v>115</v>
      </c>
      <c r="DD398" t="s">
        <v>9769</v>
      </c>
      <c r="DE398" t="s">
        <v>9770</v>
      </c>
      <c r="DG398" t="s">
        <v>9771</v>
      </c>
      <c r="DH398" t="s">
        <v>4524</v>
      </c>
    </row>
    <row r="399" spans="1:112" ht="14.45" customHeight="1" x14ac:dyDescent="0.25">
      <c r="A399" t="s">
        <v>10114</v>
      </c>
      <c r="B399" t="s">
        <v>248</v>
      </c>
      <c r="C399" s="1">
        <v>45463</v>
      </c>
      <c r="D399" s="1">
        <v>45587</v>
      </c>
      <c r="E399" t="s">
        <v>210</v>
      </c>
      <c r="F399" s="1">
        <v>45564</v>
      </c>
      <c r="G399" t="s">
        <v>138</v>
      </c>
      <c r="H399" t="s">
        <v>115</v>
      </c>
      <c r="I399" t="s">
        <v>115</v>
      </c>
      <c r="J399" t="s">
        <v>5657</v>
      </c>
      <c r="K399" t="s">
        <v>139</v>
      </c>
      <c r="L399" t="s">
        <v>5659</v>
      </c>
      <c r="M399" t="s">
        <v>5660</v>
      </c>
      <c r="N399" t="s">
        <v>128</v>
      </c>
      <c r="O399" t="s">
        <v>120</v>
      </c>
      <c r="P399" s="3">
        <v>96950</v>
      </c>
      <c r="Q399" t="s">
        <v>121</v>
      </c>
      <c r="S399" s="10">
        <v>16702346647</v>
      </c>
      <c r="T399">
        <v>0</v>
      </c>
      <c r="U399" t="s">
        <v>5661</v>
      </c>
      <c r="V399">
        <v>624410</v>
      </c>
      <c r="W399" t="s">
        <v>123</v>
      </c>
      <c r="Y399" t="s">
        <v>5662</v>
      </c>
      <c r="Z399" t="s">
        <v>5663</v>
      </c>
      <c r="AA399" t="s">
        <v>1176</v>
      </c>
      <c r="AB399" t="s">
        <v>126</v>
      </c>
      <c r="AC399" t="s">
        <v>5659</v>
      </c>
      <c r="AD399" t="s">
        <v>5660</v>
      </c>
      <c r="AE399" t="s">
        <v>128</v>
      </c>
      <c r="AF399" t="s">
        <v>120</v>
      </c>
      <c r="AG399" s="3">
        <v>96950</v>
      </c>
      <c r="AH399" t="s">
        <v>121</v>
      </c>
      <c r="AJ399" s="10">
        <v>16702346647</v>
      </c>
      <c r="AK399">
        <v>0</v>
      </c>
      <c r="AL399" t="s">
        <v>5664</v>
      </c>
      <c r="BD399" t="str">
        <f>"39-9011.00"</f>
        <v>39-9011.00</v>
      </c>
      <c r="BE399" t="s">
        <v>538</v>
      </c>
      <c r="BF399" t="s">
        <v>10115</v>
      </c>
      <c r="BG399" t="s">
        <v>540</v>
      </c>
      <c r="BH399">
        <v>2</v>
      </c>
      <c r="BI399">
        <v>2</v>
      </c>
      <c r="BJ399" s="1">
        <v>45566</v>
      </c>
      <c r="BK399" s="1">
        <v>46660</v>
      </c>
      <c r="BL399" s="1">
        <v>45587</v>
      </c>
      <c r="BM399" s="1">
        <v>46660</v>
      </c>
      <c r="BN399">
        <v>35</v>
      </c>
      <c r="BO399">
        <v>0</v>
      </c>
      <c r="BP399">
        <v>7</v>
      </c>
      <c r="BQ399">
        <v>7</v>
      </c>
      <c r="BR399">
        <v>7</v>
      </c>
      <c r="BS399">
        <v>7</v>
      </c>
      <c r="BT399">
        <v>7</v>
      </c>
      <c r="BU399">
        <v>0</v>
      </c>
      <c r="BV399" t="str">
        <f>"8:00 AM"</f>
        <v>8:00 AM</v>
      </c>
      <c r="BW399" t="str">
        <f>"4:00 PM"</f>
        <v>4:00 PM</v>
      </c>
      <c r="BX399" t="s">
        <v>133</v>
      </c>
      <c r="BY399">
        <v>0</v>
      </c>
      <c r="BZ399">
        <v>12</v>
      </c>
      <c r="CA399" t="s">
        <v>115</v>
      </c>
      <c r="CC399" t="s">
        <v>10116</v>
      </c>
      <c r="CD399" t="s">
        <v>5667</v>
      </c>
      <c r="CE399" t="s">
        <v>5659</v>
      </c>
      <c r="CF399" t="s">
        <v>128</v>
      </c>
      <c r="CG399" t="s">
        <v>120</v>
      </c>
      <c r="CH399" s="3">
        <v>96950</v>
      </c>
      <c r="CI399" s="4">
        <v>7.79</v>
      </c>
      <c r="CJ399" s="4">
        <v>7.79</v>
      </c>
      <c r="CK399" s="4">
        <v>11.69</v>
      </c>
      <c r="CL399" s="4">
        <v>11.69</v>
      </c>
      <c r="CM399" t="s">
        <v>136</v>
      </c>
      <c r="CN399" t="s">
        <v>191</v>
      </c>
      <c r="CO399" t="s">
        <v>137</v>
      </c>
      <c r="CQ399" t="s">
        <v>115</v>
      </c>
      <c r="CR399" t="s">
        <v>138</v>
      </c>
      <c r="CS399" t="s">
        <v>139</v>
      </c>
      <c r="CT399" t="s">
        <v>138</v>
      </c>
      <c r="CU399" t="s">
        <v>138</v>
      </c>
      <c r="CV399" t="s">
        <v>138</v>
      </c>
      <c r="CW399" t="s">
        <v>139</v>
      </c>
      <c r="CX399" t="s">
        <v>2135</v>
      </c>
      <c r="CY399" s="10">
        <v>16702346647</v>
      </c>
      <c r="CZ399" t="s">
        <v>5664</v>
      </c>
      <c r="DA399" t="s">
        <v>331</v>
      </c>
      <c r="DB399" t="s">
        <v>138</v>
      </c>
      <c r="DC399" t="s">
        <v>115</v>
      </c>
    </row>
    <row r="400" spans="1:112" ht="14.45" customHeight="1" x14ac:dyDescent="0.25">
      <c r="A400" t="s">
        <v>10726</v>
      </c>
      <c r="B400" t="s">
        <v>1155</v>
      </c>
      <c r="C400" s="1">
        <v>45486</v>
      </c>
      <c r="D400" s="1">
        <v>45587</v>
      </c>
      <c r="E400" t="s">
        <v>114</v>
      </c>
      <c r="G400" t="s">
        <v>115</v>
      </c>
      <c r="H400" t="s">
        <v>115</v>
      </c>
      <c r="I400" t="s">
        <v>115</v>
      </c>
      <c r="J400" t="s">
        <v>1904</v>
      </c>
      <c r="K400" t="s">
        <v>1905</v>
      </c>
      <c r="L400" t="s">
        <v>1906</v>
      </c>
      <c r="N400" t="s">
        <v>119</v>
      </c>
      <c r="O400" t="s">
        <v>120</v>
      </c>
      <c r="P400" s="3">
        <v>96950</v>
      </c>
      <c r="Q400" t="s">
        <v>121</v>
      </c>
      <c r="S400" s="10">
        <v>16702855943</v>
      </c>
      <c r="U400" t="s">
        <v>1907</v>
      </c>
      <c r="V400">
        <v>722511</v>
      </c>
      <c r="W400" t="s">
        <v>123</v>
      </c>
      <c r="Y400" t="s">
        <v>1908</v>
      </c>
      <c r="Z400" t="s">
        <v>1909</v>
      </c>
      <c r="AA400" t="s">
        <v>1910</v>
      </c>
      <c r="AB400" t="s">
        <v>183</v>
      </c>
      <c r="AC400" t="s">
        <v>1906</v>
      </c>
      <c r="AE400" t="s">
        <v>119</v>
      </c>
      <c r="AF400" t="s">
        <v>120</v>
      </c>
      <c r="AG400" s="3">
        <v>96950</v>
      </c>
      <c r="AH400" t="s">
        <v>121</v>
      </c>
      <c r="AJ400" s="10">
        <v>16702855943</v>
      </c>
      <c r="AL400" t="s">
        <v>1911</v>
      </c>
      <c r="BD400" t="str">
        <f>"35-2014.00"</f>
        <v>35-2014.00</v>
      </c>
      <c r="BE400" t="s">
        <v>221</v>
      </c>
      <c r="BF400" t="s">
        <v>1912</v>
      </c>
      <c r="BG400" t="s">
        <v>373</v>
      </c>
      <c r="BH400">
        <v>3</v>
      </c>
      <c r="BI400">
        <v>2</v>
      </c>
      <c r="BJ400" s="1">
        <v>45566</v>
      </c>
      <c r="BK400" s="1">
        <v>45930</v>
      </c>
      <c r="BL400" s="1">
        <v>45587</v>
      </c>
      <c r="BM400" s="1">
        <v>45930</v>
      </c>
      <c r="BN400">
        <v>35</v>
      </c>
      <c r="BO400">
        <v>0</v>
      </c>
      <c r="BP400">
        <v>7</v>
      </c>
      <c r="BQ400">
        <v>7</v>
      </c>
      <c r="BR400">
        <v>7</v>
      </c>
      <c r="BS400">
        <v>7</v>
      </c>
      <c r="BT400">
        <v>7</v>
      </c>
      <c r="BU400">
        <v>0</v>
      </c>
      <c r="BV400" t="str">
        <f>"8:00 AM"</f>
        <v>8:00 AM</v>
      </c>
      <c r="BW400" t="str">
        <f>"4:00 PM"</f>
        <v>4:00 PM</v>
      </c>
      <c r="BX400" t="s">
        <v>240</v>
      </c>
      <c r="BY400">
        <v>0</v>
      </c>
      <c r="BZ400">
        <v>12</v>
      </c>
      <c r="CA400" t="s">
        <v>115</v>
      </c>
      <c r="CC400" s="2" t="s">
        <v>10727</v>
      </c>
      <c r="CD400" t="s">
        <v>1659</v>
      </c>
      <c r="CE400" t="s">
        <v>10728</v>
      </c>
      <c r="CF400" t="s">
        <v>119</v>
      </c>
      <c r="CG400" t="s">
        <v>120</v>
      </c>
      <c r="CH400" s="3">
        <v>96950</v>
      </c>
      <c r="CI400" s="4">
        <v>8.83</v>
      </c>
      <c r="CJ400" s="4">
        <v>8.83</v>
      </c>
      <c r="CK400" s="4">
        <v>13.24</v>
      </c>
      <c r="CL400" s="4">
        <v>13.24</v>
      </c>
      <c r="CM400" t="s">
        <v>136</v>
      </c>
      <c r="CO400" t="s">
        <v>137</v>
      </c>
      <c r="CQ400" t="s">
        <v>115</v>
      </c>
      <c r="CR400" t="s">
        <v>138</v>
      </c>
      <c r="CS400" t="s">
        <v>139</v>
      </c>
      <c r="CT400" t="s">
        <v>138</v>
      </c>
      <c r="CU400" t="s">
        <v>139</v>
      </c>
      <c r="CV400" t="s">
        <v>138</v>
      </c>
      <c r="CW400" t="s">
        <v>139</v>
      </c>
      <c r="CX400" t="s">
        <v>1079</v>
      </c>
      <c r="CY400" s="10">
        <v>16702855943</v>
      </c>
      <c r="CZ400" t="s">
        <v>1915</v>
      </c>
      <c r="DA400" t="s">
        <v>417</v>
      </c>
      <c r="DB400" t="s">
        <v>138</v>
      </c>
      <c r="DC400" t="s">
        <v>115</v>
      </c>
    </row>
    <row r="401" spans="1:112" ht="14.45" customHeight="1" x14ac:dyDescent="0.25">
      <c r="A401" t="s">
        <v>11009</v>
      </c>
      <c r="B401" t="s">
        <v>248</v>
      </c>
      <c r="C401" s="1">
        <v>45476</v>
      </c>
      <c r="D401" s="1">
        <v>45587</v>
      </c>
      <c r="E401" t="s">
        <v>210</v>
      </c>
      <c r="F401" s="1">
        <v>45563</v>
      </c>
      <c r="G401" t="s">
        <v>115</v>
      </c>
      <c r="H401" t="s">
        <v>115</v>
      </c>
      <c r="I401" t="s">
        <v>115</v>
      </c>
      <c r="J401" t="s">
        <v>6145</v>
      </c>
      <c r="K401" t="s">
        <v>11010</v>
      </c>
      <c r="L401" t="s">
        <v>6147</v>
      </c>
      <c r="M401" t="s">
        <v>139</v>
      </c>
      <c r="N401" t="s">
        <v>128</v>
      </c>
      <c r="O401" t="s">
        <v>120</v>
      </c>
      <c r="P401" s="3">
        <v>96950</v>
      </c>
      <c r="Q401" t="s">
        <v>121</v>
      </c>
      <c r="S401" s="10">
        <v>16707835150</v>
      </c>
      <c r="U401" t="s">
        <v>6148</v>
      </c>
      <c r="V401">
        <v>812199</v>
      </c>
      <c r="W401" t="s">
        <v>123</v>
      </c>
      <c r="Y401" t="s">
        <v>2407</v>
      </c>
      <c r="Z401" t="s">
        <v>6149</v>
      </c>
      <c r="AB401" t="s">
        <v>126</v>
      </c>
      <c r="AC401" t="s">
        <v>6147</v>
      </c>
      <c r="AD401" t="s">
        <v>139</v>
      </c>
      <c r="AE401" t="s">
        <v>128</v>
      </c>
      <c r="AF401" t="s">
        <v>120</v>
      </c>
      <c r="AG401" s="3">
        <v>96950</v>
      </c>
      <c r="AH401" t="s">
        <v>121</v>
      </c>
      <c r="AJ401" s="10">
        <v>16707835150</v>
      </c>
      <c r="AL401" t="s">
        <v>6150</v>
      </c>
      <c r="BD401" t="str">
        <f>"31-9011.00"</f>
        <v>31-9011.00</v>
      </c>
      <c r="BE401" t="s">
        <v>671</v>
      </c>
      <c r="BF401" t="s">
        <v>7932</v>
      </c>
      <c r="BG401" t="s">
        <v>4796</v>
      </c>
      <c r="BH401">
        <v>3</v>
      </c>
      <c r="BI401">
        <v>3</v>
      </c>
      <c r="BJ401" s="1">
        <v>45565</v>
      </c>
      <c r="BK401" s="1">
        <v>45929</v>
      </c>
      <c r="BL401" s="1">
        <v>45587</v>
      </c>
      <c r="BM401" s="1">
        <v>45929</v>
      </c>
      <c r="BN401">
        <v>35</v>
      </c>
      <c r="BO401">
        <v>0</v>
      </c>
      <c r="BP401">
        <v>7</v>
      </c>
      <c r="BQ401">
        <v>7</v>
      </c>
      <c r="BR401">
        <v>7</v>
      </c>
      <c r="BS401">
        <v>7</v>
      </c>
      <c r="BT401">
        <v>7</v>
      </c>
      <c r="BU401">
        <v>0</v>
      </c>
      <c r="BV401" t="str">
        <f>"10:00 AM"</f>
        <v>10:00 AM</v>
      </c>
      <c r="BW401" t="str">
        <f>"6:00 PM"</f>
        <v>6:00 PM</v>
      </c>
      <c r="BX401" t="s">
        <v>133</v>
      </c>
      <c r="BY401">
        <v>0</v>
      </c>
      <c r="BZ401">
        <v>18</v>
      </c>
      <c r="CA401" t="s">
        <v>115</v>
      </c>
      <c r="CC401" s="2" t="s">
        <v>7933</v>
      </c>
      <c r="CD401" t="s">
        <v>6147</v>
      </c>
      <c r="CE401" t="s">
        <v>139</v>
      </c>
      <c r="CF401" t="s">
        <v>128</v>
      </c>
      <c r="CG401" t="s">
        <v>120</v>
      </c>
      <c r="CH401" s="3">
        <v>96950</v>
      </c>
      <c r="CI401" s="4">
        <v>12.26</v>
      </c>
      <c r="CJ401" s="4">
        <v>12.26</v>
      </c>
      <c r="CK401" s="4">
        <v>18.39</v>
      </c>
      <c r="CL401" s="4">
        <v>18.39</v>
      </c>
      <c r="CM401" t="s">
        <v>136</v>
      </c>
      <c r="CN401" t="s">
        <v>11011</v>
      </c>
      <c r="CO401" t="s">
        <v>137</v>
      </c>
      <c r="CQ401" t="s">
        <v>115</v>
      </c>
      <c r="CR401" t="s">
        <v>138</v>
      </c>
      <c r="CS401" t="s">
        <v>139</v>
      </c>
      <c r="CT401" t="s">
        <v>138</v>
      </c>
      <c r="CU401" t="s">
        <v>139</v>
      </c>
      <c r="CV401" t="s">
        <v>138</v>
      </c>
      <c r="CW401" t="s">
        <v>139</v>
      </c>
      <c r="CX401" t="s">
        <v>2315</v>
      </c>
      <c r="CY401" s="10">
        <v>16707835150</v>
      </c>
      <c r="CZ401" t="s">
        <v>6153</v>
      </c>
      <c r="DA401" t="s">
        <v>139</v>
      </c>
      <c r="DB401" t="s">
        <v>138</v>
      </c>
      <c r="DC401" t="s">
        <v>115</v>
      </c>
    </row>
    <row r="402" spans="1:112" ht="14.45" customHeight="1" x14ac:dyDescent="0.25">
      <c r="A402" t="s">
        <v>11308</v>
      </c>
      <c r="B402" t="s">
        <v>158</v>
      </c>
      <c r="C402" s="1">
        <v>45495</v>
      </c>
      <c r="D402" s="1">
        <v>45587</v>
      </c>
      <c r="E402" t="s">
        <v>210</v>
      </c>
      <c r="F402" s="1">
        <v>45564</v>
      </c>
      <c r="G402" t="s">
        <v>115</v>
      </c>
      <c r="H402" t="s">
        <v>115</v>
      </c>
      <c r="I402" t="s">
        <v>115</v>
      </c>
      <c r="J402" t="s">
        <v>1891</v>
      </c>
      <c r="K402" t="s">
        <v>11309</v>
      </c>
      <c r="L402" t="s">
        <v>11310</v>
      </c>
      <c r="N402" t="s">
        <v>119</v>
      </c>
      <c r="O402" t="s">
        <v>120</v>
      </c>
      <c r="P402" s="3">
        <v>96950</v>
      </c>
      <c r="Q402" t="s">
        <v>121</v>
      </c>
      <c r="S402" s="10">
        <v>16702332421</v>
      </c>
      <c r="U402" t="s">
        <v>1894</v>
      </c>
      <c r="V402">
        <v>722513</v>
      </c>
      <c r="W402" t="s">
        <v>123</v>
      </c>
      <c r="Y402" t="s">
        <v>11311</v>
      </c>
      <c r="Z402" t="s">
        <v>11312</v>
      </c>
      <c r="AA402" t="s">
        <v>11313</v>
      </c>
      <c r="AB402" t="s">
        <v>201</v>
      </c>
      <c r="AC402" t="s">
        <v>11314</v>
      </c>
      <c r="AE402" t="s">
        <v>119</v>
      </c>
      <c r="AF402" t="s">
        <v>120</v>
      </c>
      <c r="AG402" s="3">
        <v>96950</v>
      </c>
      <c r="AH402" t="s">
        <v>121</v>
      </c>
      <c r="AJ402" s="10">
        <v>16702850663</v>
      </c>
      <c r="AL402" t="s">
        <v>1898</v>
      </c>
      <c r="BD402" t="str">
        <f>"35-3023.00"</f>
        <v>35-3023.00</v>
      </c>
      <c r="BE402" t="s">
        <v>568</v>
      </c>
      <c r="BF402" t="s">
        <v>11315</v>
      </c>
      <c r="BG402" t="s">
        <v>11316</v>
      </c>
      <c r="BH402">
        <v>3</v>
      </c>
      <c r="BJ402" s="1">
        <v>45566</v>
      </c>
      <c r="BK402" s="1">
        <v>45930</v>
      </c>
      <c r="BN402">
        <v>35</v>
      </c>
      <c r="BO402">
        <v>7</v>
      </c>
      <c r="BP402">
        <v>7</v>
      </c>
      <c r="BQ402">
        <v>7</v>
      </c>
      <c r="BR402">
        <v>0</v>
      </c>
      <c r="BS402">
        <v>0</v>
      </c>
      <c r="BT402">
        <v>7</v>
      </c>
      <c r="BU402">
        <v>7</v>
      </c>
      <c r="BV402" t="str">
        <f>"6:00 AM"</f>
        <v>6:00 AM</v>
      </c>
      <c r="BW402" t="str">
        <f>"9:00 PM"</f>
        <v>9:00 PM</v>
      </c>
      <c r="BX402" t="s">
        <v>240</v>
      </c>
      <c r="BY402">
        <v>0</v>
      </c>
      <c r="BZ402">
        <v>3</v>
      </c>
      <c r="CA402" t="s">
        <v>115</v>
      </c>
      <c r="CC402" t="s">
        <v>11317</v>
      </c>
      <c r="CD402" t="s">
        <v>2633</v>
      </c>
      <c r="CF402" t="s">
        <v>119</v>
      </c>
      <c r="CG402" t="s">
        <v>120</v>
      </c>
      <c r="CH402" s="3">
        <v>96950</v>
      </c>
      <c r="CI402" s="4">
        <v>8.35</v>
      </c>
      <c r="CJ402" s="4">
        <v>8.35</v>
      </c>
      <c r="CK402" s="4">
        <v>12.53</v>
      </c>
      <c r="CL402" s="4">
        <v>12.53</v>
      </c>
      <c r="CM402" t="s">
        <v>136</v>
      </c>
      <c r="CO402" t="s">
        <v>137</v>
      </c>
      <c r="CQ402" t="s">
        <v>115</v>
      </c>
      <c r="CR402" t="s">
        <v>138</v>
      </c>
      <c r="CS402" t="s">
        <v>139</v>
      </c>
      <c r="CT402" t="s">
        <v>138</v>
      </c>
      <c r="CU402" t="s">
        <v>139</v>
      </c>
      <c r="CV402" t="s">
        <v>138</v>
      </c>
      <c r="CW402" t="s">
        <v>139</v>
      </c>
      <c r="CX402" t="s">
        <v>1903</v>
      </c>
      <c r="CY402" s="10">
        <v>16702332421</v>
      </c>
      <c r="CZ402" t="s">
        <v>1898</v>
      </c>
      <c r="DA402" t="s">
        <v>139</v>
      </c>
      <c r="DB402" t="s">
        <v>138</v>
      </c>
      <c r="DC402" t="s">
        <v>115</v>
      </c>
    </row>
    <row r="403" spans="1:112" ht="14.45" customHeight="1" x14ac:dyDescent="0.25">
      <c r="A403" t="s">
        <v>11341</v>
      </c>
      <c r="B403" t="s">
        <v>248</v>
      </c>
      <c r="C403" s="1">
        <v>45486</v>
      </c>
      <c r="D403" s="1">
        <v>45587</v>
      </c>
      <c r="E403" t="s">
        <v>210</v>
      </c>
      <c r="F403" s="1">
        <v>45564</v>
      </c>
      <c r="G403" t="s">
        <v>115</v>
      </c>
      <c r="H403" t="s">
        <v>115</v>
      </c>
      <c r="I403" t="s">
        <v>115</v>
      </c>
      <c r="J403" t="s">
        <v>1904</v>
      </c>
      <c r="K403" t="s">
        <v>1905</v>
      </c>
      <c r="L403" t="s">
        <v>1906</v>
      </c>
      <c r="N403" t="s">
        <v>119</v>
      </c>
      <c r="O403" t="s">
        <v>120</v>
      </c>
      <c r="P403" s="3">
        <v>96950</v>
      </c>
      <c r="Q403" t="s">
        <v>121</v>
      </c>
      <c r="S403" s="10">
        <v>16702855943</v>
      </c>
      <c r="U403" t="s">
        <v>1907</v>
      </c>
      <c r="V403">
        <v>722511</v>
      </c>
      <c r="W403" t="s">
        <v>123</v>
      </c>
      <c r="Y403" t="s">
        <v>1908</v>
      </c>
      <c r="Z403" t="s">
        <v>1909</v>
      </c>
      <c r="AA403" t="s">
        <v>1910</v>
      </c>
      <c r="AB403" t="s">
        <v>183</v>
      </c>
      <c r="AC403" t="s">
        <v>1906</v>
      </c>
      <c r="AE403" t="s">
        <v>119</v>
      </c>
      <c r="AF403" t="s">
        <v>120</v>
      </c>
      <c r="AG403" s="3">
        <v>96950</v>
      </c>
      <c r="AH403" t="s">
        <v>121</v>
      </c>
      <c r="AJ403" s="10">
        <v>16702855943</v>
      </c>
      <c r="AL403" t="s">
        <v>1911</v>
      </c>
      <c r="BD403" t="str">
        <f>"35-2014.00"</f>
        <v>35-2014.00</v>
      </c>
      <c r="BE403" t="s">
        <v>221</v>
      </c>
      <c r="BF403" t="s">
        <v>1912</v>
      </c>
      <c r="BG403" t="s">
        <v>373</v>
      </c>
      <c r="BH403">
        <v>2</v>
      </c>
      <c r="BI403">
        <v>2</v>
      </c>
      <c r="BJ403" s="1">
        <v>45566</v>
      </c>
      <c r="BK403" s="1">
        <v>45930</v>
      </c>
      <c r="BL403" s="1">
        <v>45587</v>
      </c>
      <c r="BM403" s="1">
        <v>45930</v>
      </c>
      <c r="BN403">
        <v>35</v>
      </c>
      <c r="BO403">
        <v>0</v>
      </c>
      <c r="BP403">
        <v>7</v>
      </c>
      <c r="BQ403">
        <v>7</v>
      </c>
      <c r="BR403">
        <v>7</v>
      </c>
      <c r="BS403">
        <v>7</v>
      </c>
      <c r="BT403">
        <v>7</v>
      </c>
      <c r="BU403">
        <v>0</v>
      </c>
      <c r="BV403" t="str">
        <f>"8:00 AM"</f>
        <v>8:00 AM</v>
      </c>
      <c r="BW403" t="str">
        <f>"4:00 PM"</f>
        <v>4:00 PM</v>
      </c>
      <c r="BX403" t="s">
        <v>240</v>
      </c>
      <c r="BY403">
        <v>0</v>
      </c>
      <c r="BZ403">
        <v>12</v>
      </c>
      <c r="CA403" t="s">
        <v>115</v>
      </c>
      <c r="CC403" s="2" t="s">
        <v>10727</v>
      </c>
      <c r="CD403" t="s">
        <v>1659</v>
      </c>
      <c r="CE403" t="s">
        <v>10728</v>
      </c>
      <c r="CF403" t="s">
        <v>119</v>
      </c>
      <c r="CG403" t="s">
        <v>120</v>
      </c>
      <c r="CH403" s="3">
        <v>96950</v>
      </c>
      <c r="CI403" s="4">
        <v>8.83</v>
      </c>
      <c r="CJ403" s="4">
        <v>8.83</v>
      </c>
      <c r="CK403" s="4">
        <v>13.24</v>
      </c>
      <c r="CL403" s="4">
        <v>13.24</v>
      </c>
      <c r="CM403" t="s">
        <v>136</v>
      </c>
      <c r="CO403" t="s">
        <v>137</v>
      </c>
      <c r="CQ403" t="s">
        <v>115</v>
      </c>
      <c r="CR403" t="s">
        <v>138</v>
      </c>
      <c r="CS403" t="s">
        <v>139</v>
      </c>
      <c r="CT403" t="s">
        <v>138</v>
      </c>
      <c r="CU403" t="s">
        <v>139</v>
      </c>
      <c r="CV403" t="s">
        <v>138</v>
      </c>
      <c r="CW403" t="s">
        <v>139</v>
      </c>
      <c r="CX403" t="s">
        <v>1079</v>
      </c>
      <c r="CY403" s="10">
        <v>16702855943</v>
      </c>
      <c r="CZ403" t="s">
        <v>1915</v>
      </c>
      <c r="DA403" t="s">
        <v>417</v>
      </c>
      <c r="DB403" t="s">
        <v>138</v>
      </c>
      <c r="DC403" t="s">
        <v>115</v>
      </c>
    </row>
    <row r="404" spans="1:112" ht="14.45" customHeight="1" x14ac:dyDescent="0.25">
      <c r="A404" t="s">
        <v>12455</v>
      </c>
      <c r="B404" t="s">
        <v>248</v>
      </c>
      <c r="C404" s="1">
        <v>45471</v>
      </c>
      <c r="D404" s="1">
        <v>45587</v>
      </c>
      <c r="E404" t="s">
        <v>114</v>
      </c>
      <c r="G404" t="s">
        <v>115</v>
      </c>
      <c r="H404" t="s">
        <v>115</v>
      </c>
      <c r="I404" t="s">
        <v>115</v>
      </c>
      <c r="J404" t="s">
        <v>12456</v>
      </c>
      <c r="K404" t="s">
        <v>12457</v>
      </c>
      <c r="L404" t="s">
        <v>12458</v>
      </c>
      <c r="N404" t="s">
        <v>128</v>
      </c>
      <c r="O404" t="s">
        <v>120</v>
      </c>
      <c r="P404" s="3">
        <v>96950</v>
      </c>
      <c r="Q404" t="s">
        <v>121</v>
      </c>
      <c r="S404" s="10">
        <v>16707898111</v>
      </c>
      <c r="U404" t="s">
        <v>12459</v>
      </c>
      <c r="V404">
        <v>53111</v>
      </c>
      <c r="W404" t="s">
        <v>123</v>
      </c>
      <c r="Y404" t="s">
        <v>1097</v>
      </c>
      <c r="Z404" t="s">
        <v>12460</v>
      </c>
      <c r="AB404" t="s">
        <v>658</v>
      </c>
      <c r="AC404" t="s">
        <v>12458</v>
      </c>
      <c r="AE404" t="s">
        <v>128</v>
      </c>
      <c r="AF404" t="s">
        <v>120</v>
      </c>
      <c r="AG404" s="3">
        <v>96950</v>
      </c>
      <c r="AH404" t="s">
        <v>121</v>
      </c>
      <c r="AJ404" s="10">
        <v>16707898111</v>
      </c>
      <c r="AL404" t="s">
        <v>12461</v>
      </c>
      <c r="BD404" t="str">
        <f>"49-9071.00"</f>
        <v>49-9071.00</v>
      </c>
      <c r="BE404" t="s">
        <v>169</v>
      </c>
      <c r="BF404" t="s">
        <v>12462</v>
      </c>
      <c r="BG404" t="s">
        <v>11434</v>
      </c>
      <c r="BH404">
        <v>1</v>
      </c>
      <c r="BI404">
        <v>1</v>
      </c>
      <c r="BJ404" s="1">
        <v>45566</v>
      </c>
      <c r="BK404" s="1">
        <v>45930</v>
      </c>
      <c r="BL404" s="1">
        <v>45587</v>
      </c>
      <c r="BM404" s="1">
        <v>45930</v>
      </c>
      <c r="BN404">
        <v>35</v>
      </c>
      <c r="BO404">
        <v>0</v>
      </c>
      <c r="BP404">
        <v>7</v>
      </c>
      <c r="BQ404">
        <v>7</v>
      </c>
      <c r="BR404">
        <v>7</v>
      </c>
      <c r="BS404">
        <v>7</v>
      </c>
      <c r="BT404">
        <v>7</v>
      </c>
      <c r="BU404">
        <v>0</v>
      </c>
      <c r="BV404" t="str">
        <f>"9:00 AM"</f>
        <v>9:00 AM</v>
      </c>
      <c r="BW404" t="str">
        <f>"5:00 PM"</f>
        <v>5:00 PM</v>
      </c>
      <c r="BX404" t="s">
        <v>133</v>
      </c>
      <c r="BY404">
        <v>0</v>
      </c>
      <c r="BZ404">
        <v>12</v>
      </c>
      <c r="CA404" t="s">
        <v>115</v>
      </c>
      <c r="CC404" t="s">
        <v>1194</v>
      </c>
      <c r="CD404" t="s">
        <v>12458</v>
      </c>
      <c r="CF404" t="s">
        <v>128</v>
      </c>
      <c r="CG404" t="s">
        <v>120</v>
      </c>
      <c r="CH404" s="3">
        <v>96950</v>
      </c>
      <c r="CI404" s="4">
        <v>9.5399999999999991</v>
      </c>
      <c r="CJ404" s="4">
        <v>9.5399999999999991</v>
      </c>
      <c r="CK404" s="4">
        <v>14.31</v>
      </c>
      <c r="CL404" s="4">
        <v>14.31</v>
      </c>
      <c r="CM404" t="s">
        <v>136</v>
      </c>
      <c r="CO404" t="s">
        <v>137</v>
      </c>
      <c r="CQ404" t="s">
        <v>115</v>
      </c>
      <c r="CR404" t="s">
        <v>138</v>
      </c>
      <c r="CS404" t="s">
        <v>139</v>
      </c>
      <c r="CT404" t="s">
        <v>138</v>
      </c>
      <c r="CU404" t="s">
        <v>139</v>
      </c>
      <c r="CV404" t="s">
        <v>138</v>
      </c>
      <c r="CW404" t="s">
        <v>139</v>
      </c>
      <c r="CX404" t="s">
        <v>5427</v>
      </c>
      <c r="CY404" s="10">
        <v>16707898111</v>
      </c>
      <c r="CZ404" t="s">
        <v>12461</v>
      </c>
      <c r="DA404" t="s">
        <v>139</v>
      </c>
      <c r="DB404" t="s">
        <v>138</v>
      </c>
      <c r="DC404" t="s">
        <v>115</v>
      </c>
      <c r="DD404" t="s">
        <v>1097</v>
      </c>
      <c r="DE404" t="s">
        <v>12460</v>
      </c>
      <c r="DG404" t="s">
        <v>12456</v>
      </c>
      <c r="DH404" t="s">
        <v>12461</v>
      </c>
    </row>
    <row r="405" spans="1:112" ht="14.45" customHeight="1" x14ac:dyDescent="0.25">
      <c r="A405" t="s">
        <v>12942</v>
      </c>
      <c r="B405" t="s">
        <v>248</v>
      </c>
      <c r="C405" s="1">
        <v>45472</v>
      </c>
      <c r="D405" s="1">
        <v>45587</v>
      </c>
      <c r="E405" t="s">
        <v>210</v>
      </c>
      <c r="F405" s="1">
        <v>45564</v>
      </c>
      <c r="G405" t="s">
        <v>115</v>
      </c>
      <c r="H405" t="s">
        <v>115</v>
      </c>
      <c r="I405" t="s">
        <v>115</v>
      </c>
      <c r="J405" t="s">
        <v>2617</v>
      </c>
      <c r="K405" t="s">
        <v>12943</v>
      </c>
      <c r="L405" t="s">
        <v>12944</v>
      </c>
      <c r="M405" t="s">
        <v>119</v>
      </c>
      <c r="N405" t="s">
        <v>1913</v>
      </c>
      <c r="O405" t="s">
        <v>120</v>
      </c>
      <c r="P405" s="3">
        <v>96950</v>
      </c>
      <c r="Q405" t="s">
        <v>121</v>
      </c>
      <c r="S405" s="10">
        <v>16702353313</v>
      </c>
      <c r="U405" t="s">
        <v>2608</v>
      </c>
      <c r="V405">
        <v>72111</v>
      </c>
      <c r="W405" t="s">
        <v>123</v>
      </c>
      <c r="Y405" t="s">
        <v>716</v>
      </c>
      <c r="Z405" t="s">
        <v>3959</v>
      </c>
      <c r="AB405" t="s">
        <v>235</v>
      </c>
      <c r="AC405" t="s">
        <v>12944</v>
      </c>
      <c r="AD405" t="s">
        <v>119</v>
      </c>
      <c r="AE405" t="s">
        <v>1913</v>
      </c>
      <c r="AF405" t="s">
        <v>120</v>
      </c>
      <c r="AG405" s="3">
        <v>96950</v>
      </c>
      <c r="AH405" t="s">
        <v>121</v>
      </c>
      <c r="AJ405" s="10">
        <v>16702353313</v>
      </c>
      <c r="AL405" t="s">
        <v>2609</v>
      </c>
      <c r="BD405" t="str">
        <f>"49-9071.00"</f>
        <v>49-9071.00</v>
      </c>
      <c r="BE405" t="s">
        <v>169</v>
      </c>
      <c r="BF405" t="s">
        <v>12945</v>
      </c>
      <c r="BG405" t="s">
        <v>4752</v>
      </c>
      <c r="BH405">
        <v>4</v>
      </c>
      <c r="BI405">
        <v>4</v>
      </c>
      <c r="BJ405" s="1">
        <v>45566</v>
      </c>
      <c r="BK405" s="1">
        <v>45930</v>
      </c>
      <c r="BL405" s="1">
        <v>45588</v>
      </c>
      <c r="BM405" s="1">
        <v>45930</v>
      </c>
      <c r="BN405">
        <v>36</v>
      </c>
      <c r="BO405">
        <v>6</v>
      </c>
      <c r="BP405">
        <v>6</v>
      </c>
      <c r="BQ405">
        <v>0</v>
      </c>
      <c r="BR405">
        <v>6</v>
      </c>
      <c r="BS405">
        <v>6</v>
      </c>
      <c r="BT405">
        <v>6</v>
      </c>
      <c r="BU405">
        <v>6</v>
      </c>
      <c r="BV405" t="str">
        <f>"8:00 AM"</f>
        <v>8:00 AM</v>
      </c>
      <c r="BW405" t="str">
        <f>"5:00 PM"</f>
        <v>5:00 PM</v>
      </c>
      <c r="BX405" t="s">
        <v>133</v>
      </c>
      <c r="BY405">
        <v>0</v>
      </c>
      <c r="BZ405">
        <v>24</v>
      </c>
      <c r="CA405" t="s">
        <v>115</v>
      </c>
      <c r="CC405" s="2" t="s">
        <v>12946</v>
      </c>
      <c r="CD405" t="s">
        <v>6122</v>
      </c>
      <c r="CF405" t="s">
        <v>119</v>
      </c>
      <c r="CG405" t="s">
        <v>120</v>
      </c>
      <c r="CH405" s="3">
        <v>96950</v>
      </c>
      <c r="CI405" s="4">
        <v>9.5399999999999991</v>
      </c>
      <c r="CJ405" s="4">
        <v>9.5399999999999991</v>
      </c>
      <c r="CK405" s="4">
        <v>0</v>
      </c>
      <c r="CL405" s="4">
        <v>0</v>
      </c>
      <c r="CM405" t="s">
        <v>136</v>
      </c>
      <c r="CN405" t="s">
        <v>240</v>
      </c>
      <c r="CO405" t="s">
        <v>137</v>
      </c>
      <c r="CQ405" t="s">
        <v>138</v>
      </c>
      <c r="CR405" t="s">
        <v>138</v>
      </c>
      <c r="CS405" t="s">
        <v>139</v>
      </c>
      <c r="CT405" t="s">
        <v>139</v>
      </c>
      <c r="CU405" t="s">
        <v>139</v>
      </c>
      <c r="CV405" t="s">
        <v>138</v>
      </c>
      <c r="CW405" t="s">
        <v>139</v>
      </c>
      <c r="CX405" t="s">
        <v>139</v>
      </c>
      <c r="CY405" s="10">
        <v>16702353313</v>
      </c>
      <c r="CZ405" t="s">
        <v>2609</v>
      </c>
      <c r="DA405" t="s">
        <v>139</v>
      </c>
      <c r="DB405" t="s">
        <v>138</v>
      </c>
      <c r="DC405" t="s">
        <v>115</v>
      </c>
      <c r="DD405" t="s">
        <v>12947</v>
      </c>
      <c r="DE405" t="s">
        <v>12948</v>
      </c>
      <c r="DF405" t="s">
        <v>489</v>
      </c>
      <c r="DG405" t="s">
        <v>2617</v>
      </c>
      <c r="DH405" t="s">
        <v>2609</v>
      </c>
    </row>
    <row r="406" spans="1:112" ht="14.45" customHeight="1" x14ac:dyDescent="0.25">
      <c r="A406" t="s">
        <v>2054</v>
      </c>
      <c r="B406" t="s">
        <v>158</v>
      </c>
      <c r="C406" s="1">
        <v>45439</v>
      </c>
      <c r="D406" s="1">
        <v>45588</v>
      </c>
      <c r="E406" t="s">
        <v>210</v>
      </c>
      <c r="F406" s="1">
        <v>45564</v>
      </c>
      <c r="G406" t="s">
        <v>115</v>
      </c>
      <c r="H406" t="s">
        <v>115</v>
      </c>
      <c r="I406" t="s">
        <v>115</v>
      </c>
      <c r="J406" t="s">
        <v>1239</v>
      </c>
      <c r="K406" t="s">
        <v>2055</v>
      </c>
      <c r="L406" t="s">
        <v>1241</v>
      </c>
      <c r="N406" t="s">
        <v>128</v>
      </c>
      <c r="O406" t="s">
        <v>120</v>
      </c>
      <c r="P406" s="3">
        <v>96950</v>
      </c>
      <c r="Q406" t="s">
        <v>121</v>
      </c>
      <c r="S406" s="10">
        <v>16707833052</v>
      </c>
      <c r="U406" t="s">
        <v>1242</v>
      </c>
      <c r="V406">
        <v>561311</v>
      </c>
      <c r="W406" t="s">
        <v>123</v>
      </c>
      <c r="Y406" t="s">
        <v>1243</v>
      </c>
      <c r="Z406" t="s">
        <v>1244</v>
      </c>
      <c r="AB406" t="s">
        <v>218</v>
      </c>
      <c r="AC406" t="s">
        <v>1241</v>
      </c>
      <c r="AE406" t="s">
        <v>128</v>
      </c>
      <c r="AF406" t="s">
        <v>120</v>
      </c>
      <c r="AG406" s="3">
        <v>96950</v>
      </c>
      <c r="AH406" t="s">
        <v>121</v>
      </c>
      <c r="AJ406" s="10">
        <v>16707833052</v>
      </c>
      <c r="AL406" t="s">
        <v>1245</v>
      </c>
      <c r="BD406" t="str">
        <f>"35-2014.00"</f>
        <v>35-2014.00</v>
      </c>
      <c r="BE406" t="s">
        <v>221</v>
      </c>
      <c r="BF406" t="s">
        <v>2056</v>
      </c>
      <c r="BG406" t="s">
        <v>223</v>
      </c>
      <c r="BH406">
        <v>5</v>
      </c>
      <c r="BJ406" s="1">
        <v>45566</v>
      </c>
      <c r="BK406" s="1">
        <v>45930</v>
      </c>
      <c r="BN406">
        <v>35</v>
      </c>
      <c r="BO406">
        <v>0</v>
      </c>
      <c r="BP406">
        <v>7</v>
      </c>
      <c r="BQ406">
        <v>7</v>
      </c>
      <c r="BR406">
        <v>7</v>
      </c>
      <c r="BS406">
        <v>7</v>
      </c>
      <c r="BT406">
        <v>7</v>
      </c>
      <c r="BU406">
        <v>0</v>
      </c>
      <c r="BV406" t="str">
        <f>"10:00 AM"</f>
        <v>10:00 AM</v>
      </c>
      <c r="BW406" t="str">
        <f>"5:00 PM"</f>
        <v>5:00 PM</v>
      </c>
      <c r="BX406" t="s">
        <v>240</v>
      </c>
      <c r="BY406">
        <v>0</v>
      </c>
      <c r="BZ406">
        <v>12</v>
      </c>
      <c r="CA406" t="s">
        <v>115</v>
      </c>
      <c r="CC406" t="s">
        <v>2057</v>
      </c>
      <c r="CD406" t="s">
        <v>1249</v>
      </c>
      <c r="CF406" t="s">
        <v>128</v>
      </c>
      <c r="CG406" t="s">
        <v>120</v>
      </c>
      <c r="CH406" s="3">
        <v>96950</v>
      </c>
      <c r="CI406" s="4">
        <v>8.69</v>
      </c>
      <c r="CJ406" s="4">
        <v>8.69</v>
      </c>
      <c r="CK406" s="4">
        <v>13.04</v>
      </c>
      <c r="CL406" s="4">
        <v>13.04</v>
      </c>
      <c r="CM406" t="s">
        <v>136</v>
      </c>
      <c r="CN406" t="s">
        <v>240</v>
      </c>
      <c r="CO406" t="s">
        <v>137</v>
      </c>
      <c r="CQ406" t="s">
        <v>115</v>
      </c>
      <c r="CR406" t="s">
        <v>138</v>
      </c>
      <c r="CS406" t="s">
        <v>139</v>
      </c>
      <c r="CT406" t="s">
        <v>138</v>
      </c>
      <c r="CU406" t="s">
        <v>139</v>
      </c>
      <c r="CV406" t="s">
        <v>138</v>
      </c>
      <c r="CW406" t="s">
        <v>139</v>
      </c>
      <c r="CX406" t="s">
        <v>2058</v>
      </c>
      <c r="CY406" s="10">
        <v>16707833052</v>
      </c>
      <c r="CZ406" t="s">
        <v>1251</v>
      </c>
      <c r="DA406" t="s">
        <v>139</v>
      </c>
      <c r="DB406" t="s">
        <v>138</v>
      </c>
      <c r="DC406" t="s">
        <v>115</v>
      </c>
    </row>
    <row r="407" spans="1:112" ht="14.45" customHeight="1" x14ac:dyDescent="0.25">
      <c r="A407" t="s">
        <v>3043</v>
      </c>
      <c r="B407" t="s">
        <v>158</v>
      </c>
      <c r="C407" s="1">
        <v>45439</v>
      </c>
      <c r="D407" s="1">
        <v>45588</v>
      </c>
      <c r="E407" t="s">
        <v>210</v>
      </c>
      <c r="F407" s="1">
        <v>45564</v>
      </c>
      <c r="G407" t="s">
        <v>115</v>
      </c>
      <c r="H407" t="s">
        <v>115</v>
      </c>
      <c r="I407" t="s">
        <v>115</v>
      </c>
      <c r="J407" t="s">
        <v>1239</v>
      </c>
      <c r="K407" t="s">
        <v>2055</v>
      </c>
      <c r="L407" t="s">
        <v>1241</v>
      </c>
      <c r="N407" t="s">
        <v>128</v>
      </c>
      <c r="O407" t="s">
        <v>120</v>
      </c>
      <c r="P407" s="3">
        <v>96950</v>
      </c>
      <c r="Q407" t="s">
        <v>121</v>
      </c>
      <c r="S407" s="10">
        <v>16707833052</v>
      </c>
      <c r="U407" t="s">
        <v>1242</v>
      </c>
      <c r="V407">
        <v>561311</v>
      </c>
      <c r="W407" t="s">
        <v>123</v>
      </c>
      <c r="Y407" t="s">
        <v>1243</v>
      </c>
      <c r="Z407" t="s">
        <v>1244</v>
      </c>
      <c r="AB407" t="s">
        <v>218</v>
      </c>
      <c r="AC407" t="s">
        <v>1241</v>
      </c>
      <c r="AE407" t="s">
        <v>128</v>
      </c>
      <c r="AF407" t="s">
        <v>120</v>
      </c>
      <c r="AG407" s="3">
        <v>96950</v>
      </c>
      <c r="AH407" t="s">
        <v>121</v>
      </c>
      <c r="AJ407" s="10">
        <v>16707833052</v>
      </c>
      <c r="AL407" t="s">
        <v>1245</v>
      </c>
      <c r="BD407" t="str">
        <f>"49-9071.00"</f>
        <v>49-9071.00</v>
      </c>
      <c r="BE407" t="s">
        <v>169</v>
      </c>
      <c r="BF407" t="s">
        <v>3044</v>
      </c>
      <c r="BG407" t="s">
        <v>1356</v>
      </c>
      <c r="BH407">
        <v>10</v>
      </c>
      <c r="BJ407" s="1">
        <v>45566</v>
      </c>
      <c r="BK407" s="1">
        <v>45930</v>
      </c>
      <c r="BN407">
        <v>35</v>
      </c>
      <c r="BO407">
        <v>0</v>
      </c>
      <c r="BP407">
        <v>7</v>
      </c>
      <c r="BQ407">
        <v>7</v>
      </c>
      <c r="BR407">
        <v>7</v>
      </c>
      <c r="BS407">
        <v>7</v>
      </c>
      <c r="BT407">
        <v>7</v>
      </c>
      <c r="BU407">
        <v>0</v>
      </c>
      <c r="BV407" t="str">
        <f>"8:00 AM"</f>
        <v>8:00 AM</v>
      </c>
      <c r="BW407" t="str">
        <f>"3:00 PM"</f>
        <v>3:00 PM</v>
      </c>
      <c r="BX407" t="s">
        <v>133</v>
      </c>
      <c r="BY407">
        <v>0</v>
      </c>
      <c r="BZ407">
        <v>24</v>
      </c>
      <c r="CA407" t="s">
        <v>115</v>
      </c>
      <c r="CC407" t="s">
        <v>3045</v>
      </c>
      <c r="CD407" t="s">
        <v>1249</v>
      </c>
      <c r="CF407" t="s">
        <v>128</v>
      </c>
      <c r="CG407" t="s">
        <v>120</v>
      </c>
      <c r="CH407" s="3">
        <v>96950</v>
      </c>
      <c r="CI407" s="4">
        <v>9.5399999999999991</v>
      </c>
      <c r="CJ407" s="4">
        <v>9.5399999999999991</v>
      </c>
      <c r="CK407" s="4">
        <v>14.31</v>
      </c>
      <c r="CL407" s="4">
        <v>14.31</v>
      </c>
      <c r="CM407" t="s">
        <v>136</v>
      </c>
      <c r="CN407" t="s">
        <v>331</v>
      </c>
      <c r="CO407" t="s">
        <v>137</v>
      </c>
      <c r="CQ407" t="s">
        <v>115</v>
      </c>
      <c r="CR407" t="s">
        <v>138</v>
      </c>
      <c r="CS407" t="s">
        <v>139</v>
      </c>
      <c r="CT407" t="s">
        <v>138</v>
      </c>
      <c r="CU407" t="s">
        <v>139</v>
      </c>
      <c r="CV407" t="s">
        <v>138</v>
      </c>
      <c r="CW407" t="s">
        <v>139</v>
      </c>
      <c r="CX407" t="s">
        <v>2058</v>
      </c>
      <c r="CY407" s="10">
        <v>16707833052</v>
      </c>
      <c r="CZ407" t="s">
        <v>1251</v>
      </c>
      <c r="DA407" t="s">
        <v>139</v>
      </c>
      <c r="DB407" t="s">
        <v>138</v>
      </c>
      <c r="DC407" t="s">
        <v>115</v>
      </c>
    </row>
    <row r="408" spans="1:112" ht="14.45" customHeight="1" x14ac:dyDescent="0.25">
      <c r="A408" t="s">
        <v>5519</v>
      </c>
      <c r="B408" t="s">
        <v>248</v>
      </c>
      <c r="C408" s="1">
        <v>45510</v>
      </c>
      <c r="D408" s="1">
        <v>45588</v>
      </c>
      <c r="E408" t="s">
        <v>114</v>
      </c>
      <c r="G408" t="s">
        <v>115</v>
      </c>
      <c r="H408" t="s">
        <v>115</v>
      </c>
      <c r="I408" t="s">
        <v>115</v>
      </c>
      <c r="J408" t="s">
        <v>3814</v>
      </c>
      <c r="K408" t="s">
        <v>5520</v>
      </c>
      <c r="L408" t="s">
        <v>410</v>
      </c>
      <c r="M408" t="s">
        <v>4473</v>
      </c>
      <c r="N408" t="s">
        <v>290</v>
      </c>
      <c r="O408" t="s">
        <v>120</v>
      </c>
      <c r="P408" s="3">
        <v>96952</v>
      </c>
      <c r="Q408" t="s">
        <v>121</v>
      </c>
      <c r="S408" s="10">
        <v>16704334428</v>
      </c>
      <c r="U408" t="s">
        <v>3817</v>
      </c>
      <c r="V408">
        <v>457110</v>
      </c>
      <c r="W408" t="s">
        <v>123</v>
      </c>
      <c r="Y408" t="s">
        <v>3818</v>
      </c>
      <c r="Z408" t="s">
        <v>3819</v>
      </c>
      <c r="AA408" t="s">
        <v>3820</v>
      </c>
      <c r="AB408" t="s">
        <v>256</v>
      </c>
      <c r="AC408" t="s">
        <v>410</v>
      </c>
      <c r="AD408" t="s">
        <v>4473</v>
      </c>
      <c r="AE408" t="s">
        <v>290</v>
      </c>
      <c r="AF408" t="s">
        <v>120</v>
      </c>
      <c r="AG408" s="3">
        <v>96952</v>
      </c>
      <c r="AH408" t="s">
        <v>121</v>
      </c>
      <c r="AJ408" s="10">
        <v>16709894711</v>
      </c>
      <c r="AL408" t="s">
        <v>3821</v>
      </c>
      <c r="BD408" t="str">
        <f>"49-9071.00"</f>
        <v>49-9071.00</v>
      </c>
      <c r="BE408" t="s">
        <v>169</v>
      </c>
      <c r="BF408" t="s">
        <v>5521</v>
      </c>
      <c r="BG408" t="s">
        <v>1120</v>
      </c>
      <c r="BH408">
        <v>5</v>
      </c>
      <c r="BI408">
        <v>5</v>
      </c>
      <c r="BJ408" s="1">
        <v>45597</v>
      </c>
      <c r="BK408" s="1">
        <v>45961</v>
      </c>
      <c r="BL408" s="1">
        <v>45597</v>
      </c>
      <c r="BM408" s="1">
        <v>45961</v>
      </c>
      <c r="BN408">
        <v>40</v>
      </c>
      <c r="BO408">
        <v>0</v>
      </c>
      <c r="BP408">
        <v>8</v>
      </c>
      <c r="BQ408">
        <v>8</v>
      </c>
      <c r="BR408">
        <v>8</v>
      </c>
      <c r="BS408">
        <v>8</v>
      </c>
      <c r="BT408">
        <v>8</v>
      </c>
      <c r="BU408">
        <v>0</v>
      </c>
      <c r="BV408" t="str">
        <f>"7:30 AM"</f>
        <v>7:30 AM</v>
      </c>
      <c r="BW408" t="str">
        <f>"4:30 PM"</f>
        <v>4:30 PM</v>
      </c>
      <c r="BX408" t="s">
        <v>133</v>
      </c>
      <c r="BY408">
        <v>0</v>
      </c>
      <c r="BZ408">
        <v>12</v>
      </c>
      <c r="CA408" t="s">
        <v>115</v>
      </c>
      <c r="CC408" t="s">
        <v>5522</v>
      </c>
      <c r="CD408" t="s">
        <v>5523</v>
      </c>
      <c r="CE408" t="s">
        <v>4473</v>
      </c>
      <c r="CF408" t="s">
        <v>290</v>
      </c>
      <c r="CG408" t="s">
        <v>120</v>
      </c>
      <c r="CH408" s="3">
        <v>96952</v>
      </c>
      <c r="CI408" s="4">
        <v>9.75</v>
      </c>
      <c r="CJ408" s="4">
        <v>9.75</v>
      </c>
      <c r="CK408" s="4">
        <v>14.63</v>
      </c>
      <c r="CL408" s="4">
        <v>14.63</v>
      </c>
      <c r="CM408" t="s">
        <v>136</v>
      </c>
      <c r="CO408" t="s">
        <v>137</v>
      </c>
      <c r="CQ408" t="s">
        <v>115</v>
      </c>
      <c r="CR408" t="s">
        <v>138</v>
      </c>
      <c r="CS408" t="s">
        <v>139</v>
      </c>
      <c r="CT408" t="s">
        <v>138</v>
      </c>
      <c r="CU408" t="s">
        <v>139</v>
      </c>
      <c r="CV408" t="s">
        <v>138</v>
      </c>
      <c r="CW408" t="s">
        <v>139</v>
      </c>
      <c r="CX408" t="s">
        <v>4478</v>
      </c>
      <c r="CY408" s="10">
        <v>16704334428</v>
      </c>
      <c r="CZ408" t="s">
        <v>3821</v>
      </c>
      <c r="DA408" t="s">
        <v>331</v>
      </c>
      <c r="DB408" t="s">
        <v>138</v>
      </c>
      <c r="DC408" t="s">
        <v>115</v>
      </c>
    </row>
    <row r="409" spans="1:112" ht="14.45" customHeight="1" x14ac:dyDescent="0.25">
      <c r="A409" t="s">
        <v>7067</v>
      </c>
      <c r="B409" t="s">
        <v>158</v>
      </c>
      <c r="C409" s="1">
        <v>45511</v>
      </c>
      <c r="D409" s="1">
        <v>45588</v>
      </c>
      <c r="E409" t="s">
        <v>210</v>
      </c>
      <c r="F409" s="1">
        <v>45564</v>
      </c>
      <c r="G409" t="s">
        <v>115</v>
      </c>
      <c r="H409" t="s">
        <v>115</v>
      </c>
      <c r="I409" t="s">
        <v>115</v>
      </c>
      <c r="J409" t="s">
        <v>1239</v>
      </c>
      <c r="K409" t="s">
        <v>4539</v>
      </c>
      <c r="L409" t="s">
        <v>3328</v>
      </c>
      <c r="N409" t="s">
        <v>128</v>
      </c>
      <c r="O409" t="s">
        <v>120</v>
      </c>
      <c r="P409" s="3">
        <v>96950</v>
      </c>
      <c r="Q409" t="s">
        <v>121</v>
      </c>
      <c r="S409" s="10">
        <v>16707833052</v>
      </c>
      <c r="U409" t="s">
        <v>1242</v>
      </c>
      <c r="V409">
        <v>541219</v>
      </c>
      <c r="W409" t="s">
        <v>123</v>
      </c>
      <c r="Y409" t="s">
        <v>1243</v>
      </c>
      <c r="Z409" t="s">
        <v>1244</v>
      </c>
      <c r="AB409" t="s">
        <v>4540</v>
      </c>
      <c r="AC409" t="s">
        <v>3328</v>
      </c>
      <c r="AE409" t="s">
        <v>306</v>
      </c>
      <c r="AF409" t="s">
        <v>120</v>
      </c>
      <c r="AG409" s="3">
        <v>96950</v>
      </c>
      <c r="AH409" t="s">
        <v>121</v>
      </c>
      <c r="AJ409" s="10">
        <v>16707833052</v>
      </c>
      <c r="AL409" t="s">
        <v>1251</v>
      </c>
      <c r="BD409" t="str">
        <f>"43-3031.00"</f>
        <v>43-3031.00</v>
      </c>
      <c r="BE409" t="s">
        <v>387</v>
      </c>
      <c r="BF409" t="s">
        <v>4541</v>
      </c>
      <c r="BG409" t="s">
        <v>1247</v>
      </c>
      <c r="BH409">
        <v>5</v>
      </c>
      <c r="BJ409" s="1">
        <v>45566</v>
      </c>
      <c r="BK409" s="1">
        <v>45930</v>
      </c>
      <c r="BN409">
        <v>42</v>
      </c>
      <c r="BO409">
        <v>0</v>
      </c>
      <c r="BP409">
        <v>7</v>
      </c>
      <c r="BQ409">
        <v>7</v>
      </c>
      <c r="BR409">
        <v>7</v>
      </c>
      <c r="BS409">
        <v>7</v>
      </c>
      <c r="BT409">
        <v>7</v>
      </c>
      <c r="BU409">
        <v>7</v>
      </c>
      <c r="BV409" t="str">
        <f>"9:00 AM"</f>
        <v>9:00 AM</v>
      </c>
      <c r="BW409" t="str">
        <f>"4:00 PM"</f>
        <v>4:00 PM</v>
      </c>
      <c r="BX409" t="s">
        <v>133</v>
      </c>
      <c r="BY409">
        <v>0</v>
      </c>
      <c r="BZ409">
        <v>24</v>
      </c>
      <c r="CA409" t="s">
        <v>115</v>
      </c>
      <c r="CC409" t="s">
        <v>4542</v>
      </c>
      <c r="CD409" t="s">
        <v>3328</v>
      </c>
      <c r="CF409" t="s">
        <v>306</v>
      </c>
      <c r="CG409" t="s">
        <v>120</v>
      </c>
      <c r="CH409" s="3">
        <v>96950</v>
      </c>
      <c r="CI409" s="4">
        <v>12.28</v>
      </c>
      <c r="CJ409" s="4">
        <v>12.28</v>
      </c>
      <c r="CK409" s="4">
        <v>0</v>
      </c>
      <c r="CL409" s="4">
        <v>0</v>
      </c>
      <c r="CM409" t="s">
        <v>136</v>
      </c>
      <c r="CN409" t="s">
        <v>224</v>
      </c>
      <c r="CO409" t="s">
        <v>137</v>
      </c>
      <c r="CQ409" t="s">
        <v>115</v>
      </c>
      <c r="CR409" t="s">
        <v>138</v>
      </c>
      <c r="CS409" t="s">
        <v>139</v>
      </c>
      <c r="CT409" t="s">
        <v>139</v>
      </c>
      <c r="CU409" t="s">
        <v>139</v>
      </c>
      <c r="CV409" t="s">
        <v>138</v>
      </c>
      <c r="CW409" t="s">
        <v>139</v>
      </c>
      <c r="CX409" t="s">
        <v>6573</v>
      </c>
      <c r="CY409" s="10">
        <v>16707833052</v>
      </c>
      <c r="CZ409" t="s">
        <v>1245</v>
      </c>
      <c r="DA409" t="s">
        <v>139</v>
      </c>
      <c r="DB409" t="s">
        <v>138</v>
      </c>
      <c r="DC409" t="s">
        <v>115</v>
      </c>
    </row>
    <row r="410" spans="1:112" ht="14.45" customHeight="1" x14ac:dyDescent="0.25">
      <c r="A410" t="s">
        <v>7118</v>
      </c>
      <c r="B410" t="s">
        <v>142</v>
      </c>
      <c r="C410" s="1">
        <v>45587</v>
      </c>
      <c r="D410" s="1">
        <v>45588</v>
      </c>
      <c r="E410" t="s">
        <v>210</v>
      </c>
      <c r="F410" s="1">
        <v>45769</v>
      </c>
      <c r="G410" t="s">
        <v>115</v>
      </c>
      <c r="H410" t="s">
        <v>115</v>
      </c>
      <c r="I410" t="s">
        <v>115</v>
      </c>
      <c r="J410" t="s">
        <v>2088</v>
      </c>
      <c r="L410" t="s">
        <v>2089</v>
      </c>
      <c r="M410" t="s">
        <v>139</v>
      </c>
      <c r="N410" t="s">
        <v>128</v>
      </c>
      <c r="O410" t="s">
        <v>120</v>
      </c>
      <c r="P410" s="3">
        <v>96950</v>
      </c>
      <c r="Q410" t="s">
        <v>121</v>
      </c>
      <c r="R410" t="s">
        <v>139</v>
      </c>
      <c r="S410" s="10">
        <v>16702852137</v>
      </c>
      <c r="U410" t="s">
        <v>2090</v>
      </c>
      <c r="V410">
        <v>561320</v>
      </c>
      <c r="W410" t="s">
        <v>532</v>
      </c>
      <c r="X410" t="s">
        <v>138</v>
      </c>
      <c r="Y410" t="s">
        <v>2091</v>
      </c>
      <c r="Z410" t="s">
        <v>2092</v>
      </c>
      <c r="AA410" t="s">
        <v>2093</v>
      </c>
      <c r="AB410" t="s">
        <v>658</v>
      </c>
      <c r="AC410" t="s">
        <v>2089</v>
      </c>
      <c r="AD410" t="s">
        <v>139</v>
      </c>
      <c r="AE410" t="s">
        <v>128</v>
      </c>
      <c r="AF410" t="s">
        <v>120</v>
      </c>
      <c r="AG410" s="3">
        <v>96950</v>
      </c>
      <c r="AH410" t="s">
        <v>121</v>
      </c>
      <c r="AJ410" s="10">
        <v>16702852137</v>
      </c>
      <c r="AL410" t="s">
        <v>2094</v>
      </c>
      <c r="BD410" t="str">
        <f>"49-9071.00"</f>
        <v>49-9071.00</v>
      </c>
      <c r="BE410" t="s">
        <v>169</v>
      </c>
      <c r="BF410" t="s">
        <v>2095</v>
      </c>
      <c r="BG410" t="s">
        <v>1404</v>
      </c>
      <c r="BH410">
        <v>2</v>
      </c>
      <c r="BJ410" s="1">
        <v>45771</v>
      </c>
      <c r="BK410" s="1">
        <v>46135</v>
      </c>
      <c r="BN410">
        <v>35</v>
      </c>
      <c r="BO410">
        <v>0</v>
      </c>
      <c r="BP410">
        <v>7</v>
      </c>
      <c r="BQ410">
        <v>7</v>
      </c>
      <c r="BR410">
        <v>7</v>
      </c>
      <c r="BS410">
        <v>7</v>
      </c>
      <c r="BT410">
        <v>7</v>
      </c>
      <c r="BU410">
        <v>0</v>
      </c>
      <c r="BV410" t="str">
        <f>"9:00 AM"</f>
        <v>9:00 AM</v>
      </c>
      <c r="BW410" t="str">
        <f>"5:00 PM"</f>
        <v>5:00 PM</v>
      </c>
      <c r="BX410" t="s">
        <v>133</v>
      </c>
      <c r="BY410">
        <v>0</v>
      </c>
      <c r="BZ410">
        <v>12</v>
      </c>
      <c r="CA410" t="s">
        <v>115</v>
      </c>
      <c r="CC410" t="s">
        <v>224</v>
      </c>
      <c r="CD410" t="s">
        <v>1358</v>
      </c>
      <c r="CE410" t="s">
        <v>2096</v>
      </c>
      <c r="CF410" t="s">
        <v>128</v>
      </c>
      <c r="CG410" t="s">
        <v>120</v>
      </c>
      <c r="CH410" s="3">
        <v>96950</v>
      </c>
      <c r="CI410" s="4">
        <v>9.75</v>
      </c>
      <c r="CJ410" s="4">
        <v>9.75</v>
      </c>
      <c r="CK410" s="4">
        <v>14.63</v>
      </c>
      <c r="CL410" s="4">
        <v>14.63</v>
      </c>
      <c r="CM410" t="s">
        <v>136</v>
      </c>
      <c r="CN410" t="s">
        <v>139</v>
      </c>
      <c r="CO410" t="s">
        <v>137</v>
      </c>
      <c r="CQ410" t="s">
        <v>115</v>
      </c>
      <c r="CR410" t="s">
        <v>138</v>
      </c>
      <c r="CS410" t="s">
        <v>139</v>
      </c>
      <c r="CT410" t="s">
        <v>138</v>
      </c>
      <c r="CU410" t="s">
        <v>139</v>
      </c>
      <c r="CV410" t="s">
        <v>138</v>
      </c>
      <c r="CW410" t="s">
        <v>139</v>
      </c>
      <c r="CX410" t="s">
        <v>2097</v>
      </c>
      <c r="CY410" s="10">
        <v>16702852137</v>
      </c>
      <c r="CZ410" t="s">
        <v>2094</v>
      </c>
      <c r="DA410" t="s">
        <v>139</v>
      </c>
      <c r="DB410" t="s">
        <v>138</v>
      </c>
      <c r="DC410" t="s">
        <v>138</v>
      </c>
    </row>
    <row r="411" spans="1:112" ht="14.45" customHeight="1" x14ac:dyDescent="0.25">
      <c r="A411" t="s">
        <v>7416</v>
      </c>
      <c r="B411" t="s">
        <v>158</v>
      </c>
      <c r="C411" s="1">
        <v>45489</v>
      </c>
      <c r="D411" s="1">
        <v>45588</v>
      </c>
      <c r="E411" t="s">
        <v>114</v>
      </c>
      <c r="G411" t="s">
        <v>115</v>
      </c>
      <c r="H411" t="s">
        <v>115</v>
      </c>
      <c r="I411" t="s">
        <v>115</v>
      </c>
      <c r="J411" t="s">
        <v>4422</v>
      </c>
      <c r="L411" t="s">
        <v>4423</v>
      </c>
      <c r="N411" t="s">
        <v>119</v>
      </c>
      <c r="O411" t="s">
        <v>120</v>
      </c>
      <c r="P411" s="3">
        <v>96950</v>
      </c>
      <c r="Q411" t="s">
        <v>121</v>
      </c>
      <c r="R411" t="s">
        <v>1661</v>
      </c>
      <c r="S411" s="10">
        <v>16707891106</v>
      </c>
      <c r="U411" t="s">
        <v>1690</v>
      </c>
      <c r="V411">
        <v>814110</v>
      </c>
      <c r="W411" t="s">
        <v>123</v>
      </c>
      <c r="Y411" t="s">
        <v>1691</v>
      </c>
      <c r="Z411" t="s">
        <v>1692</v>
      </c>
      <c r="AA411" t="s">
        <v>1693</v>
      </c>
      <c r="AB411" t="s">
        <v>997</v>
      </c>
      <c r="AC411" t="s">
        <v>4423</v>
      </c>
      <c r="AE411" t="s">
        <v>128</v>
      </c>
      <c r="AF411" t="s">
        <v>120</v>
      </c>
      <c r="AG411" s="3">
        <v>96950</v>
      </c>
      <c r="AH411" t="s">
        <v>121</v>
      </c>
      <c r="AI411" t="s">
        <v>762</v>
      </c>
      <c r="AJ411" s="10">
        <v>16707891106</v>
      </c>
      <c r="AL411" t="s">
        <v>1695</v>
      </c>
      <c r="BD411" t="str">
        <f>"35-2014.00"</f>
        <v>35-2014.00</v>
      </c>
      <c r="BE411" t="s">
        <v>221</v>
      </c>
      <c r="BF411" t="s">
        <v>7417</v>
      </c>
      <c r="BG411" t="s">
        <v>223</v>
      </c>
      <c r="BH411">
        <v>20</v>
      </c>
      <c r="BJ411" s="1">
        <v>45566</v>
      </c>
      <c r="BK411" s="1">
        <v>45930</v>
      </c>
      <c r="BN411">
        <v>35</v>
      </c>
      <c r="BO411">
        <v>0</v>
      </c>
      <c r="BP411">
        <v>7</v>
      </c>
      <c r="BQ411">
        <v>7</v>
      </c>
      <c r="BR411">
        <v>7</v>
      </c>
      <c r="BS411">
        <v>7</v>
      </c>
      <c r="BT411">
        <v>7</v>
      </c>
      <c r="BU411">
        <v>0</v>
      </c>
      <c r="BV411" t="str">
        <f>"8:00 AM"</f>
        <v>8:00 AM</v>
      </c>
      <c r="BW411" t="str">
        <f>"4:00 PM"</f>
        <v>4:00 PM</v>
      </c>
      <c r="BX411" t="s">
        <v>240</v>
      </c>
      <c r="BY411">
        <v>0</v>
      </c>
      <c r="BZ411">
        <v>3</v>
      </c>
      <c r="CA411" t="s">
        <v>115</v>
      </c>
      <c r="CC411" s="2" t="s">
        <v>7418</v>
      </c>
      <c r="CD411" t="s">
        <v>4423</v>
      </c>
      <c r="CF411" t="s">
        <v>128</v>
      </c>
      <c r="CG411" t="s">
        <v>120</v>
      </c>
      <c r="CH411" s="3">
        <v>96950</v>
      </c>
      <c r="CI411" s="4">
        <v>8.69</v>
      </c>
      <c r="CJ411" s="4">
        <v>8.69</v>
      </c>
      <c r="CK411" s="4">
        <v>13.03</v>
      </c>
      <c r="CL411" s="4">
        <v>13.03</v>
      </c>
      <c r="CM411" t="s">
        <v>136</v>
      </c>
      <c r="CO411" t="s">
        <v>137</v>
      </c>
      <c r="CQ411" t="s">
        <v>115</v>
      </c>
      <c r="CR411" t="s">
        <v>138</v>
      </c>
      <c r="CS411" t="s">
        <v>139</v>
      </c>
      <c r="CT411" t="s">
        <v>138</v>
      </c>
      <c r="CU411" t="s">
        <v>139</v>
      </c>
      <c r="CV411" t="s">
        <v>138</v>
      </c>
      <c r="CW411" t="s">
        <v>139</v>
      </c>
      <c r="CX411" t="s">
        <v>5638</v>
      </c>
      <c r="CY411" s="10">
        <v>16707891106</v>
      </c>
      <c r="CZ411" t="s">
        <v>1695</v>
      </c>
      <c r="DA411" t="s">
        <v>417</v>
      </c>
      <c r="DB411" t="s">
        <v>138</v>
      </c>
      <c r="DC411" t="s">
        <v>115</v>
      </c>
    </row>
    <row r="412" spans="1:112" ht="14.45" customHeight="1" x14ac:dyDescent="0.25">
      <c r="A412" t="s">
        <v>7513</v>
      </c>
      <c r="B412" t="s">
        <v>158</v>
      </c>
      <c r="C412" s="1">
        <v>45487</v>
      </c>
      <c r="D412" s="1">
        <v>45588</v>
      </c>
      <c r="E412" t="s">
        <v>114</v>
      </c>
      <c r="G412" t="s">
        <v>115</v>
      </c>
      <c r="H412" t="s">
        <v>115</v>
      </c>
      <c r="I412" t="s">
        <v>115</v>
      </c>
      <c r="J412" t="s">
        <v>2261</v>
      </c>
      <c r="K412" t="s">
        <v>2261</v>
      </c>
      <c r="L412" t="s">
        <v>2262</v>
      </c>
      <c r="M412" t="s">
        <v>2263</v>
      </c>
      <c r="N412" t="s">
        <v>145</v>
      </c>
      <c r="O412" t="s">
        <v>120</v>
      </c>
      <c r="P412" s="3">
        <v>96951</v>
      </c>
      <c r="Q412" t="s">
        <v>121</v>
      </c>
      <c r="S412" s="10">
        <v>16702873741</v>
      </c>
      <c r="U412" t="s">
        <v>2264</v>
      </c>
      <c r="V412">
        <v>333111</v>
      </c>
      <c r="W412" t="s">
        <v>123</v>
      </c>
      <c r="Y412" t="s">
        <v>2265</v>
      </c>
      <c r="Z412" t="s">
        <v>2266</v>
      </c>
      <c r="AB412" t="s">
        <v>908</v>
      </c>
      <c r="AC412" t="s">
        <v>2262</v>
      </c>
      <c r="AD412" t="s">
        <v>2263</v>
      </c>
      <c r="AE412" t="s">
        <v>145</v>
      </c>
      <c r="AF412" t="s">
        <v>120</v>
      </c>
      <c r="AG412" s="3">
        <v>96951</v>
      </c>
      <c r="AH412" t="s">
        <v>121</v>
      </c>
      <c r="AJ412" s="10">
        <v>16702873741</v>
      </c>
      <c r="AL412" t="s">
        <v>2267</v>
      </c>
      <c r="BD412" t="str">
        <f>"43-9061.00"</f>
        <v>43-9061.00</v>
      </c>
      <c r="BE412" t="s">
        <v>1060</v>
      </c>
      <c r="BF412" t="s">
        <v>7514</v>
      </c>
      <c r="BG412" t="s">
        <v>7515</v>
      </c>
      <c r="BH412">
        <v>2</v>
      </c>
      <c r="BJ412" s="1">
        <v>45545</v>
      </c>
      <c r="BK412" s="1">
        <v>45909</v>
      </c>
      <c r="BN412">
        <v>35</v>
      </c>
      <c r="BO412">
        <v>0</v>
      </c>
      <c r="BP412">
        <v>7</v>
      </c>
      <c r="BQ412">
        <v>7</v>
      </c>
      <c r="BR412">
        <v>7</v>
      </c>
      <c r="BS412">
        <v>7</v>
      </c>
      <c r="BT412">
        <v>7</v>
      </c>
      <c r="BU412">
        <v>0</v>
      </c>
      <c r="BV412" t="str">
        <f>"8:00 AM"</f>
        <v>8:00 AM</v>
      </c>
      <c r="BW412" t="str">
        <f>"4:00 PM"</f>
        <v>4:00 PM</v>
      </c>
      <c r="BX412" t="s">
        <v>133</v>
      </c>
      <c r="BY412">
        <v>0</v>
      </c>
      <c r="BZ412">
        <v>12</v>
      </c>
      <c r="CA412" t="s">
        <v>115</v>
      </c>
      <c r="CC412" t="s">
        <v>7516</v>
      </c>
      <c r="CD412" t="s">
        <v>2262</v>
      </c>
      <c r="CE412" t="s">
        <v>2263</v>
      </c>
      <c r="CF412" t="s">
        <v>145</v>
      </c>
      <c r="CG412" t="s">
        <v>120</v>
      </c>
      <c r="CH412" s="3">
        <v>96951</v>
      </c>
      <c r="CI412" s="4">
        <v>9.9499999999999993</v>
      </c>
      <c r="CJ412" s="4">
        <v>9.9499999999999993</v>
      </c>
      <c r="CK412" s="4">
        <v>14.92</v>
      </c>
      <c r="CL412" s="4">
        <v>14.92</v>
      </c>
      <c r="CM412" t="s">
        <v>136</v>
      </c>
      <c r="CN412" t="s">
        <v>331</v>
      </c>
      <c r="CO412" t="s">
        <v>137</v>
      </c>
      <c r="CQ412" t="s">
        <v>115</v>
      </c>
      <c r="CR412" t="s">
        <v>138</v>
      </c>
      <c r="CS412" t="s">
        <v>139</v>
      </c>
      <c r="CT412" t="s">
        <v>138</v>
      </c>
      <c r="CU412" t="s">
        <v>139</v>
      </c>
      <c r="CV412" t="s">
        <v>138</v>
      </c>
      <c r="CW412" t="s">
        <v>139</v>
      </c>
      <c r="CX412" t="s">
        <v>331</v>
      </c>
      <c r="CY412" s="10">
        <v>16702873741</v>
      </c>
      <c r="CZ412" t="s">
        <v>2267</v>
      </c>
      <c r="DA412" t="s">
        <v>139</v>
      </c>
      <c r="DB412" t="s">
        <v>138</v>
      </c>
      <c r="DC412" t="s">
        <v>115</v>
      </c>
    </row>
    <row r="413" spans="1:112" ht="14.45" customHeight="1" x14ac:dyDescent="0.25">
      <c r="A413" t="s">
        <v>7812</v>
      </c>
      <c r="B413" t="s">
        <v>142</v>
      </c>
      <c r="C413" s="1">
        <v>45587</v>
      </c>
      <c r="D413" s="1">
        <v>45588</v>
      </c>
      <c r="E413" t="s">
        <v>210</v>
      </c>
      <c r="F413" s="1">
        <v>45769</v>
      </c>
      <c r="G413" t="s">
        <v>115</v>
      </c>
      <c r="H413" t="s">
        <v>115</v>
      </c>
      <c r="I413" t="s">
        <v>115</v>
      </c>
      <c r="J413" t="s">
        <v>2088</v>
      </c>
      <c r="L413" t="s">
        <v>2089</v>
      </c>
      <c r="M413" t="s">
        <v>139</v>
      </c>
      <c r="N413" t="s">
        <v>128</v>
      </c>
      <c r="O413" t="s">
        <v>120</v>
      </c>
      <c r="P413" s="3">
        <v>96950</v>
      </c>
      <c r="Q413" t="s">
        <v>121</v>
      </c>
      <c r="R413" t="s">
        <v>139</v>
      </c>
      <c r="S413" s="10">
        <v>16702852137</v>
      </c>
      <c r="U413" t="s">
        <v>2090</v>
      </c>
      <c r="V413">
        <v>541219</v>
      </c>
      <c r="W413" t="s">
        <v>123</v>
      </c>
      <c r="Y413" t="s">
        <v>2091</v>
      </c>
      <c r="Z413" t="s">
        <v>2092</v>
      </c>
      <c r="AA413" t="s">
        <v>2093</v>
      </c>
      <c r="AB413" t="s">
        <v>658</v>
      </c>
      <c r="AC413" t="s">
        <v>2089</v>
      </c>
      <c r="AD413" t="s">
        <v>139</v>
      </c>
      <c r="AE413" t="s">
        <v>128</v>
      </c>
      <c r="AF413" t="s">
        <v>120</v>
      </c>
      <c r="AG413" s="3">
        <v>96950</v>
      </c>
      <c r="AH413" t="s">
        <v>121</v>
      </c>
      <c r="AJ413" s="10">
        <v>16702852137</v>
      </c>
      <c r="AL413" t="s">
        <v>2094</v>
      </c>
      <c r="BD413" t="str">
        <f>"43-3031.00"</f>
        <v>43-3031.00</v>
      </c>
      <c r="BE413" t="s">
        <v>387</v>
      </c>
      <c r="BF413" t="s">
        <v>7813</v>
      </c>
      <c r="BG413" t="s">
        <v>6440</v>
      </c>
      <c r="BH413">
        <v>2</v>
      </c>
      <c r="BJ413" s="1">
        <v>45771</v>
      </c>
      <c r="BK413" s="1">
        <v>46135</v>
      </c>
      <c r="BN413">
        <v>35</v>
      </c>
      <c r="BO413">
        <v>0</v>
      </c>
      <c r="BP413">
        <v>7</v>
      </c>
      <c r="BQ413">
        <v>7</v>
      </c>
      <c r="BR413">
        <v>7</v>
      </c>
      <c r="BS413">
        <v>7</v>
      </c>
      <c r="BT413">
        <v>7</v>
      </c>
      <c r="BU413">
        <v>0</v>
      </c>
      <c r="BV413" t="str">
        <f>"9:00 AM"</f>
        <v>9:00 AM</v>
      </c>
      <c r="BW413" t="str">
        <f>"5:00 PM"</f>
        <v>5:00 PM</v>
      </c>
      <c r="BX413" t="s">
        <v>133</v>
      </c>
      <c r="BY413">
        <v>0</v>
      </c>
      <c r="BZ413">
        <v>12</v>
      </c>
      <c r="CA413" t="s">
        <v>115</v>
      </c>
      <c r="CC413" t="s">
        <v>224</v>
      </c>
      <c r="CD413" t="s">
        <v>1358</v>
      </c>
      <c r="CE413" t="s">
        <v>2096</v>
      </c>
      <c r="CF413" t="s">
        <v>128</v>
      </c>
      <c r="CG413" t="s">
        <v>120</v>
      </c>
      <c r="CH413" s="3">
        <v>96950</v>
      </c>
      <c r="CI413" s="4">
        <v>12.28</v>
      </c>
      <c r="CJ413" s="4">
        <v>12.28</v>
      </c>
      <c r="CK413" s="4">
        <v>18.420000000000002</v>
      </c>
      <c r="CL413" s="4">
        <v>18.420000000000002</v>
      </c>
      <c r="CM413" t="s">
        <v>136</v>
      </c>
      <c r="CN413" t="s">
        <v>139</v>
      </c>
      <c r="CO413" t="s">
        <v>137</v>
      </c>
      <c r="CQ413" t="s">
        <v>115</v>
      </c>
      <c r="CR413" t="s">
        <v>138</v>
      </c>
      <c r="CS413" t="s">
        <v>139</v>
      </c>
      <c r="CT413" t="s">
        <v>138</v>
      </c>
      <c r="CU413" t="s">
        <v>139</v>
      </c>
      <c r="CV413" t="s">
        <v>138</v>
      </c>
      <c r="CW413" t="s">
        <v>139</v>
      </c>
      <c r="CX413" t="s">
        <v>2097</v>
      </c>
      <c r="CY413" s="10">
        <v>16702852137</v>
      </c>
      <c r="CZ413" t="s">
        <v>2094</v>
      </c>
      <c r="DA413" t="s">
        <v>139</v>
      </c>
      <c r="DB413" t="s">
        <v>138</v>
      </c>
      <c r="DC413" t="s">
        <v>115</v>
      </c>
    </row>
    <row r="414" spans="1:112" ht="14.45" customHeight="1" x14ac:dyDescent="0.25">
      <c r="A414" t="s">
        <v>8611</v>
      </c>
      <c r="B414" t="s">
        <v>158</v>
      </c>
      <c r="C414" s="1">
        <v>45489</v>
      </c>
      <c r="D414" s="1">
        <v>45588</v>
      </c>
      <c r="E414" t="s">
        <v>210</v>
      </c>
      <c r="F414" s="1">
        <v>45564</v>
      </c>
      <c r="G414" t="s">
        <v>115</v>
      </c>
      <c r="H414" t="s">
        <v>115</v>
      </c>
      <c r="I414" t="s">
        <v>115</v>
      </c>
      <c r="J414" t="s">
        <v>4422</v>
      </c>
      <c r="L414" t="s">
        <v>4423</v>
      </c>
      <c r="N414" t="s">
        <v>119</v>
      </c>
      <c r="O414" t="s">
        <v>120</v>
      </c>
      <c r="P414" s="3">
        <v>96950</v>
      </c>
      <c r="Q414" t="s">
        <v>121</v>
      </c>
      <c r="R414" t="s">
        <v>1661</v>
      </c>
      <c r="S414" s="10">
        <v>16707891106</v>
      </c>
      <c r="U414" t="s">
        <v>1690</v>
      </c>
      <c r="V414">
        <v>541219</v>
      </c>
      <c r="W414" t="s">
        <v>123</v>
      </c>
      <c r="Y414" t="s">
        <v>1691</v>
      </c>
      <c r="Z414" t="s">
        <v>1692</v>
      </c>
      <c r="AA414" t="s">
        <v>1693</v>
      </c>
      <c r="AB414" t="s">
        <v>997</v>
      </c>
      <c r="AC414" t="s">
        <v>4545</v>
      </c>
      <c r="AE414" t="s">
        <v>128</v>
      </c>
      <c r="AF414" t="s">
        <v>120</v>
      </c>
      <c r="AG414" s="3">
        <v>96950</v>
      </c>
      <c r="AH414" t="s">
        <v>121</v>
      </c>
      <c r="AI414" t="s">
        <v>1757</v>
      </c>
      <c r="AJ414" s="10">
        <v>16707891106</v>
      </c>
      <c r="AL414" t="s">
        <v>1695</v>
      </c>
      <c r="BD414" t="str">
        <f>"43-3031.00"</f>
        <v>43-3031.00</v>
      </c>
      <c r="BE414" t="s">
        <v>387</v>
      </c>
      <c r="BF414" t="s">
        <v>8612</v>
      </c>
      <c r="BG414" t="s">
        <v>1668</v>
      </c>
      <c r="BH414">
        <v>20</v>
      </c>
      <c r="BJ414" s="1">
        <v>45566</v>
      </c>
      <c r="BK414" s="1">
        <v>45930</v>
      </c>
      <c r="BN414">
        <v>35</v>
      </c>
      <c r="BO414">
        <v>0</v>
      </c>
      <c r="BP414">
        <v>7</v>
      </c>
      <c r="BQ414">
        <v>7</v>
      </c>
      <c r="BR414">
        <v>7</v>
      </c>
      <c r="BS414">
        <v>7</v>
      </c>
      <c r="BT414">
        <v>7</v>
      </c>
      <c r="BU414">
        <v>0</v>
      </c>
      <c r="BV414" t="str">
        <f>"8:00 AM"</f>
        <v>8:00 AM</v>
      </c>
      <c r="BW414" t="str">
        <f>"4:00 PM"</f>
        <v>4:00 PM</v>
      </c>
      <c r="BX414" t="s">
        <v>133</v>
      </c>
      <c r="BY414">
        <v>0</v>
      </c>
      <c r="BZ414">
        <v>3</v>
      </c>
      <c r="CA414" t="s">
        <v>115</v>
      </c>
      <c r="CC414" s="2" t="s">
        <v>7783</v>
      </c>
      <c r="CD414" t="s">
        <v>4423</v>
      </c>
      <c r="CF414" t="s">
        <v>119</v>
      </c>
      <c r="CG414" t="s">
        <v>120</v>
      </c>
      <c r="CH414" s="3">
        <v>96950</v>
      </c>
      <c r="CI414" s="4">
        <v>11.43</v>
      </c>
      <c r="CJ414" s="4">
        <v>11.43</v>
      </c>
      <c r="CK414" s="4">
        <v>17.14</v>
      </c>
      <c r="CL414" s="4">
        <v>17.14</v>
      </c>
      <c r="CM414" t="s">
        <v>136</v>
      </c>
      <c r="CN414">
        <v>0</v>
      </c>
      <c r="CO414" t="s">
        <v>137</v>
      </c>
      <c r="CQ414" t="s">
        <v>115</v>
      </c>
      <c r="CR414" t="s">
        <v>138</v>
      </c>
      <c r="CS414" t="s">
        <v>139</v>
      </c>
      <c r="CT414" t="s">
        <v>138</v>
      </c>
      <c r="CU414" t="s">
        <v>139</v>
      </c>
      <c r="CV414" t="s">
        <v>138</v>
      </c>
      <c r="CW414" t="s">
        <v>139</v>
      </c>
      <c r="CX414" t="s">
        <v>8613</v>
      </c>
      <c r="CY414" s="10">
        <v>16707891106</v>
      </c>
      <c r="CZ414" t="s">
        <v>1695</v>
      </c>
      <c r="DA414" t="s">
        <v>417</v>
      </c>
      <c r="DB414" t="s">
        <v>138</v>
      </c>
      <c r="DC414" t="s">
        <v>115</v>
      </c>
    </row>
    <row r="415" spans="1:112" ht="14.45" customHeight="1" x14ac:dyDescent="0.25">
      <c r="A415" t="s">
        <v>10404</v>
      </c>
      <c r="B415" t="s">
        <v>158</v>
      </c>
      <c r="C415" s="1">
        <v>45503</v>
      </c>
      <c r="D415" s="1">
        <v>45588</v>
      </c>
      <c r="E415" t="s">
        <v>114</v>
      </c>
      <c r="G415" t="s">
        <v>115</v>
      </c>
      <c r="H415" t="s">
        <v>115</v>
      </c>
      <c r="I415" t="s">
        <v>115</v>
      </c>
      <c r="J415" t="s">
        <v>10405</v>
      </c>
      <c r="K415" t="s">
        <v>10406</v>
      </c>
      <c r="L415" t="s">
        <v>9450</v>
      </c>
      <c r="N415" t="s">
        <v>119</v>
      </c>
      <c r="O415" t="s">
        <v>120</v>
      </c>
      <c r="P415" s="3">
        <v>96950</v>
      </c>
      <c r="Q415" t="s">
        <v>121</v>
      </c>
      <c r="S415" s="10">
        <v>16702878885</v>
      </c>
      <c r="U415" t="s">
        <v>10407</v>
      </c>
      <c r="V415">
        <v>722511</v>
      </c>
      <c r="W415" t="s">
        <v>123</v>
      </c>
      <c r="Y415" t="s">
        <v>9452</v>
      </c>
      <c r="Z415" t="s">
        <v>9453</v>
      </c>
      <c r="AB415" t="s">
        <v>235</v>
      </c>
      <c r="AC415" t="s">
        <v>9450</v>
      </c>
      <c r="AE415" t="s">
        <v>119</v>
      </c>
      <c r="AF415" t="s">
        <v>120</v>
      </c>
      <c r="AG415" s="3">
        <v>96950</v>
      </c>
      <c r="AH415" t="s">
        <v>121</v>
      </c>
      <c r="AJ415" s="10">
        <v>16702878885</v>
      </c>
      <c r="AL415" t="s">
        <v>10408</v>
      </c>
      <c r="AM415" t="s">
        <v>400</v>
      </c>
      <c r="AN415" t="s">
        <v>4324</v>
      </c>
      <c r="AO415" t="s">
        <v>4325</v>
      </c>
      <c r="AQ415" t="s">
        <v>4326</v>
      </c>
      <c r="AS415" t="s">
        <v>119</v>
      </c>
      <c r="AT415" t="s">
        <v>120</v>
      </c>
      <c r="AU415" s="3">
        <v>96950</v>
      </c>
      <c r="AV415" t="s">
        <v>121</v>
      </c>
      <c r="AX415">
        <v>16702875139</v>
      </c>
      <c r="AZ415" t="s">
        <v>4327</v>
      </c>
      <c r="BA415" t="s">
        <v>4328</v>
      </c>
      <c r="BD415" t="str">
        <f>"35-2014.00"</f>
        <v>35-2014.00</v>
      </c>
      <c r="BE415" t="s">
        <v>221</v>
      </c>
      <c r="BF415" t="s">
        <v>10409</v>
      </c>
      <c r="BG415" t="s">
        <v>373</v>
      </c>
      <c r="BH415">
        <v>3</v>
      </c>
      <c r="BJ415" s="1">
        <v>45597</v>
      </c>
      <c r="BK415" s="1">
        <v>45961</v>
      </c>
      <c r="BN415">
        <v>35</v>
      </c>
      <c r="BO415">
        <v>5</v>
      </c>
      <c r="BP415">
        <v>5</v>
      </c>
      <c r="BQ415">
        <v>5</v>
      </c>
      <c r="BR415">
        <v>5</v>
      </c>
      <c r="BS415">
        <v>5</v>
      </c>
      <c r="BT415">
        <v>5</v>
      </c>
      <c r="BU415">
        <v>5</v>
      </c>
      <c r="BV415" t="str">
        <f>"5:00 PM"</f>
        <v>5:00 PM</v>
      </c>
      <c r="BW415" t="str">
        <f>"10:00 PM"</f>
        <v>10:00 PM</v>
      </c>
      <c r="BX415" t="s">
        <v>240</v>
      </c>
      <c r="BY415">
        <v>0</v>
      </c>
      <c r="BZ415">
        <v>12</v>
      </c>
      <c r="CA415" t="s">
        <v>115</v>
      </c>
      <c r="CC415" t="s">
        <v>10410</v>
      </c>
      <c r="CD415" t="s">
        <v>10411</v>
      </c>
      <c r="CF415" t="s">
        <v>119</v>
      </c>
      <c r="CG415" t="s">
        <v>120</v>
      </c>
      <c r="CH415" s="3">
        <v>96950</v>
      </c>
      <c r="CI415" s="4">
        <v>8.83</v>
      </c>
      <c r="CJ415" s="4">
        <v>8.83</v>
      </c>
      <c r="CK415" s="4">
        <v>13.25</v>
      </c>
      <c r="CL415" s="4">
        <v>13.25</v>
      </c>
      <c r="CM415" t="s">
        <v>136</v>
      </c>
      <c r="CN415" t="s">
        <v>449</v>
      </c>
      <c r="CO415" t="s">
        <v>137</v>
      </c>
      <c r="CQ415" t="s">
        <v>115</v>
      </c>
      <c r="CR415" t="s">
        <v>138</v>
      </c>
      <c r="CS415" t="s">
        <v>139</v>
      </c>
      <c r="CT415" t="s">
        <v>138</v>
      </c>
      <c r="CU415" t="s">
        <v>139</v>
      </c>
      <c r="CV415" t="s">
        <v>138</v>
      </c>
      <c r="CW415" t="s">
        <v>139</v>
      </c>
      <c r="CX415" t="s">
        <v>4332</v>
      </c>
      <c r="CY415" s="10">
        <v>16702878885</v>
      </c>
      <c r="CZ415" t="s">
        <v>10408</v>
      </c>
      <c r="DA415" t="s">
        <v>139</v>
      </c>
      <c r="DB415" t="s">
        <v>138</v>
      </c>
      <c r="DC415" t="s">
        <v>115</v>
      </c>
      <c r="DD415" t="s">
        <v>4324</v>
      </c>
      <c r="DE415" t="s">
        <v>4325</v>
      </c>
      <c r="DG415" t="s">
        <v>4328</v>
      </c>
      <c r="DH415" t="s">
        <v>4327</v>
      </c>
    </row>
    <row r="416" spans="1:112" ht="14.45" customHeight="1" x14ac:dyDescent="0.25">
      <c r="A416" t="s">
        <v>12176</v>
      </c>
      <c r="B416" t="s">
        <v>248</v>
      </c>
      <c r="C416" s="1">
        <v>45446</v>
      </c>
      <c r="D416" s="1">
        <v>45588</v>
      </c>
      <c r="E416" t="s">
        <v>114</v>
      </c>
      <c r="G416" t="s">
        <v>115</v>
      </c>
      <c r="H416" t="s">
        <v>115</v>
      </c>
      <c r="I416" t="s">
        <v>115</v>
      </c>
      <c r="J416" t="s">
        <v>287</v>
      </c>
      <c r="K416" t="s">
        <v>139</v>
      </c>
      <c r="L416" t="s">
        <v>288</v>
      </c>
      <c r="M416" t="s">
        <v>289</v>
      </c>
      <c r="N416" t="s">
        <v>290</v>
      </c>
      <c r="O416" t="s">
        <v>120</v>
      </c>
      <c r="P416" s="3">
        <v>96952</v>
      </c>
      <c r="Q416" t="s">
        <v>121</v>
      </c>
      <c r="R416" t="s">
        <v>139</v>
      </c>
      <c r="S416" s="10">
        <v>16704339989</v>
      </c>
      <c r="U416" t="s">
        <v>291</v>
      </c>
      <c r="V416">
        <v>481111</v>
      </c>
      <c r="W416" t="s">
        <v>123</v>
      </c>
      <c r="Y416" t="s">
        <v>292</v>
      </c>
      <c r="Z416" t="s">
        <v>293</v>
      </c>
      <c r="AA416" t="s">
        <v>294</v>
      </c>
      <c r="AB416" t="s">
        <v>295</v>
      </c>
      <c r="AC416" t="s">
        <v>288</v>
      </c>
      <c r="AD416" t="s">
        <v>289</v>
      </c>
      <c r="AE416" t="s">
        <v>290</v>
      </c>
      <c r="AF416" t="s">
        <v>120</v>
      </c>
      <c r="AG416" s="3">
        <v>96952</v>
      </c>
      <c r="AH416" t="s">
        <v>121</v>
      </c>
      <c r="AJ416" s="10">
        <v>16704339989</v>
      </c>
      <c r="AL416" t="s">
        <v>296</v>
      </c>
      <c r="BD416" t="str">
        <f>"53-2012.00"</f>
        <v>53-2012.00</v>
      </c>
      <c r="BE416" t="s">
        <v>5149</v>
      </c>
      <c r="BF416" t="s">
        <v>8659</v>
      </c>
      <c r="BG416" t="s">
        <v>5151</v>
      </c>
      <c r="BH416">
        <v>2</v>
      </c>
      <c r="BI416">
        <v>2</v>
      </c>
      <c r="BJ416" s="1">
        <v>45566</v>
      </c>
      <c r="BK416" s="1">
        <v>45930</v>
      </c>
      <c r="BL416" s="1">
        <v>45588</v>
      </c>
      <c r="BM416" s="1">
        <v>45930</v>
      </c>
      <c r="BN416">
        <v>40</v>
      </c>
      <c r="BO416">
        <v>0</v>
      </c>
      <c r="BP416">
        <v>8</v>
      </c>
      <c r="BQ416">
        <v>8</v>
      </c>
      <c r="BR416">
        <v>8</v>
      </c>
      <c r="BS416">
        <v>8</v>
      </c>
      <c r="BT416">
        <v>8</v>
      </c>
      <c r="BU416">
        <v>0</v>
      </c>
      <c r="BV416" t="str">
        <f>"7:30 AM"</f>
        <v>7:30 AM</v>
      </c>
      <c r="BW416" t="str">
        <f>"4:30 PM"</f>
        <v>4:30 PM</v>
      </c>
      <c r="BX416" t="s">
        <v>133</v>
      </c>
      <c r="BY416">
        <v>2</v>
      </c>
      <c r="BZ416">
        <v>6</v>
      </c>
      <c r="CA416" t="s">
        <v>115</v>
      </c>
      <c r="CC416" s="2" t="s">
        <v>12177</v>
      </c>
      <c r="CD416" t="s">
        <v>288</v>
      </c>
      <c r="CE416" t="s">
        <v>289</v>
      </c>
      <c r="CF416" t="s">
        <v>290</v>
      </c>
      <c r="CG416" t="s">
        <v>120</v>
      </c>
      <c r="CH416" s="3">
        <v>96952</v>
      </c>
      <c r="CI416" s="4">
        <v>6881.5</v>
      </c>
      <c r="CJ416" s="4">
        <v>6881.5</v>
      </c>
      <c r="CK416" s="4">
        <v>0</v>
      </c>
      <c r="CL416" s="4">
        <v>0</v>
      </c>
      <c r="CM416" t="s">
        <v>609</v>
      </c>
      <c r="CN416" t="s">
        <v>5153</v>
      </c>
      <c r="CO416" t="s">
        <v>137</v>
      </c>
      <c r="CQ416" t="s">
        <v>115</v>
      </c>
      <c r="CR416" t="s">
        <v>138</v>
      </c>
      <c r="CS416" t="s">
        <v>139</v>
      </c>
      <c r="CT416" t="s">
        <v>139</v>
      </c>
      <c r="CU416" t="s">
        <v>138</v>
      </c>
      <c r="CV416" t="s">
        <v>138</v>
      </c>
      <c r="CW416" t="s">
        <v>139</v>
      </c>
      <c r="CX416" t="s">
        <v>301</v>
      </c>
      <c r="CY416" s="10">
        <v>16704339989</v>
      </c>
      <c r="CZ416" t="s">
        <v>5154</v>
      </c>
      <c r="DA416" t="s">
        <v>139</v>
      </c>
      <c r="DB416" t="s">
        <v>138</v>
      </c>
      <c r="DC416" t="s">
        <v>115</v>
      </c>
    </row>
    <row r="417" spans="1:112" ht="14.45" customHeight="1" x14ac:dyDescent="0.25">
      <c r="A417" t="s">
        <v>12405</v>
      </c>
      <c r="B417" t="s">
        <v>158</v>
      </c>
      <c r="C417" s="1">
        <v>45489</v>
      </c>
      <c r="D417" s="1">
        <v>45588</v>
      </c>
      <c r="E417" t="s">
        <v>114</v>
      </c>
      <c r="G417" t="s">
        <v>115</v>
      </c>
      <c r="H417" t="s">
        <v>115</v>
      </c>
      <c r="I417" t="s">
        <v>115</v>
      </c>
      <c r="J417" t="s">
        <v>4422</v>
      </c>
      <c r="L417" t="s">
        <v>4423</v>
      </c>
      <c r="N417" t="s">
        <v>119</v>
      </c>
      <c r="O417" t="s">
        <v>120</v>
      </c>
      <c r="P417" s="3">
        <v>96950</v>
      </c>
      <c r="Q417" t="s">
        <v>121</v>
      </c>
      <c r="R417" t="s">
        <v>1661</v>
      </c>
      <c r="S417" s="10">
        <v>16707891106</v>
      </c>
      <c r="U417" t="s">
        <v>1690</v>
      </c>
      <c r="V417">
        <v>541219</v>
      </c>
      <c r="W417" t="s">
        <v>123</v>
      </c>
      <c r="Y417" t="s">
        <v>1691</v>
      </c>
      <c r="Z417" t="s">
        <v>1692</v>
      </c>
      <c r="AA417" t="s">
        <v>1693</v>
      </c>
      <c r="AB417" t="s">
        <v>997</v>
      </c>
      <c r="AC417" t="s">
        <v>4423</v>
      </c>
      <c r="AE417" t="s">
        <v>128</v>
      </c>
      <c r="AF417" t="s">
        <v>120</v>
      </c>
      <c r="AG417" s="3">
        <v>96950</v>
      </c>
      <c r="AH417" t="s">
        <v>121</v>
      </c>
      <c r="AI417" t="s">
        <v>762</v>
      </c>
      <c r="AJ417" s="10">
        <v>16707891106</v>
      </c>
      <c r="AL417" t="s">
        <v>1695</v>
      </c>
      <c r="BD417" t="str">
        <f>"43-3031.00"</f>
        <v>43-3031.00</v>
      </c>
      <c r="BE417" t="s">
        <v>387</v>
      </c>
      <c r="BF417" t="s">
        <v>12406</v>
      </c>
      <c r="BG417" t="s">
        <v>1668</v>
      </c>
      <c r="BH417">
        <v>20</v>
      </c>
      <c r="BJ417" s="1">
        <v>45566</v>
      </c>
      <c r="BK417" s="1">
        <v>45930</v>
      </c>
      <c r="BN417">
        <v>35</v>
      </c>
      <c r="BO417">
        <v>0</v>
      </c>
      <c r="BP417">
        <v>7</v>
      </c>
      <c r="BQ417">
        <v>7</v>
      </c>
      <c r="BR417">
        <v>7</v>
      </c>
      <c r="BS417">
        <v>7</v>
      </c>
      <c r="BT417">
        <v>7</v>
      </c>
      <c r="BU417">
        <v>0</v>
      </c>
      <c r="BV417" t="str">
        <f>"8:00 AM"</f>
        <v>8:00 AM</v>
      </c>
      <c r="BW417" t="str">
        <f>"4:00 PM"</f>
        <v>4:00 PM</v>
      </c>
      <c r="BX417" t="s">
        <v>133</v>
      </c>
      <c r="BY417">
        <v>0</v>
      </c>
      <c r="BZ417">
        <v>3</v>
      </c>
      <c r="CA417" t="s">
        <v>115</v>
      </c>
      <c r="CC417" s="2" t="s">
        <v>7783</v>
      </c>
      <c r="CD417" t="s">
        <v>4423</v>
      </c>
      <c r="CF417" t="s">
        <v>128</v>
      </c>
      <c r="CG417" t="s">
        <v>120</v>
      </c>
      <c r="CH417" s="3">
        <v>96950</v>
      </c>
      <c r="CI417" s="4">
        <v>11.43</v>
      </c>
      <c r="CJ417" s="4">
        <v>11.43</v>
      </c>
      <c r="CK417" s="4">
        <v>17.14</v>
      </c>
      <c r="CL417" s="4">
        <v>17.14</v>
      </c>
      <c r="CM417" t="s">
        <v>136</v>
      </c>
      <c r="CO417" t="s">
        <v>137</v>
      </c>
      <c r="CQ417" t="s">
        <v>115</v>
      </c>
      <c r="CR417" t="s">
        <v>138</v>
      </c>
      <c r="CS417" t="s">
        <v>139</v>
      </c>
      <c r="CT417" t="s">
        <v>138</v>
      </c>
      <c r="CU417" t="s">
        <v>139</v>
      </c>
      <c r="CV417" t="s">
        <v>138</v>
      </c>
      <c r="CW417" t="s">
        <v>139</v>
      </c>
      <c r="CX417" t="s">
        <v>12407</v>
      </c>
      <c r="CY417" s="10">
        <v>16707891106</v>
      </c>
      <c r="CZ417" t="s">
        <v>1695</v>
      </c>
      <c r="DA417" t="s">
        <v>417</v>
      </c>
      <c r="DB417" t="s">
        <v>138</v>
      </c>
      <c r="DC417" t="s">
        <v>115</v>
      </c>
    </row>
    <row r="418" spans="1:112" ht="14.45" customHeight="1" x14ac:dyDescent="0.25">
      <c r="A418" t="s">
        <v>12898</v>
      </c>
      <c r="B418" t="s">
        <v>158</v>
      </c>
      <c r="C418" s="1">
        <v>45489</v>
      </c>
      <c r="D418" s="1">
        <v>45588</v>
      </c>
      <c r="E418" t="s">
        <v>210</v>
      </c>
      <c r="F418" s="1">
        <v>45564</v>
      </c>
      <c r="G418" t="s">
        <v>138</v>
      </c>
      <c r="H418" t="s">
        <v>115</v>
      </c>
      <c r="I418" t="s">
        <v>115</v>
      </c>
      <c r="J418" t="s">
        <v>4422</v>
      </c>
      <c r="L418" t="s">
        <v>4423</v>
      </c>
      <c r="N418" t="s">
        <v>119</v>
      </c>
      <c r="O418" t="s">
        <v>120</v>
      </c>
      <c r="P418" s="3">
        <v>96950</v>
      </c>
      <c r="Q418" t="s">
        <v>121</v>
      </c>
      <c r="R418" t="s">
        <v>762</v>
      </c>
      <c r="S418" s="10">
        <v>16707891106</v>
      </c>
      <c r="U418" t="s">
        <v>1690</v>
      </c>
      <c r="V418">
        <v>541219</v>
      </c>
      <c r="W418" t="s">
        <v>123</v>
      </c>
      <c r="Y418" t="s">
        <v>1691</v>
      </c>
      <c r="Z418" t="s">
        <v>1692</v>
      </c>
      <c r="AA418" t="s">
        <v>1693</v>
      </c>
      <c r="AB418" t="s">
        <v>997</v>
      </c>
      <c r="AC418" t="s">
        <v>4423</v>
      </c>
      <c r="AE418" t="s">
        <v>128</v>
      </c>
      <c r="AF418" t="s">
        <v>120</v>
      </c>
      <c r="AG418" s="3">
        <v>96950</v>
      </c>
      <c r="AH418" t="s">
        <v>121</v>
      </c>
      <c r="AI418" t="s">
        <v>762</v>
      </c>
      <c r="AJ418" s="10">
        <v>16707891106</v>
      </c>
      <c r="AL418" t="s">
        <v>1695</v>
      </c>
      <c r="BD418" t="str">
        <f>"43-3031.00"</f>
        <v>43-3031.00</v>
      </c>
      <c r="BE418" t="s">
        <v>387</v>
      </c>
      <c r="BF418" t="s">
        <v>12899</v>
      </c>
      <c r="BG418" t="s">
        <v>12900</v>
      </c>
      <c r="BH418">
        <v>20</v>
      </c>
      <c r="BJ418" s="1">
        <v>45566</v>
      </c>
      <c r="BK418" s="1">
        <v>46660</v>
      </c>
      <c r="BN418">
        <v>35</v>
      </c>
      <c r="BO418">
        <v>0</v>
      </c>
      <c r="BP418">
        <v>7</v>
      </c>
      <c r="BQ418">
        <v>7</v>
      </c>
      <c r="BR418">
        <v>7</v>
      </c>
      <c r="BS418">
        <v>7</v>
      </c>
      <c r="BT418">
        <v>7</v>
      </c>
      <c r="BU418">
        <v>0</v>
      </c>
      <c r="BV418" t="str">
        <f>"8:00 AM"</f>
        <v>8:00 AM</v>
      </c>
      <c r="BW418" t="str">
        <f>"4:00 PM"</f>
        <v>4:00 PM</v>
      </c>
      <c r="BX418" t="s">
        <v>133</v>
      </c>
      <c r="BY418">
        <v>0</v>
      </c>
      <c r="BZ418">
        <v>3</v>
      </c>
      <c r="CA418" t="s">
        <v>115</v>
      </c>
      <c r="CC418" s="2" t="s">
        <v>7783</v>
      </c>
      <c r="CD418" t="s">
        <v>4423</v>
      </c>
      <c r="CF418" t="s">
        <v>128</v>
      </c>
      <c r="CG418" t="s">
        <v>120</v>
      </c>
      <c r="CH418" s="3">
        <v>96950</v>
      </c>
      <c r="CI418" s="4">
        <v>11.43</v>
      </c>
      <c r="CJ418" s="4">
        <v>11.43</v>
      </c>
      <c r="CK418" s="4">
        <v>17.14</v>
      </c>
      <c r="CL418" s="4">
        <v>17.14</v>
      </c>
      <c r="CM418" t="s">
        <v>136</v>
      </c>
      <c r="CO418" t="s">
        <v>137</v>
      </c>
      <c r="CQ418" t="s">
        <v>115</v>
      </c>
      <c r="CR418" t="s">
        <v>138</v>
      </c>
      <c r="CS418" t="s">
        <v>139</v>
      </c>
      <c r="CT418" t="s">
        <v>138</v>
      </c>
      <c r="CU418" t="s">
        <v>139</v>
      </c>
      <c r="CV418" t="s">
        <v>138</v>
      </c>
      <c r="CW418" t="s">
        <v>139</v>
      </c>
      <c r="CX418" t="s">
        <v>5638</v>
      </c>
      <c r="CY418" s="10">
        <v>16707891106</v>
      </c>
      <c r="CZ418" t="s">
        <v>1695</v>
      </c>
      <c r="DA418" t="s">
        <v>417</v>
      </c>
      <c r="DB418" t="s">
        <v>138</v>
      </c>
      <c r="DC418" t="s">
        <v>115</v>
      </c>
    </row>
    <row r="419" spans="1:112" ht="14.45" customHeight="1" x14ac:dyDescent="0.25">
      <c r="A419" t="s">
        <v>12901</v>
      </c>
      <c r="B419" t="s">
        <v>248</v>
      </c>
      <c r="C419" s="1">
        <v>45495</v>
      </c>
      <c r="D419" s="1">
        <v>45588</v>
      </c>
      <c r="E419" t="s">
        <v>114</v>
      </c>
      <c r="G419" t="s">
        <v>115</v>
      </c>
      <c r="H419" t="s">
        <v>115</v>
      </c>
      <c r="I419" t="s">
        <v>115</v>
      </c>
      <c r="J419" t="s">
        <v>771</v>
      </c>
      <c r="K419" t="s">
        <v>7792</v>
      </c>
      <c r="L419" t="s">
        <v>7793</v>
      </c>
      <c r="M419" t="s">
        <v>1095</v>
      </c>
      <c r="N419" t="s">
        <v>128</v>
      </c>
      <c r="O419" t="s">
        <v>120</v>
      </c>
      <c r="P419" s="3">
        <v>96950</v>
      </c>
      <c r="Q419" t="s">
        <v>121</v>
      </c>
      <c r="S419" s="10">
        <v>16709892136</v>
      </c>
      <c r="T419">
        <v>0</v>
      </c>
      <c r="U419" t="s">
        <v>775</v>
      </c>
      <c r="V419">
        <v>61162</v>
      </c>
      <c r="W419" t="s">
        <v>123</v>
      </c>
      <c r="Y419" t="s">
        <v>7794</v>
      </c>
      <c r="Z419" t="s">
        <v>7795</v>
      </c>
      <c r="AB419" t="s">
        <v>126</v>
      </c>
      <c r="AC419" t="s">
        <v>7796</v>
      </c>
      <c r="AD419" t="s">
        <v>1095</v>
      </c>
      <c r="AE419" t="s">
        <v>128</v>
      </c>
      <c r="AF419" t="s">
        <v>120</v>
      </c>
      <c r="AG419" s="3">
        <v>96950</v>
      </c>
      <c r="AH419" t="s">
        <v>121</v>
      </c>
      <c r="AJ419" s="10">
        <v>16709892136</v>
      </c>
      <c r="AK419">
        <v>0</v>
      </c>
      <c r="AL419" t="s">
        <v>778</v>
      </c>
      <c r="BD419" t="str">
        <f>"25-3021.00"</f>
        <v>25-3021.00</v>
      </c>
      <c r="BE419" t="s">
        <v>130</v>
      </c>
      <c r="BF419" t="s">
        <v>779</v>
      </c>
      <c r="BG419" t="s">
        <v>780</v>
      </c>
      <c r="BH419">
        <v>1</v>
      </c>
      <c r="BI419">
        <v>1</v>
      </c>
      <c r="BJ419" s="1">
        <v>45597</v>
      </c>
      <c r="BK419" s="1">
        <v>45961</v>
      </c>
      <c r="BL419" s="1">
        <v>45597</v>
      </c>
      <c r="BM419" s="1">
        <v>45961</v>
      </c>
      <c r="BN419">
        <v>40</v>
      </c>
      <c r="BO419">
        <v>0</v>
      </c>
      <c r="BP419">
        <v>8</v>
      </c>
      <c r="BQ419">
        <v>8</v>
      </c>
      <c r="BR419">
        <v>8</v>
      </c>
      <c r="BS419">
        <v>8</v>
      </c>
      <c r="BT419">
        <v>8</v>
      </c>
      <c r="BU419">
        <v>0</v>
      </c>
      <c r="BV419" t="str">
        <f>"8:00 AM"</f>
        <v>8:00 AM</v>
      </c>
      <c r="BW419" t="str">
        <f>"5:00 PM"</f>
        <v>5:00 PM</v>
      </c>
      <c r="BX419" t="s">
        <v>133</v>
      </c>
      <c r="BY419">
        <v>0</v>
      </c>
      <c r="BZ419">
        <v>24</v>
      </c>
      <c r="CA419" t="s">
        <v>115</v>
      </c>
      <c r="CC419" t="s">
        <v>781</v>
      </c>
      <c r="CD419" t="s">
        <v>7793</v>
      </c>
      <c r="CE419" t="s">
        <v>1095</v>
      </c>
      <c r="CF419" t="s">
        <v>128</v>
      </c>
      <c r="CG419" t="s">
        <v>120</v>
      </c>
      <c r="CH419" s="3">
        <v>96950</v>
      </c>
      <c r="CI419" s="4">
        <v>19.309999999999999</v>
      </c>
      <c r="CJ419" s="4">
        <v>19.309999999999999</v>
      </c>
      <c r="CK419" s="4">
        <v>28.97</v>
      </c>
      <c r="CL419" s="4">
        <v>28.97</v>
      </c>
      <c r="CM419" t="s">
        <v>136</v>
      </c>
      <c r="CN419" t="s">
        <v>139</v>
      </c>
      <c r="CO419" t="s">
        <v>137</v>
      </c>
      <c r="CQ419" t="s">
        <v>115</v>
      </c>
      <c r="CR419" t="s">
        <v>138</v>
      </c>
      <c r="CS419" t="s">
        <v>139</v>
      </c>
      <c r="CT419" t="s">
        <v>138</v>
      </c>
      <c r="CU419" t="s">
        <v>139</v>
      </c>
      <c r="CV419" t="s">
        <v>138</v>
      </c>
      <c r="CW419" t="s">
        <v>139</v>
      </c>
      <c r="CX419" t="s">
        <v>1103</v>
      </c>
      <c r="CY419" s="10">
        <v>16709892136</v>
      </c>
      <c r="CZ419" t="s">
        <v>778</v>
      </c>
      <c r="DA419" t="s">
        <v>139</v>
      </c>
      <c r="DB419" t="s">
        <v>138</v>
      </c>
      <c r="DC419" t="s">
        <v>115</v>
      </c>
      <c r="DD419" t="s">
        <v>7794</v>
      </c>
      <c r="DE419" t="s">
        <v>7795</v>
      </c>
      <c r="DG419" t="s">
        <v>771</v>
      </c>
      <c r="DH419" t="s">
        <v>778</v>
      </c>
    </row>
    <row r="420" spans="1:112" ht="14.45" customHeight="1" x14ac:dyDescent="0.25">
      <c r="A420" t="s">
        <v>13165</v>
      </c>
      <c r="B420" t="s">
        <v>113</v>
      </c>
      <c r="C420" s="1">
        <v>45553</v>
      </c>
      <c r="D420" s="1">
        <v>45588</v>
      </c>
      <c r="E420" t="s">
        <v>210</v>
      </c>
      <c r="F420" s="1">
        <v>45656</v>
      </c>
      <c r="G420" t="s">
        <v>115</v>
      </c>
      <c r="H420" t="s">
        <v>115</v>
      </c>
      <c r="I420" t="s">
        <v>115</v>
      </c>
      <c r="J420" t="s">
        <v>7832</v>
      </c>
      <c r="K420" t="s">
        <v>7833</v>
      </c>
      <c r="L420" t="s">
        <v>2014</v>
      </c>
      <c r="M420" t="s">
        <v>639</v>
      </c>
      <c r="N420" t="s">
        <v>128</v>
      </c>
      <c r="O420" t="s">
        <v>120</v>
      </c>
      <c r="P420" s="3">
        <v>96950</v>
      </c>
      <c r="Q420" t="s">
        <v>121</v>
      </c>
      <c r="S420" s="10">
        <v>16702881463</v>
      </c>
      <c r="U420" t="s">
        <v>642</v>
      </c>
      <c r="V420">
        <v>561320</v>
      </c>
      <c r="W420" t="s">
        <v>123</v>
      </c>
      <c r="Y420" t="s">
        <v>383</v>
      </c>
      <c r="Z420" t="s">
        <v>2016</v>
      </c>
      <c r="AA420" t="s">
        <v>2017</v>
      </c>
      <c r="AB420" t="s">
        <v>235</v>
      </c>
      <c r="AC420" t="s">
        <v>2014</v>
      </c>
      <c r="AE420" t="s">
        <v>119</v>
      </c>
      <c r="AF420" t="s">
        <v>120</v>
      </c>
      <c r="AG420" s="3">
        <v>96950</v>
      </c>
      <c r="AH420" t="s">
        <v>121</v>
      </c>
      <c r="AJ420" s="10">
        <v>16702881463</v>
      </c>
      <c r="AL420" t="s">
        <v>3607</v>
      </c>
      <c r="BD420" t="str">
        <f>"43-3031.00"</f>
        <v>43-3031.00</v>
      </c>
      <c r="BE420" t="s">
        <v>387</v>
      </c>
      <c r="BF420" t="s">
        <v>8310</v>
      </c>
      <c r="BG420" t="s">
        <v>8311</v>
      </c>
      <c r="BH420">
        <v>7</v>
      </c>
      <c r="BJ420" s="1">
        <v>45658</v>
      </c>
      <c r="BK420" s="1">
        <v>46022</v>
      </c>
      <c r="BN420">
        <v>35</v>
      </c>
      <c r="BO420">
        <v>0</v>
      </c>
      <c r="BP420">
        <v>7</v>
      </c>
      <c r="BQ420">
        <v>7</v>
      </c>
      <c r="BR420">
        <v>7</v>
      </c>
      <c r="BS420">
        <v>7</v>
      </c>
      <c r="BT420">
        <v>7</v>
      </c>
      <c r="BU420">
        <v>0</v>
      </c>
      <c r="BV420" t="str">
        <f>"8:30 AM"</f>
        <v>8:30 AM</v>
      </c>
      <c r="BW420" t="str">
        <f>"4:30 PM"</f>
        <v>4:30 PM</v>
      </c>
      <c r="BX420" t="s">
        <v>133</v>
      </c>
      <c r="BY420">
        <v>0</v>
      </c>
      <c r="BZ420">
        <v>6</v>
      </c>
      <c r="CA420" t="s">
        <v>115</v>
      </c>
      <c r="CC420" s="2" t="s">
        <v>13166</v>
      </c>
      <c r="CD420" t="s">
        <v>2014</v>
      </c>
      <c r="CF420" t="s">
        <v>119</v>
      </c>
      <c r="CG420" t="s">
        <v>120</v>
      </c>
      <c r="CH420" s="3">
        <v>96950</v>
      </c>
      <c r="CI420" s="4">
        <v>12.28</v>
      </c>
      <c r="CJ420" s="4">
        <v>12.28</v>
      </c>
      <c r="CK420" s="4">
        <v>18.420000000000002</v>
      </c>
      <c r="CL420" s="4">
        <v>18.420000000000002</v>
      </c>
      <c r="CM420" t="s">
        <v>136</v>
      </c>
      <c r="CN420" t="s">
        <v>240</v>
      </c>
      <c r="CO420" t="s">
        <v>137</v>
      </c>
      <c r="CQ420" t="s">
        <v>115</v>
      </c>
      <c r="CR420" t="s">
        <v>138</v>
      </c>
      <c r="CS420" t="s">
        <v>139</v>
      </c>
      <c r="CT420" t="s">
        <v>138</v>
      </c>
      <c r="CU420" t="s">
        <v>139</v>
      </c>
      <c r="CV420" t="s">
        <v>138</v>
      </c>
      <c r="CW420" t="s">
        <v>139</v>
      </c>
      <c r="CX420" s="2" t="s">
        <v>7836</v>
      </c>
      <c r="CY420" s="10">
        <v>16702881463</v>
      </c>
      <c r="CZ420" t="s">
        <v>646</v>
      </c>
      <c r="DA420" t="s">
        <v>417</v>
      </c>
      <c r="DB420" t="s">
        <v>138</v>
      </c>
      <c r="DC420" t="s">
        <v>115</v>
      </c>
    </row>
    <row r="421" spans="1:112" ht="14.45" customHeight="1" x14ac:dyDescent="0.25">
      <c r="A421" t="s">
        <v>13570</v>
      </c>
      <c r="B421" t="s">
        <v>158</v>
      </c>
      <c r="C421" s="1">
        <v>45463</v>
      </c>
      <c r="D421" s="1">
        <v>45588</v>
      </c>
      <c r="E421" t="s">
        <v>210</v>
      </c>
      <c r="F421" s="1">
        <v>45564</v>
      </c>
      <c r="G421" t="s">
        <v>115</v>
      </c>
      <c r="H421" t="s">
        <v>115</v>
      </c>
      <c r="I421" t="s">
        <v>115</v>
      </c>
      <c r="J421" t="s">
        <v>1239</v>
      </c>
      <c r="K421" t="s">
        <v>2055</v>
      </c>
      <c r="L421" t="s">
        <v>1241</v>
      </c>
      <c r="N421" t="s">
        <v>128</v>
      </c>
      <c r="O421" t="s">
        <v>120</v>
      </c>
      <c r="P421" s="3">
        <v>96950</v>
      </c>
      <c r="Q421" t="s">
        <v>121</v>
      </c>
      <c r="S421" s="10">
        <v>16707833052</v>
      </c>
      <c r="U421" t="s">
        <v>1242</v>
      </c>
      <c r="V421">
        <v>561311</v>
      </c>
      <c r="W421" t="s">
        <v>123</v>
      </c>
      <c r="Y421" t="s">
        <v>1243</v>
      </c>
      <c r="Z421" t="s">
        <v>1244</v>
      </c>
      <c r="AB421" t="s">
        <v>218</v>
      </c>
      <c r="AC421" t="s">
        <v>1241</v>
      </c>
      <c r="AE421" t="s">
        <v>128</v>
      </c>
      <c r="AF421" t="s">
        <v>120</v>
      </c>
      <c r="AG421" s="3">
        <v>96950</v>
      </c>
      <c r="AH421" t="s">
        <v>121</v>
      </c>
      <c r="AJ421" s="10">
        <v>16707833052</v>
      </c>
      <c r="AL421" t="s">
        <v>1245</v>
      </c>
      <c r="BD421" t="str">
        <f>"37-2012.00"</f>
        <v>37-2012.00</v>
      </c>
      <c r="BE421" t="s">
        <v>647</v>
      </c>
      <c r="BF421" t="s">
        <v>13571</v>
      </c>
      <c r="BG421" t="s">
        <v>2036</v>
      </c>
      <c r="BH421">
        <v>10</v>
      </c>
      <c r="BJ421" s="1">
        <v>45566</v>
      </c>
      <c r="BK421" s="1">
        <v>45930</v>
      </c>
      <c r="BN421">
        <v>35</v>
      </c>
      <c r="BO421">
        <v>0</v>
      </c>
      <c r="BP421">
        <v>7</v>
      </c>
      <c r="BQ421">
        <v>7</v>
      </c>
      <c r="BR421">
        <v>7</v>
      </c>
      <c r="BS421">
        <v>7</v>
      </c>
      <c r="BT421">
        <v>7</v>
      </c>
      <c r="BU421">
        <v>0</v>
      </c>
      <c r="BV421" t="str">
        <f>"8:00 AM"</f>
        <v>8:00 AM</v>
      </c>
      <c r="BW421" t="str">
        <f>"3:00 PM"</f>
        <v>3:00 PM</v>
      </c>
      <c r="BX421" t="s">
        <v>240</v>
      </c>
      <c r="BY421">
        <v>0</v>
      </c>
      <c r="BZ421">
        <v>3</v>
      </c>
      <c r="CA421" t="s">
        <v>115</v>
      </c>
      <c r="CC421" t="s">
        <v>13572</v>
      </c>
      <c r="CD421" t="s">
        <v>1249</v>
      </c>
      <c r="CF421" t="s">
        <v>128</v>
      </c>
      <c r="CG421" t="s">
        <v>120</v>
      </c>
      <c r="CH421" s="3">
        <v>96950</v>
      </c>
      <c r="CI421" s="4">
        <v>7.64</v>
      </c>
      <c r="CJ421" s="4">
        <v>7.64</v>
      </c>
      <c r="CK421" s="4">
        <v>11.46</v>
      </c>
      <c r="CL421" s="4">
        <v>11.46</v>
      </c>
      <c r="CM421" t="s">
        <v>136</v>
      </c>
      <c r="CN421" t="s">
        <v>191</v>
      </c>
      <c r="CO421" t="s">
        <v>137</v>
      </c>
      <c r="CQ421" t="s">
        <v>115</v>
      </c>
      <c r="CR421" t="s">
        <v>138</v>
      </c>
      <c r="CS421" t="s">
        <v>139</v>
      </c>
      <c r="CT421" t="s">
        <v>138</v>
      </c>
      <c r="CU421" t="s">
        <v>139</v>
      </c>
      <c r="CV421" t="s">
        <v>138</v>
      </c>
      <c r="CW421" t="s">
        <v>139</v>
      </c>
      <c r="CX421" t="s">
        <v>8229</v>
      </c>
      <c r="CY421" s="10">
        <v>16702353052</v>
      </c>
      <c r="CZ421" t="s">
        <v>1251</v>
      </c>
      <c r="DA421" t="s">
        <v>139</v>
      </c>
      <c r="DB421" t="s">
        <v>138</v>
      </c>
      <c r="DC421" t="s">
        <v>115</v>
      </c>
    </row>
    <row r="422" spans="1:112" ht="14.45" customHeight="1" x14ac:dyDescent="0.25">
      <c r="A422" t="s">
        <v>13595</v>
      </c>
      <c r="B422" t="s">
        <v>248</v>
      </c>
      <c r="C422" s="1">
        <v>45488</v>
      </c>
      <c r="D422" s="1">
        <v>45588</v>
      </c>
      <c r="E422" t="s">
        <v>210</v>
      </c>
      <c r="F422" s="1">
        <v>45564</v>
      </c>
      <c r="G422" t="s">
        <v>115</v>
      </c>
      <c r="H422" t="s">
        <v>115</v>
      </c>
      <c r="I422" t="s">
        <v>115</v>
      </c>
      <c r="J422" t="s">
        <v>8954</v>
      </c>
      <c r="K422" t="s">
        <v>8955</v>
      </c>
      <c r="L422" t="s">
        <v>8965</v>
      </c>
      <c r="N422" t="s">
        <v>128</v>
      </c>
      <c r="O422" t="s">
        <v>120</v>
      </c>
      <c r="P422" s="3">
        <v>96950</v>
      </c>
      <c r="Q422" t="s">
        <v>121</v>
      </c>
      <c r="S422" s="10">
        <v>16702858718</v>
      </c>
      <c r="U422" t="s">
        <v>13596</v>
      </c>
      <c r="V422">
        <v>444140</v>
      </c>
      <c r="W422" t="s">
        <v>123</v>
      </c>
      <c r="Y422" t="s">
        <v>8959</v>
      </c>
      <c r="Z422" t="s">
        <v>8960</v>
      </c>
      <c r="AB422" t="s">
        <v>218</v>
      </c>
      <c r="AC422" t="s">
        <v>8957</v>
      </c>
      <c r="AE422" t="s">
        <v>119</v>
      </c>
      <c r="AF422" t="s">
        <v>120</v>
      </c>
      <c r="AG422" s="3">
        <v>96950</v>
      </c>
      <c r="AH422" t="s">
        <v>121</v>
      </c>
      <c r="AJ422" s="10">
        <v>16702858718</v>
      </c>
      <c r="AL422" t="s">
        <v>8962</v>
      </c>
      <c r="BD422" t="str">
        <f>"43-3031.00"</f>
        <v>43-3031.00</v>
      </c>
      <c r="BE422" t="s">
        <v>387</v>
      </c>
      <c r="BF422" t="s">
        <v>13597</v>
      </c>
      <c r="BG422" t="s">
        <v>7459</v>
      </c>
      <c r="BH422">
        <v>1</v>
      </c>
      <c r="BI422">
        <v>1</v>
      </c>
      <c r="BJ422" s="1">
        <v>45566</v>
      </c>
      <c r="BK422" s="1">
        <v>45930</v>
      </c>
      <c r="BL422" s="1">
        <v>45588</v>
      </c>
      <c r="BM422" s="1">
        <v>45930</v>
      </c>
      <c r="BN422">
        <v>36</v>
      </c>
      <c r="BO422">
        <v>0</v>
      </c>
      <c r="BP422">
        <v>6</v>
      </c>
      <c r="BQ422">
        <v>6</v>
      </c>
      <c r="BR422">
        <v>6</v>
      </c>
      <c r="BS422">
        <v>6</v>
      </c>
      <c r="BT422">
        <v>6</v>
      </c>
      <c r="BU422">
        <v>6</v>
      </c>
      <c r="BV422" t="str">
        <f>"8:00 AM"</f>
        <v>8:00 AM</v>
      </c>
      <c r="BW422" t="str">
        <f>"2:00 PM"</f>
        <v>2:00 PM</v>
      </c>
      <c r="BX422" t="s">
        <v>133</v>
      </c>
      <c r="BY422">
        <v>0</v>
      </c>
      <c r="BZ422">
        <v>24</v>
      </c>
      <c r="CA422" t="s">
        <v>115</v>
      </c>
      <c r="CC422" t="s">
        <v>13598</v>
      </c>
      <c r="CD422" t="s">
        <v>8965</v>
      </c>
      <c r="CF422" t="s">
        <v>128</v>
      </c>
      <c r="CG422" t="s">
        <v>120</v>
      </c>
      <c r="CH422" s="3">
        <v>96950</v>
      </c>
      <c r="CI422" s="4">
        <v>12.28</v>
      </c>
      <c r="CJ422" s="4">
        <v>12.28</v>
      </c>
      <c r="CK422" s="4">
        <v>18.420000000000002</v>
      </c>
      <c r="CL422" s="4">
        <v>18.420000000000002</v>
      </c>
      <c r="CM422" t="s">
        <v>136</v>
      </c>
      <c r="CN422" t="s">
        <v>139</v>
      </c>
      <c r="CO422" t="s">
        <v>137</v>
      </c>
      <c r="CQ422" t="s">
        <v>115</v>
      </c>
      <c r="CR422" t="s">
        <v>138</v>
      </c>
      <c r="CS422" t="s">
        <v>139</v>
      </c>
      <c r="CT422" t="s">
        <v>138</v>
      </c>
      <c r="CU422" t="s">
        <v>139</v>
      </c>
      <c r="CV422" t="s">
        <v>138</v>
      </c>
      <c r="CW422" t="s">
        <v>139</v>
      </c>
      <c r="CX422" t="s">
        <v>8966</v>
      </c>
      <c r="CY422" s="10">
        <v>16702345678</v>
      </c>
      <c r="CZ422" t="s">
        <v>8962</v>
      </c>
      <c r="DA422" t="s">
        <v>139</v>
      </c>
      <c r="DB422" t="s">
        <v>138</v>
      </c>
      <c r="DC422" t="s">
        <v>115</v>
      </c>
    </row>
    <row r="423" spans="1:112" ht="14.45" customHeight="1" x14ac:dyDescent="0.25">
      <c r="A423" t="s">
        <v>2992</v>
      </c>
      <c r="B423" t="s">
        <v>158</v>
      </c>
      <c r="C423" s="1">
        <v>45504</v>
      </c>
      <c r="D423" s="1">
        <v>45589</v>
      </c>
      <c r="E423" t="s">
        <v>210</v>
      </c>
      <c r="F423" s="1">
        <v>45564</v>
      </c>
      <c r="G423" t="s">
        <v>138</v>
      </c>
      <c r="H423" t="s">
        <v>115</v>
      </c>
      <c r="I423" t="s">
        <v>115</v>
      </c>
      <c r="J423" t="s">
        <v>2993</v>
      </c>
      <c r="K423" t="s">
        <v>2994</v>
      </c>
      <c r="L423" t="s">
        <v>2995</v>
      </c>
      <c r="M423" t="s">
        <v>2996</v>
      </c>
      <c r="N423" t="s">
        <v>119</v>
      </c>
      <c r="O423" t="s">
        <v>120</v>
      </c>
      <c r="P423" s="3">
        <v>96950</v>
      </c>
      <c r="Q423" t="s">
        <v>121</v>
      </c>
      <c r="S423" s="10">
        <v>16702349272</v>
      </c>
      <c r="U423" t="s">
        <v>2997</v>
      </c>
      <c r="V423">
        <v>513110</v>
      </c>
      <c r="W423" t="s">
        <v>123</v>
      </c>
      <c r="Y423" t="s">
        <v>617</v>
      </c>
      <c r="Z423" t="s">
        <v>2998</v>
      </c>
      <c r="AA423" t="s">
        <v>2999</v>
      </c>
      <c r="AB423" t="s">
        <v>3000</v>
      </c>
      <c r="AC423" t="s">
        <v>2995</v>
      </c>
      <c r="AD423" t="s">
        <v>2996</v>
      </c>
      <c r="AE423" t="s">
        <v>119</v>
      </c>
      <c r="AF423" t="s">
        <v>120</v>
      </c>
      <c r="AG423" s="3">
        <v>96950</v>
      </c>
      <c r="AH423" t="s">
        <v>121</v>
      </c>
      <c r="AJ423" s="10">
        <v>16702349272</v>
      </c>
      <c r="AK423">
        <v>126</v>
      </c>
      <c r="AL423" t="s">
        <v>3001</v>
      </c>
      <c r="BD423" t="str">
        <f>"13-2011.00"</f>
        <v>13-2011.00</v>
      </c>
      <c r="BE423" t="s">
        <v>893</v>
      </c>
      <c r="BF423" t="s">
        <v>3002</v>
      </c>
      <c r="BG423" t="s">
        <v>895</v>
      </c>
      <c r="BH423">
        <v>1</v>
      </c>
      <c r="BJ423" s="1">
        <v>45566</v>
      </c>
      <c r="BK423" s="1">
        <v>46660</v>
      </c>
      <c r="BN423">
        <v>35</v>
      </c>
      <c r="BO423">
        <v>0</v>
      </c>
      <c r="BP423">
        <v>8</v>
      </c>
      <c r="BQ423">
        <v>8</v>
      </c>
      <c r="BR423">
        <v>8</v>
      </c>
      <c r="BS423">
        <v>8</v>
      </c>
      <c r="BT423">
        <v>3</v>
      </c>
      <c r="BU423">
        <v>0</v>
      </c>
      <c r="BV423" t="str">
        <f>"8:00 AM"</f>
        <v>8:00 AM</v>
      </c>
      <c r="BW423" t="str">
        <f>"5:00 PM"</f>
        <v>5:00 PM</v>
      </c>
      <c r="BX423" t="s">
        <v>360</v>
      </c>
      <c r="BY423">
        <v>0</v>
      </c>
      <c r="BZ423">
        <v>48</v>
      </c>
      <c r="CA423" t="s">
        <v>115</v>
      </c>
      <c r="CC423" t="s">
        <v>3003</v>
      </c>
      <c r="CD423" t="s">
        <v>2995</v>
      </c>
      <c r="CE423" t="s">
        <v>3004</v>
      </c>
      <c r="CF423" t="s">
        <v>119</v>
      </c>
      <c r="CG423" t="s">
        <v>120</v>
      </c>
      <c r="CH423" s="3">
        <v>96950</v>
      </c>
      <c r="CI423" s="4">
        <v>16.98</v>
      </c>
      <c r="CJ423" s="4">
        <v>16.98</v>
      </c>
      <c r="CK423" s="4">
        <v>0</v>
      </c>
      <c r="CL423" s="4">
        <v>0</v>
      </c>
      <c r="CM423" t="s">
        <v>136</v>
      </c>
      <c r="CO423" t="s">
        <v>137</v>
      </c>
      <c r="CQ423" t="s">
        <v>115</v>
      </c>
      <c r="CR423" t="s">
        <v>138</v>
      </c>
      <c r="CS423" t="s">
        <v>139</v>
      </c>
      <c r="CT423" t="s">
        <v>139</v>
      </c>
      <c r="CU423" t="s">
        <v>139</v>
      </c>
      <c r="CV423" t="s">
        <v>138</v>
      </c>
      <c r="CW423" t="s">
        <v>139</v>
      </c>
      <c r="CX423" t="s">
        <v>3005</v>
      </c>
      <c r="CY423" s="10">
        <v>16702349272</v>
      </c>
      <c r="CZ423" t="s">
        <v>3006</v>
      </c>
      <c r="DA423" t="s">
        <v>3007</v>
      </c>
      <c r="DB423" t="s">
        <v>138</v>
      </c>
      <c r="DC423" t="s">
        <v>115</v>
      </c>
      <c r="DD423" t="s">
        <v>617</v>
      </c>
      <c r="DE423" t="s">
        <v>2998</v>
      </c>
      <c r="DF423" t="s">
        <v>3008</v>
      </c>
      <c r="DG423" t="s">
        <v>2993</v>
      </c>
      <c r="DH423" t="s">
        <v>3001</v>
      </c>
    </row>
    <row r="424" spans="1:112" ht="14.45" customHeight="1" x14ac:dyDescent="0.25">
      <c r="A424" t="s">
        <v>4273</v>
      </c>
      <c r="B424" t="s">
        <v>248</v>
      </c>
      <c r="C424" s="1">
        <v>45513</v>
      </c>
      <c r="D424" s="1">
        <v>45589</v>
      </c>
      <c r="E424" t="s">
        <v>210</v>
      </c>
      <c r="F424" s="1">
        <v>45687</v>
      </c>
      <c r="G424" t="s">
        <v>138</v>
      </c>
      <c r="H424" t="s">
        <v>115</v>
      </c>
      <c r="I424" t="s">
        <v>115</v>
      </c>
      <c r="J424" t="s">
        <v>211</v>
      </c>
      <c r="K424" t="s">
        <v>212</v>
      </c>
      <c r="L424" t="s">
        <v>213</v>
      </c>
      <c r="N424" t="s">
        <v>128</v>
      </c>
      <c r="O424" t="s">
        <v>120</v>
      </c>
      <c r="P424" s="3">
        <v>96950</v>
      </c>
      <c r="Q424" t="s">
        <v>121</v>
      </c>
      <c r="S424" s="10">
        <v>16702354658</v>
      </c>
      <c r="U424" t="s">
        <v>214</v>
      </c>
      <c r="V424">
        <v>311811</v>
      </c>
      <c r="W424" t="s">
        <v>123</v>
      </c>
      <c r="Y424" t="s">
        <v>215</v>
      </c>
      <c r="Z424" t="s">
        <v>216</v>
      </c>
      <c r="AA424" t="s">
        <v>217</v>
      </c>
      <c r="AB424" t="s">
        <v>218</v>
      </c>
      <c r="AC424" t="s">
        <v>219</v>
      </c>
      <c r="AE424" t="s">
        <v>128</v>
      </c>
      <c r="AF424" t="s">
        <v>120</v>
      </c>
      <c r="AG424" s="3">
        <v>96950</v>
      </c>
      <c r="AH424" t="s">
        <v>121</v>
      </c>
      <c r="AJ424" s="10">
        <v>16702354658</v>
      </c>
      <c r="AL424" t="s">
        <v>220</v>
      </c>
      <c r="BD424" t="str">
        <f>"51-3011.00"</f>
        <v>51-3011.00</v>
      </c>
      <c r="BE424" t="s">
        <v>462</v>
      </c>
      <c r="BF424" t="s">
        <v>3518</v>
      </c>
      <c r="BG424" t="s">
        <v>464</v>
      </c>
      <c r="BH424">
        <v>3</v>
      </c>
      <c r="BI424">
        <v>3</v>
      </c>
      <c r="BJ424" s="1">
        <v>45689</v>
      </c>
      <c r="BK424" s="1">
        <v>46053</v>
      </c>
      <c r="BL424" s="1">
        <v>45689</v>
      </c>
      <c r="BM424" s="1">
        <v>46053</v>
      </c>
      <c r="BN424">
        <v>35</v>
      </c>
      <c r="BO424">
        <v>7</v>
      </c>
      <c r="BP424">
        <v>0</v>
      </c>
      <c r="BQ424">
        <v>0</v>
      </c>
      <c r="BR424">
        <v>7</v>
      </c>
      <c r="BS424">
        <v>7</v>
      </c>
      <c r="BT424">
        <v>7</v>
      </c>
      <c r="BU424">
        <v>7</v>
      </c>
      <c r="BV424" t="str">
        <f>"1:00 PM"</f>
        <v>1:00 PM</v>
      </c>
      <c r="BW424" t="str">
        <f>"9:00 PM"</f>
        <v>9:00 PM</v>
      </c>
      <c r="BX424" t="s">
        <v>240</v>
      </c>
      <c r="BY424">
        <v>0</v>
      </c>
      <c r="BZ424">
        <v>12</v>
      </c>
      <c r="CA424" t="s">
        <v>115</v>
      </c>
      <c r="CC424" t="s">
        <v>224</v>
      </c>
      <c r="CD424" t="s">
        <v>225</v>
      </c>
      <c r="CE424" t="s">
        <v>213</v>
      </c>
      <c r="CF424" t="s">
        <v>128</v>
      </c>
      <c r="CG424" t="s">
        <v>120</v>
      </c>
      <c r="CH424" s="3">
        <v>96950</v>
      </c>
      <c r="CI424" s="4">
        <v>8.64</v>
      </c>
      <c r="CJ424" s="4">
        <v>8.64</v>
      </c>
      <c r="CK424" s="4">
        <v>12.96</v>
      </c>
      <c r="CL424" s="4">
        <v>12.96</v>
      </c>
      <c r="CM424" t="s">
        <v>136</v>
      </c>
      <c r="CN424" t="s">
        <v>139</v>
      </c>
      <c r="CO424" t="s">
        <v>137</v>
      </c>
      <c r="CQ424" t="s">
        <v>115</v>
      </c>
      <c r="CR424" t="s">
        <v>138</v>
      </c>
      <c r="CS424" t="s">
        <v>139</v>
      </c>
      <c r="CT424" t="s">
        <v>138</v>
      </c>
      <c r="CU424" t="s">
        <v>139</v>
      </c>
      <c r="CV424" t="s">
        <v>138</v>
      </c>
      <c r="CW424" t="s">
        <v>139</v>
      </c>
      <c r="CX424" t="s">
        <v>3519</v>
      </c>
      <c r="CY424" s="10">
        <v>16702354658</v>
      </c>
      <c r="CZ424" t="s">
        <v>220</v>
      </c>
      <c r="DA424" t="s">
        <v>139</v>
      </c>
      <c r="DB424" t="s">
        <v>138</v>
      </c>
      <c r="DC424" t="s">
        <v>115</v>
      </c>
    </row>
    <row r="425" spans="1:112" ht="14.45" customHeight="1" x14ac:dyDescent="0.25">
      <c r="A425" t="s">
        <v>4382</v>
      </c>
      <c r="B425" t="s">
        <v>158</v>
      </c>
      <c r="C425" s="1">
        <v>45516</v>
      </c>
      <c r="D425" s="1">
        <v>45589</v>
      </c>
      <c r="E425" t="s">
        <v>114</v>
      </c>
      <c r="G425" t="s">
        <v>115</v>
      </c>
      <c r="H425" t="s">
        <v>115</v>
      </c>
      <c r="I425" t="s">
        <v>115</v>
      </c>
      <c r="J425" t="s">
        <v>4383</v>
      </c>
      <c r="L425" t="s">
        <v>4384</v>
      </c>
      <c r="M425" t="s">
        <v>4385</v>
      </c>
      <c r="N425" t="s">
        <v>272</v>
      </c>
      <c r="O425" t="s">
        <v>120</v>
      </c>
      <c r="P425" s="3">
        <v>96952</v>
      </c>
      <c r="Q425" t="s">
        <v>121</v>
      </c>
      <c r="S425" s="10">
        <v>16707832999</v>
      </c>
      <c r="U425" t="s">
        <v>4386</v>
      </c>
      <c r="V425">
        <v>72251</v>
      </c>
      <c r="W425" t="s">
        <v>123</v>
      </c>
      <c r="Y425" t="s">
        <v>414</v>
      </c>
      <c r="Z425" t="s">
        <v>4387</v>
      </c>
      <c r="AA425" t="s">
        <v>4388</v>
      </c>
      <c r="AB425" t="s">
        <v>295</v>
      </c>
      <c r="AC425" t="s">
        <v>4385</v>
      </c>
      <c r="AE425" t="s">
        <v>290</v>
      </c>
      <c r="AF425" t="s">
        <v>120</v>
      </c>
      <c r="AG425" s="3">
        <v>96952</v>
      </c>
      <c r="AH425" t="s">
        <v>121</v>
      </c>
      <c r="AJ425" s="10">
        <v>16707832999</v>
      </c>
      <c r="AL425" t="s">
        <v>4389</v>
      </c>
      <c r="BD425" t="str">
        <f>"35-3031.00"</f>
        <v>35-3031.00</v>
      </c>
      <c r="BE425" t="s">
        <v>1980</v>
      </c>
      <c r="BF425" t="s">
        <v>4390</v>
      </c>
      <c r="BG425" t="s">
        <v>4391</v>
      </c>
      <c r="BH425">
        <v>5</v>
      </c>
      <c r="BJ425" s="1">
        <v>45566</v>
      </c>
      <c r="BK425" s="1">
        <v>45930</v>
      </c>
      <c r="BN425">
        <v>35</v>
      </c>
      <c r="BO425">
        <v>7</v>
      </c>
      <c r="BP425">
        <v>0</v>
      </c>
      <c r="BQ425">
        <v>0</v>
      </c>
      <c r="BR425">
        <v>7</v>
      </c>
      <c r="BS425">
        <v>7</v>
      </c>
      <c r="BT425">
        <v>7</v>
      </c>
      <c r="BU425">
        <v>7</v>
      </c>
      <c r="BV425" t="str">
        <f>"6:00 PM"</f>
        <v>6:00 PM</v>
      </c>
      <c r="BW425" t="str">
        <f>"1:00 AM"</f>
        <v>1:00 AM</v>
      </c>
      <c r="BX425" t="s">
        <v>240</v>
      </c>
      <c r="BY425">
        <v>0</v>
      </c>
      <c r="BZ425">
        <v>12</v>
      </c>
      <c r="CA425" t="s">
        <v>115</v>
      </c>
      <c r="CC425" s="2" t="s">
        <v>4392</v>
      </c>
      <c r="CD425" t="s">
        <v>4384</v>
      </c>
      <c r="CE425" t="s">
        <v>4385</v>
      </c>
      <c r="CF425" t="s">
        <v>272</v>
      </c>
      <c r="CG425" t="s">
        <v>120</v>
      </c>
      <c r="CH425" s="3">
        <v>96952</v>
      </c>
      <c r="CI425" s="4">
        <v>8.0399999999999991</v>
      </c>
      <c r="CJ425" s="4">
        <v>8.0399999999999991</v>
      </c>
      <c r="CK425" s="4">
        <v>12.06</v>
      </c>
      <c r="CL425" s="4">
        <v>12.06</v>
      </c>
      <c r="CM425" t="s">
        <v>136</v>
      </c>
      <c r="CO425" t="s">
        <v>137</v>
      </c>
      <c r="CQ425" t="s">
        <v>115</v>
      </c>
      <c r="CR425" t="s">
        <v>138</v>
      </c>
      <c r="CS425" t="s">
        <v>139</v>
      </c>
      <c r="CT425" t="s">
        <v>138</v>
      </c>
      <c r="CU425" t="s">
        <v>139</v>
      </c>
      <c r="CV425" t="s">
        <v>138</v>
      </c>
      <c r="CW425" t="s">
        <v>139</v>
      </c>
      <c r="CX425" t="s">
        <v>2086</v>
      </c>
      <c r="CY425" s="10">
        <v>16707832999</v>
      </c>
      <c r="CZ425" t="s">
        <v>4389</v>
      </c>
      <c r="DA425" t="s">
        <v>139</v>
      </c>
      <c r="DB425" t="s">
        <v>138</v>
      </c>
      <c r="DC425" t="s">
        <v>115</v>
      </c>
    </row>
    <row r="426" spans="1:112" ht="14.45" customHeight="1" x14ac:dyDescent="0.25">
      <c r="A426" t="s">
        <v>5087</v>
      </c>
      <c r="B426" t="s">
        <v>142</v>
      </c>
      <c r="C426" s="1">
        <v>45582</v>
      </c>
      <c r="D426" s="1">
        <v>45589</v>
      </c>
      <c r="E426" t="s">
        <v>114</v>
      </c>
      <c r="G426" t="s">
        <v>115</v>
      </c>
      <c r="H426" t="s">
        <v>115</v>
      </c>
      <c r="I426" t="s">
        <v>115</v>
      </c>
      <c r="J426" t="s">
        <v>1050</v>
      </c>
      <c r="K426" t="s">
        <v>1051</v>
      </c>
      <c r="L426" t="s">
        <v>1052</v>
      </c>
      <c r="M426" t="s">
        <v>139</v>
      </c>
      <c r="N426" t="s">
        <v>128</v>
      </c>
      <c r="O426" t="s">
        <v>120</v>
      </c>
      <c r="P426" s="3">
        <v>96950</v>
      </c>
      <c r="Q426" t="s">
        <v>121</v>
      </c>
      <c r="R426" t="s">
        <v>128</v>
      </c>
      <c r="S426" s="10">
        <v>16702345117</v>
      </c>
      <c r="U426" t="s">
        <v>1053</v>
      </c>
      <c r="V426">
        <v>5313</v>
      </c>
      <c r="W426" t="s">
        <v>123</v>
      </c>
      <c r="Y426" t="s">
        <v>1054</v>
      </c>
      <c r="Z426" t="s">
        <v>1055</v>
      </c>
      <c r="AA426" t="s">
        <v>1056</v>
      </c>
      <c r="AB426" t="s">
        <v>1057</v>
      </c>
      <c r="AC426" t="s">
        <v>1058</v>
      </c>
      <c r="AD426" t="s">
        <v>139</v>
      </c>
      <c r="AE426" t="s">
        <v>128</v>
      </c>
      <c r="AF426" t="s">
        <v>120</v>
      </c>
      <c r="AG426" s="3">
        <v>96950</v>
      </c>
      <c r="AH426" t="s">
        <v>121</v>
      </c>
      <c r="AI426" t="s">
        <v>128</v>
      </c>
      <c r="AJ426" s="10">
        <v>16702875116</v>
      </c>
      <c r="AL426" t="s">
        <v>1059</v>
      </c>
      <c r="BD426" t="str">
        <f>"43-9061.00"</f>
        <v>43-9061.00</v>
      </c>
      <c r="BE426" t="s">
        <v>1060</v>
      </c>
      <c r="BF426" t="s">
        <v>1061</v>
      </c>
      <c r="BG426" t="s">
        <v>1062</v>
      </c>
      <c r="BH426">
        <v>1</v>
      </c>
      <c r="BJ426" s="1">
        <v>45748</v>
      </c>
      <c r="BK426" s="1">
        <v>46112</v>
      </c>
      <c r="BN426">
        <v>40</v>
      </c>
      <c r="BO426">
        <v>0</v>
      </c>
      <c r="BP426">
        <v>8</v>
      </c>
      <c r="BQ426">
        <v>8</v>
      </c>
      <c r="BR426">
        <v>8</v>
      </c>
      <c r="BS426">
        <v>8</v>
      </c>
      <c r="BT426">
        <v>8</v>
      </c>
      <c r="BU426">
        <v>0</v>
      </c>
      <c r="BV426" t="str">
        <f>"8:00 AM"</f>
        <v>8:00 AM</v>
      </c>
      <c r="BW426" t="str">
        <f>"5:00 PM"</f>
        <v>5:00 PM</v>
      </c>
      <c r="BX426" t="s">
        <v>133</v>
      </c>
      <c r="BY426">
        <v>0</v>
      </c>
      <c r="BZ426">
        <v>12</v>
      </c>
      <c r="CA426" t="s">
        <v>115</v>
      </c>
      <c r="CC426" t="s">
        <v>1063</v>
      </c>
      <c r="CD426" t="s">
        <v>1052</v>
      </c>
      <c r="CE426" t="s">
        <v>139</v>
      </c>
      <c r="CF426" t="s">
        <v>128</v>
      </c>
      <c r="CG426" t="s">
        <v>120</v>
      </c>
      <c r="CH426" s="3">
        <v>96950</v>
      </c>
      <c r="CI426" s="4">
        <v>9.9499999999999993</v>
      </c>
      <c r="CJ426" s="4">
        <v>9.9499999999999993</v>
      </c>
      <c r="CK426" s="4">
        <v>14.93</v>
      </c>
      <c r="CL426" s="4">
        <v>14.93</v>
      </c>
      <c r="CM426" t="s">
        <v>136</v>
      </c>
      <c r="CN426" t="s">
        <v>139</v>
      </c>
      <c r="CO426" t="s">
        <v>137</v>
      </c>
      <c r="CQ426" t="s">
        <v>115</v>
      </c>
      <c r="CR426" t="s">
        <v>138</v>
      </c>
      <c r="CS426" t="s">
        <v>139</v>
      </c>
      <c r="CT426" t="s">
        <v>138</v>
      </c>
      <c r="CU426" t="s">
        <v>139</v>
      </c>
      <c r="CV426" t="s">
        <v>138</v>
      </c>
      <c r="CW426" t="s">
        <v>139</v>
      </c>
      <c r="CX426" t="s">
        <v>1064</v>
      </c>
      <c r="CY426" s="10">
        <v>16702345117</v>
      </c>
      <c r="CZ426" t="s">
        <v>1059</v>
      </c>
      <c r="DA426" t="s">
        <v>1065</v>
      </c>
      <c r="DB426" t="s">
        <v>138</v>
      </c>
      <c r="DC426" t="s">
        <v>115</v>
      </c>
    </row>
    <row r="427" spans="1:112" ht="14.45" customHeight="1" x14ac:dyDescent="0.25">
      <c r="A427" t="s">
        <v>5505</v>
      </c>
      <c r="B427" t="s">
        <v>248</v>
      </c>
      <c r="C427" s="1">
        <v>45520</v>
      </c>
      <c r="D427" s="1">
        <v>45589</v>
      </c>
      <c r="E427" t="s">
        <v>114</v>
      </c>
      <c r="G427" t="s">
        <v>115</v>
      </c>
      <c r="H427" t="s">
        <v>115</v>
      </c>
      <c r="I427" t="s">
        <v>115</v>
      </c>
      <c r="J427" t="s">
        <v>724</v>
      </c>
      <c r="K427" t="s">
        <v>139</v>
      </c>
      <c r="L427" t="s">
        <v>725</v>
      </c>
      <c r="M427" t="s">
        <v>726</v>
      </c>
      <c r="N427" t="s">
        <v>727</v>
      </c>
      <c r="O427" t="s">
        <v>120</v>
      </c>
      <c r="P427" s="3">
        <v>96950</v>
      </c>
      <c r="Q427" t="s">
        <v>121</v>
      </c>
      <c r="S427" s="10">
        <v>16703227345</v>
      </c>
      <c r="U427" t="s">
        <v>728</v>
      </c>
      <c r="V427">
        <v>48831</v>
      </c>
      <c r="W427" t="s">
        <v>123</v>
      </c>
      <c r="Y427" t="s">
        <v>729</v>
      </c>
      <c r="Z427" t="s">
        <v>730</v>
      </c>
      <c r="AA427" t="s">
        <v>731</v>
      </c>
      <c r="AB427" t="s">
        <v>5506</v>
      </c>
      <c r="AC427" t="s">
        <v>725</v>
      </c>
      <c r="AD427" t="s">
        <v>726</v>
      </c>
      <c r="AE427" t="s">
        <v>727</v>
      </c>
      <c r="AF427" t="s">
        <v>120</v>
      </c>
      <c r="AG427" s="3">
        <v>96950</v>
      </c>
      <c r="AH427" t="s">
        <v>121</v>
      </c>
      <c r="AJ427" s="10">
        <v>16716877345</v>
      </c>
      <c r="AL427" t="s">
        <v>733</v>
      </c>
      <c r="AM427" t="s">
        <v>734</v>
      </c>
      <c r="AN427" t="s">
        <v>735</v>
      </c>
      <c r="AO427" t="s">
        <v>736</v>
      </c>
      <c r="AP427" t="s">
        <v>737</v>
      </c>
      <c r="AQ427" t="s">
        <v>738</v>
      </c>
      <c r="AR427" t="s">
        <v>739</v>
      </c>
      <c r="AS427" t="s">
        <v>706</v>
      </c>
      <c r="AT427" t="s">
        <v>707</v>
      </c>
      <c r="AU427" s="3">
        <v>96913</v>
      </c>
      <c r="AV427" t="s">
        <v>121</v>
      </c>
      <c r="AX427">
        <v>16716461222</v>
      </c>
      <c r="AY427">
        <v>111</v>
      </c>
      <c r="AZ427" t="s">
        <v>740</v>
      </c>
      <c r="BA427" t="s">
        <v>741</v>
      </c>
      <c r="BB427" t="s">
        <v>707</v>
      </c>
      <c r="BC427" t="s">
        <v>742</v>
      </c>
      <c r="BD427" t="str">
        <f>"49-9041.00"</f>
        <v>49-9041.00</v>
      </c>
      <c r="BE427" t="s">
        <v>743</v>
      </c>
      <c r="BF427" t="s">
        <v>5507</v>
      </c>
      <c r="BG427" t="s">
        <v>745</v>
      </c>
      <c r="BH427">
        <v>2</v>
      </c>
      <c r="BI427">
        <v>2</v>
      </c>
      <c r="BJ427" s="1">
        <v>45566</v>
      </c>
      <c r="BK427" s="1">
        <v>45930</v>
      </c>
      <c r="BL427" s="1">
        <v>45589</v>
      </c>
      <c r="BM427" s="1">
        <v>45930</v>
      </c>
      <c r="BN427">
        <v>40</v>
      </c>
      <c r="BO427">
        <v>0</v>
      </c>
      <c r="BP427">
        <v>8</v>
      </c>
      <c r="BQ427">
        <v>8</v>
      </c>
      <c r="BR427">
        <v>8</v>
      </c>
      <c r="BS427">
        <v>8</v>
      </c>
      <c r="BT427">
        <v>8</v>
      </c>
      <c r="BU427">
        <v>0</v>
      </c>
      <c r="BV427" t="str">
        <f>"8:00 AM"</f>
        <v>8:00 AM</v>
      </c>
      <c r="BW427" t="str">
        <f>"5:00 PM"</f>
        <v>5:00 PM</v>
      </c>
      <c r="BX427" t="s">
        <v>133</v>
      </c>
      <c r="BY427">
        <v>0</v>
      </c>
      <c r="BZ427">
        <v>24</v>
      </c>
      <c r="CA427" t="s">
        <v>115</v>
      </c>
      <c r="CC427" t="s">
        <v>746</v>
      </c>
      <c r="CD427" t="s">
        <v>725</v>
      </c>
      <c r="CE427" t="s">
        <v>726</v>
      </c>
      <c r="CF427" t="s">
        <v>727</v>
      </c>
      <c r="CG427" t="s">
        <v>120</v>
      </c>
      <c r="CH427" s="3">
        <v>96950</v>
      </c>
      <c r="CI427" s="4">
        <v>14.5</v>
      </c>
      <c r="CJ427" s="4">
        <v>14.5</v>
      </c>
      <c r="CK427" s="4">
        <v>21.75</v>
      </c>
      <c r="CL427" s="4">
        <v>21.75</v>
      </c>
      <c r="CM427" t="s">
        <v>136</v>
      </c>
      <c r="CN427" t="s">
        <v>240</v>
      </c>
      <c r="CO427" t="s">
        <v>137</v>
      </c>
      <c r="CQ427" t="s">
        <v>115</v>
      </c>
      <c r="CR427" t="s">
        <v>138</v>
      </c>
      <c r="CS427" t="s">
        <v>138</v>
      </c>
      <c r="CT427" t="s">
        <v>138</v>
      </c>
      <c r="CU427" t="s">
        <v>139</v>
      </c>
      <c r="CV427" t="s">
        <v>138</v>
      </c>
      <c r="CW427" t="s">
        <v>139</v>
      </c>
      <c r="CX427" t="s">
        <v>2669</v>
      </c>
      <c r="CY427" s="10">
        <v>16703227345</v>
      </c>
      <c r="CZ427" t="s">
        <v>733</v>
      </c>
      <c r="DA427" t="s">
        <v>139</v>
      </c>
      <c r="DB427" t="s">
        <v>138</v>
      </c>
      <c r="DC427" t="s">
        <v>115</v>
      </c>
    </row>
    <row r="428" spans="1:112" ht="14.45" customHeight="1" x14ac:dyDescent="0.25">
      <c r="A428" t="s">
        <v>5634</v>
      </c>
      <c r="B428" t="s">
        <v>158</v>
      </c>
      <c r="C428" s="1">
        <v>45489</v>
      </c>
      <c r="D428" s="1">
        <v>45589</v>
      </c>
      <c r="E428" t="s">
        <v>210</v>
      </c>
      <c r="F428" s="1">
        <v>45565</v>
      </c>
      <c r="G428" t="s">
        <v>115</v>
      </c>
      <c r="H428" t="s">
        <v>115</v>
      </c>
      <c r="I428" t="s">
        <v>115</v>
      </c>
      <c r="J428" t="s">
        <v>4422</v>
      </c>
      <c r="L428" t="s">
        <v>4423</v>
      </c>
      <c r="N428" t="s">
        <v>119</v>
      </c>
      <c r="O428" t="s">
        <v>120</v>
      </c>
      <c r="P428" s="3">
        <v>96950</v>
      </c>
      <c r="Q428" t="s">
        <v>121</v>
      </c>
      <c r="R428" t="s">
        <v>1661</v>
      </c>
      <c r="S428" s="10">
        <v>16707891106</v>
      </c>
      <c r="U428" t="s">
        <v>1690</v>
      </c>
      <c r="V428">
        <v>56159</v>
      </c>
      <c r="W428" t="s">
        <v>123</v>
      </c>
      <c r="Y428" t="s">
        <v>1691</v>
      </c>
      <c r="Z428" t="s">
        <v>1692</v>
      </c>
      <c r="AA428" t="s">
        <v>1693</v>
      </c>
      <c r="AB428" t="s">
        <v>997</v>
      </c>
      <c r="AC428" t="s">
        <v>4423</v>
      </c>
      <c r="AE428" t="s">
        <v>128</v>
      </c>
      <c r="AF428" t="s">
        <v>120</v>
      </c>
      <c r="AG428" s="3">
        <v>96950</v>
      </c>
      <c r="AH428" t="s">
        <v>121</v>
      </c>
      <c r="AI428" t="s">
        <v>762</v>
      </c>
      <c r="AJ428" s="10">
        <v>16707891106</v>
      </c>
      <c r="AL428" t="s">
        <v>1695</v>
      </c>
      <c r="BD428" t="str">
        <f>"43-4181.00"</f>
        <v>43-4181.00</v>
      </c>
      <c r="BE428" t="s">
        <v>297</v>
      </c>
      <c r="BF428" t="s">
        <v>5635</v>
      </c>
      <c r="BG428" t="s">
        <v>5636</v>
      </c>
      <c r="BH428">
        <v>20</v>
      </c>
      <c r="BJ428" s="1">
        <v>45566</v>
      </c>
      <c r="BK428" s="1">
        <v>45930</v>
      </c>
      <c r="BN428">
        <v>35</v>
      </c>
      <c r="BO428">
        <v>0</v>
      </c>
      <c r="BP428">
        <v>7</v>
      </c>
      <c r="BQ428">
        <v>7</v>
      </c>
      <c r="BR428">
        <v>7</v>
      </c>
      <c r="BS428">
        <v>7</v>
      </c>
      <c r="BT428">
        <v>7</v>
      </c>
      <c r="BU428">
        <v>0</v>
      </c>
      <c r="BV428" t="str">
        <f>"8:00 AM"</f>
        <v>8:00 AM</v>
      </c>
      <c r="BW428" t="str">
        <f>"4:00 PM"</f>
        <v>4:00 PM</v>
      </c>
      <c r="BX428" t="s">
        <v>240</v>
      </c>
      <c r="BY428">
        <v>0</v>
      </c>
      <c r="BZ428">
        <v>3</v>
      </c>
      <c r="CA428" t="s">
        <v>115</v>
      </c>
      <c r="CC428" t="s">
        <v>5637</v>
      </c>
      <c r="CD428" t="s">
        <v>4423</v>
      </c>
      <c r="CF428" t="s">
        <v>128</v>
      </c>
      <c r="CG428" t="s">
        <v>120</v>
      </c>
      <c r="CH428" s="3">
        <v>96950</v>
      </c>
      <c r="CI428" s="4">
        <v>8.8699999999999992</v>
      </c>
      <c r="CJ428" s="4">
        <v>8.8699999999999992</v>
      </c>
      <c r="CK428" s="4">
        <v>13.3</v>
      </c>
      <c r="CL428" s="4">
        <v>13.3</v>
      </c>
      <c r="CM428" t="s">
        <v>136</v>
      </c>
      <c r="CO428" t="s">
        <v>137</v>
      </c>
      <c r="CQ428" t="s">
        <v>115</v>
      </c>
      <c r="CR428" t="s">
        <v>138</v>
      </c>
      <c r="CS428" t="s">
        <v>139</v>
      </c>
      <c r="CT428" t="s">
        <v>138</v>
      </c>
      <c r="CU428" t="s">
        <v>139</v>
      </c>
      <c r="CV428" t="s">
        <v>138</v>
      </c>
      <c r="CW428" t="s">
        <v>139</v>
      </c>
      <c r="CX428" t="s">
        <v>5638</v>
      </c>
      <c r="CY428" s="10">
        <v>16707891106</v>
      </c>
      <c r="CZ428" t="s">
        <v>1695</v>
      </c>
      <c r="DA428" t="s">
        <v>417</v>
      </c>
      <c r="DB428" t="s">
        <v>138</v>
      </c>
      <c r="DC428" t="s">
        <v>115</v>
      </c>
    </row>
    <row r="429" spans="1:112" ht="14.45" customHeight="1" x14ac:dyDescent="0.25">
      <c r="A429" t="s">
        <v>5915</v>
      </c>
      <c r="B429" t="s">
        <v>248</v>
      </c>
      <c r="C429" s="1">
        <v>45489</v>
      </c>
      <c r="D429" s="1">
        <v>45589</v>
      </c>
      <c r="E429" t="s">
        <v>210</v>
      </c>
      <c r="F429" s="1">
        <v>45595</v>
      </c>
      <c r="G429" t="s">
        <v>115</v>
      </c>
      <c r="H429" t="s">
        <v>115</v>
      </c>
      <c r="I429" t="s">
        <v>115</v>
      </c>
      <c r="J429" t="s">
        <v>5916</v>
      </c>
      <c r="K429" t="s">
        <v>5917</v>
      </c>
      <c r="L429" t="s">
        <v>5918</v>
      </c>
      <c r="M429" t="s">
        <v>5919</v>
      </c>
      <c r="N429" t="s">
        <v>128</v>
      </c>
      <c r="O429" t="s">
        <v>120</v>
      </c>
      <c r="P429" s="3">
        <v>96950</v>
      </c>
      <c r="Q429" t="s">
        <v>121</v>
      </c>
      <c r="S429" s="10">
        <v>16702332374</v>
      </c>
      <c r="U429" t="s">
        <v>5920</v>
      </c>
      <c r="V429">
        <v>531110</v>
      </c>
      <c r="W429" t="s">
        <v>123</v>
      </c>
      <c r="Y429" t="s">
        <v>5921</v>
      </c>
      <c r="Z429" t="s">
        <v>5922</v>
      </c>
      <c r="AA429" t="s">
        <v>5923</v>
      </c>
      <c r="AB429" t="s">
        <v>126</v>
      </c>
      <c r="AC429" t="s">
        <v>5918</v>
      </c>
      <c r="AD429" t="s">
        <v>5919</v>
      </c>
      <c r="AE429" t="s">
        <v>128</v>
      </c>
      <c r="AF429" t="s">
        <v>120</v>
      </c>
      <c r="AG429" s="3">
        <v>96950</v>
      </c>
      <c r="AH429" t="s">
        <v>121</v>
      </c>
      <c r="AJ429" s="10">
        <v>16702332374</v>
      </c>
      <c r="AL429" t="s">
        <v>5924</v>
      </c>
      <c r="BD429" t="str">
        <f>"49-9071.00"</f>
        <v>49-9071.00</v>
      </c>
      <c r="BE429" t="s">
        <v>169</v>
      </c>
      <c r="BF429" t="s">
        <v>5925</v>
      </c>
      <c r="BG429" t="s">
        <v>5926</v>
      </c>
      <c r="BH429">
        <v>1</v>
      </c>
      <c r="BI429">
        <v>1</v>
      </c>
      <c r="BJ429" s="1">
        <v>45597</v>
      </c>
      <c r="BK429" s="1">
        <v>45961</v>
      </c>
      <c r="BL429" s="1">
        <v>45597</v>
      </c>
      <c r="BM429" s="1">
        <v>45961</v>
      </c>
      <c r="BN429">
        <v>35</v>
      </c>
      <c r="BO429">
        <v>0</v>
      </c>
      <c r="BP429">
        <v>7</v>
      </c>
      <c r="BQ429">
        <v>7</v>
      </c>
      <c r="BR429">
        <v>7</v>
      </c>
      <c r="BS429">
        <v>7</v>
      </c>
      <c r="BT429">
        <v>7</v>
      </c>
      <c r="BU429">
        <v>0</v>
      </c>
      <c r="BV429" t="str">
        <f>"9:00 AM"</f>
        <v>9:00 AM</v>
      </c>
      <c r="BW429" t="str">
        <f>"4:00 PM"</f>
        <v>4:00 PM</v>
      </c>
      <c r="BX429" t="s">
        <v>133</v>
      </c>
      <c r="BY429">
        <v>0</v>
      </c>
      <c r="BZ429">
        <v>12</v>
      </c>
      <c r="CA429" t="s">
        <v>115</v>
      </c>
      <c r="CC429" t="s">
        <v>5927</v>
      </c>
      <c r="CD429" t="s">
        <v>5928</v>
      </c>
      <c r="CF429" t="s">
        <v>128</v>
      </c>
      <c r="CG429" t="s">
        <v>120</v>
      </c>
      <c r="CH429" s="3">
        <v>96950</v>
      </c>
      <c r="CI429" s="4">
        <v>9.75</v>
      </c>
      <c r="CJ429" s="4">
        <v>9.75</v>
      </c>
      <c r="CK429" s="4">
        <v>14.62</v>
      </c>
      <c r="CL429" s="4">
        <v>14.62</v>
      </c>
      <c r="CM429" t="s">
        <v>136</v>
      </c>
      <c r="CN429" t="s">
        <v>5929</v>
      </c>
      <c r="CO429" t="s">
        <v>137</v>
      </c>
      <c r="CQ429" t="s">
        <v>115</v>
      </c>
      <c r="CR429" t="s">
        <v>138</v>
      </c>
      <c r="CS429" t="s">
        <v>139</v>
      </c>
      <c r="CT429" t="s">
        <v>138</v>
      </c>
      <c r="CU429" t="s">
        <v>139</v>
      </c>
      <c r="CV429" t="s">
        <v>138</v>
      </c>
      <c r="CW429" t="s">
        <v>139</v>
      </c>
      <c r="CX429" t="s">
        <v>5930</v>
      </c>
      <c r="CY429" s="10">
        <v>16702332374</v>
      </c>
      <c r="CZ429" t="s">
        <v>5924</v>
      </c>
      <c r="DA429" t="s">
        <v>139</v>
      </c>
      <c r="DB429" t="s">
        <v>138</v>
      </c>
      <c r="DC429" t="s">
        <v>115</v>
      </c>
    </row>
    <row r="430" spans="1:112" ht="14.45" customHeight="1" x14ac:dyDescent="0.25">
      <c r="A430" t="s">
        <v>6403</v>
      </c>
      <c r="B430" t="s">
        <v>158</v>
      </c>
      <c r="C430" s="1">
        <v>45489</v>
      </c>
      <c r="D430" s="1">
        <v>45589</v>
      </c>
      <c r="E430" t="s">
        <v>210</v>
      </c>
      <c r="F430" s="1">
        <v>45565</v>
      </c>
      <c r="G430" t="s">
        <v>138</v>
      </c>
      <c r="H430" t="s">
        <v>115</v>
      </c>
      <c r="I430" t="s">
        <v>115</v>
      </c>
      <c r="J430" t="s">
        <v>4422</v>
      </c>
      <c r="L430" t="s">
        <v>4423</v>
      </c>
      <c r="N430" t="s">
        <v>119</v>
      </c>
      <c r="O430" t="s">
        <v>120</v>
      </c>
      <c r="P430" s="3">
        <v>96950</v>
      </c>
      <c r="Q430" t="s">
        <v>121</v>
      </c>
      <c r="R430" t="s">
        <v>1661</v>
      </c>
      <c r="S430" s="10">
        <v>16707891106</v>
      </c>
      <c r="U430" t="s">
        <v>1690</v>
      </c>
      <c r="V430">
        <v>814110</v>
      </c>
      <c r="W430" t="s">
        <v>123</v>
      </c>
      <c r="Y430" t="s">
        <v>1691</v>
      </c>
      <c r="Z430" t="s">
        <v>1692</v>
      </c>
      <c r="AA430" t="s">
        <v>1693</v>
      </c>
      <c r="AB430" t="s">
        <v>997</v>
      </c>
      <c r="AC430" t="s">
        <v>4423</v>
      </c>
      <c r="AE430" t="s">
        <v>128</v>
      </c>
      <c r="AF430" t="s">
        <v>120</v>
      </c>
      <c r="AG430" s="3">
        <v>96950</v>
      </c>
      <c r="AH430" t="s">
        <v>121</v>
      </c>
      <c r="AI430" t="s">
        <v>762</v>
      </c>
      <c r="AJ430" s="10">
        <v>16707891106</v>
      </c>
      <c r="AL430" t="s">
        <v>1695</v>
      </c>
      <c r="BD430" t="str">
        <f>"35-2014.00"</f>
        <v>35-2014.00</v>
      </c>
      <c r="BE430" t="s">
        <v>221</v>
      </c>
      <c r="BF430" t="s">
        <v>6404</v>
      </c>
      <c r="BG430" t="s">
        <v>6405</v>
      </c>
      <c r="BH430">
        <v>20</v>
      </c>
      <c r="BJ430" s="1">
        <v>45566</v>
      </c>
      <c r="BK430" s="1">
        <v>46660</v>
      </c>
      <c r="BN430">
        <v>35</v>
      </c>
      <c r="BO430">
        <v>0</v>
      </c>
      <c r="BP430">
        <v>7</v>
      </c>
      <c r="BQ430">
        <v>7</v>
      </c>
      <c r="BR430">
        <v>7</v>
      </c>
      <c r="BS430">
        <v>7</v>
      </c>
      <c r="BT430">
        <v>7</v>
      </c>
      <c r="BU430">
        <v>0</v>
      </c>
      <c r="BV430" t="str">
        <f>"8:00 AM"</f>
        <v>8:00 AM</v>
      </c>
      <c r="BW430" t="str">
        <f>"4:00 PM"</f>
        <v>4:00 PM</v>
      </c>
      <c r="BX430" t="s">
        <v>240</v>
      </c>
      <c r="BY430">
        <v>0</v>
      </c>
      <c r="BZ430">
        <v>3</v>
      </c>
      <c r="CA430" t="s">
        <v>115</v>
      </c>
      <c r="CC430" t="s">
        <v>5637</v>
      </c>
      <c r="CD430" t="s">
        <v>4423</v>
      </c>
      <c r="CF430" t="s">
        <v>128</v>
      </c>
      <c r="CG430" t="s">
        <v>120</v>
      </c>
      <c r="CH430" s="3">
        <v>96950</v>
      </c>
      <c r="CI430" s="4">
        <v>8.69</v>
      </c>
      <c r="CJ430" s="4">
        <v>8.69</v>
      </c>
      <c r="CK430" s="4">
        <v>13.03</v>
      </c>
      <c r="CL430" s="4">
        <v>13.03</v>
      </c>
      <c r="CM430" t="s">
        <v>136</v>
      </c>
      <c r="CO430" t="s">
        <v>137</v>
      </c>
      <c r="CQ430" t="s">
        <v>115</v>
      </c>
      <c r="CR430" t="s">
        <v>138</v>
      </c>
      <c r="CS430" t="s">
        <v>139</v>
      </c>
      <c r="CT430" t="s">
        <v>138</v>
      </c>
      <c r="CU430" t="s">
        <v>139</v>
      </c>
      <c r="CV430" t="s">
        <v>138</v>
      </c>
      <c r="CW430" t="s">
        <v>139</v>
      </c>
      <c r="CX430" t="s">
        <v>5638</v>
      </c>
      <c r="CY430" s="10">
        <v>16707891106</v>
      </c>
      <c r="CZ430" t="s">
        <v>1695</v>
      </c>
      <c r="DA430" t="s">
        <v>417</v>
      </c>
      <c r="DB430" t="s">
        <v>138</v>
      </c>
      <c r="DC430" t="s">
        <v>115</v>
      </c>
    </row>
    <row r="431" spans="1:112" ht="14.45" customHeight="1" x14ac:dyDescent="0.25">
      <c r="A431" t="s">
        <v>7016</v>
      </c>
      <c r="B431" t="s">
        <v>158</v>
      </c>
      <c r="C431" s="1">
        <v>45519</v>
      </c>
      <c r="D431" s="1">
        <v>45589</v>
      </c>
      <c r="E431" t="s">
        <v>210</v>
      </c>
      <c r="F431" s="1">
        <v>45564</v>
      </c>
      <c r="G431" t="s">
        <v>138</v>
      </c>
      <c r="H431" t="s">
        <v>115</v>
      </c>
      <c r="I431" t="s">
        <v>115</v>
      </c>
      <c r="J431" t="s">
        <v>7017</v>
      </c>
      <c r="L431" t="s">
        <v>7018</v>
      </c>
      <c r="N431" t="s">
        <v>119</v>
      </c>
      <c r="O431" t="s">
        <v>120</v>
      </c>
      <c r="P431" s="3">
        <v>96950</v>
      </c>
      <c r="Q431" t="s">
        <v>121</v>
      </c>
      <c r="S431" s="10">
        <v>16703225874</v>
      </c>
      <c r="U431" t="s">
        <v>7019</v>
      </c>
      <c r="V431">
        <v>531110</v>
      </c>
      <c r="W431" t="s">
        <v>123</v>
      </c>
      <c r="Y431" t="s">
        <v>7020</v>
      </c>
      <c r="Z431" t="s">
        <v>7021</v>
      </c>
      <c r="AA431" t="s">
        <v>5938</v>
      </c>
      <c r="AB431" t="s">
        <v>5363</v>
      </c>
      <c r="AC431" t="s">
        <v>7018</v>
      </c>
      <c r="AE431" t="s">
        <v>119</v>
      </c>
      <c r="AF431" t="s">
        <v>120</v>
      </c>
      <c r="AG431" s="3">
        <v>96950</v>
      </c>
      <c r="AH431" t="s">
        <v>121</v>
      </c>
      <c r="AJ431" s="10">
        <v>16703225874</v>
      </c>
      <c r="AL431" t="s">
        <v>7022</v>
      </c>
      <c r="BD431" t="str">
        <f>"49-9071.00"</f>
        <v>49-9071.00</v>
      </c>
      <c r="BE431" t="s">
        <v>169</v>
      </c>
      <c r="BF431" t="s">
        <v>7023</v>
      </c>
      <c r="BG431" t="s">
        <v>1417</v>
      </c>
      <c r="BH431">
        <v>1</v>
      </c>
      <c r="BJ431" s="1">
        <v>45566</v>
      </c>
      <c r="BK431" s="1">
        <v>46660</v>
      </c>
      <c r="BN431">
        <v>35</v>
      </c>
      <c r="BO431">
        <v>0</v>
      </c>
      <c r="BP431">
        <v>7</v>
      </c>
      <c r="BQ431">
        <v>7</v>
      </c>
      <c r="BR431">
        <v>7</v>
      </c>
      <c r="BS431">
        <v>7</v>
      </c>
      <c r="BT431">
        <v>7</v>
      </c>
      <c r="BU431">
        <v>0</v>
      </c>
      <c r="BV431" t="str">
        <f>"9:00 AM"</f>
        <v>9:00 AM</v>
      </c>
      <c r="BW431" t="str">
        <f>"5:00 PM"</f>
        <v>5:00 PM</v>
      </c>
      <c r="BX431" t="s">
        <v>133</v>
      </c>
      <c r="BY431">
        <v>0</v>
      </c>
      <c r="BZ431">
        <v>24</v>
      </c>
      <c r="CA431" t="s">
        <v>115</v>
      </c>
      <c r="CC431" t="s">
        <v>7024</v>
      </c>
      <c r="CD431" t="s">
        <v>7025</v>
      </c>
      <c r="CF431" t="s">
        <v>119</v>
      </c>
      <c r="CG431" t="s">
        <v>120</v>
      </c>
      <c r="CH431" s="3">
        <v>96950</v>
      </c>
      <c r="CI431" s="4">
        <v>9.75</v>
      </c>
      <c r="CJ431" s="4">
        <v>9.75</v>
      </c>
      <c r="CK431" s="4">
        <v>14.63</v>
      </c>
      <c r="CL431" s="4">
        <v>14.63</v>
      </c>
      <c r="CM431" t="s">
        <v>136</v>
      </c>
      <c r="CN431" t="s">
        <v>240</v>
      </c>
      <c r="CO431" t="s">
        <v>137</v>
      </c>
      <c r="CQ431" t="s">
        <v>115</v>
      </c>
      <c r="CR431" t="s">
        <v>138</v>
      </c>
      <c r="CS431" t="s">
        <v>139</v>
      </c>
      <c r="CT431" t="s">
        <v>138</v>
      </c>
      <c r="CU431" t="s">
        <v>139</v>
      </c>
      <c r="CV431" t="s">
        <v>138</v>
      </c>
      <c r="CW431" t="s">
        <v>139</v>
      </c>
      <c r="CX431" t="s">
        <v>2328</v>
      </c>
      <c r="CY431" s="10">
        <v>16703225874</v>
      </c>
      <c r="CZ431" t="s">
        <v>7022</v>
      </c>
      <c r="DA431" t="s">
        <v>139</v>
      </c>
      <c r="DB431" t="s">
        <v>138</v>
      </c>
      <c r="DC431" t="s">
        <v>115</v>
      </c>
    </row>
    <row r="432" spans="1:112" ht="14.45" customHeight="1" x14ac:dyDescent="0.25">
      <c r="A432" t="s">
        <v>7780</v>
      </c>
      <c r="B432" t="s">
        <v>158</v>
      </c>
      <c r="C432" s="1">
        <v>45489</v>
      </c>
      <c r="D432" s="1">
        <v>45589</v>
      </c>
      <c r="E432" t="s">
        <v>210</v>
      </c>
      <c r="F432" s="1">
        <v>45565</v>
      </c>
      <c r="G432" t="s">
        <v>138</v>
      </c>
      <c r="H432" t="s">
        <v>115</v>
      </c>
      <c r="I432" t="s">
        <v>115</v>
      </c>
      <c r="J432" t="s">
        <v>4422</v>
      </c>
      <c r="L432" t="s">
        <v>4423</v>
      </c>
      <c r="N432" t="s">
        <v>119</v>
      </c>
      <c r="O432" t="s">
        <v>120</v>
      </c>
      <c r="P432" s="3">
        <v>96950</v>
      </c>
      <c r="Q432" t="s">
        <v>121</v>
      </c>
      <c r="S432" s="10">
        <v>16707891106</v>
      </c>
      <c r="U432" t="s">
        <v>1690</v>
      </c>
      <c r="V432">
        <v>238290</v>
      </c>
      <c r="W432" t="s">
        <v>123</v>
      </c>
      <c r="Y432" t="s">
        <v>1691</v>
      </c>
      <c r="Z432" t="s">
        <v>1692</v>
      </c>
      <c r="AA432" t="s">
        <v>1693</v>
      </c>
      <c r="AB432" t="s">
        <v>997</v>
      </c>
      <c r="AC432" t="s">
        <v>4423</v>
      </c>
      <c r="AE432" t="s">
        <v>128</v>
      </c>
      <c r="AF432" t="s">
        <v>120</v>
      </c>
      <c r="AG432" s="3">
        <v>96950</v>
      </c>
      <c r="AH432" t="s">
        <v>121</v>
      </c>
      <c r="AI432" t="s">
        <v>762</v>
      </c>
      <c r="AJ432" s="10">
        <v>16707891106</v>
      </c>
      <c r="AL432" t="s">
        <v>1695</v>
      </c>
      <c r="BD432" t="str">
        <f>"35-2021.00"</f>
        <v>35-2021.00</v>
      </c>
      <c r="BE432" t="s">
        <v>282</v>
      </c>
      <c r="BF432" t="s">
        <v>7781</v>
      </c>
      <c r="BG432" t="s">
        <v>7782</v>
      </c>
      <c r="BH432">
        <v>20</v>
      </c>
      <c r="BJ432" s="1">
        <v>45566</v>
      </c>
      <c r="BK432" s="1">
        <v>46660</v>
      </c>
      <c r="BN432">
        <v>35</v>
      </c>
      <c r="BO432">
        <v>0</v>
      </c>
      <c r="BP432">
        <v>7</v>
      </c>
      <c r="BQ432">
        <v>7</v>
      </c>
      <c r="BR432">
        <v>7</v>
      </c>
      <c r="BS432">
        <v>7</v>
      </c>
      <c r="BT432">
        <v>7</v>
      </c>
      <c r="BU432">
        <v>0</v>
      </c>
      <c r="BV432" t="str">
        <f>"8:00 AM"</f>
        <v>8:00 AM</v>
      </c>
      <c r="BW432" t="str">
        <f>"4:00 PM"</f>
        <v>4:00 PM</v>
      </c>
      <c r="BX432" t="s">
        <v>240</v>
      </c>
      <c r="BY432">
        <v>0</v>
      </c>
      <c r="BZ432">
        <v>3</v>
      </c>
      <c r="CA432" t="s">
        <v>115</v>
      </c>
      <c r="CC432" s="2" t="s">
        <v>7783</v>
      </c>
      <c r="CD432" t="s">
        <v>4423</v>
      </c>
      <c r="CF432" t="s">
        <v>128</v>
      </c>
      <c r="CG432" t="s">
        <v>120</v>
      </c>
      <c r="CH432" s="3">
        <v>96950</v>
      </c>
      <c r="CI432" s="4">
        <v>7.95</v>
      </c>
      <c r="CJ432" s="4">
        <v>7.95</v>
      </c>
      <c r="CK432" s="4">
        <v>11.92</v>
      </c>
      <c r="CL432" s="4">
        <v>11.92</v>
      </c>
      <c r="CM432" t="s">
        <v>136</v>
      </c>
      <c r="CO432" t="s">
        <v>137</v>
      </c>
      <c r="CQ432" t="s">
        <v>115</v>
      </c>
      <c r="CR432" t="s">
        <v>138</v>
      </c>
      <c r="CS432" t="s">
        <v>139</v>
      </c>
      <c r="CT432" t="s">
        <v>138</v>
      </c>
      <c r="CU432" t="s">
        <v>139</v>
      </c>
      <c r="CV432" t="s">
        <v>138</v>
      </c>
      <c r="CW432" t="s">
        <v>139</v>
      </c>
      <c r="CX432" t="s">
        <v>5638</v>
      </c>
      <c r="CY432" s="10">
        <v>16707891106</v>
      </c>
      <c r="CZ432" t="s">
        <v>1695</v>
      </c>
      <c r="DA432" t="s">
        <v>417</v>
      </c>
      <c r="DB432" t="s">
        <v>138</v>
      </c>
      <c r="DC432" t="s">
        <v>115</v>
      </c>
    </row>
    <row r="433" spans="1:107" ht="14.45" customHeight="1" x14ac:dyDescent="0.25">
      <c r="A433" t="s">
        <v>7785</v>
      </c>
      <c r="B433" t="s">
        <v>158</v>
      </c>
      <c r="C433" s="1">
        <v>45512</v>
      </c>
      <c r="D433" s="1">
        <v>45589</v>
      </c>
      <c r="E433" t="s">
        <v>114</v>
      </c>
      <c r="G433" t="s">
        <v>138</v>
      </c>
      <c r="H433" t="s">
        <v>115</v>
      </c>
      <c r="I433" t="s">
        <v>115</v>
      </c>
      <c r="J433" t="s">
        <v>552</v>
      </c>
      <c r="L433" t="s">
        <v>7786</v>
      </c>
      <c r="M433" t="s">
        <v>553</v>
      </c>
      <c r="N433" t="s">
        <v>128</v>
      </c>
      <c r="O433" t="s">
        <v>120</v>
      </c>
      <c r="P433" s="3">
        <v>96950</v>
      </c>
      <c r="Q433" t="s">
        <v>121</v>
      </c>
      <c r="S433" s="10">
        <v>16702347243</v>
      </c>
      <c r="U433" t="s">
        <v>554</v>
      </c>
      <c r="V433">
        <v>424410</v>
      </c>
      <c r="W433" t="s">
        <v>123</v>
      </c>
      <c r="Y433" t="s">
        <v>555</v>
      </c>
      <c r="Z433" t="s">
        <v>556</v>
      </c>
      <c r="AB433" t="s">
        <v>516</v>
      </c>
      <c r="AC433" t="s">
        <v>2745</v>
      </c>
      <c r="AD433" t="s">
        <v>553</v>
      </c>
      <c r="AE433" t="s">
        <v>128</v>
      </c>
      <c r="AF433" t="s">
        <v>120</v>
      </c>
      <c r="AG433" s="3">
        <v>96950</v>
      </c>
      <c r="AH433" t="s">
        <v>121</v>
      </c>
      <c r="AJ433" s="10">
        <v>16702347243</v>
      </c>
      <c r="AL433" t="s">
        <v>557</v>
      </c>
      <c r="BD433" t="str">
        <f>"49-9071.00"</f>
        <v>49-9071.00</v>
      </c>
      <c r="BE433" t="s">
        <v>169</v>
      </c>
      <c r="BF433" t="s">
        <v>7787</v>
      </c>
      <c r="BG433" t="s">
        <v>7389</v>
      </c>
      <c r="BH433">
        <v>1</v>
      </c>
      <c r="BJ433" s="1">
        <v>45565</v>
      </c>
      <c r="BK433" s="1">
        <v>45929</v>
      </c>
      <c r="BN433">
        <v>36</v>
      </c>
      <c r="BO433">
        <v>0</v>
      </c>
      <c r="BP433">
        <v>6</v>
      </c>
      <c r="BQ433">
        <v>6</v>
      </c>
      <c r="BR433">
        <v>6</v>
      </c>
      <c r="BS433">
        <v>6</v>
      </c>
      <c r="BT433">
        <v>6</v>
      </c>
      <c r="BU433">
        <v>6</v>
      </c>
      <c r="BV433" t="str">
        <f>"8:00 AM"</f>
        <v>8:00 AM</v>
      </c>
      <c r="BW433" t="str">
        <f>"3:00 PM"</f>
        <v>3:00 PM</v>
      </c>
      <c r="BX433" t="s">
        <v>133</v>
      </c>
      <c r="BY433">
        <v>0</v>
      </c>
      <c r="BZ433">
        <v>24</v>
      </c>
      <c r="CA433" t="s">
        <v>115</v>
      </c>
      <c r="CC433" s="2" t="s">
        <v>7788</v>
      </c>
      <c r="CD433" t="s">
        <v>7789</v>
      </c>
      <c r="CE433" t="s">
        <v>553</v>
      </c>
      <c r="CF433" t="s">
        <v>128</v>
      </c>
      <c r="CG433" t="s">
        <v>120</v>
      </c>
      <c r="CH433" s="3">
        <v>96950</v>
      </c>
      <c r="CI433" s="4">
        <v>9.75</v>
      </c>
      <c r="CJ433" s="4">
        <v>9.8000000000000007</v>
      </c>
      <c r="CK433" s="4">
        <v>14.63</v>
      </c>
      <c r="CL433" s="4">
        <v>14.7</v>
      </c>
      <c r="CM433" t="s">
        <v>136</v>
      </c>
      <c r="CO433" t="s">
        <v>137</v>
      </c>
      <c r="CQ433" t="s">
        <v>115</v>
      </c>
      <c r="CR433" t="s">
        <v>138</v>
      </c>
      <c r="CS433" t="s">
        <v>139</v>
      </c>
      <c r="CT433" t="s">
        <v>138</v>
      </c>
      <c r="CU433" t="s">
        <v>139</v>
      </c>
      <c r="CV433" t="s">
        <v>138</v>
      </c>
      <c r="CW433" t="s">
        <v>139</v>
      </c>
      <c r="CX433" t="s">
        <v>7790</v>
      </c>
      <c r="CY433" s="10">
        <v>16702347243</v>
      </c>
      <c r="CZ433" t="s">
        <v>557</v>
      </c>
      <c r="DA433" t="s">
        <v>139</v>
      </c>
      <c r="DB433" t="s">
        <v>138</v>
      </c>
      <c r="DC433" t="s">
        <v>115</v>
      </c>
    </row>
    <row r="434" spans="1:107" ht="14.45" customHeight="1" x14ac:dyDescent="0.25">
      <c r="A434" t="s">
        <v>8648</v>
      </c>
      <c r="B434" t="s">
        <v>158</v>
      </c>
      <c r="C434" s="1">
        <v>45511</v>
      </c>
      <c r="D434" s="1">
        <v>45589</v>
      </c>
      <c r="E434" t="s">
        <v>210</v>
      </c>
      <c r="F434" s="1">
        <v>45564</v>
      </c>
      <c r="G434" t="s">
        <v>115</v>
      </c>
      <c r="H434" t="s">
        <v>115</v>
      </c>
      <c r="I434" t="s">
        <v>115</v>
      </c>
      <c r="J434" t="s">
        <v>8649</v>
      </c>
      <c r="K434" t="s">
        <v>8650</v>
      </c>
      <c r="L434" t="s">
        <v>1320</v>
      </c>
      <c r="M434" t="s">
        <v>1327</v>
      </c>
      <c r="N434" t="s">
        <v>119</v>
      </c>
      <c r="O434" t="s">
        <v>120</v>
      </c>
      <c r="P434" s="3">
        <v>96950</v>
      </c>
      <c r="Q434" t="s">
        <v>121</v>
      </c>
      <c r="S434" s="10">
        <v>16702871116</v>
      </c>
      <c r="U434" t="s">
        <v>5114</v>
      </c>
      <c r="V434">
        <v>811412</v>
      </c>
      <c r="W434" t="s">
        <v>123</v>
      </c>
      <c r="Y434" t="s">
        <v>5587</v>
      </c>
      <c r="Z434" t="s">
        <v>5588</v>
      </c>
      <c r="AA434" t="s">
        <v>5589</v>
      </c>
      <c r="AB434" t="s">
        <v>1923</v>
      </c>
      <c r="AC434" t="s">
        <v>8651</v>
      </c>
      <c r="AE434" t="s">
        <v>119</v>
      </c>
      <c r="AF434" t="s">
        <v>120</v>
      </c>
      <c r="AG434" s="3">
        <v>96950</v>
      </c>
      <c r="AH434" t="s">
        <v>121</v>
      </c>
      <c r="AI434">
        <v>96950</v>
      </c>
      <c r="AJ434" s="10">
        <v>16702871116</v>
      </c>
      <c r="AL434" t="s">
        <v>1325</v>
      </c>
      <c r="BD434" t="str">
        <f>"49-9071.00"</f>
        <v>49-9071.00</v>
      </c>
      <c r="BE434" t="s">
        <v>169</v>
      </c>
      <c r="BF434" t="s">
        <v>8652</v>
      </c>
      <c r="BG434" t="s">
        <v>169</v>
      </c>
      <c r="BH434">
        <v>10</v>
      </c>
      <c r="BJ434" s="1">
        <v>45566</v>
      </c>
      <c r="BK434" s="1">
        <v>45930</v>
      </c>
      <c r="BN434">
        <v>35</v>
      </c>
      <c r="BO434">
        <v>0</v>
      </c>
      <c r="BP434">
        <v>7</v>
      </c>
      <c r="BQ434">
        <v>7</v>
      </c>
      <c r="BR434">
        <v>7</v>
      </c>
      <c r="BS434">
        <v>7</v>
      </c>
      <c r="BT434">
        <v>7</v>
      </c>
      <c r="BU434">
        <v>0</v>
      </c>
      <c r="BV434" t="str">
        <f>"8:00 AM"</f>
        <v>8:00 AM</v>
      </c>
      <c r="BW434" t="str">
        <f>"4:00 PM"</f>
        <v>4:00 PM</v>
      </c>
      <c r="BX434" t="s">
        <v>240</v>
      </c>
      <c r="BY434">
        <v>0</v>
      </c>
      <c r="BZ434">
        <v>12</v>
      </c>
      <c r="CA434" t="s">
        <v>115</v>
      </c>
      <c r="CC434" t="s">
        <v>191</v>
      </c>
      <c r="CD434" t="s">
        <v>1327</v>
      </c>
      <c r="CF434" t="s">
        <v>119</v>
      </c>
      <c r="CG434" t="s">
        <v>120</v>
      </c>
      <c r="CH434" s="3">
        <v>96950</v>
      </c>
      <c r="CI434" s="4">
        <v>9.75</v>
      </c>
      <c r="CJ434" s="4">
        <v>9.75</v>
      </c>
      <c r="CK434" s="4">
        <v>14.62</v>
      </c>
      <c r="CL434" s="4">
        <v>14.62</v>
      </c>
      <c r="CM434" t="s">
        <v>136</v>
      </c>
      <c r="CO434" t="s">
        <v>137</v>
      </c>
      <c r="CQ434" t="s">
        <v>115</v>
      </c>
      <c r="CR434" t="s">
        <v>138</v>
      </c>
      <c r="CS434" t="s">
        <v>139</v>
      </c>
      <c r="CT434" t="s">
        <v>138</v>
      </c>
      <c r="CU434" t="s">
        <v>139</v>
      </c>
      <c r="CV434" t="s">
        <v>138</v>
      </c>
      <c r="CW434" t="s">
        <v>139</v>
      </c>
      <c r="CX434" t="s">
        <v>2086</v>
      </c>
      <c r="CY434" s="10">
        <v>16702871116</v>
      </c>
      <c r="CZ434" t="s">
        <v>1325</v>
      </c>
      <c r="DA434" t="s">
        <v>139</v>
      </c>
      <c r="DB434" t="s">
        <v>138</v>
      </c>
      <c r="DC434" t="s">
        <v>115</v>
      </c>
    </row>
    <row r="435" spans="1:107" ht="14.45" customHeight="1" x14ac:dyDescent="0.25">
      <c r="A435" t="s">
        <v>9524</v>
      </c>
      <c r="B435" t="s">
        <v>158</v>
      </c>
      <c r="C435" s="1">
        <v>45489</v>
      </c>
      <c r="D435" s="1">
        <v>45589</v>
      </c>
      <c r="E435" t="s">
        <v>210</v>
      </c>
      <c r="F435" s="1">
        <v>45565</v>
      </c>
      <c r="G435" t="s">
        <v>115</v>
      </c>
      <c r="H435" t="s">
        <v>115</v>
      </c>
      <c r="I435" t="s">
        <v>115</v>
      </c>
      <c r="J435" t="s">
        <v>4422</v>
      </c>
      <c r="L435" t="s">
        <v>4423</v>
      </c>
      <c r="N435" t="s">
        <v>119</v>
      </c>
      <c r="O435" t="s">
        <v>120</v>
      </c>
      <c r="P435" s="3">
        <v>96950</v>
      </c>
      <c r="Q435" t="s">
        <v>121</v>
      </c>
      <c r="R435" t="s">
        <v>1661</v>
      </c>
      <c r="S435" s="10">
        <v>16707891106</v>
      </c>
      <c r="U435" t="s">
        <v>1690</v>
      </c>
      <c r="V435">
        <v>238290</v>
      </c>
      <c r="W435" t="s">
        <v>123</v>
      </c>
      <c r="Y435" t="s">
        <v>1691</v>
      </c>
      <c r="Z435" t="s">
        <v>1692</v>
      </c>
      <c r="AA435" t="s">
        <v>1693</v>
      </c>
      <c r="AB435" t="s">
        <v>997</v>
      </c>
      <c r="AC435" t="s">
        <v>4423</v>
      </c>
      <c r="AE435" t="s">
        <v>128</v>
      </c>
      <c r="AF435" t="s">
        <v>120</v>
      </c>
      <c r="AG435" s="3">
        <v>96950</v>
      </c>
      <c r="AH435" t="s">
        <v>121</v>
      </c>
      <c r="AI435" t="s">
        <v>762</v>
      </c>
      <c r="AJ435" s="10">
        <v>16707891106</v>
      </c>
      <c r="AL435" t="s">
        <v>1695</v>
      </c>
      <c r="BD435" t="str">
        <f>"35-2021.00"</f>
        <v>35-2021.00</v>
      </c>
      <c r="BE435" t="s">
        <v>282</v>
      </c>
      <c r="BF435" t="s">
        <v>9525</v>
      </c>
      <c r="BG435" t="s">
        <v>282</v>
      </c>
      <c r="BH435">
        <v>20</v>
      </c>
      <c r="BJ435" s="1">
        <v>45566</v>
      </c>
      <c r="BK435" s="1">
        <v>45930</v>
      </c>
      <c r="BN435">
        <v>35</v>
      </c>
      <c r="BO435">
        <v>0</v>
      </c>
      <c r="BP435">
        <v>7</v>
      </c>
      <c r="BQ435">
        <v>7</v>
      </c>
      <c r="BR435">
        <v>7</v>
      </c>
      <c r="BS435">
        <v>7</v>
      </c>
      <c r="BT435">
        <v>7</v>
      </c>
      <c r="BU435">
        <v>0</v>
      </c>
      <c r="BV435" t="str">
        <f>"8:00 AM"</f>
        <v>8:00 AM</v>
      </c>
      <c r="BW435" t="str">
        <f>"4:00 PM"</f>
        <v>4:00 PM</v>
      </c>
      <c r="BX435" t="s">
        <v>240</v>
      </c>
      <c r="BY435">
        <v>0</v>
      </c>
      <c r="BZ435">
        <v>3</v>
      </c>
      <c r="CA435" t="s">
        <v>115</v>
      </c>
      <c r="CC435" t="s">
        <v>5637</v>
      </c>
      <c r="CD435" t="s">
        <v>4423</v>
      </c>
      <c r="CF435" t="s">
        <v>128</v>
      </c>
      <c r="CG435" t="s">
        <v>120</v>
      </c>
      <c r="CH435" s="3">
        <v>96950</v>
      </c>
      <c r="CI435" s="4">
        <v>7.95</v>
      </c>
      <c r="CJ435" s="4">
        <v>7.95</v>
      </c>
      <c r="CK435" s="4">
        <v>11.92</v>
      </c>
      <c r="CL435" s="4">
        <v>11.92</v>
      </c>
      <c r="CM435" t="s">
        <v>136</v>
      </c>
      <c r="CO435" t="s">
        <v>137</v>
      </c>
      <c r="CQ435" t="s">
        <v>115</v>
      </c>
      <c r="CR435" t="s">
        <v>138</v>
      </c>
      <c r="CS435" t="s">
        <v>139</v>
      </c>
      <c r="CT435" t="s">
        <v>138</v>
      </c>
      <c r="CU435" t="s">
        <v>139</v>
      </c>
      <c r="CV435" t="s">
        <v>138</v>
      </c>
      <c r="CW435" t="s">
        <v>139</v>
      </c>
      <c r="CX435" t="s">
        <v>5638</v>
      </c>
      <c r="CY435" s="10">
        <v>16707891106</v>
      </c>
      <c r="CZ435" t="s">
        <v>1695</v>
      </c>
      <c r="DA435" t="s">
        <v>417</v>
      </c>
      <c r="DB435" t="s">
        <v>138</v>
      </c>
      <c r="DC435" t="s">
        <v>115</v>
      </c>
    </row>
    <row r="436" spans="1:107" ht="14.45" customHeight="1" x14ac:dyDescent="0.25">
      <c r="A436" t="s">
        <v>9844</v>
      </c>
      <c r="B436" t="s">
        <v>1155</v>
      </c>
      <c r="C436" s="1">
        <v>45515</v>
      </c>
      <c r="D436" s="1">
        <v>45589</v>
      </c>
      <c r="E436" t="s">
        <v>210</v>
      </c>
      <c r="F436" s="1">
        <v>45563</v>
      </c>
      <c r="G436" t="s">
        <v>138</v>
      </c>
      <c r="H436" t="s">
        <v>115</v>
      </c>
      <c r="I436" t="s">
        <v>115</v>
      </c>
      <c r="J436" t="s">
        <v>552</v>
      </c>
      <c r="L436" t="s">
        <v>2745</v>
      </c>
      <c r="M436" t="s">
        <v>553</v>
      </c>
      <c r="N436" t="s">
        <v>128</v>
      </c>
      <c r="O436" t="s">
        <v>120</v>
      </c>
      <c r="P436" s="3">
        <v>96950</v>
      </c>
      <c r="Q436" t="s">
        <v>121</v>
      </c>
      <c r="S436" s="10">
        <v>16702347243</v>
      </c>
      <c r="U436" t="s">
        <v>554</v>
      </c>
      <c r="V436">
        <v>424410</v>
      </c>
      <c r="W436" t="s">
        <v>123</v>
      </c>
      <c r="Y436" t="s">
        <v>555</v>
      </c>
      <c r="Z436" t="s">
        <v>556</v>
      </c>
      <c r="AB436" t="s">
        <v>516</v>
      </c>
      <c r="AC436" t="s">
        <v>2745</v>
      </c>
      <c r="AD436" t="s">
        <v>553</v>
      </c>
      <c r="AE436" t="s">
        <v>128</v>
      </c>
      <c r="AF436" t="s">
        <v>120</v>
      </c>
      <c r="AG436" s="3">
        <v>96950</v>
      </c>
      <c r="AH436" t="s">
        <v>121</v>
      </c>
      <c r="AJ436" s="10">
        <v>16702347243</v>
      </c>
      <c r="AL436" t="s">
        <v>557</v>
      </c>
      <c r="BD436" t="str">
        <f>"53-3033.00"</f>
        <v>53-3033.00</v>
      </c>
      <c r="BE436" t="s">
        <v>1825</v>
      </c>
      <c r="BF436" t="s">
        <v>9845</v>
      </c>
      <c r="BG436" t="s">
        <v>9846</v>
      </c>
      <c r="BH436">
        <v>2</v>
      </c>
      <c r="BI436">
        <v>1</v>
      </c>
      <c r="BJ436" s="1">
        <v>45565</v>
      </c>
      <c r="BK436" s="1">
        <v>46659</v>
      </c>
      <c r="BL436" s="1">
        <v>45589</v>
      </c>
      <c r="BM436" s="1">
        <v>46659</v>
      </c>
      <c r="BN436">
        <v>36</v>
      </c>
      <c r="BO436">
        <v>0</v>
      </c>
      <c r="BP436">
        <v>6</v>
      </c>
      <c r="BQ436">
        <v>6</v>
      </c>
      <c r="BR436">
        <v>6</v>
      </c>
      <c r="BS436">
        <v>6</v>
      </c>
      <c r="BT436">
        <v>6</v>
      </c>
      <c r="BU436">
        <v>6</v>
      </c>
      <c r="BV436" t="str">
        <f>"8:00 AM"</f>
        <v>8:00 AM</v>
      </c>
      <c r="BW436" t="str">
        <f>"3:00 PM"</f>
        <v>3:00 PM</v>
      </c>
      <c r="BX436" t="s">
        <v>133</v>
      </c>
      <c r="BY436">
        <v>0</v>
      </c>
      <c r="BZ436">
        <v>12</v>
      </c>
      <c r="CA436" t="s">
        <v>115</v>
      </c>
      <c r="CC436" s="2" t="s">
        <v>9847</v>
      </c>
      <c r="CD436" t="s">
        <v>7789</v>
      </c>
      <c r="CE436" t="s">
        <v>553</v>
      </c>
      <c r="CF436" t="s">
        <v>128</v>
      </c>
      <c r="CG436" t="s">
        <v>120</v>
      </c>
      <c r="CH436" s="3">
        <v>96950</v>
      </c>
      <c r="CI436" s="4">
        <v>8.15</v>
      </c>
      <c r="CJ436" s="4">
        <v>8.1999999999999993</v>
      </c>
      <c r="CK436" s="4">
        <v>12.23</v>
      </c>
      <c r="CL436" s="4">
        <v>12.3</v>
      </c>
      <c r="CM436" t="s">
        <v>136</v>
      </c>
      <c r="CO436" t="s">
        <v>137</v>
      </c>
      <c r="CQ436" t="s">
        <v>115</v>
      </c>
      <c r="CR436" t="s">
        <v>138</v>
      </c>
      <c r="CS436" t="s">
        <v>139</v>
      </c>
      <c r="CT436" t="s">
        <v>138</v>
      </c>
      <c r="CU436" t="s">
        <v>139</v>
      </c>
      <c r="CV436" t="s">
        <v>138</v>
      </c>
      <c r="CW436" t="s">
        <v>139</v>
      </c>
      <c r="CX436" t="s">
        <v>9848</v>
      </c>
      <c r="CY436" s="10">
        <v>16702347243</v>
      </c>
      <c r="CZ436" t="s">
        <v>557</v>
      </c>
      <c r="DA436" t="s">
        <v>139</v>
      </c>
      <c r="DB436" t="s">
        <v>138</v>
      </c>
      <c r="DC436" t="s">
        <v>115</v>
      </c>
    </row>
    <row r="437" spans="1:107" ht="14.45" customHeight="1" x14ac:dyDescent="0.25">
      <c r="A437" t="s">
        <v>10388</v>
      </c>
      <c r="B437" t="s">
        <v>158</v>
      </c>
      <c r="C437" s="1">
        <v>45516</v>
      </c>
      <c r="D437" s="1">
        <v>45589</v>
      </c>
      <c r="E437" t="s">
        <v>210</v>
      </c>
      <c r="F437" s="1">
        <v>45564</v>
      </c>
      <c r="G437" t="s">
        <v>115</v>
      </c>
      <c r="H437" t="s">
        <v>115</v>
      </c>
      <c r="I437" t="s">
        <v>115</v>
      </c>
      <c r="J437" t="s">
        <v>4383</v>
      </c>
      <c r="L437" t="s">
        <v>4384</v>
      </c>
      <c r="M437" t="s">
        <v>4385</v>
      </c>
      <c r="N437" t="s">
        <v>272</v>
      </c>
      <c r="O437" t="s">
        <v>120</v>
      </c>
      <c r="P437" s="3">
        <v>96952</v>
      </c>
      <c r="Q437" t="s">
        <v>121</v>
      </c>
      <c r="S437" s="10">
        <v>16707832999</v>
      </c>
      <c r="U437" t="s">
        <v>4386</v>
      </c>
      <c r="V437">
        <v>72251</v>
      </c>
      <c r="W437" t="s">
        <v>123</v>
      </c>
      <c r="Y437" t="s">
        <v>414</v>
      </c>
      <c r="Z437" t="s">
        <v>4387</v>
      </c>
      <c r="AA437" t="s">
        <v>4388</v>
      </c>
      <c r="AB437" t="s">
        <v>295</v>
      </c>
      <c r="AC437" t="s">
        <v>4385</v>
      </c>
      <c r="AE437" t="s">
        <v>290</v>
      </c>
      <c r="AF437" t="s">
        <v>120</v>
      </c>
      <c r="AG437" s="3">
        <v>96952</v>
      </c>
      <c r="AH437" t="s">
        <v>121</v>
      </c>
      <c r="AJ437" s="10">
        <v>16707832999</v>
      </c>
      <c r="AL437" t="s">
        <v>4389</v>
      </c>
      <c r="BD437" t="str">
        <f>"35-3031.00"</f>
        <v>35-3031.00</v>
      </c>
      <c r="BE437" t="s">
        <v>1980</v>
      </c>
      <c r="BF437" t="s">
        <v>4390</v>
      </c>
      <c r="BG437" t="s">
        <v>4391</v>
      </c>
      <c r="BH437">
        <v>5</v>
      </c>
      <c r="BJ437" s="1">
        <v>45566</v>
      </c>
      <c r="BK437" s="1">
        <v>45930</v>
      </c>
      <c r="BN437">
        <v>35</v>
      </c>
      <c r="BO437">
        <v>7</v>
      </c>
      <c r="BP437">
        <v>0</v>
      </c>
      <c r="BQ437">
        <v>0</v>
      </c>
      <c r="BR437">
        <v>7</v>
      </c>
      <c r="BS437">
        <v>7</v>
      </c>
      <c r="BT437">
        <v>7</v>
      </c>
      <c r="BU437">
        <v>7</v>
      </c>
      <c r="BV437" t="str">
        <f>"6:00 PM"</f>
        <v>6:00 PM</v>
      </c>
      <c r="BW437" t="str">
        <f>"1:00 AM"</f>
        <v>1:00 AM</v>
      </c>
      <c r="BX437" t="s">
        <v>240</v>
      </c>
      <c r="BY437">
        <v>0</v>
      </c>
      <c r="BZ437">
        <v>12</v>
      </c>
      <c r="CA437" t="s">
        <v>115</v>
      </c>
      <c r="CC437" s="2" t="s">
        <v>4392</v>
      </c>
      <c r="CD437" t="s">
        <v>4384</v>
      </c>
      <c r="CE437" t="s">
        <v>4385</v>
      </c>
      <c r="CF437" t="s">
        <v>272</v>
      </c>
      <c r="CG437" t="s">
        <v>120</v>
      </c>
      <c r="CH437" s="3">
        <v>96952</v>
      </c>
      <c r="CI437" s="4">
        <v>8.0399999999999991</v>
      </c>
      <c r="CJ437" s="4">
        <v>8.0399999999999991</v>
      </c>
      <c r="CK437" s="4">
        <v>12.06</v>
      </c>
      <c r="CL437" s="4">
        <v>12.06</v>
      </c>
      <c r="CM437" t="s">
        <v>136</v>
      </c>
      <c r="CO437" t="s">
        <v>137</v>
      </c>
      <c r="CQ437" t="s">
        <v>115</v>
      </c>
      <c r="CR437" t="s">
        <v>138</v>
      </c>
      <c r="CS437" t="s">
        <v>139</v>
      </c>
      <c r="CT437" t="s">
        <v>138</v>
      </c>
      <c r="CU437" t="s">
        <v>139</v>
      </c>
      <c r="CV437" t="s">
        <v>138</v>
      </c>
      <c r="CW437" t="s">
        <v>139</v>
      </c>
      <c r="CX437" t="s">
        <v>2086</v>
      </c>
      <c r="CY437" s="10">
        <v>16707832999</v>
      </c>
      <c r="CZ437" t="s">
        <v>4389</v>
      </c>
      <c r="DA437" t="s">
        <v>139</v>
      </c>
      <c r="DB437" t="s">
        <v>138</v>
      </c>
      <c r="DC437" t="s">
        <v>115</v>
      </c>
    </row>
    <row r="438" spans="1:107" ht="14.45" customHeight="1" x14ac:dyDescent="0.25">
      <c r="A438" t="s">
        <v>10438</v>
      </c>
      <c r="B438" t="s">
        <v>158</v>
      </c>
      <c r="C438" s="1">
        <v>45510</v>
      </c>
      <c r="D438" s="1">
        <v>45589</v>
      </c>
      <c r="E438" t="s">
        <v>210</v>
      </c>
      <c r="F438" s="1">
        <v>45687</v>
      </c>
      <c r="G438" t="s">
        <v>115</v>
      </c>
      <c r="H438" t="s">
        <v>115</v>
      </c>
      <c r="I438" t="s">
        <v>115</v>
      </c>
      <c r="J438" t="s">
        <v>3094</v>
      </c>
      <c r="L438" t="s">
        <v>3095</v>
      </c>
      <c r="M438" t="s">
        <v>10439</v>
      </c>
      <c r="N438" t="s">
        <v>10440</v>
      </c>
      <c r="O438" t="s">
        <v>120</v>
      </c>
      <c r="P438" s="3">
        <v>96950</v>
      </c>
      <c r="Q438" t="s">
        <v>121</v>
      </c>
      <c r="S438" s="10">
        <v>16702887999</v>
      </c>
      <c r="U438" t="s">
        <v>3097</v>
      </c>
      <c r="V438">
        <v>23711</v>
      </c>
      <c r="W438" t="s">
        <v>123</v>
      </c>
      <c r="Y438" t="s">
        <v>3098</v>
      </c>
      <c r="Z438" t="s">
        <v>3099</v>
      </c>
      <c r="AA438" t="s">
        <v>3100</v>
      </c>
      <c r="AB438" t="s">
        <v>295</v>
      </c>
      <c r="AC438" t="s">
        <v>3095</v>
      </c>
      <c r="AD438" t="s">
        <v>10441</v>
      </c>
      <c r="AE438" t="s">
        <v>10440</v>
      </c>
      <c r="AF438" t="s">
        <v>120</v>
      </c>
      <c r="AG438" s="3">
        <v>96950</v>
      </c>
      <c r="AH438" t="s">
        <v>121</v>
      </c>
      <c r="AJ438" s="10">
        <v>16702887999</v>
      </c>
      <c r="AL438" t="s">
        <v>3101</v>
      </c>
      <c r="BD438" t="str">
        <f>"13-1051.00"</f>
        <v>13-1051.00</v>
      </c>
      <c r="BE438" t="s">
        <v>357</v>
      </c>
      <c r="BF438" t="s">
        <v>10442</v>
      </c>
      <c r="BG438" t="s">
        <v>10443</v>
      </c>
      <c r="BH438">
        <v>1</v>
      </c>
      <c r="BJ438" s="1">
        <v>45689</v>
      </c>
      <c r="BK438" s="1">
        <v>46053</v>
      </c>
      <c r="BN438">
        <v>40</v>
      </c>
      <c r="BO438">
        <v>0</v>
      </c>
      <c r="BP438">
        <v>8</v>
      </c>
      <c r="BQ438">
        <v>8</v>
      </c>
      <c r="BR438">
        <v>8</v>
      </c>
      <c r="BS438">
        <v>8</v>
      </c>
      <c r="BT438">
        <v>8</v>
      </c>
      <c r="BU438">
        <v>0</v>
      </c>
      <c r="BV438" t="str">
        <f t="shared" ref="BV438:BV447" si="9">"8:00 AM"</f>
        <v>8:00 AM</v>
      </c>
      <c r="BW438" t="str">
        <f>"5:00 PM"</f>
        <v>5:00 PM</v>
      </c>
      <c r="BX438" t="s">
        <v>189</v>
      </c>
      <c r="BY438">
        <v>0</v>
      </c>
      <c r="BZ438">
        <v>24</v>
      </c>
      <c r="CA438" t="s">
        <v>115</v>
      </c>
      <c r="CC438" t="s">
        <v>10444</v>
      </c>
      <c r="CD438" t="s">
        <v>10445</v>
      </c>
      <c r="CE438" t="s">
        <v>10446</v>
      </c>
      <c r="CF438" t="s">
        <v>10440</v>
      </c>
      <c r="CG438" t="s">
        <v>120</v>
      </c>
      <c r="CH438" s="3">
        <v>96950</v>
      </c>
      <c r="CI438" s="4">
        <v>17.25</v>
      </c>
      <c r="CJ438" s="4">
        <v>17.25</v>
      </c>
      <c r="CK438" s="4">
        <v>0</v>
      </c>
      <c r="CL438" s="4">
        <v>0</v>
      </c>
      <c r="CM438" t="s">
        <v>136</v>
      </c>
      <c r="CN438" t="s">
        <v>240</v>
      </c>
      <c r="CO438" t="s">
        <v>137</v>
      </c>
      <c r="CQ438" t="s">
        <v>115</v>
      </c>
      <c r="CR438" t="s">
        <v>138</v>
      </c>
      <c r="CS438" t="s">
        <v>139</v>
      </c>
      <c r="CT438" t="s">
        <v>139</v>
      </c>
      <c r="CU438" t="s">
        <v>139</v>
      </c>
      <c r="CV438" t="s">
        <v>138</v>
      </c>
      <c r="CW438" t="s">
        <v>139</v>
      </c>
      <c r="CX438" t="s">
        <v>6833</v>
      </c>
      <c r="CY438" s="10">
        <v>16702887999</v>
      </c>
      <c r="CZ438" t="s">
        <v>3101</v>
      </c>
      <c r="DA438" t="s">
        <v>139</v>
      </c>
      <c r="DB438" t="s">
        <v>138</v>
      </c>
      <c r="DC438" t="s">
        <v>115</v>
      </c>
    </row>
    <row r="439" spans="1:107" ht="14.45" customHeight="1" x14ac:dyDescent="0.25">
      <c r="A439" t="s">
        <v>10482</v>
      </c>
      <c r="B439" t="s">
        <v>158</v>
      </c>
      <c r="C439" s="1">
        <v>45455</v>
      </c>
      <c r="D439" s="1">
        <v>45589</v>
      </c>
      <c r="E439" t="s">
        <v>210</v>
      </c>
      <c r="F439" s="1">
        <v>45564</v>
      </c>
      <c r="G439" t="s">
        <v>138</v>
      </c>
      <c r="H439" t="s">
        <v>115</v>
      </c>
      <c r="I439" t="s">
        <v>115</v>
      </c>
      <c r="J439" t="s">
        <v>527</v>
      </c>
      <c r="K439" t="s">
        <v>528</v>
      </c>
      <c r="L439" t="s">
        <v>529</v>
      </c>
      <c r="M439" t="s">
        <v>536</v>
      </c>
      <c r="N439" t="s">
        <v>128</v>
      </c>
      <c r="O439" t="s">
        <v>120</v>
      </c>
      <c r="P439" s="3">
        <v>96950</v>
      </c>
      <c r="Q439" t="s">
        <v>121</v>
      </c>
      <c r="S439" s="10">
        <v>16702352883</v>
      </c>
      <c r="T439">
        <v>0</v>
      </c>
      <c r="U439" t="s">
        <v>531</v>
      </c>
      <c r="V439">
        <v>56132</v>
      </c>
      <c r="W439" t="s">
        <v>123</v>
      </c>
      <c r="Y439" t="s">
        <v>533</v>
      </c>
      <c r="Z439" t="s">
        <v>534</v>
      </c>
      <c r="AA439" t="s">
        <v>535</v>
      </c>
      <c r="AB439" t="s">
        <v>516</v>
      </c>
      <c r="AC439" t="s">
        <v>529</v>
      </c>
      <c r="AD439" t="s">
        <v>536</v>
      </c>
      <c r="AE439" t="s">
        <v>128</v>
      </c>
      <c r="AF439" t="s">
        <v>120</v>
      </c>
      <c r="AG439" s="3">
        <v>96950</v>
      </c>
      <c r="AH439" t="s">
        <v>121</v>
      </c>
      <c r="AJ439" s="10">
        <v>16702352883</v>
      </c>
      <c r="AK439">
        <v>0</v>
      </c>
      <c r="AL439" t="s">
        <v>537</v>
      </c>
      <c r="BD439" t="str">
        <f>"49-9071.00"</f>
        <v>49-9071.00</v>
      </c>
      <c r="BE439" t="s">
        <v>169</v>
      </c>
      <c r="BF439" t="s">
        <v>2132</v>
      </c>
      <c r="BG439" t="s">
        <v>2133</v>
      </c>
      <c r="BH439">
        <v>5</v>
      </c>
      <c r="BJ439" s="1">
        <v>45566</v>
      </c>
      <c r="BK439" s="1">
        <v>46660</v>
      </c>
      <c r="BN439">
        <v>35</v>
      </c>
      <c r="BO439">
        <v>0</v>
      </c>
      <c r="BP439">
        <v>7</v>
      </c>
      <c r="BQ439">
        <v>7</v>
      </c>
      <c r="BR439">
        <v>7</v>
      </c>
      <c r="BS439">
        <v>7</v>
      </c>
      <c r="BT439">
        <v>7</v>
      </c>
      <c r="BU439">
        <v>0</v>
      </c>
      <c r="BV439" t="str">
        <f t="shared" si="9"/>
        <v>8:00 AM</v>
      </c>
      <c r="BW439" t="str">
        <f>"4:00 PM"</f>
        <v>4:00 PM</v>
      </c>
      <c r="BX439" t="s">
        <v>133</v>
      </c>
      <c r="BY439">
        <v>0</v>
      </c>
      <c r="BZ439">
        <v>12</v>
      </c>
      <c r="CA439" t="s">
        <v>115</v>
      </c>
      <c r="CC439" t="s">
        <v>2134</v>
      </c>
      <c r="CD439" t="s">
        <v>529</v>
      </c>
      <c r="CE439" t="s">
        <v>542</v>
      </c>
      <c r="CF439" t="s">
        <v>128</v>
      </c>
      <c r="CG439" t="s">
        <v>120</v>
      </c>
      <c r="CH439" s="3">
        <v>96950</v>
      </c>
      <c r="CI439" s="4">
        <v>9.5399999999999991</v>
      </c>
      <c r="CJ439" s="4">
        <v>9.5399999999999991</v>
      </c>
      <c r="CK439" s="4">
        <v>14.31</v>
      </c>
      <c r="CL439" s="4">
        <v>14.31</v>
      </c>
      <c r="CM439" t="s">
        <v>136</v>
      </c>
      <c r="CN439" t="s">
        <v>191</v>
      </c>
      <c r="CO439" t="s">
        <v>137</v>
      </c>
      <c r="CQ439" t="s">
        <v>115</v>
      </c>
      <c r="CR439" t="s">
        <v>138</v>
      </c>
      <c r="CS439" t="s">
        <v>139</v>
      </c>
      <c r="CT439" t="s">
        <v>138</v>
      </c>
      <c r="CU439" t="s">
        <v>138</v>
      </c>
      <c r="CV439" t="s">
        <v>138</v>
      </c>
      <c r="CW439" t="s">
        <v>139</v>
      </c>
      <c r="CX439" t="s">
        <v>1960</v>
      </c>
      <c r="CY439" s="10">
        <v>16702352883</v>
      </c>
      <c r="CZ439" t="s">
        <v>537</v>
      </c>
      <c r="DA439" t="s">
        <v>331</v>
      </c>
      <c r="DB439" t="s">
        <v>138</v>
      </c>
      <c r="DC439" t="s">
        <v>115</v>
      </c>
    </row>
    <row r="440" spans="1:107" ht="14.45" customHeight="1" x14ac:dyDescent="0.25">
      <c r="A440" t="s">
        <v>10679</v>
      </c>
      <c r="B440" t="s">
        <v>158</v>
      </c>
      <c r="C440" s="1">
        <v>45489</v>
      </c>
      <c r="D440" s="1">
        <v>45589</v>
      </c>
      <c r="E440" t="s">
        <v>114</v>
      </c>
      <c r="G440" t="s">
        <v>115</v>
      </c>
      <c r="H440" t="s">
        <v>115</v>
      </c>
      <c r="I440" t="s">
        <v>115</v>
      </c>
      <c r="J440" t="s">
        <v>4422</v>
      </c>
      <c r="L440" t="s">
        <v>4423</v>
      </c>
      <c r="N440" t="s">
        <v>119</v>
      </c>
      <c r="O440" t="s">
        <v>120</v>
      </c>
      <c r="P440" s="3">
        <v>96950</v>
      </c>
      <c r="Q440" t="s">
        <v>121</v>
      </c>
      <c r="R440" t="s">
        <v>1661</v>
      </c>
      <c r="S440" s="10">
        <v>16707891106</v>
      </c>
      <c r="U440" t="s">
        <v>1690</v>
      </c>
      <c r="V440">
        <v>238290</v>
      </c>
      <c r="W440" t="s">
        <v>123</v>
      </c>
      <c r="Y440" t="s">
        <v>1691</v>
      </c>
      <c r="Z440" t="s">
        <v>1692</v>
      </c>
      <c r="AA440" t="s">
        <v>1693</v>
      </c>
      <c r="AB440" t="s">
        <v>997</v>
      </c>
      <c r="AC440" t="s">
        <v>4423</v>
      </c>
      <c r="AE440" t="s">
        <v>128</v>
      </c>
      <c r="AF440" t="s">
        <v>120</v>
      </c>
      <c r="AG440" s="3">
        <v>96950</v>
      </c>
      <c r="AH440" t="s">
        <v>121</v>
      </c>
      <c r="AI440" t="s">
        <v>762</v>
      </c>
      <c r="AJ440" s="10">
        <v>16707891106</v>
      </c>
      <c r="AL440" t="s">
        <v>1695</v>
      </c>
      <c r="BD440" t="str">
        <f>"35-2021.00"</f>
        <v>35-2021.00</v>
      </c>
      <c r="BE440" t="s">
        <v>282</v>
      </c>
      <c r="BF440" t="s">
        <v>10680</v>
      </c>
      <c r="BG440" t="s">
        <v>10681</v>
      </c>
      <c r="BH440">
        <v>20</v>
      </c>
      <c r="BJ440" s="1">
        <v>45566</v>
      </c>
      <c r="BK440" s="1">
        <v>45930</v>
      </c>
      <c r="BN440">
        <v>35</v>
      </c>
      <c r="BO440">
        <v>0</v>
      </c>
      <c r="BP440">
        <v>7</v>
      </c>
      <c r="BQ440">
        <v>7</v>
      </c>
      <c r="BR440">
        <v>7</v>
      </c>
      <c r="BS440">
        <v>7</v>
      </c>
      <c r="BT440">
        <v>7</v>
      </c>
      <c r="BU440">
        <v>0</v>
      </c>
      <c r="BV440" t="str">
        <f t="shared" si="9"/>
        <v>8:00 AM</v>
      </c>
      <c r="BW440" t="str">
        <f>"4:00 PM"</f>
        <v>4:00 PM</v>
      </c>
      <c r="BX440" t="s">
        <v>240</v>
      </c>
      <c r="BY440">
        <v>0</v>
      </c>
      <c r="BZ440">
        <v>3</v>
      </c>
      <c r="CA440" t="s">
        <v>115</v>
      </c>
      <c r="CC440" t="s">
        <v>5637</v>
      </c>
      <c r="CD440" t="s">
        <v>4423</v>
      </c>
      <c r="CF440" t="s">
        <v>128</v>
      </c>
      <c r="CG440" t="s">
        <v>120</v>
      </c>
      <c r="CH440" s="3">
        <v>96950</v>
      </c>
      <c r="CI440" s="4">
        <v>7.95</v>
      </c>
      <c r="CJ440" s="4">
        <v>7.95</v>
      </c>
      <c r="CK440" s="4">
        <v>11.92</v>
      </c>
      <c r="CL440" s="4">
        <v>11.92</v>
      </c>
      <c r="CM440" t="s">
        <v>136</v>
      </c>
      <c r="CO440" t="s">
        <v>137</v>
      </c>
      <c r="CQ440" t="s">
        <v>115</v>
      </c>
      <c r="CR440" t="s">
        <v>138</v>
      </c>
      <c r="CS440" t="s">
        <v>139</v>
      </c>
      <c r="CT440" t="s">
        <v>138</v>
      </c>
      <c r="CU440" t="s">
        <v>139</v>
      </c>
      <c r="CV440" t="s">
        <v>138</v>
      </c>
      <c r="CW440" t="s">
        <v>139</v>
      </c>
      <c r="CX440" t="s">
        <v>5638</v>
      </c>
      <c r="CY440" s="10">
        <v>16707891106</v>
      </c>
      <c r="CZ440" t="s">
        <v>1695</v>
      </c>
      <c r="DA440" t="s">
        <v>417</v>
      </c>
      <c r="DB440" t="s">
        <v>138</v>
      </c>
      <c r="DC440" t="s">
        <v>115</v>
      </c>
    </row>
    <row r="441" spans="1:107" ht="14.45" customHeight="1" x14ac:dyDescent="0.25">
      <c r="A441" t="s">
        <v>11012</v>
      </c>
      <c r="B441" t="s">
        <v>158</v>
      </c>
      <c r="C441" s="1">
        <v>45455</v>
      </c>
      <c r="D441" s="1">
        <v>45589</v>
      </c>
      <c r="E441" t="s">
        <v>210</v>
      </c>
      <c r="F441" s="1">
        <v>45564</v>
      </c>
      <c r="G441" t="s">
        <v>138</v>
      </c>
      <c r="H441" t="s">
        <v>115</v>
      </c>
      <c r="I441" t="s">
        <v>115</v>
      </c>
      <c r="J441" t="s">
        <v>527</v>
      </c>
      <c r="K441" t="s">
        <v>528</v>
      </c>
      <c r="L441" t="s">
        <v>529</v>
      </c>
      <c r="M441" t="s">
        <v>536</v>
      </c>
      <c r="N441" t="s">
        <v>128</v>
      </c>
      <c r="O441" t="s">
        <v>120</v>
      </c>
      <c r="P441" s="3">
        <v>96950</v>
      </c>
      <c r="Q441" t="s">
        <v>121</v>
      </c>
      <c r="S441" s="10">
        <v>16702352883</v>
      </c>
      <c r="T441">
        <v>0</v>
      </c>
      <c r="U441" t="s">
        <v>531</v>
      </c>
      <c r="V441">
        <v>56132</v>
      </c>
      <c r="W441" t="s">
        <v>123</v>
      </c>
      <c r="Y441" t="s">
        <v>533</v>
      </c>
      <c r="Z441" t="s">
        <v>534</v>
      </c>
      <c r="AA441" t="s">
        <v>535</v>
      </c>
      <c r="AB441" t="s">
        <v>516</v>
      </c>
      <c r="AC441" t="s">
        <v>529</v>
      </c>
      <c r="AD441" t="s">
        <v>536</v>
      </c>
      <c r="AE441" t="s">
        <v>128</v>
      </c>
      <c r="AF441" t="s">
        <v>120</v>
      </c>
      <c r="AG441" s="3">
        <v>96950</v>
      </c>
      <c r="AH441" t="s">
        <v>121</v>
      </c>
      <c r="AJ441" s="10">
        <v>16702352883</v>
      </c>
      <c r="AK441">
        <v>0</v>
      </c>
      <c r="AL441" t="s">
        <v>537</v>
      </c>
      <c r="BD441" t="str">
        <f>"39-9011.00"</f>
        <v>39-9011.00</v>
      </c>
      <c r="BE441" t="s">
        <v>538</v>
      </c>
      <c r="BF441" t="s">
        <v>4874</v>
      </c>
      <c r="BG441" t="s">
        <v>540</v>
      </c>
      <c r="BH441">
        <v>5</v>
      </c>
      <c r="BJ441" s="1">
        <v>45566</v>
      </c>
      <c r="BK441" s="1">
        <v>46660</v>
      </c>
      <c r="BN441">
        <v>35</v>
      </c>
      <c r="BO441">
        <v>0</v>
      </c>
      <c r="BP441">
        <v>7</v>
      </c>
      <c r="BQ441">
        <v>7</v>
      </c>
      <c r="BR441">
        <v>7</v>
      </c>
      <c r="BS441">
        <v>7</v>
      </c>
      <c r="BT441">
        <v>7</v>
      </c>
      <c r="BU441">
        <v>0</v>
      </c>
      <c r="BV441" t="str">
        <f t="shared" si="9"/>
        <v>8:00 AM</v>
      </c>
      <c r="BW441" t="str">
        <f>"4:00 PM"</f>
        <v>4:00 PM</v>
      </c>
      <c r="BX441" t="s">
        <v>133</v>
      </c>
      <c r="BY441">
        <v>0</v>
      </c>
      <c r="BZ441">
        <v>12</v>
      </c>
      <c r="CA441" t="s">
        <v>115</v>
      </c>
      <c r="CC441" t="s">
        <v>4875</v>
      </c>
      <c r="CD441" t="s">
        <v>529</v>
      </c>
      <c r="CE441" t="s">
        <v>542</v>
      </c>
      <c r="CF441" t="s">
        <v>128</v>
      </c>
      <c r="CG441" t="s">
        <v>120</v>
      </c>
      <c r="CH441" s="3">
        <v>96950</v>
      </c>
      <c r="CI441" s="4">
        <v>7.79</v>
      </c>
      <c r="CJ441" s="4">
        <v>7.79</v>
      </c>
      <c r="CK441" s="4">
        <v>11.69</v>
      </c>
      <c r="CL441" s="4">
        <v>11.69</v>
      </c>
      <c r="CM441" t="s">
        <v>136</v>
      </c>
      <c r="CN441" t="s">
        <v>191</v>
      </c>
      <c r="CO441" t="s">
        <v>137</v>
      </c>
      <c r="CQ441" t="s">
        <v>115</v>
      </c>
      <c r="CR441" t="s">
        <v>138</v>
      </c>
      <c r="CS441" t="s">
        <v>139</v>
      </c>
      <c r="CT441" t="s">
        <v>138</v>
      </c>
      <c r="CU441" t="s">
        <v>138</v>
      </c>
      <c r="CV441" t="s">
        <v>138</v>
      </c>
      <c r="CW441" t="s">
        <v>139</v>
      </c>
      <c r="CX441" t="s">
        <v>1960</v>
      </c>
      <c r="CY441" s="10">
        <v>16702352883</v>
      </c>
      <c r="CZ441" t="s">
        <v>537</v>
      </c>
      <c r="DA441" t="s">
        <v>331</v>
      </c>
      <c r="DB441" t="s">
        <v>138</v>
      </c>
      <c r="DC441" t="s">
        <v>115</v>
      </c>
    </row>
    <row r="442" spans="1:107" ht="14.45" customHeight="1" x14ac:dyDescent="0.25">
      <c r="A442" t="s">
        <v>11272</v>
      </c>
      <c r="B442" t="s">
        <v>142</v>
      </c>
      <c r="C442" s="1">
        <v>45582</v>
      </c>
      <c r="D442" s="1">
        <v>45589</v>
      </c>
      <c r="E442" t="s">
        <v>114</v>
      </c>
      <c r="G442" t="s">
        <v>115</v>
      </c>
      <c r="H442" t="s">
        <v>115</v>
      </c>
      <c r="I442" t="s">
        <v>115</v>
      </c>
      <c r="J442" t="s">
        <v>1050</v>
      </c>
      <c r="K442" t="s">
        <v>1051</v>
      </c>
      <c r="L442" t="s">
        <v>1052</v>
      </c>
      <c r="M442" t="s">
        <v>139</v>
      </c>
      <c r="N442" t="s">
        <v>128</v>
      </c>
      <c r="O442" t="s">
        <v>120</v>
      </c>
      <c r="P442" s="3">
        <v>96950</v>
      </c>
      <c r="Q442" t="s">
        <v>121</v>
      </c>
      <c r="R442" t="s">
        <v>128</v>
      </c>
      <c r="S442" s="10">
        <v>16702345117</v>
      </c>
      <c r="U442" t="s">
        <v>1053</v>
      </c>
      <c r="V442">
        <v>5313</v>
      </c>
      <c r="W442" t="s">
        <v>123</v>
      </c>
      <c r="Y442" t="s">
        <v>1054</v>
      </c>
      <c r="Z442" t="s">
        <v>1055</v>
      </c>
      <c r="AA442" t="s">
        <v>1056</v>
      </c>
      <c r="AB442" t="s">
        <v>1057</v>
      </c>
      <c r="AC442" t="s">
        <v>1058</v>
      </c>
      <c r="AD442" t="s">
        <v>139</v>
      </c>
      <c r="AE442" t="s">
        <v>128</v>
      </c>
      <c r="AF442" t="s">
        <v>120</v>
      </c>
      <c r="AG442" s="3">
        <v>96950</v>
      </c>
      <c r="AH442" t="s">
        <v>121</v>
      </c>
      <c r="AI442" t="s">
        <v>128</v>
      </c>
      <c r="AJ442" s="10">
        <v>16702875116</v>
      </c>
      <c r="AL442" t="s">
        <v>1059</v>
      </c>
      <c r="BD442" t="str">
        <f>"49-9071.00"</f>
        <v>49-9071.00</v>
      </c>
      <c r="BE442" t="s">
        <v>169</v>
      </c>
      <c r="BF442" t="s">
        <v>11273</v>
      </c>
      <c r="BG442" t="s">
        <v>1404</v>
      </c>
      <c r="BH442">
        <v>1</v>
      </c>
      <c r="BJ442" s="1">
        <v>45778</v>
      </c>
      <c r="BK442" s="1">
        <v>46142</v>
      </c>
      <c r="BN442">
        <v>40</v>
      </c>
      <c r="BO442">
        <v>0</v>
      </c>
      <c r="BP442">
        <v>8</v>
      </c>
      <c r="BQ442">
        <v>8</v>
      </c>
      <c r="BR442">
        <v>8</v>
      </c>
      <c r="BS442">
        <v>8</v>
      </c>
      <c r="BT442">
        <v>8</v>
      </c>
      <c r="BU442">
        <v>0</v>
      </c>
      <c r="BV442" t="str">
        <f t="shared" si="9"/>
        <v>8:00 AM</v>
      </c>
      <c r="BW442" t="str">
        <f>"5:00 PM"</f>
        <v>5:00 PM</v>
      </c>
      <c r="BX442" t="s">
        <v>133</v>
      </c>
      <c r="BY442">
        <v>0</v>
      </c>
      <c r="BZ442">
        <v>3</v>
      </c>
      <c r="CA442" t="s">
        <v>115</v>
      </c>
      <c r="CC442" t="s">
        <v>11274</v>
      </c>
      <c r="CD442" t="s">
        <v>1052</v>
      </c>
      <c r="CE442" t="s">
        <v>139</v>
      </c>
      <c r="CF442" t="s">
        <v>128</v>
      </c>
      <c r="CG442" t="s">
        <v>120</v>
      </c>
      <c r="CH442" s="3">
        <v>96950</v>
      </c>
      <c r="CI442" s="4">
        <v>9.75</v>
      </c>
      <c r="CJ442" s="4">
        <v>9.75</v>
      </c>
      <c r="CK442" s="4">
        <v>14.63</v>
      </c>
      <c r="CL442" s="4">
        <v>14.63</v>
      </c>
      <c r="CM442" t="s">
        <v>136</v>
      </c>
      <c r="CN442" t="s">
        <v>139</v>
      </c>
      <c r="CO442" t="s">
        <v>137</v>
      </c>
      <c r="CQ442" t="s">
        <v>115</v>
      </c>
      <c r="CR442" t="s">
        <v>138</v>
      </c>
      <c r="CS442" t="s">
        <v>139</v>
      </c>
      <c r="CT442" t="s">
        <v>138</v>
      </c>
      <c r="CU442" t="s">
        <v>139</v>
      </c>
      <c r="CV442" t="s">
        <v>138</v>
      </c>
      <c r="CW442" t="s">
        <v>139</v>
      </c>
      <c r="CX442" t="s">
        <v>1064</v>
      </c>
      <c r="CY442" s="10">
        <v>16702345117</v>
      </c>
      <c r="CZ442" t="s">
        <v>1059</v>
      </c>
      <c r="DA442" t="s">
        <v>1065</v>
      </c>
      <c r="DB442" t="s">
        <v>138</v>
      </c>
      <c r="DC442" t="s">
        <v>115</v>
      </c>
    </row>
    <row r="443" spans="1:107" ht="14.45" customHeight="1" x14ac:dyDescent="0.25">
      <c r="A443" t="s">
        <v>11277</v>
      </c>
      <c r="B443" t="s">
        <v>158</v>
      </c>
      <c r="C443" s="1">
        <v>45489</v>
      </c>
      <c r="D443" s="1">
        <v>45589</v>
      </c>
      <c r="E443" t="s">
        <v>114</v>
      </c>
      <c r="G443" t="s">
        <v>115</v>
      </c>
      <c r="H443" t="s">
        <v>115</v>
      </c>
      <c r="I443" t="s">
        <v>115</v>
      </c>
      <c r="J443" t="s">
        <v>4422</v>
      </c>
      <c r="L443" t="s">
        <v>4423</v>
      </c>
      <c r="N443" t="s">
        <v>119</v>
      </c>
      <c r="O443" t="s">
        <v>120</v>
      </c>
      <c r="P443" s="3">
        <v>96950</v>
      </c>
      <c r="Q443" t="s">
        <v>121</v>
      </c>
      <c r="R443" t="s">
        <v>1661</v>
      </c>
      <c r="S443" s="10">
        <v>16707891106</v>
      </c>
      <c r="U443" t="s">
        <v>1690</v>
      </c>
      <c r="V443">
        <v>561599</v>
      </c>
      <c r="W443" t="s">
        <v>123</v>
      </c>
      <c r="Y443" t="s">
        <v>1691</v>
      </c>
      <c r="Z443" t="s">
        <v>1692</v>
      </c>
      <c r="AA443" t="s">
        <v>1693</v>
      </c>
      <c r="AB443" t="s">
        <v>997</v>
      </c>
      <c r="AC443" t="s">
        <v>4423</v>
      </c>
      <c r="AE443" t="s">
        <v>128</v>
      </c>
      <c r="AF443" t="s">
        <v>120</v>
      </c>
      <c r="AG443" s="3">
        <v>96950</v>
      </c>
      <c r="AH443" t="s">
        <v>121</v>
      </c>
      <c r="AI443" t="s">
        <v>762</v>
      </c>
      <c r="AJ443" s="10">
        <v>16707891106</v>
      </c>
      <c r="AL443" t="s">
        <v>1695</v>
      </c>
      <c r="BD443" t="str">
        <f>"43-4181.00"</f>
        <v>43-4181.00</v>
      </c>
      <c r="BE443" t="s">
        <v>297</v>
      </c>
      <c r="BF443" t="s">
        <v>11278</v>
      </c>
      <c r="BG443" t="s">
        <v>5636</v>
      </c>
      <c r="BH443">
        <v>20</v>
      </c>
      <c r="BJ443" s="1">
        <v>45566</v>
      </c>
      <c r="BK443" s="1">
        <v>45930</v>
      </c>
      <c r="BN443">
        <v>35</v>
      </c>
      <c r="BO443">
        <v>0</v>
      </c>
      <c r="BP443">
        <v>7</v>
      </c>
      <c r="BQ443">
        <v>7</v>
      </c>
      <c r="BR443">
        <v>7</v>
      </c>
      <c r="BS443">
        <v>7</v>
      </c>
      <c r="BT443">
        <v>7</v>
      </c>
      <c r="BU443">
        <v>0</v>
      </c>
      <c r="BV443" t="str">
        <f t="shared" si="9"/>
        <v>8:00 AM</v>
      </c>
      <c r="BW443" t="str">
        <f>"4:00 PM"</f>
        <v>4:00 PM</v>
      </c>
      <c r="BX443" t="s">
        <v>240</v>
      </c>
      <c r="BY443">
        <v>0</v>
      </c>
      <c r="BZ443">
        <v>3</v>
      </c>
      <c r="CA443" t="s">
        <v>115</v>
      </c>
      <c r="CC443" s="2" t="s">
        <v>7783</v>
      </c>
      <c r="CD443" t="s">
        <v>4423</v>
      </c>
      <c r="CF443" t="s">
        <v>128</v>
      </c>
      <c r="CG443" t="s">
        <v>120</v>
      </c>
      <c r="CH443" s="3">
        <v>96950</v>
      </c>
      <c r="CI443" s="4">
        <v>8.8699999999999992</v>
      </c>
      <c r="CJ443" s="4">
        <v>8.8699999999999992</v>
      </c>
      <c r="CK443" s="4">
        <v>13.3</v>
      </c>
      <c r="CL443" s="4">
        <v>13.3</v>
      </c>
      <c r="CM443" t="s">
        <v>136</v>
      </c>
      <c r="CO443" t="s">
        <v>137</v>
      </c>
      <c r="CQ443" t="s">
        <v>115</v>
      </c>
      <c r="CR443" t="s">
        <v>138</v>
      </c>
      <c r="CS443" t="s">
        <v>139</v>
      </c>
      <c r="CT443" t="s">
        <v>138</v>
      </c>
      <c r="CU443" t="s">
        <v>139</v>
      </c>
      <c r="CV443" t="s">
        <v>138</v>
      </c>
      <c r="CW443" t="s">
        <v>139</v>
      </c>
      <c r="CX443" t="s">
        <v>5638</v>
      </c>
      <c r="CY443" s="10">
        <v>16707891106</v>
      </c>
      <c r="CZ443" t="s">
        <v>1695</v>
      </c>
      <c r="DA443" t="s">
        <v>417</v>
      </c>
      <c r="DB443" t="s">
        <v>138</v>
      </c>
      <c r="DC443" t="s">
        <v>115</v>
      </c>
    </row>
    <row r="444" spans="1:107" ht="14.45" customHeight="1" x14ac:dyDescent="0.25">
      <c r="A444" t="s">
        <v>11322</v>
      </c>
      <c r="B444" t="s">
        <v>248</v>
      </c>
      <c r="C444" s="1">
        <v>45507</v>
      </c>
      <c r="D444" s="1">
        <v>45589</v>
      </c>
      <c r="E444" t="s">
        <v>114</v>
      </c>
      <c r="G444" t="s">
        <v>138</v>
      </c>
      <c r="H444" t="s">
        <v>115</v>
      </c>
      <c r="I444" t="s">
        <v>115</v>
      </c>
      <c r="J444" t="s">
        <v>7184</v>
      </c>
      <c r="K444" t="s">
        <v>7185</v>
      </c>
      <c r="L444" t="s">
        <v>7186</v>
      </c>
      <c r="M444" t="s">
        <v>7187</v>
      </c>
      <c r="N444" t="s">
        <v>128</v>
      </c>
      <c r="O444" t="s">
        <v>120</v>
      </c>
      <c r="P444" s="3">
        <v>96950</v>
      </c>
      <c r="Q444" t="s">
        <v>121</v>
      </c>
      <c r="S444" s="10">
        <v>16702350064</v>
      </c>
      <c r="U444" t="s">
        <v>7188</v>
      </c>
      <c r="V444">
        <v>23622</v>
      </c>
      <c r="W444" t="s">
        <v>123</v>
      </c>
      <c r="Y444" t="s">
        <v>7189</v>
      </c>
      <c r="Z444" t="s">
        <v>7190</v>
      </c>
      <c r="AA444" t="s">
        <v>1533</v>
      </c>
      <c r="AB444" t="s">
        <v>658</v>
      </c>
      <c r="AC444" t="s">
        <v>7186</v>
      </c>
      <c r="AD444" t="s">
        <v>7187</v>
      </c>
      <c r="AE444" t="s">
        <v>128</v>
      </c>
      <c r="AF444" t="s">
        <v>120</v>
      </c>
      <c r="AG444" s="3">
        <v>96950</v>
      </c>
      <c r="AH444" t="s">
        <v>121</v>
      </c>
      <c r="AJ444" s="10">
        <v>16702350064</v>
      </c>
      <c r="AL444" t="s">
        <v>7191</v>
      </c>
      <c r="BD444" t="str">
        <f>"49-9071.00"</f>
        <v>49-9071.00</v>
      </c>
      <c r="BE444" t="s">
        <v>169</v>
      </c>
      <c r="BF444" t="s">
        <v>7192</v>
      </c>
      <c r="BG444" t="s">
        <v>7193</v>
      </c>
      <c r="BH444">
        <v>1</v>
      </c>
      <c r="BI444">
        <v>1</v>
      </c>
      <c r="BJ444" s="1">
        <v>45627</v>
      </c>
      <c r="BK444" s="1">
        <v>46721</v>
      </c>
      <c r="BL444" s="1">
        <v>45627</v>
      </c>
      <c r="BM444" s="1">
        <v>46721</v>
      </c>
      <c r="BN444">
        <v>35</v>
      </c>
      <c r="BO444">
        <v>0</v>
      </c>
      <c r="BP444">
        <v>7</v>
      </c>
      <c r="BQ444">
        <v>7</v>
      </c>
      <c r="BR444">
        <v>7</v>
      </c>
      <c r="BS444">
        <v>7</v>
      </c>
      <c r="BT444">
        <v>7</v>
      </c>
      <c r="BU444">
        <v>0</v>
      </c>
      <c r="BV444" t="str">
        <f t="shared" si="9"/>
        <v>8:00 AM</v>
      </c>
      <c r="BW444" t="str">
        <f>"5:00 PM"</f>
        <v>5:00 PM</v>
      </c>
      <c r="BX444" t="s">
        <v>133</v>
      </c>
      <c r="BY444">
        <v>0</v>
      </c>
      <c r="BZ444">
        <v>24</v>
      </c>
      <c r="CA444" t="s">
        <v>115</v>
      </c>
      <c r="CC444" s="2" t="s">
        <v>11323</v>
      </c>
      <c r="CD444" t="s">
        <v>7187</v>
      </c>
      <c r="CF444" t="s">
        <v>128</v>
      </c>
      <c r="CG444" t="s">
        <v>120</v>
      </c>
      <c r="CH444" s="3">
        <v>96950</v>
      </c>
      <c r="CI444" s="4">
        <v>9.75</v>
      </c>
      <c r="CJ444" s="4">
        <v>9.75</v>
      </c>
      <c r="CK444" s="4">
        <v>14.63</v>
      </c>
      <c r="CL444" s="4">
        <v>14.63</v>
      </c>
      <c r="CM444" t="s">
        <v>136</v>
      </c>
      <c r="CN444">
        <v>0</v>
      </c>
      <c r="CO444" t="s">
        <v>173</v>
      </c>
      <c r="CQ444" t="s">
        <v>138</v>
      </c>
      <c r="CR444" t="s">
        <v>138</v>
      </c>
      <c r="CS444" t="s">
        <v>139</v>
      </c>
      <c r="CT444" t="s">
        <v>138</v>
      </c>
      <c r="CU444" t="s">
        <v>139</v>
      </c>
      <c r="CV444" t="s">
        <v>138</v>
      </c>
      <c r="CW444" t="s">
        <v>139</v>
      </c>
      <c r="CX444" t="s">
        <v>348</v>
      </c>
      <c r="CY444" s="10">
        <v>16702350064</v>
      </c>
      <c r="CZ444" t="s">
        <v>7191</v>
      </c>
      <c r="DA444" t="s">
        <v>331</v>
      </c>
      <c r="DB444" t="s">
        <v>138</v>
      </c>
      <c r="DC444" t="s">
        <v>115</v>
      </c>
    </row>
    <row r="445" spans="1:107" ht="14.45" customHeight="1" x14ac:dyDescent="0.25">
      <c r="A445" t="s">
        <v>11564</v>
      </c>
      <c r="B445" t="s">
        <v>158</v>
      </c>
      <c r="C445" s="1">
        <v>45461</v>
      </c>
      <c r="D445" s="1">
        <v>45589</v>
      </c>
      <c r="E445" t="s">
        <v>210</v>
      </c>
      <c r="F445" s="1">
        <v>45595</v>
      </c>
      <c r="G445" t="s">
        <v>115</v>
      </c>
      <c r="H445" t="s">
        <v>115</v>
      </c>
      <c r="I445" t="s">
        <v>115</v>
      </c>
      <c r="J445" t="s">
        <v>527</v>
      </c>
      <c r="K445" t="s">
        <v>528</v>
      </c>
      <c r="L445" t="s">
        <v>529</v>
      </c>
      <c r="M445" t="s">
        <v>536</v>
      </c>
      <c r="N445" t="s">
        <v>128</v>
      </c>
      <c r="O445" t="s">
        <v>120</v>
      </c>
      <c r="P445" s="3">
        <v>96950</v>
      </c>
      <c r="Q445" t="s">
        <v>121</v>
      </c>
      <c r="S445" s="10">
        <v>16702352883</v>
      </c>
      <c r="T445">
        <v>0</v>
      </c>
      <c r="U445" t="s">
        <v>531</v>
      </c>
      <c r="V445">
        <v>56132</v>
      </c>
      <c r="W445" t="s">
        <v>123</v>
      </c>
      <c r="Y445" t="s">
        <v>533</v>
      </c>
      <c r="Z445" t="s">
        <v>534</v>
      </c>
      <c r="AA445" t="s">
        <v>535</v>
      </c>
      <c r="AB445" t="s">
        <v>516</v>
      </c>
      <c r="AC445" t="s">
        <v>529</v>
      </c>
      <c r="AD445" t="s">
        <v>536</v>
      </c>
      <c r="AE445" t="s">
        <v>128</v>
      </c>
      <c r="AF445" t="s">
        <v>120</v>
      </c>
      <c r="AG445" s="3">
        <v>96950</v>
      </c>
      <c r="AH445" t="s">
        <v>121</v>
      </c>
      <c r="AJ445" s="10">
        <v>16702352883</v>
      </c>
      <c r="AK445">
        <v>0</v>
      </c>
      <c r="AL445" t="s">
        <v>537</v>
      </c>
      <c r="BD445" t="str">
        <f>"53-7065.00"</f>
        <v>53-7065.00</v>
      </c>
      <c r="BE445" t="s">
        <v>519</v>
      </c>
      <c r="BF445" t="s">
        <v>9072</v>
      </c>
      <c r="BG445" t="s">
        <v>5364</v>
      </c>
      <c r="BH445">
        <v>4</v>
      </c>
      <c r="BJ445" s="1">
        <v>45597</v>
      </c>
      <c r="BK445" s="1">
        <v>45961</v>
      </c>
      <c r="BN445">
        <v>35</v>
      </c>
      <c r="BO445">
        <v>0</v>
      </c>
      <c r="BP445">
        <v>7</v>
      </c>
      <c r="BQ445">
        <v>7</v>
      </c>
      <c r="BR445">
        <v>7</v>
      </c>
      <c r="BS445">
        <v>7</v>
      </c>
      <c r="BT445">
        <v>7</v>
      </c>
      <c r="BU445">
        <v>0</v>
      </c>
      <c r="BV445" t="str">
        <f t="shared" si="9"/>
        <v>8:00 AM</v>
      </c>
      <c r="BW445" t="str">
        <f>"4:00 PM"</f>
        <v>4:00 PM</v>
      </c>
      <c r="BX445" t="s">
        <v>133</v>
      </c>
      <c r="BY445">
        <v>0</v>
      </c>
      <c r="BZ445">
        <v>3</v>
      </c>
      <c r="CA445" t="s">
        <v>115</v>
      </c>
      <c r="CC445" t="s">
        <v>9073</v>
      </c>
      <c r="CD445" t="s">
        <v>529</v>
      </c>
      <c r="CE445" t="s">
        <v>542</v>
      </c>
      <c r="CF445" t="s">
        <v>128</v>
      </c>
      <c r="CG445" t="s">
        <v>120</v>
      </c>
      <c r="CH445" s="3">
        <v>96950</v>
      </c>
      <c r="CI445" s="4">
        <v>8.56</v>
      </c>
      <c r="CJ445" s="4">
        <v>8.56</v>
      </c>
      <c r="CK445" s="4">
        <v>12.84</v>
      </c>
      <c r="CL445" s="4">
        <v>12.84</v>
      </c>
      <c r="CM445" t="s">
        <v>136</v>
      </c>
      <c r="CN445" t="s">
        <v>191</v>
      </c>
      <c r="CO445" t="s">
        <v>137</v>
      </c>
      <c r="CQ445" t="s">
        <v>115</v>
      </c>
      <c r="CR445" t="s">
        <v>138</v>
      </c>
      <c r="CS445" t="s">
        <v>139</v>
      </c>
      <c r="CT445" t="s">
        <v>138</v>
      </c>
      <c r="CU445" t="s">
        <v>138</v>
      </c>
      <c r="CV445" t="s">
        <v>138</v>
      </c>
      <c r="CW445" t="s">
        <v>139</v>
      </c>
      <c r="CX445" t="s">
        <v>2135</v>
      </c>
      <c r="CY445" s="10">
        <v>16702352883</v>
      </c>
      <c r="CZ445" t="s">
        <v>537</v>
      </c>
      <c r="DA445" t="s">
        <v>139</v>
      </c>
      <c r="DB445" t="s">
        <v>138</v>
      </c>
      <c r="DC445" t="s">
        <v>115</v>
      </c>
    </row>
    <row r="446" spans="1:107" ht="14.45" customHeight="1" x14ac:dyDescent="0.25">
      <c r="A446" t="s">
        <v>11621</v>
      </c>
      <c r="B446" t="s">
        <v>248</v>
      </c>
      <c r="C446" s="1">
        <v>45520</v>
      </c>
      <c r="D446" s="1">
        <v>45589</v>
      </c>
      <c r="E446" t="s">
        <v>114</v>
      </c>
      <c r="G446" t="s">
        <v>115</v>
      </c>
      <c r="H446" t="s">
        <v>115</v>
      </c>
      <c r="I446" t="s">
        <v>115</v>
      </c>
      <c r="J446" t="s">
        <v>724</v>
      </c>
      <c r="K446" t="s">
        <v>139</v>
      </c>
      <c r="L446" t="s">
        <v>725</v>
      </c>
      <c r="M446" t="s">
        <v>726</v>
      </c>
      <c r="N446" t="s">
        <v>727</v>
      </c>
      <c r="O446" t="s">
        <v>120</v>
      </c>
      <c r="P446" s="3">
        <v>96950</v>
      </c>
      <c r="Q446" t="s">
        <v>121</v>
      </c>
      <c r="S446" s="10">
        <v>16703227345</v>
      </c>
      <c r="U446" t="s">
        <v>728</v>
      </c>
      <c r="V446">
        <v>488310</v>
      </c>
      <c r="W446" t="s">
        <v>123</v>
      </c>
      <c r="Y446" t="s">
        <v>729</v>
      </c>
      <c r="Z446" t="s">
        <v>730</v>
      </c>
      <c r="AA446" t="s">
        <v>731</v>
      </c>
      <c r="AB446" t="s">
        <v>5506</v>
      </c>
      <c r="AC446" t="s">
        <v>725</v>
      </c>
      <c r="AD446" t="s">
        <v>726</v>
      </c>
      <c r="AE446" t="s">
        <v>727</v>
      </c>
      <c r="AF446" t="s">
        <v>120</v>
      </c>
      <c r="AG446" s="3">
        <v>96950</v>
      </c>
      <c r="AH446" t="s">
        <v>121</v>
      </c>
      <c r="AJ446" s="10">
        <v>16716877345</v>
      </c>
      <c r="AL446" t="s">
        <v>733</v>
      </c>
      <c r="AM446" t="s">
        <v>734</v>
      </c>
      <c r="AN446" t="s">
        <v>735</v>
      </c>
      <c r="AO446" t="s">
        <v>736</v>
      </c>
      <c r="AP446" t="s">
        <v>737</v>
      </c>
      <c r="AQ446" t="s">
        <v>738</v>
      </c>
      <c r="AR446" t="s">
        <v>739</v>
      </c>
      <c r="AS446" t="s">
        <v>706</v>
      </c>
      <c r="AT446" t="s">
        <v>707</v>
      </c>
      <c r="AU446" s="3">
        <v>96913</v>
      </c>
      <c r="AV446" t="s">
        <v>121</v>
      </c>
      <c r="AX446">
        <v>16716461222</v>
      </c>
      <c r="AY446">
        <v>111</v>
      </c>
      <c r="AZ446" t="s">
        <v>740</v>
      </c>
      <c r="BA446" t="s">
        <v>741</v>
      </c>
      <c r="BB446" t="s">
        <v>707</v>
      </c>
      <c r="BC446" t="s">
        <v>742</v>
      </c>
      <c r="BD446" t="str">
        <f>"51-4122.00"</f>
        <v>51-4122.00</v>
      </c>
      <c r="BE446" t="s">
        <v>11198</v>
      </c>
      <c r="BF446" t="s">
        <v>11622</v>
      </c>
      <c r="BG446" t="s">
        <v>11200</v>
      </c>
      <c r="BH446">
        <v>1</v>
      </c>
      <c r="BI446">
        <v>1</v>
      </c>
      <c r="BJ446" s="1">
        <v>45566</v>
      </c>
      <c r="BK446" s="1">
        <v>45930</v>
      </c>
      <c r="BL446" s="1">
        <v>45589</v>
      </c>
      <c r="BM446" s="1">
        <v>45930</v>
      </c>
      <c r="BN446">
        <v>40</v>
      </c>
      <c r="BO446">
        <v>0</v>
      </c>
      <c r="BP446">
        <v>8</v>
      </c>
      <c r="BQ446">
        <v>8</v>
      </c>
      <c r="BR446">
        <v>8</v>
      </c>
      <c r="BS446">
        <v>8</v>
      </c>
      <c r="BT446">
        <v>8</v>
      </c>
      <c r="BU446">
        <v>0</v>
      </c>
      <c r="BV446" t="str">
        <f t="shared" si="9"/>
        <v>8:00 AM</v>
      </c>
      <c r="BW446" t="str">
        <f>"5:00 PM"</f>
        <v>5:00 PM</v>
      </c>
      <c r="BX446" t="s">
        <v>133</v>
      </c>
      <c r="BY446">
        <v>0</v>
      </c>
      <c r="BZ446">
        <v>12</v>
      </c>
      <c r="CA446" t="s">
        <v>115</v>
      </c>
      <c r="CC446" t="s">
        <v>11623</v>
      </c>
      <c r="CD446" t="s">
        <v>725</v>
      </c>
      <c r="CE446" t="s">
        <v>726</v>
      </c>
      <c r="CF446" t="s">
        <v>727</v>
      </c>
      <c r="CG446" t="s">
        <v>120</v>
      </c>
      <c r="CH446" s="3">
        <v>96950</v>
      </c>
      <c r="CI446" s="4">
        <v>14.5</v>
      </c>
      <c r="CJ446" s="4">
        <v>14.5</v>
      </c>
      <c r="CK446" s="4">
        <v>21.75</v>
      </c>
      <c r="CL446" s="4">
        <v>21.75</v>
      </c>
      <c r="CM446" t="s">
        <v>136</v>
      </c>
      <c r="CN446" t="s">
        <v>240</v>
      </c>
      <c r="CO446" t="s">
        <v>137</v>
      </c>
      <c r="CQ446" t="s">
        <v>115</v>
      </c>
      <c r="CR446" t="s">
        <v>138</v>
      </c>
      <c r="CS446" t="s">
        <v>138</v>
      </c>
      <c r="CT446" t="s">
        <v>138</v>
      </c>
      <c r="CU446" t="s">
        <v>139</v>
      </c>
      <c r="CV446" t="s">
        <v>138</v>
      </c>
      <c r="CW446" t="s">
        <v>139</v>
      </c>
      <c r="CX446" t="s">
        <v>2669</v>
      </c>
      <c r="CY446" s="10">
        <v>16703227345</v>
      </c>
      <c r="CZ446" t="s">
        <v>733</v>
      </c>
      <c r="DA446" t="s">
        <v>139</v>
      </c>
      <c r="DB446" t="s">
        <v>138</v>
      </c>
      <c r="DC446" t="s">
        <v>115</v>
      </c>
    </row>
    <row r="447" spans="1:107" ht="14.45" customHeight="1" x14ac:dyDescent="0.25">
      <c r="A447" t="s">
        <v>11949</v>
      </c>
      <c r="B447" t="s">
        <v>158</v>
      </c>
      <c r="C447" s="1">
        <v>45489</v>
      </c>
      <c r="D447" s="1">
        <v>45589</v>
      </c>
      <c r="E447" t="s">
        <v>210</v>
      </c>
      <c r="F447" s="1">
        <v>45564</v>
      </c>
      <c r="G447" t="s">
        <v>115</v>
      </c>
      <c r="H447" t="s">
        <v>115</v>
      </c>
      <c r="I447" t="s">
        <v>115</v>
      </c>
      <c r="J447" t="s">
        <v>4422</v>
      </c>
      <c r="L447" t="s">
        <v>4423</v>
      </c>
      <c r="N447" t="s">
        <v>119</v>
      </c>
      <c r="O447" t="s">
        <v>120</v>
      </c>
      <c r="P447" s="3">
        <v>96950</v>
      </c>
      <c r="Q447" t="s">
        <v>121</v>
      </c>
      <c r="R447" t="s">
        <v>1661</v>
      </c>
      <c r="S447" s="10">
        <v>16707891106</v>
      </c>
      <c r="U447" t="s">
        <v>1690</v>
      </c>
      <c r="V447">
        <v>814110</v>
      </c>
      <c r="W447" t="s">
        <v>123</v>
      </c>
      <c r="Y447" t="s">
        <v>1691</v>
      </c>
      <c r="Z447" t="s">
        <v>1692</v>
      </c>
      <c r="AA447" t="s">
        <v>1693</v>
      </c>
      <c r="AB447" t="s">
        <v>997</v>
      </c>
      <c r="AC447" t="s">
        <v>4423</v>
      </c>
      <c r="AE447" t="s">
        <v>128</v>
      </c>
      <c r="AF447" t="s">
        <v>120</v>
      </c>
      <c r="AG447" s="3">
        <v>96950</v>
      </c>
      <c r="AH447" t="s">
        <v>121</v>
      </c>
      <c r="AI447" t="s">
        <v>762</v>
      </c>
      <c r="AJ447" s="10">
        <v>16707891106</v>
      </c>
      <c r="AL447" t="s">
        <v>1695</v>
      </c>
      <c r="BD447" t="str">
        <f>"35-2014.00"</f>
        <v>35-2014.00</v>
      </c>
      <c r="BE447" t="s">
        <v>221</v>
      </c>
      <c r="BF447" t="s">
        <v>11950</v>
      </c>
      <c r="BG447" t="s">
        <v>223</v>
      </c>
      <c r="BH447">
        <v>20</v>
      </c>
      <c r="BJ447" s="1">
        <v>45566</v>
      </c>
      <c r="BK447" s="1">
        <v>45930</v>
      </c>
      <c r="BN447">
        <v>35</v>
      </c>
      <c r="BO447">
        <v>0</v>
      </c>
      <c r="BP447">
        <v>7</v>
      </c>
      <c r="BQ447">
        <v>7</v>
      </c>
      <c r="BR447">
        <v>7</v>
      </c>
      <c r="BS447">
        <v>7</v>
      </c>
      <c r="BT447">
        <v>7</v>
      </c>
      <c r="BU447">
        <v>0</v>
      </c>
      <c r="BV447" t="str">
        <f t="shared" si="9"/>
        <v>8:00 AM</v>
      </c>
      <c r="BW447" t="str">
        <f>"4:00 PM"</f>
        <v>4:00 PM</v>
      </c>
      <c r="BX447" t="s">
        <v>240</v>
      </c>
      <c r="BY447">
        <v>0</v>
      </c>
      <c r="BZ447">
        <v>3</v>
      </c>
      <c r="CA447" t="s">
        <v>115</v>
      </c>
      <c r="CC447" t="s">
        <v>5637</v>
      </c>
      <c r="CD447" t="s">
        <v>4423</v>
      </c>
      <c r="CF447" t="s">
        <v>128</v>
      </c>
      <c r="CG447" t="s">
        <v>120</v>
      </c>
      <c r="CH447" s="3">
        <v>96950</v>
      </c>
      <c r="CI447" s="4">
        <v>8.69</v>
      </c>
      <c r="CJ447" s="4">
        <v>8.69</v>
      </c>
      <c r="CK447" s="4">
        <v>13.03</v>
      </c>
      <c r="CL447" s="4">
        <v>13.03</v>
      </c>
      <c r="CM447" t="s">
        <v>136</v>
      </c>
      <c r="CO447" t="s">
        <v>137</v>
      </c>
      <c r="CQ447" t="s">
        <v>115</v>
      </c>
      <c r="CR447" t="s">
        <v>138</v>
      </c>
      <c r="CS447" t="s">
        <v>139</v>
      </c>
      <c r="CT447" t="s">
        <v>138</v>
      </c>
      <c r="CU447" t="s">
        <v>139</v>
      </c>
      <c r="CV447" t="s">
        <v>138</v>
      </c>
      <c r="CW447" t="s">
        <v>139</v>
      </c>
      <c r="CX447" t="s">
        <v>5638</v>
      </c>
      <c r="CY447" s="10">
        <v>16707891106</v>
      </c>
      <c r="CZ447" t="s">
        <v>1695</v>
      </c>
      <c r="DA447" t="s">
        <v>417</v>
      </c>
      <c r="DB447" t="s">
        <v>138</v>
      </c>
      <c r="DC447" t="s">
        <v>115</v>
      </c>
    </row>
    <row r="448" spans="1:107" ht="14.45" customHeight="1" x14ac:dyDescent="0.25">
      <c r="A448" t="s">
        <v>12168</v>
      </c>
      <c r="B448" t="s">
        <v>158</v>
      </c>
      <c r="C448" s="1">
        <v>45461</v>
      </c>
      <c r="D448" s="1">
        <v>45589</v>
      </c>
      <c r="E448" t="s">
        <v>114</v>
      </c>
      <c r="G448" t="s">
        <v>115</v>
      </c>
      <c r="H448" t="s">
        <v>115</v>
      </c>
      <c r="I448" t="s">
        <v>115</v>
      </c>
      <c r="J448" t="s">
        <v>527</v>
      </c>
      <c r="K448" t="s">
        <v>528</v>
      </c>
      <c r="L448" t="s">
        <v>12169</v>
      </c>
      <c r="M448" t="s">
        <v>11893</v>
      </c>
      <c r="N448" t="s">
        <v>128</v>
      </c>
      <c r="O448" t="s">
        <v>120</v>
      </c>
      <c r="P448" s="3">
        <v>96950</v>
      </c>
      <c r="Q448" t="s">
        <v>121</v>
      </c>
      <c r="S448" s="10">
        <v>16702352883</v>
      </c>
      <c r="T448">
        <v>0</v>
      </c>
      <c r="U448" t="s">
        <v>531</v>
      </c>
      <c r="V448">
        <v>56132</v>
      </c>
      <c r="W448" t="s">
        <v>123</v>
      </c>
      <c r="Y448" t="s">
        <v>533</v>
      </c>
      <c r="Z448" t="s">
        <v>534</v>
      </c>
      <c r="AA448" t="s">
        <v>535</v>
      </c>
      <c r="AB448" t="s">
        <v>516</v>
      </c>
      <c r="AC448" t="s">
        <v>11892</v>
      </c>
      <c r="AD448" t="s">
        <v>11893</v>
      </c>
      <c r="AE448" t="s">
        <v>128</v>
      </c>
      <c r="AF448" t="s">
        <v>120</v>
      </c>
      <c r="AG448" s="3">
        <v>96950</v>
      </c>
      <c r="AH448" t="s">
        <v>121</v>
      </c>
      <c r="AJ448" s="10">
        <v>16702352883</v>
      </c>
      <c r="AK448">
        <v>0</v>
      </c>
      <c r="AL448" t="s">
        <v>537</v>
      </c>
      <c r="BD448" t="str">
        <f>"31-9011.00"</f>
        <v>31-9011.00</v>
      </c>
      <c r="BE448" t="s">
        <v>671</v>
      </c>
      <c r="BF448" t="s">
        <v>11894</v>
      </c>
      <c r="BG448" t="s">
        <v>6280</v>
      </c>
      <c r="BH448">
        <v>5</v>
      </c>
      <c r="BJ448" s="1">
        <v>45536</v>
      </c>
      <c r="BK448" s="1">
        <v>45900</v>
      </c>
      <c r="BN448">
        <v>35</v>
      </c>
      <c r="BO448">
        <v>0</v>
      </c>
      <c r="BP448">
        <v>7</v>
      </c>
      <c r="BQ448">
        <v>7</v>
      </c>
      <c r="BR448">
        <v>7</v>
      </c>
      <c r="BS448">
        <v>7</v>
      </c>
      <c r="BT448">
        <v>7</v>
      </c>
      <c r="BU448">
        <v>0</v>
      </c>
      <c r="BV448" t="str">
        <f>"11:00 AM"</f>
        <v>11:00 AM</v>
      </c>
      <c r="BW448" t="str">
        <f>"6:00 PM"</f>
        <v>6:00 PM</v>
      </c>
      <c r="BX448" t="s">
        <v>133</v>
      </c>
      <c r="BY448">
        <v>6</v>
      </c>
      <c r="BZ448">
        <v>12</v>
      </c>
      <c r="CA448" t="s">
        <v>115</v>
      </c>
      <c r="CC448" t="s">
        <v>12170</v>
      </c>
      <c r="CD448" t="s">
        <v>529</v>
      </c>
      <c r="CE448" t="s">
        <v>542</v>
      </c>
      <c r="CF448" t="s">
        <v>128</v>
      </c>
      <c r="CG448" t="s">
        <v>120</v>
      </c>
      <c r="CH448" s="3">
        <v>96950</v>
      </c>
      <c r="CI448" s="4">
        <v>12.26</v>
      </c>
      <c r="CJ448" s="4">
        <v>12.26</v>
      </c>
      <c r="CK448" s="4">
        <v>18.39</v>
      </c>
      <c r="CL448" s="4">
        <v>18.39</v>
      </c>
      <c r="CM448" t="s">
        <v>136</v>
      </c>
      <c r="CN448" t="s">
        <v>139</v>
      </c>
      <c r="CO448" t="s">
        <v>137</v>
      </c>
      <c r="CQ448" t="s">
        <v>115</v>
      </c>
      <c r="CR448" t="s">
        <v>138</v>
      </c>
      <c r="CS448" t="s">
        <v>139</v>
      </c>
      <c r="CT448" t="s">
        <v>138</v>
      </c>
      <c r="CU448" t="s">
        <v>138</v>
      </c>
      <c r="CV448" t="s">
        <v>138</v>
      </c>
      <c r="CW448" t="s">
        <v>139</v>
      </c>
      <c r="CX448" t="s">
        <v>1960</v>
      </c>
      <c r="CY448" s="10">
        <v>16702352883</v>
      </c>
      <c r="CZ448" t="s">
        <v>537</v>
      </c>
      <c r="DA448" t="s">
        <v>139</v>
      </c>
      <c r="DB448" t="s">
        <v>138</v>
      </c>
      <c r="DC448" t="s">
        <v>115</v>
      </c>
    </row>
    <row r="449" spans="1:112" ht="14.45" customHeight="1" x14ac:dyDescent="0.25">
      <c r="A449" t="s">
        <v>12692</v>
      </c>
      <c r="B449" t="s">
        <v>158</v>
      </c>
      <c r="C449" s="1">
        <v>45508</v>
      </c>
      <c r="D449" s="1">
        <v>45589</v>
      </c>
      <c r="E449" t="s">
        <v>114</v>
      </c>
      <c r="G449" t="s">
        <v>115</v>
      </c>
      <c r="H449" t="s">
        <v>115</v>
      </c>
      <c r="I449" t="s">
        <v>115</v>
      </c>
      <c r="J449" t="s">
        <v>1930</v>
      </c>
      <c r="K449" t="s">
        <v>1931</v>
      </c>
      <c r="L449" t="s">
        <v>1932</v>
      </c>
      <c r="M449" t="s">
        <v>1933</v>
      </c>
      <c r="N449" t="s">
        <v>119</v>
      </c>
      <c r="O449" t="s">
        <v>120</v>
      </c>
      <c r="P449" s="3">
        <v>96950</v>
      </c>
      <c r="Q449" t="s">
        <v>121</v>
      </c>
      <c r="S449" s="10">
        <v>16702331420</v>
      </c>
      <c r="U449" t="s">
        <v>1934</v>
      </c>
      <c r="V449">
        <v>72111</v>
      </c>
      <c r="W449" t="s">
        <v>123</v>
      </c>
      <c r="Y449" t="s">
        <v>499</v>
      </c>
      <c r="Z449" t="s">
        <v>199</v>
      </c>
      <c r="AB449" t="s">
        <v>500</v>
      </c>
      <c r="AC449" t="s">
        <v>1932</v>
      </c>
      <c r="AD449" t="s">
        <v>1933</v>
      </c>
      <c r="AE449" t="s">
        <v>119</v>
      </c>
      <c r="AF449" t="s">
        <v>120</v>
      </c>
      <c r="AG449" s="3">
        <v>96950</v>
      </c>
      <c r="AH449" t="s">
        <v>121</v>
      </c>
      <c r="AJ449" s="10">
        <v>16702353712</v>
      </c>
      <c r="AL449" t="s">
        <v>501</v>
      </c>
      <c r="BD449" t="str">
        <f>"43-3031.00"</f>
        <v>43-3031.00</v>
      </c>
      <c r="BE449" t="s">
        <v>387</v>
      </c>
      <c r="BF449" t="s">
        <v>1935</v>
      </c>
      <c r="BG449" t="s">
        <v>1668</v>
      </c>
      <c r="BH449">
        <v>3</v>
      </c>
      <c r="BJ449" s="1">
        <v>45566</v>
      </c>
      <c r="BK449" s="1">
        <v>45930</v>
      </c>
      <c r="BN449">
        <v>35</v>
      </c>
      <c r="BO449">
        <v>0</v>
      </c>
      <c r="BP449">
        <v>7</v>
      </c>
      <c r="BQ449">
        <v>7</v>
      </c>
      <c r="BR449">
        <v>7</v>
      </c>
      <c r="BS449">
        <v>7</v>
      </c>
      <c r="BT449">
        <v>7</v>
      </c>
      <c r="BU449">
        <v>0</v>
      </c>
      <c r="BV449" t="str">
        <f>"8:00 AM"</f>
        <v>8:00 AM</v>
      </c>
      <c r="BW449" t="str">
        <f>"4:00 PM"</f>
        <v>4:00 PM</v>
      </c>
      <c r="BX449" t="s">
        <v>133</v>
      </c>
      <c r="BY449">
        <v>0</v>
      </c>
      <c r="BZ449">
        <v>24</v>
      </c>
      <c r="CA449" t="s">
        <v>115</v>
      </c>
      <c r="CC449" t="s">
        <v>8356</v>
      </c>
      <c r="CD449" t="s">
        <v>1937</v>
      </c>
      <c r="CE449" t="s">
        <v>1933</v>
      </c>
      <c r="CF449" t="s">
        <v>119</v>
      </c>
      <c r="CG449" t="s">
        <v>120</v>
      </c>
      <c r="CH449" s="3">
        <v>96950</v>
      </c>
      <c r="CI449" s="4">
        <v>12.28</v>
      </c>
      <c r="CJ449" s="4">
        <v>14</v>
      </c>
      <c r="CK449" s="4">
        <v>18.420000000000002</v>
      </c>
      <c r="CL449" s="4">
        <v>21</v>
      </c>
      <c r="CM449" t="s">
        <v>136</v>
      </c>
      <c r="CN449" t="s">
        <v>1938</v>
      </c>
      <c r="CO449" t="s">
        <v>137</v>
      </c>
      <c r="CQ449" t="s">
        <v>115</v>
      </c>
      <c r="CR449" t="s">
        <v>138</v>
      </c>
      <c r="CS449" t="s">
        <v>139</v>
      </c>
      <c r="CT449" t="s">
        <v>138</v>
      </c>
      <c r="CU449" t="s">
        <v>138</v>
      </c>
      <c r="CV449" t="s">
        <v>138</v>
      </c>
      <c r="CW449" t="s">
        <v>139</v>
      </c>
      <c r="CX449" t="s">
        <v>611</v>
      </c>
      <c r="CY449" s="10">
        <v>16702343712</v>
      </c>
      <c r="CZ449" t="s">
        <v>508</v>
      </c>
      <c r="DA449" t="s">
        <v>451</v>
      </c>
      <c r="DB449" t="s">
        <v>138</v>
      </c>
      <c r="DC449" t="s">
        <v>115</v>
      </c>
      <c r="DD449" t="s">
        <v>499</v>
      </c>
      <c r="DE449" t="s">
        <v>199</v>
      </c>
      <c r="DG449" t="s">
        <v>1939</v>
      </c>
      <c r="DH449" t="s">
        <v>501</v>
      </c>
    </row>
    <row r="450" spans="1:112" ht="14.45" customHeight="1" x14ac:dyDescent="0.25">
      <c r="A450" t="s">
        <v>13552</v>
      </c>
      <c r="B450" t="s">
        <v>158</v>
      </c>
      <c r="C450" s="1">
        <v>45489</v>
      </c>
      <c r="D450" s="1">
        <v>45589</v>
      </c>
      <c r="E450" t="s">
        <v>210</v>
      </c>
      <c r="F450" s="1">
        <v>45565</v>
      </c>
      <c r="G450" t="s">
        <v>138</v>
      </c>
      <c r="H450" t="s">
        <v>115</v>
      </c>
      <c r="I450" t="s">
        <v>115</v>
      </c>
      <c r="J450" t="s">
        <v>4422</v>
      </c>
      <c r="L450" t="s">
        <v>4423</v>
      </c>
      <c r="N450" t="s">
        <v>119</v>
      </c>
      <c r="O450" t="s">
        <v>120</v>
      </c>
      <c r="P450" s="3">
        <v>96950</v>
      </c>
      <c r="Q450" t="s">
        <v>121</v>
      </c>
      <c r="R450" t="s">
        <v>1661</v>
      </c>
      <c r="S450" s="10">
        <v>16707891106</v>
      </c>
      <c r="U450" t="s">
        <v>1690</v>
      </c>
      <c r="V450">
        <v>56159</v>
      </c>
      <c r="W450" t="s">
        <v>123</v>
      </c>
      <c r="Y450" t="s">
        <v>1691</v>
      </c>
      <c r="Z450" t="s">
        <v>1692</v>
      </c>
      <c r="AA450" t="s">
        <v>1693</v>
      </c>
      <c r="AB450" t="s">
        <v>997</v>
      </c>
      <c r="AC450" t="s">
        <v>4423</v>
      </c>
      <c r="AE450" t="s">
        <v>128</v>
      </c>
      <c r="AF450" t="s">
        <v>120</v>
      </c>
      <c r="AG450" s="3">
        <v>96950</v>
      </c>
      <c r="AH450" t="s">
        <v>121</v>
      </c>
      <c r="AI450" t="s">
        <v>762</v>
      </c>
      <c r="AJ450" s="10">
        <v>16707891106</v>
      </c>
      <c r="AL450" t="s">
        <v>1695</v>
      </c>
      <c r="BD450" t="str">
        <f>"43-4181.00"</f>
        <v>43-4181.00</v>
      </c>
      <c r="BE450" t="s">
        <v>297</v>
      </c>
      <c r="BF450" t="s">
        <v>13553</v>
      </c>
      <c r="BG450" t="s">
        <v>5636</v>
      </c>
      <c r="BH450">
        <v>20</v>
      </c>
      <c r="BJ450" s="1">
        <v>45566</v>
      </c>
      <c r="BK450" s="1">
        <v>46660</v>
      </c>
      <c r="BN450">
        <v>35</v>
      </c>
      <c r="BO450">
        <v>0</v>
      </c>
      <c r="BP450">
        <v>7</v>
      </c>
      <c r="BQ450">
        <v>7</v>
      </c>
      <c r="BR450">
        <v>7</v>
      </c>
      <c r="BS450">
        <v>7</v>
      </c>
      <c r="BT450">
        <v>7</v>
      </c>
      <c r="BU450">
        <v>0</v>
      </c>
      <c r="BV450" t="str">
        <f>"8:00 AM"</f>
        <v>8:00 AM</v>
      </c>
      <c r="BW450" t="str">
        <f>"4:00 PM"</f>
        <v>4:00 PM</v>
      </c>
      <c r="BX450" t="s">
        <v>240</v>
      </c>
      <c r="BY450">
        <v>0</v>
      </c>
      <c r="BZ450">
        <v>3</v>
      </c>
      <c r="CA450" t="s">
        <v>115</v>
      </c>
      <c r="CC450" t="s">
        <v>5637</v>
      </c>
      <c r="CD450" t="s">
        <v>4423</v>
      </c>
      <c r="CF450" t="s">
        <v>128</v>
      </c>
      <c r="CG450" t="s">
        <v>120</v>
      </c>
      <c r="CH450" s="3">
        <v>96950</v>
      </c>
      <c r="CI450" s="4">
        <v>8.8699999999999992</v>
      </c>
      <c r="CJ450" s="4">
        <v>8.8699999999999992</v>
      </c>
      <c r="CK450" s="4">
        <v>13.3</v>
      </c>
      <c r="CL450" s="4">
        <v>13.3</v>
      </c>
      <c r="CM450" t="s">
        <v>136</v>
      </c>
      <c r="CO450" t="s">
        <v>137</v>
      </c>
      <c r="CQ450" t="s">
        <v>115</v>
      </c>
      <c r="CR450" t="s">
        <v>138</v>
      </c>
      <c r="CS450" t="s">
        <v>139</v>
      </c>
      <c r="CT450" t="s">
        <v>138</v>
      </c>
      <c r="CU450" t="s">
        <v>139</v>
      </c>
      <c r="CV450" t="s">
        <v>138</v>
      </c>
      <c r="CW450" t="s">
        <v>139</v>
      </c>
      <c r="CX450" t="s">
        <v>5638</v>
      </c>
      <c r="CY450" s="10">
        <v>16707891106</v>
      </c>
      <c r="CZ450" t="s">
        <v>1695</v>
      </c>
      <c r="DA450" t="s">
        <v>417</v>
      </c>
      <c r="DB450" t="s">
        <v>138</v>
      </c>
      <c r="DC450" t="s">
        <v>115</v>
      </c>
    </row>
    <row r="451" spans="1:112" ht="14.45" customHeight="1" x14ac:dyDescent="0.25">
      <c r="A451" t="s">
        <v>13682</v>
      </c>
      <c r="B451" t="s">
        <v>158</v>
      </c>
      <c r="C451" s="1">
        <v>45461</v>
      </c>
      <c r="D451" s="1">
        <v>45589</v>
      </c>
      <c r="E451" t="s">
        <v>210</v>
      </c>
      <c r="F451" s="1">
        <v>45595</v>
      </c>
      <c r="G451" t="s">
        <v>115</v>
      </c>
      <c r="H451" t="s">
        <v>115</v>
      </c>
      <c r="I451" t="s">
        <v>115</v>
      </c>
      <c r="J451" t="s">
        <v>527</v>
      </c>
      <c r="K451" t="s">
        <v>528</v>
      </c>
      <c r="L451" t="s">
        <v>529</v>
      </c>
      <c r="M451" t="s">
        <v>536</v>
      </c>
      <c r="N451" t="s">
        <v>128</v>
      </c>
      <c r="O451" t="s">
        <v>120</v>
      </c>
      <c r="P451" s="3">
        <v>96950</v>
      </c>
      <c r="Q451" t="s">
        <v>121</v>
      </c>
      <c r="S451" s="10">
        <v>16702352883</v>
      </c>
      <c r="T451">
        <v>0</v>
      </c>
      <c r="U451" t="s">
        <v>531</v>
      </c>
      <c r="V451">
        <v>56132</v>
      </c>
      <c r="W451" t="s">
        <v>123</v>
      </c>
      <c r="Y451" t="s">
        <v>533</v>
      </c>
      <c r="Z451" t="s">
        <v>534</v>
      </c>
      <c r="AA451" t="s">
        <v>535</v>
      </c>
      <c r="AB451" t="s">
        <v>516</v>
      </c>
      <c r="AC451" t="s">
        <v>529</v>
      </c>
      <c r="AD451" t="s">
        <v>536</v>
      </c>
      <c r="AE451" t="s">
        <v>128</v>
      </c>
      <c r="AF451" t="s">
        <v>120</v>
      </c>
      <c r="AG451" s="3">
        <v>96950</v>
      </c>
      <c r="AH451" t="s">
        <v>121</v>
      </c>
      <c r="AJ451" s="10">
        <v>16702352883</v>
      </c>
      <c r="AK451">
        <v>0</v>
      </c>
      <c r="AL451" t="s">
        <v>537</v>
      </c>
      <c r="BD451" t="str">
        <f>"43-3031.00"</f>
        <v>43-3031.00</v>
      </c>
      <c r="BE451" t="s">
        <v>387</v>
      </c>
      <c r="BF451" t="s">
        <v>6439</v>
      </c>
      <c r="BG451" t="s">
        <v>6440</v>
      </c>
      <c r="BH451">
        <v>5</v>
      </c>
      <c r="BJ451" s="1">
        <v>45597</v>
      </c>
      <c r="BK451" s="1">
        <v>45961</v>
      </c>
      <c r="BN451">
        <v>35</v>
      </c>
      <c r="BO451">
        <v>0</v>
      </c>
      <c r="BP451">
        <v>7</v>
      </c>
      <c r="BQ451">
        <v>7</v>
      </c>
      <c r="BR451">
        <v>7</v>
      </c>
      <c r="BS451">
        <v>7</v>
      </c>
      <c r="BT451">
        <v>7</v>
      </c>
      <c r="BU451">
        <v>0</v>
      </c>
      <c r="BV451" t="str">
        <f>"8:00 AM"</f>
        <v>8:00 AM</v>
      </c>
      <c r="BW451" t="str">
        <f>"4:00 PM"</f>
        <v>4:00 PM</v>
      </c>
      <c r="BX451" t="s">
        <v>133</v>
      </c>
      <c r="BY451">
        <v>0</v>
      </c>
      <c r="BZ451">
        <v>12</v>
      </c>
      <c r="CA451" t="s">
        <v>115</v>
      </c>
      <c r="CC451" t="s">
        <v>6441</v>
      </c>
      <c r="CD451" t="s">
        <v>529</v>
      </c>
      <c r="CE451" t="s">
        <v>542</v>
      </c>
      <c r="CF451" t="s">
        <v>128</v>
      </c>
      <c r="CG451" t="s">
        <v>120</v>
      </c>
      <c r="CH451" s="3">
        <v>96950</v>
      </c>
      <c r="CI451" s="4">
        <v>11.43</v>
      </c>
      <c r="CJ451" s="4">
        <v>11.43</v>
      </c>
      <c r="CK451" s="4">
        <v>17.149999999999999</v>
      </c>
      <c r="CL451" s="4">
        <v>17.149999999999999</v>
      </c>
      <c r="CM451" t="s">
        <v>136</v>
      </c>
      <c r="CO451" t="s">
        <v>137</v>
      </c>
      <c r="CQ451" t="s">
        <v>115</v>
      </c>
      <c r="CR451" t="s">
        <v>138</v>
      </c>
      <c r="CS451" t="s">
        <v>139</v>
      </c>
      <c r="CT451" t="s">
        <v>138</v>
      </c>
      <c r="CU451" t="s">
        <v>138</v>
      </c>
      <c r="CV451" t="s">
        <v>138</v>
      </c>
      <c r="CW451" t="s">
        <v>139</v>
      </c>
      <c r="CX451" t="s">
        <v>1960</v>
      </c>
      <c r="CY451" s="10">
        <v>16702352883</v>
      </c>
      <c r="CZ451" t="s">
        <v>537</v>
      </c>
      <c r="DA451" t="s">
        <v>331</v>
      </c>
      <c r="DB451" t="s">
        <v>138</v>
      </c>
      <c r="DC451" t="s">
        <v>115</v>
      </c>
    </row>
    <row r="452" spans="1:112" ht="14.45" customHeight="1" x14ac:dyDescent="0.25">
      <c r="A452" t="s">
        <v>1252</v>
      </c>
      <c r="B452" t="s">
        <v>158</v>
      </c>
      <c r="C452" s="1">
        <v>45496</v>
      </c>
      <c r="D452" s="1">
        <v>45590</v>
      </c>
      <c r="E452" t="s">
        <v>114</v>
      </c>
      <c r="G452" t="s">
        <v>115</v>
      </c>
      <c r="H452" t="s">
        <v>115</v>
      </c>
      <c r="I452" t="s">
        <v>115</v>
      </c>
      <c r="J452" t="s">
        <v>1253</v>
      </c>
      <c r="L452" t="s">
        <v>1254</v>
      </c>
      <c r="M452" t="s">
        <v>1255</v>
      </c>
      <c r="N452" t="s">
        <v>128</v>
      </c>
      <c r="O452" t="s">
        <v>120</v>
      </c>
      <c r="P452" s="3">
        <v>96950</v>
      </c>
      <c r="Q452" t="s">
        <v>121</v>
      </c>
      <c r="S452" s="10">
        <v>16707880115</v>
      </c>
      <c r="U452" t="s">
        <v>1256</v>
      </c>
      <c r="V452">
        <v>811111</v>
      </c>
      <c r="W452" t="s">
        <v>123</v>
      </c>
      <c r="Y452" t="s">
        <v>1257</v>
      </c>
      <c r="Z452" t="s">
        <v>1258</v>
      </c>
      <c r="AB452" t="s">
        <v>126</v>
      </c>
      <c r="AC452" t="s">
        <v>1254</v>
      </c>
      <c r="AD452" t="s">
        <v>1255</v>
      </c>
      <c r="AE452" t="s">
        <v>128</v>
      </c>
      <c r="AF452" t="s">
        <v>120</v>
      </c>
      <c r="AG452" s="3">
        <v>96950</v>
      </c>
      <c r="AH452" t="s">
        <v>121</v>
      </c>
      <c r="AJ452" s="10">
        <v>16707880115</v>
      </c>
      <c r="AL452" t="s">
        <v>1259</v>
      </c>
      <c r="BD452" t="str">
        <f>"49-3031.00"</f>
        <v>49-3031.00</v>
      </c>
      <c r="BE452" t="s">
        <v>1260</v>
      </c>
      <c r="BF452" t="s">
        <v>1261</v>
      </c>
      <c r="BG452" t="s">
        <v>1262</v>
      </c>
      <c r="BH452">
        <v>1</v>
      </c>
      <c r="BJ452" s="1">
        <v>45566</v>
      </c>
      <c r="BK452" s="1">
        <v>45930</v>
      </c>
      <c r="BN452">
        <v>35</v>
      </c>
      <c r="BO452">
        <v>0</v>
      </c>
      <c r="BP452">
        <v>7</v>
      </c>
      <c r="BQ452">
        <v>7</v>
      </c>
      <c r="BR452">
        <v>7</v>
      </c>
      <c r="BS452">
        <v>7</v>
      </c>
      <c r="BT452">
        <v>7</v>
      </c>
      <c r="BU452">
        <v>0</v>
      </c>
      <c r="BV452" t="str">
        <f>"9:00 AM"</f>
        <v>9:00 AM</v>
      </c>
      <c r="BW452" t="str">
        <f>"5:00 PM"</f>
        <v>5:00 PM</v>
      </c>
      <c r="BX452" t="s">
        <v>240</v>
      </c>
      <c r="BY452">
        <v>0</v>
      </c>
      <c r="BZ452">
        <v>24</v>
      </c>
      <c r="CA452" t="s">
        <v>115</v>
      </c>
      <c r="CC452" t="s">
        <v>1263</v>
      </c>
      <c r="CD452" t="s">
        <v>1264</v>
      </c>
      <c r="CE452" t="s">
        <v>1265</v>
      </c>
      <c r="CF452" t="s">
        <v>128</v>
      </c>
      <c r="CG452" t="s">
        <v>120</v>
      </c>
      <c r="CH452" s="3">
        <v>96950</v>
      </c>
      <c r="CI452" s="4">
        <v>11.85</v>
      </c>
      <c r="CJ452" s="4">
        <v>11.85</v>
      </c>
      <c r="CK452" s="4">
        <v>0</v>
      </c>
      <c r="CL452" s="4">
        <v>0</v>
      </c>
      <c r="CM452" t="s">
        <v>136</v>
      </c>
      <c r="CN452" t="s">
        <v>139</v>
      </c>
      <c r="CO452" t="s">
        <v>137</v>
      </c>
      <c r="CQ452" t="s">
        <v>115</v>
      </c>
      <c r="CR452" t="s">
        <v>138</v>
      </c>
      <c r="CS452" t="s">
        <v>139</v>
      </c>
      <c r="CT452" t="s">
        <v>139</v>
      </c>
      <c r="CU452" t="s">
        <v>139</v>
      </c>
      <c r="CV452" t="s">
        <v>138</v>
      </c>
      <c r="CW452" t="s">
        <v>139</v>
      </c>
      <c r="CX452" t="s">
        <v>139</v>
      </c>
      <c r="CY452" s="10">
        <v>16707880115</v>
      </c>
      <c r="CZ452" t="s">
        <v>1266</v>
      </c>
      <c r="DA452" t="s">
        <v>139</v>
      </c>
      <c r="DB452" t="s">
        <v>138</v>
      </c>
      <c r="DC452" t="s">
        <v>115</v>
      </c>
    </row>
    <row r="453" spans="1:112" ht="14.45" customHeight="1" x14ac:dyDescent="0.25">
      <c r="A453" t="s">
        <v>2139</v>
      </c>
      <c r="B453" t="s">
        <v>248</v>
      </c>
      <c r="C453" s="1">
        <v>45517</v>
      </c>
      <c r="D453" s="1">
        <v>45590</v>
      </c>
      <c r="E453" t="s">
        <v>210</v>
      </c>
      <c r="F453" s="1">
        <v>45687</v>
      </c>
      <c r="G453" t="s">
        <v>115</v>
      </c>
      <c r="H453" t="s">
        <v>115</v>
      </c>
      <c r="I453" t="s">
        <v>115</v>
      </c>
      <c r="J453" t="s">
        <v>2140</v>
      </c>
      <c r="K453" t="s">
        <v>139</v>
      </c>
      <c r="L453" t="s">
        <v>1116</v>
      </c>
      <c r="M453" t="s">
        <v>2141</v>
      </c>
      <c r="N453" t="s">
        <v>2142</v>
      </c>
      <c r="O453" t="s">
        <v>120</v>
      </c>
      <c r="P453" s="3">
        <v>96950</v>
      </c>
      <c r="Q453" t="s">
        <v>121</v>
      </c>
      <c r="S453" s="10">
        <v>16703238882</v>
      </c>
      <c r="U453" t="s">
        <v>2143</v>
      </c>
      <c r="V453">
        <v>424410</v>
      </c>
      <c r="W453" t="s">
        <v>123</v>
      </c>
      <c r="Y453" t="s">
        <v>2144</v>
      </c>
      <c r="Z453" t="s">
        <v>2145</v>
      </c>
      <c r="AA453" t="s">
        <v>2146</v>
      </c>
      <c r="AB453" t="s">
        <v>126</v>
      </c>
      <c r="AC453" t="s">
        <v>1116</v>
      </c>
      <c r="AD453" t="s">
        <v>2147</v>
      </c>
      <c r="AE453" t="s">
        <v>2142</v>
      </c>
      <c r="AF453" t="s">
        <v>120</v>
      </c>
      <c r="AG453" s="3">
        <v>96950</v>
      </c>
      <c r="AH453" t="s">
        <v>121</v>
      </c>
      <c r="AJ453" s="10">
        <v>16703238882</v>
      </c>
      <c r="AL453" t="s">
        <v>2148</v>
      </c>
      <c r="BD453" t="str">
        <f>"49-3023.00"</f>
        <v>49-3023.00</v>
      </c>
      <c r="BE453" t="s">
        <v>2122</v>
      </c>
      <c r="BF453" t="s">
        <v>2149</v>
      </c>
      <c r="BG453" t="s">
        <v>2150</v>
      </c>
      <c r="BH453">
        <v>1</v>
      </c>
      <c r="BI453">
        <v>1</v>
      </c>
      <c r="BJ453" s="1">
        <v>45689</v>
      </c>
      <c r="BK453" s="1">
        <v>46053</v>
      </c>
      <c r="BL453" s="1">
        <v>45689</v>
      </c>
      <c r="BM453" s="1">
        <v>46053</v>
      </c>
      <c r="BN453">
        <v>35</v>
      </c>
      <c r="BO453">
        <v>0</v>
      </c>
      <c r="BP453">
        <v>7</v>
      </c>
      <c r="BQ453">
        <v>7</v>
      </c>
      <c r="BR453">
        <v>7</v>
      </c>
      <c r="BS453">
        <v>7</v>
      </c>
      <c r="BT453">
        <v>7</v>
      </c>
      <c r="BU453">
        <v>0</v>
      </c>
      <c r="BV453" t="str">
        <f>"8:00 AM"</f>
        <v>8:00 AM</v>
      </c>
      <c r="BW453" t="str">
        <f>"4:00 PM"</f>
        <v>4:00 PM</v>
      </c>
      <c r="BX453" t="s">
        <v>133</v>
      </c>
      <c r="BY453">
        <v>6</v>
      </c>
      <c r="BZ453">
        <v>12</v>
      </c>
      <c r="CA453" t="s">
        <v>115</v>
      </c>
      <c r="CC453" t="s">
        <v>2151</v>
      </c>
      <c r="CD453" t="s">
        <v>1116</v>
      </c>
      <c r="CE453" t="s">
        <v>2141</v>
      </c>
      <c r="CF453" t="s">
        <v>2142</v>
      </c>
      <c r="CG453" t="s">
        <v>120</v>
      </c>
      <c r="CH453" s="3">
        <v>96950</v>
      </c>
      <c r="CI453" s="4">
        <v>10.07</v>
      </c>
      <c r="CJ453" s="4">
        <v>10.07</v>
      </c>
      <c r="CK453" s="4">
        <v>15.11</v>
      </c>
      <c r="CL453" s="4">
        <v>15.11</v>
      </c>
      <c r="CM453" t="s">
        <v>136</v>
      </c>
      <c r="CN453" t="s">
        <v>139</v>
      </c>
      <c r="CO453" t="s">
        <v>137</v>
      </c>
      <c r="CQ453" t="s">
        <v>115</v>
      </c>
      <c r="CR453" t="s">
        <v>138</v>
      </c>
      <c r="CS453" t="s">
        <v>139</v>
      </c>
      <c r="CT453" t="s">
        <v>138</v>
      </c>
      <c r="CU453" t="s">
        <v>139</v>
      </c>
      <c r="CV453" t="s">
        <v>138</v>
      </c>
      <c r="CW453" t="s">
        <v>139</v>
      </c>
      <c r="CX453" t="s">
        <v>2152</v>
      </c>
      <c r="CY453" s="10">
        <v>16703238882</v>
      </c>
      <c r="CZ453" t="s">
        <v>2148</v>
      </c>
      <c r="DA453" t="s">
        <v>2153</v>
      </c>
      <c r="DB453" t="s">
        <v>138</v>
      </c>
      <c r="DC453" t="s">
        <v>115</v>
      </c>
      <c r="DD453" t="s">
        <v>2154</v>
      </c>
      <c r="DE453" t="s">
        <v>2155</v>
      </c>
      <c r="DF453" t="s">
        <v>2156</v>
      </c>
      <c r="DG453" t="s">
        <v>2157</v>
      </c>
      <c r="DH453" t="s">
        <v>2148</v>
      </c>
    </row>
    <row r="454" spans="1:112" ht="14.45" customHeight="1" x14ac:dyDescent="0.25">
      <c r="A454" t="s">
        <v>3711</v>
      </c>
      <c r="B454" t="s">
        <v>1155</v>
      </c>
      <c r="C454" s="1">
        <v>45448</v>
      </c>
      <c r="D454" s="1">
        <v>45590</v>
      </c>
      <c r="E454" t="s">
        <v>210</v>
      </c>
      <c r="F454" s="1">
        <v>45564</v>
      </c>
      <c r="G454" t="s">
        <v>138</v>
      </c>
      <c r="H454" t="s">
        <v>115</v>
      </c>
      <c r="I454" t="s">
        <v>115</v>
      </c>
      <c r="J454" t="s">
        <v>3712</v>
      </c>
      <c r="L454" t="s">
        <v>3713</v>
      </c>
      <c r="M454" t="s">
        <v>1933</v>
      </c>
      <c r="N454" t="s">
        <v>119</v>
      </c>
      <c r="O454" t="s">
        <v>120</v>
      </c>
      <c r="P454" s="3">
        <v>96950</v>
      </c>
      <c r="Q454" t="s">
        <v>121</v>
      </c>
      <c r="S454" s="10">
        <v>16702353712</v>
      </c>
      <c r="U454" t="s">
        <v>3714</v>
      </c>
      <c r="V454">
        <v>561520</v>
      </c>
      <c r="W454" t="s">
        <v>123</v>
      </c>
      <c r="Y454" t="s">
        <v>499</v>
      </c>
      <c r="Z454" t="s">
        <v>199</v>
      </c>
      <c r="AB454" t="s">
        <v>500</v>
      </c>
      <c r="AC454" t="s">
        <v>3715</v>
      </c>
      <c r="AD454" t="s">
        <v>3716</v>
      </c>
      <c r="AE454" t="s">
        <v>119</v>
      </c>
      <c r="AF454" t="s">
        <v>120</v>
      </c>
      <c r="AG454" s="3">
        <v>96950</v>
      </c>
      <c r="AH454" t="s">
        <v>121</v>
      </c>
      <c r="AJ454" s="10">
        <v>16702353715</v>
      </c>
      <c r="AL454" t="s">
        <v>501</v>
      </c>
      <c r="BD454" t="str">
        <f>"43-3031.00"</f>
        <v>43-3031.00</v>
      </c>
      <c r="BE454" t="s">
        <v>387</v>
      </c>
      <c r="BF454" t="s">
        <v>3717</v>
      </c>
      <c r="BG454" t="s">
        <v>1668</v>
      </c>
      <c r="BH454">
        <v>2</v>
      </c>
      <c r="BI454">
        <v>1</v>
      </c>
      <c r="BJ454" s="1">
        <v>45566</v>
      </c>
      <c r="BK454" s="1">
        <v>46660</v>
      </c>
      <c r="BL454" s="1">
        <v>45590</v>
      </c>
      <c r="BM454" s="1">
        <v>46660</v>
      </c>
      <c r="BN454">
        <v>35</v>
      </c>
      <c r="BO454">
        <v>0</v>
      </c>
      <c r="BP454">
        <v>7</v>
      </c>
      <c r="BQ454">
        <v>7</v>
      </c>
      <c r="BR454">
        <v>7</v>
      </c>
      <c r="BS454">
        <v>7</v>
      </c>
      <c r="BT454">
        <v>7</v>
      </c>
      <c r="BU454">
        <v>0</v>
      </c>
      <c r="BV454" t="str">
        <f>"8:00 AM"</f>
        <v>8:00 AM</v>
      </c>
      <c r="BW454" t="str">
        <f>"4:00 PM"</f>
        <v>4:00 PM</v>
      </c>
      <c r="BX454" t="s">
        <v>133</v>
      </c>
      <c r="BY454">
        <v>0</v>
      </c>
      <c r="BZ454">
        <v>24</v>
      </c>
      <c r="CA454" t="s">
        <v>115</v>
      </c>
      <c r="CC454" t="s">
        <v>3718</v>
      </c>
      <c r="CD454" t="s">
        <v>3719</v>
      </c>
      <c r="CE454" t="s">
        <v>3720</v>
      </c>
      <c r="CF454" t="s">
        <v>128</v>
      </c>
      <c r="CG454" t="s">
        <v>120</v>
      </c>
      <c r="CH454" s="3">
        <v>96950</v>
      </c>
      <c r="CI454" s="4">
        <v>11.43</v>
      </c>
      <c r="CJ454" s="4">
        <v>13</v>
      </c>
      <c r="CK454" s="4">
        <v>17.149999999999999</v>
      </c>
      <c r="CL454" s="4">
        <v>19.5</v>
      </c>
      <c r="CM454" t="s">
        <v>136</v>
      </c>
      <c r="CN454" t="s">
        <v>506</v>
      </c>
      <c r="CO454" t="s">
        <v>137</v>
      </c>
      <c r="CQ454" t="s">
        <v>115</v>
      </c>
      <c r="CR454" t="s">
        <v>138</v>
      </c>
      <c r="CS454" t="s">
        <v>139</v>
      </c>
      <c r="CT454" t="s">
        <v>138</v>
      </c>
      <c r="CU454" t="s">
        <v>138</v>
      </c>
      <c r="CV454" t="s">
        <v>138</v>
      </c>
      <c r="CW454" t="s">
        <v>139</v>
      </c>
      <c r="CX454" t="s">
        <v>611</v>
      </c>
      <c r="CY454" s="10">
        <v>16702353712</v>
      </c>
      <c r="CZ454" t="s">
        <v>508</v>
      </c>
      <c r="DA454" t="s">
        <v>451</v>
      </c>
      <c r="DB454" t="s">
        <v>138</v>
      </c>
      <c r="DC454" t="s">
        <v>115</v>
      </c>
      <c r="DD454" t="s">
        <v>499</v>
      </c>
      <c r="DE454" t="s">
        <v>199</v>
      </c>
      <c r="DG454" t="s">
        <v>3721</v>
      </c>
      <c r="DH454" t="s">
        <v>501</v>
      </c>
    </row>
    <row r="455" spans="1:112" ht="14.45" customHeight="1" x14ac:dyDescent="0.25">
      <c r="A455" t="s">
        <v>4455</v>
      </c>
      <c r="B455" t="s">
        <v>248</v>
      </c>
      <c r="C455" s="1">
        <v>45512</v>
      </c>
      <c r="D455" s="1">
        <v>45590</v>
      </c>
      <c r="E455" t="s">
        <v>210</v>
      </c>
      <c r="F455" s="1">
        <v>45564</v>
      </c>
      <c r="G455" t="s">
        <v>115</v>
      </c>
      <c r="H455" t="s">
        <v>115</v>
      </c>
      <c r="I455" t="s">
        <v>115</v>
      </c>
      <c r="J455" t="s">
        <v>4456</v>
      </c>
      <c r="L455" t="s">
        <v>4457</v>
      </c>
      <c r="M455" t="s">
        <v>4458</v>
      </c>
      <c r="N455" t="s">
        <v>128</v>
      </c>
      <c r="O455" t="s">
        <v>120</v>
      </c>
      <c r="P455" s="3">
        <v>96950</v>
      </c>
      <c r="Q455" t="s">
        <v>121</v>
      </c>
      <c r="S455" s="10">
        <v>16702873612</v>
      </c>
      <c r="U455" t="s">
        <v>4459</v>
      </c>
      <c r="V455">
        <v>23622</v>
      </c>
      <c r="W455" t="s">
        <v>123</v>
      </c>
      <c r="Y455" t="s">
        <v>4460</v>
      </c>
      <c r="Z455" t="s">
        <v>4461</v>
      </c>
      <c r="AB455" t="s">
        <v>997</v>
      </c>
      <c r="AC455" t="s">
        <v>4457</v>
      </c>
      <c r="AD455" t="s">
        <v>4458</v>
      </c>
      <c r="AE455" t="s">
        <v>128</v>
      </c>
      <c r="AF455" t="s">
        <v>120</v>
      </c>
      <c r="AG455" s="3">
        <v>96950</v>
      </c>
      <c r="AH455" t="s">
        <v>121</v>
      </c>
      <c r="AJ455" s="10">
        <v>16702873612</v>
      </c>
      <c r="AL455" t="s">
        <v>4462</v>
      </c>
      <c r="BD455" t="str">
        <f>"17-3022.00"</f>
        <v>17-3022.00</v>
      </c>
      <c r="BE455" t="s">
        <v>2760</v>
      </c>
      <c r="BF455" t="s">
        <v>4463</v>
      </c>
      <c r="BG455" t="s">
        <v>4464</v>
      </c>
      <c r="BH455">
        <v>2</v>
      </c>
      <c r="BI455">
        <v>2</v>
      </c>
      <c r="BJ455" s="1">
        <v>45566</v>
      </c>
      <c r="BK455" s="1">
        <v>45930</v>
      </c>
      <c r="BL455" s="1">
        <v>45590</v>
      </c>
      <c r="BM455" s="1">
        <v>45930</v>
      </c>
      <c r="BN455">
        <v>40</v>
      </c>
      <c r="BO455">
        <v>0</v>
      </c>
      <c r="BP455">
        <v>8</v>
      </c>
      <c r="BQ455">
        <v>8</v>
      </c>
      <c r="BR455">
        <v>8</v>
      </c>
      <c r="BS455">
        <v>8</v>
      </c>
      <c r="BT455">
        <v>8</v>
      </c>
      <c r="BU455">
        <v>0</v>
      </c>
      <c r="BV455" t="str">
        <f>"8:00 AM"</f>
        <v>8:00 AM</v>
      </c>
      <c r="BW455" t="str">
        <f>"5:00 PM"</f>
        <v>5:00 PM</v>
      </c>
      <c r="BX455" t="s">
        <v>189</v>
      </c>
      <c r="BY455">
        <v>0</v>
      </c>
      <c r="BZ455">
        <v>24</v>
      </c>
      <c r="CA455" t="s">
        <v>138</v>
      </c>
      <c r="CB455">
        <v>2</v>
      </c>
      <c r="CC455" s="2" t="s">
        <v>4465</v>
      </c>
      <c r="CD455" t="s">
        <v>4457</v>
      </c>
      <c r="CE455" t="s">
        <v>4458</v>
      </c>
      <c r="CF455" t="s">
        <v>119</v>
      </c>
      <c r="CG455" t="s">
        <v>120</v>
      </c>
      <c r="CH455" s="3">
        <v>96950</v>
      </c>
      <c r="CI455" s="4">
        <v>17.760000000000002</v>
      </c>
      <c r="CJ455" s="4">
        <v>17.760000000000002</v>
      </c>
      <c r="CK455" s="4">
        <v>26.64</v>
      </c>
      <c r="CL455" s="4">
        <v>26.64</v>
      </c>
      <c r="CM455" t="s">
        <v>136</v>
      </c>
      <c r="CN455" t="s">
        <v>139</v>
      </c>
      <c r="CO455" t="s">
        <v>137</v>
      </c>
      <c r="CQ455" t="s">
        <v>115</v>
      </c>
      <c r="CR455" t="s">
        <v>138</v>
      </c>
      <c r="CS455" t="s">
        <v>138</v>
      </c>
      <c r="CT455" t="s">
        <v>138</v>
      </c>
      <c r="CU455" t="s">
        <v>139</v>
      </c>
      <c r="CV455" t="s">
        <v>138</v>
      </c>
      <c r="CW455" t="s">
        <v>139</v>
      </c>
      <c r="CX455" t="s">
        <v>4466</v>
      </c>
      <c r="CY455" s="10">
        <v>16702348106</v>
      </c>
      <c r="CZ455" t="s">
        <v>4462</v>
      </c>
      <c r="DA455" t="s">
        <v>139</v>
      </c>
      <c r="DB455" t="s">
        <v>138</v>
      </c>
      <c r="DC455" t="s">
        <v>115</v>
      </c>
    </row>
    <row r="456" spans="1:112" ht="14.45" customHeight="1" x14ac:dyDescent="0.25">
      <c r="A456" t="s">
        <v>5088</v>
      </c>
      <c r="B456" t="s">
        <v>113</v>
      </c>
      <c r="C456" s="1">
        <v>45508</v>
      </c>
      <c r="D456" s="1">
        <v>45590</v>
      </c>
      <c r="E456" t="s">
        <v>114</v>
      </c>
      <c r="G456" t="s">
        <v>115</v>
      </c>
      <c r="H456" t="s">
        <v>115</v>
      </c>
      <c r="I456" t="s">
        <v>115</v>
      </c>
      <c r="J456" t="s">
        <v>5089</v>
      </c>
      <c r="L456" t="s">
        <v>5090</v>
      </c>
      <c r="M456" t="s">
        <v>5091</v>
      </c>
      <c r="N456" t="s">
        <v>128</v>
      </c>
      <c r="O456" t="s">
        <v>120</v>
      </c>
      <c r="P456" s="3">
        <v>96950</v>
      </c>
      <c r="Q456" t="s">
        <v>121</v>
      </c>
      <c r="S456" s="10">
        <v>16702870657</v>
      </c>
      <c r="U456" t="s">
        <v>5092</v>
      </c>
      <c r="V456">
        <v>54121</v>
      </c>
      <c r="W456" t="s">
        <v>123</v>
      </c>
      <c r="Y456" t="s">
        <v>2779</v>
      </c>
      <c r="Z456" t="s">
        <v>5093</v>
      </c>
      <c r="AB456" t="s">
        <v>3190</v>
      </c>
      <c r="AC456" t="s">
        <v>5090</v>
      </c>
      <c r="AD456" t="s">
        <v>5091</v>
      </c>
      <c r="AE456" t="s">
        <v>128</v>
      </c>
      <c r="AF456" t="s">
        <v>120</v>
      </c>
      <c r="AG456" s="3">
        <v>96950</v>
      </c>
      <c r="AH456" t="s">
        <v>121</v>
      </c>
      <c r="AJ456" s="10">
        <v>16702870657</v>
      </c>
      <c r="AL456" t="s">
        <v>5094</v>
      </c>
      <c r="BD456" t="str">
        <f>"43-3031.00"</f>
        <v>43-3031.00</v>
      </c>
      <c r="BE456" t="s">
        <v>387</v>
      </c>
      <c r="BF456" t="s">
        <v>5095</v>
      </c>
      <c r="BG456" t="s">
        <v>188</v>
      </c>
      <c r="BH456">
        <v>1</v>
      </c>
      <c r="BJ456" s="1">
        <v>45566</v>
      </c>
      <c r="BK456" s="1">
        <v>45930</v>
      </c>
      <c r="BN456">
        <v>35</v>
      </c>
      <c r="BO456">
        <v>0</v>
      </c>
      <c r="BP456">
        <v>7</v>
      </c>
      <c r="BQ456">
        <v>7</v>
      </c>
      <c r="BR456">
        <v>7</v>
      </c>
      <c r="BS456">
        <v>7</v>
      </c>
      <c r="BT456">
        <v>7</v>
      </c>
      <c r="BU456">
        <v>0</v>
      </c>
      <c r="BV456" t="str">
        <f>"8:00 AM"</f>
        <v>8:00 AM</v>
      </c>
      <c r="BW456" t="str">
        <f>"5:00 PM"</f>
        <v>5:00 PM</v>
      </c>
      <c r="BX456" t="s">
        <v>133</v>
      </c>
      <c r="BY456">
        <v>0</v>
      </c>
      <c r="BZ456">
        <v>12</v>
      </c>
      <c r="CA456" t="s">
        <v>115</v>
      </c>
      <c r="CC456" t="s">
        <v>5096</v>
      </c>
      <c r="CD456" t="s">
        <v>2784</v>
      </c>
      <c r="CF456" t="s">
        <v>119</v>
      </c>
      <c r="CG456" t="s">
        <v>120</v>
      </c>
      <c r="CH456" s="3">
        <v>96950</v>
      </c>
      <c r="CI456" s="4">
        <v>12.28</v>
      </c>
      <c r="CJ456" s="4">
        <v>12.28</v>
      </c>
      <c r="CK456" s="4">
        <v>18.420000000000002</v>
      </c>
      <c r="CL456" s="4">
        <v>18.420000000000002</v>
      </c>
      <c r="CM456" t="s">
        <v>136</v>
      </c>
      <c r="CN456" t="s">
        <v>224</v>
      </c>
      <c r="CO456" t="s">
        <v>137</v>
      </c>
      <c r="CQ456" t="s">
        <v>138</v>
      </c>
      <c r="CR456" t="s">
        <v>138</v>
      </c>
      <c r="CS456" t="s">
        <v>139</v>
      </c>
      <c r="CT456" t="s">
        <v>138</v>
      </c>
      <c r="CU456" t="s">
        <v>139</v>
      </c>
      <c r="CV456" t="s">
        <v>138</v>
      </c>
      <c r="CW456" t="s">
        <v>139</v>
      </c>
      <c r="CX456" t="s">
        <v>348</v>
      </c>
      <c r="CY456" s="10">
        <v>16702870657</v>
      </c>
      <c r="CZ456" t="s">
        <v>5094</v>
      </c>
      <c r="DA456" t="s">
        <v>331</v>
      </c>
      <c r="DB456" t="s">
        <v>138</v>
      </c>
      <c r="DC456" t="s">
        <v>115</v>
      </c>
    </row>
    <row r="457" spans="1:112" ht="14.45" customHeight="1" x14ac:dyDescent="0.25">
      <c r="A457" t="s">
        <v>5508</v>
      </c>
      <c r="B457" t="s">
        <v>113</v>
      </c>
      <c r="C457" s="1">
        <v>45518</v>
      </c>
      <c r="D457" s="1">
        <v>45590</v>
      </c>
      <c r="E457" t="s">
        <v>210</v>
      </c>
      <c r="F457" s="1">
        <v>45672</v>
      </c>
      <c r="G457" t="s">
        <v>115</v>
      </c>
      <c r="H457" t="s">
        <v>115</v>
      </c>
      <c r="I457" t="s">
        <v>115</v>
      </c>
      <c r="J457" t="s">
        <v>5509</v>
      </c>
      <c r="K457" t="s">
        <v>5510</v>
      </c>
      <c r="L457" t="s">
        <v>5511</v>
      </c>
      <c r="N457" t="s">
        <v>119</v>
      </c>
      <c r="O457" t="s">
        <v>120</v>
      </c>
      <c r="P457" s="3">
        <v>96950</v>
      </c>
      <c r="Q457" t="s">
        <v>121</v>
      </c>
      <c r="S457" s="10">
        <v>16702340228</v>
      </c>
      <c r="U457" t="s">
        <v>5512</v>
      </c>
      <c r="V457">
        <v>72251</v>
      </c>
      <c r="W457" t="s">
        <v>123</v>
      </c>
      <c r="Y457" t="s">
        <v>5513</v>
      </c>
      <c r="Z457" t="s">
        <v>5514</v>
      </c>
      <c r="AB457" t="s">
        <v>295</v>
      </c>
      <c r="AC457" t="s">
        <v>5511</v>
      </c>
      <c r="AE457" t="s">
        <v>119</v>
      </c>
      <c r="AF457" t="s">
        <v>120</v>
      </c>
      <c r="AG457" s="3">
        <v>96950</v>
      </c>
      <c r="AH457" t="s">
        <v>121</v>
      </c>
      <c r="AJ457" s="10">
        <v>16702340228</v>
      </c>
      <c r="AL457" t="s">
        <v>5515</v>
      </c>
      <c r="BD457" t="str">
        <f>"35-2014.00"</f>
        <v>35-2014.00</v>
      </c>
      <c r="BE457" t="s">
        <v>221</v>
      </c>
      <c r="BF457" t="s">
        <v>5516</v>
      </c>
      <c r="BG457" t="s">
        <v>373</v>
      </c>
      <c r="BH457">
        <v>2</v>
      </c>
      <c r="BJ457" s="1">
        <v>45674</v>
      </c>
      <c r="BK457" s="1">
        <v>46038</v>
      </c>
      <c r="BN457">
        <v>35</v>
      </c>
      <c r="BO457">
        <v>6</v>
      </c>
      <c r="BP457">
        <v>6</v>
      </c>
      <c r="BQ457">
        <v>0</v>
      </c>
      <c r="BR457">
        <v>5</v>
      </c>
      <c r="BS457">
        <v>6</v>
      </c>
      <c r="BT457">
        <v>6</v>
      </c>
      <c r="BU457">
        <v>6</v>
      </c>
      <c r="BV457" t="str">
        <f>"4:00 PM"</f>
        <v>4:00 PM</v>
      </c>
      <c r="BW457" t="str">
        <f>"10:00 PM"</f>
        <v>10:00 PM</v>
      </c>
      <c r="BX457" t="s">
        <v>240</v>
      </c>
      <c r="BY457">
        <v>0</v>
      </c>
      <c r="BZ457">
        <v>12</v>
      </c>
      <c r="CA457" t="s">
        <v>115</v>
      </c>
      <c r="CC457" s="2" t="s">
        <v>5517</v>
      </c>
      <c r="CD457" t="s">
        <v>5518</v>
      </c>
      <c r="CF457" t="s">
        <v>119</v>
      </c>
      <c r="CG457" t="s">
        <v>120</v>
      </c>
      <c r="CH457" s="3">
        <v>96950</v>
      </c>
      <c r="CI457" s="4">
        <v>8.83</v>
      </c>
      <c r="CJ457" s="4">
        <v>8.83</v>
      </c>
      <c r="CM457" t="s">
        <v>136</v>
      </c>
      <c r="CN457" t="s">
        <v>139</v>
      </c>
      <c r="CO457" t="s">
        <v>137</v>
      </c>
      <c r="CQ457" t="s">
        <v>115</v>
      </c>
      <c r="CR457" t="s">
        <v>138</v>
      </c>
      <c r="CS457" t="s">
        <v>139</v>
      </c>
      <c r="CT457" t="s">
        <v>139</v>
      </c>
      <c r="CU457" t="s">
        <v>139</v>
      </c>
      <c r="CV457" t="s">
        <v>138</v>
      </c>
      <c r="CW457" t="s">
        <v>139</v>
      </c>
      <c r="CX457" t="s">
        <v>139</v>
      </c>
      <c r="CY457" s="10">
        <v>16702340228</v>
      </c>
      <c r="CZ457" t="s">
        <v>5515</v>
      </c>
      <c r="DA457" t="s">
        <v>139</v>
      </c>
      <c r="DB457" t="s">
        <v>138</v>
      </c>
      <c r="DC457" t="s">
        <v>115</v>
      </c>
    </row>
    <row r="458" spans="1:112" ht="14.45" customHeight="1" x14ac:dyDescent="0.25">
      <c r="A458" t="s">
        <v>6374</v>
      </c>
      <c r="B458" t="s">
        <v>248</v>
      </c>
      <c r="C458" s="1">
        <v>45517</v>
      </c>
      <c r="D458" s="1">
        <v>45590</v>
      </c>
      <c r="E458" t="s">
        <v>210</v>
      </c>
      <c r="F458" s="1">
        <v>45657</v>
      </c>
      <c r="G458" t="s">
        <v>115</v>
      </c>
      <c r="H458" t="s">
        <v>115</v>
      </c>
      <c r="I458" t="s">
        <v>115</v>
      </c>
      <c r="J458" t="s">
        <v>2140</v>
      </c>
      <c r="K458" t="s">
        <v>449</v>
      </c>
      <c r="L458" t="s">
        <v>1116</v>
      </c>
      <c r="M458" t="s">
        <v>2141</v>
      </c>
      <c r="N458" t="s">
        <v>2142</v>
      </c>
      <c r="O458" t="s">
        <v>120</v>
      </c>
      <c r="P458" s="3">
        <v>96950</v>
      </c>
      <c r="Q458" t="s">
        <v>121</v>
      </c>
      <c r="S458" s="10">
        <v>16703238882</v>
      </c>
      <c r="U458" t="s">
        <v>2143</v>
      </c>
      <c r="V458">
        <v>424410</v>
      </c>
      <c r="W458" t="s">
        <v>123</v>
      </c>
      <c r="Y458" t="s">
        <v>2144</v>
      </c>
      <c r="Z458" t="s">
        <v>2145</v>
      </c>
      <c r="AA458" t="s">
        <v>2146</v>
      </c>
      <c r="AB458" t="s">
        <v>126</v>
      </c>
      <c r="AC458" t="s">
        <v>1116</v>
      </c>
      <c r="AD458" t="s">
        <v>2141</v>
      </c>
      <c r="AE458" t="s">
        <v>2142</v>
      </c>
      <c r="AF458" t="s">
        <v>120</v>
      </c>
      <c r="AG458" s="3">
        <v>96950</v>
      </c>
      <c r="AH458" t="s">
        <v>121</v>
      </c>
      <c r="AJ458" s="10">
        <v>16703238882</v>
      </c>
      <c r="AL458" t="s">
        <v>2148</v>
      </c>
      <c r="BD458" t="str">
        <f>"43-3031.00"</f>
        <v>43-3031.00</v>
      </c>
      <c r="BE458" t="s">
        <v>387</v>
      </c>
      <c r="BF458" t="s">
        <v>6375</v>
      </c>
      <c r="BG458" t="s">
        <v>188</v>
      </c>
      <c r="BH458">
        <v>1</v>
      </c>
      <c r="BI458">
        <v>1</v>
      </c>
      <c r="BJ458" s="1">
        <v>45659</v>
      </c>
      <c r="BK458" s="1">
        <v>46023</v>
      </c>
      <c r="BL458" s="1">
        <v>45659</v>
      </c>
      <c r="BM458" s="1">
        <v>46023</v>
      </c>
      <c r="BN458">
        <v>35</v>
      </c>
      <c r="BO458">
        <v>0</v>
      </c>
      <c r="BP458">
        <v>7</v>
      </c>
      <c r="BQ458">
        <v>7</v>
      </c>
      <c r="BR458">
        <v>7</v>
      </c>
      <c r="BS458">
        <v>7</v>
      </c>
      <c r="BT458">
        <v>7</v>
      </c>
      <c r="BU458">
        <v>0</v>
      </c>
      <c r="BV458" t="str">
        <f>"9:00 AM"</f>
        <v>9:00 AM</v>
      </c>
      <c r="BW458" t="str">
        <f>"5:00 PM"</f>
        <v>5:00 PM</v>
      </c>
      <c r="BX458" t="s">
        <v>133</v>
      </c>
      <c r="BY458">
        <v>0</v>
      </c>
      <c r="BZ458">
        <v>24</v>
      </c>
      <c r="CA458" t="s">
        <v>115</v>
      </c>
      <c r="CC458" t="s">
        <v>6376</v>
      </c>
      <c r="CD458" t="s">
        <v>1116</v>
      </c>
      <c r="CE458" t="s">
        <v>2141</v>
      </c>
      <c r="CF458" t="s">
        <v>2142</v>
      </c>
      <c r="CG458" t="s">
        <v>120</v>
      </c>
      <c r="CH458" s="3">
        <v>96950</v>
      </c>
      <c r="CI458" s="4">
        <v>11.43</v>
      </c>
      <c r="CJ458" s="4">
        <v>11.43</v>
      </c>
      <c r="CK458" s="4">
        <v>17.149999999999999</v>
      </c>
      <c r="CL458" s="4">
        <v>17.149999999999999</v>
      </c>
      <c r="CM458" t="s">
        <v>136</v>
      </c>
      <c r="CN458" t="s">
        <v>139</v>
      </c>
      <c r="CO458" t="s">
        <v>137</v>
      </c>
      <c r="CQ458" t="s">
        <v>115</v>
      </c>
      <c r="CR458" t="s">
        <v>138</v>
      </c>
      <c r="CS458" t="s">
        <v>139</v>
      </c>
      <c r="CT458" t="s">
        <v>138</v>
      </c>
      <c r="CU458" t="s">
        <v>139</v>
      </c>
      <c r="CV458" t="s">
        <v>138</v>
      </c>
      <c r="CW458" t="s">
        <v>139</v>
      </c>
      <c r="CX458" t="s">
        <v>2152</v>
      </c>
      <c r="CY458" s="10">
        <v>16703238882</v>
      </c>
      <c r="CZ458" t="s">
        <v>2148</v>
      </c>
      <c r="DA458" t="s">
        <v>2153</v>
      </c>
      <c r="DB458" t="s">
        <v>138</v>
      </c>
      <c r="DC458" t="s">
        <v>115</v>
      </c>
      <c r="DD458" t="s">
        <v>2154</v>
      </c>
      <c r="DE458" t="s">
        <v>2155</v>
      </c>
      <c r="DF458" t="s">
        <v>2156</v>
      </c>
      <c r="DG458" t="s">
        <v>2157</v>
      </c>
      <c r="DH458" t="s">
        <v>2148</v>
      </c>
    </row>
    <row r="459" spans="1:112" ht="14.45" customHeight="1" x14ac:dyDescent="0.25">
      <c r="A459" t="s">
        <v>7411</v>
      </c>
      <c r="B459" t="s">
        <v>248</v>
      </c>
      <c r="C459" s="1">
        <v>45509</v>
      </c>
      <c r="D459" s="1">
        <v>45590</v>
      </c>
      <c r="E459" t="s">
        <v>114</v>
      </c>
      <c r="G459" t="s">
        <v>115</v>
      </c>
      <c r="H459" t="s">
        <v>115</v>
      </c>
      <c r="I459" t="s">
        <v>115</v>
      </c>
      <c r="J459" t="s">
        <v>1414</v>
      </c>
      <c r="L459" t="s">
        <v>679</v>
      </c>
      <c r="M459" t="s">
        <v>679</v>
      </c>
      <c r="N459" t="s">
        <v>119</v>
      </c>
      <c r="O459" t="s">
        <v>120</v>
      </c>
      <c r="P459" s="3">
        <v>96950</v>
      </c>
      <c r="Q459" t="s">
        <v>121</v>
      </c>
      <c r="S459" s="10">
        <v>16702346445</v>
      </c>
      <c r="T459">
        <v>2263</v>
      </c>
      <c r="U459" t="s">
        <v>1415</v>
      </c>
      <c r="V459">
        <v>53111</v>
      </c>
      <c r="W459" t="s">
        <v>123</v>
      </c>
      <c r="Y459" t="s">
        <v>676</v>
      </c>
      <c r="Z459" t="s">
        <v>677</v>
      </c>
      <c r="AB459" t="s">
        <v>678</v>
      </c>
      <c r="AC459" t="s">
        <v>679</v>
      </c>
      <c r="AD459" t="s">
        <v>679</v>
      </c>
      <c r="AE459" t="s">
        <v>119</v>
      </c>
      <c r="AF459" t="s">
        <v>120</v>
      </c>
      <c r="AG459" s="3">
        <v>96950</v>
      </c>
      <c r="AH459" t="s">
        <v>121</v>
      </c>
      <c r="AJ459" s="10">
        <v>16702346445</v>
      </c>
      <c r="AK459">
        <v>2263</v>
      </c>
      <c r="AL459" t="s">
        <v>680</v>
      </c>
      <c r="BD459" t="str">
        <f>"49-9071.00"</f>
        <v>49-9071.00</v>
      </c>
      <c r="BE459" t="s">
        <v>169</v>
      </c>
      <c r="BF459" t="s">
        <v>7412</v>
      </c>
      <c r="BG459" t="s">
        <v>1417</v>
      </c>
      <c r="BH459">
        <v>1</v>
      </c>
      <c r="BI459">
        <v>1</v>
      </c>
      <c r="BJ459" s="1">
        <v>45627</v>
      </c>
      <c r="BK459" s="1">
        <v>45991</v>
      </c>
      <c r="BL459" s="1">
        <v>45627</v>
      </c>
      <c r="BM459" s="1">
        <v>45991</v>
      </c>
      <c r="BN459">
        <v>40</v>
      </c>
      <c r="BO459">
        <v>0</v>
      </c>
      <c r="BP459">
        <v>8</v>
      </c>
      <c r="BQ459">
        <v>8</v>
      </c>
      <c r="BR459">
        <v>8</v>
      </c>
      <c r="BS459">
        <v>8</v>
      </c>
      <c r="BT459">
        <v>8</v>
      </c>
      <c r="BU459">
        <v>0</v>
      </c>
      <c r="BV459" t="str">
        <f>"8:00 AM"</f>
        <v>8:00 AM</v>
      </c>
      <c r="BW459" t="str">
        <f>"5:00 PM"</f>
        <v>5:00 PM</v>
      </c>
      <c r="BX459" t="s">
        <v>240</v>
      </c>
      <c r="BY459">
        <v>0</v>
      </c>
      <c r="BZ459">
        <v>12</v>
      </c>
      <c r="CA459" t="s">
        <v>115</v>
      </c>
      <c r="CC459" t="s">
        <v>7413</v>
      </c>
      <c r="CD459" t="s">
        <v>679</v>
      </c>
      <c r="CE459" t="s">
        <v>679</v>
      </c>
      <c r="CF459" t="s">
        <v>119</v>
      </c>
      <c r="CG459" t="s">
        <v>120</v>
      </c>
      <c r="CH459" s="3">
        <v>96950</v>
      </c>
      <c r="CI459" s="4">
        <v>9.75</v>
      </c>
      <c r="CJ459" s="4">
        <v>12</v>
      </c>
      <c r="CK459" s="4">
        <v>14.63</v>
      </c>
      <c r="CL459" s="4">
        <v>18</v>
      </c>
      <c r="CM459" t="s">
        <v>136</v>
      </c>
      <c r="CN459" t="s">
        <v>685</v>
      </c>
      <c r="CO459" t="s">
        <v>137</v>
      </c>
      <c r="CQ459" t="s">
        <v>115</v>
      </c>
      <c r="CR459" t="s">
        <v>138</v>
      </c>
      <c r="CS459" t="s">
        <v>139</v>
      </c>
      <c r="CT459" t="s">
        <v>138</v>
      </c>
      <c r="CU459" t="s">
        <v>139</v>
      </c>
      <c r="CV459" t="s">
        <v>138</v>
      </c>
      <c r="CW459" t="s">
        <v>139</v>
      </c>
      <c r="CX459" t="s">
        <v>13923</v>
      </c>
      <c r="CY459" s="10">
        <v>16702346445</v>
      </c>
      <c r="CZ459" t="s">
        <v>680</v>
      </c>
      <c r="DA459" t="s">
        <v>139</v>
      </c>
      <c r="DB459" t="s">
        <v>138</v>
      </c>
      <c r="DC459" t="s">
        <v>115</v>
      </c>
      <c r="DD459" t="s">
        <v>676</v>
      </c>
      <c r="DE459" t="s">
        <v>677</v>
      </c>
      <c r="DG459" t="s">
        <v>1414</v>
      </c>
      <c r="DH459" t="s">
        <v>680</v>
      </c>
    </row>
    <row r="460" spans="1:112" ht="14.45" customHeight="1" x14ac:dyDescent="0.25">
      <c r="A460" t="s">
        <v>7510</v>
      </c>
      <c r="B460" t="s">
        <v>158</v>
      </c>
      <c r="C460" s="1">
        <v>45505</v>
      </c>
      <c r="D460" s="1">
        <v>45590</v>
      </c>
      <c r="E460" t="s">
        <v>210</v>
      </c>
      <c r="F460" s="1">
        <v>45657</v>
      </c>
      <c r="G460" t="s">
        <v>115</v>
      </c>
      <c r="H460" t="s">
        <v>115</v>
      </c>
      <c r="I460" t="s">
        <v>115</v>
      </c>
      <c r="J460" t="s">
        <v>4640</v>
      </c>
      <c r="K460" t="s">
        <v>4641</v>
      </c>
      <c r="L460" t="s">
        <v>144</v>
      </c>
      <c r="N460" t="s">
        <v>145</v>
      </c>
      <c r="O460" t="s">
        <v>120</v>
      </c>
      <c r="P460" s="3">
        <v>96951</v>
      </c>
      <c r="Q460" t="s">
        <v>121</v>
      </c>
      <c r="S460" s="10">
        <v>16705320350</v>
      </c>
      <c r="U460" t="s">
        <v>4642</v>
      </c>
      <c r="V460">
        <v>445110</v>
      </c>
      <c r="W460" t="s">
        <v>123</v>
      </c>
      <c r="Y460" t="s">
        <v>147</v>
      </c>
      <c r="Z460" t="s">
        <v>148</v>
      </c>
      <c r="AA460" t="s">
        <v>1888</v>
      </c>
      <c r="AB460" t="s">
        <v>1986</v>
      </c>
      <c r="AC460" t="s">
        <v>144</v>
      </c>
      <c r="AE460" t="s">
        <v>145</v>
      </c>
      <c r="AF460" t="s">
        <v>120</v>
      </c>
      <c r="AG460" s="3">
        <v>96951</v>
      </c>
      <c r="AH460" t="s">
        <v>121</v>
      </c>
      <c r="AJ460" s="10">
        <v>16705320350</v>
      </c>
      <c r="AL460" t="s">
        <v>4643</v>
      </c>
      <c r="BD460" t="str">
        <f>"51-9198.00"</f>
        <v>51-9198.00</v>
      </c>
      <c r="BE460" t="s">
        <v>2301</v>
      </c>
      <c r="BF460" t="s">
        <v>7511</v>
      </c>
      <c r="BG460" t="s">
        <v>4645</v>
      </c>
      <c r="BH460">
        <v>3</v>
      </c>
      <c r="BJ460" s="1">
        <v>45659</v>
      </c>
      <c r="BK460" s="1">
        <v>46023</v>
      </c>
      <c r="BN460">
        <v>40</v>
      </c>
      <c r="BO460">
        <v>0</v>
      </c>
      <c r="BP460">
        <v>7</v>
      </c>
      <c r="BQ460">
        <v>7</v>
      </c>
      <c r="BR460">
        <v>7</v>
      </c>
      <c r="BS460">
        <v>7</v>
      </c>
      <c r="BT460">
        <v>7</v>
      </c>
      <c r="BU460">
        <v>5</v>
      </c>
      <c r="BV460" t="str">
        <f>"8:00 AM"</f>
        <v>8:00 AM</v>
      </c>
      <c r="BW460" t="str">
        <f>"4:00 PM"</f>
        <v>4:00 PM</v>
      </c>
      <c r="BX460" t="s">
        <v>240</v>
      </c>
      <c r="BY460">
        <v>0</v>
      </c>
      <c r="BZ460">
        <v>3</v>
      </c>
      <c r="CA460" t="s">
        <v>115</v>
      </c>
      <c r="CC460" t="s">
        <v>7512</v>
      </c>
      <c r="CD460" t="s">
        <v>155</v>
      </c>
      <c r="CF460" t="s">
        <v>145</v>
      </c>
      <c r="CG460" t="s">
        <v>120</v>
      </c>
      <c r="CH460" s="3">
        <v>96951</v>
      </c>
      <c r="CI460" s="4">
        <v>7.95</v>
      </c>
      <c r="CJ460" s="4">
        <v>7.95</v>
      </c>
      <c r="CK460" s="4">
        <v>11.93</v>
      </c>
      <c r="CL460" s="4">
        <v>11.93</v>
      </c>
      <c r="CM460" t="s">
        <v>136</v>
      </c>
      <c r="CN460" t="s">
        <v>139</v>
      </c>
      <c r="CO460" t="s">
        <v>137</v>
      </c>
      <c r="CQ460" t="s">
        <v>115</v>
      </c>
      <c r="CR460" t="s">
        <v>138</v>
      </c>
      <c r="CS460" t="s">
        <v>139</v>
      </c>
      <c r="CT460" t="s">
        <v>138</v>
      </c>
      <c r="CU460" t="s">
        <v>139</v>
      </c>
      <c r="CV460" t="s">
        <v>138</v>
      </c>
      <c r="CW460" t="s">
        <v>139</v>
      </c>
      <c r="CX460" t="s">
        <v>156</v>
      </c>
      <c r="CY460" s="10">
        <v>16705320350</v>
      </c>
      <c r="CZ460" t="s">
        <v>4643</v>
      </c>
      <c r="DA460" t="s">
        <v>139</v>
      </c>
      <c r="DB460" t="s">
        <v>138</v>
      </c>
      <c r="DC460" t="s">
        <v>115</v>
      </c>
    </row>
    <row r="461" spans="1:112" ht="14.45" customHeight="1" x14ac:dyDescent="0.25">
      <c r="A461" t="s">
        <v>8357</v>
      </c>
      <c r="B461" t="s">
        <v>248</v>
      </c>
      <c r="C461" s="1">
        <v>45508</v>
      </c>
      <c r="D461" s="1">
        <v>45590</v>
      </c>
      <c r="E461" t="s">
        <v>114</v>
      </c>
      <c r="G461" t="s">
        <v>115</v>
      </c>
      <c r="H461" t="s">
        <v>115</v>
      </c>
      <c r="I461" t="s">
        <v>115</v>
      </c>
      <c r="J461" t="s">
        <v>3712</v>
      </c>
      <c r="L461" t="s">
        <v>3713</v>
      </c>
      <c r="M461" t="s">
        <v>1933</v>
      </c>
      <c r="N461" t="s">
        <v>119</v>
      </c>
      <c r="O461" t="s">
        <v>120</v>
      </c>
      <c r="P461" s="3">
        <v>96950</v>
      </c>
      <c r="Q461" t="s">
        <v>121</v>
      </c>
      <c r="S461" s="10">
        <v>16702343712</v>
      </c>
      <c r="U461" t="s">
        <v>3714</v>
      </c>
      <c r="V461">
        <v>561520</v>
      </c>
      <c r="W461" t="s">
        <v>123</v>
      </c>
      <c r="Y461" t="s">
        <v>499</v>
      </c>
      <c r="Z461" t="s">
        <v>199</v>
      </c>
      <c r="AB461" t="s">
        <v>500</v>
      </c>
      <c r="AC461" t="s">
        <v>3713</v>
      </c>
      <c r="AD461" t="s">
        <v>1933</v>
      </c>
      <c r="AE461" t="s">
        <v>119</v>
      </c>
      <c r="AF461" t="s">
        <v>120</v>
      </c>
      <c r="AG461" s="3">
        <v>96950</v>
      </c>
      <c r="AH461" t="s">
        <v>121</v>
      </c>
      <c r="AJ461" s="10">
        <v>16702343712</v>
      </c>
      <c r="AL461" t="s">
        <v>501</v>
      </c>
      <c r="BD461" t="str">
        <f>"43-3031.00"</f>
        <v>43-3031.00</v>
      </c>
      <c r="BE461" t="s">
        <v>387</v>
      </c>
      <c r="BF461" t="s">
        <v>8358</v>
      </c>
      <c r="BG461" t="s">
        <v>1668</v>
      </c>
      <c r="BH461">
        <v>3</v>
      </c>
      <c r="BI461">
        <v>3</v>
      </c>
      <c r="BJ461" s="1">
        <v>45566</v>
      </c>
      <c r="BK461" s="1">
        <v>45930</v>
      </c>
      <c r="BL461" s="1">
        <v>45590</v>
      </c>
      <c r="BM461" s="1">
        <v>45930</v>
      </c>
      <c r="BN461">
        <v>35</v>
      </c>
      <c r="BO461">
        <v>0</v>
      </c>
      <c r="BP461">
        <v>7</v>
      </c>
      <c r="BQ461">
        <v>7</v>
      </c>
      <c r="BR461">
        <v>7</v>
      </c>
      <c r="BS461">
        <v>7</v>
      </c>
      <c r="BT461">
        <v>7</v>
      </c>
      <c r="BU461">
        <v>0</v>
      </c>
      <c r="BV461" t="str">
        <f>"8:00 AM"</f>
        <v>8:00 AM</v>
      </c>
      <c r="BW461" t="str">
        <f>"4:00 PM"</f>
        <v>4:00 PM</v>
      </c>
      <c r="BX461" t="s">
        <v>133</v>
      </c>
      <c r="BY461">
        <v>0</v>
      </c>
      <c r="BZ461">
        <v>24</v>
      </c>
      <c r="CA461" t="s">
        <v>115</v>
      </c>
      <c r="CC461" t="s">
        <v>8359</v>
      </c>
      <c r="CD461" t="s">
        <v>3713</v>
      </c>
      <c r="CE461" t="s">
        <v>1933</v>
      </c>
      <c r="CF461" t="s">
        <v>119</v>
      </c>
      <c r="CG461" t="s">
        <v>120</v>
      </c>
      <c r="CH461" s="3">
        <v>96950</v>
      </c>
      <c r="CI461" s="4">
        <v>12.28</v>
      </c>
      <c r="CJ461" s="4">
        <v>14</v>
      </c>
      <c r="CK461" s="4">
        <v>18.420000000000002</v>
      </c>
      <c r="CL461" s="4">
        <v>21</v>
      </c>
      <c r="CM461" t="s">
        <v>136</v>
      </c>
      <c r="CN461" t="s">
        <v>1938</v>
      </c>
      <c r="CO461" t="s">
        <v>137</v>
      </c>
      <c r="CQ461" t="s">
        <v>115</v>
      </c>
      <c r="CR461" t="s">
        <v>138</v>
      </c>
      <c r="CS461" t="s">
        <v>139</v>
      </c>
      <c r="CT461" t="s">
        <v>138</v>
      </c>
      <c r="CU461" t="s">
        <v>138</v>
      </c>
      <c r="CV461" t="s">
        <v>138</v>
      </c>
      <c r="CW461" t="s">
        <v>139</v>
      </c>
      <c r="CX461" t="s">
        <v>611</v>
      </c>
      <c r="CY461" s="10">
        <v>16702346412</v>
      </c>
      <c r="CZ461" t="s">
        <v>508</v>
      </c>
      <c r="DA461" t="s">
        <v>451</v>
      </c>
      <c r="DB461" t="s">
        <v>138</v>
      </c>
      <c r="DC461" t="s">
        <v>115</v>
      </c>
      <c r="DD461" t="s">
        <v>499</v>
      </c>
      <c r="DE461" t="s">
        <v>199</v>
      </c>
      <c r="DG461" t="s">
        <v>3712</v>
      </c>
      <c r="DH461" t="s">
        <v>501</v>
      </c>
    </row>
    <row r="462" spans="1:112" ht="14.45" customHeight="1" x14ac:dyDescent="0.25">
      <c r="A462" t="s">
        <v>8653</v>
      </c>
      <c r="B462" t="s">
        <v>158</v>
      </c>
      <c r="C462" s="1">
        <v>45522</v>
      </c>
      <c r="D462" s="1">
        <v>45590</v>
      </c>
      <c r="E462" t="s">
        <v>210</v>
      </c>
      <c r="F462" s="1">
        <v>45564</v>
      </c>
      <c r="G462" t="s">
        <v>138</v>
      </c>
      <c r="H462" t="s">
        <v>115</v>
      </c>
      <c r="I462" t="s">
        <v>115</v>
      </c>
      <c r="J462" t="s">
        <v>4977</v>
      </c>
      <c r="K462" t="s">
        <v>4978</v>
      </c>
      <c r="L462" t="s">
        <v>4979</v>
      </c>
      <c r="M462" t="s">
        <v>139</v>
      </c>
      <c r="N462" t="s">
        <v>119</v>
      </c>
      <c r="O462" t="s">
        <v>120</v>
      </c>
      <c r="P462" s="3">
        <v>96950</v>
      </c>
      <c r="Q462" t="s">
        <v>121</v>
      </c>
      <c r="R462" t="s">
        <v>139</v>
      </c>
      <c r="S462" s="10">
        <v>16702858138</v>
      </c>
      <c r="U462" t="s">
        <v>4980</v>
      </c>
      <c r="V462">
        <v>561720</v>
      </c>
      <c r="W462" t="s">
        <v>123</v>
      </c>
      <c r="Y462" t="s">
        <v>4981</v>
      </c>
      <c r="Z462" t="s">
        <v>4982</v>
      </c>
      <c r="AA462" t="s">
        <v>3100</v>
      </c>
      <c r="AB462" t="s">
        <v>1191</v>
      </c>
      <c r="AC462" t="s">
        <v>4979</v>
      </c>
      <c r="AD462" t="s">
        <v>139</v>
      </c>
      <c r="AE462" t="s">
        <v>119</v>
      </c>
      <c r="AF462" t="s">
        <v>120</v>
      </c>
      <c r="AG462" s="3">
        <v>96950</v>
      </c>
      <c r="AH462" t="s">
        <v>121</v>
      </c>
      <c r="AI462" t="s">
        <v>762</v>
      </c>
      <c r="AJ462" s="10">
        <v>16702858138</v>
      </c>
      <c r="AL462" t="s">
        <v>4983</v>
      </c>
      <c r="BD462" t="str">
        <f>"37-2012.00"</f>
        <v>37-2012.00</v>
      </c>
      <c r="BE462" t="s">
        <v>647</v>
      </c>
      <c r="BF462" t="s">
        <v>8654</v>
      </c>
      <c r="BG462" t="s">
        <v>647</v>
      </c>
      <c r="BH462">
        <v>5</v>
      </c>
      <c r="BJ462" s="1">
        <v>45566</v>
      </c>
      <c r="BK462" s="1">
        <v>46660</v>
      </c>
      <c r="BN462">
        <v>35</v>
      </c>
      <c r="BO462">
        <v>0</v>
      </c>
      <c r="BP462">
        <v>7</v>
      </c>
      <c r="BQ462">
        <v>7</v>
      </c>
      <c r="BR462">
        <v>7</v>
      </c>
      <c r="BS462">
        <v>7</v>
      </c>
      <c r="BT462">
        <v>7</v>
      </c>
      <c r="BU462">
        <v>0</v>
      </c>
      <c r="BV462" t="str">
        <f>"9:00 AM"</f>
        <v>9:00 AM</v>
      </c>
      <c r="BW462" t="str">
        <f>"5:00 PM"</f>
        <v>5:00 PM</v>
      </c>
      <c r="BX462" t="s">
        <v>240</v>
      </c>
      <c r="BY462">
        <v>0</v>
      </c>
      <c r="BZ462">
        <v>3</v>
      </c>
      <c r="CA462" t="s">
        <v>115</v>
      </c>
      <c r="CC462" t="s">
        <v>8655</v>
      </c>
      <c r="CD462" t="s">
        <v>2861</v>
      </c>
      <c r="CE462" t="s">
        <v>139</v>
      </c>
      <c r="CF462" t="s">
        <v>119</v>
      </c>
      <c r="CG462" t="s">
        <v>120</v>
      </c>
      <c r="CH462" s="3">
        <v>96950</v>
      </c>
      <c r="CI462" s="4">
        <v>7.77</v>
      </c>
      <c r="CJ462" s="4">
        <v>7.77</v>
      </c>
      <c r="CK462" s="4">
        <v>11.65</v>
      </c>
      <c r="CL462" s="4">
        <v>11.65</v>
      </c>
      <c r="CM462" t="s">
        <v>136</v>
      </c>
      <c r="CN462" t="s">
        <v>191</v>
      </c>
      <c r="CO462" t="s">
        <v>137</v>
      </c>
      <c r="CQ462" t="s">
        <v>115</v>
      </c>
      <c r="CR462" t="s">
        <v>138</v>
      </c>
      <c r="CS462" t="s">
        <v>138</v>
      </c>
      <c r="CT462" t="s">
        <v>138</v>
      </c>
      <c r="CU462" t="s">
        <v>138</v>
      </c>
      <c r="CV462" t="s">
        <v>138</v>
      </c>
      <c r="CW462" t="s">
        <v>139</v>
      </c>
      <c r="CX462" s="2" t="s">
        <v>4985</v>
      </c>
      <c r="CY462" s="10">
        <v>16702858138</v>
      </c>
      <c r="CZ462" t="s">
        <v>4983</v>
      </c>
      <c r="DA462" t="s">
        <v>417</v>
      </c>
      <c r="DB462" t="s">
        <v>138</v>
      </c>
      <c r="DC462" t="s">
        <v>115</v>
      </c>
    </row>
    <row r="463" spans="1:112" ht="14.45" customHeight="1" x14ac:dyDescent="0.25">
      <c r="A463" t="s">
        <v>9370</v>
      </c>
      <c r="B463" t="s">
        <v>158</v>
      </c>
      <c r="C463" s="1">
        <v>45502</v>
      </c>
      <c r="D463" s="1">
        <v>45590</v>
      </c>
      <c r="E463" t="s">
        <v>210</v>
      </c>
      <c r="F463" s="1">
        <v>45625</v>
      </c>
      <c r="G463" t="s">
        <v>115</v>
      </c>
      <c r="H463" t="s">
        <v>115</v>
      </c>
      <c r="I463" t="s">
        <v>115</v>
      </c>
      <c r="J463" t="s">
        <v>5323</v>
      </c>
      <c r="K463" t="s">
        <v>5324</v>
      </c>
      <c r="L463" t="s">
        <v>5325</v>
      </c>
      <c r="M463" t="s">
        <v>5326</v>
      </c>
      <c r="N463" t="s">
        <v>119</v>
      </c>
      <c r="O463" t="s">
        <v>120</v>
      </c>
      <c r="P463" s="3">
        <v>96950</v>
      </c>
      <c r="Q463" t="s">
        <v>121</v>
      </c>
      <c r="R463" t="s">
        <v>1661</v>
      </c>
      <c r="S463" s="10">
        <v>16702877041</v>
      </c>
      <c r="U463" t="s">
        <v>5327</v>
      </c>
      <c r="V463">
        <v>72241</v>
      </c>
      <c r="W463" t="s">
        <v>123</v>
      </c>
      <c r="Y463" t="s">
        <v>5328</v>
      </c>
      <c r="Z463" t="s">
        <v>5329</v>
      </c>
      <c r="AA463" t="s">
        <v>5330</v>
      </c>
      <c r="AB463" t="s">
        <v>295</v>
      </c>
      <c r="AC463" t="s">
        <v>5325</v>
      </c>
      <c r="AD463" t="s">
        <v>5326</v>
      </c>
      <c r="AE463" t="s">
        <v>119</v>
      </c>
      <c r="AF463" t="s">
        <v>120</v>
      </c>
      <c r="AG463" s="3">
        <v>96950</v>
      </c>
      <c r="AH463" t="s">
        <v>121</v>
      </c>
      <c r="AI463" t="s">
        <v>762</v>
      </c>
      <c r="AJ463" s="10">
        <v>16702877041</v>
      </c>
      <c r="AL463" t="s">
        <v>5331</v>
      </c>
      <c r="BD463" t="str">
        <f>"35-2014.00"</f>
        <v>35-2014.00</v>
      </c>
      <c r="BE463" t="s">
        <v>221</v>
      </c>
      <c r="BF463" t="s">
        <v>9371</v>
      </c>
      <c r="BG463" t="s">
        <v>282</v>
      </c>
      <c r="BH463">
        <v>2</v>
      </c>
      <c r="BJ463" s="1">
        <v>45627</v>
      </c>
      <c r="BK463" s="1">
        <v>45991</v>
      </c>
      <c r="BN463">
        <v>35</v>
      </c>
      <c r="BO463">
        <v>5</v>
      </c>
      <c r="BP463">
        <v>5</v>
      </c>
      <c r="BQ463">
        <v>5</v>
      </c>
      <c r="BR463">
        <v>5</v>
      </c>
      <c r="BS463">
        <v>5</v>
      </c>
      <c r="BT463">
        <v>5</v>
      </c>
      <c r="BU463">
        <v>5</v>
      </c>
      <c r="BV463" t="str">
        <f>"5:45 PM"</f>
        <v>5:45 PM</v>
      </c>
      <c r="BW463" t="str">
        <f>"10:45 PM"</f>
        <v>10:45 PM</v>
      </c>
      <c r="BX463" t="s">
        <v>240</v>
      </c>
      <c r="BY463">
        <v>0</v>
      </c>
      <c r="BZ463">
        <v>3</v>
      </c>
      <c r="CA463" t="s">
        <v>115</v>
      </c>
      <c r="CC463" s="2" t="s">
        <v>9372</v>
      </c>
      <c r="CD463" t="s">
        <v>5325</v>
      </c>
      <c r="CE463" t="s">
        <v>5326</v>
      </c>
      <c r="CF463" t="s">
        <v>119</v>
      </c>
      <c r="CG463" t="s">
        <v>120</v>
      </c>
      <c r="CH463" s="3">
        <v>96950</v>
      </c>
      <c r="CI463" s="4">
        <v>8.83</v>
      </c>
      <c r="CJ463" s="4">
        <v>8.83</v>
      </c>
      <c r="CK463" s="4">
        <v>13.25</v>
      </c>
      <c r="CL463" s="4">
        <v>13.25</v>
      </c>
      <c r="CM463" t="s">
        <v>136</v>
      </c>
      <c r="CO463" t="s">
        <v>137</v>
      </c>
      <c r="CQ463" t="s">
        <v>115</v>
      </c>
      <c r="CR463" t="s">
        <v>138</v>
      </c>
      <c r="CS463" t="s">
        <v>139</v>
      </c>
      <c r="CT463" t="s">
        <v>138</v>
      </c>
      <c r="CU463" t="s">
        <v>139</v>
      </c>
      <c r="CV463" t="s">
        <v>138</v>
      </c>
      <c r="CW463" t="s">
        <v>139</v>
      </c>
      <c r="CX463" t="s">
        <v>5333</v>
      </c>
      <c r="CY463" s="10">
        <v>16702877041</v>
      </c>
      <c r="CZ463" t="s">
        <v>5331</v>
      </c>
      <c r="DA463" t="s">
        <v>139</v>
      </c>
      <c r="DB463" t="s">
        <v>138</v>
      </c>
      <c r="DC463" t="s">
        <v>115</v>
      </c>
    </row>
    <row r="464" spans="1:112" ht="14.45" customHeight="1" x14ac:dyDescent="0.25">
      <c r="A464" t="s">
        <v>9491</v>
      </c>
      <c r="B464" t="s">
        <v>158</v>
      </c>
      <c r="C464" s="1">
        <v>45506</v>
      </c>
      <c r="D464" s="1">
        <v>45590</v>
      </c>
      <c r="E464" t="s">
        <v>114</v>
      </c>
      <c r="G464" t="s">
        <v>115</v>
      </c>
      <c r="H464" t="s">
        <v>115</v>
      </c>
      <c r="I464" t="s">
        <v>115</v>
      </c>
      <c r="J464" t="s">
        <v>8828</v>
      </c>
      <c r="K464" t="s">
        <v>8829</v>
      </c>
      <c r="L464" t="s">
        <v>9492</v>
      </c>
      <c r="M464" t="s">
        <v>9493</v>
      </c>
      <c r="N464" t="s">
        <v>128</v>
      </c>
      <c r="O464" t="s">
        <v>120</v>
      </c>
      <c r="P464" s="3">
        <v>96950</v>
      </c>
      <c r="Q464" t="s">
        <v>121</v>
      </c>
      <c r="S464" s="10">
        <v>16702332288</v>
      </c>
      <c r="U464" t="s">
        <v>8831</v>
      </c>
      <c r="V464">
        <v>722511</v>
      </c>
      <c r="W464" t="s">
        <v>123</v>
      </c>
      <c r="Y464" t="s">
        <v>4407</v>
      </c>
      <c r="Z464" t="s">
        <v>4408</v>
      </c>
      <c r="AA464" t="s">
        <v>4409</v>
      </c>
      <c r="AB464" t="s">
        <v>448</v>
      </c>
      <c r="AC464" t="s">
        <v>4410</v>
      </c>
      <c r="AD464" t="s">
        <v>4405</v>
      </c>
      <c r="AE464" t="s">
        <v>128</v>
      </c>
      <c r="AF464" t="s">
        <v>120</v>
      </c>
      <c r="AG464" s="3">
        <v>96950</v>
      </c>
      <c r="AH464" t="s">
        <v>121</v>
      </c>
      <c r="AJ464" s="10">
        <v>16702332288</v>
      </c>
      <c r="AL464" t="s">
        <v>4411</v>
      </c>
      <c r="BD464" t="str">
        <f>"35-2014.00"</f>
        <v>35-2014.00</v>
      </c>
      <c r="BE464" t="s">
        <v>221</v>
      </c>
      <c r="BF464" t="s">
        <v>8832</v>
      </c>
      <c r="BG464" t="s">
        <v>223</v>
      </c>
      <c r="BH464">
        <v>3</v>
      </c>
      <c r="BJ464" s="1">
        <v>45566</v>
      </c>
      <c r="BK464" s="1">
        <v>45930</v>
      </c>
      <c r="BN464">
        <v>35</v>
      </c>
      <c r="BO464">
        <v>0</v>
      </c>
      <c r="BP464">
        <v>7</v>
      </c>
      <c r="BQ464">
        <v>7</v>
      </c>
      <c r="BR464">
        <v>7</v>
      </c>
      <c r="BS464">
        <v>7</v>
      </c>
      <c r="BT464">
        <v>7</v>
      </c>
      <c r="BU464">
        <v>0</v>
      </c>
      <c r="BV464" t="str">
        <f>"11:00 AM"</f>
        <v>11:00 AM</v>
      </c>
      <c r="BW464" t="str">
        <f>"9:00 PM"</f>
        <v>9:00 PM</v>
      </c>
      <c r="BX464" t="s">
        <v>240</v>
      </c>
      <c r="BY464">
        <v>0</v>
      </c>
      <c r="BZ464">
        <v>12</v>
      </c>
      <c r="CA464" t="s">
        <v>115</v>
      </c>
      <c r="CC464" t="s">
        <v>224</v>
      </c>
      <c r="CD464" t="s">
        <v>9494</v>
      </c>
      <c r="CE464" t="s">
        <v>4405</v>
      </c>
      <c r="CF464" t="s">
        <v>128</v>
      </c>
      <c r="CG464" t="s">
        <v>120</v>
      </c>
      <c r="CH464" s="3">
        <v>96950</v>
      </c>
      <c r="CI464" s="4">
        <v>8.83</v>
      </c>
      <c r="CJ464" s="4">
        <v>8.83</v>
      </c>
      <c r="CK464" s="4">
        <v>13.25</v>
      </c>
      <c r="CL464" s="4">
        <v>13.25</v>
      </c>
      <c r="CM464" t="s">
        <v>136</v>
      </c>
      <c r="CN464" t="s">
        <v>224</v>
      </c>
      <c r="CO464" t="s">
        <v>137</v>
      </c>
      <c r="CQ464" t="s">
        <v>115</v>
      </c>
      <c r="CR464" t="s">
        <v>138</v>
      </c>
      <c r="CS464" t="s">
        <v>139</v>
      </c>
      <c r="CT464" t="s">
        <v>138</v>
      </c>
      <c r="CU464" t="s">
        <v>139</v>
      </c>
      <c r="CV464" t="s">
        <v>138</v>
      </c>
      <c r="CW464" t="s">
        <v>139</v>
      </c>
      <c r="CX464" t="s">
        <v>4417</v>
      </c>
      <c r="CY464" s="10">
        <v>16702332288</v>
      </c>
      <c r="CZ464" t="s">
        <v>4411</v>
      </c>
      <c r="DA464" t="s">
        <v>139</v>
      </c>
      <c r="DB464" t="s">
        <v>138</v>
      </c>
      <c r="DC464" t="s">
        <v>115</v>
      </c>
    </row>
    <row r="465" spans="1:112" ht="14.45" customHeight="1" x14ac:dyDescent="0.25">
      <c r="A465" t="s">
        <v>9802</v>
      </c>
      <c r="B465" t="s">
        <v>158</v>
      </c>
      <c r="C465" s="1">
        <v>45525</v>
      </c>
      <c r="D465" s="1">
        <v>45590</v>
      </c>
      <c r="E465" t="s">
        <v>114</v>
      </c>
      <c r="G465" t="s">
        <v>115</v>
      </c>
      <c r="H465" t="s">
        <v>115</v>
      </c>
      <c r="I465" t="s">
        <v>115</v>
      </c>
      <c r="J465" t="s">
        <v>3939</v>
      </c>
      <c r="K465" t="s">
        <v>4297</v>
      </c>
      <c r="L465" t="s">
        <v>3941</v>
      </c>
      <c r="M465" t="s">
        <v>3942</v>
      </c>
      <c r="N465" t="s">
        <v>128</v>
      </c>
      <c r="O465" t="s">
        <v>120</v>
      </c>
      <c r="P465" s="3">
        <v>96950</v>
      </c>
      <c r="Q465" t="s">
        <v>121</v>
      </c>
      <c r="S465" s="10">
        <v>16702876661</v>
      </c>
      <c r="U465" t="s">
        <v>3943</v>
      </c>
      <c r="V465">
        <v>561520</v>
      </c>
      <c r="W465" t="s">
        <v>123</v>
      </c>
      <c r="Y465" t="s">
        <v>308</v>
      </c>
      <c r="Z465" t="s">
        <v>309</v>
      </c>
      <c r="AB465" t="s">
        <v>3944</v>
      </c>
      <c r="AC465" t="s">
        <v>3941</v>
      </c>
      <c r="AD465" t="s">
        <v>4298</v>
      </c>
      <c r="AE465" t="s">
        <v>128</v>
      </c>
      <c r="AF465" t="s">
        <v>120</v>
      </c>
      <c r="AG465" s="3">
        <v>96950</v>
      </c>
      <c r="AH465" t="s">
        <v>121</v>
      </c>
      <c r="AJ465" s="10">
        <v>16702876661</v>
      </c>
      <c r="AL465" t="s">
        <v>3945</v>
      </c>
      <c r="BD465" t="str">
        <f>"39-7011.00"</f>
        <v>39-7011.00</v>
      </c>
      <c r="BE465" t="s">
        <v>719</v>
      </c>
      <c r="BF465" t="s">
        <v>4299</v>
      </c>
      <c r="BG465" t="s">
        <v>3634</v>
      </c>
      <c r="BH465">
        <v>6</v>
      </c>
      <c r="BJ465" s="1">
        <v>45566</v>
      </c>
      <c r="BK465" s="1">
        <v>45930</v>
      </c>
      <c r="BN465">
        <v>35</v>
      </c>
      <c r="BO465">
        <v>0</v>
      </c>
      <c r="BP465">
        <v>7</v>
      </c>
      <c r="BQ465">
        <v>7</v>
      </c>
      <c r="BR465">
        <v>7</v>
      </c>
      <c r="BS465">
        <v>7</v>
      </c>
      <c r="BT465">
        <v>7</v>
      </c>
      <c r="BU465">
        <v>0</v>
      </c>
      <c r="BV465" t="str">
        <f>"12:00 PM"</f>
        <v>12:00 PM</v>
      </c>
      <c r="BW465" t="str">
        <f>"7:00 AM"</f>
        <v>7:00 AM</v>
      </c>
      <c r="BX465" t="s">
        <v>240</v>
      </c>
      <c r="BY465">
        <v>0</v>
      </c>
      <c r="BZ465">
        <v>12</v>
      </c>
      <c r="CA465" t="s">
        <v>115</v>
      </c>
      <c r="CC465" t="s">
        <v>9803</v>
      </c>
      <c r="CD465" t="s">
        <v>3941</v>
      </c>
      <c r="CE465" t="s">
        <v>3942</v>
      </c>
      <c r="CF465" t="s">
        <v>306</v>
      </c>
      <c r="CG465" t="s">
        <v>120</v>
      </c>
      <c r="CH465" s="3">
        <v>96950</v>
      </c>
      <c r="CI465" s="4">
        <v>10.43</v>
      </c>
      <c r="CJ465" s="4">
        <v>10.43</v>
      </c>
      <c r="CK465" s="4">
        <v>15.65</v>
      </c>
      <c r="CL465" s="4">
        <v>15.65</v>
      </c>
      <c r="CM465" t="s">
        <v>136</v>
      </c>
      <c r="CN465" t="s">
        <v>191</v>
      </c>
      <c r="CO465" t="s">
        <v>6979</v>
      </c>
      <c r="CQ465" t="s">
        <v>115</v>
      </c>
      <c r="CR465" t="s">
        <v>138</v>
      </c>
      <c r="CS465" t="s">
        <v>139</v>
      </c>
      <c r="CT465" t="s">
        <v>138</v>
      </c>
      <c r="CU465" t="s">
        <v>139</v>
      </c>
      <c r="CV465" t="s">
        <v>138</v>
      </c>
      <c r="CW465" t="s">
        <v>139</v>
      </c>
      <c r="CX465" t="s">
        <v>4701</v>
      </c>
      <c r="CY465" s="10">
        <v>16702876661</v>
      </c>
      <c r="CZ465" t="s">
        <v>3945</v>
      </c>
      <c r="DA465" t="s">
        <v>139</v>
      </c>
      <c r="DB465" t="s">
        <v>138</v>
      </c>
      <c r="DC465" t="s">
        <v>115</v>
      </c>
    </row>
    <row r="466" spans="1:112" ht="14.45" customHeight="1" x14ac:dyDescent="0.25">
      <c r="A466" t="s">
        <v>10878</v>
      </c>
      <c r="B466" t="s">
        <v>113</v>
      </c>
      <c r="C466" s="1">
        <v>45512</v>
      </c>
      <c r="D466" s="1">
        <v>45590</v>
      </c>
      <c r="E466" t="s">
        <v>114</v>
      </c>
      <c r="G466" t="s">
        <v>115</v>
      </c>
      <c r="H466" t="s">
        <v>115</v>
      </c>
      <c r="I466" t="s">
        <v>115</v>
      </c>
      <c r="J466" t="s">
        <v>4456</v>
      </c>
      <c r="L466" t="s">
        <v>4457</v>
      </c>
      <c r="M466" t="s">
        <v>4458</v>
      </c>
      <c r="N466" t="s">
        <v>128</v>
      </c>
      <c r="O466" t="s">
        <v>120</v>
      </c>
      <c r="P466" s="3">
        <v>96950</v>
      </c>
      <c r="Q466" t="s">
        <v>121</v>
      </c>
      <c r="S466" s="10">
        <v>16702873612</v>
      </c>
      <c r="U466" t="s">
        <v>4459</v>
      </c>
      <c r="V466">
        <v>23622</v>
      </c>
      <c r="W466" t="s">
        <v>123</v>
      </c>
      <c r="Y466" t="s">
        <v>4460</v>
      </c>
      <c r="Z466" t="s">
        <v>4461</v>
      </c>
      <c r="AB466" t="s">
        <v>997</v>
      </c>
      <c r="AC466" t="s">
        <v>4457</v>
      </c>
      <c r="AD466" t="s">
        <v>4458</v>
      </c>
      <c r="AE466" t="s">
        <v>128</v>
      </c>
      <c r="AF466" t="s">
        <v>120</v>
      </c>
      <c r="AG466" s="3">
        <v>96950</v>
      </c>
      <c r="AH466" t="s">
        <v>121</v>
      </c>
      <c r="AJ466" s="10">
        <v>16702348106</v>
      </c>
      <c r="AL466" t="s">
        <v>4462</v>
      </c>
      <c r="BD466" t="str">
        <f>"17-3022.00"</f>
        <v>17-3022.00</v>
      </c>
      <c r="BE466" t="s">
        <v>2760</v>
      </c>
      <c r="BF466" t="s">
        <v>4463</v>
      </c>
      <c r="BG466" t="s">
        <v>4464</v>
      </c>
      <c r="BH466">
        <v>2</v>
      </c>
      <c r="BJ466" s="1">
        <v>45597</v>
      </c>
      <c r="BK466" s="1">
        <v>45961</v>
      </c>
      <c r="BN466">
        <v>40</v>
      </c>
      <c r="BO466">
        <v>0</v>
      </c>
      <c r="BP466">
        <v>8</v>
      </c>
      <c r="BQ466">
        <v>8</v>
      </c>
      <c r="BR466">
        <v>8</v>
      </c>
      <c r="BS466">
        <v>8</v>
      </c>
      <c r="BT466">
        <v>8</v>
      </c>
      <c r="BU466">
        <v>0</v>
      </c>
      <c r="BV466" t="str">
        <f>"8:00 AM"</f>
        <v>8:00 AM</v>
      </c>
      <c r="BW466" t="str">
        <f>"5:00 PM"</f>
        <v>5:00 PM</v>
      </c>
      <c r="BX466" t="s">
        <v>189</v>
      </c>
      <c r="BY466">
        <v>0</v>
      </c>
      <c r="BZ466">
        <v>24</v>
      </c>
      <c r="CA466" t="s">
        <v>138</v>
      </c>
      <c r="CB466">
        <v>2</v>
      </c>
      <c r="CC466" t="s">
        <v>9684</v>
      </c>
      <c r="CD466" t="s">
        <v>4457</v>
      </c>
      <c r="CE466" t="s">
        <v>4458</v>
      </c>
      <c r="CF466" t="s">
        <v>119</v>
      </c>
      <c r="CG466" t="s">
        <v>120</v>
      </c>
      <c r="CH466" s="3">
        <v>96950</v>
      </c>
      <c r="CI466" s="4">
        <v>17.760000000000002</v>
      </c>
      <c r="CJ466" s="4">
        <v>17.760000000000002</v>
      </c>
      <c r="CK466" s="4">
        <v>26.64</v>
      </c>
      <c r="CL466" s="4">
        <v>26.64</v>
      </c>
      <c r="CM466" t="s">
        <v>136</v>
      </c>
      <c r="CN466" t="s">
        <v>139</v>
      </c>
      <c r="CO466" t="s">
        <v>137</v>
      </c>
      <c r="CQ466" t="s">
        <v>115</v>
      </c>
      <c r="CR466" t="s">
        <v>138</v>
      </c>
      <c r="CS466" t="s">
        <v>138</v>
      </c>
      <c r="CT466" t="s">
        <v>138</v>
      </c>
      <c r="CU466" t="s">
        <v>139</v>
      </c>
      <c r="CV466" t="s">
        <v>138</v>
      </c>
      <c r="CW466" t="s">
        <v>139</v>
      </c>
      <c r="CX466" t="s">
        <v>4466</v>
      </c>
      <c r="CY466" s="10">
        <v>16702348106</v>
      </c>
      <c r="CZ466" t="s">
        <v>4462</v>
      </c>
      <c r="DA466" t="s">
        <v>139</v>
      </c>
      <c r="DB466" t="s">
        <v>138</v>
      </c>
      <c r="DC466" t="s">
        <v>115</v>
      </c>
    </row>
    <row r="467" spans="1:112" ht="14.45" customHeight="1" x14ac:dyDescent="0.25">
      <c r="A467" t="s">
        <v>10993</v>
      </c>
      <c r="B467" t="s">
        <v>158</v>
      </c>
      <c r="C467" s="1">
        <v>45532</v>
      </c>
      <c r="D467" s="1">
        <v>45590</v>
      </c>
      <c r="E467" t="s">
        <v>114</v>
      </c>
      <c r="G467" t="s">
        <v>115</v>
      </c>
      <c r="H467" t="s">
        <v>115</v>
      </c>
      <c r="I467" t="s">
        <v>115</v>
      </c>
      <c r="J467" t="s">
        <v>4483</v>
      </c>
      <c r="L467" t="s">
        <v>4484</v>
      </c>
      <c r="M467" t="s">
        <v>4485</v>
      </c>
      <c r="N467" t="s">
        <v>128</v>
      </c>
      <c r="O467" t="s">
        <v>120</v>
      </c>
      <c r="P467" s="3">
        <v>96950</v>
      </c>
      <c r="Q467" t="s">
        <v>121</v>
      </c>
      <c r="S467" s="10">
        <v>16709800401</v>
      </c>
      <c r="U467" t="s">
        <v>4486</v>
      </c>
      <c r="V467">
        <v>444140</v>
      </c>
      <c r="W467" t="s">
        <v>123</v>
      </c>
      <c r="Y467" t="s">
        <v>4487</v>
      </c>
      <c r="Z467" t="s">
        <v>4488</v>
      </c>
      <c r="AB467" t="s">
        <v>126</v>
      </c>
      <c r="AC467" t="s">
        <v>4484</v>
      </c>
      <c r="AD467" t="s">
        <v>4485</v>
      </c>
      <c r="AE467" t="s">
        <v>128</v>
      </c>
      <c r="AF467" t="s">
        <v>120</v>
      </c>
      <c r="AG467" s="3">
        <v>96950</v>
      </c>
      <c r="AH467" t="s">
        <v>121</v>
      </c>
      <c r="AJ467" s="10">
        <v>16709890401</v>
      </c>
      <c r="AL467" t="s">
        <v>4489</v>
      </c>
      <c r="BD467" t="str">
        <f>"53-7065.00"</f>
        <v>53-7065.00</v>
      </c>
      <c r="BE467" t="s">
        <v>519</v>
      </c>
      <c r="BF467" t="s">
        <v>10994</v>
      </c>
      <c r="BG467" t="s">
        <v>10995</v>
      </c>
      <c r="BH467">
        <v>5</v>
      </c>
      <c r="BJ467" s="1">
        <v>45566</v>
      </c>
      <c r="BK467" s="1">
        <v>45930</v>
      </c>
      <c r="BN467">
        <v>35</v>
      </c>
      <c r="BO467">
        <v>0</v>
      </c>
      <c r="BP467">
        <v>7</v>
      </c>
      <c r="BQ467">
        <v>7</v>
      </c>
      <c r="BR467">
        <v>7</v>
      </c>
      <c r="BS467">
        <v>7</v>
      </c>
      <c r="BT467">
        <v>7</v>
      </c>
      <c r="BU467">
        <v>0</v>
      </c>
      <c r="BV467" t="str">
        <f>"8:00 PM"</f>
        <v>8:00 PM</v>
      </c>
      <c r="BW467" t="str">
        <f>"4:00 PM"</f>
        <v>4:00 PM</v>
      </c>
      <c r="BX467" t="s">
        <v>133</v>
      </c>
      <c r="BY467">
        <v>0</v>
      </c>
      <c r="BZ467">
        <v>12</v>
      </c>
      <c r="CA467" t="s">
        <v>115</v>
      </c>
      <c r="CC467" t="s">
        <v>10996</v>
      </c>
      <c r="CD467" t="s">
        <v>4484</v>
      </c>
      <c r="CE467" t="s">
        <v>4485</v>
      </c>
      <c r="CF467" t="s">
        <v>128</v>
      </c>
      <c r="CG467" t="s">
        <v>120</v>
      </c>
      <c r="CH467" s="3">
        <v>96950</v>
      </c>
      <c r="CI467" s="4">
        <v>8.86</v>
      </c>
      <c r="CJ467" s="4">
        <v>8.86</v>
      </c>
      <c r="CK467" s="4">
        <v>13.29</v>
      </c>
      <c r="CL467" s="4">
        <v>13.29</v>
      </c>
      <c r="CM467" t="s">
        <v>136</v>
      </c>
      <c r="CN467" t="s">
        <v>331</v>
      </c>
      <c r="CO467" t="s">
        <v>137</v>
      </c>
      <c r="CQ467" t="s">
        <v>115</v>
      </c>
      <c r="CR467" t="s">
        <v>138</v>
      </c>
      <c r="CS467" t="s">
        <v>139</v>
      </c>
      <c r="CT467" t="s">
        <v>138</v>
      </c>
      <c r="CU467" t="s">
        <v>139</v>
      </c>
      <c r="CV467" t="s">
        <v>138</v>
      </c>
      <c r="CW467" t="s">
        <v>139</v>
      </c>
      <c r="CX467" t="s">
        <v>2169</v>
      </c>
      <c r="CY467" s="10">
        <v>16709890401</v>
      </c>
      <c r="CZ467" t="s">
        <v>4489</v>
      </c>
      <c r="DA467" t="s">
        <v>331</v>
      </c>
      <c r="DB467" t="s">
        <v>138</v>
      </c>
      <c r="DC467" t="s">
        <v>115</v>
      </c>
      <c r="DD467" t="s">
        <v>4487</v>
      </c>
      <c r="DE467" t="s">
        <v>4488</v>
      </c>
      <c r="DG467" t="s">
        <v>4483</v>
      </c>
      <c r="DH467" t="s">
        <v>4489</v>
      </c>
    </row>
    <row r="468" spans="1:112" ht="14.45" customHeight="1" x14ac:dyDescent="0.25">
      <c r="A468" t="s">
        <v>11035</v>
      </c>
      <c r="B468" t="s">
        <v>158</v>
      </c>
      <c r="C468" s="1">
        <v>45525</v>
      </c>
      <c r="D468" s="1">
        <v>45590</v>
      </c>
      <c r="E468" t="s">
        <v>114</v>
      </c>
      <c r="G468" t="s">
        <v>115</v>
      </c>
      <c r="H468" t="s">
        <v>115</v>
      </c>
      <c r="I468" t="s">
        <v>115</v>
      </c>
      <c r="J468" t="s">
        <v>1930</v>
      </c>
      <c r="K468" t="s">
        <v>10027</v>
      </c>
      <c r="L468" t="s">
        <v>10028</v>
      </c>
      <c r="M468" t="s">
        <v>11036</v>
      </c>
      <c r="N468" t="s">
        <v>119</v>
      </c>
      <c r="O468" t="s">
        <v>120</v>
      </c>
      <c r="P468" s="3">
        <v>96950</v>
      </c>
      <c r="Q468" t="s">
        <v>121</v>
      </c>
      <c r="S468" s="10">
        <v>16702346601</v>
      </c>
      <c r="T468">
        <v>711</v>
      </c>
      <c r="U468" t="s">
        <v>1934</v>
      </c>
      <c r="V468">
        <v>72111</v>
      </c>
      <c r="W468" t="s">
        <v>123</v>
      </c>
      <c r="Y468" t="s">
        <v>499</v>
      </c>
      <c r="Z468" t="s">
        <v>199</v>
      </c>
      <c r="AB468" t="s">
        <v>500</v>
      </c>
      <c r="AC468" t="s">
        <v>10028</v>
      </c>
      <c r="AD468" t="s">
        <v>11036</v>
      </c>
      <c r="AE468" t="s">
        <v>119</v>
      </c>
      <c r="AF468" t="s">
        <v>120</v>
      </c>
      <c r="AG468" s="3">
        <v>96950</v>
      </c>
      <c r="AH468" t="s">
        <v>121</v>
      </c>
      <c r="AJ468" s="10">
        <v>16702346601</v>
      </c>
      <c r="AK468">
        <v>711</v>
      </c>
      <c r="AL468" t="s">
        <v>501</v>
      </c>
      <c r="BD468" t="str">
        <f>"49-9071.00"</f>
        <v>49-9071.00</v>
      </c>
      <c r="BE468" t="s">
        <v>169</v>
      </c>
      <c r="BF468" t="s">
        <v>11037</v>
      </c>
      <c r="BG468" t="s">
        <v>2043</v>
      </c>
      <c r="BH468">
        <v>7</v>
      </c>
      <c r="BJ468" s="1">
        <v>45566</v>
      </c>
      <c r="BK468" s="1">
        <v>45930</v>
      </c>
      <c r="BN468">
        <v>35</v>
      </c>
      <c r="BO468">
        <v>0</v>
      </c>
      <c r="BP468">
        <v>7</v>
      </c>
      <c r="BQ468">
        <v>7</v>
      </c>
      <c r="BR468">
        <v>7</v>
      </c>
      <c r="BS468">
        <v>7</v>
      </c>
      <c r="BT468">
        <v>7</v>
      </c>
      <c r="BU468">
        <v>0</v>
      </c>
      <c r="BV468" t="str">
        <f>"8:00 AM"</f>
        <v>8:00 AM</v>
      </c>
      <c r="BW468" t="str">
        <f>"4:00 PM"</f>
        <v>4:00 PM</v>
      </c>
      <c r="BX468" t="s">
        <v>133</v>
      </c>
      <c r="BY468">
        <v>0</v>
      </c>
      <c r="BZ468">
        <v>12</v>
      </c>
      <c r="CA468" t="s">
        <v>115</v>
      </c>
      <c r="CC468" t="s">
        <v>11038</v>
      </c>
      <c r="CD468" t="s">
        <v>10028</v>
      </c>
      <c r="CE468" t="s">
        <v>11036</v>
      </c>
      <c r="CF468" t="s">
        <v>119</v>
      </c>
      <c r="CG468" t="s">
        <v>120</v>
      </c>
      <c r="CH468" s="3">
        <v>96950</v>
      </c>
      <c r="CI468" s="4">
        <v>9.75</v>
      </c>
      <c r="CJ468" s="4">
        <v>11</v>
      </c>
      <c r="CK468" s="4">
        <v>14.63</v>
      </c>
      <c r="CL468" s="4">
        <v>16.5</v>
      </c>
      <c r="CM468" t="s">
        <v>136</v>
      </c>
      <c r="CN468" t="s">
        <v>8978</v>
      </c>
      <c r="CO468" t="s">
        <v>137</v>
      </c>
      <c r="CQ468" t="s">
        <v>115</v>
      </c>
      <c r="CR468" t="s">
        <v>138</v>
      </c>
      <c r="CS468" t="s">
        <v>139</v>
      </c>
      <c r="CT468" t="s">
        <v>138</v>
      </c>
      <c r="CU468" t="s">
        <v>138</v>
      </c>
      <c r="CV468" t="s">
        <v>138</v>
      </c>
      <c r="CW468" t="s">
        <v>138</v>
      </c>
      <c r="CX468" t="s">
        <v>611</v>
      </c>
      <c r="CY468" s="10">
        <v>16702353712</v>
      </c>
      <c r="CZ468" t="s">
        <v>508</v>
      </c>
      <c r="DA468" t="s">
        <v>451</v>
      </c>
      <c r="DB468" t="s">
        <v>138</v>
      </c>
      <c r="DC468" t="s">
        <v>115</v>
      </c>
      <c r="DD468" t="s">
        <v>499</v>
      </c>
      <c r="DE468" t="s">
        <v>199</v>
      </c>
      <c r="DG468" t="s">
        <v>10033</v>
      </c>
      <c r="DH468" t="s">
        <v>501</v>
      </c>
    </row>
    <row r="469" spans="1:112" ht="14.45" customHeight="1" x14ac:dyDescent="0.25">
      <c r="A469" t="s">
        <v>11900</v>
      </c>
      <c r="B469" t="s">
        <v>248</v>
      </c>
      <c r="C469" s="1">
        <v>45519</v>
      </c>
      <c r="D469" s="1">
        <v>45590</v>
      </c>
      <c r="E469" t="s">
        <v>114</v>
      </c>
      <c r="G469" t="s">
        <v>115</v>
      </c>
      <c r="H469" t="s">
        <v>115</v>
      </c>
      <c r="I469" t="s">
        <v>115</v>
      </c>
      <c r="J469" t="s">
        <v>3291</v>
      </c>
      <c r="K469" t="s">
        <v>3292</v>
      </c>
      <c r="L469" t="s">
        <v>2029</v>
      </c>
      <c r="M469" t="s">
        <v>1448</v>
      </c>
      <c r="N469" t="s">
        <v>128</v>
      </c>
      <c r="O469" t="s">
        <v>120</v>
      </c>
      <c r="P469" s="3">
        <v>96950</v>
      </c>
      <c r="Q469" t="s">
        <v>121</v>
      </c>
      <c r="S469" s="10">
        <v>16702330800</v>
      </c>
      <c r="U469" t="s">
        <v>3293</v>
      </c>
      <c r="V469">
        <v>624410</v>
      </c>
      <c r="W469" t="s">
        <v>123</v>
      </c>
      <c r="Y469" t="s">
        <v>2031</v>
      </c>
      <c r="Z469" t="s">
        <v>2032</v>
      </c>
      <c r="AA469" t="s">
        <v>2033</v>
      </c>
      <c r="AB469" t="s">
        <v>3294</v>
      </c>
      <c r="AC469" t="s">
        <v>2029</v>
      </c>
      <c r="AD469" t="s">
        <v>1448</v>
      </c>
      <c r="AE469" t="s">
        <v>128</v>
      </c>
      <c r="AF469" t="s">
        <v>120</v>
      </c>
      <c r="AG469" s="3">
        <v>96950</v>
      </c>
      <c r="AH469" t="s">
        <v>121</v>
      </c>
      <c r="AJ469" s="10">
        <v>16702330800</v>
      </c>
      <c r="AL469" t="s">
        <v>3295</v>
      </c>
      <c r="BD469" t="str">
        <f>"43-3031.00"</f>
        <v>43-3031.00</v>
      </c>
      <c r="BE469" t="s">
        <v>387</v>
      </c>
      <c r="BF469" t="s">
        <v>9595</v>
      </c>
      <c r="BG469" t="s">
        <v>9596</v>
      </c>
      <c r="BH469">
        <v>1</v>
      </c>
      <c r="BI469">
        <v>1</v>
      </c>
      <c r="BJ469" s="1">
        <v>45627</v>
      </c>
      <c r="BK469" s="1">
        <v>45991</v>
      </c>
      <c r="BL469" s="1">
        <v>45627</v>
      </c>
      <c r="BM469" s="1">
        <v>45991</v>
      </c>
      <c r="BN469">
        <v>35</v>
      </c>
      <c r="BO469">
        <v>0</v>
      </c>
      <c r="BP469">
        <v>7</v>
      </c>
      <c r="BQ469">
        <v>7</v>
      </c>
      <c r="BR469">
        <v>7</v>
      </c>
      <c r="BS469">
        <v>7</v>
      </c>
      <c r="BT469">
        <v>7</v>
      </c>
      <c r="BU469">
        <v>0</v>
      </c>
      <c r="BV469" t="str">
        <f>"9:00 AM"</f>
        <v>9:00 AM</v>
      </c>
      <c r="BW469" t="str">
        <f>"5:00 PM"</f>
        <v>5:00 PM</v>
      </c>
      <c r="BX469" t="s">
        <v>133</v>
      </c>
      <c r="BY469">
        <v>0</v>
      </c>
      <c r="BZ469">
        <v>24</v>
      </c>
      <c r="CA469" t="s">
        <v>115</v>
      </c>
      <c r="CC469" s="2" t="s">
        <v>11901</v>
      </c>
      <c r="CD469" t="s">
        <v>2029</v>
      </c>
      <c r="CE469" t="s">
        <v>1448</v>
      </c>
      <c r="CF469" t="s">
        <v>128</v>
      </c>
      <c r="CG469" t="s">
        <v>120</v>
      </c>
      <c r="CH469" s="3">
        <v>96950</v>
      </c>
      <c r="CI469" s="4">
        <v>12.28</v>
      </c>
      <c r="CJ469" s="4">
        <v>12.28</v>
      </c>
      <c r="CK469" s="4">
        <v>18.420000000000002</v>
      </c>
      <c r="CL469" s="4">
        <v>18.420000000000002</v>
      </c>
      <c r="CM469" t="s">
        <v>136</v>
      </c>
      <c r="CN469" t="s">
        <v>224</v>
      </c>
      <c r="CO469" t="s">
        <v>137</v>
      </c>
      <c r="CQ469" t="s">
        <v>115</v>
      </c>
      <c r="CR469" t="s">
        <v>138</v>
      </c>
      <c r="CS469" t="s">
        <v>139</v>
      </c>
      <c r="CT469" t="s">
        <v>138</v>
      </c>
      <c r="CU469" t="s">
        <v>139</v>
      </c>
      <c r="CV469" t="s">
        <v>138</v>
      </c>
      <c r="CW469" t="s">
        <v>139</v>
      </c>
      <c r="CX469" t="s">
        <v>224</v>
      </c>
      <c r="CY469" s="10">
        <v>16702330800</v>
      </c>
      <c r="CZ469" t="s">
        <v>3295</v>
      </c>
      <c r="DA469" t="s">
        <v>139</v>
      </c>
      <c r="DB469" t="s">
        <v>138</v>
      </c>
      <c r="DC469" t="s">
        <v>115</v>
      </c>
    </row>
    <row r="470" spans="1:112" ht="14.45" customHeight="1" x14ac:dyDescent="0.25">
      <c r="A470" t="s">
        <v>12410</v>
      </c>
      <c r="B470" t="s">
        <v>248</v>
      </c>
      <c r="C470" s="1">
        <v>45502</v>
      </c>
      <c r="D470" s="1">
        <v>45590</v>
      </c>
      <c r="E470" t="s">
        <v>210</v>
      </c>
      <c r="F470" s="1">
        <v>45656</v>
      </c>
      <c r="G470" t="s">
        <v>115</v>
      </c>
      <c r="H470" t="s">
        <v>115</v>
      </c>
      <c r="I470" t="s">
        <v>115</v>
      </c>
      <c r="J470" t="s">
        <v>1067</v>
      </c>
      <c r="K470" t="s">
        <v>2445</v>
      </c>
      <c r="L470" t="s">
        <v>1069</v>
      </c>
      <c r="N470" t="s">
        <v>119</v>
      </c>
      <c r="O470" t="s">
        <v>120</v>
      </c>
      <c r="P470" s="3">
        <v>96950</v>
      </c>
      <c r="Q470" t="s">
        <v>121</v>
      </c>
      <c r="S470" s="10">
        <v>16702356129</v>
      </c>
      <c r="U470" t="s">
        <v>1070</v>
      </c>
      <c r="V470">
        <v>812112</v>
      </c>
      <c r="W470" t="s">
        <v>123</v>
      </c>
      <c r="Y470" t="s">
        <v>1071</v>
      </c>
      <c r="Z470" t="s">
        <v>1072</v>
      </c>
      <c r="AA470" t="s">
        <v>1073</v>
      </c>
      <c r="AB470" t="s">
        <v>754</v>
      </c>
      <c r="AC470" t="s">
        <v>5713</v>
      </c>
      <c r="AE470" t="s">
        <v>119</v>
      </c>
      <c r="AF470" t="s">
        <v>120</v>
      </c>
      <c r="AG470" s="3">
        <v>96950</v>
      </c>
      <c r="AH470" t="s">
        <v>121</v>
      </c>
      <c r="AJ470" s="10">
        <v>16702356129</v>
      </c>
      <c r="AL470" t="s">
        <v>1080</v>
      </c>
      <c r="BD470" t="str">
        <f>"39-5012.00"</f>
        <v>39-5012.00</v>
      </c>
      <c r="BE470" t="s">
        <v>1772</v>
      </c>
      <c r="BF470" t="s">
        <v>2446</v>
      </c>
      <c r="BG470" t="s">
        <v>2447</v>
      </c>
      <c r="BH470">
        <v>5</v>
      </c>
      <c r="BI470">
        <v>5</v>
      </c>
      <c r="BJ470" s="1">
        <v>45658</v>
      </c>
      <c r="BK470" s="1">
        <v>46022</v>
      </c>
      <c r="BL470" s="1">
        <v>45658</v>
      </c>
      <c r="BM470" s="1">
        <v>46022</v>
      </c>
      <c r="BN470">
        <v>35</v>
      </c>
      <c r="BO470">
        <v>7</v>
      </c>
      <c r="BP470">
        <v>0</v>
      </c>
      <c r="BQ470">
        <v>0</v>
      </c>
      <c r="BR470">
        <v>7</v>
      </c>
      <c r="BS470">
        <v>7</v>
      </c>
      <c r="BT470">
        <v>7</v>
      </c>
      <c r="BU470">
        <v>7</v>
      </c>
      <c r="BV470" t="str">
        <f>"11:00 AM"</f>
        <v>11:00 AM</v>
      </c>
      <c r="BW470" t="str">
        <f>"7:00 PM"</f>
        <v>7:00 PM</v>
      </c>
      <c r="BX470" t="s">
        <v>133</v>
      </c>
      <c r="BY470">
        <v>0</v>
      </c>
      <c r="BZ470">
        <v>12</v>
      </c>
      <c r="CA470" t="s">
        <v>115</v>
      </c>
      <c r="CC470" s="2" t="s">
        <v>12411</v>
      </c>
      <c r="CD470" t="s">
        <v>1077</v>
      </c>
      <c r="CE470" t="s">
        <v>1078</v>
      </c>
      <c r="CF470" t="s">
        <v>119</v>
      </c>
      <c r="CG470" t="s">
        <v>120</v>
      </c>
      <c r="CH470" s="3">
        <v>96950</v>
      </c>
      <c r="CI470" s="4">
        <v>7.98</v>
      </c>
      <c r="CJ470" s="4">
        <v>7.98</v>
      </c>
      <c r="CK470" s="4">
        <v>11.97</v>
      </c>
      <c r="CL470" s="4">
        <v>11.97</v>
      </c>
      <c r="CM470" t="s">
        <v>136</v>
      </c>
      <c r="CO470" t="s">
        <v>137</v>
      </c>
      <c r="CQ470" t="s">
        <v>115</v>
      </c>
      <c r="CR470" t="s">
        <v>138</v>
      </c>
      <c r="CS470" t="s">
        <v>139</v>
      </c>
      <c r="CT470" t="s">
        <v>138</v>
      </c>
      <c r="CU470" t="s">
        <v>139</v>
      </c>
      <c r="CV470" t="s">
        <v>138</v>
      </c>
      <c r="CW470" t="s">
        <v>139</v>
      </c>
      <c r="CX470" t="s">
        <v>2862</v>
      </c>
      <c r="CY470" s="10">
        <v>16702356129</v>
      </c>
      <c r="CZ470" t="s">
        <v>1080</v>
      </c>
      <c r="DA470" t="s">
        <v>417</v>
      </c>
      <c r="DB470" t="s">
        <v>138</v>
      </c>
      <c r="DC470" t="s">
        <v>115</v>
      </c>
    </row>
    <row r="471" spans="1:112" ht="14.45" customHeight="1" x14ac:dyDescent="0.25">
      <c r="A471" t="s">
        <v>12758</v>
      </c>
      <c r="B471" t="s">
        <v>158</v>
      </c>
      <c r="C471" s="1">
        <v>45504</v>
      </c>
      <c r="D471" s="1">
        <v>45590</v>
      </c>
      <c r="E471" t="s">
        <v>114</v>
      </c>
      <c r="G471" t="s">
        <v>115</v>
      </c>
      <c r="H471" t="s">
        <v>115</v>
      </c>
      <c r="I471" t="s">
        <v>115</v>
      </c>
      <c r="J471" t="s">
        <v>10941</v>
      </c>
      <c r="K471" t="s">
        <v>10941</v>
      </c>
      <c r="L471" t="s">
        <v>10942</v>
      </c>
      <c r="M471" t="s">
        <v>10943</v>
      </c>
      <c r="N471" t="s">
        <v>377</v>
      </c>
      <c r="O471" t="s">
        <v>120</v>
      </c>
      <c r="P471" s="3">
        <v>96951</v>
      </c>
      <c r="Q471" t="s">
        <v>121</v>
      </c>
      <c r="R471" t="s">
        <v>377</v>
      </c>
      <c r="S471" s="10">
        <v>16705326225</v>
      </c>
      <c r="U471" t="s">
        <v>10944</v>
      </c>
      <c r="V471">
        <v>48851</v>
      </c>
      <c r="W471" t="s">
        <v>123</v>
      </c>
      <c r="Y471" t="s">
        <v>10945</v>
      </c>
      <c r="Z471" t="s">
        <v>10946</v>
      </c>
      <c r="AA471" t="s">
        <v>10947</v>
      </c>
      <c r="AB471" t="s">
        <v>2120</v>
      </c>
      <c r="AC471" t="s">
        <v>10942</v>
      </c>
      <c r="AD471" t="s">
        <v>10943</v>
      </c>
      <c r="AE471" t="s">
        <v>377</v>
      </c>
      <c r="AF471" t="s">
        <v>120</v>
      </c>
      <c r="AG471" s="3">
        <v>96951</v>
      </c>
      <c r="AH471" t="s">
        <v>121</v>
      </c>
      <c r="AI471" t="s">
        <v>12759</v>
      </c>
      <c r="AJ471" s="10">
        <v>16705326225</v>
      </c>
      <c r="AL471" t="s">
        <v>10949</v>
      </c>
      <c r="BD471" t="str">
        <f>"43-3031.00"</f>
        <v>43-3031.00</v>
      </c>
      <c r="BE471" t="s">
        <v>387</v>
      </c>
      <c r="BF471" t="s">
        <v>12760</v>
      </c>
      <c r="BG471" t="s">
        <v>5203</v>
      </c>
      <c r="BH471">
        <v>1</v>
      </c>
      <c r="BJ471" s="1">
        <v>45566</v>
      </c>
      <c r="BK471" s="1">
        <v>45930</v>
      </c>
      <c r="BN471">
        <v>35</v>
      </c>
      <c r="BO471">
        <v>0</v>
      </c>
      <c r="BP471">
        <v>7</v>
      </c>
      <c r="BQ471">
        <v>7</v>
      </c>
      <c r="BR471">
        <v>7</v>
      </c>
      <c r="BS471">
        <v>7</v>
      </c>
      <c r="BT471">
        <v>7</v>
      </c>
      <c r="BU471">
        <v>0</v>
      </c>
      <c r="BV471" t="str">
        <f>"8:00 AM"</f>
        <v>8:00 AM</v>
      </c>
      <c r="BW471" t="str">
        <f>"4:00 PM"</f>
        <v>4:00 PM</v>
      </c>
      <c r="BX471" t="s">
        <v>133</v>
      </c>
      <c r="BY471">
        <v>0</v>
      </c>
      <c r="BZ471">
        <v>12</v>
      </c>
      <c r="CA471" t="s">
        <v>115</v>
      </c>
      <c r="CC471" t="s">
        <v>12761</v>
      </c>
      <c r="CD471" t="s">
        <v>10942</v>
      </c>
      <c r="CE471" t="s">
        <v>10943</v>
      </c>
      <c r="CF471" t="s">
        <v>377</v>
      </c>
      <c r="CG471" t="s">
        <v>120</v>
      </c>
      <c r="CH471" s="3">
        <v>96951</v>
      </c>
      <c r="CI471" s="4">
        <v>12.28</v>
      </c>
      <c r="CJ471" s="4">
        <v>12.28</v>
      </c>
      <c r="CK471" s="4">
        <v>18.420000000000002</v>
      </c>
      <c r="CL471" s="4">
        <v>18.420000000000002</v>
      </c>
      <c r="CM471" t="s">
        <v>136</v>
      </c>
      <c r="CO471" t="s">
        <v>137</v>
      </c>
      <c r="CQ471" t="s">
        <v>115</v>
      </c>
      <c r="CR471" t="s">
        <v>138</v>
      </c>
      <c r="CS471" t="s">
        <v>139</v>
      </c>
      <c r="CT471" t="s">
        <v>138</v>
      </c>
      <c r="CU471" t="s">
        <v>139</v>
      </c>
      <c r="CV471" t="s">
        <v>138</v>
      </c>
      <c r="CW471" t="s">
        <v>138</v>
      </c>
      <c r="CX471" t="s">
        <v>12762</v>
      </c>
      <c r="CY471" s="10">
        <v>16705326225</v>
      </c>
      <c r="CZ471" t="s">
        <v>10949</v>
      </c>
      <c r="DA471" t="s">
        <v>451</v>
      </c>
      <c r="DB471" t="s">
        <v>138</v>
      </c>
      <c r="DC471" t="s">
        <v>115</v>
      </c>
    </row>
    <row r="472" spans="1:112" ht="14.45" customHeight="1" x14ac:dyDescent="0.25">
      <c r="A472" t="s">
        <v>4952</v>
      </c>
      <c r="B472" t="s">
        <v>248</v>
      </c>
      <c r="C472" s="1">
        <v>45522</v>
      </c>
      <c r="D472" s="1">
        <v>45593</v>
      </c>
      <c r="E472" t="s">
        <v>210</v>
      </c>
      <c r="F472" s="1">
        <v>45687</v>
      </c>
      <c r="G472" t="s">
        <v>138</v>
      </c>
      <c r="H472" t="s">
        <v>115</v>
      </c>
      <c r="I472" t="s">
        <v>115</v>
      </c>
      <c r="J472" t="s">
        <v>2547</v>
      </c>
      <c r="L472" t="s">
        <v>4953</v>
      </c>
      <c r="N472" t="s">
        <v>119</v>
      </c>
      <c r="O472" t="s">
        <v>120</v>
      </c>
      <c r="P472" s="3">
        <v>96950</v>
      </c>
      <c r="Q472" t="s">
        <v>121</v>
      </c>
      <c r="S472" s="10">
        <v>16702359369</v>
      </c>
      <c r="U472" t="s">
        <v>2549</v>
      </c>
      <c r="V472">
        <v>44133</v>
      </c>
      <c r="W472" t="s">
        <v>123</v>
      </c>
      <c r="Y472" t="s">
        <v>716</v>
      </c>
      <c r="Z472" t="s">
        <v>4001</v>
      </c>
      <c r="AB472" t="s">
        <v>295</v>
      </c>
      <c r="AC472" t="s">
        <v>2672</v>
      </c>
      <c r="AE472" t="s">
        <v>119</v>
      </c>
      <c r="AF472" t="s">
        <v>120</v>
      </c>
      <c r="AG472" s="3">
        <v>96950</v>
      </c>
      <c r="AH472" t="s">
        <v>121</v>
      </c>
      <c r="AJ472" s="10">
        <v>16702359369</v>
      </c>
      <c r="AL472" t="s">
        <v>2551</v>
      </c>
      <c r="BD472" t="str">
        <f>"11-1021.00"</f>
        <v>11-1021.00</v>
      </c>
      <c r="BE472" t="s">
        <v>446</v>
      </c>
      <c r="BF472" t="s">
        <v>4954</v>
      </c>
      <c r="BG472" t="s">
        <v>792</v>
      </c>
      <c r="BH472">
        <v>1</v>
      </c>
      <c r="BI472">
        <v>1</v>
      </c>
      <c r="BJ472" s="1">
        <v>45689</v>
      </c>
      <c r="BK472" s="1">
        <v>46783</v>
      </c>
      <c r="BL472" s="1">
        <v>45689</v>
      </c>
      <c r="BM472" s="1">
        <v>46783</v>
      </c>
      <c r="BN472">
        <v>35</v>
      </c>
      <c r="BO472">
        <v>0</v>
      </c>
      <c r="BP472">
        <v>7</v>
      </c>
      <c r="BQ472">
        <v>7</v>
      </c>
      <c r="BR472">
        <v>7</v>
      </c>
      <c r="BS472">
        <v>7</v>
      </c>
      <c r="BT472">
        <v>7</v>
      </c>
      <c r="BU472">
        <v>0</v>
      </c>
      <c r="BV472" t="str">
        <f>"8:00 AM"</f>
        <v>8:00 AM</v>
      </c>
      <c r="BW472" t="str">
        <f>"5:00 PM"</f>
        <v>5:00 PM</v>
      </c>
      <c r="BX472" t="s">
        <v>133</v>
      </c>
      <c r="BY472">
        <v>0</v>
      </c>
      <c r="BZ472">
        <v>24</v>
      </c>
      <c r="CA472" t="s">
        <v>138</v>
      </c>
      <c r="CB472">
        <v>16</v>
      </c>
      <c r="CC472" s="2" t="s">
        <v>4955</v>
      </c>
      <c r="CD472" t="s">
        <v>4956</v>
      </c>
      <c r="CF472" t="s">
        <v>119</v>
      </c>
      <c r="CG472" t="s">
        <v>120</v>
      </c>
      <c r="CH472" s="3">
        <v>96950</v>
      </c>
      <c r="CI472" s="4">
        <v>22.09</v>
      </c>
      <c r="CJ472" s="4">
        <v>22.09</v>
      </c>
      <c r="CK472" s="4">
        <v>33.130000000000003</v>
      </c>
      <c r="CL472" s="4">
        <v>33.130000000000003</v>
      </c>
      <c r="CM472" t="s">
        <v>136</v>
      </c>
      <c r="CO472" t="s">
        <v>137</v>
      </c>
      <c r="CQ472" t="s">
        <v>115</v>
      </c>
      <c r="CR472" t="s">
        <v>138</v>
      </c>
      <c r="CS472" t="s">
        <v>139</v>
      </c>
      <c r="CT472" t="s">
        <v>138</v>
      </c>
      <c r="CU472" t="s">
        <v>139</v>
      </c>
      <c r="CV472" t="s">
        <v>138</v>
      </c>
      <c r="CW472" t="s">
        <v>139</v>
      </c>
      <c r="CX472" t="s">
        <v>1746</v>
      </c>
      <c r="CY472" s="10">
        <v>16702359369</v>
      </c>
      <c r="CZ472" t="s">
        <v>2551</v>
      </c>
      <c r="DA472" t="s">
        <v>139</v>
      </c>
      <c r="DB472" t="s">
        <v>138</v>
      </c>
      <c r="DC472" t="s">
        <v>115</v>
      </c>
      <c r="DD472" t="s">
        <v>716</v>
      </c>
      <c r="DE472" t="s">
        <v>2550</v>
      </c>
      <c r="DG472" t="s">
        <v>2547</v>
      </c>
      <c r="DH472" t="s">
        <v>2551</v>
      </c>
    </row>
    <row r="473" spans="1:112" ht="14.45" customHeight="1" x14ac:dyDescent="0.25">
      <c r="A473" t="s">
        <v>6449</v>
      </c>
      <c r="B473" t="s">
        <v>158</v>
      </c>
      <c r="C473" s="1">
        <v>45512</v>
      </c>
      <c r="D473" s="1">
        <v>45593</v>
      </c>
      <c r="E473" t="s">
        <v>114</v>
      </c>
      <c r="G473" t="s">
        <v>115</v>
      </c>
      <c r="H473" t="s">
        <v>115</v>
      </c>
      <c r="I473" t="s">
        <v>115</v>
      </c>
      <c r="J473" t="s">
        <v>6450</v>
      </c>
      <c r="L473" t="s">
        <v>6451</v>
      </c>
      <c r="M473" t="s">
        <v>6452</v>
      </c>
      <c r="N473" t="s">
        <v>128</v>
      </c>
      <c r="O473" t="s">
        <v>120</v>
      </c>
      <c r="P473" s="3">
        <v>96950</v>
      </c>
      <c r="Q473" t="s">
        <v>121</v>
      </c>
      <c r="S473" s="10">
        <v>16702345670</v>
      </c>
      <c r="U473" t="s">
        <v>6453</v>
      </c>
      <c r="V473">
        <v>541330</v>
      </c>
      <c r="W473" t="s">
        <v>123</v>
      </c>
      <c r="Y473" t="s">
        <v>6454</v>
      </c>
      <c r="Z473" t="s">
        <v>6455</v>
      </c>
      <c r="AB473" t="s">
        <v>705</v>
      </c>
      <c r="AC473" t="s">
        <v>6451</v>
      </c>
      <c r="AD473" t="s">
        <v>6452</v>
      </c>
      <c r="AE473" t="s">
        <v>128</v>
      </c>
      <c r="AF473" t="s">
        <v>120</v>
      </c>
      <c r="AG473" s="3">
        <v>96950</v>
      </c>
      <c r="AH473" t="s">
        <v>121</v>
      </c>
      <c r="AJ473" s="10">
        <v>16702345670</v>
      </c>
      <c r="AL473" t="s">
        <v>6456</v>
      </c>
      <c r="BD473" t="str">
        <f>"49-9071.00"</f>
        <v>49-9071.00</v>
      </c>
      <c r="BE473" t="s">
        <v>169</v>
      </c>
      <c r="BF473" t="s">
        <v>6457</v>
      </c>
      <c r="BG473" t="s">
        <v>1681</v>
      </c>
      <c r="BH473">
        <v>2</v>
      </c>
      <c r="BJ473" s="1">
        <v>45566</v>
      </c>
      <c r="BK473" s="1">
        <v>45930</v>
      </c>
      <c r="BN473">
        <v>40</v>
      </c>
      <c r="BO473">
        <v>0</v>
      </c>
      <c r="BP473">
        <v>8</v>
      </c>
      <c r="BQ473">
        <v>8</v>
      </c>
      <c r="BR473">
        <v>8</v>
      </c>
      <c r="BS473">
        <v>8</v>
      </c>
      <c r="BT473">
        <v>8</v>
      </c>
      <c r="BU473">
        <v>0</v>
      </c>
      <c r="BV473" t="str">
        <f>"8:00 AM"</f>
        <v>8:00 AM</v>
      </c>
      <c r="BW473" t="str">
        <f>"5:00 PM"</f>
        <v>5:00 PM</v>
      </c>
      <c r="BX473" t="s">
        <v>133</v>
      </c>
      <c r="BY473">
        <v>0</v>
      </c>
      <c r="BZ473">
        <v>24</v>
      </c>
      <c r="CA473" t="s">
        <v>115</v>
      </c>
      <c r="CC473" t="s">
        <v>224</v>
      </c>
      <c r="CD473" t="s">
        <v>6458</v>
      </c>
      <c r="CF473" t="s">
        <v>128</v>
      </c>
      <c r="CG473" t="s">
        <v>120</v>
      </c>
      <c r="CH473" s="3">
        <v>96950</v>
      </c>
      <c r="CI473" s="4">
        <v>9.75</v>
      </c>
      <c r="CJ473" s="4">
        <v>9.75</v>
      </c>
      <c r="CK473" s="4">
        <v>14.63</v>
      </c>
      <c r="CL473" s="4">
        <v>14.63</v>
      </c>
      <c r="CM473" t="s">
        <v>136</v>
      </c>
      <c r="CN473" t="s">
        <v>139</v>
      </c>
      <c r="CO473" t="s">
        <v>137</v>
      </c>
      <c r="CQ473" t="s">
        <v>115</v>
      </c>
      <c r="CR473" t="s">
        <v>138</v>
      </c>
      <c r="CS473" t="s">
        <v>139</v>
      </c>
      <c r="CT473" t="s">
        <v>138</v>
      </c>
      <c r="CU473" t="s">
        <v>139</v>
      </c>
      <c r="CV473" t="s">
        <v>138</v>
      </c>
      <c r="CW473" t="s">
        <v>139</v>
      </c>
      <c r="CX473" t="s">
        <v>139</v>
      </c>
      <c r="CY473" s="10">
        <v>16702345670</v>
      </c>
      <c r="CZ473" t="s">
        <v>6459</v>
      </c>
      <c r="DA473" t="s">
        <v>139</v>
      </c>
      <c r="DB473" t="s">
        <v>138</v>
      </c>
      <c r="DC473" t="s">
        <v>115</v>
      </c>
    </row>
    <row r="474" spans="1:112" ht="14.45" customHeight="1" x14ac:dyDescent="0.25">
      <c r="A474" t="s">
        <v>8288</v>
      </c>
      <c r="B474" t="s">
        <v>158</v>
      </c>
      <c r="C474" s="1">
        <v>45559</v>
      </c>
      <c r="D474" s="1">
        <v>45593</v>
      </c>
      <c r="E474" t="s">
        <v>114</v>
      </c>
      <c r="G474" t="s">
        <v>115</v>
      </c>
      <c r="H474" t="s">
        <v>115</v>
      </c>
      <c r="I474" t="s">
        <v>115</v>
      </c>
      <c r="J474" t="s">
        <v>1831</v>
      </c>
      <c r="K474" t="s">
        <v>8289</v>
      </c>
      <c r="L474" t="s">
        <v>3081</v>
      </c>
      <c r="M474" t="s">
        <v>3082</v>
      </c>
      <c r="N474" t="s">
        <v>128</v>
      </c>
      <c r="O474" t="s">
        <v>120</v>
      </c>
      <c r="P474" s="3">
        <v>96950</v>
      </c>
      <c r="Q474" t="s">
        <v>121</v>
      </c>
      <c r="S474" s="10">
        <v>16702876661</v>
      </c>
      <c r="U474" t="s">
        <v>1835</v>
      </c>
      <c r="V474">
        <v>81211</v>
      </c>
      <c r="W474" t="s">
        <v>123</v>
      </c>
      <c r="Y474" t="s">
        <v>308</v>
      </c>
      <c r="Z474" t="s">
        <v>309</v>
      </c>
      <c r="AB474" t="s">
        <v>188</v>
      </c>
      <c r="AC474" t="s">
        <v>3081</v>
      </c>
      <c r="AD474" t="s">
        <v>3082</v>
      </c>
      <c r="AE474" t="s">
        <v>128</v>
      </c>
      <c r="AF474" t="s">
        <v>120</v>
      </c>
      <c r="AG474" s="3">
        <v>96950</v>
      </c>
      <c r="AH474" t="s">
        <v>121</v>
      </c>
      <c r="AJ474" s="10">
        <v>16702876661</v>
      </c>
      <c r="AL474" t="s">
        <v>1836</v>
      </c>
      <c r="BD474" t="str">
        <f>"39-5092.00"</f>
        <v>39-5092.00</v>
      </c>
      <c r="BE474" t="s">
        <v>311</v>
      </c>
      <c r="BF474" t="s">
        <v>8290</v>
      </c>
      <c r="BG474" t="s">
        <v>5791</v>
      </c>
      <c r="BH474">
        <v>4</v>
      </c>
      <c r="BJ474" s="1">
        <v>45597</v>
      </c>
      <c r="BK474" s="1">
        <v>45930</v>
      </c>
      <c r="BN474">
        <v>42</v>
      </c>
      <c r="BO474">
        <v>7</v>
      </c>
      <c r="BP474">
        <v>7</v>
      </c>
      <c r="BQ474">
        <v>0</v>
      </c>
      <c r="BR474">
        <v>7</v>
      </c>
      <c r="BS474">
        <v>7</v>
      </c>
      <c r="BT474">
        <v>7</v>
      </c>
      <c r="BU474">
        <v>7</v>
      </c>
      <c r="BV474" t="str">
        <f>"11:00 AM"</f>
        <v>11:00 AM</v>
      </c>
      <c r="BW474" t="str">
        <f>"6:00 PM"</f>
        <v>6:00 PM</v>
      </c>
      <c r="BX474" t="s">
        <v>240</v>
      </c>
      <c r="BY474">
        <v>0</v>
      </c>
      <c r="BZ474">
        <v>12</v>
      </c>
      <c r="CA474" t="s">
        <v>115</v>
      </c>
      <c r="CC474" s="2" t="s">
        <v>8291</v>
      </c>
      <c r="CD474" t="s">
        <v>3081</v>
      </c>
      <c r="CE474" t="s">
        <v>3082</v>
      </c>
      <c r="CF474" t="s">
        <v>128</v>
      </c>
      <c r="CG474" t="s">
        <v>120</v>
      </c>
      <c r="CH474" s="3">
        <v>96950</v>
      </c>
      <c r="CI474" s="4">
        <v>8.14</v>
      </c>
      <c r="CJ474" s="4">
        <v>8.14</v>
      </c>
      <c r="CK474" s="4">
        <v>12.21</v>
      </c>
      <c r="CL474" s="4">
        <v>12.21</v>
      </c>
      <c r="CM474" t="s">
        <v>136</v>
      </c>
      <c r="CO474" t="s">
        <v>137</v>
      </c>
      <c r="CQ474" t="s">
        <v>115</v>
      </c>
      <c r="CR474" t="s">
        <v>138</v>
      </c>
      <c r="CS474" t="s">
        <v>139</v>
      </c>
      <c r="CT474" t="s">
        <v>138</v>
      </c>
      <c r="CU474" t="s">
        <v>139</v>
      </c>
      <c r="CV474" t="s">
        <v>138</v>
      </c>
      <c r="CW474" t="s">
        <v>139</v>
      </c>
      <c r="CX474" t="s">
        <v>316</v>
      </c>
      <c r="CY474" s="10">
        <v>16702876661</v>
      </c>
      <c r="CZ474" t="s">
        <v>1836</v>
      </c>
      <c r="DA474" t="s">
        <v>139</v>
      </c>
      <c r="DB474" t="s">
        <v>138</v>
      </c>
      <c r="DC474" t="s">
        <v>115</v>
      </c>
    </row>
    <row r="475" spans="1:112" ht="14.45" customHeight="1" x14ac:dyDescent="0.25">
      <c r="A475" t="s">
        <v>9457</v>
      </c>
      <c r="B475" t="s">
        <v>158</v>
      </c>
      <c r="C475" s="1">
        <v>45501</v>
      </c>
      <c r="D475" s="1">
        <v>45593</v>
      </c>
      <c r="E475" t="s">
        <v>114</v>
      </c>
      <c r="G475" t="s">
        <v>115</v>
      </c>
      <c r="H475" t="s">
        <v>115</v>
      </c>
      <c r="I475" t="s">
        <v>115</v>
      </c>
      <c r="J475" t="s">
        <v>8735</v>
      </c>
      <c r="K475" t="s">
        <v>8735</v>
      </c>
      <c r="L475" t="s">
        <v>9458</v>
      </c>
      <c r="M475" t="s">
        <v>903</v>
      </c>
      <c r="N475" t="s">
        <v>145</v>
      </c>
      <c r="O475" t="s">
        <v>120</v>
      </c>
      <c r="P475" s="3">
        <v>96951</v>
      </c>
      <c r="Q475" t="s">
        <v>121</v>
      </c>
      <c r="S475" s="10">
        <v>16707850100</v>
      </c>
      <c r="U475" t="s">
        <v>8737</v>
      </c>
      <c r="V475">
        <v>5511</v>
      </c>
      <c r="W475" t="s">
        <v>123</v>
      </c>
      <c r="Y475" t="s">
        <v>8738</v>
      </c>
      <c r="Z475" t="s">
        <v>2808</v>
      </c>
      <c r="AB475" t="s">
        <v>1275</v>
      </c>
      <c r="AC475" t="s">
        <v>8736</v>
      </c>
      <c r="AD475" t="s">
        <v>903</v>
      </c>
      <c r="AE475" t="s">
        <v>145</v>
      </c>
      <c r="AF475" t="s">
        <v>120</v>
      </c>
      <c r="AG475" s="3">
        <v>96951</v>
      </c>
      <c r="AH475" t="s">
        <v>121</v>
      </c>
      <c r="AJ475" s="10">
        <v>16707850100</v>
      </c>
      <c r="AL475" t="s">
        <v>8743</v>
      </c>
      <c r="BD475" t="str">
        <f>"37-3011.00"</f>
        <v>37-3011.00</v>
      </c>
      <c r="BE475" t="s">
        <v>927</v>
      </c>
      <c r="BF475" t="s">
        <v>9459</v>
      </c>
      <c r="BG475" t="s">
        <v>9460</v>
      </c>
      <c r="BH475">
        <v>3</v>
      </c>
      <c r="BJ475" s="1">
        <v>45453</v>
      </c>
      <c r="BK475" s="1">
        <v>45817</v>
      </c>
      <c r="BN475">
        <v>35</v>
      </c>
      <c r="BO475">
        <v>0</v>
      </c>
      <c r="BP475">
        <v>7</v>
      </c>
      <c r="BQ475">
        <v>7</v>
      </c>
      <c r="BR475">
        <v>7</v>
      </c>
      <c r="BS475">
        <v>7</v>
      </c>
      <c r="BT475">
        <v>7</v>
      </c>
      <c r="BU475">
        <v>0</v>
      </c>
      <c r="BV475" t="str">
        <f>"8:00 AM"</f>
        <v>8:00 AM</v>
      </c>
      <c r="BW475" t="str">
        <f>"4:00 PM"</f>
        <v>4:00 PM</v>
      </c>
      <c r="BX475" t="s">
        <v>240</v>
      </c>
      <c r="BY475">
        <v>0</v>
      </c>
      <c r="BZ475">
        <v>3</v>
      </c>
      <c r="CA475" t="s">
        <v>115</v>
      </c>
      <c r="CC475" t="s">
        <v>9461</v>
      </c>
      <c r="CD475" t="s">
        <v>8736</v>
      </c>
      <c r="CE475" t="s">
        <v>903</v>
      </c>
      <c r="CF475" t="s">
        <v>145</v>
      </c>
      <c r="CG475" t="s">
        <v>120</v>
      </c>
      <c r="CH475" s="3">
        <v>96951</v>
      </c>
      <c r="CI475" s="4">
        <v>8.57</v>
      </c>
      <c r="CJ475" s="4">
        <v>8.57</v>
      </c>
      <c r="CK475" s="4">
        <v>12.85</v>
      </c>
      <c r="CL475" s="4">
        <v>12.85</v>
      </c>
      <c r="CM475" t="s">
        <v>136</v>
      </c>
      <c r="CN475" t="s">
        <v>139</v>
      </c>
      <c r="CO475" t="s">
        <v>137</v>
      </c>
      <c r="CQ475" t="s">
        <v>115</v>
      </c>
      <c r="CR475" t="s">
        <v>138</v>
      </c>
      <c r="CS475" t="s">
        <v>139</v>
      </c>
      <c r="CT475" t="s">
        <v>138</v>
      </c>
      <c r="CU475" t="s">
        <v>139</v>
      </c>
      <c r="CV475" t="s">
        <v>138</v>
      </c>
      <c r="CW475" t="s">
        <v>139</v>
      </c>
      <c r="CX475" t="s">
        <v>139</v>
      </c>
      <c r="CY475" s="10">
        <v>16707850100</v>
      </c>
      <c r="CZ475" t="s">
        <v>8743</v>
      </c>
      <c r="DA475" t="s">
        <v>139</v>
      </c>
      <c r="DB475" t="s">
        <v>138</v>
      </c>
      <c r="DC475" t="s">
        <v>115</v>
      </c>
    </row>
    <row r="476" spans="1:112" ht="14.45" customHeight="1" x14ac:dyDescent="0.25">
      <c r="A476" t="s">
        <v>11228</v>
      </c>
      <c r="B476" t="s">
        <v>158</v>
      </c>
      <c r="C476" s="1">
        <v>45508</v>
      </c>
      <c r="D476" s="1">
        <v>45593</v>
      </c>
      <c r="E476" t="s">
        <v>210</v>
      </c>
      <c r="F476" s="1">
        <v>45625</v>
      </c>
      <c r="G476" t="s">
        <v>115</v>
      </c>
      <c r="H476" t="s">
        <v>115</v>
      </c>
      <c r="I476" t="s">
        <v>115</v>
      </c>
      <c r="J476" t="s">
        <v>9685</v>
      </c>
      <c r="K476" t="s">
        <v>9686</v>
      </c>
      <c r="L476" t="s">
        <v>9687</v>
      </c>
      <c r="N476" t="s">
        <v>119</v>
      </c>
      <c r="O476" t="s">
        <v>120</v>
      </c>
      <c r="P476" s="3">
        <v>96950</v>
      </c>
      <c r="Q476" t="s">
        <v>121</v>
      </c>
      <c r="R476" t="s">
        <v>2498</v>
      </c>
      <c r="S476" s="10">
        <v>16702335368</v>
      </c>
      <c r="U476" t="s">
        <v>9688</v>
      </c>
      <c r="V476">
        <v>7224</v>
      </c>
      <c r="W476" t="s">
        <v>123</v>
      </c>
      <c r="Y476" t="s">
        <v>2500</v>
      </c>
      <c r="Z476" t="s">
        <v>2501</v>
      </c>
      <c r="AA476" t="s">
        <v>2431</v>
      </c>
      <c r="AB476" t="s">
        <v>669</v>
      </c>
      <c r="AC476" t="s">
        <v>9687</v>
      </c>
      <c r="AE476" t="s">
        <v>119</v>
      </c>
      <c r="AF476" t="s">
        <v>120</v>
      </c>
      <c r="AG476" s="3">
        <v>96950</v>
      </c>
      <c r="AH476" t="s">
        <v>121</v>
      </c>
      <c r="AI476" t="s">
        <v>2498</v>
      </c>
      <c r="AJ476" s="10">
        <v>16702335368</v>
      </c>
      <c r="AL476" t="s">
        <v>9689</v>
      </c>
      <c r="BD476" t="str">
        <f>"35-2014.00"</f>
        <v>35-2014.00</v>
      </c>
      <c r="BE476" t="s">
        <v>221</v>
      </c>
      <c r="BF476" t="s">
        <v>11229</v>
      </c>
      <c r="BG476" t="s">
        <v>373</v>
      </c>
      <c r="BH476">
        <v>1</v>
      </c>
      <c r="BJ476" s="1">
        <v>45627</v>
      </c>
      <c r="BK476" s="1">
        <v>45991</v>
      </c>
      <c r="BN476">
        <v>35</v>
      </c>
      <c r="BO476">
        <v>0</v>
      </c>
      <c r="BP476">
        <v>0</v>
      </c>
      <c r="BQ476">
        <v>7</v>
      </c>
      <c r="BR476">
        <v>7</v>
      </c>
      <c r="BS476">
        <v>7</v>
      </c>
      <c r="BT476">
        <v>7</v>
      </c>
      <c r="BU476">
        <v>7</v>
      </c>
      <c r="BV476" t="str">
        <f>"4:00 PM"</f>
        <v>4:00 PM</v>
      </c>
      <c r="BW476" t="str">
        <f>"11:00 PM"</f>
        <v>11:00 PM</v>
      </c>
      <c r="BX476" t="s">
        <v>240</v>
      </c>
      <c r="BY476">
        <v>0</v>
      </c>
      <c r="BZ476">
        <v>12</v>
      </c>
      <c r="CA476" t="s">
        <v>115</v>
      </c>
      <c r="CC476" t="s">
        <v>9691</v>
      </c>
      <c r="CD476" t="s">
        <v>7871</v>
      </c>
      <c r="CF476" t="s">
        <v>119</v>
      </c>
      <c r="CG476" t="s">
        <v>120</v>
      </c>
      <c r="CH476" s="3">
        <v>96950</v>
      </c>
      <c r="CI476" s="4">
        <v>8.83</v>
      </c>
      <c r="CJ476" s="4">
        <v>8.83</v>
      </c>
      <c r="CK476" s="4">
        <v>13.25</v>
      </c>
      <c r="CL476" s="4">
        <v>13.25</v>
      </c>
      <c r="CM476" t="s">
        <v>136</v>
      </c>
      <c r="CN476" t="s">
        <v>139</v>
      </c>
      <c r="CO476" t="s">
        <v>137</v>
      </c>
      <c r="CQ476" t="s">
        <v>115</v>
      </c>
      <c r="CR476" t="s">
        <v>138</v>
      </c>
      <c r="CS476" t="s">
        <v>139</v>
      </c>
      <c r="CT476" t="s">
        <v>138</v>
      </c>
      <c r="CU476" t="s">
        <v>138</v>
      </c>
      <c r="CV476" t="s">
        <v>138</v>
      </c>
      <c r="CW476" t="s">
        <v>139</v>
      </c>
      <c r="CX476" t="s">
        <v>240</v>
      </c>
      <c r="CY476" s="10">
        <v>16702335368</v>
      </c>
      <c r="CZ476" t="s">
        <v>9689</v>
      </c>
      <c r="DA476" t="s">
        <v>8287</v>
      </c>
      <c r="DB476" t="s">
        <v>138</v>
      </c>
      <c r="DC476" t="s">
        <v>115</v>
      </c>
    </row>
    <row r="477" spans="1:112" ht="14.45" customHeight="1" x14ac:dyDescent="0.25">
      <c r="A477" t="s">
        <v>11660</v>
      </c>
      <c r="B477" t="s">
        <v>248</v>
      </c>
      <c r="C477" s="1">
        <v>45500</v>
      </c>
      <c r="D477" s="1">
        <v>45593</v>
      </c>
      <c r="E477" t="s">
        <v>210</v>
      </c>
      <c r="F477" s="1">
        <v>45595</v>
      </c>
      <c r="G477" t="s">
        <v>115</v>
      </c>
      <c r="H477" t="s">
        <v>115</v>
      </c>
      <c r="I477" t="s">
        <v>115</v>
      </c>
      <c r="J477" t="s">
        <v>11661</v>
      </c>
      <c r="K477" t="s">
        <v>11662</v>
      </c>
      <c r="L477" t="s">
        <v>5738</v>
      </c>
      <c r="N477" t="s">
        <v>119</v>
      </c>
      <c r="O477" t="s">
        <v>120</v>
      </c>
      <c r="P477" s="3">
        <v>96950</v>
      </c>
      <c r="Q477" t="s">
        <v>121</v>
      </c>
      <c r="R477" t="s">
        <v>7105</v>
      </c>
      <c r="S477" s="10">
        <v>16709899218</v>
      </c>
      <c r="U477" t="s">
        <v>2980</v>
      </c>
      <c r="V477">
        <v>722511</v>
      </c>
      <c r="W477" t="s">
        <v>123</v>
      </c>
      <c r="Y477" t="s">
        <v>2981</v>
      </c>
      <c r="Z477" t="s">
        <v>2982</v>
      </c>
      <c r="AA477" t="s">
        <v>2983</v>
      </c>
      <c r="AB477" t="s">
        <v>1923</v>
      </c>
      <c r="AC477" t="s">
        <v>5738</v>
      </c>
      <c r="AE477" t="s">
        <v>119</v>
      </c>
      <c r="AF477" t="s">
        <v>120</v>
      </c>
      <c r="AG477" s="3">
        <v>96950</v>
      </c>
      <c r="AH477" t="s">
        <v>121</v>
      </c>
      <c r="AI477" t="s">
        <v>2984</v>
      </c>
      <c r="AJ477" s="10">
        <v>16709899218</v>
      </c>
      <c r="AL477" t="s">
        <v>2985</v>
      </c>
      <c r="BD477" t="str">
        <f>"35-3031.00"</f>
        <v>35-3031.00</v>
      </c>
      <c r="BE477" t="s">
        <v>1980</v>
      </c>
      <c r="BF477" t="s">
        <v>11663</v>
      </c>
      <c r="BG477" t="s">
        <v>11664</v>
      </c>
      <c r="BH477">
        <v>3</v>
      </c>
      <c r="BI477">
        <v>3</v>
      </c>
      <c r="BJ477" s="1">
        <v>45597</v>
      </c>
      <c r="BK477" s="1">
        <v>45961</v>
      </c>
      <c r="BL477" s="1">
        <v>45597</v>
      </c>
      <c r="BM477" s="1">
        <v>45961</v>
      </c>
      <c r="BN477">
        <v>35</v>
      </c>
      <c r="BO477">
        <v>0</v>
      </c>
      <c r="BP477">
        <v>7</v>
      </c>
      <c r="BQ477">
        <v>7</v>
      </c>
      <c r="BR477">
        <v>7</v>
      </c>
      <c r="BS477">
        <v>7</v>
      </c>
      <c r="BT477">
        <v>7</v>
      </c>
      <c r="BU477">
        <v>0</v>
      </c>
      <c r="BV477" t="str">
        <f>"8:00 AM"</f>
        <v>8:00 AM</v>
      </c>
      <c r="BW477" t="str">
        <f>"4:00 PM"</f>
        <v>4:00 PM</v>
      </c>
      <c r="BX477" t="s">
        <v>240</v>
      </c>
      <c r="BY477">
        <v>0</v>
      </c>
      <c r="BZ477">
        <v>12</v>
      </c>
      <c r="CA477" t="s">
        <v>115</v>
      </c>
      <c r="CC477" t="s">
        <v>11665</v>
      </c>
      <c r="CD477" t="s">
        <v>6894</v>
      </c>
      <c r="CF477" t="s">
        <v>119</v>
      </c>
      <c r="CG477" t="s">
        <v>120</v>
      </c>
      <c r="CH477" s="3">
        <v>96950</v>
      </c>
      <c r="CI477" s="4">
        <v>8.0399999999999991</v>
      </c>
      <c r="CJ477" s="4">
        <v>8.0399999999999991</v>
      </c>
      <c r="CK477" s="4">
        <v>12.06</v>
      </c>
      <c r="CL477" s="4">
        <v>12.06</v>
      </c>
      <c r="CM477" t="s">
        <v>136</v>
      </c>
      <c r="CN477" t="s">
        <v>139</v>
      </c>
      <c r="CO477" t="s">
        <v>137</v>
      </c>
      <c r="CQ477" t="s">
        <v>115</v>
      </c>
      <c r="CR477" t="s">
        <v>138</v>
      </c>
      <c r="CS477" t="s">
        <v>138</v>
      </c>
      <c r="CT477" t="s">
        <v>138</v>
      </c>
      <c r="CU477" t="s">
        <v>139</v>
      </c>
      <c r="CV477" t="s">
        <v>138</v>
      </c>
      <c r="CW477" t="s">
        <v>138</v>
      </c>
      <c r="CX477" t="s">
        <v>588</v>
      </c>
      <c r="CY477" s="10">
        <v>16709899218</v>
      </c>
      <c r="CZ477" t="s">
        <v>2985</v>
      </c>
      <c r="DA477" t="s">
        <v>139</v>
      </c>
      <c r="DB477" t="s">
        <v>138</v>
      </c>
      <c r="DC477" t="s">
        <v>115</v>
      </c>
      <c r="DD477" t="s">
        <v>2989</v>
      </c>
      <c r="DE477" t="s">
        <v>2990</v>
      </c>
      <c r="DF477" t="s">
        <v>2523</v>
      </c>
      <c r="DG477" t="s">
        <v>5743</v>
      </c>
      <c r="DH477" t="s">
        <v>2985</v>
      </c>
    </row>
    <row r="478" spans="1:112" ht="14.45" customHeight="1" x14ac:dyDescent="0.25">
      <c r="A478" t="s">
        <v>11673</v>
      </c>
      <c r="B478" t="s">
        <v>248</v>
      </c>
      <c r="C478" s="1">
        <v>45510</v>
      </c>
      <c r="D478" s="1">
        <v>45593</v>
      </c>
      <c r="E478" t="s">
        <v>114</v>
      </c>
      <c r="G478" t="s">
        <v>115</v>
      </c>
      <c r="H478" t="s">
        <v>115</v>
      </c>
      <c r="I478" t="s">
        <v>115</v>
      </c>
      <c r="J478" t="s">
        <v>4019</v>
      </c>
      <c r="L478" t="s">
        <v>2412</v>
      </c>
      <c r="N478" t="s">
        <v>119</v>
      </c>
      <c r="O478" t="s">
        <v>120</v>
      </c>
      <c r="P478" s="3">
        <v>96950</v>
      </c>
      <c r="Q478" t="s">
        <v>121</v>
      </c>
      <c r="S478" s="10">
        <v>16702358748</v>
      </c>
      <c r="U478" t="s">
        <v>352</v>
      </c>
      <c r="V478">
        <v>23622</v>
      </c>
      <c r="W478" t="s">
        <v>123</v>
      </c>
      <c r="Y478" t="s">
        <v>353</v>
      </c>
      <c r="Z478" t="s">
        <v>354</v>
      </c>
      <c r="AA478" t="s">
        <v>355</v>
      </c>
      <c r="AB478" t="s">
        <v>295</v>
      </c>
      <c r="AC478" t="s">
        <v>2412</v>
      </c>
      <c r="AE478" t="s">
        <v>119</v>
      </c>
      <c r="AF478" t="s">
        <v>120</v>
      </c>
      <c r="AG478" s="3">
        <v>96950</v>
      </c>
      <c r="AH478" t="s">
        <v>121</v>
      </c>
      <c r="AJ478" s="10">
        <v>16702358748</v>
      </c>
      <c r="AL478" t="s">
        <v>356</v>
      </c>
      <c r="BD478" t="str">
        <f>"49-3042.00"</f>
        <v>49-3042.00</v>
      </c>
      <c r="BE478" t="s">
        <v>1508</v>
      </c>
      <c r="BF478" t="s">
        <v>4020</v>
      </c>
      <c r="BG478" t="s">
        <v>1847</v>
      </c>
      <c r="BH478">
        <v>10</v>
      </c>
      <c r="BI478">
        <v>10</v>
      </c>
      <c r="BJ478" s="1">
        <v>45580</v>
      </c>
      <c r="BK478" s="1">
        <v>45944</v>
      </c>
      <c r="BL478" s="1">
        <v>45593</v>
      </c>
      <c r="BM478" s="1">
        <v>45944</v>
      </c>
      <c r="BN478">
        <v>35</v>
      </c>
      <c r="BO478">
        <v>0</v>
      </c>
      <c r="BP478">
        <v>7</v>
      </c>
      <c r="BQ478">
        <v>7</v>
      </c>
      <c r="BR478">
        <v>7</v>
      </c>
      <c r="BS478">
        <v>7</v>
      </c>
      <c r="BT478">
        <v>7</v>
      </c>
      <c r="BU478">
        <v>0</v>
      </c>
      <c r="BV478" t="str">
        <f>"8:00 AM"</f>
        <v>8:00 AM</v>
      </c>
      <c r="BW478" t="str">
        <f>"4:00 PM"</f>
        <v>4:00 PM</v>
      </c>
      <c r="BX478" t="s">
        <v>133</v>
      </c>
      <c r="BY478">
        <v>0</v>
      </c>
      <c r="BZ478">
        <v>24</v>
      </c>
      <c r="CA478" t="s">
        <v>115</v>
      </c>
      <c r="CC478" t="s">
        <v>4021</v>
      </c>
      <c r="CD478" t="s">
        <v>2412</v>
      </c>
      <c r="CF478" t="s">
        <v>128</v>
      </c>
      <c r="CG478" t="s">
        <v>120</v>
      </c>
      <c r="CH478" s="3">
        <v>96950</v>
      </c>
      <c r="CI478" s="4">
        <v>12.48</v>
      </c>
      <c r="CJ478" s="4">
        <v>12.48</v>
      </c>
      <c r="CK478" s="4">
        <v>18.72</v>
      </c>
      <c r="CL478" s="4">
        <v>18.72</v>
      </c>
      <c r="CM478" t="s">
        <v>136</v>
      </c>
      <c r="CN478" t="s">
        <v>331</v>
      </c>
      <c r="CO478" t="s">
        <v>173</v>
      </c>
      <c r="CQ478" t="s">
        <v>115</v>
      </c>
      <c r="CR478" t="s">
        <v>138</v>
      </c>
      <c r="CS478" t="s">
        <v>139</v>
      </c>
      <c r="CT478" t="s">
        <v>138</v>
      </c>
      <c r="CU478" t="s">
        <v>139</v>
      </c>
      <c r="CV478" t="s">
        <v>138</v>
      </c>
      <c r="CW478" t="s">
        <v>139</v>
      </c>
      <c r="CX478" t="s">
        <v>13929</v>
      </c>
      <c r="CY478" s="10">
        <v>16702358748</v>
      </c>
      <c r="CZ478" t="s">
        <v>356</v>
      </c>
      <c r="DA478" t="s">
        <v>331</v>
      </c>
      <c r="DB478" t="s">
        <v>138</v>
      </c>
      <c r="DC478" t="s">
        <v>115</v>
      </c>
    </row>
    <row r="479" spans="1:112" ht="14.45" customHeight="1" x14ac:dyDescent="0.25">
      <c r="A479" t="s">
        <v>12484</v>
      </c>
      <c r="B479" t="s">
        <v>158</v>
      </c>
      <c r="C479" s="1">
        <v>45522</v>
      </c>
      <c r="D479" s="1">
        <v>45593</v>
      </c>
      <c r="E479" t="s">
        <v>210</v>
      </c>
      <c r="F479" s="1">
        <v>45656</v>
      </c>
      <c r="G479" t="s">
        <v>138</v>
      </c>
      <c r="H479" t="s">
        <v>115</v>
      </c>
      <c r="I479" t="s">
        <v>115</v>
      </c>
      <c r="J479" t="s">
        <v>627</v>
      </c>
      <c r="K479" t="s">
        <v>628</v>
      </c>
      <c r="L479" t="s">
        <v>3394</v>
      </c>
      <c r="M479" t="s">
        <v>2910</v>
      </c>
      <c r="N479" t="s">
        <v>128</v>
      </c>
      <c r="O479" t="s">
        <v>120</v>
      </c>
      <c r="P479" s="3">
        <v>96950</v>
      </c>
      <c r="Q479" t="s">
        <v>121</v>
      </c>
      <c r="S479" s="10">
        <v>16702357354</v>
      </c>
      <c r="U479" t="s">
        <v>631</v>
      </c>
      <c r="V479">
        <v>81231</v>
      </c>
      <c r="W479" t="s">
        <v>123</v>
      </c>
      <c r="Y479" t="s">
        <v>632</v>
      </c>
      <c r="Z479" t="s">
        <v>633</v>
      </c>
      <c r="AB479" t="s">
        <v>126</v>
      </c>
      <c r="AC479" t="s">
        <v>3394</v>
      </c>
      <c r="AD479" t="s">
        <v>2910</v>
      </c>
      <c r="AE479" t="s">
        <v>128</v>
      </c>
      <c r="AF479" t="s">
        <v>120</v>
      </c>
      <c r="AG479" s="3">
        <v>96950</v>
      </c>
      <c r="AH479" t="s">
        <v>121</v>
      </c>
      <c r="AJ479" s="10">
        <v>16702357354</v>
      </c>
      <c r="AL479" t="s">
        <v>634</v>
      </c>
      <c r="BD479" t="str">
        <f>"51-6052.00"</f>
        <v>51-6052.00</v>
      </c>
      <c r="BE479" t="s">
        <v>3323</v>
      </c>
      <c r="BF479" t="s">
        <v>11218</v>
      </c>
      <c r="BG479" t="s">
        <v>11219</v>
      </c>
      <c r="BH479">
        <v>4</v>
      </c>
      <c r="BJ479" s="1">
        <v>45658</v>
      </c>
      <c r="BK479" s="1">
        <v>46752</v>
      </c>
      <c r="BN479">
        <v>36</v>
      </c>
      <c r="BO479">
        <v>0</v>
      </c>
      <c r="BP479">
        <v>6</v>
      </c>
      <c r="BQ479">
        <v>6</v>
      </c>
      <c r="BR479">
        <v>6</v>
      </c>
      <c r="BS479">
        <v>6</v>
      </c>
      <c r="BT479">
        <v>6</v>
      </c>
      <c r="BU479">
        <v>6</v>
      </c>
      <c r="BV479" t="str">
        <f>"9:00 AM"</f>
        <v>9:00 AM</v>
      </c>
      <c r="BW479" t="str">
        <f>"4:00 PM"</f>
        <v>4:00 PM</v>
      </c>
      <c r="BX479" t="s">
        <v>240</v>
      </c>
      <c r="BY479">
        <v>0</v>
      </c>
      <c r="BZ479">
        <v>12</v>
      </c>
      <c r="CA479" t="s">
        <v>115</v>
      </c>
      <c r="CC479" t="s">
        <v>12485</v>
      </c>
      <c r="CD479" t="s">
        <v>3394</v>
      </c>
      <c r="CE479" t="s">
        <v>2910</v>
      </c>
      <c r="CF479" t="s">
        <v>128</v>
      </c>
      <c r="CG479" t="s">
        <v>120</v>
      </c>
      <c r="CH479" s="3">
        <v>96950</v>
      </c>
      <c r="CI479" s="4">
        <v>8.08</v>
      </c>
      <c r="CJ479" s="4">
        <v>8.08</v>
      </c>
      <c r="CK479" s="4">
        <v>0</v>
      </c>
      <c r="CL479" s="4">
        <v>0</v>
      </c>
      <c r="CM479" t="s">
        <v>136</v>
      </c>
      <c r="CN479" t="s">
        <v>139</v>
      </c>
      <c r="CO479" t="s">
        <v>137</v>
      </c>
      <c r="CQ479" t="s">
        <v>115</v>
      </c>
      <c r="CR479" t="s">
        <v>138</v>
      </c>
      <c r="CS479" t="s">
        <v>139</v>
      </c>
      <c r="CT479" t="s">
        <v>139</v>
      </c>
      <c r="CU479" t="s">
        <v>139</v>
      </c>
      <c r="CV479" t="s">
        <v>138</v>
      </c>
      <c r="CW479" t="s">
        <v>139</v>
      </c>
      <c r="CX479" t="s">
        <v>139</v>
      </c>
      <c r="CY479" s="10">
        <v>16702357354</v>
      </c>
      <c r="CZ479" t="s">
        <v>634</v>
      </c>
      <c r="DA479" t="s">
        <v>139</v>
      </c>
      <c r="DB479" t="s">
        <v>138</v>
      </c>
      <c r="DC479" t="s">
        <v>115</v>
      </c>
      <c r="DD479" t="s">
        <v>635</v>
      </c>
      <c r="DE479" t="s">
        <v>636</v>
      </c>
      <c r="DF479" t="s">
        <v>149</v>
      </c>
      <c r="DG479" t="s">
        <v>627</v>
      </c>
      <c r="DH479" t="s">
        <v>634</v>
      </c>
    </row>
    <row r="480" spans="1:112" ht="14.45" customHeight="1" x14ac:dyDescent="0.25">
      <c r="A480" t="s">
        <v>12735</v>
      </c>
      <c r="B480" t="s">
        <v>1155</v>
      </c>
      <c r="C480" s="1">
        <v>45517</v>
      </c>
      <c r="D480" s="1">
        <v>45593</v>
      </c>
      <c r="E480" t="s">
        <v>210</v>
      </c>
      <c r="F480" s="1">
        <v>45564</v>
      </c>
      <c r="G480" t="s">
        <v>115</v>
      </c>
      <c r="H480" t="s">
        <v>115</v>
      </c>
      <c r="I480" t="s">
        <v>115</v>
      </c>
      <c r="J480" t="s">
        <v>2574</v>
      </c>
      <c r="K480" t="s">
        <v>2575</v>
      </c>
      <c r="L480" t="s">
        <v>2576</v>
      </c>
      <c r="M480" t="s">
        <v>2577</v>
      </c>
      <c r="N480" t="s">
        <v>128</v>
      </c>
      <c r="O480" t="s">
        <v>120</v>
      </c>
      <c r="P480" s="3">
        <v>96950</v>
      </c>
      <c r="Q480" t="s">
        <v>121</v>
      </c>
      <c r="S480" s="10">
        <v>16703223311</v>
      </c>
      <c r="T480">
        <v>4504</v>
      </c>
      <c r="U480" t="s">
        <v>2578</v>
      </c>
      <c r="V480">
        <v>72111</v>
      </c>
      <c r="W480" t="s">
        <v>123</v>
      </c>
      <c r="Y480" t="s">
        <v>1097</v>
      </c>
      <c r="Z480" t="s">
        <v>2579</v>
      </c>
      <c r="AB480" t="s">
        <v>981</v>
      </c>
      <c r="AC480" t="s">
        <v>2576</v>
      </c>
      <c r="AD480" t="s">
        <v>2577</v>
      </c>
      <c r="AE480" t="s">
        <v>128</v>
      </c>
      <c r="AF480" t="s">
        <v>120</v>
      </c>
      <c r="AG480" s="3">
        <v>96950</v>
      </c>
      <c r="AH480" t="s">
        <v>121</v>
      </c>
      <c r="AJ480" s="10">
        <v>16703223311</v>
      </c>
      <c r="AK480">
        <v>4506</v>
      </c>
      <c r="AL480" t="s">
        <v>2580</v>
      </c>
      <c r="BD480" t="str">
        <f>"37-2012.00"</f>
        <v>37-2012.00</v>
      </c>
      <c r="BE480" t="s">
        <v>647</v>
      </c>
      <c r="BF480" t="s">
        <v>8796</v>
      </c>
      <c r="BG480" t="s">
        <v>4294</v>
      </c>
      <c r="BH480">
        <v>15</v>
      </c>
      <c r="BI480">
        <v>13</v>
      </c>
      <c r="BJ480" s="1">
        <v>45566</v>
      </c>
      <c r="BK480" s="1">
        <v>45930</v>
      </c>
      <c r="BL480" s="1">
        <v>45593</v>
      </c>
      <c r="BM480" s="1">
        <v>45930</v>
      </c>
      <c r="BN480">
        <v>35</v>
      </c>
      <c r="BO480">
        <v>0</v>
      </c>
      <c r="BP480">
        <v>7</v>
      </c>
      <c r="BQ480">
        <v>7</v>
      </c>
      <c r="BR480">
        <v>7</v>
      </c>
      <c r="BS480">
        <v>7</v>
      </c>
      <c r="BT480">
        <v>7</v>
      </c>
      <c r="BU480">
        <v>0</v>
      </c>
      <c r="BV480" t="str">
        <f>"8:00 AM"</f>
        <v>8:00 AM</v>
      </c>
      <c r="BW480" t="str">
        <f>"5:00 PM"</f>
        <v>5:00 PM</v>
      </c>
      <c r="BX480" t="s">
        <v>240</v>
      </c>
      <c r="BY480">
        <v>0</v>
      </c>
      <c r="BZ480">
        <v>3</v>
      </c>
      <c r="CA480" t="s">
        <v>115</v>
      </c>
      <c r="CC480" s="2" t="s">
        <v>8797</v>
      </c>
      <c r="CD480" t="s">
        <v>2576</v>
      </c>
      <c r="CE480" t="s">
        <v>2577</v>
      </c>
      <c r="CF480" t="s">
        <v>128</v>
      </c>
      <c r="CG480" t="s">
        <v>120</v>
      </c>
      <c r="CH480" s="3">
        <v>96950</v>
      </c>
      <c r="CI480" s="4">
        <v>7.77</v>
      </c>
      <c r="CJ480" s="4">
        <v>9.56</v>
      </c>
      <c r="CK480" s="4">
        <v>11.66</v>
      </c>
      <c r="CL480" s="4">
        <v>14.34</v>
      </c>
      <c r="CM480" t="s">
        <v>136</v>
      </c>
      <c r="CN480" t="s">
        <v>2585</v>
      </c>
      <c r="CO480" t="s">
        <v>137</v>
      </c>
      <c r="CQ480" t="s">
        <v>115</v>
      </c>
      <c r="CR480" t="s">
        <v>138</v>
      </c>
      <c r="CS480" t="s">
        <v>139</v>
      </c>
      <c r="CT480" t="s">
        <v>138</v>
      </c>
      <c r="CU480" t="s">
        <v>139</v>
      </c>
      <c r="CV480" t="s">
        <v>138</v>
      </c>
      <c r="CW480" t="s">
        <v>138</v>
      </c>
      <c r="CX480" t="s">
        <v>3269</v>
      </c>
      <c r="CY480" s="10">
        <v>16703223311</v>
      </c>
      <c r="CZ480" t="s">
        <v>2587</v>
      </c>
      <c r="DA480" t="s">
        <v>2588</v>
      </c>
      <c r="DB480" t="s">
        <v>138</v>
      </c>
      <c r="DC480" t="s">
        <v>115</v>
      </c>
      <c r="DD480" t="s">
        <v>12736</v>
      </c>
      <c r="DE480" t="s">
        <v>12737</v>
      </c>
      <c r="DF480" t="s">
        <v>1176</v>
      </c>
      <c r="DG480" t="s">
        <v>2591</v>
      </c>
      <c r="DH480" t="s">
        <v>2592</v>
      </c>
    </row>
    <row r="481" spans="1:112" ht="14.45" customHeight="1" x14ac:dyDescent="0.25">
      <c r="A481" t="s">
        <v>13109</v>
      </c>
      <c r="B481" t="s">
        <v>158</v>
      </c>
      <c r="C481" s="1">
        <v>45512</v>
      </c>
      <c r="D481" s="1">
        <v>45593</v>
      </c>
      <c r="E481" t="s">
        <v>210</v>
      </c>
      <c r="F481" s="1">
        <v>45564</v>
      </c>
      <c r="G481" t="s">
        <v>115</v>
      </c>
      <c r="H481" t="s">
        <v>115</v>
      </c>
      <c r="I481" t="s">
        <v>115</v>
      </c>
      <c r="J481" t="s">
        <v>701</v>
      </c>
      <c r="K481" t="s">
        <v>702</v>
      </c>
      <c r="L481" t="s">
        <v>703</v>
      </c>
      <c r="N481" t="s">
        <v>128</v>
      </c>
      <c r="O481" t="s">
        <v>120</v>
      </c>
      <c r="P481" s="3">
        <v>96950</v>
      </c>
      <c r="Q481" t="s">
        <v>121</v>
      </c>
      <c r="S481" s="10">
        <v>16702340801</v>
      </c>
      <c r="U481" t="s">
        <v>704</v>
      </c>
      <c r="V481">
        <v>4441</v>
      </c>
      <c r="W481" t="s">
        <v>123</v>
      </c>
      <c r="Y481" t="s">
        <v>9153</v>
      </c>
      <c r="Z481" t="s">
        <v>9154</v>
      </c>
      <c r="AA481" t="s">
        <v>9155</v>
      </c>
      <c r="AB481" t="s">
        <v>792</v>
      </c>
      <c r="AC481" t="s">
        <v>9156</v>
      </c>
      <c r="AE481" t="s">
        <v>119</v>
      </c>
      <c r="AF481" t="s">
        <v>120</v>
      </c>
      <c r="AG481" s="3">
        <v>96950</v>
      </c>
      <c r="AH481" t="s">
        <v>121</v>
      </c>
      <c r="AJ481" s="10">
        <v>16702340801</v>
      </c>
      <c r="AL481" t="s">
        <v>9157</v>
      </c>
      <c r="BD481" t="str">
        <f>"41-4012.00"</f>
        <v>41-4012.00</v>
      </c>
      <c r="BE481" t="s">
        <v>709</v>
      </c>
      <c r="BF481" t="s">
        <v>9158</v>
      </c>
      <c r="BG481" t="s">
        <v>2885</v>
      </c>
      <c r="BH481">
        <v>5</v>
      </c>
      <c r="BJ481" s="1">
        <v>45566</v>
      </c>
      <c r="BK481" s="1">
        <v>45930</v>
      </c>
      <c r="BN481">
        <v>40</v>
      </c>
      <c r="BO481">
        <v>0</v>
      </c>
      <c r="BP481">
        <v>8</v>
      </c>
      <c r="BQ481">
        <v>8</v>
      </c>
      <c r="BR481">
        <v>8</v>
      </c>
      <c r="BS481">
        <v>8</v>
      </c>
      <c r="BT481">
        <v>8</v>
      </c>
      <c r="BU481">
        <v>0</v>
      </c>
      <c r="BV481" t="str">
        <f>"8:00 AM"</f>
        <v>8:00 AM</v>
      </c>
      <c r="BW481" t="str">
        <f>"5:00 PM"</f>
        <v>5:00 PM</v>
      </c>
      <c r="BX481" t="s">
        <v>133</v>
      </c>
      <c r="BY481">
        <v>0</v>
      </c>
      <c r="BZ481">
        <v>12</v>
      </c>
      <c r="CA481" t="s">
        <v>115</v>
      </c>
      <c r="CC481" s="2" t="s">
        <v>13110</v>
      </c>
      <c r="CD481" t="s">
        <v>9160</v>
      </c>
      <c r="CF481" t="s">
        <v>119</v>
      </c>
      <c r="CG481" t="s">
        <v>120</v>
      </c>
      <c r="CH481" s="3">
        <v>96950</v>
      </c>
      <c r="CI481" s="4">
        <v>8.94</v>
      </c>
      <c r="CJ481" s="4">
        <v>8.94</v>
      </c>
      <c r="CK481" s="4">
        <v>13.41</v>
      </c>
      <c r="CL481" s="4">
        <v>13.41</v>
      </c>
      <c r="CM481" t="s">
        <v>136</v>
      </c>
      <c r="CN481" t="s">
        <v>139</v>
      </c>
      <c r="CO481" t="s">
        <v>137</v>
      </c>
      <c r="CQ481" t="s">
        <v>115</v>
      </c>
      <c r="CR481" t="s">
        <v>138</v>
      </c>
      <c r="CS481" t="s">
        <v>139</v>
      </c>
      <c r="CT481" t="s">
        <v>138</v>
      </c>
      <c r="CU481" t="s">
        <v>139</v>
      </c>
      <c r="CV481" t="s">
        <v>138</v>
      </c>
      <c r="CW481" t="s">
        <v>139</v>
      </c>
      <c r="CX481" t="s">
        <v>13111</v>
      </c>
      <c r="CY481" s="10">
        <v>16702340801</v>
      </c>
      <c r="CZ481" t="s">
        <v>708</v>
      </c>
      <c r="DA481" t="s">
        <v>139</v>
      </c>
      <c r="DB481" t="s">
        <v>138</v>
      </c>
      <c r="DC481" t="s">
        <v>115</v>
      </c>
    </row>
    <row r="482" spans="1:112" ht="14.45" customHeight="1" x14ac:dyDescent="0.25">
      <c r="A482" t="s">
        <v>13415</v>
      </c>
      <c r="B482" t="s">
        <v>1155</v>
      </c>
      <c r="C482" s="1">
        <v>45479</v>
      </c>
      <c r="D482" s="1">
        <v>45593</v>
      </c>
      <c r="E482" t="s">
        <v>210</v>
      </c>
      <c r="F482" s="1">
        <v>45564</v>
      </c>
      <c r="G482" t="s">
        <v>115</v>
      </c>
      <c r="H482" t="s">
        <v>115</v>
      </c>
      <c r="I482" t="s">
        <v>115</v>
      </c>
      <c r="J482" t="s">
        <v>159</v>
      </c>
      <c r="L482" t="s">
        <v>160</v>
      </c>
      <c r="N482" t="s">
        <v>119</v>
      </c>
      <c r="O482" t="s">
        <v>120</v>
      </c>
      <c r="P482" s="3">
        <v>96950</v>
      </c>
      <c r="Q482" t="s">
        <v>121</v>
      </c>
      <c r="S482" s="10">
        <v>16702356622</v>
      </c>
      <c r="U482" t="s">
        <v>161</v>
      </c>
      <c r="V482">
        <v>531110</v>
      </c>
      <c r="W482" t="s">
        <v>123</v>
      </c>
      <c r="Y482" t="s">
        <v>162</v>
      </c>
      <c r="Z482" t="s">
        <v>163</v>
      </c>
      <c r="AA482" t="s">
        <v>164</v>
      </c>
      <c r="AB482" t="s">
        <v>3645</v>
      </c>
      <c r="AC482" t="s">
        <v>166</v>
      </c>
      <c r="AD482" t="s">
        <v>167</v>
      </c>
      <c r="AE482" t="s">
        <v>119</v>
      </c>
      <c r="AF482" t="s">
        <v>120</v>
      </c>
      <c r="AG482" s="3">
        <v>96950</v>
      </c>
      <c r="AH482" t="s">
        <v>121</v>
      </c>
      <c r="AJ482" s="10">
        <v>16702356622</v>
      </c>
      <c r="AL482" t="s">
        <v>12525</v>
      </c>
      <c r="BD482" t="str">
        <f>"49-9071.00"</f>
        <v>49-9071.00</v>
      </c>
      <c r="BE482" t="s">
        <v>169</v>
      </c>
      <c r="BF482" t="s">
        <v>12526</v>
      </c>
      <c r="BG482" t="s">
        <v>12527</v>
      </c>
      <c r="BH482">
        <v>13</v>
      </c>
      <c r="BI482">
        <v>12</v>
      </c>
      <c r="BJ482" s="1">
        <v>45566</v>
      </c>
      <c r="BK482" s="1">
        <v>45930</v>
      </c>
      <c r="BL482" s="1">
        <v>45593</v>
      </c>
      <c r="BM482" s="1">
        <v>45930</v>
      </c>
      <c r="BN482">
        <v>40</v>
      </c>
      <c r="BO482">
        <v>0</v>
      </c>
      <c r="BP482">
        <v>8</v>
      </c>
      <c r="BQ482">
        <v>8</v>
      </c>
      <c r="BR482">
        <v>8</v>
      </c>
      <c r="BS482">
        <v>8</v>
      </c>
      <c r="BT482">
        <v>8</v>
      </c>
      <c r="BU482">
        <v>0</v>
      </c>
      <c r="BV482" t="str">
        <f>"8:00 AM"</f>
        <v>8:00 AM</v>
      </c>
      <c r="BW482" t="str">
        <f>"5:00 PM"</f>
        <v>5:00 PM</v>
      </c>
      <c r="BX482" t="s">
        <v>133</v>
      </c>
      <c r="BY482">
        <v>0</v>
      </c>
      <c r="BZ482">
        <v>6</v>
      </c>
      <c r="CA482" t="s">
        <v>115</v>
      </c>
      <c r="CC482" t="s">
        <v>12528</v>
      </c>
      <c r="CD482" t="s">
        <v>172</v>
      </c>
      <c r="CF482" t="s">
        <v>119</v>
      </c>
      <c r="CG482" t="s">
        <v>120</v>
      </c>
      <c r="CH482" s="3">
        <v>96950</v>
      </c>
      <c r="CI482" s="4">
        <v>9.75</v>
      </c>
      <c r="CJ482" s="4">
        <v>11</v>
      </c>
      <c r="CK482" s="4">
        <v>14.63</v>
      </c>
      <c r="CL482" s="4">
        <v>16.5</v>
      </c>
      <c r="CM482" t="s">
        <v>136</v>
      </c>
      <c r="CO482" t="s">
        <v>173</v>
      </c>
      <c r="CQ482" t="s">
        <v>115</v>
      </c>
      <c r="CR482" t="s">
        <v>138</v>
      </c>
      <c r="CS482" t="s">
        <v>138</v>
      </c>
      <c r="CT482" t="s">
        <v>138</v>
      </c>
      <c r="CU482" t="s">
        <v>139</v>
      </c>
      <c r="CV482" t="s">
        <v>138</v>
      </c>
      <c r="CW482" t="s">
        <v>138</v>
      </c>
      <c r="CX482" t="s">
        <v>174</v>
      </c>
      <c r="CY482" s="10">
        <v>16702356622</v>
      </c>
      <c r="CZ482" t="s">
        <v>168</v>
      </c>
      <c r="DA482" t="s">
        <v>139</v>
      </c>
      <c r="DB482" t="s">
        <v>138</v>
      </c>
      <c r="DC482" t="s">
        <v>115</v>
      </c>
    </row>
    <row r="483" spans="1:112" ht="14.45" customHeight="1" x14ac:dyDescent="0.25">
      <c r="A483" t="s">
        <v>13579</v>
      </c>
      <c r="B483" t="s">
        <v>248</v>
      </c>
      <c r="C483" s="1">
        <v>45520</v>
      </c>
      <c r="D483" s="1">
        <v>45593</v>
      </c>
      <c r="E483" t="s">
        <v>114</v>
      </c>
      <c r="G483" t="s">
        <v>115</v>
      </c>
      <c r="H483" t="s">
        <v>115</v>
      </c>
      <c r="I483" t="s">
        <v>115</v>
      </c>
      <c r="J483" t="s">
        <v>3880</v>
      </c>
      <c r="K483" t="s">
        <v>3881</v>
      </c>
      <c r="L483" t="s">
        <v>3882</v>
      </c>
      <c r="M483" t="s">
        <v>1286</v>
      </c>
      <c r="N483" t="s">
        <v>128</v>
      </c>
      <c r="O483" t="s">
        <v>120</v>
      </c>
      <c r="P483" s="3">
        <v>96950</v>
      </c>
      <c r="Q483" t="s">
        <v>121</v>
      </c>
      <c r="R483" t="s">
        <v>1287</v>
      </c>
      <c r="S483" s="10">
        <v>16702856955</v>
      </c>
      <c r="U483" t="s">
        <v>3883</v>
      </c>
      <c r="V483">
        <v>561520</v>
      </c>
      <c r="W483" t="s">
        <v>123</v>
      </c>
      <c r="Y483" t="s">
        <v>1097</v>
      </c>
      <c r="Z483" t="s">
        <v>3884</v>
      </c>
      <c r="AA483" t="s">
        <v>139</v>
      </c>
      <c r="AB483" t="s">
        <v>126</v>
      </c>
      <c r="AC483" t="s">
        <v>3885</v>
      </c>
      <c r="AD483" t="s">
        <v>1286</v>
      </c>
      <c r="AE483" t="s">
        <v>128</v>
      </c>
      <c r="AF483" t="s">
        <v>120</v>
      </c>
      <c r="AG483" s="3">
        <v>96950</v>
      </c>
      <c r="AH483" t="s">
        <v>121</v>
      </c>
      <c r="AI483" t="s">
        <v>1287</v>
      </c>
      <c r="AJ483" s="10">
        <v>16702856955</v>
      </c>
      <c r="AL483" t="s">
        <v>3886</v>
      </c>
      <c r="BD483" t="str">
        <f>"39-7011.00"</f>
        <v>39-7011.00</v>
      </c>
      <c r="BE483" t="s">
        <v>719</v>
      </c>
      <c r="BF483" t="s">
        <v>3887</v>
      </c>
      <c r="BG483" t="s">
        <v>721</v>
      </c>
      <c r="BH483">
        <v>2</v>
      </c>
      <c r="BI483">
        <v>2</v>
      </c>
      <c r="BJ483" s="1">
        <v>45566</v>
      </c>
      <c r="BK483" s="1">
        <v>45930</v>
      </c>
      <c r="BL483" s="1">
        <v>45593</v>
      </c>
      <c r="BM483" s="1">
        <v>45930</v>
      </c>
      <c r="BN483">
        <v>40</v>
      </c>
      <c r="BO483">
        <v>0</v>
      </c>
      <c r="BP483">
        <v>8</v>
      </c>
      <c r="BQ483">
        <v>8</v>
      </c>
      <c r="BR483">
        <v>8</v>
      </c>
      <c r="BS483">
        <v>8</v>
      </c>
      <c r="BT483">
        <v>8</v>
      </c>
      <c r="BU483">
        <v>0</v>
      </c>
      <c r="BV483" t="str">
        <f>"8:00 AM"</f>
        <v>8:00 AM</v>
      </c>
      <c r="BW483" t="str">
        <f>"5:00 PM"</f>
        <v>5:00 PM</v>
      </c>
      <c r="BX483" t="s">
        <v>240</v>
      </c>
      <c r="BY483">
        <v>0</v>
      </c>
      <c r="BZ483">
        <v>24</v>
      </c>
      <c r="CA483" t="s">
        <v>115</v>
      </c>
      <c r="CC483" t="s">
        <v>13580</v>
      </c>
      <c r="CD483" t="s">
        <v>3889</v>
      </c>
      <c r="CE483" t="s">
        <v>1286</v>
      </c>
      <c r="CF483" t="s">
        <v>128</v>
      </c>
      <c r="CG483" t="s">
        <v>120</v>
      </c>
      <c r="CH483" s="3">
        <v>96950</v>
      </c>
      <c r="CI483" s="4">
        <v>10.43</v>
      </c>
      <c r="CJ483" s="4">
        <v>10.5</v>
      </c>
      <c r="CK483" s="4">
        <v>15.64</v>
      </c>
      <c r="CL483" s="4">
        <v>15.75</v>
      </c>
      <c r="CM483" t="s">
        <v>136</v>
      </c>
      <c r="CN483" t="s">
        <v>139</v>
      </c>
      <c r="CO483" t="s">
        <v>137</v>
      </c>
      <c r="CQ483" t="s">
        <v>115</v>
      </c>
      <c r="CR483" t="s">
        <v>138</v>
      </c>
      <c r="CS483" t="s">
        <v>138</v>
      </c>
      <c r="CT483" t="s">
        <v>138</v>
      </c>
      <c r="CU483" t="s">
        <v>139</v>
      </c>
      <c r="CV483" t="s">
        <v>138</v>
      </c>
      <c r="CW483" t="s">
        <v>139</v>
      </c>
      <c r="CX483" t="s">
        <v>13581</v>
      </c>
      <c r="CY483" s="10">
        <v>16702856955</v>
      </c>
      <c r="CZ483" t="s">
        <v>3886</v>
      </c>
      <c r="DA483" t="s">
        <v>139</v>
      </c>
      <c r="DB483" t="s">
        <v>138</v>
      </c>
      <c r="DC483" t="s">
        <v>115</v>
      </c>
    </row>
    <row r="484" spans="1:112" ht="14.45" customHeight="1" x14ac:dyDescent="0.25">
      <c r="A484" t="s">
        <v>4899</v>
      </c>
      <c r="B484" t="s">
        <v>248</v>
      </c>
      <c r="C484" s="1">
        <v>45497</v>
      </c>
      <c r="D484" s="1">
        <v>45594</v>
      </c>
      <c r="E484" t="s">
        <v>210</v>
      </c>
      <c r="F484" s="1">
        <v>45625</v>
      </c>
      <c r="G484" t="s">
        <v>115</v>
      </c>
      <c r="H484" t="s">
        <v>115</v>
      </c>
      <c r="I484" t="s">
        <v>115</v>
      </c>
      <c r="J484" t="s">
        <v>4900</v>
      </c>
      <c r="L484" t="s">
        <v>4901</v>
      </c>
      <c r="M484" t="s">
        <v>4902</v>
      </c>
      <c r="N484" t="s">
        <v>128</v>
      </c>
      <c r="O484" t="s">
        <v>120</v>
      </c>
      <c r="P484" s="3">
        <v>96950</v>
      </c>
      <c r="Q484" t="s">
        <v>121</v>
      </c>
      <c r="S484" s="10">
        <v>16703234260</v>
      </c>
      <c r="U484" t="s">
        <v>4903</v>
      </c>
      <c r="V484">
        <v>524210</v>
      </c>
      <c r="W484" t="s">
        <v>123</v>
      </c>
      <c r="Y484" t="s">
        <v>4904</v>
      </c>
      <c r="Z484" t="s">
        <v>4905</v>
      </c>
      <c r="AA484" t="s">
        <v>4906</v>
      </c>
      <c r="AB484" t="s">
        <v>4907</v>
      </c>
      <c r="AC484" t="s">
        <v>4901</v>
      </c>
      <c r="AD484" t="s">
        <v>4902</v>
      </c>
      <c r="AE484" t="s">
        <v>128</v>
      </c>
      <c r="AF484" t="s">
        <v>120</v>
      </c>
      <c r="AG484" s="3">
        <v>96950</v>
      </c>
      <c r="AH484" t="s">
        <v>121</v>
      </c>
      <c r="AJ484" s="10">
        <v>16703234269</v>
      </c>
      <c r="AL484" t="s">
        <v>4908</v>
      </c>
      <c r="AM484" t="s">
        <v>734</v>
      </c>
      <c r="AN484" t="s">
        <v>3674</v>
      </c>
      <c r="AO484" t="s">
        <v>3675</v>
      </c>
      <c r="AP484" t="s">
        <v>1097</v>
      </c>
      <c r="AQ484" t="s">
        <v>3677</v>
      </c>
      <c r="AR484" t="s">
        <v>4909</v>
      </c>
      <c r="AS484" t="s">
        <v>128</v>
      </c>
      <c r="AT484" t="s">
        <v>120</v>
      </c>
      <c r="AU484" s="3">
        <v>96950</v>
      </c>
      <c r="AV484" t="s">
        <v>121</v>
      </c>
      <c r="AX484">
        <v>16702330081</v>
      </c>
      <c r="AZ484" t="s">
        <v>2248</v>
      </c>
      <c r="BA484" t="s">
        <v>3683</v>
      </c>
      <c r="BB484" t="s">
        <v>120</v>
      </c>
      <c r="BC484" t="s">
        <v>2250</v>
      </c>
      <c r="BD484" t="str">
        <f>"29-2099.08"</f>
        <v>29-2099.08</v>
      </c>
      <c r="BE484" t="s">
        <v>4910</v>
      </c>
      <c r="BF484" t="s">
        <v>4911</v>
      </c>
      <c r="BG484" t="s">
        <v>4912</v>
      </c>
      <c r="BH484">
        <v>1</v>
      </c>
      <c r="BI484">
        <v>1</v>
      </c>
      <c r="BJ484" s="1">
        <v>45627</v>
      </c>
      <c r="BK484" s="1">
        <v>45991</v>
      </c>
      <c r="BL484" s="1">
        <v>45627</v>
      </c>
      <c r="BM484" s="1">
        <v>45991</v>
      </c>
      <c r="BN484">
        <v>40</v>
      </c>
      <c r="BO484">
        <v>0</v>
      </c>
      <c r="BP484">
        <v>8</v>
      </c>
      <c r="BQ484">
        <v>8</v>
      </c>
      <c r="BR484">
        <v>8</v>
      </c>
      <c r="BS484">
        <v>8</v>
      </c>
      <c r="BT484">
        <v>8</v>
      </c>
      <c r="BU484">
        <v>0</v>
      </c>
      <c r="BV484" t="str">
        <f>"8:00 AM"</f>
        <v>8:00 AM</v>
      </c>
      <c r="BW484" t="str">
        <f>"5:00 PM"</f>
        <v>5:00 PM</v>
      </c>
      <c r="BX484" t="s">
        <v>189</v>
      </c>
      <c r="BY484">
        <v>0</v>
      </c>
      <c r="BZ484">
        <v>24</v>
      </c>
      <c r="CA484" t="s">
        <v>115</v>
      </c>
      <c r="CC484" t="s">
        <v>4913</v>
      </c>
      <c r="CD484" t="s">
        <v>4901</v>
      </c>
      <c r="CE484" t="s">
        <v>4902</v>
      </c>
      <c r="CF484" t="s">
        <v>128</v>
      </c>
      <c r="CG484" t="s">
        <v>120</v>
      </c>
      <c r="CH484" s="3">
        <v>96950</v>
      </c>
      <c r="CI484" s="4">
        <v>16</v>
      </c>
      <c r="CJ484" s="4">
        <v>18.440000000000001</v>
      </c>
      <c r="CK484" s="4">
        <v>24</v>
      </c>
      <c r="CL484" s="4">
        <v>27.66</v>
      </c>
      <c r="CM484" t="s">
        <v>136</v>
      </c>
      <c r="CO484" t="s">
        <v>137</v>
      </c>
      <c r="CQ484" t="s">
        <v>115</v>
      </c>
      <c r="CR484" t="s">
        <v>138</v>
      </c>
      <c r="CS484" t="s">
        <v>139</v>
      </c>
      <c r="CT484" t="s">
        <v>138</v>
      </c>
      <c r="CU484" t="s">
        <v>139</v>
      </c>
      <c r="CV484" t="s">
        <v>138</v>
      </c>
      <c r="CW484" t="s">
        <v>139</v>
      </c>
      <c r="CX484" t="s">
        <v>4914</v>
      </c>
      <c r="CY484" s="10">
        <v>16703234269</v>
      </c>
      <c r="CZ484" t="s">
        <v>4908</v>
      </c>
      <c r="DA484" t="s">
        <v>139</v>
      </c>
      <c r="DB484" t="s">
        <v>138</v>
      </c>
      <c r="DC484" t="s">
        <v>115</v>
      </c>
      <c r="DD484" t="s">
        <v>3674</v>
      </c>
      <c r="DE484" t="s">
        <v>3675</v>
      </c>
      <c r="DF484" t="s">
        <v>1097</v>
      </c>
      <c r="DG484" t="s">
        <v>3683</v>
      </c>
      <c r="DH484" t="s">
        <v>2248</v>
      </c>
    </row>
    <row r="485" spans="1:112" ht="14.45" customHeight="1" x14ac:dyDescent="0.25">
      <c r="A485" t="s">
        <v>7026</v>
      </c>
      <c r="B485" t="s">
        <v>248</v>
      </c>
      <c r="C485" s="1">
        <v>45509</v>
      </c>
      <c r="D485" s="1">
        <v>45594</v>
      </c>
      <c r="E485" t="s">
        <v>114</v>
      </c>
      <c r="G485" t="s">
        <v>115</v>
      </c>
      <c r="H485" t="s">
        <v>115</v>
      </c>
      <c r="I485" t="s">
        <v>115</v>
      </c>
      <c r="J485" t="s">
        <v>747</v>
      </c>
      <c r="K485" t="s">
        <v>748</v>
      </c>
      <c r="L485" t="s">
        <v>749</v>
      </c>
      <c r="M485" t="s">
        <v>119</v>
      </c>
      <c r="N485" t="s">
        <v>750</v>
      </c>
      <c r="O485" t="s">
        <v>120</v>
      </c>
      <c r="P485" s="3">
        <v>96950</v>
      </c>
      <c r="Q485" t="s">
        <v>121</v>
      </c>
      <c r="S485" s="10">
        <v>16702331530</v>
      </c>
      <c r="U485" t="s">
        <v>751</v>
      </c>
      <c r="V485">
        <v>311812</v>
      </c>
      <c r="W485" t="s">
        <v>123</v>
      </c>
      <c r="Y485" t="s">
        <v>752</v>
      </c>
      <c r="Z485" t="s">
        <v>753</v>
      </c>
      <c r="AB485" t="s">
        <v>754</v>
      </c>
      <c r="AC485" t="s">
        <v>749</v>
      </c>
      <c r="AD485" t="s">
        <v>119</v>
      </c>
      <c r="AE485" t="s">
        <v>750</v>
      </c>
      <c r="AF485" t="s">
        <v>120</v>
      </c>
      <c r="AG485" s="3">
        <v>96950</v>
      </c>
      <c r="AH485" t="s">
        <v>121</v>
      </c>
      <c r="AJ485" s="10">
        <v>16702331530</v>
      </c>
      <c r="AL485" t="s">
        <v>755</v>
      </c>
      <c r="BD485" t="str">
        <f>"51-3011.00"</f>
        <v>51-3011.00</v>
      </c>
      <c r="BE485" t="s">
        <v>462</v>
      </c>
      <c r="BF485" t="s">
        <v>3508</v>
      </c>
      <c r="BG485" t="s">
        <v>1626</v>
      </c>
      <c r="BH485">
        <v>1</v>
      </c>
      <c r="BI485">
        <v>1</v>
      </c>
      <c r="BJ485" s="1">
        <v>45606</v>
      </c>
      <c r="BK485" s="1">
        <v>45930</v>
      </c>
      <c r="BL485" s="1">
        <v>45606</v>
      </c>
      <c r="BM485" s="1">
        <v>45930</v>
      </c>
      <c r="BN485">
        <v>36</v>
      </c>
      <c r="BO485">
        <v>6</v>
      </c>
      <c r="BP485">
        <v>6</v>
      </c>
      <c r="BQ485">
        <v>0</v>
      </c>
      <c r="BR485">
        <v>6</v>
      </c>
      <c r="BS485">
        <v>6</v>
      </c>
      <c r="BT485">
        <v>6</v>
      </c>
      <c r="BU485">
        <v>6</v>
      </c>
      <c r="BV485" t="str">
        <f>"5:30 AM"</f>
        <v>5:30 AM</v>
      </c>
      <c r="BW485" t="str">
        <f>"12:30 PM"</f>
        <v>12:30 PM</v>
      </c>
      <c r="BX485" t="s">
        <v>240</v>
      </c>
      <c r="BY485">
        <v>0</v>
      </c>
      <c r="BZ485">
        <v>12</v>
      </c>
      <c r="CA485" t="s">
        <v>115</v>
      </c>
      <c r="CC485" t="s">
        <v>7027</v>
      </c>
      <c r="CD485" t="s">
        <v>749</v>
      </c>
      <c r="CE485" t="s">
        <v>119</v>
      </c>
      <c r="CF485" t="s">
        <v>750</v>
      </c>
      <c r="CG485" t="s">
        <v>120</v>
      </c>
      <c r="CH485" s="3">
        <v>96950</v>
      </c>
      <c r="CI485" s="4">
        <v>8.64</v>
      </c>
      <c r="CJ485" s="4">
        <v>8.64</v>
      </c>
      <c r="CK485" s="4">
        <v>12.96</v>
      </c>
      <c r="CL485" s="4">
        <v>12.96</v>
      </c>
      <c r="CM485" t="s">
        <v>136</v>
      </c>
      <c r="CN485" t="s">
        <v>331</v>
      </c>
      <c r="CO485" t="s">
        <v>137</v>
      </c>
      <c r="CQ485" t="s">
        <v>115</v>
      </c>
      <c r="CR485" t="s">
        <v>138</v>
      </c>
      <c r="CS485" t="s">
        <v>139</v>
      </c>
      <c r="CT485" t="s">
        <v>138</v>
      </c>
      <c r="CU485" t="s">
        <v>139</v>
      </c>
      <c r="CV485" t="s">
        <v>138</v>
      </c>
      <c r="CW485" t="s">
        <v>139</v>
      </c>
      <c r="CX485" t="s">
        <v>3739</v>
      </c>
      <c r="CY485" s="10">
        <v>16702331530</v>
      </c>
      <c r="CZ485" t="s">
        <v>755</v>
      </c>
      <c r="DA485" t="s">
        <v>758</v>
      </c>
      <c r="DB485" t="s">
        <v>138</v>
      </c>
      <c r="DC485" t="s">
        <v>115</v>
      </c>
      <c r="DD485" t="s">
        <v>752</v>
      </c>
      <c r="DE485" t="s">
        <v>753</v>
      </c>
      <c r="DG485" t="s">
        <v>747</v>
      </c>
      <c r="DH485" t="s">
        <v>755</v>
      </c>
    </row>
    <row r="486" spans="1:112" ht="14.45" customHeight="1" x14ac:dyDescent="0.25">
      <c r="A486" t="s">
        <v>7892</v>
      </c>
      <c r="B486" t="s">
        <v>248</v>
      </c>
      <c r="C486" s="1">
        <v>45519</v>
      </c>
      <c r="D486" s="1">
        <v>45594</v>
      </c>
      <c r="E486" t="s">
        <v>210</v>
      </c>
      <c r="F486" s="1">
        <v>45656</v>
      </c>
      <c r="G486" t="s">
        <v>115</v>
      </c>
      <c r="H486" t="s">
        <v>115</v>
      </c>
      <c r="I486" t="s">
        <v>115</v>
      </c>
      <c r="J486" t="s">
        <v>4805</v>
      </c>
      <c r="K486" t="s">
        <v>4806</v>
      </c>
      <c r="L486" t="s">
        <v>4807</v>
      </c>
      <c r="N486" t="s">
        <v>128</v>
      </c>
      <c r="O486" t="s">
        <v>120</v>
      </c>
      <c r="P486" s="3">
        <v>96950</v>
      </c>
      <c r="Q486" t="s">
        <v>121</v>
      </c>
      <c r="R486" t="s">
        <v>439</v>
      </c>
      <c r="S486" s="10">
        <v>16702881886</v>
      </c>
      <c r="U486" t="s">
        <v>4808</v>
      </c>
      <c r="V486">
        <v>811111</v>
      </c>
      <c r="W486" t="s">
        <v>123</v>
      </c>
      <c r="Y486" t="s">
        <v>4809</v>
      </c>
      <c r="Z486" t="s">
        <v>4810</v>
      </c>
      <c r="AA486" t="s">
        <v>2769</v>
      </c>
      <c r="AB486" t="s">
        <v>658</v>
      </c>
      <c r="AC486" t="s">
        <v>4811</v>
      </c>
      <c r="AE486" t="s">
        <v>128</v>
      </c>
      <c r="AF486" t="s">
        <v>120</v>
      </c>
      <c r="AG486" s="3">
        <v>96950</v>
      </c>
      <c r="AH486" t="s">
        <v>121</v>
      </c>
      <c r="AI486" t="s">
        <v>439</v>
      </c>
      <c r="AJ486" s="10">
        <v>16702881886</v>
      </c>
      <c r="AL486" t="s">
        <v>4812</v>
      </c>
      <c r="BD486" t="str">
        <f>"41-2022.00"</f>
        <v>41-2022.00</v>
      </c>
      <c r="BE486" t="s">
        <v>969</v>
      </c>
      <c r="BF486" t="s">
        <v>4813</v>
      </c>
      <c r="BG486" t="s">
        <v>4814</v>
      </c>
      <c r="BH486">
        <v>2</v>
      </c>
      <c r="BI486">
        <v>2</v>
      </c>
      <c r="BJ486" s="1">
        <v>45658</v>
      </c>
      <c r="BK486" s="1">
        <v>46022</v>
      </c>
      <c r="BL486" s="1">
        <v>45658</v>
      </c>
      <c r="BM486" s="1">
        <v>46022</v>
      </c>
      <c r="BN486">
        <v>35</v>
      </c>
      <c r="BO486">
        <v>0</v>
      </c>
      <c r="BP486">
        <v>7</v>
      </c>
      <c r="BQ486">
        <v>0</v>
      </c>
      <c r="BR486">
        <v>7</v>
      </c>
      <c r="BS486">
        <v>7</v>
      </c>
      <c r="BT486">
        <v>7</v>
      </c>
      <c r="BU486">
        <v>7</v>
      </c>
      <c r="BV486" t="str">
        <f>"9:00 AM"</f>
        <v>9:00 AM</v>
      </c>
      <c r="BW486" t="str">
        <f>"5:00 PM"</f>
        <v>5:00 PM</v>
      </c>
      <c r="BX486" t="s">
        <v>240</v>
      </c>
      <c r="BY486">
        <v>0</v>
      </c>
      <c r="BZ486">
        <v>6</v>
      </c>
      <c r="CA486" t="s">
        <v>115</v>
      </c>
      <c r="CC486" t="s">
        <v>449</v>
      </c>
      <c r="CD486" t="s">
        <v>4815</v>
      </c>
      <c r="CE486" t="s">
        <v>4816</v>
      </c>
      <c r="CF486" t="s">
        <v>128</v>
      </c>
      <c r="CG486" t="s">
        <v>120</v>
      </c>
      <c r="CH486" s="3">
        <v>96950</v>
      </c>
      <c r="CI486" s="4">
        <v>9.5</v>
      </c>
      <c r="CJ486" s="4">
        <v>9.5</v>
      </c>
      <c r="CK486" s="4">
        <v>14.25</v>
      </c>
      <c r="CL486" s="4">
        <v>14.25</v>
      </c>
      <c r="CM486" t="s">
        <v>136</v>
      </c>
      <c r="CN486" t="s">
        <v>449</v>
      </c>
      <c r="CO486" t="s">
        <v>137</v>
      </c>
      <c r="CQ486" t="s">
        <v>115</v>
      </c>
      <c r="CR486" t="s">
        <v>138</v>
      </c>
      <c r="CS486" t="s">
        <v>139</v>
      </c>
      <c r="CT486" t="s">
        <v>138</v>
      </c>
      <c r="CU486" t="s">
        <v>139</v>
      </c>
      <c r="CV486" t="s">
        <v>138</v>
      </c>
      <c r="CW486" t="s">
        <v>139</v>
      </c>
      <c r="CX486" t="s">
        <v>7893</v>
      </c>
      <c r="CY486" s="10">
        <v>16702871886</v>
      </c>
      <c r="CZ486" t="s">
        <v>4817</v>
      </c>
      <c r="DA486" t="s">
        <v>208</v>
      </c>
      <c r="DB486" t="s">
        <v>138</v>
      </c>
      <c r="DC486" t="s">
        <v>115</v>
      </c>
    </row>
    <row r="487" spans="1:112" ht="14.45" customHeight="1" x14ac:dyDescent="0.25">
      <c r="A487" t="s">
        <v>8627</v>
      </c>
      <c r="B487" t="s">
        <v>113</v>
      </c>
      <c r="C487" s="1">
        <v>45517</v>
      </c>
      <c r="D487" s="1">
        <v>45594</v>
      </c>
      <c r="E487" t="s">
        <v>114</v>
      </c>
      <c r="G487" t="s">
        <v>115</v>
      </c>
      <c r="H487" t="s">
        <v>115</v>
      </c>
      <c r="I487" t="s">
        <v>115</v>
      </c>
      <c r="J487" t="s">
        <v>6213</v>
      </c>
      <c r="K487" t="s">
        <v>2377</v>
      </c>
      <c r="L487" t="s">
        <v>8628</v>
      </c>
      <c r="M487" t="s">
        <v>8629</v>
      </c>
      <c r="N487" t="s">
        <v>119</v>
      </c>
      <c r="O487" t="s">
        <v>120</v>
      </c>
      <c r="P487" s="3">
        <v>96950</v>
      </c>
      <c r="Q487" t="s">
        <v>121</v>
      </c>
      <c r="S487" s="10">
        <v>16702880360</v>
      </c>
      <c r="U487" t="s">
        <v>2379</v>
      </c>
      <c r="V487">
        <v>48819</v>
      </c>
      <c r="W487" t="s">
        <v>123</v>
      </c>
      <c r="Y487" t="s">
        <v>2380</v>
      </c>
      <c r="Z487" t="s">
        <v>2381</v>
      </c>
      <c r="AB487" t="s">
        <v>2382</v>
      </c>
      <c r="AC487" t="s">
        <v>8628</v>
      </c>
      <c r="AD487" t="s">
        <v>8629</v>
      </c>
      <c r="AE487" t="s">
        <v>119</v>
      </c>
      <c r="AF487" t="s">
        <v>120</v>
      </c>
      <c r="AG487" s="3">
        <v>96950</v>
      </c>
      <c r="AH487" t="s">
        <v>121</v>
      </c>
      <c r="AJ487" s="10">
        <v>16702880360</v>
      </c>
      <c r="AK487">
        <v>104</v>
      </c>
      <c r="AL487" t="s">
        <v>2383</v>
      </c>
      <c r="BD487" t="str">
        <f>"43-5011.00"</f>
        <v>43-5011.00</v>
      </c>
      <c r="BE487" t="s">
        <v>7855</v>
      </c>
      <c r="BF487" t="s">
        <v>8630</v>
      </c>
      <c r="BG487" t="s">
        <v>8631</v>
      </c>
      <c r="BH487">
        <v>2</v>
      </c>
      <c r="BJ487" s="1">
        <v>45597</v>
      </c>
      <c r="BK487" s="1">
        <v>45961</v>
      </c>
      <c r="BN487">
        <v>35</v>
      </c>
      <c r="BO487">
        <v>7</v>
      </c>
      <c r="BP487">
        <v>7</v>
      </c>
      <c r="BQ487">
        <v>7</v>
      </c>
      <c r="BR487">
        <v>0</v>
      </c>
      <c r="BS487">
        <v>0</v>
      </c>
      <c r="BT487">
        <v>7</v>
      </c>
      <c r="BU487">
        <v>7</v>
      </c>
      <c r="BV487" t="str">
        <f>"12:00 AM"</f>
        <v>12:00 AM</v>
      </c>
      <c r="BW487" t="str">
        <f>"8:00 AM"</f>
        <v>8:00 AM</v>
      </c>
      <c r="BX487" t="s">
        <v>133</v>
      </c>
      <c r="BY487">
        <v>0</v>
      </c>
      <c r="BZ487">
        <v>12</v>
      </c>
      <c r="CA487" t="s">
        <v>115</v>
      </c>
      <c r="CC487" t="s">
        <v>8632</v>
      </c>
      <c r="CD487" t="s">
        <v>852</v>
      </c>
      <c r="CE487" t="s">
        <v>8633</v>
      </c>
      <c r="CF487" t="s">
        <v>119</v>
      </c>
      <c r="CG487" t="s">
        <v>120</v>
      </c>
      <c r="CH487" s="3">
        <v>96950</v>
      </c>
      <c r="CI487" s="4">
        <v>8.56</v>
      </c>
      <c r="CJ487" s="4">
        <v>9.56</v>
      </c>
      <c r="CK487" s="4">
        <v>12.84</v>
      </c>
      <c r="CL487" s="4">
        <v>14.79</v>
      </c>
      <c r="CM487" t="s">
        <v>136</v>
      </c>
      <c r="CN487" t="s">
        <v>506</v>
      </c>
      <c r="CO487" t="s">
        <v>137</v>
      </c>
      <c r="CQ487" t="s">
        <v>115</v>
      </c>
      <c r="CR487" t="s">
        <v>138</v>
      </c>
      <c r="CS487" t="s">
        <v>139</v>
      </c>
      <c r="CT487" t="s">
        <v>138</v>
      </c>
      <c r="CU487" t="s">
        <v>138</v>
      </c>
      <c r="CV487" t="s">
        <v>138</v>
      </c>
      <c r="CW487" t="s">
        <v>139</v>
      </c>
      <c r="CX487" s="2" t="s">
        <v>8634</v>
      </c>
      <c r="CY487" s="10">
        <v>16702880360</v>
      </c>
      <c r="CZ487" t="s">
        <v>2389</v>
      </c>
      <c r="DA487" t="s">
        <v>8635</v>
      </c>
      <c r="DB487" t="s">
        <v>138</v>
      </c>
      <c r="DC487" t="s">
        <v>115</v>
      </c>
    </row>
    <row r="488" spans="1:112" ht="14.45" customHeight="1" x14ac:dyDescent="0.25">
      <c r="A488" t="s">
        <v>8683</v>
      </c>
      <c r="B488" t="s">
        <v>248</v>
      </c>
      <c r="C488" s="1">
        <v>45530</v>
      </c>
      <c r="D488" s="1">
        <v>45594</v>
      </c>
      <c r="E488" t="s">
        <v>210</v>
      </c>
      <c r="F488" s="1">
        <v>45635</v>
      </c>
      <c r="G488" t="s">
        <v>115</v>
      </c>
      <c r="H488" t="s">
        <v>115</v>
      </c>
      <c r="I488" t="s">
        <v>115</v>
      </c>
      <c r="J488" t="s">
        <v>249</v>
      </c>
      <c r="L488" t="s">
        <v>8684</v>
      </c>
      <c r="N488" t="s">
        <v>119</v>
      </c>
      <c r="O488" t="s">
        <v>120</v>
      </c>
      <c r="P488" s="3">
        <v>96950</v>
      </c>
      <c r="Q488" t="s">
        <v>121</v>
      </c>
      <c r="S488" s="10">
        <v>16702368202</v>
      </c>
      <c r="T488">
        <v>3554</v>
      </c>
      <c r="U488" t="s">
        <v>252</v>
      </c>
      <c r="V488">
        <v>62211</v>
      </c>
      <c r="W488" t="s">
        <v>123</v>
      </c>
      <c r="Y488" t="s">
        <v>253</v>
      </c>
      <c r="Z488" t="s">
        <v>254</v>
      </c>
      <c r="AA488" t="s">
        <v>255</v>
      </c>
      <c r="AB488" t="s">
        <v>256</v>
      </c>
      <c r="AC488" t="s">
        <v>250</v>
      </c>
      <c r="AE488" t="s">
        <v>119</v>
      </c>
      <c r="AF488" t="s">
        <v>120</v>
      </c>
      <c r="AG488" s="3">
        <v>96950</v>
      </c>
      <c r="AH488" t="s">
        <v>121</v>
      </c>
      <c r="AJ488" s="10">
        <v>16702368202</v>
      </c>
      <c r="AK488">
        <v>3554</v>
      </c>
      <c r="AL488" t="s">
        <v>257</v>
      </c>
      <c r="BD488" t="str">
        <f>"29-2034.00"</f>
        <v>29-2034.00</v>
      </c>
      <c r="BE488" t="s">
        <v>8685</v>
      </c>
      <c r="BF488" t="s">
        <v>8686</v>
      </c>
      <c r="BG488" t="s">
        <v>8687</v>
      </c>
      <c r="BH488">
        <v>2</v>
      </c>
      <c r="BI488">
        <v>2</v>
      </c>
      <c r="BJ488" s="1">
        <v>45637</v>
      </c>
      <c r="BK488" s="1">
        <v>46001</v>
      </c>
      <c r="BL488" s="1">
        <v>45637</v>
      </c>
      <c r="BM488" s="1">
        <v>46001</v>
      </c>
      <c r="BN488">
        <v>40</v>
      </c>
      <c r="BO488">
        <v>0</v>
      </c>
      <c r="BP488">
        <v>8</v>
      </c>
      <c r="BQ488">
        <v>8</v>
      </c>
      <c r="BR488">
        <v>8</v>
      </c>
      <c r="BS488">
        <v>8</v>
      </c>
      <c r="BT488">
        <v>8</v>
      </c>
      <c r="BU488">
        <v>0</v>
      </c>
      <c r="BV488" t="str">
        <f>"7:30 AM"</f>
        <v>7:30 AM</v>
      </c>
      <c r="BW488" t="str">
        <f>"4:30 PM"</f>
        <v>4:30 PM</v>
      </c>
      <c r="BX488" t="s">
        <v>189</v>
      </c>
      <c r="BY488">
        <v>0</v>
      </c>
      <c r="BZ488">
        <v>24</v>
      </c>
      <c r="CA488" t="s">
        <v>115</v>
      </c>
      <c r="CC488" s="2" t="s">
        <v>8688</v>
      </c>
      <c r="CD488" t="s">
        <v>8684</v>
      </c>
      <c r="CE488" t="s">
        <v>8689</v>
      </c>
      <c r="CF488" t="s">
        <v>119</v>
      </c>
      <c r="CG488" t="s">
        <v>120</v>
      </c>
      <c r="CH488" s="3">
        <v>96950</v>
      </c>
      <c r="CI488" s="4">
        <v>14.62</v>
      </c>
      <c r="CJ488" s="4">
        <v>23.55</v>
      </c>
      <c r="CK488" s="4">
        <v>21.93</v>
      </c>
      <c r="CL488" s="4">
        <v>35.33</v>
      </c>
      <c r="CM488" t="s">
        <v>136</v>
      </c>
      <c r="CN488" t="s">
        <v>8690</v>
      </c>
      <c r="CO488" t="s">
        <v>137</v>
      </c>
      <c r="CQ488" t="s">
        <v>138</v>
      </c>
      <c r="CR488" t="s">
        <v>138</v>
      </c>
      <c r="CS488" t="s">
        <v>139</v>
      </c>
      <c r="CT488" t="s">
        <v>138</v>
      </c>
      <c r="CU488" t="s">
        <v>139</v>
      </c>
      <c r="CV488" t="s">
        <v>139</v>
      </c>
      <c r="CW488" t="s">
        <v>139</v>
      </c>
      <c r="CX488" t="s">
        <v>8691</v>
      </c>
      <c r="CY488" s="10">
        <v>16702368202</v>
      </c>
      <c r="CZ488" t="s">
        <v>263</v>
      </c>
      <c r="DA488" t="s">
        <v>938</v>
      </c>
      <c r="DB488" t="s">
        <v>138</v>
      </c>
      <c r="DC488" t="s">
        <v>115</v>
      </c>
      <c r="DD488" t="s">
        <v>4896</v>
      </c>
      <c r="DE488" t="s">
        <v>4897</v>
      </c>
      <c r="DF488" t="s">
        <v>4316</v>
      </c>
      <c r="DG488" t="s">
        <v>8692</v>
      </c>
      <c r="DH488" t="s">
        <v>267</v>
      </c>
    </row>
    <row r="489" spans="1:112" ht="14.45" customHeight="1" x14ac:dyDescent="0.25">
      <c r="A489" t="s">
        <v>10379</v>
      </c>
      <c r="B489" t="s">
        <v>248</v>
      </c>
      <c r="C489" s="1">
        <v>45479</v>
      </c>
      <c r="D489" s="1">
        <v>45594</v>
      </c>
      <c r="E489" t="s">
        <v>114</v>
      </c>
      <c r="G489" t="s">
        <v>115</v>
      </c>
      <c r="H489" t="s">
        <v>115</v>
      </c>
      <c r="I489" t="s">
        <v>115</v>
      </c>
      <c r="J489" t="s">
        <v>9310</v>
      </c>
      <c r="L489" t="s">
        <v>160</v>
      </c>
      <c r="N489" t="s">
        <v>119</v>
      </c>
      <c r="O489" t="s">
        <v>120</v>
      </c>
      <c r="P489" s="3">
        <v>96950</v>
      </c>
      <c r="Q489" t="s">
        <v>121</v>
      </c>
      <c r="S489" s="10">
        <v>16702356622</v>
      </c>
      <c r="U489" t="s">
        <v>9311</v>
      </c>
      <c r="V489">
        <v>56221</v>
      </c>
      <c r="W489" t="s">
        <v>123</v>
      </c>
      <c r="Y489" t="s">
        <v>162</v>
      </c>
      <c r="Z489" t="s">
        <v>163</v>
      </c>
      <c r="AA489" t="s">
        <v>164</v>
      </c>
      <c r="AB489" t="s">
        <v>183</v>
      </c>
      <c r="AC489" t="s">
        <v>166</v>
      </c>
      <c r="AE489" t="s">
        <v>119</v>
      </c>
      <c r="AF489" t="s">
        <v>120</v>
      </c>
      <c r="AG489" s="3">
        <v>96950</v>
      </c>
      <c r="AH489" t="s">
        <v>121</v>
      </c>
      <c r="AJ489" s="10">
        <v>16702356622</v>
      </c>
      <c r="AL489" t="s">
        <v>9312</v>
      </c>
      <c r="BD489" t="str">
        <f>"49-3042.00"</f>
        <v>49-3042.00</v>
      </c>
      <c r="BE489" t="s">
        <v>1508</v>
      </c>
      <c r="BF489" t="s">
        <v>9313</v>
      </c>
      <c r="BG489" t="s">
        <v>1847</v>
      </c>
      <c r="BH489">
        <v>3</v>
      </c>
      <c r="BI489">
        <v>3</v>
      </c>
      <c r="BJ489" s="1">
        <v>45566</v>
      </c>
      <c r="BK489" s="1">
        <v>45930</v>
      </c>
      <c r="BL489" s="1">
        <v>45594</v>
      </c>
      <c r="BM489" s="1">
        <v>45930</v>
      </c>
      <c r="BN489">
        <v>40</v>
      </c>
      <c r="BO489">
        <v>0</v>
      </c>
      <c r="BP489">
        <v>8</v>
      </c>
      <c r="BQ489">
        <v>8</v>
      </c>
      <c r="BR489">
        <v>8</v>
      </c>
      <c r="BS489">
        <v>8</v>
      </c>
      <c r="BT489">
        <v>8</v>
      </c>
      <c r="BU489">
        <v>0</v>
      </c>
      <c r="BV489" t="str">
        <f>"7:30 AM"</f>
        <v>7:30 AM</v>
      </c>
      <c r="BW489" t="str">
        <f>"4:30 PM"</f>
        <v>4:30 PM</v>
      </c>
      <c r="BX489" t="s">
        <v>133</v>
      </c>
      <c r="BY489">
        <v>0</v>
      </c>
      <c r="BZ489">
        <v>6</v>
      </c>
      <c r="CA489" t="s">
        <v>115</v>
      </c>
      <c r="CC489" t="s">
        <v>9314</v>
      </c>
      <c r="CD489" t="s">
        <v>9315</v>
      </c>
      <c r="CF489" t="s">
        <v>119</v>
      </c>
      <c r="CG489" t="s">
        <v>120</v>
      </c>
      <c r="CH489" s="3">
        <v>96950</v>
      </c>
      <c r="CI489" s="4">
        <v>12.48</v>
      </c>
      <c r="CJ489" s="4">
        <v>13</v>
      </c>
      <c r="CK489" s="4">
        <v>18.72</v>
      </c>
      <c r="CL489" s="4">
        <v>19.5</v>
      </c>
      <c r="CM489" t="s">
        <v>136</v>
      </c>
      <c r="CN489" t="s">
        <v>240</v>
      </c>
      <c r="CO489" t="s">
        <v>173</v>
      </c>
      <c r="CQ489" t="s">
        <v>115</v>
      </c>
      <c r="CR489" t="s">
        <v>138</v>
      </c>
      <c r="CS489" t="s">
        <v>138</v>
      </c>
      <c r="CT489" t="s">
        <v>138</v>
      </c>
      <c r="CU489" t="s">
        <v>139</v>
      </c>
      <c r="CV489" t="s">
        <v>138</v>
      </c>
      <c r="CW489" t="s">
        <v>138</v>
      </c>
      <c r="CX489" t="s">
        <v>10380</v>
      </c>
      <c r="CY489" s="10">
        <v>16702356622</v>
      </c>
      <c r="CZ489" t="s">
        <v>9312</v>
      </c>
      <c r="DA489" t="s">
        <v>139</v>
      </c>
      <c r="DB489" t="s">
        <v>138</v>
      </c>
      <c r="DC489" t="s">
        <v>115</v>
      </c>
    </row>
    <row r="490" spans="1:112" ht="14.45" customHeight="1" x14ac:dyDescent="0.25">
      <c r="A490" t="s">
        <v>11974</v>
      </c>
      <c r="B490" t="s">
        <v>142</v>
      </c>
      <c r="C490" s="1">
        <v>45588</v>
      </c>
      <c r="D490" s="1">
        <v>45594</v>
      </c>
      <c r="E490" t="s">
        <v>210</v>
      </c>
      <c r="F490" s="1">
        <v>45769</v>
      </c>
      <c r="G490" t="s">
        <v>115</v>
      </c>
      <c r="H490" t="s">
        <v>115</v>
      </c>
      <c r="I490" t="s">
        <v>115</v>
      </c>
      <c r="J490" t="s">
        <v>2088</v>
      </c>
      <c r="L490" t="s">
        <v>2089</v>
      </c>
      <c r="M490" t="s">
        <v>139</v>
      </c>
      <c r="N490" t="s">
        <v>128</v>
      </c>
      <c r="O490" t="s">
        <v>120</v>
      </c>
      <c r="P490" s="3">
        <v>96950</v>
      </c>
      <c r="Q490" t="s">
        <v>121</v>
      </c>
      <c r="R490" t="s">
        <v>139</v>
      </c>
      <c r="S490" s="10">
        <v>16702852137</v>
      </c>
      <c r="U490" t="s">
        <v>2090</v>
      </c>
      <c r="V490">
        <v>561320</v>
      </c>
      <c r="W490" t="s">
        <v>532</v>
      </c>
      <c r="X490" t="s">
        <v>138</v>
      </c>
      <c r="Y490" t="s">
        <v>2091</v>
      </c>
      <c r="Z490" t="s">
        <v>2092</v>
      </c>
      <c r="AA490" t="s">
        <v>2093</v>
      </c>
      <c r="AB490" t="s">
        <v>658</v>
      </c>
      <c r="AC490" t="s">
        <v>2089</v>
      </c>
      <c r="AD490" t="s">
        <v>139</v>
      </c>
      <c r="AE490" t="s">
        <v>128</v>
      </c>
      <c r="AF490" t="s">
        <v>120</v>
      </c>
      <c r="AG490" s="3">
        <v>96950</v>
      </c>
      <c r="AH490" t="s">
        <v>121</v>
      </c>
      <c r="AJ490" s="10">
        <v>16702852137</v>
      </c>
      <c r="AL490" t="s">
        <v>2094</v>
      </c>
      <c r="BD490" t="str">
        <f>"41-2031.00"</f>
        <v>41-2031.00</v>
      </c>
      <c r="BE490" t="s">
        <v>2739</v>
      </c>
      <c r="BF490" t="s">
        <v>7829</v>
      </c>
      <c r="BG490" t="s">
        <v>7830</v>
      </c>
      <c r="BH490">
        <v>4</v>
      </c>
      <c r="BJ490" s="1">
        <v>45771</v>
      </c>
      <c r="BK490" s="1">
        <v>46135</v>
      </c>
      <c r="BN490">
        <v>35</v>
      </c>
      <c r="BO490">
        <v>0</v>
      </c>
      <c r="BP490">
        <v>6</v>
      </c>
      <c r="BQ490">
        <v>6</v>
      </c>
      <c r="BR490">
        <v>6</v>
      </c>
      <c r="BS490">
        <v>6</v>
      </c>
      <c r="BT490">
        <v>6</v>
      </c>
      <c r="BU490">
        <v>5</v>
      </c>
      <c r="BV490" t="str">
        <f>"10:00 AM"</f>
        <v>10:00 AM</v>
      </c>
      <c r="BW490" t="str">
        <f>"5:00 PM"</f>
        <v>5:00 PM</v>
      </c>
      <c r="BX490" t="s">
        <v>133</v>
      </c>
      <c r="BY490">
        <v>0</v>
      </c>
      <c r="BZ490">
        <v>12</v>
      </c>
      <c r="CA490" t="s">
        <v>115</v>
      </c>
      <c r="CC490" t="s">
        <v>224</v>
      </c>
      <c r="CD490" t="s">
        <v>1358</v>
      </c>
      <c r="CE490" t="s">
        <v>2096</v>
      </c>
      <c r="CF490" t="s">
        <v>128</v>
      </c>
      <c r="CG490" t="s">
        <v>120</v>
      </c>
      <c r="CH490" s="3">
        <v>96950</v>
      </c>
      <c r="CI490" s="4">
        <v>9.9</v>
      </c>
      <c r="CJ490" s="4">
        <v>9.9</v>
      </c>
      <c r="CK490" s="4">
        <v>14.85</v>
      </c>
      <c r="CL490" s="4">
        <v>14.85</v>
      </c>
      <c r="CM490" t="s">
        <v>136</v>
      </c>
      <c r="CN490" t="s">
        <v>139</v>
      </c>
      <c r="CO490" t="s">
        <v>137</v>
      </c>
      <c r="CQ490" t="s">
        <v>115</v>
      </c>
      <c r="CR490" t="s">
        <v>138</v>
      </c>
      <c r="CS490" t="s">
        <v>139</v>
      </c>
      <c r="CT490" t="s">
        <v>138</v>
      </c>
      <c r="CU490" t="s">
        <v>139</v>
      </c>
      <c r="CV490" t="s">
        <v>138</v>
      </c>
      <c r="CW490" t="s">
        <v>139</v>
      </c>
      <c r="CX490" t="s">
        <v>2097</v>
      </c>
      <c r="CY490" s="10">
        <v>16702852137</v>
      </c>
      <c r="CZ490" t="s">
        <v>2094</v>
      </c>
      <c r="DA490" t="s">
        <v>139</v>
      </c>
      <c r="DB490" t="s">
        <v>138</v>
      </c>
      <c r="DC490" t="s">
        <v>138</v>
      </c>
    </row>
    <row r="491" spans="1:112" ht="14.45" customHeight="1" x14ac:dyDescent="0.25">
      <c r="A491" t="s">
        <v>12666</v>
      </c>
      <c r="B491" t="s">
        <v>248</v>
      </c>
      <c r="C491" s="1">
        <v>45530</v>
      </c>
      <c r="D491" s="1">
        <v>45594</v>
      </c>
      <c r="E491" t="s">
        <v>210</v>
      </c>
      <c r="F491" s="1">
        <v>45625</v>
      </c>
      <c r="G491" t="s">
        <v>115</v>
      </c>
      <c r="H491" t="s">
        <v>115</v>
      </c>
      <c r="I491" t="s">
        <v>115</v>
      </c>
      <c r="J491" t="s">
        <v>1141</v>
      </c>
      <c r="K491" t="s">
        <v>139</v>
      </c>
      <c r="L491" t="s">
        <v>1142</v>
      </c>
      <c r="N491" t="s">
        <v>119</v>
      </c>
      <c r="O491" t="s">
        <v>120</v>
      </c>
      <c r="P491" s="3">
        <v>96950</v>
      </c>
      <c r="Q491" t="s">
        <v>121</v>
      </c>
      <c r="S491" s="10">
        <v>16702346089</v>
      </c>
      <c r="U491" t="s">
        <v>1143</v>
      </c>
      <c r="V491">
        <v>5613</v>
      </c>
      <c r="W491" t="s">
        <v>532</v>
      </c>
      <c r="X491" t="s">
        <v>138</v>
      </c>
      <c r="Y491" t="s">
        <v>1144</v>
      </c>
      <c r="Z491" t="s">
        <v>1145</v>
      </c>
      <c r="AA491" t="s">
        <v>489</v>
      </c>
      <c r="AB491" t="s">
        <v>1146</v>
      </c>
      <c r="AC491" t="s">
        <v>1142</v>
      </c>
      <c r="AE491" t="s">
        <v>119</v>
      </c>
      <c r="AF491" t="s">
        <v>120</v>
      </c>
      <c r="AG491" s="3">
        <v>96950</v>
      </c>
      <c r="AH491" t="s">
        <v>121</v>
      </c>
      <c r="AJ491" s="10">
        <v>16702346089</v>
      </c>
      <c r="AL491" t="s">
        <v>1148</v>
      </c>
      <c r="BD491" t="str">
        <f>"49-9071.00"</f>
        <v>49-9071.00</v>
      </c>
      <c r="BE491" t="s">
        <v>169</v>
      </c>
      <c r="BF491" t="s">
        <v>1149</v>
      </c>
      <c r="BG491" t="s">
        <v>1150</v>
      </c>
      <c r="BH491">
        <v>3</v>
      </c>
      <c r="BI491">
        <v>3</v>
      </c>
      <c r="BJ491" s="1">
        <v>45627</v>
      </c>
      <c r="BK491" s="1">
        <v>45991</v>
      </c>
      <c r="BL491" s="1">
        <v>45627</v>
      </c>
      <c r="BM491" s="1">
        <v>45991</v>
      </c>
      <c r="BN491">
        <v>40</v>
      </c>
      <c r="BO491">
        <v>0</v>
      </c>
      <c r="BP491">
        <v>8</v>
      </c>
      <c r="BQ491">
        <v>8</v>
      </c>
      <c r="BR491">
        <v>8</v>
      </c>
      <c r="BS491">
        <v>8</v>
      </c>
      <c r="BT491">
        <v>8</v>
      </c>
      <c r="BU491">
        <v>0</v>
      </c>
      <c r="BV491" t="str">
        <f>"7:00 AM"</f>
        <v>7:00 AM</v>
      </c>
      <c r="BW491" t="str">
        <f>"4:00 PM"</f>
        <v>4:00 PM</v>
      </c>
      <c r="BX491" t="s">
        <v>133</v>
      </c>
      <c r="BY491">
        <v>0</v>
      </c>
      <c r="BZ491">
        <v>12</v>
      </c>
      <c r="CA491" t="s">
        <v>115</v>
      </c>
      <c r="CC491" t="s">
        <v>1151</v>
      </c>
      <c r="CD491" t="s">
        <v>12667</v>
      </c>
      <c r="CF491" t="s">
        <v>119</v>
      </c>
      <c r="CG491" t="s">
        <v>120</v>
      </c>
      <c r="CH491" s="3">
        <v>96950</v>
      </c>
      <c r="CI491" s="4">
        <v>9.75</v>
      </c>
      <c r="CJ491" s="4">
        <v>9.75</v>
      </c>
      <c r="CK491" s="4">
        <v>0</v>
      </c>
      <c r="CL491" s="4">
        <v>0</v>
      </c>
      <c r="CM491" t="s">
        <v>136</v>
      </c>
      <c r="CN491" t="s">
        <v>139</v>
      </c>
      <c r="CO491" t="s">
        <v>137</v>
      </c>
      <c r="CQ491" t="s">
        <v>115</v>
      </c>
      <c r="CR491" t="s">
        <v>138</v>
      </c>
      <c r="CS491" t="s">
        <v>139</v>
      </c>
      <c r="CT491" t="s">
        <v>139</v>
      </c>
      <c r="CU491" t="s">
        <v>139</v>
      </c>
      <c r="CV491" t="s">
        <v>138</v>
      </c>
      <c r="CW491" t="s">
        <v>139</v>
      </c>
      <c r="CX491" t="s">
        <v>1153</v>
      </c>
      <c r="CY491" s="10">
        <v>16702346089</v>
      </c>
      <c r="CZ491" t="s">
        <v>1148</v>
      </c>
      <c r="DA491" t="s">
        <v>139</v>
      </c>
      <c r="DB491" t="s">
        <v>138</v>
      </c>
      <c r="DC491" t="s">
        <v>138</v>
      </c>
    </row>
    <row r="492" spans="1:112" ht="14.45" customHeight="1" x14ac:dyDescent="0.25">
      <c r="A492" t="s">
        <v>13862</v>
      </c>
      <c r="B492" t="s">
        <v>158</v>
      </c>
      <c r="C492" s="1">
        <v>45454</v>
      </c>
      <c r="D492" s="1">
        <v>45594</v>
      </c>
      <c r="E492" t="s">
        <v>114</v>
      </c>
      <c r="G492" t="s">
        <v>138</v>
      </c>
      <c r="H492" t="s">
        <v>115</v>
      </c>
      <c r="I492" t="s">
        <v>115</v>
      </c>
      <c r="J492" t="s">
        <v>5610</v>
      </c>
      <c r="K492" t="s">
        <v>5611</v>
      </c>
      <c r="L492" t="s">
        <v>5612</v>
      </c>
      <c r="N492" t="s">
        <v>119</v>
      </c>
      <c r="O492" t="s">
        <v>120</v>
      </c>
      <c r="P492" s="3">
        <v>96950</v>
      </c>
      <c r="Q492" t="s">
        <v>121</v>
      </c>
      <c r="S492" s="10">
        <v>16702350200</v>
      </c>
      <c r="U492" t="s">
        <v>5613</v>
      </c>
      <c r="V492">
        <v>7225</v>
      </c>
      <c r="W492" t="s">
        <v>123</v>
      </c>
      <c r="Y492" t="s">
        <v>5614</v>
      </c>
      <c r="Z492" t="s">
        <v>5615</v>
      </c>
      <c r="AB492" t="s">
        <v>295</v>
      </c>
      <c r="AC492" t="s">
        <v>5612</v>
      </c>
      <c r="AE492" t="s">
        <v>119</v>
      </c>
      <c r="AF492" t="s">
        <v>120</v>
      </c>
      <c r="AG492" s="3">
        <v>96950</v>
      </c>
      <c r="AH492" t="s">
        <v>121</v>
      </c>
      <c r="AJ492" s="10">
        <v>16702350200</v>
      </c>
      <c r="AL492" t="s">
        <v>404</v>
      </c>
      <c r="AM492" t="s">
        <v>400</v>
      </c>
      <c r="AN492" t="s">
        <v>401</v>
      </c>
      <c r="AO492" t="s">
        <v>402</v>
      </c>
      <c r="AQ492" t="s">
        <v>403</v>
      </c>
      <c r="AS492" t="s">
        <v>119</v>
      </c>
      <c r="AT492" t="s">
        <v>120</v>
      </c>
      <c r="AU492" s="3">
        <v>96950</v>
      </c>
      <c r="AV492" t="s">
        <v>121</v>
      </c>
      <c r="AX492">
        <v>16702353403</v>
      </c>
      <c r="AZ492" t="s">
        <v>2323</v>
      </c>
      <c r="BA492" t="s">
        <v>405</v>
      </c>
      <c r="BD492" t="str">
        <f>"35-1012.00"</f>
        <v>35-1012.00</v>
      </c>
      <c r="BE492" t="s">
        <v>3493</v>
      </c>
      <c r="BF492" t="s">
        <v>13863</v>
      </c>
      <c r="BG492" t="s">
        <v>5617</v>
      </c>
      <c r="BH492">
        <v>1</v>
      </c>
      <c r="BJ492" s="1">
        <v>45567</v>
      </c>
      <c r="BK492" s="1">
        <v>46661</v>
      </c>
      <c r="BN492">
        <v>35</v>
      </c>
      <c r="BO492">
        <v>0</v>
      </c>
      <c r="BP492">
        <v>7</v>
      </c>
      <c r="BQ492">
        <v>7</v>
      </c>
      <c r="BR492">
        <v>7</v>
      </c>
      <c r="BS492">
        <v>7</v>
      </c>
      <c r="BT492">
        <v>7</v>
      </c>
      <c r="BU492">
        <v>0</v>
      </c>
      <c r="BV492" t="str">
        <f>"9:00 AM"</f>
        <v>9:00 AM</v>
      </c>
      <c r="BW492" t="str">
        <f>"5:00 PM"</f>
        <v>5:00 PM</v>
      </c>
      <c r="BX492" t="s">
        <v>133</v>
      </c>
      <c r="BY492">
        <v>0</v>
      </c>
      <c r="BZ492">
        <v>12</v>
      </c>
      <c r="CA492" t="s">
        <v>138</v>
      </c>
      <c r="CB492">
        <v>2</v>
      </c>
      <c r="CC492" s="2" t="s">
        <v>13864</v>
      </c>
      <c r="CD492" t="s">
        <v>12229</v>
      </c>
      <c r="CF492" t="s">
        <v>119</v>
      </c>
      <c r="CG492" t="s">
        <v>120</v>
      </c>
      <c r="CH492" s="3">
        <v>96950</v>
      </c>
      <c r="CI492" s="4">
        <v>10.3</v>
      </c>
      <c r="CJ492" s="4">
        <v>10.3</v>
      </c>
      <c r="CK492" s="4">
        <v>0</v>
      </c>
      <c r="CL492" s="4">
        <v>0</v>
      </c>
      <c r="CM492" t="s">
        <v>136</v>
      </c>
      <c r="CN492" t="s">
        <v>191</v>
      </c>
      <c r="CO492" t="s">
        <v>137</v>
      </c>
      <c r="CQ492" t="s">
        <v>115</v>
      </c>
      <c r="CR492" t="s">
        <v>138</v>
      </c>
      <c r="CS492" t="s">
        <v>139</v>
      </c>
      <c r="CT492" t="s">
        <v>139</v>
      </c>
      <c r="CU492" t="s">
        <v>139</v>
      </c>
      <c r="CV492" t="s">
        <v>138</v>
      </c>
      <c r="CW492" t="s">
        <v>139</v>
      </c>
      <c r="CX492" t="s">
        <v>2328</v>
      </c>
      <c r="CY492" s="10">
        <v>16702350200</v>
      </c>
      <c r="CZ492" t="s">
        <v>404</v>
      </c>
      <c r="DA492" t="s">
        <v>139</v>
      </c>
      <c r="DB492" t="s">
        <v>138</v>
      </c>
      <c r="DC492" t="s">
        <v>115</v>
      </c>
    </row>
    <row r="493" spans="1:112" ht="14.45" customHeight="1" x14ac:dyDescent="0.25">
      <c r="A493" t="s">
        <v>914</v>
      </c>
      <c r="B493" t="s">
        <v>158</v>
      </c>
      <c r="C493" s="1">
        <v>45460</v>
      </c>
      <c r="D493" s="1">
        <v>45595</v>
      </c>
      <c r="E493" t="s">
        <v>210</v>
      </c>
      <c r="F493" s="1">
        <v>45564</v>
      </c>
      <c r="G493" t="s">
        <v>138</v>
      </c>
      <c r="H493" t="s">
        <v>115</v>
      </c>
      <c r="I493" t="s">
        <v>115</v>
      </c>
      <c r="J493" t="s">
        <v>915</v>
      </c>
      <c r="L493" t="s">
        <v>916</v>
      </c>
      <c r="M493" t="s">
        <v>917</v>
      </c>
      <c r="N493" t="s">
        <v>119</v>
      </c>
      <c r="O493" t="s">
        <v>120</v>
      </c>
      <c r="P493" s="3">
        <v>96950</v>
      </c>
      <c r="Q493" t="s">
        <v>121</v>
      </c>
      <c r="S493" s="10">
        <v>16702345828</v>
      </c>
      <c r="U493" t="s">
        <v>918</v>
      </c>
      <c r="V493">
        <v>56173</v>
      </c>
      <c r="W493" t="s">
        <v>123</v>
      </c>
      <c r="Y493" t="s">
        <v>919</v>
      </c>
      <c r="Z493" t="s">
        <v>920</v>
      </c>
      <c r="AB493" t="s">
        <v>295</v>
      </c>
      <c r="AC493" t="s">
        <v>916</v>
      </c>
      <c r="AD493" t="s">
        <v>917</v>
      </c>
      <c r="AE493" t="s">
        <v>119</v>
      </c>
      <c r="AF493" t="s">
        <v>120</v>
      </c>
      <c r="AG493" s="3">
        <v>96950</v>
      </c>
      <c r="AH493" t="s">
        <v>121</v>
      </c>
      <c r="AJ493" s="10">
        <v>16702345828</v>
      </c>
      <c r="AL493" t="s">
        <v>921</v>
      </c>
      <c r="AM493" t="s">
        <v>400</v>
      </c>
      <c r="AN493" t="s">
        <v>255</v>
      </c>
      <c r="AO493" t="s">
        <v>922</v>
      </c>
      <c r="AQ493" t="s">
        <v>923</v>
      </c>
      <c r="AR493" t="s">
        <v>924</v>
      </c>
      <c r="AS493" t="s">
        <v>119</v>
      </c>
      <c r="AT493" t="s">
        <v>120</v>
      </c>
      <c r="AU493" s="3">
        <v>96950</v>
      </c>
      <c r="AV493" t="s">
        <v>121</v>
      </c>
      <c r="AX493">
        <v>16702872946</v>
      </c>
      <c r="AZ493" t="s">
        <v>925</v>
      </c>
      <c r="BA493" t="s">
        <v>926</v>
      </c>
      <c r="BD493" t="str">
        <f>"37-3011.00"</f>
        <v>37-3011.00</v>
      </c>
      <c r="BE493" t="s">
        <v>927</v>
      </c>
      <c r="BF493" t="s">
        <v>928</v>
      </c>
      <c r="BG493" t="s">
        <v>929</v>
      </c>
      <c r="BH493">
        <v>1</v>
      </c>
      <c r="BJ493" s="1">
        <v>45566</v>
      </c>
      <c r="BK493" s="1">
        <v>46660</v>
      </c>
      <c r="BN493">
        <v>40</v>
      </c>
      <c r="BO493">
        <v>0</v>
      </c>
      <c r="BP493">
        <v>8</v>
      </c>
      <c r="BQ493">
        <v>8</v>
      </c>
      <c r="BR493">
        <v>8</v>
      </c>
      <c r="BS493">
        <v>8</v>
      </c>
      <c r="BT493">
        <v>8</v>
      </c>
      <c r="BU493">
        <v>0</v>
      </c>
      <c r="BV493" t="str">
        <f>"8:00 AM"</f>
        <v>8:00 AM</v>
      </c>
      <c r="BW493" t="str">
        <f>"5:00 PM"</f>
        <v>5:00 PM</v>
      </c>
      <c r="BX493" t="s">
        <v>240</v>
      </c>
      <c r="BY493">
        <v>0</v>
      </c>
      <c r="BZ493">
        <v>3</v>
      </c>
      <c r="CA493" t="s">
        <v>115</v>
      </c>
      <c r="CC493" t="s">
        <v>191</v>
      </c>
      <c r="CD493" t="s">
        <v>916</v>
      </c>
      <c r="CE493" t="s">
        <v>917</v>
      </c>
      <c r="CF493" t="s">
        <v>119</v>
      </c>
      <c r="CG493" t="s">
        <v>120</v>
      </c>
      <c r="CH493" s="3">
        <v>96950</v>
      </c>
      <c r="CI493" s="4">
        <v>8.26</v>
      </c>
      <c r="CJ493" s="4">
        <v>8.26</v>
      </c>
      <c r="CK493" s="4">
        <v>12.39</v>
      </c>
      <c r="CL493" s="4">
        <v>12.39</v>
      </c>
      <c r="CM493" t="s">
        <v>136</v>
      </c>
      <c r="CN493" t="s">
        <v>191</v>
      </c>
      <c r="CO493" t="s">
        <v>137</v>
      </c>
      <c r="CQ493" t="s">
        <v>115</v>
      </c>
      <c r="CR493" t="s">
        <v>138</v>
      </c>
      <c r="CS493" t="s">
        <v>139</v>
      </c>
      <c r="CT493" t="s">
        <v>138</v>
      </c>
      <c r="CU493" t="s">
        <v>139</v>
      </c>
      <c r="CV493" t="s">
        <v>138</v>
      </c>
      <c r="CW493" t="s">
        <v>139</v>
      </c>
      <c r="CX493" t="s">
        <v>930</v>
      </c>
      <c r="CY493" s="10">
        <v>16702345828</v>
      </c>
      <c r="CZ493" t="s">
        <v>921</v>
      </c>
      <c r="DA493" t="s">
        <v>139</v>
      </c>
      <c r="DB493" t="s">
        <v>138</v>
      </c>
      <c r="DC493" t="s">
        <v>115</v>
      </c>
      <c r="DD493" t="s">
        <v>255</v>
      </c>
      <c r="DE493" t="s">
        <v>922</v>
      </c>
      <c r="DG493" t="s">
        <v>926</v>
      </c>
      <c r="DH493" t="s">
        <v>925</v>
      </c>
    </row>
    <row r="494" spans="1:112" ht="14.45" customHeight="1" x14ac:dyDescent="0.25">
      <c r="A494" t="s">
        <v>2887</v>
      </c>
      <c r="B494" t="s">
        <v>248</v>
      </c>
      <c r="C494" s="1">
        <v>45512</v>
      </c>
      <c r="D494" s="1">
        <v>45595</v>
      </c>
      <c r="E494" t="s">
        <v>210</v>
      </c>
      <c r="F494" s="1">
        <v>45564</v>
      </c>
      <c r="G494" t="s">
        <v>138</v>
      </c>
      <c r="H494" t="s">
        <v>115</v>
      </c>
      <c r="I494" t="s">
        <v>115</v>
      </c>
      <c r="J494" t="s">
        <v>1658</v>
      </c>
      <c r="L494" t="s">
        <v>1659</v>
      </c>
      <c r="M494" t="s">
        <v>1660</v>
      </c>
      <c r="N494" t="s">
        <v>119</v>
      </c>
      <c r="O494" t="s">
        <v>120</v>
      </c>
      <c r="P494" s="3">
        <v>96950</v>
      </c>
      <c r="Q494" t="s">
        <v>121</v>
      </c>
      <c r="R494" t="s">
        <v>1661</v>
      </c>
      <c r="S494" s="10">
        <v>16702357701</v>
      </c>
      <c r="U494" t="s">
        <v>1662</v>
      </c>
      <c r="V494">
        <v>52211</v>
      </c>
      <c r="W494" t="s">
        <v>123</v>
      </c>
      <c r="Y494" t="s">
        <v>1663</v>
      </c>
      <c r="Z494" t="s">
        <v>2888</v>
      </c>
      <c r="AB494" t="s">
        <v>295</v>
      </c>
      <c r="AC494" t="s">
        <v>1659</v>
      </c>
      <c r="AD494" t="s">
        <v>1660</v>
      </c>
      <c r="AE494" t="s">
        <v>119</v>
      </c>
      <c r="AF494" t="s">
        <v>120</v>
      </c>
      <c r="AG494" s="3">
        <v>96950</v>
      </c>
      <c r="AH494" t="s">
        <v>121</v>
      </c>
      <c r="AI494" t="s">
        <v>762</v>
      </c>
      <c r="AJ494" s="10">
        <v>16702357701</v>
      </c>
      <c r="AL494" t="s">
        <v>1666</v>
      </c>
      <c r="BD494" t="str">
        <f>"13-2061.00"</f>
        <v>13-2061.00</v>
      </c>
      <c r="BE494" t="s">
        <v>2889</v>
      </c>
      <c r="BF494" t="s">
        <v>2890</v>
      </c>
      <c r="BG494" t="s">
        <v>2891</v>
      </c>
      <c r="BH494">
        <v>1</v>
      </c>
      <c r="BI494">
        <v>1</v>
      </c>
      <c r="BJ494" s="1">
        <v>45566</v>
      </c>
      <c r="BK494" s="1">
        <v>46660</v>
      </c>
      <c r="BL494" s="1">
        <v>45595</v>
      </c>
      <c r="BM494" s="1">
        <v>46660</v>
      </c>
      <c r="BN494">
        <v>38</v>
      </c>
      <c r="BO494">
        <v>0</v>
      </c>
      <c r="BP494">
        <v>7</v>
      </c>
      <c r="BQ494">
        <v>7</v>
      </c>
      <c r="BR494">
        <v>7</v>
      </c>
      <c r="BS494">
        <v>7</v>
      </c>
      <c r="BT494">
        <v>7</v>
      </c>
      <c r="BU494">
        <v>3</v>
      </c>
      <c r="BV494" t="str">
        <f>"8:45 AM"</f>
        <v>8:45 AM</v>
      </c>
      <c r="BW494" t="str">
        <f>"4:45 PM"</f>
        <v>4:45 PM</v>
      </c>
      <c r="BX494" t="s">
        <v>360</v>
      </c>
      <c r="BY494">
        <v>0</v>
      </c>
      <c r="BZ494">
        <v>48</v>
      </c>
      <c r="CA494" t="s">
        <v>115</v>
      </c>
      <c r="CC494" s="2" t="s">
        <v>2892</v>
      </c>
      <c r="CD494" t="s">
        <v>1659</v>
      </c>
      <c r="CE494" t="s">
        <v>1660</v>
      </c>
      <c r="CF494" t="s">
        <v>119</v>
      </c>
      <c r="CG494" t="s">
        <v>120</v>
      </c>
      <c r="CH494" s="3">
        <v>96950</v>
      </c>
      <c r="CI494" s="4">
        <v>16.63</v>
      </c>
      <c r="CJ494" s="4">
        <v>17.25</v>
      </c>
      <c r="CK494" s="4">
        <v>24.95</v>
      </c>
      <c r="CL494" s="4">
        <v>25.88</v>
      </c>
      <c r="CM494" t="s">
        <v>136</v>
      </c>
      <c r="CN494" t="s">
        <v>240</v>
      </c>
      <c r="CO494" t="s">
        <v>137</v>
      </c>
      <c r="CQ494" t="s">
        <v>115</v>
      </c>
      <c r="CR494" t="s">
        <v>138</v>
      </c>
      <c r="CS494" t="s">
        <v>139</v>
      </c>
      <c r="CT494" t="s">
        <v>138</v>
      </c>
      <c r="CU494" t="s">
        <v>139</v>
      </c>
      <c r="CV494" t="s">
        <v>138</v>
      </c>
      <c r="CW494" t="s">
        <v>139</v>
      </c>
      <c r="CX494" t="s">
        <v>1670</v>
      </c>
      <c r="CY494" s="10">
        <v>16702357701</v>
      </c>
      <c r="CZ494" t="s">
        <v>1666</v>
      </c>
      <c r="DA494" t="s">
        <v>139</v>
      </c>
      <c r="DB494" t="s">
        <v>138</v>
      </c>
      <c r="DC494" t="s">
        <v>115</v>
      </c>
    </row>
    <row r="495" spans="1:112" ht="14.45" customHeight="1" x14ac:dyDescent="0.25">
      <c r="A495" t="s">
        <v>4317</v>
      </c>
      <c r="B495" t="s">
        <v>158</v>
      </c>
      <c r="C495" s="1">
        <v>45502</v>
      </c>
      <c r="D495" s="1">
        <v>45595</v>
      </c>
      <c r="E495" t="s">
        <v>114</v>
      </c>
      <c r="G495" t="s">
        <v>115</v>
      </c>
      <c r="H495" t="s">
        <v>115</v>
      </c>
      <c r="I495" t="s">
        <v>115</v>
      </c>
      <c r="J495" t="s">
        <v>4318</v>
      </c>
      <c r="K495" t="s">
        <v>4319</v>
      </c>
      <c r="L495" t="s">
        <v>4320</v>
      </c>
      <c r="N495" t="s">
        <v>119</v>
      </c>
      <c r="O495" t="s">
        <v>120</v>
      </c>
      <c r="P495" s="3">
        <v>96950</v>
      </c>
      <c r="Q495" t="s">
        <v>121</v>
      </c>
      <c r="S495" s="10">
        <v>16707834444</v>
      </c>
      <c r="U495" t="s">
        <v>4321</v>
      </c>
      <c r="V495">
        <v>722511</v>
      </c>
      <c r="W495" t="s">
        <v>123</v>
      </c>
      <c r="Y495" t="s">
        <v>1782</v>
      </c>
      <c r="Z495" t="s">
        <v>4322</v>
      </c>
      <c r="AB495" t="s">
        <v>428</v>
      </c>
      <c r="AC495" t="s">
        <v>4320</v>
      </c>
      <c r="AE495" t="s">
        <v>119</v>
      </c>
      <c r="AF495" t="s">
        <v>120</v>
      </c>
      <c r="AG495" s="3">
        <v>96950</v>
      </c>
      <c r="AH495" t="s">
        <v>121</v>
      </c>
      <c r="AJ495" s="10">
        <v>16707836666</v>
      </c>
      <c r="AL495" t="s">
        <v>4323</v>
      </c>
      <c r="AM495" t="s">
        <v>400</v>
      </c>
      <c r="AN495" t="s">
        <v>4324</v>
      </c>
      <c r="AO495" t="s">
        <v>4325</v>
      </c>
      <c r="AQ495" t="s">
        <v>4326</v>
      </c>
      <c r="AS495" t="s">
        <v>119</v>
      </c>
      <c r="AT495" t="s">
        <v>120</v>
      </c>
      <c r="AU495" s="3">
        <v>96950</v>
      </c>
      <c r="AV495" t="s">
        <v>121</v>
      </c>
      <c r="AX495">
        <v>16702875139</v>
      </c>
      <c r="AZ495" t="s">
        <v>4327</v>
      </c>
      <c r="BA495" t="s">
        <v>4328</v>
      </c>
      <c r="BD495" t="str">
        <f>"35-2014.00"</f>
        <v>35-2014.00</v>
      </c>
      <c r="BE495" t="s">
        <v>221</v>
      </c>
      <c r="BF495" t="s">
        <v>4329</v>
      </c>
      <c r="BG495" t="s">
        <v>373</v>
      </c>
      <c r="BH495">
        <v>3</v>
      </c>
      <c r="BJ495" s="1">
        <v>45597</v>
      </c>
      <c r="BK495" s="1">
        <v>45961</v>
      </c>
      <c r="BN495">
        <v>35</v>
      </c>
      <c r="BO495">
        <v>5</v>
      </c>
      <c r="BP495">
        <v>5</v>
      </c>
      <c r="BQ495">
        <v>5</v>
      </c>
      <c r="BR495">
        <v>5</v>
      </c>
      <c r="BS495">
        <v>5</v>
      </c>
      <c r="BT495">
        <v>5</v>
      </c>
      <c r="BU495">
        <v>5</v>
      </c>
      <c r="BV495" t="str">
        <f>"5:00 PM"</f>
        <v>5:00 PM</v>
      </c>
      <c r="BW495" t="str">
        <f>"10:00 PM"</f>
        <v>10:00 PM</v>
      </c>
      <c r="BX495" t="s">
        <v>240</v>
      </c>
      <c r="BY495">
        <v>0</v>
      </c>
      <c r="BZ495">
        <v>12</v>
      </c>
      <c r="CA495" t="s">
        <v>115</v>
      </c>
      <c r="CC495" t="s">
        <v>4330</v>
      </c>
      <c r="CD495" t="s">
        <v>4331</v>
      </c>
      <c r="CF495" t="s">
        <v>119</v>
      </c>
      <c r="CG495" t="s">
        <v>120</v>
      </c>
      <c r="CH495" s="3">
        <v>96950</v>
      </c>
      <c r="CI495" s="4">
        <v>8.83</v>
      </c>
      <c r="CJ495" s="4">
        <v>8.83</v>
      </c>
      <c r="CK495" s="4">
        <v>13.25</v>
      </c>
      <c r="CL495" s="4">
        <v>13.25</v>
      </c>
      <c r="CM495" t="s">
        <v>136</v>
      </c>
      <c r="CN495" t="s">
        <v>139</v>
      </c>
      <c r="CO495" t="s">
        <v>137</v>
      </c>
      <c r="CQ495" t="s">
        <v>115</v>
      </c>
      <c r="CR495" t="s">
        <v>138</v>
      </c>
      <c r="CS495" t="s">
        <v>139</v>
      </c>
      <c r="CT495" t="s">
        <v>138</v>
      </c>
      <c r="CU495" t="s">
        <v>139</v>
      </c>
      <c r="CV495" t="s">
        <v>138</v>
      </c>
      <c r="CW495" t="s">
        <v>139</v>
      </c>
      <c r="CX495" t="s">
        <v>4332</v>
      </c>
      <c r="CY495" s="10">
        <v>16707836666</v>
      </c>
      <c r="CZ495" t="s">
        <v>4323</v>
      </c>
      <c r="DA495" t="s">
        <v>139</v>
      </c>
      <c r="DB495" t="s">
        <v>138</v>
      </c>
      <c r="DC495" t="s">
        <v>115</v>
      </c>
      <c r="DD495" t="s">
        <v>4324</v>
      </c>
      <c r="DE495" t="s">
        <v>4325</v>
      </c>
      <c r="DG495" t="s">
        <v>4328</v>
      </c>
      <c r="DH495" t="s">
        <v>4327</v>
      </c>
    </row>
    <row r="496" spans="1:112" ht="14.45" customHeight="1" x14ac:dyDescent="0.25">
      <c r="A496" t="s">
        <v>4931</v>
      </c>
      <c r="B496" t="s">
        <v>142</v>
      </c>
      <c r="C496" s="1">
        <v>45594</v>
      </c>
      <c r="D496" s="1">
        <v>45595</v>
      </c>
      <c r="E496" t="s">
        <v>210</v>
      </c>
      <c r="F496" s="1">
        <v>45777</v>
      </c>
      <c r="G496" t="s">
        <v>115</v>
      </c>
      <c r="H496" t="s">
        <v>115</v>
      </c>
      <c r="I496" t="s">
        <v>115</v>
      </c>
      <c r="J496" t="s">
        <v>1300</v>
      </c>
      <c r="L496" t="s">
        <v>3686</v>
      </c>
      <c r="M496" t="s">
        <v>3687</v>
      </c>
      <c r="N496" t="s">
        <v>128</v>
      </c>
      <c r="O496" t="s">
        <v>120</v>
      </c>
      <c r="P496" s="3">
        <v>96950</v>
      </c>
      <c r="Q496" t="s">
        <v>121</v>
      </c>
      <c r="S496" s="10">
        <v>16702350173</v>
      </c>
      <c r="U496" t="s">
        <v>1303</v>
      </c>
      <c r="V496">
        <v>711211</v>
      </c>
      <c r="W496" t="s">
        <v>123</v>
      </c>
      <c r="Y496" t="s">
        <v>1304</v>
      </c>
      <c r="Z496" t="s">
        <v>1305</v>
      </c>
      <c r="AB496" t="s">
        <v>126</v>
      </c>
      <c r="AC496" t="s">
        <v>3686</v>
      </c>
      <c r="AD496" t="s">
        <v>3689</v>
      </c>
      <c r="AE496" t="s">
        <v>128</v>
      </c>
      <c r="AF496" t="s">
        <v>120</v>
      </c>
      <c r="AG496" s="3">
        <v>96950</v>
      </c>
      <c r="AH496" t="s">
        <v>121</v>
      </c>
      <c r="AJ496" s="10">
        <v>16702350173</v>
      </c>
      <c r="AL496" t="s">
        <v>1306</v>
      </c>
      <c r="BD496" t="str">
        <f>"27-2022.00"</f>
        <v>27-2022.00</v>
      </c>
      <c r="BE496" t="s">
        <v>4932</v>
      </c>
      <c r="BF496" t="s">
        <v>4933</v>
      </c>
      <c r="BG496" t="s">
        <v>4934</v>
      </c>
      <c r="BH496">
        <v>1</v>
      </c>
      <c r="BJ496" s="1">
        <v>45778</v>
      </c>
      <c r="BK496" s="1">
        <v>46142</v>
      </c>
      <c r="BN496">
        <v>40</v>
      </c>
      <c r="BO496">
        <v>0</v>
      </c>
      <c r="BP496">
        <v>8</v>
      </c>
      <c r="BQ496">
        <v>8</v>
      </c>
      <c r="BR496">
        <v>8</v>
      </c>
      <c r="BS496">
        <v>8</v>
      </c>
      <c r="BT496">
        <v>8</v>
      </c>
      <c r="BU496">
        <v>0</v>
      </c>
      <c r="BV496" t="str">
        <f>"9:00 AM"</f>
        <v>9:00 AM</v>
      </c>
      <c r="BW496" t="str">
        <f>"6:00 PM"</f>
        <v>6:00 PM</v>
      </c>
      <c r="BX496" t="s">
        <v>360</v>
      </c>
      <c r="BY496">
        <v>12</v>
      </c>
      <c r="BZ496">
        <v>24</v>
      </c>
      <c r="CA496" t="s">
        <v>115</v>
      </c>
      <c r="CC496" t="s">
        <v>4935</v>
      </c>
      <c r="CD496" t="s">
        <v>1311</v>
      </c>
      <c r="CE496" t="s">
        <v>3687</v>
      </c>
      <c r="CF496" t="s">
        <v>128</v>
      </c>
      <c r="CG496" t="s">
        <v>120</v>
      </c>
      <c r="CH496" s="3">
        <v>96950</v>
      </c>
      <c r="CI496" s="4">
        <v>3207.67</v>
      </c>
      <c r="CJ496" s="4">
        <v>3207.67</v>
      </c>
      <c r="CM496" t="s">
        <v>609</v>
      </c>
      <c r="CN496" t="s">
        <v>240</v>
      </c>
      <c r="CO496" t="s">
        <v>137</v>
      </c>
      <c r="CQ496" t="s">
        <v>138</v>
      </c>
      <c r="CR496" t="s">
        <v>138</v>
      </c>
      <c r="CS496" t="s">
        <v>138</v>
      </c>
      <c r="CT496" t="s">
        <v>139</v>
      </c>
      <c r="CU496" t="s">
        <v>138</v>
      </c>
      <c r="CV496" t="s">
        <v>138</v>
      </c>
      <c r="CW496" t="s">
        <v>138</v>
      </c>
      <c r="CX496" t="s">
        <v>240</v>
      </c>
      <c r="CY496" s="10">
        <v>16702350173</v>
      </c>
      <c r="CZ496" t="s">
        <v>1306</v>
      </c>
      <c r="DA496" t="s">
        <v>1313</v>
      </c>
      <c r="DB496" t="s">
        <v>138</v>
      </c>
      <c r="DC496" t="s">
        <v>115</v>
      </c>
    </row>
    <row r="497" spans="1:112" ht="14.45" customHeight="1" x14ac:dyDescent="0.25">
      <c r="A497" t="s">
        <v>5979</v>
      </c>
      <c r="B497" t="s">
        <v>248</v>
      </c>
      <c r="C497" s="1">
        <v>45527</v>
      </c>
      <c r="D497" s="1">
        <v>45595</v>
      </c>
      <c r="E497" t="s">
        <v>210</v>
      </c>
      <c r="F497" s="1">
        <v>45564</v>
      </c>
      <c r="G497" t="s">
        <v>115</v>
      </c>
      <c r="H497" t="s">
        <v>115</v>
      </c>
      <c r="I497" t="s">
        <v>115</v>
      </c>
      <c r="J497" t="s">
        <v>4441</v>
      </c>
      <c r="L497" t="s">
        <v>4442</v>
      </c>
      <c r="M497" t="s">
        <v>5980</v>
      </c>
      <c r="N497" t="s">
        <v>128</v>
      </c>
      <c r="O497" t="s">
        <v>120</v>
      </c>
      <c r="P497" s="3">
        <v>96950</v>
      </c>
      <c r="Q497" t="s">
        <v>121</v>
      </c>
      <c r="S497" s="10">
        <v>16702341726</v>
      </c>
      <c r="U497" t="s">
        <v>4444</v>
      </c>
      <c r="V497">
        <v>311812</v>
      </c>
      <c r="W497" t="s">
        <v>123</v>
      </c>
      <c r="Y497" t="s">
        <v>4445</v>
      </c>
      <c r="Z497" t="s">
        <v>4446</v>
      </c>
      <c r="AA497" t="s">
        <v>4447</v>
      </c>
      <c r="AB497" t="s">
        <v>516</v>
      </c>
      <c r="AC497" t="s">
        <v>4442</v>
      </c>
      <c r="AD497" t="s">
        <v>4443</v>
      </c>
      <c r="AE497" t="s">
        <v>128</v>
      </c>
      <c r="AF497" t="s">
        <v>120</v>
      </c>
      <c r="AG497" s="3">
        <v>96950</v>
      </c>
      <c r="AH497" t="s">
        <v>121</v>
      </c>
      <c r="AJ497" s="10">
        <v>16702341726</v>
      </c>
      <c r="AL497" t="s">
        <v>4448</v>
      </c>
      <c r="BD497" t="str">
        <f>"51-3011.00"</f>
        <v>51-3011.00</v>
      </c>
      <c r="BE497" t="s">
        <v>462</v>
      </c>
      <c r="BF497" t="s">
        <v>5981</v>
      </c>
      <c r="BG497" t="s">
        <v>462</v>
      </c>
      <c r="BH497">
        <v>15</v>
      </c>
      <c r="BI497">
        <v>15</v>
      </c>
      <c r="BJ497" s="1">
        <v>45566</v>
      </c>
      <c r="BK497" s="1">
        <v>45930</v>
      </c>
      <c r="BL497" s="1">
        <v>45595</v>
      </c>
      <c r="BM497" s="1">
        <v>45930</v>
      </c>
      <c r="BN497">
        <v>40</v>
      </c>
      <c r="BO497">
        <v>5</v>
      </c>
      <c r="BP497">
        <v>6</v>
      </c>
      <c r="BQ497">
        <v>6</v>
      </c>
      <c r="BR497">
        <v>6</v>
      </c>
      <c r="BS497">
        <v>6</v>
      </c>
      <c r="BT497">
        <v>6</v>
      </c>
      <c r="BU497">
        <v>5</v>
      </c>
      <c r="BV497" t="str">
        <f>"5:00 AM"</f>
        <v>5:00 AM</v>
      </c>
      <c r="BW497" t="str">
        <f>"7:00 PM"</f>
        <v>7:00 PM</v>
      </c>
      <c r="BX497" t="s">
        <v>240</v>
      </c>
      <c r="BY497">
        <v>6</v>
      </c>
      <c r="BZ497">
        <v>12</v>
      </c>
      <c r="CA497" t="s">
        <v>115</v>
      </c>
      <c r="CC497" t="s">
        <v>5982</v>
      </c>
      <c r="CD497" t="s">
        <v>4442</v>
      </c>
      <c r="CE497" t="s">
        <v>4443</v>
      </c>
      <c r="CF497" t="s">
        <v>119</v>
      </c>
      <c r="CG497" t="s">
        <v>120</v>
      </c>
      <c r="CH497" s="3">
        <v>96950</v>
      </c>
      <c r="CI497" s="4">
        <v>8.64</v>
      </c>
      <c r="CJ497" s="4">
        <v>8.64</v>
      </c>
      <c r="CK497" s="4">
        <v>12.96</v>
      </c>
      <c r="CL497" s="4">
        <v>12.96</v>
      </c>
      <c r="CM497" t="s">
        <v>136</v>
      </c>
      <c r="CN497" t="s">
        <v>4452</v>
      </c>
      <c r="CO497" t="s">
        <v>137</v>
      </c>
      <c r="CQ497" t="s">
        <v>115</v>
      </c>
      <c r="CR497" t="s">
        <v>138</v>
      </c>
      <c r="CS497" t="s">
        <v>139</v>
      </c>
      <c r="CT497" t="s">
        <v>138</v>
      </c>
      <c r="CU497" t="s">
        <v>139</v>
      </c>
      <c r="CV497" t="s">
        <v>138</v>
      </c>
      <c r="CW497" t="s">
        <v>139</v>
      </c>
      <c r="CX497" s="2" t="s">
        <v>4453</v>
      </c>
      <c r="CY497" s="10">
        <v>16702341726</v>
      </c>
      <c r="CZ497" t="s">
        <v>4454</v>
      </c>
      <c r="DA497" t="s">
        <v>139</v>
      </c>
      <c r="DB497" t="s">
        <v>138</v>
      </c>
      <c r="DC497" t="s">
        <v>115</v>
      </c>
    </row>
    <row r="498" spans="1:112" ht="14.45" customHeight="1" x14ac:dyDescent="0.25">
      <c r="A498" t="s">
        <v>6554</v>
      </c>
      <c r="B498" t="s">
        <v>158</v>
      </c>
      <c r="C498" s="1">
        <v>45495</v>
      </c>
      <c r="D498" s="1">
        <v>45595</v>
      </c>
      <c r="E498" t="s">
        <v>114</v>
      </c>
      <c r="G498" t="s">
        <v>115</v>
      </c>
      <c r="H498" t="s">
        <v>115</v>
      </c>
      <c r="I498" t="s">
        <v>115</v>
      </c>
      <c r="J498" t="s">
        <v>6450</v>
      </c>
      <c r="L498" t="s">
        <v>6451</v>
      </c>
      <c r="M498" t="s">
        <v>6452</v>
      </c>
      <c r="N498" t="s">
        <v>128</v>
      </c>
      <c r="O498" t="s">
        <v>120</v>
      </c>
      <c r="P498" s="3">
        <v>96950</v>
      </c>
      <c r="Q498" t="s">
        <v>121</v>
      </c>
      <c r="S498" s="10">
        <v>16702345670</v>
      </c>
      <c r="U498" t="s">
        <v>6453</v>
      </c>
      <c r="V498">
        <v>541330</v>
      </c>
      <c r="W498" t="s">
        <v>123</v>
      </c>
      <c r="Y498" t="s">
        <v>6454</v>
      </c>
      <c r="Z498" t="s">
        <v>6455</v>
      </c>
      <c r="AB498" t="s">
        <v>705</v>
      </c>
      <c r="AC498" t="s">
        <v>6451</v>
      </c>
      <c r="AD498" t="s">
        <v>6452</v>
      </c>
      <c r="AE498" t="s">
        <v>128</v>
      </c>
      <c r="AF498" t="s">
        <v>120</v>
      </c>
      <c r="AG498" s="3">
        <v>96950</v>
      </c>
      <c r="AH498" t="s">
        <v>121</v>
      </c>
      <c r="AJ498" s="10">
        <v>16702345670</v>
      </c>
      <c r="AL498" t="s">
        <v>6456</v>
      </c>
      <c r="BD498" t="str">
        <f>"49-9071.00"</f>
        <v>49-9071.00</v>
      </c>
      <c r="BE498" t="s">
        <v>169</v>
      </c>
      <c r="BF498" t="s">
        <v>6457</v>
      </c>
      <c r="BG498" t="s">
        <v>1681</v>
      </c>
      <c r="BH498">
        <v>2</v>
      </c>
      <c r="BJ498" s="1">
        <v>45566</v>
      </c>
      <c r="BK498" s="1">
        <v>45930</v>
      </c>
      <c r="BN498">
        <v>40</v>
      </c>
      <c r="BO498">
        <v>0</v>
      </c>
      <c r="BP498">
        <v>8</v>
      </c>
      <c r="BQ498">
        <v>8</v>
      </c>
      <c r="BR498">
        <v>8</v>
      </c>
      <c r="BS498">
        <v>8</v>
      </c>
      <c r="BT498">
        <v>8</v>
      </c>
      <c r="BU498">
        <v>0</v>
      </c>
      <c r="BV498" t="str">
        <f>"8:00 AM"</f>
        <v>8:00 AM</v>
      </c>
      <c r="BW498" t="str">
        <f>"5:00 PM"</f>
        <v>5:00 PM</v>
      </c>
      <c r="BX498" t="s">
        <v>133</v>
      </c>
      <c r="BY498">
        <v>0</v>
      </c>
      <c r="BZ498">
        <v>24</v>
      </c>
      <c r="CA498" t="s">
        <v>115</v>
      </c>
      <c r="CC498" t="s">
        <v>224</v>
      </c>
      <c r="CD498" t="s">
        <v>6458</v>
      </c>
      <c r="CF498" t="s">
        <v>128</v>
      </c>
      <c r="CG498" t="s">
        <v>120</v>
      </c>
      <c r="CH498" s="3">
        <v>96950</v>
      </c>
      <c r="CI498" s="4">
        <v>9.75</v>
      </c>
      <c r="CJ498" s="4">
        <v>9.75</v>
      </c>
      <c r="CK498" s="4">
        <v>14.63</v>
      </c>
      <c r="CL498" s="4">
        <v>14.63</v>
      </c>
      <c r="CM498" t="s">
        <v>136</v>
      </c>
      <c r="CN498" t="s">
        <v>139</v>
      </c>
      <c r="CO498" t="s">
        <v>137</v>
      </c>
      <c r="CQ498" t="s">
        <v>115</v>
      </c>
      <c r="CR498" t="s">
        <v>138</v>
      </c>
      <c r="CS498" t="s">
        <v>139</v>
      </c>
      <c r="CT498" t="s">
        <v>138</v>
      </c>
      <c r="CU498" t="s">
        <v>139</v>
      </c>
      <c r="CV498" t="s">
        <v>138</v>
      </c>
      <c r="CW498" t="s">
        <v>139</v>
      </c>
      <c r="CX498" t="s">
        <v>139</v>
      </c>
      <c r="CY498" s="10">
        <v>16702345670</v>
      </c>
      <c r="CZ498" t="s">
        <v>6459</v>
      </c>
      <c r="DA498" t="s">
        <v>139</v>
      </c>
      <c r="DB498" t="s">
        <v>138</v>
      </c>
      <c r="DC498" t="s">
        <v>115</v>
      </c>
    </row>
    <row r="499" spans="1:112" ht="14.45" customHeight="1" x14ac:dyDescent="0.25">
      <c r="A499" t="s">
        <v>6570</v>
      </c>
      <c r="B499" t="s">
        <v>158</v>
      </c>
      <c r="C499" s="1">
        <v>45505</v>
      </c>
      <c r="D499" s="1">
        <v>45595</v>
      </c>
      <c r="E499" t="s">
        <v>114</v>
      </c>
      <c r="G499" t="s">
        <v>115</v>
      </c>
      <c r="H499" t="s">
        <v>115</v>
      </c>
      <c r="I499" t="s">
        <v>115</v>
      </c>
      <c r="J499" t="s">
        <v>4403</v>
      </c>
      <c r="K499" t="s">
        <v>4404</v>
      </c>
      <c r="L499" t="s">
        <v>4405</v>
      </c>
      <c r="M499" t="s">
        <v>4405</v>
      </c>
      <c r="N499" t="s">
        <v>128</v>
      </c>
      <c r="O499" t="s">
        <v>120</v>
      </c>
      <c r="P499" s="3">
        <v>96950</v>
      </c>
      <c r="Q499" t="s">
        <v>121</v>
      </c>
      <c r="S499" s="10">
        <v>16702332288</v>
      </c>
      <c r="U499" t="s">
        <v>4406</v>
      </c>
      <c r="V499">
        <v>812112</v>
      </c>
      <c r="W499" t="s">
        <v>123</v>
      </c>
      <c r="Y499" t="s">
        <v>4407</v>
      </c>
      <c r="Z499" t="s">
        <v>4408</v>
      </c>
      <c r="AA499" t="s">
        <v>4409</v>
      </c>
      <c r="AB499" t="s">
        <v>126</v>
      </c>
      <c r="AC499" t="s">
        <v>4410</v>
      </c>
      <c r="AD499" t="s">
        <v>4405</v>
      </c>
      <c r="AE499" t="s">
        <v>128</v>
      </c>
      <c r="AF499" t="s">
        <v>120</v>
      </c>
      <c r="AG499" s="3">
        <v>96950</v>
      </c>
      <c r="AH499" t="s">
        <v>121</v>
      </c>
      <c r="AJ499" s="10">
        <v>16702332288</v>
      </c>
      <c r="AL499" t="s">
        <v>4411</v>
      </c>
      <c r="BD499" t="str">
        <f>"39-5012.00"</f>
        <v>39-5012.00</v>
      </c>
      <c r="BE499" t="s">
        <v>1772</v>
      </c>
      <c r="BF499" t="s">
        <v>4412</v>
      </c>
      <c r="BG499" t="s">
        <v>4413</v>
      </c>
      <c r="BH499">
        <v>7</v>
      </c>
      <c r="BJ499" s="1">
        <v>45566</v>
      </c>
      <c r="BK499" s="1">
        <v>45930</v>
      </c>
      <c r="BN499">
        <v>35</v>
      </c>
      <c r="BO499">
        <v>0</v>
      </c>
      <c r="BP499">
        <v>7</v>
      </c>
      <c r="BQ499">
        <v>7</v>
      </c>
      <c r="BR499">
        <v>7</v>
      </c>
      <c r="BS499">
        <v>7</v>
      </c>
      <c r="BT499">
        <v>7</v>
      </c>
      <c r="BU499">
        <v>0</v>
      </c>
      <c r="BV499" t="str">
        <f>"11:00 AM"</f>
        <v>11:00 AM</v>
      </c>
      <c r="BW499" t="str">
        <f>"7:00 PM"</f>
        <v>7:00 PM</v>
      </c>
      <c r="BX499" t="s">
        <v>133</v>
      </c>
      <c r="BY499">
        <v>0</v>
      </c>
      <c r="BZ499">
        <v>12</v>
      </c>
      <c r="CA499" t="s">
        <v>115</v>
      </c>
      <c r="CC499" t="s">
        <v>6571</v>
      </c>
      <c r="CD499" t="s">
        <v>4415</v>
      </c>
      <c r="CE499" t="s">
        <v>4416</v>
      </c>
      <c r="CF499" t="s">
        <v>306</v>
      </c>
      <c r="CG499" t="s">
        <v>120</v>
      </c>
      <c r="CH499" s="3">
        <v>96950</v>
      </c>
      <c r="CI499" s="4">
        <v>7.98</v>
      </c>
      <c r="CJ499" s="4">
        <v>7.98</v>
      </c>
      <c r="CK499" s="4">
        <v>11.97</v>
      </c>
      <c r="CL499" s="4">
        <v>11.97</v>
      </c>
      <c r="CM499" t="s">
        <v>136</v>
      </c>
      <c r="CN499" t="s">
        <v>224</v>
      </c>
      <c r="CO499" t="s">
        <v>137</v>
      </c>
      <c r="CQ499" t="s">
        <v>115</v>
      </c>
      <c r="CR499" t="s">
        <v>138</v>
      </c>
      <c r="CS499" t="s">
        <v>139</v>
      </c>
      <c r="CT499" t="s">
        <v>138</v>
      </c>
      <c r="CU499" t="s">
        <v>139</v>
      </c>
      <c r="CV499" t="s">
        <v>138</v>
      </c>
      <c r="CW499" t="s">
        <v>139</v>
      </c>
      <c r="CX499" t="s">
        <v>4417</v>
      </c>
      <c r="CY499" s="10">
        <v>16702332288</v>
      </c>
      <c r="CZ499" t="s">
        <v>4411</v>
      </c>
      <c r="DA499" t="s">
        <v>139</v>
      </c>
      <c r="DB499" t="s">
        <v>138</v>
      </c>
      <c r="DC499" t="s">
        <v>115</v>
      </c>
    </row>
    <row r="500" spans="1:112" ht="14.45" customHeight="1" x14ac:dyDescent="0.25">
      <c r="A500" t="s">
        <v>6890</v>
      </c>
      <c r="B500" t="s">
        <v>158</v>
      </c>
      <c r="C500" s="1">
        <v>45462</v>
      </c>
      <c r="D500" s="1">
        <v>45595</v>
      </c>
      <c r="E500" t="s">
        <v>210</v>
      </c>
      <c r="F500" s="1">
        <v>45590</v>
      </c>
      <c r="G500" t="s">
        <v>115</v>
      </c>
      <c r="H500" t="s">
        <v>115</v>
      </c>
      <c r="I500" t="s">
        <v>115</v>
      </c>
      <c r="J500" t="s">
        <v>915</v>
      </c>
      <c r="L500" t="s">
        <v>916</v>
      </c>
      <c r="M500" t="s">
        <v>4353</v>
      </c>
      <c r="N500" t="s">
        <v>1619</v>
      </c>
      <c r="O500" t="s">
        <v>120</v>
      </c>
      <c r="P500" s="3">
        <v>96950</v>
      </c>
      <c r="Q500" t="s">
        <v>121</v>
      </c>
      <c r="S500" s="10">
        <v>16702345828</v>
      </c>
      <c r="U500" t="s">
        <v>918</v>
      </c>
      <c r="V500">
        <v>2362</v>
      </c>
      <c r="W500" t="s">
        <v>123</v>
      </c>
      <c r="Y500" t="s">
        <v>919</v>
      </c>
      <c r="Z500" t="s">
        <v>920</v>
      </c>
      <c r="AB500" t="s">
        <v>295</v>
      </c>
      <c r="AC500" t="s">
        <v>916</v>
      </c>
      <c r="AD500" t="s">
        <v>4353</v>
      </c>
      <c r="AE500" t="s">
        <v>1619</v>
      </c>
      <c r="AF500" t="s">
        <v>120</v>
      </c>
      <c r="AG500" s="3">
        <v>96950</v>
      </c>
      <c r="AH500" t="s">
        <v>121</v>
      </c>
      <c r="AJ500" s="10">
        <v>16702345828</v>
      </c>
      <c r="AL500" t="s">
        <v>921</v>
      </c>
      <c r="AM500" t="s">
        <v>400</v>
      </c>
      <c r="AN500" t="s">
        <v>255</v>
      </c>
      <c r="AO500" t="s">
        <v>922</v>
      </c>
      <c r="AQ500" t="s">
        <v>923</v>
      </c>
      <c r="AR500" t="s">
        <v>4354</v>
      </c>
      <c r="AS500" t="s">
        <v>119</v>
      </c>
      <c r="AT500" t="s">
        <v>120</v>
      </c>
      <c r="AU500" s="3">
        <v>96950</v>
      </c>
      <c r="AV500" t="s">
        <v>121</v>
      </c>
      <c r="AX500">
        <v>16702872946</v>
      </c>
      <c r="AZ500" t="s">
        <v>925</v>
      </c>
      <c r="BA500" t="s">
        <v>926</v>
      </c>
      <c r="BD500" t="str">
        <f>"17-3022.00"</f>
        <v>17-3022.00</v>
      </c>
      <c r="BE500" t="s">
        <v>2760</v>
      </c>
      <c r="BF500" t="s">
        <v>6891</v>
      </c>
      <c r="BG500" t="s">
        <v>2762</v>
      </c>
      <c r="BH500">
        <v>2</v>
      </c>
      <c r="BJ500" s="1">
        <v>45592</v>
      </c>
      <c r="BK500" s="1">
        <v>45956</v>
      </c>
      <c r="BN500">
        <v>40</v>
      </c>
      <c r="BO500">
        <v>0</v>
      </c>
      <c r="BP500">
        <v>8</v>
      </c>
      <c r="BQ500">
        <v>8</v>
      </c>
      <c r="BR500">
        <v>8</v>
      </c>
      <c r="BS500">
        <v>8</v>
      </c>
      <c r="BT500">
        <v>8</v>
      </c>
      <c r="BU500">
        <v>0</v>
      </c>
      <c r="BV500" t="str">
        <f>"8:00 AM"</f>
        <v>8:00 AM</v>
      </c>
      <c r="BW500" t="str">
        <f>"5:00 PM"</f>
        <v>5:00 PM</v>
      </c>
      <c r="BX500" t="s">
        <v>189</v>
      </c>
      <c r="BY500">
        <v>0</v>
      </c>
      <c r="BZ500">
        <v>24</v>
      </c>
      <c r="CA500" t="s">
        <v>115</v>
      </c>
      <c r="CC500" t="s">
        <v>191</v>
      </c>
      <c r="CD500" t="s">
        <v>916</v>
      </c>
      <c r="CE500" t="s">
        <v>4353</v>
      </c>
      <c r="CF500" t="s">
        <v>1619</v>
      </c>
      <c r="CG500" t="s">
        <v>120</v>
      </c>
      <c r="CH500" s="3">
        <v>96950</v>
      </c>
      <c r="CI500" s="4">
        <v>17.760000000000002</v>
      </c>
      <c r="CJ500" s="4">
        <v>17.760000000000002</v>
      </c>
      <c r="CK500" s="4">
        <v>26.64</v>
      </c>
      <c r="CL500" s="4">
        <v>26.64</v>
      </c>
      <c r="CM500" t="s">
        <v>136</v>
      </c>
      <c r="CN500" t="s">
        <v>191</v>
      </c>
      <c r="CO500" t="s">
        <v>137</v>
      </c>
      <c r="CQ500" t="s">
        <v>115</v>
      </c>
      <c r="CR500" t="s">
        <v>138</v>
      </c>
      <c r="CS500" t="s">
        <v>139</v>
      </c>
      <c r="CT500" t="s">
        <v>138</v>
      </c>
      <c r="CU500" t="s">
        <v>139</v>
      </c>
      <c r="CV500" t="s">
        <v>138</v>
      </c>
      <c r="CW500" t="s">
        <v>139</v>
      </c>
      <c r="CX500" t="s">
        <v>6892</v>
      </c>
      <c r="CY500" s="10">
        <v>16702345828</v>
      </c>
      <c r="CZ500" t="s">
        <v>921</v>
      </c>
      <c r="DA500" t="s">
        <v>139</v>
      </c>
      <c r="DB500" t="s">
        <v>138</v>
      </c>
      <c r="DC500" t="s">
        <v>115</v>
      </c>
      <c r="DD500" t="s">
        <v>255</v>
      </c>
      <c r="DE500" t="s">
        <v>922</v>
      </c>
      <c r="DG500" t="s">
        <v>926</v>
      </c>
      <c r="DH500" t="s">
        <v>925</v>
      </c>
    </row>
    <row r="501" spans="1:112" ht="14.45" customHeight="1" x14ac:dyDescent="0.25">
      <c r="A501" t="s">
        <v>7880</v>
      </c>
      <c r="B501" t="s">
        <v>158</v>
      </c>
      <c r="C501" s="1">
        <v>45492</v>
      </c>
      <c r="D501" s="1">
        <v>45595</v>
      </c>
      <c r="E501" t="s">
        <v>210</v>
      </c>
      <c r="F501" s="1">
        <v>45564</v>
      </c>
      <c r="G501" t="s">
        <v>115</v>
      </c>
      <c r="H501" t="s">
        <v>115</v>
      </c>
      <c r="I501" t="s">
        <v>115</v>
      </c>
      <c r="J501" t="s">
        <v>7881</v>
      </c>
      <c r="K501" t="s">
        <v>7882</v>
      </c>
      <c r="L501" t="s">
        <v>7883</v>
      </c>
      <c r="M501" t="s">
        <v>7884</v>
      </c>
      <c r="N501" t="s">
        <v>128</v>
      </c>
      <c r="O501" t="s">
        <v>120</v>
      </c>
      <c r="P501" s="3">
        <v>96950</v>
      </c>
      <c r="Q501" t="s">
        <v>121</v>
      </c>
      <c r="S501" s="10">
        <v>16702341367</v>
      </c>
      <c r="U501" t="s">
        <v>7885</v>
      </c>
      <c r="V501">
        <v>32311</v>
      </c>
      <c r="W501" t="s">
        <v>123</v>
      </c>
      <c r="Y501" t="s">
        <v>3444</v>
      </c>
      <c r="Z501" t="s">
        <v>7886</v>
      </c>
      <c r="AB501" t="s">
        <v>658</v>
      </c>
      <c r="AC501" t="s">
        <v>7887</v>
      </c>
      <c r="AD501" t="s">
        <v>7884</v>
      </c>
      <c r="AE501" t="s">
        <v>128</v>
      </c>
      <c r="AF501" t="s">
        <v>120</v>
      </c>
      <c r="AG501" s="3">
        <v>96950</v>
      </c>
      <c r="AH501" t="s">
        <v>121</v>
      </c>
      <c r="AJ501" s="10">
        <v>16702341367</v>
      </c>
      <c r="AL501" t="s">
        <v>7888</v>
      </c>
      <c r="BD501" t="str">
        <f>"43-9061.00"</f>
        <v>43-9061.00</v>
      </c>
      <c r="BE501" t="s">
        <v>1060</v>
      </c>
      <c r="BF501" t="s">
        <v>7889</v>
      </c>
      <c r="BG501" t="s">
        <v>7890</v>
      </c>
      <c r="BH501">
        <v>2</v>
      </c>
      <c r="BJ501" s="1">
        <v>45566</v>
      </c>
      <c r="BK501" s="1">
        <v>45930</v>
      </c>
      <c r="BN501">
        <v>35</v>
      </c>
      <c r="BO501">
        <v>0</v>
      </c>
      <c r="BP501">
        <v>7</v>
      </c>
      <c r="BQ501">
        <v>7</v>
      </c>
      <c r="BR501">
        <v>7</v>
      </c>
      <c r="BS501">
        <v>7</v>
      </c>
      <c r="BT501">
        <v>7</v>
      </c>
      <c r="BU501">
        <v>0</v>
      </c>
      <c r="BV501" t="str">
        <f>"9:00 AM"</f>
        <v>9:00 AM</v>
      </c>
      <c r="BW501" t="str">
        <f>"5:00 PM"</f>
        <v>5:00 PM</v>
      </c>
      <c r="BX501" t="s">
        <v>133</v>
      </c>
      <c r="BY501">
        <v>0</v>
      </c>
      <c r="BZ501">
        <v>12</v>
      </c>
      <c r="CA501" t="s">
        <v>115</v>
      </c>
      <c r="CC501" t="s">
        <v>7891</v>
      </c>
      <c r="CD501" t="s">
        <v>7883</v>
      </c>
      <c r="CE501" t="s">
        <v>7884</v>
      </c>
      <c r="CF501" t="s">
        <v>128</v>
      </c>
      <c r="CG501" t="s">
        <v>120</v>
      </c>
      <c r="CH501" s="3">
        <v>96950</v>
      </c>
      <c r="CI501" s="4">
        <v>9.9499999999999993</v>
      </c>
      <c r="CJ501" s="4">
        <v>9.9499999999999993</v>
      </c>
      <c r="CK501" s="4">
        <v>14.93</v>
      </c>
      <c r="CL501" s="4">
        <v>14.93</v>
      </c>
      <c r="CM501" t="s">
        <v>1472</v>
      </c>
      <c r="CN501" t="s">
        <v>139</v>
      </c>
      <c r="CO501" t="s">
        <v>137</v>
      </c>
      <c r="CQ501" t="s">
        <v>115</v>
      </c>
      <c r="CR501" t="s">
        <v>138</v>
      </c>
      <c r="CS501" t="s">
        <v>139</v>
      </c>
      <c r="CT501" t="s">
        <v>138</v>
      </c>
      <c r="CU501" t="s">
        <v>139</v>
      </c>
      <c r="CV501" t="s">
        <v>138</v>
      </c>
      <c r="CW501" t="s">
        <v>139</v>
      </c>
      <c r="CX501" t="s">
        <v>2169</v>
      </c>
      <c r="CY501" s="10">
        <v>16702341367</v>
      </c>
      <c r="CZ501" t="s">
        <v>7888</v>
      </c>
      <c r="DA501" t="s">
        <v>331</v>
      </c>
      <c r="DB501" t="s">
        <v>138</v>
      </c>
      <c r="DC501" t="s">
        <v>115</v>
      </c>
      <c r="DD501" t="s">
        <v>3444</v>
      </c>
      <c r="DE501" t="s">
        <v>7886</v>
      </c>
      <c r="DF501" t="s">
        <v>1678</v>
      </c>
      <c r="DG501" t="s">
        <v>7881</v>
      </c>
      <c r="DH501" t="s">
        <v>7888</v>
      </c>
    </row>
    <row r="502" spans="1:112" ht="14.45" customHeight="1" x14ac:dyDescent="0.25">
      <c r="A502" t="s">
        <v>9447</v>
      </c>
      <c r="B502" t="s">
        <v>158</v>
      </c>
      <c r="C502" s="1">
        <v>45503</v>
      </c>
      <c r="D502" s="1">
        <v>45595</v>
      </c>
      <c r="E502" t="s">
        <v>114</v>
      </c>
      <c r="G502" t="s">
        <v>115</v>
      </c>
      <c r="H502" t="s">
        <v>115</v>
      </c>
      <c r="I502" t="s">
        <v>115</v>
      </c>
      <c r="J502" t="s">
        <v>9448</v>
      </c>
      <c r="K502" t="s">
        <v>9449</v>
      </c>
      <c r="L502" t="s">
        <v>9450</v>
      </c>
      <c r="N502" t="s">
        <v>119</v>
      </c>
      <c r="O502" t="s">
        <v>120</v>
      </c>
      <c r="P502" s="3">
        <v>96950</v>
      </c>
      <c r="Q502" t="s">
        <v>121</v>
      </c>
      <c r="S502" s="10">
        <v>16702875085</v>
      </c>
      <c r="U502" t="s">
        <v>9451</v>
      </c>
      <c r="V502">
        <v>812199</v>
      </c>
      <c r="W502" t="s">
        <v>123</v>
      </c>
      <c r="Y502" t="s">
        <v>9452</v>
      </c>
      <c r="Z502" t="s">
        <v>9453</v>
      </c>
      <c r="AB502" t="s">
        <v>235</v>
      </c>
      <c r="AC502" t="s">
        <v>9450</v>
      </c>
      <c r="AE502" t="s">
        <v>119</v>
      </c>
      <c r="AF502" t="s">
        <v>120</v>
      </c>
      <c r="AG502" s="3">
        <v>96950</v>
      </c>
      <c r="AH502" t="s">
        <v>121</v>
      </c>
      <c r="AJ502" s="10">
        <v>16702875085</v>
      </c>
      <c r="AL502" t="s">
        <v>9454</v>
      </c>
      <c r="AM502" t="s">
        <v>400</v>
      </c>
      <c r="AN502" t="s">
        <v>4324</v>
      </c>
      <c r="AO502" t="s">
        <v>4325</v>
      </c>
      <c r="AQ502" t="s">
        <v>4326</v>
      </c>
      <c r="AS502" t="s">
        <v>119</v>
      </c>
      <c r="AT502" t="s">
        <v>120</v>
      </c>
      <c r="AU502" s="3">
        <v>96950</v>
      </c>
      <c r="AV502" t="s">
        <v>121</v>
      </c>
      <c r="AX502">
        <v>16702875139</v>
      </c>
      <c r="AZ502" t="s">
        <v>4327</v>
      </c>
      <c r="BA502" t="s">
        <v>4328</v>
      </c>
      <c r="BD502" t="str">
        <f>"31-9011.00"</f>
        <v>31-9011.00</v>
      </c>
      <c r="BE502" t="s">
        <v>671</v>
      </c>
      <c r="BF502" t="s">
        <v>9455</v>
      </c>
      <c r="BG502" t="s">
        <v>6056</v>
      </c>
      <c r="BH502">
        <v>5</v>
      </c>
      <c r="BJ502" s="1">
        <v>45597</v>
      </c>
      <c r="BK502" s="1">
        <v>45961</v>
      </c>
      <c r="BN502">
        <v>35</v>
      </c>
      <c r="BO502">
        <v>5</v>
      </c>
      <c r="BP502">
        <v>5</v>
      </c>
      <c r="BQ502">
        <v>5</v>
      </c>
      <c r="BR502">
        <v>5</v>
      </c>
      <c r="BS502">
        <v>5</v>
      </c>
      <c r="BT502">
        <v>5</v>
      </c>
      <c r="BU502">
        <v>5</v>
      </c>
      <c r="BV502" t="str">
        <f>"2:00 PM"</f>
        <v>2:00 PM</v>
      </c>
      <c r="BW502" t="str">
        <f>"7:00 PM"</f>
        <v>7:00 PM</v>
      </c>
      <c r="BX502" t="s">
        <v>240</v>
      </c>
      <c r="BY502">
        <v>0</v>
      </c>
      <c r="BZ502">
        <v>6</v>
      </c>
      <c r="CA502" t="s">
        <v>115</v>
      </c>
      <c r="CC502" t="s">
        <v>9456</v>
      </c>
      <c r="CD502" t="s">
        <v>750</v>
      </c>
      <c r="CF502" t="s">
        <v>119</v>
      </c>
      <c r="CG502" t="s">
        <v>120</v>
      </c>
      <c r="CH502" s="3">
        <v>96950</v>
      </c>
      <c r="CI502" s="4">
        <v>12.37</v>
      </c>
      <c r="CJ502" s="4">
        <v>12.37</v>
      </c>
      <c r="CK502" s="4">
        <v>18.559999999999999</v>
      </c>
      <c r="CL502" s="4">
        <v>18.559999999999999</v>
      </c>
      <c r="CM502" t="s">
        <v>136</v>
      </c>
      <c r="CN502" t="s">
        <v>240</v>
      </c>
      <c r="CO502" t="s">
        <v>137</v>
      </c>
      <c r="CQ502" t="s">
        <v>115</v>
      </c>
      <c r="CR502" t="s">
        <v>138</v>
      </c>
      <c r="CS502" t="s">
        <v>139</v>
      </c>
      <c r="CT502" t="s">
        <v>138</v>
      </c>
      <c r="CU502" t="s">
        <v>139</v>
      </c>
      <c r="CV502" t="s">
        <v>138</v>
      </c>
      <c r="CW502" t="s">
        <v>139</v>
      </c>
      <c r="CX502" t="s">
        <v>4332</v>
      </c>
      <c r="CY502" s="10">
        <v>16702875085</v>
      </c>
      <c r="CZ502" t="s">
        <v>9454</v>
      </c>
      <c r="DA502" t="s">
        <v>139</v>
      </c>
      <c r="DB502" t="s">
        <v>138</v>
      </c>
      <c r="DC502" t="s">
        <v>115</v>
      </c>
      <c r="DD502" t="s">
        <v>4324</v>
      </c>
      <c r="DE502" t="s">
        <v>4325</v>
      </c>
      <c r="DG502" t="s">
        <v>4328</v>
      </c>
      <c r="DH502" t="s">
        <v>4327</v>
      </c>
    </row>
    <row r="503" spans="1:112" ht="14.45" customHeight="1" x14ac:dyDescent="0.25">
      <c r="A503" t="s">
        <v>9549</v>
      </c>
      <c r="B503" t="s">
        <v>158</v>
      </c>
      <c r="C503" s="1">
        <v>45419</v>
      </c>
      <c r="D503" s="1">
        <v>45595</v>
      </c>
      <c r="E503" t="s">
        <v>210</v>
      </c>
      <c r="F503" s="1">
        <v>45564</v>
      </c>
      <c r="G503" t="s">
        <v>138</v>
      </c>
      <c r="H503" t="s">
        <v>115</v>
      </c>
      <c r="I503" t="s">
        <v>115</v>
      </c>
      <c r="J503" t="s">
        <v>4422</v>
      </c>
      <c r="L503" t="s">
        <v>4423</v>
      </c>
      <c r="N503" t="s">
        <v>119</v>
      </c>
      <c r="O503" t="s">
        <v>120</v>
      </c>
      <c r="P503" s="3">
        <v>96950</v>
      </c>
      <c r="Q503" t="s">
        <v>121</v>
      </c>
      <c r="R503" t="s">
        <v>1661</v>
      </c>
      <c r="S503" s="10">
        <v>16708385436</v>
      </c>
      <c r="U503" t="s">
        <v>1690</v>
      </c>
      <c r="V503">
        <v>238290</v>
      </c>
      <c r="W503" t="s">
        <v>123</v>
      </c>
      <c r="Y503" t="s">
        <v>9550</v>
      </c>
      <c r="Z503" t="s">
        <v>9551</v>
      </c>
      <c r="AB503" t="s">
        <v>754</v>
      </c>
      <c r="AC503" t="s">
        <v>4423</v>
      </c>
      <c r="AE503" t="s">
        <v>119</v>
      </c>
      <c r="AF503" t="s">
        <v>120</v>
      </c>
      <c r="AG503" s="3">
        <v>96950</v>
      </c>
      <c r="AH503" t="s">
        <v>121</v>
      </c>
      <c r="AI503" t="s">
        <v>128</v>
      </c>
      <c r="AJ503" s="10">
        <v>16708385436</v>
      </c>
      <c r="AL503" t="s">
        <v>1695</v>
      </c>
      <c r="BD503" t="str">
        <f>"35-2014.00"</f>
        <v>35-2014.00</v>
      </c>
      <c r="BE503" t="s">
        <v>221</v>
      </c>
      <c r="BF503" t="s">
        <v>9552</v>
      </c>
      <c r="BG503" t="s">
        <v>223</v>
      </c>
      <c r="BH503">
        <v>20</v>
      </c>
      <c r="BJ503" s="1">
        <v>45566</v>
      </c>
      <c r="BK503" s="1">
        <v>46660</v>
      </c>
      <c r="BN503">
        <v>35</v>
      </c>
      <c r="BO503">
        <v>0</v>
      </c>
      <c r="BP503">
        <v>7</v>
      </c>
      <c r="BQ503">
        <v>7</v>
      </c>
      <c r="BR503">
        <v>7</v>
      </c>
      <c r="BS503">
        <v>7</v>
      </c>
      <c r="BT503">
        <v>7</v>
      </c>
      <c r="BU503">
        <v>0</v>
      </c>
      <c r="BV503" t="str">
        <f>"8:00 AM"</f>
        <v>8:00 AM</v>
      </c>
      <c r="BW503" t="str">
        <f>"4:00 PM"</f>
        <v>4:00 PM</v>
      </c>
      <c r="BX503" t="s">
        <v>240</v>
      </c>
      <c r="BY503">
        <v>0</v>
      </c>
      <c r="BZ503">
        <v>3</v>
      </c>
      <c r="CA503" t="s">
        <v>115</v>
      </c>
      <c r="CC503" t="s">
        <v>5637</v>
      </c>
      <c r="CD503" t="s">
        <v>4423</v>
      </c>
      <c r="CF503" t="s">
        <v>119</v>
      </c>
      <c r="CG503" t="s">
        <v>120</v>
      </c>
      <c r="CH503" s="3">
        <v>96950</v>
      </c>
      <c r="CI503" s="4">
        <v>8.69</v>
      </c>
      <c r="CJ503" s="4">
        <v>8.69</v>
      </c>
      <c r="CK503" s="4">
        <v>13.03</v>
      </c>
      <c r="CL503" s="4">
        <v>13.03</v>
      </c>
      <c r="CM503" t="s">
        <v>136</v>
      </c>
      <c r="CO503" t="s">
        <v>137</v>
      </c>
      <c r="CQ503" t="s">
        <v>115</v>
      </c>
      <c r="CR503" t="s">
        <v>138</v>
      </c>
      <c r="CS503" t="s">
        <v>139</v>
      </c>
      <c r="CT503" t="s">
        <v>138</v>
      </c>
      <c r="CU503" t="s">
        <v>139</v>
      </c>
      <c r="CV503" t="s">
        <v>138</v>
      </c>
      <c r="CW503" t="s">
        <v>139</v>
      </c>
      <c r="CX503" t="s">
        <v>9553</v>
      </c>
      <c r="CY503" s="10">
        <v>16707891106</v>
      </c>
      <c r="CZ503" t="s">
        <v>1695</v>
      </c>
      <c r="DA503" t="s">
        <v>626</v>
      </c>
      <c r="DB503" t="s">
        <v>138</v>
      </c>
      <c r="DC503" t="s">
        <v>115</v>
      </c>
    </row>
    <row r="504" spans="1:112" ht="14.45" customHeight="1" x14ac:dyDescent="0.25">
      <c r="A504" t="s">
        <v>10389</v>
      </c>
      <c r="B504" t="s">
        <v>158</v>
      </c>
      <c r="C504" s="1">
        <v>45510</v>
      </c>
      <c r="D504" s="1">
        <v>45595</v>
      </c>
      <c r="E504" t="s">
        <v>114</v>
      </c>
      <c r="G504" t="s">
        <v>115</v>
      </c>
      <c r="H504" t="s">
        <v>115</v>
      </c>
      <c r="I504" t="s">
        <v>115</v>
      </c>
      <c r="J504" t="s">
        <v>10390</v>
      </c>
      <c r="L504" t="s">
        <v>10391</v>
      </c>
      <c r="N504" t="s">
        <v>119</v>
      </c>
      <c r="O504" t="s">
        <v>120</v>
      </c>
      <c r="P504" s="3">
        <v>96950</v>
      </c>
      <c r="Q504" t="s">
        <v>121</v>
      </c>
      <c r="S504" s="10">
        <v>16702348135</v>
      </c>
      <c r="U504" t="s">
        <v>10392</v>
      </c>
      <c r="V504">
        <v>722515</v>
      </c>
      <c r="W504" t="s">
        <v>123</v>
      </c>
      <c r="Y504" t="s">
        <v>6809</v>
      </c>
      <c r="Z504" t="s">
        <v>7021</v>
      </c>
      <c r="AA504" t="s">
        <v>1759</v>
      </c>
      <c r="AB504" t="s">
        <v>3053</v>
      </c>
      <c r="AC504" t="s">
        <v>10391</v>
      </c>
      <c r="AE504" t="s">
        <v>119</v>
      </c>
      <c r="AF504" t="s">
        <v>120</v>
      </c>
      <c r="AG504" s="3">
        <v>96950</v>
      </c>
      <c r="AH504" t="s">
        <v>121</v>
      </c>
      <c r="AJ504" s="10">
        <v>16702870846</v>
      </c>
      <c r="AL504" t="s">
        <v>10393</v>
      </c>
      <c r="BD504" t="str">
        <f>"35-2015.00"</f>
        <v>35-2015.00</v>
      </c>
      <c r="BE504" t="s">
        <v>8063</v>
      </c>
      <c r="BF504" t="s">
        <v>10394</v>
      </c>
      <c r="BG504" t="s">
        <v>373</v>
      </c>
      <c r="BH504">
        <v>1</v>
      </c>
      <c r="BJ504" s="1">
        <v>45597</v>
      </c>
      <c r="BK504" s="1">
        <v>45961</v>
      </c>
      <c r="BN504">
        <v>40</v>
      </c>
      <c r="BO504">
        <v>0</v>
      </c>
      <c r="BP504">
        <v>8</v>
      </c>
      <c r="BQ504">
        <v>8</v>
      </c>
      <c r="BR504">
        <v>8</v>
      </c>
      <c r="BS504">
        <v>8</v>
      </c>
      <c r="BT504">
        <v>8</v>
      </c>
      <c r="BU504">
        <v>0</v>
      </c>
      <c r="BV504" t="str">
        <f>"5:00 AM"</f>
        <v>5:00 AM</v>
      </c>
      <c r="BW504" t="str">
        <f>"2:00 PM"</f>
        <v>2:00 PM</v>
      </c>
      <c r="BX504" t="s">
        <v>240</v>
      </c>
      <c r="BY504">
        <v>0</v>
      </c>
      <c r="BZ504">
        <v>6</v>
      </c>
      <c r="CA504" t="s">
        <v>115</v>
      </c>
      <c r="CC504" t="s">
        <v>10395</v>
      </c>
      <c r="CD504" t="s">
        <v>10396</v>
      </c>
      <c r="CE504" t="s">
        <v>10397</v>
      </c>
      <c r="CF504" t="s">
        <v>119</v>
      </c>
      <c r="CG504" t="s">
        <v>120</v>
      </c>
      <c r="CH504" s="3">
        <v>96950</v>
      </c>
      <c r="CI504" s="4">
        <v>8.85</v>
      </c>
      <c r="CJ504" s="4">
        <v>8.85</v>
      </c>
      <c r="CK504" s="4">
        <v>13.28</v>
      </c>
      <c r="CL504" s="4">
        <v>13.28</v>
      </c>
      <c r="CM504" t="s">
        <v>136</v>
      </c>
      <c r="CO504" t="s">
        <v>137</v>
      </c>
      <c r="CQ504" t="s">
        <v>115</v>
      </c>
      <c r="CR504" t="s">
        <v>138</v>
      </c>
      <c r="CS504" t="s">
        <v>139</v>
      </c>
      <c r="CT504" t="s">
        <v>138</v>
      </c>
      <c r="CU504" t="s">
        <v>138</v>
      </c>
      <c r="CV504" t="s">
        <v>138</v>
      </c>
      <c r="CW504" t="s">
        <v>139</v>
      </c>
      <c r="CX504" t="s">
        <v>10398</v>
      </c>
      <c r="CY504" s="10">
        <v>16702348135</v>
      </c>
      <c r="CZ504" t="s">
        <v>10393</v>
      </c>
      <c r="DA504" t="s">
        <v>139</v>
      </c>
      <c r="DB504" t="s">
        <v>138</v>
      </c>
      <c r="DC504" t="s">
        <v>115</v>
      </c>
    </row>
    <row r="505" spans="1:112" ht="14.45" customHeight="1" x14ac:dyDescent="0.25">
      <c r="A505" t="s">
        <v>10682</v>
      </c>
      <c r="B505" t="s">
        <v>158</v>
      </c>
      <c r="C505" s="1">
        <v>45462</v>
      </c>
      <c r="D505" s="1">
        <v>45595</v>
      </c>
      <c r="E505" t="s">
        <v>210</v>
      </c>
      <c r="F505" s="1">
        <v>45590</v>
      </c>
      <c r="G505" t="s">
        <v>115</v>
      </c>
      <c r="H505" t="s">
        <v>115</v>
      </c>
      <c r="I505" t="s">
        <v>115</v>
      </c>
      <c r="J505" t="s">
        <v>915</v>
      </c>
      <c r="L505" t="s">
        <v>916</v>
      </c>
      <c r="M505" t="s">
        <v>4353</v>
      </c>
      <c r="N505" t="s">
        <v>1619</v>
      </c>
      <c r="O505" t="s">
        <v>120</v>
      </c>
      <c r="P505" s="3">
        <v>96950</v>
      </c>
      <c r="Q505" t="s">
        <v>121</v>
      </c>
      <c r="S505" s="10">
        <v>16702345828</v>
      </c>
      <c r="U505" t="s">
        <v>918</v>
      </c>
      <c r="V505">
        <v>2389</v>
      </c>
      <c r="W505" t="s">
        <v>123</v>
      </c>
      <c r="Y505" t="s">
        <v>919</v>
      </c>
      <c r="Z505" t="s">
        <v>920</v>
      </c>
      <c r="AB505" t="s">
        <v>295</v>
      </c>
      <c r="AC505" t="s">
        <v>916</v>
      </c>
      <c r="AD505" t="s">
        <v>4353</v>
      </c>
      <c r="AE505" t="s">
        <v>1619</v>
      </c>
      <c r="AF505" t="s">
        <v>120</v>
      </c>
      <c r="AG505" s="3">
        <v>96950</v>
      </c>
      <c r="AH505" t="s">
        <v>121</v>
      </c>
      <c r="AJ505" s="10">
        <v>16702345828</v>
      </c>
      <c r="AL505" t="s">
        <v>921</v>
      </c>
      <c r="AM505" t="s">
        <v>400</v>
      </c>
      <c r="AN505" t="s">
        <v>255</v>
      </c>
      <c r="AO505" t="s">
        <v>922</v>
      </c>
      <c r="AQ505" t="s">
        <v>923</v>
      </c>
      <c r="AR505" t="s">
        <v>4354</v>
      </c>
      <c r="AS505" t="s">
        <v>119</v>
      </c>
      <c r="AT505" t="s">
        <v>120</v>
      </c>
      <c r="AU505" s="3">
        <v>96950</v>
      </c>
      <c r="AV505" t="s">
        <v>121</v>
      </c>
      <c r="AX505">
        <v>16702872946</v>
      </c>
      <c r="AZ505" t="s">
        <v>925</v>
      </c>
      <c r="BA505" t="s">
        <v>926</v>
      </c>
      <c r="BD505" t="str">
        <f>"49-3021.00"</f>
        <v>49-3021.00</v>
      </c>
      <c r="BE505" t="s">
        <v>694</v>
      </c>
      <c r="BF505" t="s">
        <v>7498</v>
      </c>
      <c r="BG505" t="s">
        <v>6067</v>
      </c>
      <c r="BH505">
        <v>4</v>
      </c>
      <c r="BJ505" s="1">
        <v>45592</v>
      </c>
      <c r="BK505" s="1">
        <v>45956</v>
      </c>
      <c r="BN505">
        <v>40</v>
      </c>
      <c r="BO505">
        <v>0</v>
      </c>
      <c r="BP505">
        <v>8</v>
      </c>
      <c r="BQ505">
        <v>8</v>
      </c>
      <c r="BR505">
        <v>8</v>
      </c>
      <c r="BS505">
        <v>8</v>
      </c>
      <c r="BT505">
        <v>8</v>
      </c>
      <c r="BU505">
        <v>0</v>
      </c>
      <c r="BV505" t="str">
        <f>"8:00 AM"</f>
        <v>8:00 AM</v>
      </c>
      <c r="BW505" t="str">
        <f>"5:00 PM"</f>
        <v>5:00 PM</v>
      </c>
      <c r="BX505" t="s">
        <v>133</v>
      </c>
      <c r="BY505">
        <v>0</v>
      </c>
      <c r="BZ505">
        <v>12</v>
      </c>
      <c r="CA505" t="s">
        <v>115</v>
      </c>
      <c r="CC505" t="s">
        <v>191</v>
      </c>
      <c r="CD505" t="s">
        <v>916</v>
      </c>
      <c r="CE505" t="s">
        <v>4353</v>
      </c>
      <c r="CF505" t="s">
        <v>1619</v>
      </c>
      <c r="CG505" t="s">
        <v>120</v>
      </c>
      <c r="CH505" s="3">
        <v>96950</v>
      </c>
      <c r="CI505" s="4">
        <v>10.15</v>
      </c>
      <c r="CJ505" s="4">
        <v>10.15</v>
      </c>
      <c r="CK505" s="4">
        <v>15.23</v>
      </c>
      <c r="CL505" s="4">
        <v>15.23</v>
      </c>
      <c r="CM505" t="s">
        <v>136</v>
      </c>
      <c r="CN505" t="s">
        <v>191</v>
      </c>
      <c r="CO505" t="s">
        <v>137</v>
      </c>
      <c r="CQ505" t="s">
        <v>115</v>
      </c>
      <c r="CR505" t="s">
        <v>138</v>
      </c>
      <c r="CS505" t="s">
        <v>139</v>
      </c>
      <c r="CT505" t="s">
        <v>138</v>
      </c>
      <c r="CU505" t="s">
        <v>139</v>
      </c>
      <c r="CV505" t="s">
        <v>138</v>
      </c>
      <c r="CW505" t="s">
        <v>139</v>
      </c>
      <c r="CX505" t="s">
        <v>1499</v>
      </c>
      <c r="CY505" s="10">
        <v>16702345828</v>
      </c>
      <c r="CZ505" t="s">
        <v>921</v>
      </c>
      <c r="DA505" t="s">
        <v>139</v>
      </c>
      <c r="DB505" t="s">
        <v>138</v>
      </c>
      <c r="DC505" t="s">
        <v>115</v>
      </c>
      <c r="DD505" t="s">
        <v>255</v>
      </c>
      <c r="DE505" t="s">
        <v>922</v>
      </c>
      <c r="DG505" t="s">
        <v>926</v>
      </c>
      <c r="DH505" t="s">
        <v>925</v>
      </c>
    </row>
    <row r="506" spans="1:112" ht="14.45" customHeight="1" x14ac:dyDescent="0.25">
      <c r="A506" t="s">
        <v>10955</v>
      </c>
      <c r="B506" t="s">
        <v>113</v>
      </c>
      <c r="C506" s="1">
        <v>45511</v>
      </c>
      <c r="D506" s="1">
        <v>45595</v>
      </c>
      <c r="E506" t="s">
        <v>114</v>
      </c>
      <c r="G506" t="s">
        <v>115</v>
      </c>
      <c r="H506" t="s">
        <v>115</v>
      </c>
      <c r="I506" t="s">
        <v>115</v>
      </c>
      <c r="J506" t="s">
        <v>8649</v>
      </c>
      <c r="K506" t="s">
        <v>10956</v>
      </c>
      <c r="L506" t="s">
        <v>1320</v>
      </c>
      <c r="N506" t="s">
        <v>119</v>
      </c>
      <c r="O506" t="s">
        <v>120</v>
      </c>
      <c r="P506" s="3">
        <v>96950</v>
      </c>
      <c r="Q506" t="s">
        <v>121</v>
      </c>
      <c r="S506" s="10">
        <v>16702871116</v>
      </c>
      <c r="U506" t="s">
        <v>5114</v>
      </c>
      <c r="V506">
        <v>561320</v>
      </c>
      <c r="W506" t="s">
        <v>123</v>
      </c>
      <c r="Y506" t="s">
        <v>5587</v>
      </c>
      <c r="Z506" t="s">
        <v>5588</v>
      </c>
      <c r="AA506" t="s">
        <v>5589</v>
      </c>
      <c r="AB506" t="s">
        <v>1923</v>
      </c>
      <c r="AC506" t="s">
        <v>1320</v>
      </c>
      <c r="AE506" t="s">
        <v>119</v>
      </c>
      <c r="AF506" t="s">
        <v>120</v>
      </c>
      <c r="AG506" s="3">
        <v>96950</v>
      </c>
      <c r="AH506" t="s">
        <v>121</v>
      </c>
      <c r="AJ506" s="10">
        <v>16702871116</v>
      </c>
      <c r="AL506" t="s">
        <v>1325</v>
      </c>
      <c r="BD506" t="str">
        <f>"49-9071.00"</f>
        <v>49-9071.00</v>
      </c>
      <c r="BE506" t="s">
        <v>169</v>
      </c>
      <c r="BF506" t="s">
        <v>10957</v>
      </c>
      <c r="BG506" t="s">
        <v>10958</v>
      </c>
      <c r="BH506">
        <v>10</v>
      </c>
      <c r="BJ506" s="1">
        <v>45566</v>
      </c>
      <c r="BK506" s="1">
        <v>45930</v>
      </c>
      <c r="BN506">
        <v>35</v>
      </c>
      <c r="BO506">
        <v>0</v>
      </c>
      <c r="BP506">
        <v>7</v>
      </c>
      <c r="BQ506">
        <v>7</v>
      </c>
      <c r="BR506">
        <v>7</v>
      </c>
      <c r="BS506">
        <v>7</v>
      </c>
      <c r="BT506">
        <v>7</v>
      </c>
      <c r="BU506">
        <v>0</v>
      </c>
      <c r="BV506" t="str">
        <f>"8:00 AM"</f>
        <v>8:00 AM</v>
      </c>
      <c r="BW506" t="str">
        <f>"5:00 PM"</f>
        <v>5:00 PM</v>
      </c>
      <c r="BX506" t="s">
        <v>240</v>
      </c>
      <c r="BY506">
        <v>0</v>
      </c>
      <c r="BZ506">
        <v>12</v>
      </c>
      <c r="CA506" t="s">
        <v>115</v>
      </c>
      <c r="CC506" t="s">
        <v>191</v>
      </c>
      <c r="CD506" t="s">
        <v>1327</v>
      </c>
      <c r="CF506" t="s">
        <v>119</v>
      </c>
      <c r="CG506" t="s">
        <v>120</v>
      </c>
      <c r="CH506" s="3">
        <v>96950</v>
      </c>
      <c r="CI506" s="4">
        <v>9.75</v>
      </c>
      <c r="CJ506" s="4">
        <v>9.75</v>
      </c>
      <c r="CK506" s="4">
        <v>14.62</v>
      </c>
      <c r="CL506" s="4">
        <v>14.62</v>
      </c>
      <c r="CM506" t="s">
        <v>136</v>
      </c>
      <c r="CO506" t="s">
        <v>137</v>
      </c>
      <c r="CQ506" t="s">
        <v>115</v>
      </c>
      <c r="CR506" t="s">
        <v>138</v>
      </c>
      <c r="CS506" t="s">
        <v>139</v>
      </c>
      <c r="CT506" t="s">
        <v>138</v>
      </c>
      <c r="CU506" t="s">
        <v>139</v>
      </c>
      <c r="CV506" t="s">
        <v>138</v>
      </c>
      <c r="CW506" t="s">
        <v>139</v>
      </c>
      <c r="CX506" t="s">
        <v>2086</v>
      </c>
      <c r="CY506" s="10">
        <v>16702871116</v>
      </c>
      <c r="CZ506" t="s">
        <v>1325</v>
      </c>
      <c r="DA506" t="s">
        <v>139</v>
      </c>
      <c r="DB506" t="s">
        <v>138</v>
      </c>
      <c r="DC506" t="s">
        <v>115</v>
      </c>
    </row>
    <row r="507" spans="1:112" ht="14.45" customHeight="1" x14ac:dyDescent="0.25">
      <c r="A507" t="s">
        <v>11275</v>
      </c>
      <c r="B507" t="s">
        <v>158</v>
      </c>
      <c r="C507" s="1">
        <v>45468</v>
      </c>
      <c r="D507" s="1">
        <v>45595</v>
      </c>
      <c r="E507" t="s">
        <v>210</v>
      </c>
      <c r="F507" s="1">
        <v>45590</v>
      </c>
      <c r="G507" t="s">
        <v>115</v>
      </c>
      <c r="H507" t="s">
        <v>115</v>
      </c>
      <c r="I507" t="s">
        <v>115</v>
      </c>
      <c r="J507" t="s">
        <v>915</v>
      </c>
      <c r="L507" t="s">
        <v>916</v>
      </c>
      <c r="M507" t="s">
        <v>4353</v>
      </c>
      <c r="N507" t="s">
        <v>1619</v>
      </c>
      <c r="O507" t="s">
        <v>120</v>
      </c>
      <c r="P507" s="3">
        <v>96950</v>
      </c>
      <c r="Q507" t="s">
        <v>121</v>
      </c>
      <c r="S507" s="10">
        <v>16702345828</v>
      </c>
      <c r="U507" t="s">
        <v>918</v>
      </c>
      <c r="V507">
        <v>3273</v>
      </c>
      <c r="W507" t="s">
        <v>123</v>
      </c>
      <c r="Y507" t="s">
        <v>919</v>
      </c>
      <c r="Z507" t="s">
        <v>920</v>
      </c>
      <c r="AB507" t="s">
        <v>295</v>
      </c>
      <c r="AC507" t="s">
        <v>916</v>
      </c>
      <c r="AD507" t="s">
        <v>4353</v>
      </c>
      <c r="AE507" t="s">
        <v>1619</v>
      </c>
      <c r="AF507" t="s">
        <v>120</v>
      </c>
      <c r="AG507" s="3">
        <v>96950</v>
      </c>
      <c r="AH507" t="s">
        <v>121</v>
      </c>
      <c r="AJ507" s="10">
        <v>16702345828</v>
      </c>
      <c r="AL507" t="s">
        <v>921</v>
      </c>
      <c r="AM507" t="s">
        <v>400</v>
      </c>
      <c r="AN507" t="s">
        <v>255</v>
      </c>
      <c r="AO507" t="s">
        <v>922</v>
      </c>
      <c r="AQ507" t="s">
        <v>923</v>
      </c>
      <c r="AR507" t="s">
        <v>4354</v>
      </c>
      <c r="AS507" t="s">
        <v>119</v>
      </c>
      <c r="AT507" t="s">
        <v>120</v>
      </c>
      <c r="AU507" s="3">
        <v>96950</v>
      </c>
      <c r="AV507" t="s">
        <v>121</v>
      </c>
      <c r="AX507">
        <v>16702872946</v>
      </c>
      <c r="AZ507" t="s">
        <v>925</v>
      </c>
      <c r="BA507" t="s">
        <v>926</v>
      </c>
      <c r="BD507" t="str">
        <f>"51-9195.00"</f>
        <v>51-9195.00</v>
      </c>
      <c r="BE507" t="s">
        <v>9580</v>
      </c>
      <c r="BF507" t="s">
        <v>11276</v>
      </c>
      <c r="BG507" t="s">
        <v>9582</v>
      </c>
      <c r="BH507">
        <v>1</v>
      </c>
      <c r="BJ507" s="1">
        <v>45592</v>
      </c>
      <c r="BK507" s="1">
        <v>45956</v>
      </c>
      <c r="BN507">
        <v>40</v>
      </c>
      <c r="BO507">
        <v>0</v>
      </c>
      <c r="BP507">
        <v>8</v>
      </c>
      <c r="BQ507">
        <v>8</v>
      </c>
      <c r="BR507">
        <v>8</v>
      </c>
      <c r="BS507">
        <v>8</v>
      </c>
      <c r="BT507">
        <v>8</v>
      </c>
      <c r="BU507">
        <v>0</v>
      </c>
      <c r="BV507" t="str">
        <f>"8:00 AM"</f>
        <v>8:00 AM</v>
      </c>
      <c r="BW507" t="str">
        <f>"5:00 PM"</f>
        <v>5:00 PM</v>
      </c>
      <c r="BX507" t="s">
        <v>240</v>
      </c>
      <c r="BY507">
        <v>0</v>
      </c>
      <c r="BZ507">
        <v>12</v>
      </c>
      <c r="CA507" t="s">
        <v>115</v>
      </c>
      <c r="CC507" t="s">
        <v>191</v>
      </c>
      <c r="CD507" t="s">
        <v>916</v>
      </c>
      <c r="CE507" t="s">
        <v>4353</v>
      </c>
      <c r="CF507" t="s">
        <v>1619</v>
      </c>
      <c r="CG507" t="s">
        <v>120</v>
      </c>
      <c r="CH507" s="3">
        <v>96950</v>
      </c>
      <c r="CI507" s="4">
        <v>13.43</v>
      </c>
      <c r="CJ507" s="4">
        <v>13.43</v>
      </c>
      <c r="CK507" s="4">
        <v>20.149999999999999</v>
      </c>
      <c r="CL507" s="4">
        <v>20.149999999999999</v>
      </c>
      <c r="CM507" t="s">
        <v>136</v>
      </c>
      <c r="CN507" t="s">
        <v>191</v>
      </c>
      <c r="CO507" t="s">
        <v>137</v>
      </c>
      <c r="CQ507" t="s">
        <v>115</v>
      </c>
      <c r="CR507" t="s">
        <v>138</v>
      </c>
      <c r="CS507" t="s">
        <v>139</v>
      </c>
      <c r="CT507" t="s">
        <v>138</v>
      </c>
      <c r="CU507" t="s">
        <v>139</v>
      </c>
      <c r="CV507" t="s">
        <v>138</v>
      </c>
      <c r="CW507" t="s">
        <v>139</v>
      </c>
      <c r="CX507" t="s">
        <v>9875</v>
      </c>
      <c r="CY507" s="10">
        <v>16702345828</v>
      </c>
      <c r="CZ507" t="s">
        <v>921</v>
      </c>
      <c r="DA507" t="s">
        <v>139</v>
      </c>
      <c r="DB507" t="s">
        <v>138</v>
      </c>
      <c r="DC507" t="s">
        <v>115</v>
      </c>
      <c r="DD507" t="s">
        <v>255</v>
      </c>
      <c r="DE507" t="s">
        <v>922</v>
      </c>
      <c r="DG507" t="s">
        <v>926</v>
      </c>
      <c r="DH507" t="s">
        <v>925</v>
      </c>
    </row>
    <row r="508" spans="1:112" ht="14.45" customHeight="1" x14ac:dyDescent="0.25">
      <c r="A508" t="s">
        <v>11959</v>
      </c>
      <c r="B508" t="s">
        <v>158</v>
      </c>
      <c r="C508" s="1">
        <v>45461</v>
      </c>
      <c r="D508" s="1">
        <v>45595</v>
      </c>
      <c r="E508" t="s">
        <v>210</v>
      </c>
      <c r="F508" s="1">
        <v>45564</v>
      </c>
      <c r="G508" t="s">
        <v>115</v>
      </c>
      <c r="H508" t="s">
        <v>115</v>
      </c>
      <c r="I508" t="s">
        <v>115</v>
      </c>
      <c r="J508" t="s">
        <v>915</v>
      </c>
      <c r="L508" t="s">
        <v>916</v>
      </c>
      <c r="M508" t="s">
        <v>4353</v>
      </c>
      <c r="N508" t="s">
        <v>1619</v>
      </c>
      <c r="O508" t="s">
        <v>120</v>
      </c>
      <c r="P508" s="3">
        <v>96950</v>
      </c>
      <c r="Q508" t="s">
        <v>121</v>
      </c>
      <c r="S508" s="10">
        <v>16702345828</v>
      </c>
      <c r="U508" t="s">
        <v>918</v>
      </c>
      <c r="V508">
        <v>2362</v>
      </c>
      <c r="W508" t="s">
        <v>123</v>
      </c>
      <c r="Y508" t="s">
        <v>919</v>
      </c>
      <c r="Z508" t="s">
        <v>920</v>
      </c>
      <c r="AB508" t="s">
        <v>295</v>
      </c>
      <c r="AC508" t="s">
        <v>916</v>
      </c>
      <c r="AD508" t="s">
        <v>4353</v>
      </c>
      <c r="AE508" t="s">
        <v>1619</v>
      </c>
      <c r="AF508" t="s">
        <v>120</v>
      </c>
      <c r="AG508" s="3">
        <v>96950</v>
      </c>
      <c r="AH508" t="s">
        <v>121</v>
      </c>
      <c r="AJ508" s="10">
        <v>16702345828</v>
      </c>
      <c r="AL508" t="s">
        <v>921</v>
      </c>
      <c r="AM508" t="s">
        <v>400</v>
      </c>
      <c r="AN508" t="s">
        <v>255</v>
      </c>
      <c r="AO508" t="s">
        <v>922</v>
      </c>
      <c r="AQ508" t="s">
        <v>923</v>
      </c>
      <c r="AR508" t="s">
        <v>11960</v>
      </c>
      <c r="AS508" t="s">
        <v>119</v>
      </c>
      <c r="AT508" t="s">
        <v>120</v>
      </c>
      <c r="AU508" s="3">
        <v>96950</v>
      </c>
      <c r="AV508" t="s">
        <v>121</v>
      </c>
      <c r="AX508">
        <v>16702872946</v>
      </c>
      <c r="AZ508" t="s">
        <v>925</v>
      </c>
      <c r="BA508" t="s">
        <v>926</v>
      </c>
      <c r="BD508" t="str">
        <f>"49-9071.00"</f>
        <v>49-9071.00</v>
      </c>
      <c r="BE508" t="s">
        <v>169</v>
      </c>
      <c r="BF508" t="s">
        <v>11961</v>
      </c>
      <c r="BG508" t="s">
        <v>1612</v>
      </c>
      <c r="BH508">
        <v>2</v>
      </c>
      <c r="BJ508" s="1">
        <v>45566</v>
      </c>
      <c r="BK508" s="1">
        <v>45930</v>
      </c>
      <c r="BN508">
        <v>40</v>
      </c>
      <c r="BO508">
        <v>0</v>
      </c>
      <c r="BP508">
        <v>8</v>
      </c>
      <c r="BQ508">
        <v>8</v>
      </c>
      <c r="BR508">
        <v>8</v>
      </c>
      <c r="BS508">
        <v>8</v>
      </c>
      <c r="BT508">
        <v>8</v>
      </c>
      <c r="BU508">
        <v>0</v>
      </c>
      <c r="BV508" t="str">
        <f>"8:00 AM"</f>
        <v>8:00 AM</v>
      </c>
      <c r="BW508" t="str">
        <f>"5:00 PM"</f>
        <v>5:00 PM</v>
      </c>
      <c r="BX508" t="s">
        <v>133</v>
      </c>
      <c r="BY508">
        <v>0</v>
      </c>
      <c r="BZ508">
        <v>24</v>
      </c>
      <c r="CA508" t="s">
        <v>115</v>
      </c>
      <c r="CC508" t="s">
        <v>191</v>
      </c>
      <c r="CD508" t="s">
        <v>916</v>
      </c>
      <c r="CE508" t="s">
        <v>4353</v>
      </c>
      <c r="CF508" t="s">
        <v>1619</v>
      </c>
      <c r="CG508" t="s">
        <v>120</v>
      </c>
      <c r="CH508" s="3">
        <v>96950</v>
      </c>
      <c r="CI508" s="4">
        <v>9.5399999999999991</v>
      </c>
      <c r="CJ508" s="4">
        <v>9.5399999999999991</v>
      </c>
      <c r="CK508" s="4">
        <v>14.31</v>
      </c>
      <c r="CL508" s="4">
        <v>14.31</v>
      </c>
      <c r="CM508" t="s">
        <v>136</v>
      </c>
      <c r="CN508" t="s">
        <v>191</v>
      </c>
      <c r="CO508" t="s">
        <v>137</v>
      </c>
      <c r="CQ508" t="s">
        <v>115</v>
      </c>
      <c r="CR508" t="s">
        <v>138</v>
      </c>
      <c r="CS508" t="s">
        <v>139</v>
      </c>
      <c r="CT508" t="s">
        <v>138</v>
      </c>
      <c r="CU508" t="s">
        <v>139</v>
      </c>
      <c r="CV508" t="s">
        <v>138</v>
      </c>
      <c r="CW508" t="s">
        <v>139</v>
      </c>
      <c r="CX508" t="s">
        <v>11962</v>
      </c>
      <c r="CY508" s="10">
        <v>16702345828</v>
      </c>
      <c r="CZ508" t="s">
        <v>921</v>
      </c>
      <c r="DA508" t="s">
        <v>139</v>
      </c>
      <c r="DB508" t="s">
        <v>138</v>
      </c>
      <c r="DC508" t="s">
        <v>115</v>
      </c>
      <c r="DD508" t="s">
        <v>255</v>
      </c>
      <c r="DE508" t="s">
        <v>922</v>
      </c>
      <c r="DG508" t="s">
        <v>926</v>
      </c>
      <c r="DH508" t="s">
        <v>925</v>
      </c>
    </row>
    <row r="509" spans="1:112" ht="14.45" customHeight="1" x14ac:dyDescent="0.25">
      <c r="A509" t="s">
        <v>12531</v>
      </c>
      <c r="B509" t="s">
        <v>248</v>
      </c>
      <c r="C509" s="1">
        <v>45527</v>
      </c>
      <c r="D509" s="1">
        <v>45595</v>
      </c>
      <c r="E509" t="s">
        <v>210</v>
      </c>
      <c r="F509" s="1">
        <v>45564</v>
      </c>
      <c r="G509" t="s">
        <v>115</v>
      </c>
      <c r="H509" t="s">
        <v>115</v>
      </c>
      <c r="I509" t="s">
        <v>115</v>
      </c>
      <c r="J509" t="s">
        <v>495</v>
      </c>
      <c r="L509" t="s">
        <v>496</v>
      </c>
      <c r="M509" t="s">
        <v>497</v>
      </c>
      <c r="N509" t="s">
        <v>119</v>
      </c>
      <c r="O509" t="s">
        <v>120</v>
      </c>
      <c r="P509" s="3">
        <v>96950</v>
      </c>
      <c r="Q509" t="s">
        <v>121</v>
      </c>
      <c r="S509" s="10">
        <v>16702353712</v>
      </c>
      <c r="U509" t="s">
        <v>498</v>
      </c>
      <c r="V509">
        <v>56152</v>
      </c>
      <c r="W509" t="s">
        <v>123</v>
      </c>
      <c r="Y509" t="s">
        <v>499</v>
      </c>
      <c r="Z509" t="s">
        <v>199</v>
      </c>
      <c r="AB509" t="s">
        <v>500</v>
      </c>
      <c r="AC509" t="s">
        <v>496</v>
      </c>
      <c r="AD509" t="s">
        <v>497</v>
      </c>
      <c r="AE509" t="s">
        <v>119</v>
      </c>
      <c r="AF509" t="s">
        <v>120</v>
      </c>
      <c r="AG509" s="3">
        <v>96950</v>
      </c>
      <c r="AH509" t="s">
        <v>121</v>
      </c>
      <c r="AJ509" s="10">
        <v>16702852190</v>
      </c>
      <c r="AL509" t="s">
        <v>501</v>
      </c>
      <c r="BD509" t="str">
        <f>"33-9011.00"</f>
        <v>33-9011.00</v>
      </c>
      <c r="BE509" t="s">
        <v>502</v>
      </c>
      <c r="BF509" t="s">
        <v>503</v>
      </c>
      <c r="BG509" t="s">
        <v>504</v>
      </c>
      <c r="BH509">
        <v>4</v>
      </c>
      <c r="BI509">
        <v>4</v>
      </c>
      <c r="BJ509" s="1">
        <v>45566</v>
      </c>
      <c r="BK509" s="1">
        <v>45930</v>
      </c>
      <c r="BL509" s="1">
        <v>45595</v>
      </c>
      <c r="BM509" s="1">
        <v>45930</v>
      </c>
      <c r="BN509">
        <v>35</v>
      </c>
      <c r="BO509">
        <v>0</v>
      </c>
      <c r="BP509">
        <v>7</v>
      </c>
      <c r="BQ509">
        <v>7</v>
      </c>
      <c r="BR509">
        <v>7</v>
      </c>
      <c r="BS509">
        <v>7</v>
      </c>
      <c r="BT509">
        <v>7</v>
      </c>
      <c r="BU509">
        <v>0</v>
      </c>
      <c r="BV509" t="str">
        <f>"8:00 AM"</f>
        <v>8:00 AM</v>
      </c>
      <c r="BW509" t="str">
        <f>"4:00 PM"</f>
        <v>4:00 PM</v>
      </c>
      <c r="BX509" t="s">
        <v>133</v>
      </c>
      <c r="BY509">
        <v>3</v>
      </c>
      <c r="BZ509">
        <v>12</v>
      </c>
      <c r="CA509" t="s">
        <v>115</v>
      </c>
      <c r="CC509" t="s">
        <v>505</v>
      </c>
      <c r="CD509" t="s">
        <v>496</v>
      </c>
      <c r="CE509" t="s">
        <v>497</v>
      </c>
      <c r="CF509" t="s">
        <v>119</v>
      </c>
      <c r="CG509" t="s">
        <v>120</v>
      </c>
      <c r="CH509" s="3">
        <v>96950</v>
      </c>
      <c r="CI509" s="4">
        <v>9.5500000000000007</v>
      </c>
      <c r="CJ509" s="4">
        <v>11</v>
      </c>
      <c r="CK509" s="4">
        <v>14.33</v>
      </c>
      <c r="CL509" s="4">
        <v>16.5</v>
      </c>
      <c r="CM509" t="s">
        <v>136</v>
      </c>
      <c r="CN509" t="s">
        <v>506</v>
      </c>
      <c r="CO509" t="s">
        <v>137</v>
      </c>
      <c r="CQ509" t="s">
        <v>115</v>
      </c>
      <c r="CR509" t="s">
        <v>138</v>
      </c>
      <c r="CS509" t="s">
        <v>139</v>
      </c>
      <c r="CT509" t="s">
        <v>138</v>
      </c>
      <c r="CU509" t="s">
        <v>138</v>
      </c>
      <c r="CV509" t="s">
        <v>138</v>
      </c>
      <c r="CW509" t="s">
        <v>139</v>
      </c>
      <c r="CX509" t="s">
        <v>611</v>
      </c>
      <c r="CY509" s="10">
        <v>16702353712</v>
      </c>
      <c r="CZ509" t="s">
        <v>508</v>
      </c>
      <c r="DA509" t="s">
        <v>451</v>
      </c>
      <c r="DB509" t="s">
        <v>138</v>
      </c>
      <c r="DC509" t="s">
        <v>115</v>
      </c>
      <c r="DD509" t="s">
        <v>499</v>
      </c>
      <c r="DE509" t="s">
        <v>199</v>
      </c>
      <c r="DG509" t="s">
        <v>495</v>
      </c>
      <c r="DH509" t="s">
        <v>501</v>
      </c>
    </row>
    <row r="510" spans="1:112" ht="14.45" customHeight="1" x14ac:dyDescent="0.25">
      <c r="A510" t="s">
        <v>12774</v>
      </c>
      <c r="B510" t="s">
        <v>248</v>
      </c>
      <c r="C510" s="1">
        <v>45512</v>
      </c>
      <c r="D510" s="1">
        <v>45595</v>
      </c>
      <c r="E510" t="s">
        <v>210</v>
      </c>
      <c r="F510" s="1">
        <v>45564</v>
      </c>
      <c r="G510" t="s">
        <v>138</v>
      </c>
      <c r="H510" t="s">
        <v>115</v>
      </c>
      <c r="I510" t="s">
        <v>115</v>
      </c>
      <c r="J510" t="s">
        <v>1658</v>
      </c>
      <c r="L510" t="s">
        <v>1659</v>
      </c>
      <c r="M510" t="s">
        <v>1660</v>
      </c>
      <c r="N510" t="s">
        <v>119</v>
      </c>
      <c r="O510" t="s">
        <v>120</v>
      </c>
      <c r="P510" s="3">
        <v>96950</v>
      </c>
      <c r="Q510" t="s">
        <v>121</v>
      </c>
      <c r="R510" t="s">
        <v>1661</v>
      </c>
      <c r="S510" s="10">
        <v>16702357701</v>
      </c>
      <c r="U510" t="s">
        <v>1662</v>
      </c>
      <c r="V510">
        <v>52211</v>
      </c>
      <c r="W510" t="s">
        <v>123</v>
      </c>
      <c r="Y510" t="s">
        <v>1663</v>
      </c>
      <c r="Z510" t="s">
        <v>2888</v>
      </c>
      <c r="AB510" t="s">
        <v>295</v>
      </c>
      <c r="AC510" t="s">
        <v>1659</v>
      </c>
      <c r="AD510" t="s">
        <v>1660</v>
      </c>
      <c r="AE510" t="s">
        <v>119</v>
      </c>
      <c r="AF510" t="s">
        <v>120</v>
      </c>
      <c r="AG510" s="3">
        <v>96950</v>
      </c>
      <c r="AH510" t="s">
        <v>121</v>
      </c>
      <c r="AI510" t="s">
        <v>762</v>
      </c>
      <c r="AJ510" s="10">
        <v>16702357701</v>
      </c>
      <c r="AL510" t="s">
        <v>1666</v>
      </c>
      <c r="BD510" t="str">
        <f>"13-2011.00"</f>
        <v>13-2011.00</v>
      </c>
      <c r="BE510" t="s">
        <v>893</v>
      </c>
      <c r="BF510" t="s">
        <v>12775</v>
      </c>
      <c r="BG510" t="s">
        <v>201</v>
      </c>
      <c r="BH510">
        <v>2</v>
      </c>
      <c r="BI510">
        <v>2</v>
      </c>
      <c r="BJ510" s="1">
        <v>45566</v>
      </c>
      <c r="BK510" s="1">
        <v>46660</v>
      </c>
      <c r="BL510" s="1">
        <v>45595</v>
      </c>
      <c r="BM510" s="1">
        <v>46660</v>
      </c>
      <c r="BN510">
        <v>38</v>
      </c>
      <c r="BO510">
        <v>0</v>
      </c>
      <c r="BP510">
        <v>7</v>
      </c>
      <c r="BQ510">
        <v>7</v>
      </c>
      <c r="BR510">
        <v>7</v>
      </c>
      <c r="BS510">
        <v>7</v>
      </c>
      <c r="BT510">
        <v>7</v>
      </c>
      <c r="BU510">
        <v>3</v>
      </c>
      <c r="BV510" t="str">
        <f>"8:45 AM"</f>
        <v>8:45 AM</v>
      </c>
      <c r="BW510" t="str">
        <f>"4:45 PM"</f>
        <v>4:45 PM</v>
      </c>
      <c r="BX510" t="s">
        <v>360</v>
      </c>
      <c r="BY510">
        <v>0</v>
      </c>
      <c r="BZ510">
        <v>48</v>
      </c>
      <c r="CA510" t="s">
        <v>138</v>
      </c>
      <c r="CB510">
        <v>2</v>
      </c>
      <c r="CC510" s="2" t="s">
        <v>12776</v>
      </c>
      <c r="CD510" t="s">
        <v>1659</v>
      </c>
      <c r="CE510" t="s">
        <v>1660</v>
      </c>
      <c r="CF510" t="s">
        <v>119</v>
      </c>
      <c r="CG510" t="s">
        <v>120</v>
      </c>
      <c r="CH510" s="3">
        <v>96950</v>
      </c>
      <c r="CI510" s="4">
        <v>17.48</v>
      </c>
      <c r="CJ510" s="4">
        <v>18.5</v>
      </c>
      <c r="CK510" s="4">
        <v>26.22</v>
      </c>
      <c r="CL510" s="4">
        <v>27.75</v>
      </c>
      <c r="CM510" t="s">
        <v>136</v>
      </c>
      <c r="CN510" t="s">
        <v>240</v>
      </c>
      <c r="CO510" t="s">
        <v>137</v>
      </c>
      <c r="CQ510" t="s">
        <v>115</v>
      </c>
      <c r="CR510" t="s">
        <v>138</v>
      </c>
      <c r="CS510" t="s">
        <v>139</v>
      </c>
      <c r="CT510" t="s">
        <v>138</v>
      </c>
      <c r="CU510" t="s">
        <v>139</v>
      </c>
      <c r="CV510" t="s">
        <v>138</v>
      </c>
      <c r="CW510" t="s">
        <v>139</v>
      </c>
      <c r="CX510" t="s">
        <v>1670</v>
      </c>
      <c r="CY510" s="10">
        <v>16702357701</v>
      </c>
      <c r="CZ510" t="s">
        <v>1666</v>
      </c>
      <c r="DA510" t="s">
        <v>139</v>
      </c>
      <c r="DB510" t="s">
        <v>138</v>
      </c>
      <c r="DC510" t="s">
        <v>115</v>
      </c>
    </row>
    <row r="511" spans="1:112" ht="14.45" customHeight="1" x14ac:dyDescent="0.25">
      <c r="A511" t="s">
        <v>12892</v>
      </c>
      <c r="B511" t="s">
        <v>158</v>
      </c>
      <c r="C511" s="1">
        <v>45461</v>
      </c>
      <c r="D511" s="1">
        <v>45595</v>
      </c>
      <c r="E511" t="s">
        <v>210</v>
      </c>
      <c r="F511" s="1">
        <v>45564</v>
      </c>
      <c r="G511" t="s">
        <v>115</v>
      </c>
      <c r="H511" t="s">
        <v>115</v>
      </c>
      <c r="I511" t="s">
        <v>115</v>
      </c>
      <c r="J511" t="s">
        <v>915</v>
      </c>
      <c r="L511" t="s">
        <v>916</v>
      </c>
      <c r="M511" t="s">
        <v>4353</v>
      </c>
      <c r="N511" t="s">
        <v>1619</v>
      </c>
      <c r="O511" t="s">
        <v>120</v>
      </c>
      <c r="P511" s="3">
        <v>96950</v>
      </c>
      <c r="Q511" t="s">
        <v>121</v>
      </c>
      <c r="S511" s="10">
        <v>16702345828</v>
      </c>
      <c r="U511" t="s">
        <v>918</v>
      </c>
      <c r="V511">
        <v>2362</v>
      </c>
      <c r="W511" t="s">
        <v>123</v>
      </c>
      <c r="Y511" t="s">
        <v>919</v>
      </c>
      <c r="Z511" t="s">
        <v>920</v>
      </c>
      <c r="AB511" t="s">
        <v>295</v>
      </c>
      <c r="AC511" t="s">
        <v>916</v>
      </c>
      <c r="AD511" t="s">
        <v>4353</v>
      </c>
      <c r="AE511" t="s">
        <v>1619</v>
      </c>
      <c r="AF511" t="s">
        <v>120</v>
      </c>
      <c r="AG511" s="3">
        <v>96950</v>
      </c>
      <c r="AH511" t="s">
        <v>121</v>
      </c>
      <c r="AJ511" s="10">
        <v>16702345828</v>
      </c>
      <c r="AL511" t="s">
        <v>921</v>
      </c>
      <c r="AM511" t="s">
        <v>400</v>
      </c>
      <c r="AN511" t="s">
        <v>255</v>
      </c>
      <c r="AO511" t="s">
        <v>922</v>
      </c>
      <c r="AQ511" t="s">
        <v>923</v>
      </c>
      <c r="AR511" t="s">
        <v>4354</v>
      </c>
      <c r="AS511" t="s">
        <v>119</v>
      </c>
      <c r="AT511" t="s">
        <v>120</v>
      </c>
      <c r="AU511" s="3">
        <v>96950</v>
      </c>
      <c r="AV511" t="s">
        <v>121</v>
      </c>
      <c r="AX511">
        <v>16702872946</v>
      </c>
      <c r="AZ511" t="s">
        <v>925</v>
      </c>
      <c r="BA511" t="s">
        <v>926</v>
      </c>
      <c r="BD511" t="str">
        <f>"17-3022.00"</f>
        <v>17-3022.00</v>
      </c>
      <c r="BE511" t="s">
        <v>2760</v>
      </c>
      <c r="BF511" t="s">
        <v>6891</v>
      </c>
      <c r="BG511" t="s">
        <v>2762</v>
      </c>
      <c r="BH511">
        <v>4</v>
      </c>
      <c r="BJ511" s="1">
        <v>45566</v>
      </c>
      <c r="BK511" s="1">
        <v>45930</v>
      </c>
      <c r="BN511">
        <v>40</v>
      </c>
      <c r="BO511">
        <v>0</v>
      </c>
      <c r="BP511">
        <v>8</v>
      </c>
      <c r="BQ511">
        <v>8</v>
      </c>
      <c r="BR511">
        <v>8</v>
      </c>
      <c r="BS511">
        <v>8</v>
      </c>
      <c r="BT511">
        <v>8</v>
      </c>
      <c r="BU511">
        <v>0</v>
      </c>
      <c r="BV511" t="str">
        <f>"8:00 AM"</f>
        <v>8:00 AM</v>
      </c>
      <c r="BW511" t="str">
        <f>"5:00 PM"</f>
        <v>5:00 PM</v>
      </c>
      <c r="BX511" t="s">
        <v>189</v>
      </c>
      <c r="BY511">
        <v>0</v>
      </c>
      <c r="BZ511">
        <v>24</v>
      </c>
      <c r="CA511" t="s">
        <v>115</v>
      </c>
      <c r="CC511" t="s">
        <v>191</v>
      </c>
      <c r="CD511" t="s">
        <v>916</v>
      </c>
      <c r="CE511" t="s">
        <v>4353</v>
      </c>
      <c r="CF511" t="s">
        <v>1619</v>
      </c>
      <c r="CG511" t="s">
        <v>120</v>
      </c>
      <c r="CH511" s="3">
        <v>96950</v>
      </c>
      <c r="CI511" s="4">
        <v>17.760000000000002</v>
      </c>
      <c r="CJ511" s="4">
        <v>17.760000000000002</v>
      </c>
      <c r="CK511" s="4">
        <v>26.64</v>
      </c>
      <c r="CL511" s="4">
        <v>26.64</v>
      </c>
      <c r="CM511" t="s">
        <v>136</v>
      </c>
      <c r="CN511" t="s">
        <v>191</v>
      </c>
      <c r="CO511" t="s">
        <v>137</v>
      </c>
      <c r="CQ511" t="s">
        <v>115</v>
      </c>
      <c r="CR511" t="s">
        <v>138</v>
      </c>
      <c r="CS511" t="s">
        <v>139</v>
      </c>
      <c r="CT511" t="s">
        <v>138</v>
      </c>
      <c r="CU511" t="s">
        <v>139</v>
      </c>
      <c r="CV511" t="s">
        <v>138</v>
      </c>
      <c r="CW511" t="s">
        <v>139</v>
      </c>
      <c r="CX511" t="s">
        <v>12893</v>
      </c>
      <c r="CY511" s="10">
        <v>16702345828</v>
      </c>
      <c r="CZ511" t="s">
        <v>921</v>
      </c>
      <c r="DA511" t="s">
        <v>139</v>
      </c>
      <c r="DB511" t="s">
        <v>138</v>
      </c>
      <c r="DC511" t="s">
        <v>115</v>
      </c>
      <c r="DD511" t="s">
        <v>255</v>
      </c>
      <c r="DE511" t="s">
        <v>922</v>
      </c>
      <c r="DG511" t="s">
        <v>926</v>
      </c>
      <c r="DH511" t="s">
        <v>925</v>
      </c>
    </row>
    <row r="512" spans="1:112" ht="14.45" customHeight="1" x14ac:dyDescent="0.25">
      <c r="A512" t="s">
        <v>13443</v>
      </c>
      <c r="B512" t="s">
        <v>248</v>
      </c>
      <c r="C512" s="1">
        <v>45517</v>
      </c>
      <c r="D512" s="1">
        <v>45595</v>
      </c>
      <c r="E512" t="s">
        <v>210</v>
      </c>
      <c r="F512" s="1">
        <v>45564</v>
      </c>
      <c r="G512" t="s">
        <v>115</v>
      </c>
      <c r="H512" t="s">
        <v>115</v>
      </c>
      <c r="I512" t="s">
        <v>115</v>
      </c>
      <c r="J512" t="s">
        <v>2574</v>
      </c>
      <c r="K512" t="s">
        <v>2575</v>
      </c>
      <c r="L512" t="s">
        <v>2576</v>
      </c>
      <c r="M512" t="s">
        <v>2577</v>
      </c>
      <c r="N512" t="s">
        <v>128</v>
      </c>
      <c r="O512" t="s">
        <v>120</v>
      </c>
      <c r="P512" s="3">
        <v>96950</v>
      </c>
      <c r="Q512" t="s">
        <v>121</v>
      </c>
      <c r="S512" s="10">
        <v>16703223311</v>
      </c>
      <c r="T512">
        <v>4504</v>
      </c>
      <c r="U512" t="s">
        <v>2578</v>
      </c>
      <c r="V512">
        <v>72111</v>
      </c>
      <c r="W512" t="s">
        <v>123</v>
      </c>
      <c r="Y512" t="s">
        <v>1097</v>
      </c>
      <c r="Z512" t="s">
        <v>2579</v>
      </c>
      <c r="AB512" t="s">
        <v>981</v>
      </c>
      <c r="AC512" t="s">
        <v>2576</v>
      </c>
      <c r="AD512" t="s">
        <v>2577</v>
      </c>
      <c r="AE512" t="s">
        <v>128</v>
      </c>
      <c r="AF512" t="s">
        <v>120</v>
      </c>
      <c r="AG512" s="3">
        <v>96950</v>
      </c>
      <c r="AH512" t="s">
        <v>121</v>
      </c>
      <c r="AJ512" s="10">
        <v>16703223311</v>
      </c>
      <c r="AK512">
        <v>4506</v>
      </c>
      <c r="AL512" t="s">
        <v>2580</v>
      </c>
      <c r="BD512" t="str">
        <f>"49-9071.00"</f>
        <v>49-9071.00</v>
      </c>
      <c r="BE512" t="s">
        <v>169</v>
      </c>
      <c r="BF512" t="s">
        <v>5566</v>
      </c>
      <c r="BG512" t="s">
        <v>1417</v>
      </c>
      <c r="BH512">
        <v>17</v>
      </c>
      <c r="BI512">
        <v>17</v>
      </c>
      <c r="BJ512" s="1">
        <v>45566</v>
      </c>
      <c r="BK512" s="1">
        <v>45930</v>
      </c>
      <c r="BL512" s="1">
        <v>45595</v>
      </c>
      <c r="BM512" s="1">
        <v>45930</v>
      </c>
      <c r="BN512">
        <v>35</v>
      </c>
      <c r="BO512">
        <v>0</v>
      </c>
      <c r="BP512">
        <v>7</v>
      </c>
      <c r="BQ512">
        <v>7</v>
      </c>
      <c r="BR512">
        <v>7</v>
      </c>
      <c r="BS512">
        <v>7</v>
      </c>
      <c r="BT512">
        <v>7</v>
      </c>
      <c r="BU512">
        <v>0</v>
      </c>
      <c r="BV512" t="str">
        <f>"8:00 AM"</f>
        <v>8:00 AM</v>
      </c>
      <c r="BW512" t="str">
        <f>"5:00 PM"</f>
        <v>5:00 PM</v>
      </c>
      <c r="BX512" t="s">
        <v>133</v>
      </c>
      <c r="BY512">
        <v>0</v>
      </c>
      <c r="BZ512">
        <v>24</v>
      </c>
      <c r="CA512" t="s">
        <v>138</v>
      </c>
      <c r="CB512">
        <v>4</v>
      </c>
      <c r="CC512" s="2" t="s">
        <v>5567</v>
      </c>
      <c r="CD512" t="s">
        <v>2576</v>
      </c>
      <c r="CE512" t="s">
        <v>2577</v>
      </c>
      <c r="CF512" t="s">
        <v>128</v>
      </c>
      <c r="CG512" t="s">
        <v>120</v>
      </c>
      <c r="CH512" s="3">
        <v>96950</v>
      </c>
      <c r="CI512" s="4">
        <v>9.75</v>
      </c>
      <c r="CJ512" s="4">
        <v>20</v>
      </c>
      <c r="CK512" s="4">
        <v>14.62</v>
      </c>
      <c r="CL512" s="4">
        <v>30</v>
      </c>
      <c r="CM512" t="s">
        <v>136</v>
      </c>
      <c r="CN512" t="s">
        <v>2585</v>
      </c>
      <c r="CO512" t="s">
        <v>137</v>
      </c>
      <c r="CQ512" t="s">
        <v>115</v>
      </c>
      <c r="CR512" t="s">
        <v>138</v>
      </c>
      <c r="CS512" t="s">
        <v>139</v>
      </c>
      <c r="CT512" t="s">
        <v>138</v>
      </c>
      <c r="CU512" t="s">
        <v>139</v>
      </c>
      <c r="CV512" t="s">
        <v>138</v>
      </c>
      <c r="CW512" t="s">
        <v>138</v>
      </c>
      <c r="CX512" t="s">
        <v>3269</v>
      </c>
      <c r="CY512" s="10">
        <v>16703223311</v>
      </c>
      <c r="CZ512" t="s">
        <v>2587</v>
      </c>
      <c r="DA512" t="s">
        <v>2588</v>
      </c>
      <c r="DB512" t="s">
        <v>138</v>
      </c>
      <c r="DC512" t="s">
        <v>115</v>
      </c>
      <c r="DD512" t="s">
        <v>2589</v>
      </c>
      <c r="DE512" t="s">
        <v>2590</v>
      </c>
      <c r="DF512" t="s">
        <v>1176</v>
      </c>
      <c r="DG512" t="s">
        <v>2591</v>
      </c>
      <c r="DH512" t="s">
        <v>2592</v>
      </c>
    </row>
    <row r="513" spans="1:112" ht="14.45" customHeight="1" x14ac:dyDescent="0.25">
      <c r="A513" t="s">
        <v>883</v>
      </c>
      <c r="B513" t="s">
        <v>142</v>
      </c>
      <c r="C513" s="1">
        <v>45439</v>
      </c>
      <c r="D513" s="1">
        <v>45596</v>
      </c>
      <c r="E513" t="s">
        <v>114</v>
      </c>
      <c r="G513" t="s">
        <v>115</v>
      </c>
      <c r="H513" t="s">
        <v>115</v>
      </c>
      <c r="I513" t="s">
        <v>115</v>
      </c>
      <c r="J513" t="s">
        <v>884</v>
      </c>
      <c r="K513" t="s">
        <v>885</v>
      </c>
      <c r="L513" t="s">
        <v>886</v>
      </c>
      <c r="N513" t="s">
        <v>128</v>
      </c>
      <c r="O513" t="s">
        <v>120</v>
      </c>
      <c r="P513" s="3">
        <v>96950</v>
      </c>
      <c r="Q513" t="s">
        <v>121</v>
      </c>
      <c r="S513" s="10">
        <v>16702368888</v>
      </c>
      <c r="U513" t="s">
        <v>887</v>
      </c>
      <c r="V513">
        <v>71391</v>
      </c>
      <c r="W513" t="s">
        <v>123</v>
      </c>
      <c r="Y513" t="s">
        <v>888</v>
      </c>
      <c r="Z513" t="s">
        <v>889</v>
      </c>
      <c r="AA513" t="s">
        <v>890</v>
      </c>
      <c r="AB513" t="s">
        <v>891</v>
      </c>
      <c r="AC513" t="s">
        <v>886</v>
      </c>
      <c r="AE513" t="s">
        <v>128</v>
      </c>
      <c r="AF513" t="s">
        <v>120</v>
      </c>
      <c r="AG513" s="3">
        <v>96950</v>
      </c>
      <c r="AH513" t="s">
        <v>121</v>
      </c>
      <c r="AJ513" s="10">
        <v>16702368888</v>
      </c>
      <c r="AL513" t="s">
        <v>892</v>
      </c>
      <c r="BD513" t="str">
        <f>"13-2011.00"</f>
        <v>13-2011.00</v>
      </c>
      <c r="BE513" t="s">
        <v>893</v>
      </c>
      <c r="BF513" t="s">
        <v>894</v>
      </c>
      <c r="BG513" t="s">
        <v>895</v>
      </c>
      <c r="BH513">
        <v>2</v>
      </c>
      <c r="BJ513" s="1">
        <v>45566</v>
      </c>
      <c r="BK513" s="1">
        <v>45930</v>
      </c>
      <c r="BN513">
        <v>35</v>
      </c>
      <c r="BO513">
        <v>0</v>
      </c>
      <c r="BP513">
        <v>7</v>
      </c>
      <c r="BQ513">
        <v>7</v>
      </c>
      <c r="BR513">
        <v>7</v>
      </c>
      <c r="BS513">
        <v>7</v>
      </c>
      <c r="BT513">
        <v>7</v>
      </c>
      <c r="BU513">
        <v>0</v>
      </c>
      <c r="BV513" t="str">
        <f>"8:00 AM"</f>
        <v>8:00 AM</v>
      </c>
      <c r="BW513" t="str">
        <f>"4:00 PM"</f>
        <v>4:00 PM</v>
      </c>
      <c r="BX513" t="s">
        <v>360</v>
      </c>
      <c r="BY513">
        <v>0</v>
      </c>
      <c r="BZ513">
        <v>36</v>
      </c>
      <c r="CA513" t="s">
        <v>138</v>
      </c>
      <c r="CB513">
        <v>2</v>
      </c>
      <c r="CC513" t="s">
        <v>896</v>
      </c>
      <c r="CD513" t="s">
        <v>897</v>
      </c>
      <c r="CF513" t="s">
        <v>128</v>
      </c>
      <c r="CG513" t="s">
        <v>120</v>
      </c>
      <c r="CH513" s="3">
        <v>96950</v>
      </c>
      <c r="CI513" s="4">
        <v>16.98</v>
      </c>
      <c r="CJ513" s="4">
        <v>16.98</v>
      </c>
      <c r="CK513" s="4">
        <v>25.47</v>
      </c>
      <c r="CL513" s="4">
        <v>25.47</v>
      </c>
      <c r="CM513" t="s">
        <v>136</v>
      </c>
      <c r="CN513" t="s">
        <v>224</v>
      </c>
      <c r="CO513" t="s">
        <v>137</v>
      </c>
      <c r="CQ513" t="s">
        <v>115</v>
      </c>
      <c r="CR513" t="s">
        <v>138</v>
      </c>
      <c r="CS513" t="s">
        <v>139</v>
      </c>
      <c r="CT513" t="s">
        <v>138</v>
      </c>
      <c r="CU513" t="s">
        <v>139</v>
      </c>
      <c r="CV513" t="s">
        <v>138</v>
      </c>
      <c r="CW513" t="s">
        <v>139</v>
      </c>
      <c r="CX513" s="2" t="s">
        <v>898</v>
      </c>
      <c r="CY513" s="10">
        <v>16702368888</v>
      </c>
      <c r="CZ513" t="s">
        <v>899</v>
      </c>
      <c r="DA513" t="s">
        <v>139</v>
      </c>
      <c r="DB513" t="s">
        <v>138</v>
      </c>
      <c r="DC513" t="s">
        <v>115</v>
      </c>
    </row>
    <row r="514" spans="1:112" ht="14.45" customHeight="1" x14ac:dyDescent="0.25">
      <c r="A514" t="s">
        <v>1376</v>
      </c>
      <c r="B514" t="s">
        <v>248</v>
      </c>
      <c r="C514" s="1">
        <v>45495</v>
      </c>
      <c r="D514" s="1">
        <v>45596</v>
      </c>
      <c r="E514" t="s">
        <v>210</v>
      </c>
      <c r="F514" s="1">
        <v>45656</v>
      </c>
      <c r="G514" t="s">
        <v>115</v>
      </c>
      <c r="H514" t="s">
        <v>115</v>
      </c>
      <c r="I514" t="s">
        <v>115</v>
      </c>
      <c r="J514" t="s">
        <v>1377</v>
      </c>
      <c r="K514" t="s">
        <v>1378</v>
      </c>
      <c r="L514" t="s">
        <v>1379</v>
      </c>
      <c r="N514" t="s">
        <v>119</v>
      </c>
      <c r="O514" t="s">
        <v>120</v>
      </c>
      <c r="P514" s="3">
        <v>96950</v>
      </c>
      <c r="Q514" t="s">
        <v>121</v>
      </c>
      <c r="S514" s="10">
        <v>16702358778</v>
      </c>
      <c r="U514" t="s">
        <v>1380</v>
      </c>
      <c r="V514">
        <v>23622</v>
      </c>
      <c r="W514" t="s">
        <v>123</v>
      </c>
      <c r="Y514" t="s">
        <v>1381</v>
      </c>
      <c r="Z514" t="s">
        <v>1382</v>
      </c>
      <c r="AA514" t="s">
        <v>1383</v>
      </c>
      <c r="AB514" t="s">
        <v>235</v>
      </c>
      <c r="AC514" t="s">
        <v>1379</v>
      </c>
      <c r="AE514" t="s">
        <v>119</v>
      </c>
      <c r="AF514" t="s">
        <v>120</v>
      </c>
      <c r="AG514" s="3">
        <v>96950</v>
      </c>
      <c r="AH514" t="s">
        <v>121</v>
      </c>
      <c r="AJ514" s="10">
        <v>16702358778</v>
      </c>
      <c r="AL514" t="s">
        <v>1384</v>
      </c>
      <c r="BD514" t="str">
        <f>"43-4161.00"</f>
        <v>43-4161.00</v>
      </c>
      <c r="BE514" t="s">
        <v>1385</v>
      </c>
      <c r="BF514" t="s">
        <v>1386</v>
      </c>
      <c r="BG514" t="s">
        <v>1387</v>
      </c>
      <c r="BH514">
        <v>1</v>
      </c>
      <c r="BI514">
        <v>1</v>
      </c>
      <c r="BJ514" s="1">
        <v>45658</v>
      </c>
      <c r="BK514" s="1">
        <v>46022</v>
      </c>
      <c r="BL514" s="1">
        <v>45658</v>
      </c>
      <c r="BM514" s="1">
        <v>46022</v>
      </c>
      <c r="BN514">
        <v>40</v>
      </c>
      <c r="BO514">
        <v>0</v>
      </c>
      <c r="BP514">
        <v>8</v>
      </c>
      <c r="BQ514">
        <v>8</v>
      </c>
      <c r="BR514">
        <v>8</v>
      </c>
      <c r="BS514">
        <v>8</v>
      </c>
      <c r="BT514">
        <v>8</v>
      </c>
      <c r="BU514">
        <v>0</v>
      </c>
      <c r="BV514" t="str">
        <f>"8:00 AM"</f>
        <v>8:00 AM</v>
      </c>
      <c r="BW514" t="str">
        <f>"5:00 PM"</f>
        <v>5:00 PM</v>
      </c>
      <c r="BX514" t="s">
        <v>133</v>
      </c>
      <c r="BY514">
        <v>0</v>
      </c>
      <c r="BZ514">
        <v>6</v>
      </c>
      <c r="CA514" t="s">
        <v>115</v>
      </c>
      <c r="CC514" s="2" t="s">
        <v>1388</v>
      </c>
      <c r="CD514" t="s">
        <v>1379</v>
      </c>
      <c r="CF514" t="s">
        <v>119</v>
      </c>
      <c r="CG514" t="s">
        <v>120</v>
      </c>
      <c r="CH514" s="3">
        <v>96950</v>
      </c>
      <c r="CI514" s="4">
        <v>10.53</v>
      </c>
      <c r="CJ514" s="4">
        <v>11</v>
      </c>
      <c r="CK514" s="4">
        <v>15.8</v>
      </c>
      <c r="CL514" s="4">
        <v>16.5</v>
      </c>
      <c r="CM514" t="s">
        <v>136</v>
      </c>
      <c r="CN514">
        <v>0</v>
      </c>
      <c r="CO514" t="s">
        <v>173</v>
      </c>
      <c r="CQ514" t="s">
        <v>115</v>
      </c>
      <c r="CR514" t="s">
        <v>138</v>
      </c>
      <c r="CS514" t="s">
        <v>138</v>
      </c>
      <c r="CT514" t="s">
        <v>138</v>
      </c>
      <c r="CU514" t="s">
        <v>139</v>
      </c>
      <c r="CV514" t="s">
        <v>138</v>
      </c>
      <c r="CW514" t="s">
        <v>138</v>
      </c>
      <c r="CX514" t="s">
        <v>1389</v>
      </c>
      <c r="CY514" s="10">
        <v>16702358778</v>
      </c>
      <c r="CZ514" t="s">
        <v>1384</v>
      </c>
      <c r="DA514" t="s">
        <v>139</v>
      </c>
      <c r="DB514" t="s">
        <v>138</v>
      </c>
      <c r="DC514" t="s">
        <v>115</v>
      </c>
    </row>
    <row r="515" spans="1:112" ht="14.45" customHeight="1" x14ac:dyDescent="0.25">
      <c r="A515" t="s">
        <v>5444</v>
      </c>
      <c r="B515" t="s">
        <v>248</v>
      </c>
      <c r="C515" s="1">
        <v>45488</v>
      </c>
      <c r="D515" s="1">
        <v>45596</v>
      </c>
      <c r="E515" t="s">
        <v>210</v>
      </c>
      <c r="F515" s="1">
        <v>45564</v>
      </c>
      <c r="G515" t="s">
        <v>115</v>
      </c>
      <c r="H515" t="s">
        <v>115</v>
      </c>
      <c r="I515" t="s">
        <v>115</v>
      </c>
      <c r="J515" t="s">
        <v>453</v>
      </c>
      <c r="K515" t="s">
        <v>4741</v>
      </c>
      <c r="L515" t="s">
        <v>455</v>
      </c>
      <c r="M515" t="s">
        <v>456</v>
      </c>
      <c r="N515" t="s">
        <v>145</v>
      </c>
      <c r="O515" t="s">
        <v>120</v>
      </c>
      <c r="P515" s="3">
        <v>96951</v>
      </c>
      <c r="Q515" t="s">
        <v>121</v>
      </c>
      <c r="S515" s="10">
        <v>16705320363</v>
      </c>
      <c r="U515" t="s">
        <v>457</v>
      </c>
      <c r="V515">
        <v>44511</v>
      </c>
      <c r="W515" t="s">
        <v>123</v>
      </c>
      <c r="Y515" t="s">
        <v>458</v>
      </c>
      <c r="Z515" t="s">
        <v>459</v>
      </c>
      <c r="AA515" t="s">
        <v>460</v>
      </c>
      <c r="AB515" t="s">
        <v>277</v>
      </c>
      <c r="AC515" t="s">
        <v>455</v>
      </c>
      <c r="AD515" t="s">
        <v>456</v>
      </c>
      <c r="AE515" t="s">
        <v>145</v>
      </c>
      <c r="AF515" t="s">
        <v>120</v>
      </c>
      <c r="AG515" s="3">
        <v>96951</v>
      </c>
      <c r="AH515" t="s">
        <v>121</v>
      </c>
      <c r="AI515" t="s">
        <v>439</v>
      </c>
      <c r="AJ515" s="10">
        <v>16705320363</v>
      </c>
      <c r="AL515" t="s">
        <v>461</v>
      </c>
      <c r="BD515" t="str">
        <f>"49-9021.00"</f>
        <v>49-9021.00</v>
      </c>
      <c r="BE515" t="s">
        <v>203</v>
      </c>
      <c r="BF515" t="s">
        <v>5445</v>
      </c>
      <c r="BG515" t="s">
        <v>3857</v>
      </c>
      <c r="BH515">
        <v>1</v>
      </c>
      <c r="BI515">
        <v>1</v>
      </c>
      <c r="BJ515" s="1">
        <v>45566</v>
      </c>
      <c r="BK515" s="1">
        <v>45930</v>
      </c>
      <c r="BL515" s="1">
        <v>45596</v>
      </c>
      <c r="BM515" s="1">
        <v>45930</v>
      </c>
      <c r="BN515">
        <v>35</v>
      </c>
      <c r="BO515">
        <v>0</v>
      </c>
      <c r="BP515">
        <v>7</v>
      </c>
      <c r="BQ515">
        <v>7</v>
      </c>
      <c r="BR515">
        <v>7</v>
      </c>
      <c r="BS515">
        <v>7</v>
      </c>
      <c r="BT515">
        <v>7</v>
      </c>
      <c r="BU515">
        <v>0</v>
      </c>
      <c r="BV515" t="str">
        <f>"8:00 AM"</f>
        <v>8:00 AM</v>
      </c>
      <c r="BW515" t="str">
        <f>"4:00 PM"</f>
        <v>4:00 PM</v>
      </c>
      <c r="BX515" t="s">
        <v>133</v>
      </c>
      <c r="BY515">
        <v>0</v>
      </c>
      <c r="BZ515">
        <v>24</v>
      </c>
      <c r="CA515" t="s">
        <v>115</v>
      </c>
      <c r="CC515" t="s">
        <v>5446</v>
      </c>
      <c r="CD515" t="s">
        <v>5447</v>
      </c>
      <c r="CE515" t="s">
        <v>5448</v>
      </c>
      <c r="CF515" t="s">
        <v>377</v>
      </c>
      <c r="CG515" t="s">
        <v>120</v>
      </c>
      <c r="CH515" s="3">
        <v>96951</v>
      </c>
      <c r="CI515" s="4">
        <v>10.74</v>
      </c>
      <c r="CJ515" s="4">
        <v>10.74</v>
      </c>
      <c r="CK515" s="4">
        <v>16.11</v>
      </c>
      <c r="CL515" s="4">
        <v>16.11</v>
      </c>
      <c r="CM515" t="s">
        <v>136</v>
      </c>
      <c r="CN515" t="s">
        <v>139</v>
      </c>
      <c r="CO515" t="s">
        <v>137</v>
      </c>
      <c r="CQ515" t="s">
        <v>115</v>
      </c>
      <c r="CR515" t="s">
        <v>138</v>
      </c>
      <c r="CS515" t="s">
        <v>139</v>
      </c>
      <c r="CT515" t="s">
        <v>138</v>
      </c>
      <c r="CU515" t="s">
        <v>139</v>
      </c>
      <c r="CV515" t="s">
        <v>138</v>
      </c>
      <c r="CW515" t="s">
        <v>139</v>
      </c>
      <c r="CX515" t="s">
        <v>467</v>
      </c>
      <c r="CY515" s="10">
        <v>16705320363</v>
      </c>
      <c r="CZ515" t="s">
        <v>461</v>
      </c>
      <c r="DA515" t="s">
        <v>468</v>
      </c>
      <c r="DB515" t="s">
        <v>138</v>
      </c>
      <c r="DC515" t="s">
        <v>115</v>
      </c>
    </row>
    <row r="516" spans="1:112" ht="14.45" customHeight="1" x14ac:dyDescent="0.25">
      <c r="A516" t="s">
        <v>5620</v>
      </c>
      <c r="B516" t="s">
        <v>158</v>
      </c>
      <c r="C516" s="1">
        <v>45506</v>
      </c>
      <c r="D516" s="1">
        <v>45596</v>
      </c>
      <c r="E516" t="s">
        <v>210</v>
      </c>
      <c r="F516" s="1">
        <v>45565</v>
      </c>
      <c r="G516" t="s">
        <v>115</v>
      </c>
      <c r="H516" t="s">
        <v>115</v>
      </c>
      <c r="I516" t="s">
        <v>115</v>
      </c>
      <c r="J516" t="s">
        <v>2159</v>
      </c>
      <c r="L516" t="s">
        <v>2160</v>
      </c>
      <c r="M516" t="s">
        <v>2161</v>
      </c>
      <c r="N516" t="s">
        <v>128</v>
      </c>
      <c r="O516" t="s">
        <v>120</v>
      </c>
      <c r="P516" s="3">
        <v>96950</v>
      </c>
      <c r="Q516" t="s">
        <v>121</v>
      </c>
      <c r="S516" s="10">
        <v>16702872161</v>
      </c>
      <c r="U516" t="s">
        <v>2162</v>
      </c>
      <c r="V516">
        <v>2361</v>
      </c>
      <c r="W516" t="s">
        <v>123</v>
      </c>
      <c r="Y516" t="s">
        <v>2163</v>
      </c>
      <c r="Z516" t="s">
        <v>2164</v>
      </c>
      <c r="AB516" t="s">
        <v>658</v>
      </c>
      <c r="AC516" t="s">
        <v>2160</v>
      </c>
      <c r="AD516" t="s">
        <v>2165</v>
      </c>
      <c r="AE516" t="s">
        <v>128</v>
      </c>
      <c r="AF516" t="s">
        <v>120</v>
      </c>
      <c r="AG516" s="3">
        <v>96950</v>
      </c>
      <c r="AH516" t="s">
        <v>121</v>
      </c>
      <c r="AJ516" s="10">
        <v>16702872161</v>
      </c>
      <c r="AL516" t="s">
        <v>2166</v>
      </c>
      <c r="BD516" t="str">
        <f>"49-9071.00"</f>
        <v>49-9071.00</v>
      </c>
      <c r="BE516" t="s">
        <v>169</v>
      </c>
      <c r="BF516" t="s">
        <v>2167</v>
      </c>
      <c r="BG516" t="s">
        <v>1404</v>
      </c>
      <c r="BH516">
        <v>5</v>
      </c>
      <c r="BJ516" s="1">
        <v>45566</v>
      </c>
      <c r="BK516" s="1">
        <v>45930</v>
      </c>
      <c r="BN516">
        <v>35</v>
      </c>
      <c r="BO516">
        <v>0</v>
      </c>
      <c r="BP516">
        <v>7</v>
      </c>
      <c r="BQ516">
        <v>7</v>
      </c>
      <c r="BR516">
        <v>7</v>
      </c>
      <c r="BS516">
        <v>7</v>
      </c>
      <c r="BT516">
        <v>7</v>
      </c>
      <c r="BU516">
        <v>0</v>
      </c>
      <c r="BV516" t="str">
        <f>"9:00 AM"</f>
        <v>9:00 AM</v>
      </c>
      <c r="BW516" t="str">
        <f>"5:00 PM"</f>
        <v>5:00 PM</v>
      </c>
      <c r="BX516" t="s">
        <v>133</v>
      </c>
      <c r="BY516">
        <v>0</v>
      </c>
      <c r="BZ516">
        <v>24</v>
      </c>
      <c r="CA516" t="s">
        <v>115</v>
      </c>
      <c r="CC516" s="2" t="s">
        <v>2168</v>
      </c>
      <c r="CD516" t="s">
        <v>2160</v>
      </c>
      <c r="CE516" t="s">
        <v>2165</v>
      </c>
      <c r="CF516" t="s">
        <v>128</v>
      </c>
      <c r="CG516" t="s">
        <v>120</v>
      </c>
      <c r="CH516" s="3">
        <v>96950</v>
      </c>
      <c r="CI516" s="4">
        <v>9.5399999999999991</v>
      </c>
      <c r="CJ516" s="4">
        <v>9.5399999999999991</v>
      </c>
      <c r="CK516" s="4">
        <v>14.31</v>
      </c>
      <c r="CL516" s="4">
        <v>14.31</v>
      </c>
      <c r="CM516" t="s">
        <v>136</v>
      </c>
      <c r="CN516" t="s">
        <v>139</v>
      </c>
      <c r="CO516" t="s">
        <v>137</v>
      </c>
      <c r="CQ516" t="s">
        <v>115</v>
      </c>
      <c r="CR516" t="s">
        <v>138</v>
      </c>
      <c r="CS516" t="s">
        <v>139</v>
      </c>
      <c r="CT516" t="s">
        <v>138</v>
      </c>
      <c r="CU516" t="s">
        <v>139</v>
      </c>
      <c r="CV516" t="s">
        <v>138</v>
      </c>
      <c r="CW516" t="s">
        <v>139</v>
      </c>
      <c r="CX516" t="s">
        <v>2169</v>
      </c>
      <c r="CY516" s="10">
        <v>16702872161</v>
      </c>
      <c r="CZ516" t="s">
        <v>2166</v>
      </c>
      <c r="DA516" t="s">
        <v>139</v>
      </c>
      <c r="DB516" t="s">
        <v>138</v>
      </c>
      <c r="DC516" t="s">
        <v>115</v>
      </c>
      <c r="DD516" t="s">
        <v>2163</v>
      </c>
      <c r="DE516" t="s">
        <v>2170</v>
      </c>
      <c r="DG516" t="s">
        <v>2159</v>
      </c>
      <c r="DH516" t="s">
        <v>2166</v>
      </c>
    </row>
    <row r="517" spans="1:112" ht="14.45" customHeight="1" x14ac:dyDescent="0.25">
      <c r="A517" t="s">
        <v>5639</v>
      </c>
      <c r="B517" t="s">
        <v>248</v>
      </c>
      <c r="C517" s="1">
        <v>45493</v>
      </c>
      <c r="D517" s="1">
        <v>45596</v>
      </c>
      <c r="E517" t="s">
        <v>114</v>
      </c>
      <c r="G517" t="s">
        <v>115</v>
      </c>
      <c r="H517" t="s">
        <v>115</v>
      </c>
      <c r="I517" t="s">
        <v>115</v>
      </c>
      <c r="J517" t="s">
        <v>1377</v>
      </c>
      <c r="K517" t="s">
        <v>3350</v>
      </c>
      <c r="L517" t="s">
        <v>1379</v>
      </c>
      <c r="N517">
        <v>96950</v>
      </c>
      <c r="O517" t="s">
        <v>120</v>
      </c>
      <c r="P517" s="3">
        <v>96950</v>
      </c>
      <c r="Q517" t="s">
        <v>121</v>
      </c>
      <c r="S517" s="10">
        <v>16702358778</v>
      </c>
      <c r="U517" t="s">
        <v>1380</v>
      </c>
      <c r="V517">
        <v>522390</v>
      </c>
      <c r="W517" t="s">
        <v>123</v>
      </c>
      <c r="Y517" t="s">
        <v>1381</v>
      </c>
      <c r="Z517" t="s">
        <v>1382</v>
      </c>
      <c r="AA517" t="s">
        <v>1383</v>
      </c>
      <c r="AB517" t="s">
        <v>235</v>
      </c>
      <c r="AC517" t="s">
        <v>1379</v>
      </c>
      <c r="AE517" t="s">
        <v>119</v>
      </c>
      <c r="AF517" t="s">
        <v>120</v>
      </c>
      <c r="AG517" s="3">
        <v>96950</v>
      </c>
      <c r="AH517" t="s">
        <v>121</v>
      </c>
      <c r="AJ517" s="10">
        <v>16702358778</v>
      </c>
      <c r="AL517" t="s">
        <v>1384</v>
      </c>
      <c r="BD517" t="str">
        <f>"41-2011.00"</f>
        <v>41-2011.00</v>
      </c>
      <c r="BE517" t="s">
        <v>2688</v>
      </c>
      <c r="BF517" t="s">
        <v>3351</v>
      </c>
      <c r="BG517" t="s">
        <v>3352</v>
      </c>
      <c r="BH517">
        <v>1</v>
      </c>
      <c r="BI517">
        <v>1</v>
      </c>
      <c r="BJ517" s="1">
        <v>45597</v>
      </c>
      <c r="BK517" s="1">
        <v>45961</v>
      </c>
      <c r="BL517" s="1">
        <v>45597</v>
      </c>
      <c r="BM517" s="1">
        <v>45961</v>
      </c>
      <c r="BN517">
        <v>40</v>
      </c>
      <c r="BO517">
        <v>0</v>
      </c>
      <c r="BP517">
        <v>8</v>
      </c>
      <c r="BQ517">
        <v>8</v>
      </c>
      <c r="BR517">
        <v>8</v>
      </c>
      <c r="BS517">
        <v>8</v>
      </c>
      <c r="BT517">
        <v>8</v>
      </c>
      <c r="BU517">
        <v>0</v>
      </c>
      <c r="BV517" t="str">
        <f>"8:00 AM"</f>
        <v>8:00 AM</v>
      </c>
      <c r="BW517" t="str">
        <f>"5:00 PM"</f>
        <v>5:00 PM</v>
      </c>
      <c r="BX517" t="s">
        <v>240</v>
      </c>
      <c r="BY517">
        <v>0</v>
      </c>
      <c r="BZ517">
        <v>12</v>
      </c>
      <c r="CA517" t="s">
        <v>115</v>
      </c>
      <c r="CC517" t="s">
        <v>5640</v>
      </c>
      <c r="CD517" t="s">
        <v>1379</v>
      </c>
      <c r="CF517" t="s">
        <v>119</v>
      </c>
      <c r="CG517" t="s">
        <v>120</v>
      </c>
      <c r="CH517" s="3">
        <v>96950</v>
      </c>
      <c r="CI517" s="4">
        <v>7.89</v>
      </c>
      <c r="CJ517" s="4">
        <v>11</v>
      </c>
      <c r="CK517" s="4">
        <v>11.84</v>
      </c>
      <c r="CL517" s="4">
        <v>16.5</v>
      </c>
      <c r="CM517" t="s">
        <v>136</v>
      </c>
      <c r="CN517" t="s">
        <v>331</v>
      </c>
      <c r="CO517" t="s">
        <v>137</v>
      </c>
      <c r="CQ517" t="s">
        <v>115</v>
      </c>
      <c r="CR517" t="s">
        <v>138</v>
      </c>
      <c r="CS517" t="s">
        <v>138</v>
      </c>
      <c r="CT517" t="s">
        <v>138</v>
      </c>
      <c r="CU517" t="s">
        <v>139</v>
      </c>
      <c r="CV517" t="s">
        <v>138</v>
      </c>
      <c r="CW517" t="s">
        <v>138</v>
      </c>
      <c r="CX517" t="s">
        <v>1389</v>
      </c>
      <c r="CY517" s="10">
        <v>16702358778</v>
      </c>
      <c r="CZ517" t="s">
        <v>1384</v>
      </c>
      <c r="DA517" t="s">
        <v>139</v>
      </c>
      <c r="DB517" t="s">
        <v>138</v>
      </c>
      <c r="DC517" t="s">
        <v>115</v>
      </c>
    </row>
    <row r="518" spans="1:112" ht="14.45" customHeight="1" x14ac:dyDescent="0.25">
      <c r="A518" t="s">
        <v>6346</v>
      </c>
      <c r="B518" t="s">
        <v>248</v>
      </c>
      <c r="C518" s="1">
        <v>45496</v>
      </c>
      <c r="D518" s="1">
        <v>45596</v>
      </c>
      <c r="E518" t="s">
        <v>114</v>
      </c>
      <c r="G518" t="s">
        <v>115</v>
      </c>
      <c r="H518" t="s">
        <v>115</v>
      </c>
      <c r="I518" t="s">
        <v>115</v>
      </c>
      <c r="J518" t="s">
        <v>4068</v>
      </c>
      <c r="L518" t="s">
        <v>5593</v>
      </c>
      <c r="N518" t="s">
        <v>128</v>
      </c>
      <c r="O518" t="s">
        <v>120</v>
      </c>
      <c r="P518" s="3">
        <v>96950</v>
      </c>
      <c r="Q518" t="s">
        <v>121</v>
      </c>
      <c r="S518" s="10">
        <v>16702343215</v>
      </c>
      <c r="U518" t="s">
        <v>4070</v>
      </c>
      <c r="V518">
        <v>8121</v>
      </c>
      <c r="W518" t="s">
        <v>123</v>
      </c>
      <c r="Y518" t="s">
        <v>4071</v>
      </c>
      <c r="Z518" t="s">
        <v>4072</v>
      </c>
      <c r="AA518" t="s">
        <v>4073</v>
      </c>
      <c r="AB518" t="s">
        <v>5594</v>
      </c>
      <c r="AC518" t="s">
        <v>6347</v>
      </c>
      <c r="AE518" t="s">
        <v>128</v>
      </c>
      <c r="AF518" t="s">
        <v>120</v>
      </c>
      <c r="AG518" s="3">
        <v>96950</v>
      </c>
      <c r="AH518" t="s">
        <v>121</v>
      </c>
      <c r="AJ518" s="10">
        <v>16702343215</v>
      </c>
      <c r="AL518" t="s">
        <v>4074</v>
      </c>
      <c r="BD518" t="str">
        <f>"39-5012.00"</f>
        <v>39-5012.00</v>
      </c>
      <c r="BE518" t="s">
        <v>1772</v>
      </c>
      <c r="BF518" t="s">
        <v>6348</v>
      </c>
      <c r="BG518" t="s">
        <v>2423</v>
      </c>
      <c r="BH518">
        <v>3</v>
      </c>
      <c r="BI518">
        <v>3</v>
      </c>
      <c r="BJ518" s="1">
        <v>45566</v>
      </c>
      <c r="BK518" s="1">
        <v>45930</v>
      </c>
      <c r="BL518" s="1">
        <v>45596</v>
      </c>
      <c r="BM518" s="1">
        <v>45930</v>
      </c>
      <c r="BN518">
        <v>35</v>
      </c>
      <c r="BO518">
        <v>7</v>
      </c>
      <c r="BP518">
        <v>0</v>
      </c>
      <c r="BQ518">
        <v>7</v>
      </c>
      <c r="BR518">
        <v>7</v>
      </c>
      <c r="BS518">
        <v>0</v>
      </c>
      <c r="BT518">
        <v>7</v>
      </c>
      <c r="BU518">
        <v>7</v>
      </c>
      <c r="BV518" t="str">
        <f>"10:00 AM"</f>
        <v>10:00 AM</v>
      </c>
      <c r="BW518" t="str">
        <f>"6:00 PM"</f>
        <v>6:00 PM</v>
      </c>
      <c r="BX518" t="s">
        <v>240</v>
      </c>
      <c r="BY518">
        <v>0</v>
      </c>
      <c r="BZ518">
        <v>24</v>
      </c>
      <c r="CA518" t="s">
        <v>115</v>
      </c>
      <c r="CC518" t="s">
        <v>224</v>
      </c>
      <c r="CD518" t="s">
        <v>4076</v>
      </c>
      <c r="CE518" t="s">
        <v>4077</v>
      </c>
      <c r="CF518" t="s">
        <v>128</v>
      </c>
      <c r="CG518" t="s">
        <v>120</v>
      </c>
      <c r="CH518" s="3">
        <v>96950</v>
      </c>
      <c r="CI518" s="4">
        <v>7.98</v>
      </c>
      <c r="CJ518" s="4">
        <v>7.98</v>
      </c>
      <c r="CK518" s="4">
        <v>11.97</v>
      </c>
      <c r="CL518" s="4">
        <v>11.97</v>
      </c>
      <c r="CM518" t="s">
        <v>136</v>
      </c>
      <c r="CN518" t="s">
        <v>139</v>
      </c>
      <c r="CO518" t="s">
        <v>137</v>
      </c>
      <c r="CQ518" t="s">
        <v>115</v>
      </c>
      <c r="CR518" t="s">
        <v>138</v>
      </c>
      <c r="CS518" t="s">
        <v>139</v>
      </c>
      <c r="CT518" t="s">
        <v>138</v>
      </c>
      <c r="CU518" t="s">
        <v>139</v>
      </c>
      <c r="CV518" t="s">
        <v>138</v>
      </c>
      <c r="CW518" t="s">
        <v>139</v>
      </c>
      <c r="CX518" t="s">
        <v>3519</v>
      </c>
      <c r="CY518" s="10">
        <v>16702343215</v>
      </c>
      <c r="CZ518" t="s">
        <v>4074</v>
      </c>
      <c r="DA518" t="s">
        <v>139</v>
      </c>
      <c r="DB518" t="s">
        <v>138</v>
      </c>
      <c r="DC518" t="s">
        <v>115</v>
      </c>
    </row>
    <row r="519" spans="1:112" ht="14.45" customHeight="1" x14ac:dyDescent="0.25">
      <c r="A519" t="s">
        <v>7500</v>
      </c>
      <c r="B519" t="s">
        <v>248</v>
      </c>
      <c r="C519" s="1">
        <v>45530</v>
      </c>
      <c r="D519" s="1">
        <v>45596</v>
      </c>
      <c r="E519" t="s">
        <v>114</v>
      </c>
      <c r="G519" t="s">
        <v>115</v>
      </c>
      <c r="H519" t="s">
        <v>115</v>
      </c>
      <c r="I519" t="s">
        <v>115</v>
      </c>
      <c r="J519" t="s">
        <v>3354</v>
      </c>
      <c r="K519" t="s">
        <v>6616</v>
      </c>
      <c r="L519" t="s">
        <v>6617</v>
      </c>
      <c r="N519" t="s">
        <v>128</v>
      </c>
      <c r="O519" t="s">
        <v>120</v>
      </c>
      <c r="P519" s="3">
        <v>96950</v>
      </c>
      <c r="Q519" t="s">
        <v>121</v>
      </c>
      <c r="S519" s="10">
        <v>16702358570</v>
      </c>
      <c r="U519" t="s">
        <v>3357</v>
      </c>
      <c r="V519">
        <v>339920</v>
      </c>
      <c r="W519" t="s">
        <v>123</v>
      </c>
      <c r="Y519" t="s">
        <v>3358</v>
      </c>
      <c r="Z519" t="s">
        <v>3359</v>
      </c>
      <c r="AA519" t="s">
        <v>149</v>
      </c>
      <c r="AB519" t="s">
        <v>6618</v>
      </c>
      <c r="AC519" t="s">
        <v>6619</v>
      </c>
      <c r="AE519" t="s">
        <v>128</v>
      </c>
      <c r="AF519" t="s">
        <v>120</v>
      </c>
      <c r="AG519" s="3">
        <v>96950</v>
      </c>
      <c r="AH519" t="s">
        <v>121</v>
      </c>
      <c r="AJ519" s="10">
        <v>16702358570</v>
      </c>
      <c r="AL519" t="s">
        <v>3360</v>
      </c>
      <c r="BD519" t="str">
        <f>"51-3022.00"</f>
        <v>51-3022.00</v>
      </c>
      <c r="BE519" t="s">
        <v>1113</v>
      </c>
      <c r="BF519" t="s">
        <v>6620</v>
      </c>
      <c r="BG519" t="s">
        <v>6621</v>
      </c>
      <c r="BH519">
        <v>3</v>
      </c>
      <c r="BI519">
        <v>3</v>
      </c>
      <c r="BJ519" s="1">
        <v>45530</v>
      </c>
      <c r="BK519" s="1">
        <v>45894</v>
      </c>
      <c r="BL519" s="1">
        <v>45596</v>
      </c>
      <c r="BM519" s="1">
        <v>45894</v>
      </c>
      <c r="BN519">
        <v>36</v>
      </c>
      <c r="BO519">
        <v>0</v>
      </c>
      <c r="BP519">
        <v>6</v>
      </c>
      <c r="BQ519">
        <v>6</v>
      </c>
      <c r="BR519">
        <v>6</v>
      </c>
      <c r="BS519">
        <v>6</v>
      </c>
      <c r="BT519">
        <v>6</v>
      </c>
      <c r="BU519">
        <v>6</v>
      </c>
      <c r="BV519" t="str">
        <f>"8:00 AM"</f>
        <v>8:00 AM</v>
      </c>
      <c r="BW519" t="str">
        <f>"3:00 PM"</f>
        <v>3:00 PM</v>
      </c>
      <c r="BX519" t="s">
        <v>240</v>
      </c>
      <c r="BY519">
        <v>1</v>
      </c>
      <c r="BZ519">
        <v>3</v>
      </c>
      <c r="CA519" t="s">
        <v>115</v>
      </c>
      <c r="CC519" t="s">
        <v>7501</v>
      </c>
      <c r="CD519" t="s">
        <v>6623</v>
      </c>
      <c r="CE519" t="s">
        <v>6624</v>
      </c>
      <c r="CF519" t="s">
        <v>128</v>
      </c>
      <c r="CG519" t="s">
        <v>120</v>
      </c>
      <c r="CH519" s="3">
        <v>96950</v>
      </c>
      <c r="CI519" s="4">
        <v>12.17</v>
      </c>
      <c r="CJ519" s="4">
        <v>12.17</v>
      </c>
      <c r="CK519" s="4">
        <v>0</v>
      </c>
      <c r="CL519" s="4">
        <v>0</v>
      </c>
      <c r="CM519" t="s">
        <v>136</v>
      </c>
      <c r="CN519" t="s">
        <v>191</v>
      </c>
      <c r="CO519" t="s">
        <v>137</v>
      </c>
      <c r="CQ519" t="s">
        <v>115</v>
      </c>
      <c r="CR519" t="s">
        <v>138</v>
      </c>
      <c r="CS519" t="s">
        <v>139</v>
      </c>
      <c r="CT519" t="s">
        <v>139</v>
      </c>
      <c r="CU519" t="s">
        <v>139</v>
      </c>
      <c r="CV519" t="s">
        <v>139</v>
      </c>
      <c r="CW519" t="s">
        <v>139</v>
      </c>
      <c r="CX519" t="s">
        <v>7502</v>
      </c>
      <c r="CY519" s="10">
        <v>16702358570</v>
      </c>
      <c r="CZ519" t="s">
        <v>3360</v>
      </c>
      <c r="DA519" t="s">
        <v>331</v>
      </c>
      <c r="DB519" t="s">
        <v>138</v>
      </c>
      <c r="DC519" t="s">
        <v>115</v>
      </c>
      <c r="DD519" t="s">
        <v>7503</v>
      </c>
      <c r="DE519" t="s">
        <v>7504</v>
      </c>
      <c r="DF519" t="s">
        <v>7505</v>
      </c>
      <c r="DG519" t="s">
        <v>7506</v>
      </c>
      <c r="DH519" t="s">
        <v>3360</v>
      </c>
    </row>
    <row r="520" spans="1:112" ht="14.45" customHeight="1" x14ac:dyDescent="0.25">
      <c r="A520" t="s">
        <v>8193</v>
      </c>
      <c r="B520" t="s">
        <v>248</v>
      </c>
      <c r="C520" s="1">
        <v>45484</v>
      </c>
      <c r="D520" s="1">
        <v>45596</v>
      </c>
      <c r="E520" t="s">
        <v>114</v>
      </c>
      <c r="G520" t="s">
        <v>115</v>
      </c>
      <c r="H520" t="s">
        <v>115</v>
      </c>
      <c r="I520" t="s">
        <v>115</v>
      </c>
      <c r="J520" t="s">
        <v>8194</v>
      </c>
      <c r="K520" t="s">
        <v>8194</v>
      </c>
      <c r="L520" t="s">
        <v>3562</v>
      </c>
      <c r="M520" t="s">
        <v>788</v>
      </c>
      <c r="N520" t="s">
        <v>128</v>
      </c>
      <c r="O520" t="s">
        <v>120</v>
      </c>
      <c r="P520" s="3">
        <v>96950</v>
      </c>
      <c r="Q520" t="s">
        <v>121</v>
      </c>
      <c r="S520" s="10">
        <v>16702348904</v>
      </c>
      <c r="U520" t="s">
        <v>789</v>
      </c>
      <c r="V520">
        <v>811210</v>
      </c>
      <c r="W520" t="s">
        <v>123</v>
      </c>
      <c r="Y520" t="s">
        <v>8195</v>
      </c>
      <c r="Z520" t="s">
        <v>8196</v>
      </c>
      <c r="AA520" t="s">
        <v>2127</v>
      </c>
      <c r="AB520" t="s">
        <v>8197</v>
      </c>
      <c r="AC520" t="s">
        <v>3560</v>
      </c>
      <c r="AD520" t="s">
        <v>793</v>
      </c>
      <c r="AE520" t="s">
        <v>128</v>
      </c>
      <c r="AF520" t="s">
        <v>120</v>
      </c>
      <c r="AG520" s="3">
        <v>96950</v>
      </c>
      <c r="AH520" t="s">
        <v>121</v>
      </c>
      <c r="AJ520" s="10">
        <v>16702348904</v>
      </c>
      <c r="AL520" t="s">
        <v>8198</v>
      </c>
      <c r="BD520" t="str">
        <f>"49-9071.00"</f>
        <v>49-9071.00</v>
      </c>
      <c r="BE520" t="s">
        <v>169</v>
      </c>
      <c r="BF520" t="s">
        <v>8199</v>
      </c>
      <c r="BG520" t="s">
        <v>797</v>
      </c>
      <c r="BH520">
        <v>2</v>
      </c>
      <c r="BI520">
        <v>2</v>
      </c>
      <c r="BJ520" s="1">
        <v>45566</v>
      </c>
      <c r="BK520" s="1">
        <v>45930</v>
      </c>
      <c r="BL520" s="1">
        <v>45596</v>
      </c>
      <c r="BM520" s="1">
        <v>45930</v>
      </c>
      <c r="BN520">
        <v>40</v>
      </c>
      <c r="BO520">
        <v>0</v>
      </c>
      <c r="BP520">
        <v>8</v>
      </c>
      <c r="BQ520">
        <v>8</v>
      </c>
      <c r="BR520">
        <v>8</v>
      </c>
      <c r="BS520">
        <v>8</v>
      </c>
      <c r="BT520">
        <v>8</v>
      </c>
      <c r="BU520">
        <v>0</v>
      </c>
      <c r="BV520" t="str">
        <f>"8:00 AM"</f>
        <v>8:00 AM</v>
      </c>
      <c r="BW520" t="str">
        <f>"5:00 PM"</f>
        <v>5:00 PM</v>
      </c>
      <c r="BX520" t="s">
        <v>133</v>
      </c>
      <c r="BY520">
        <v>0</v>
      </c>
      <c r="BZ520">
        <v>12</v>
      </c>
      <c r="CA520" t="s">
        <v>115</v>
      </c>
      <c r="CC520" s="2" t="s">
        <v>8200</v>
      </c>
      <c r="CD520" t="s">
        <v>3562</v>
      </c>
      <c r="CF520" t="s">
        <v>128</v>
      </c>
      <c r="CG520" t="s">
        <v>120</v>
      </c>
      <c r="CH520" s="3">
        <v>96950</v>
      </c>
      <c r="CI520" s="4">
        <v>9.5399999999999991</v>
      </c>
      <c r="CJ520" s="4">
        <v>9.5399999999999991</v>
      </c>
      <c r="CK520" s="4">
        <v>14.31</v>
      </c>
      <c r="CL520" s="4">
        <v>14.31</v>
      </c>
      <c r="CM520" t="s">
        <v>136</v>
      </c>
      <c r="CN520" t="s">
        <v>139</v>
      </c>
      <c r="CO520" t="s">
        <v>137</v>
      </c>
      <c r="CQ520" t="s">
        <v>138</v>
      </c>
      <c r="CR520" t="s">
        <v>138</v>
      </c>
      <c r="CS520" t="s">
        <v>139</v>
      </c>
      <c r="CT520" t="s">
        <v>138</v>
      </c>
      <c r="CU520" t="s">
        <v>139</v>
      </c>
      <c r="CV520" t="s">
        <v>138</v>
      </c>
      <c r="CW520" t="s">
        <v>139</v>
      </c>
      <c r="CX520" t="s">
        <v>8201</v>
      </c>
      <c r="CY520" s="10">
        <v>16702348904</v>
      </c>
      <c r="CZ520" t="s">
        <v>8198</v>
      </c>
      <c r="DA520" t="s">
        <v>139</v>
      </c>
      <c r="DB520" t="s">
        <v>138</v>
      </c>
      <c r="DC520" t="s">
        <v>115</v>
      </c>
    </row>
    <row r="521" spans="1:112" ht="14.45" customHeight="1" x14ac:dyDescent="0.25">
      <c r="A521" t="s">
        <v>8347</v>
      </c>
      <c r="B521" t="s">
        <v>158</v>
      </c>
      <c r="C521" s="1">
        <v>45499</v>
      </c>
      <c r="D521" s="1">
        <v>45596</v>
      </c>
      <c r="E521" t="s">
        <v>210</v>
      </c>
      <c r="F521" s="1">
        <v>45564</v>
      </c>
      <c r="G521" t="s">
        <v>138</v>
      </c>
      <c r="H521" t="s">
        <v>115</v>
      </c>
      <c r="I521" t="s">
        <v>115</v>
      </c>
      <c r="J521" t="s">
        <v>318</v>
      </c>
      <c r="K521" t="s">
        <v>319</v>
      </c>
      <c r="L521" t="s">
        <v>1118</v>
      </c>
      <c r="M521" t="s">
        <v>321</v>
      </c>
      <c r="N521" t="s">
        <v>128</v>
      </c>
      <c r="O521" t="s">
        <v>120</v>
      </c>
      <c r="P521" s="3">
        <v>96950</v>
      </c>
      <c r="Q521" t="s">
        <v>121</v>
      </c>
      <c r="S521" s="10">
        <v>16702336927</v>
      </c>
      <c r="U521" t="s">
        <v>322</v>
      </c>
      <c r="V521">
        <v>23622</v>
      </c>
      <c r="W521" t="s">
        <v>123</v>
      </c>
      <c r="Y521" t="s">
        <v>323</v>
      </c>
      <c r="Z521" t="s">
        <v>324</v>
      </c>
      <c r="AA521" t="s">
        <v>325</v>
      </c>
      <c r="AB521" t="s">
        <v>126</v>
      </c>
      <c r="AC521" t="s">
        <v>1118</v>
      </c>
      <c r="AD521" t="s">
        <v>321</v>
      </c>
      <c r="AE521" t="s">
        <v>128</v>
      </c>
      <c r="AF521" t="s">
        <v>120</v>
      </c>
      <c r="AG521" s="3">
        <v>96950</v>
      </c>
      <c r="AH521" t="s">
        <v>121</v>
      </c>
      <c r="AJ521" s="10">
        <v>16702336927</v>
      </c>
      <c r="AL521" t="s">
        <v>326</v>
      </c>
      <c r="BD521" t="str">
        <f>"47-2061.00"</f>
        <v>47-2061.00</v>
      </c>
      <c r="BE521" t="s">
        <v>327</v>
      </c>
      <c r="BF521" t="s">
        <v>8348</v>
      </c>
      <c r="BG521" t="s">
        <v>8349</v>
      </c>
      <c r="BH521">
        <v>8</v>
      </c>
      <c r="BJ521" s="1">
        <v>45566</v>
      </c>
      <c r="BK521" s="1">
        <v>46660</v>
      </c>
      <c r="BN521">
        <v>35</v>
      </c>
      <c r="BO521">
        <v>0</v>
      </c>
      <c r="BP521">
        <v>7</v>
      </c>
      <c r="BQ521">
        <v>7</v>
      </c>
      <c r="BR521">
        <v>7</v>
      </c>
      <c r="BS521">
        <v>7</v>
      </c>
      <c r="BT521">
        <v>7</v>
      </c>
      <c r="BU521">
        <v>0</v>
      </c>
      <c r="BV521" t="str">
        <f>"7:30 AM"</f>
        <v>7:30 AM</v>
      </c>
      <c r="BW521" t="str">
        <f>"3:30 PM"</f>
        <v>3:30 PM</v>
      </c>
      <c r="BX521" t="s">
        <v>240</v>
      </c>
      <c r="BY521">
        <v>0</v>
      </c>
      <c r="BZ521">
        <v>12</v>
      </c>
      <c r="CA521" t="s">
        <v>115</v>
      </c>
      <c r="CC521" s="2" t="s">
        <v>8350</v>
      </c>
      <c r="CD521" t="s">
        <v>1118</v>
      </c>
      <c r="CE521" t="s">
        <v>321</v>
      </c>
      <c r="CF521" t="s">
        <v>128</v>
      </c>
      <c r="CG521" t="s">
        <v>120</v>
      </c>
      <c r="CH521" s="3">
        <v>96950</v>
      </c>
      <c r="CI521" s="4">
        <v>9.57</v>
      </c>
      <c r="CJ521" s="4">
        <v>9.57</v>
      </c>
      <c r="CK521" s="4">
        <v>14.36</v>
      </c>
      <c r="CL521" s="4">
        <v>14.36</v>
      </c>
      <c r="CM521" t="s">
        <v>136</v>
      </c>
      <c r="CO521" t="s">
        <v>137</v>
      </c>
      <c r="CQ521" t="s">
        <v>115</v>
      </c>
      <c r="CR521" t="s">
        <v>138</v>
      </c>
      <c r="CS521" t="s">
        <v>139</v>
      </c>
      <c r="CT521" t="s">
        <v>138</v>
      </c>
      <c r="CU521" t="s">
        <v>139</v>
      </c>
      <c r="CV521" t="s">
        <v>138</v>
      </c>
      <c r="CW521" t="s">
        <v>139</v>
      </c>
      <c r="CX521" t="s">
        <v>1122</v>
      </c>
      <c r="CY521" s="10">
        <v>16702336927</v>
      </c>
      <c r="CZ521" t="s">
        <v>326</v>
      </c>
      <c r="DA521" t="s">
        <v>139</v>
      </c>
      <c r="DB521" t="s">
        <v>138</v>
      </c>
      <c r="DC521" t="s">
        <v>115</v>
      </c>
    </row>
    <row r="522" spans="1:112" ht="14.45" customHeight="1" x14ac:dyDescent="0.25">
      <c r="A522" t="s">
        <v>8581</v>
      </c>
      <c r="B522" t="s">
        <v>1155</v>
      </c>
      <c r="C522" s="1">
        <v>45497</v>
      </c>
      <c r="D522" s="1">
        <v>45596</v>
      </c>
      <c r="E522" t="s">
        <v>210</v>
      </c>
      <c r="F522" s="1">
        <v>45564</v>
      </c>
      <c r="G522" t="s">
        <v>138</v>
      </c>
      <c r="H522" t="s">
        <v>115</v>
      </c>
      <c r="I522" t="s">
        <v>115</v>
      </c>
      <c r="J522" t="s">
        <v>7860</v>
      </c>
      <c r="K522" t="s">
        <v>7861</v>
      </c>
      <c r="L522" t="s">
        <v>8582</v>
      </c>
      <c r="N522" t="s">
        <v>119</v>
      </c>
      <c r="O522" t="s">
        <v>120</v>
      </c>
      <c r="P522" s="3">
        <v>96950</v>
      </c>
      <c r="Q522" t="s">
        <v>121</v>
      </c>
      <c r="S522" s="10">
        <v>16702358641</v>
      </c>
      <c r="U522" t="s">
        <v>7862</v>
      </c>
      <c r="V522">
        <v>72251</v>
      </c>
      <c r="W522" t="s">
        <v>123</v>
      </c>
      <c r="Y522" t="s">
        <v>5938</v>
      </c>
      <c r="Z522" t="s">
        <v>7863</v>
      </c>
      <c r="AA522" t="s">
        <v>368</v>
      </c>
      <c r="AB522" t="s">
        <v>295</v>
      </c>
      <c r="AC522" t="s">
        <v>8583</v>
      </c>
      <c r="AE522" t="s">
        <v>119</v>
      </c>
      <c r="AF522" t="s">
        <v>120</v>
      </c>
      <c r="AG522" s="3">
        <v>96950</v>
      </c>
      <c r="AH522" t="s">
        <v>121</v>
      </c>
      <c r="AJ522" s="10">
        <v>16702358641</v>
      </c>
      <c r="AL522" t="s">
        <v>7865</v>
      </c>
      <c r="BD522" t="str">
        <f>"35-3023.00"</f>
        <v>35-3023.00</v>
      </c>
      <c r="BE522" t="s">
        <v>568</v>
      </c>
      <c r="BF522" t="s">
        <v>8584</v>
      </c>
      <c r="BG522" t="s">
        <v>8585</v>
      </c>
      <c r="BH522">
        <v>13</v>
      </c>
      <c r="BI522">
        <v>10</v>
      </c>
      <c r="BJ522" s="1">
        <v>45566</v>
      </c>
      <c r="BK522" s="1">
        <v>46660</v>
      </c>
      <c r="BL522" s="1">
        <v>45596</v>
      </c>
      <c r="BM522" s="1">
        <v>46660</v>
      </c>
      <c r="BN522">
        <v>35</v>
      </c>
      <c r="BO522">
        <v>0</v>
      </c>
      <c r="BP522">
        <v>7</v>
      </c>
      <c r="BQ522">
        <v>0</v>
      </c>
      <c r="BR522">
        <v>7</v>
      </c>
      <c r="BS522">
        <v>7</v>
      </c>
      <c r="BT522">
        <v>7</v>
      </c>
      <c r="BU522">
        <v>7</v>
      </c>
      <c r="BV522" t="str">
        <f>"6:00 AM"</f>
        <v>6:00 AM</v>
      </c>
      <c r="BW522" t="str">
        <f>"1:00 PM"</f>
        <v>1:00 PM</v>
      </c>
      <c r="BX522" t="s">
        <v>240</v>
      </c>
      <c r="BY522">
        <v>0</v>
      </c>
      <c r="BZ522">
        <v>3</v>
      </c>
      <c r="CA522" t="s">
        <v>115</v>
      </c>
      <c r="CC522" t="s">
        <v>8586</v>
      </c>
      <c r="CD522" t="s">
        <v>8587</v>
      </c>
      <c r="CE522" t="s">
        <v>7871</v>
      </c>
      <c r="CF522" t="s">
        <v>119</v>
      </c>
      <c r="CG522" t="s">
        <v>120</v>
      </c>
      <c r="CH522" s="3">
        <v>96950</v>
      </c>
      <c r="CI522" s="4">
        <v>8.35</v>
      </c>
      <c r="CJ522" s="4">
        <v>10.5</v>
      </c>
      <c r="CK522" s="4">
        <v>12.53</v>
      </c>
      <c r="CL522" s="4">
        <v>15.75</v>
      </c>
      <c r="CM522" t="s">
        <v>136</v>
      </c>
      <c r="CN522" t="s">
        <v>331</v>
      </c>
      <c r="CO522" t="s">
        <v>137</v>
      </c>
      <c r="CQ522" t="s">
        <v>115</v>
      </c>
      <c r="CR522" t="s">
        <v>138</v>
      </c>
      <c r="CS522" t="s">
        <v>139</v>
      </c>
      <c r="CT522" t="s">
        <v>138</v>
      </c>
      <c r="CU522" t="s">
        <v>139</v>
      </c>
      <c r="CV522" t="s">
        <v>138</v>
      </c>
      <c r="CW522" t="s">
        <v>139</v>
      </c>
      <c r="CX522" t="s">
        <v>8588</v>
      </c>
      <c r="CY522" s="10">
        <v>16702358641</v>
      </c>
      <c r="CZ522" t="s">
        <v>7865</v>
      </c>
      <c r="DA522" t="s">
        <v>139</v>
      </c>
      <c r="DB522" t="s">
        <v>138</v>
      </c>
      <c r="DC522" t="s">
        <v>115</v>
      </c>
    </row>
    <row r="523" spans="1:112" ht="14.45" customHeight="1" x14ac:dyDescent="0.25">
      <c r="A523" t="s">
        <v>8643</v>
      </c>
      <c r="B523" t="s">
        <v>113</v>
      </c>
      <c r="C523" s="1">
        <v>45496</v>
      </c>
      <c r="D523" s="1">
        <v>45596</v>
      </c>
      <c r="E523" t="s">
        <v>114</v>
      </c>
      <c r="G523" t="s">
        <v>115</v>
      </c>
      <c r="H523" t="s">
        <v>115</v>
      </c>
      <c r="I523" t="s">
        <v>115</v>
      </c>
      <c r="J523" t="s">
        <v>3758</v>
      </c>
      <c r="K523" t="s">
        <v>885</v>
      </c>
      <c r="L523" t="s">
        <v>886</v>
      </c>
      <c r="N523" t="s">
        <v>128</v>
      </c>
      <c r="O523" t="s">
        <v>120</v>
      </c>
      <c r="P523" s="3">
        <v>96950</v>
      </c>
      <c r="Q523" t="s">
        <v>121</v>
      </c>
      <c r="S523" s="10">
        <v>16702368888</v>
      </c>
      <c r="U523" t="s">
        <v>887</v>
      </c>
      <c r="V523">
        <v>71391</v>
      </c>
      <c r="W523" t="s">
        <v>123</v>
      </c>
      <c r="Y523" t="s">
        <v>888</v>
      </c>
      <c r="Z523" t="s">
        <v>889</v>
      </c>
      <c r="AA523" t="s">
        <v>890</v>
      </c>
      <c r="AB523" t="s">
        <v>891</v>
      </c>
      <c r="AC523" t="s">
        <v>886</v>
      </c>
      <c r="AE523" t="s">
        <v>128</v>
      </c>
      <c r="AF523" t="s">
        <v>120</v>
      </c>
      <c r="AG523" s="3">
        <v>96950</v>
      </c>
      <c r="AH523" t="s">
        <v>121</v>
      </c>
      <c r="AJ523" s="10">
        <v>16702368888</v>
      </c>
      <c r="AL523" t="s">
        <v>892</v>
      </c>
      <c r="BD523" t="str">
        <f>"37-2011.00"</f>
        <v>37-2011.00</v>
      </c>
      <c r="BE523" t="s">
        <v>1133</v>
      </c>
      <c r="BF523" t="s">
        <v>8644</v>
      </c>
      <c r="BG523" t="s">
        <v>8645</v>
      </c>
      <c r="BH523">
        <v>3</v>
      </c>
      <c r="BJ523" s="1">
        <v>45566</v>
      </c>
      <c r="BK523" s="1">
        <v>45930</v>
      </c>
      <c r="BN523">
        <v>35</v>
      </c>
      <c r="BO523">
        <v>5</v>
      </c>
      <c r="BP523">
        <v>5</v>
      </c>
      <c r="BQ523">
        <v>5</v>
      </c>
      <c r="BR523">
        <v>5</v>
      </c>
      <c r="BS523">
        <v>5</v>
      </c>
      <c r="BT523">
        <v>5</v>
      </c>
      <c r="BU523">
        <v>5</v>
      </c>
      <c r="BV523" t="str">
        <f>"7:00 AM"</f>
        <v>7:00 AM</v>
      </c>
      <c r="BW523" t="str">
        <f>"1:00 PM"</f>
        <v>1:00 PM</v>
      </c>
      <c r="BX523" t="s">
        <v>240</v>
      </c>
      <c r="BY523">
        <v>0</v>
      </c>
      <c r="BZ523">
        <v>6</v>
      </c>
      <c r="CA523" t="s">
        <v>115</v>
      </c>
      <c r="CC523" s="2" t="s">
        <v>8646</v>
      </c>
      <c r="CD523" t="s">
        <v>2052</v>
      </c>
      <c r="CF523" t="s">
        <v>128</v>
      </c>
      <c r="CG523" t="s">
        <v>120</v>
      </c>
      <c r="CH523" s="3">
        <v>96950</v>
      </c>
      <c r="CI523" s="4">
        <v>8.2899999999999991</v>
      </c>
      <c r="CJ523" s="4">
        <v>8.2899999999999991</v>
      </c>
      <c r="CK523" s="4">
        <v>12.43</v>
      </c>
      <c r="CL523" s="4">
        <v>12.43</v>
      </c>
      <c r="CM523" t="s">
        <v>136</v>
      </c>
      <c r="CN523" t="s">
        <v>139</v>
      </c>
      <c r="CO523" t="s">
        <v>137</v>
      </c>
      <c r="CQ523" t="s">
        <v>115</v>
      </c>
      <c r="CR523" t="s">
        <v>138</v>
      </c>
      <c r="CS523" t="s">
        <v>139</v>
      </c>
      <c r="CT523" t="s">
        <v>138</v>
      </c>
      <c r="CU523" t="s">
        <v>139</v>
      </c>
      <c r="CV523" t="s">
        <v>138</v>
      </c>
      <c r="CW523" t="s">
        <v>138</v>
      </c>
      <c r="CX523" s="2" t="s">
        <v>8647</v>
      </c>
      <c r="CY523" s="10">
        <v>16702368888</v>
      </c>
      <c r="CZ523" t="s">
        <v>899</v>
      </c>
      <c r="DA523" t="s">
        <v>139</v>
      </c>
      <c r="DB523" t="s">
        <v>138</v>
      </c>
      <c r="DC523" t="s">
        <v>115</v>
      </c>
    </row>
    <row r="524" spans="1:112" ht="14.45" customHeight="1" x14ac:dyDescent="0.25">
      <c r="A524" t="s">
        <v>8693</v>
      </c>
      <c r="B524" t="s">
        <v>158</v>
      </c>
      <c r="C524" s="1">
        <v>45513</v>
      </c>
      <c r="D524" s="1">
        <v>45596</v>
      </c>
      <c r="E524" t="s">
        <v>114</v>
      </c>
      <c r="G524" t="s">
        <v>115</v>
      </c>
      <c r="H524" t="s">
        <v>115</v>
      </c>
      <c r="I524" t="s">
        <v>115</v>
      </c>
      <c r="J524" t="s">
        <v>8694</v>
      </c>
      <c r="L524" t="s">
        <v>8695</v>
      </c>
      <c r="N524" t="s">
        <v>128</v>
      </c>
      <c r="O524" t="s">
        <v>120</v>
      </c>
      <c r="P524" s="3">
        <v>96950</v>
      </c>
      <c r="Q524" t="s">
        <v>121</v>
      </c>
      <c r="S524" s="10">
        <v>16702351123</v>
      </c>
      <c r="U524" t="s">
        <v>8696</v>
      </c>
      <c r="V524">
        <v>7139</v>
      </c>
      <c r="W524" t="s">
        <v>123</v>
      </c>
      <c r="Y524" t="s">
        <v>716</v>
      </c>
      <c r="Z524" t="s">
        <v>8697</v>
      </c>
      <c r="AB524" t="s">
        <v>3053</v>
      </c>
      <c r="AC524" t="s">
        <v>8698</v>
      </c>
      <c r="AD524" t="s">
        <v>8699</v>
      </c>
      <c r="AE524" t="s">
        <v>119</v>
      </c>
      <c r="AF524" t="s">
        <v>120</v>
      </c>
      <c r="AG524" s="3">
        <v>96950</v>
      </c>
      <c r="AH524" t="s">
        <v>121</v>
      </c>
      <c r="AJ524" s="10">
        <v>16702351123</v>
      </c>
      <c r="AL524" t="s">
        <v>8700</v>
      </c>
      <c r="BD524" t="str">
        <f>"39-7011.00"</f>
        <v>39-7011.00</v>
      </c>
      <c r="BE524" t="s">
        <v>719</v>
      </c>
      <c r="BF524" t="s">
        <v>8701</v>
      </c>
      <c r="BG524" t="s">
        <v>721</v>
      </c>
      <c r="BH524">
        <v>10</v>
      </c>
      <c r="BJ524" s="1">
        <v>45566</v>
      </c>
      <c r="BK524" s="1">
        <v>45930</v>
      </c>
      <c r="BN524">
        <v>40</v>
      </c>
      <c r="BO524">
        <v>0</v>
      </c>
      <c r="BP524">
        <v>8</v>
      </c>
      <c r="BQ524">
        <v>8</v>
      </c>
      <c r="BR524">
        <v>8</v>
      </c>
      <c r="BS524">
        <v>8</v>
      </c>
      <c r="BT524">
        <v>8</v>
      </c>
      <c r="BU524">
        <v>0</v>
      </c>
      <c r="BV524" t="str">
        <f>"7:30 AM"</f>
        <v>7:30 AM</v>
      </c>
      <c r="BW524" t="str">
        <f>"4:30 PM"</f>
        <v>4:30 PM</v>
      </c>
      <c r="BX524" t="s">
        <v>133</v>
      </c>
      <c r="BY524">
        <v>0</v>
      </c>
      <c r="BZ524">
        <v>12</v>
      </c>
      <c r="CA524" t="s">
        <v>115</v>
      </c>
      <c r="CC524" s="2" t="s">
        <v>8702</v>
      </c>
      <c r="CD524" t="s">
        <v>8703</v>
      </c>
      <c r="CF524" t="s">
        <v>128</v>
      </c>
      <c r="CG524" t="s">
        <v>120</v>
      </c>
      <c r="CH524" s="3">
        <v>96950</v>
      </c>
      <c r="CI524" s="4">
        <v>10.43</v>
      </c>
      <c r="CJ524" s="4">
        <v>10.43</v>
      </c>
      <c r="CK524" s="4">
        <v>15.65</v>
      </c>
      <c r="CL524" s="4">
        <v>15.65</v>
      </c>
      <c r="CM524" t="s">
        <v>136</v>
      </c>
      <c r="CN524" t="s">
        <v>191</v>
      </c>
      <c r="CO524" t="s">
        <v>137</v>
      </c>
      <c r="CQ524" t="s">
        <v>115</v>
      </c>
      <c r="CR524" t="s">
        <v>138</v>
      </c>
      <c r="CS524" t="s">
        <v>139</v>
      </c>
      <c r="CT524" t="s">
        <v>138</v>
      </c>
      <c r="CU524" t="s">
        <v>139</v>
      </c>
      <c r="CV524" t="s">
        <v>139</v>
      </c>
      <c r="CW524" t="s">
        <v>139</v>
      </c>
      <c r="CX524" t="s">
        <v>8704</v>
      </c>
      <c r="CY524" s="10">
        <v>16702351123</v>
      </c>
      <c r="CZ524" t="s">
        <v>8700</v>
      </c>
      <c r="DA524" t="s">
        <v>139</v>
      </c>
      <c r="DB524" t="s">
        <v>138</v>
      </c>
      <c r="DC524" t="s">
        <v>115</v>
      </c>
    </row>
    <row r="525" spans="1:112" ht="14.45" customHeight="1" x14ac:dyDescent="0.25">
      <c r="A525" t="s">
        <v>9064</v>
      </c>
      <c r="B525" t="s">
        <v>248</v>
      </c>
      <c r="C525" s="1">
        <v>45530</v>
      </c>
      <c r="D525" s="1">
        <v>45596</v>
      </c>
      <c r="E525" t="s">
        <v>210</v>
      </c>
      <c r="F525" s="1">
        <v>45564</v>
      </c>
      <c r="G525" t="s">
        <v>138</v>
      </c>
      <c r="H525" t="s">
        <v>115</v>
      </c>
      <c r="I525" t="s">
        <v>115</v>
      </c>
      <c r="J525" t="s">
        <v>3665</v>
      </c>
      <c r="L525" t="s">
        <v>3666</v>
      </c>
      <c r="M525" t="s">
        <v>3667</v>
      </c>
      <c r="N525" t="s">
        <v>272</v>
      </c>
      <c r="O525" t="s">
        <v>120</v>
      </c>
      <c r="P525" s="3">
        <v>96952</v>
      </c>
      <c r="Q525" t="s">
        <v>121</v>
      </c>
      <c r="S525" s="10">
        <v>16702850520</v>
      </c>
      <c r="U525" t="s">
        <v>3668</v>
      </c>
      <c r="V525">
        <v>334210</v>
      </c>
      <c r="W525" t="s">
        <v>123</v>
      </c>
      <c r="Y525" t="s">
        <v>3669</v>
      </c>
      <c r="Z525" t="s">
        <v>3670</v>
      </c>
      <c r="AA525" t="s">
        <v>3671</v>
      </c>
      <c r="AB525" t="s">
        <v>3672</v>
      </c>
      <c r="AC525" t="s">
        <v>3666</v>
      </c>
      <c r="AD525" t="s">
        <v>3667</v>
      </c>
      <c r="AE525" t="s">
        <v>272</v>
      </c>
      <c r="AF525" t="s">
        <v>120</v>
      </c>
      <c r="AG525" s="3">
        <v>96952</v>
      </c>
      <c r="AH525" t="s">
        <v>121</v>
      </c>
      <c r="AJ525" s="10">
        <v>16702850520</v>
      </c>
      <c r="AL525" t="s">
        <v>6935</v>
      </c>
      <c r="AM525" t="s">
        <v>734</v>
      </c>
      <c r="AN525" t="s">
        <v>3674</v>
      </c>
      <c r="AO525" t="s">
        <v>3675</v>
      </c>
      <c r="AP525" t="s">
        <v>1097</v>
      </c>
      <c r="AQ525" t="s">
        <v>3677</v>
      </c>
      <c r="AR525" t="s">
        <v>4909</v>
      </c>
      <c r="AS525" t="s">
        <v>128</v>
      </c>
      <c r="AT525" t="s">
        <v>120</v>
      </c>
      <c r="AU525" s="3">
        <v>96950</v>
      </c>
      <c r="AV525" t="s">
        <v>121</v>
      </c>
      <c r="AX525">
        <v>16702330081</v>
      </c>
      <c r="AZ525" t="s">
        <v>2248</v>
      </c>
      <c r="BA525" t="s">
        <v>3683</v>
      </c>
      <c r="BB525" t="s">
        <v>120</v>
      </c>
      <c r="BC525" t="s">
        <v>2250</v>
      </c>
      <c r="BD525" t="str">
        <f>"49-3023.00"</f>
        <v>49-3023.00</v>
      </c>
      <c r="BE525" t="s">
        <v>2122</v>
      </c>
      <c r="BF525" t="s">
        <v>9065</v>
      </c>
      <c r="BG525" t="s">
        <v>9066</v>
      </c>
      <c r="BH525">
        <v>1</v>
      </c>
      <c r="BI525">
        <v>1</v>
      </c>
      <c r="BJ525" s="1">
        <v>45566</v>
      </c>
      <c r="BK525" s="1">
        <v>46660</v>
      </c>
      <c r="BL525" s="1">
        <v>45596</v>
      </c>
      <c r="BM525" s="1">
        <v>46660</v>
      </c>
      <c r="BN525">
        <v>40</v>
      </c>
      <c r="BO525">
        <v>0</v>
      </c>
      <c r="BP525">
        <v>8</v>
      </c>
      <c r="BQ525">
        <v>8</v>
      </c>
      <c r="BR525">
        <v>8</v>
      </c>
      <c r="BS525">
        <v>8</v>
      </c>
      <c r="BT525">
        <v>8</v>
      </c>
      <c r="BU525">
        <v>0</v>
      </c>
      <c r="BV525" t="str">
        <f>"7:00 AM"</f>
        <v>7:00 AM</v>
      </c>
      <c r="BW525" t="str">
        <f>"4:00 PM"</f>
        <v>4:00 PM</v>
      </c>
      <c r="BX525" t="s">
        <v>133</v>
      </c>
      <c r="BY525">
        <v>0</v>
      </c>
      <c r="BZ525">
        <v>24</v>
      </c>
      <c r="CA525" t="s">
        <v>115</v>
      </c>
      <c r="CC525" t="s">
        <v>224</v>
      </c>
      <c r="CD525" t="s">
        <v>3666</v>
      </c>
      <c r="CE525" t="s">
        <v>3667</v>
      </c>
      <c r="CF525" t="s">
        <v>272</v>
      </c>
      <c r="CG525" t="s">
        <v>120</v>
      </c>
      <c r="CH525" s="3">
        <v>96952</v>
      </c>
      <c r="CI525" s="4">
        <v>12.48</v>
      </c>
      <c r="CJ525" s="4">
        <v>12.48</v>
      </c>
      <c r="CK525" s="4">
        <v>18.72</v>
      </c>
      <c r="CL525" s="4">
        <v>18.72</v>
      </c>
      <c r="CM525" t="s">
        <v>136</v>
      </c>
      <c r="CO525" t="s">
        <v>137</v>
      </c>
      <c r="CQ525" t="s">
        <v>115</v>
      </c>
      <c r="CR525" t="s">
        <v>138</v>
      </c>
      <c r="CS525" t="s">
        <v>139</v>
      </c>
      <c r="CT525" t="s">
        <v>138</v>
      </c>
      <c r="CU525" t="s">
        <v>139</v>
      </c>
      <c r="CV525" t="s">
        <v>138</v>
      </c>
      <c r="CW525" t="s">
        <v>139</v>
      </c>
      <c r="CX525" t="s">
        <v>9067</v>
      </c>
      <c r="CY525" s="10">
        <v>16702850520</v>
      </c>
      <c r="CZ525" t="s">
        <v>9068</v>
      </c>
      <c r="DA525" t="s">
        <v>139</v>
      </c>
      <c r="DB525" t="s">
        <v>138</v>
      </c>
      <c r="DC525" t="s">
        <v>115</v>
      </c>
      <c r="DD525" t="s">
        <v>3674</v>
      </c>
      <c r="DE525" t="s">
        <v>3675</v>
      </c>
      <c r="DF525" t="s">
        <v>3277</v>
      </c>
      <c r="DG525" t="s">
        <v>3683</v>
      </c>
      <c r="DH525" t="s">
        <v>2248</v>
      </c>
    </row>
    <row r="526" spans="1:112" ht="14.45" customHeight="1" x14ac:dyDescent="0.25">
      <c r="A526" t="s">
        <v>9070</v>
      </c>
      <c r="B526" t="s">
        <v>248</v>
      </c>
      <c r="C526" s="1">
        <v>45494</v>
      </c>
      <c r="D526" s="1">
        <v>45596</v>
      </c>
      <c r="E526" t="s">
        <v>210</v>
      </c>
      <c r="F526" s="1">
        <v>45656</v>
      </c>
      <c r="G526" t="s">
        <v>115</v>
      </c>
      <c r="H526" t="s">
        <v>115</v>
      </c>
      <c r="I526" t="s">
        <v>115</v>
      </c>
      <c r="J526" t="s">
        <v>3070</v>
      </c>
      <c r="L526" t="s">
        <v>3071</v>
      </c>
      <c r="N526" t="s">
        <v>119</v>
      </c>
      <c r="O526" t="s">
        <v>120</v>
      </c>
      <c r="P526" s="3">
        <v>96950</v>
      </c>
      <c r="Q526" t="s">
        <v>121</v>
      </c>
      <c r="S526" s="10">
        <v>16702869083</v>
      </c>
      <c r="U526" t="s">
        <v>3072</v>
      </c>
      <c r="V526">
        <v>811111</v>
      </c>
      <c r="W526" t="s">
        <v>123</v>
      </c>
      <c r="Y526" t="s">
        <v>3073</v>
      </c>
      <c r="Z526" t="s">
        <v>3074</v>
      </c>
      <c r="AA526" t="s">
        <v>3075</v>
      </c>
      <c r="AB526" t="s">
        <v>295</v>
      </c>
      <c r="AC526" t="s">
        <v>3071</v>
      </c>
      <c r="AE526" t="s">
        <v>119</v>
      </c>
      <c r="AF526" t="s">
        <v>120</v>
      </c>
      <c r="AG526" s="3">
        <v>96950</v>
      </c>
      <c r="AH526" t="s">
        <v>121</v>
      </c>
      <c r="AJ526" s="10">
        <v>16702349083</v>
      </c>
      <c r="AL526" t="s">
        <v>3076</v>
      </c>
      <c r="BD526" t="str">
        <f>"49-3042.00"</f>
        <v>49-3042.00</v>
      </c>
      <c r="BE526" t="s">
        <v>1508</v>
      </c>
      <c r="BF526" t="s">
        <v>3077</v>
      </c>
      <c r="BG526" t="s">
        <v>3078</v>
      </c>
      <c r="BH526">
        <v>2</v>
      </c>
      <c r="BI526">
        <v>2</v>
      </c>
      <c r="BJ526" s="1">
        <v>45658</v>
      </c>
      <c r="BK526" s="1">
        <v>46022</v>
      </c>
      <c r="BL526" s="1">
        <v>45658</v>
      </c>
      <c r="BM526" s="1">
        <v>46022</v>
      </c>
      <c r="BN526">
        <v>35</v>
      </c>
      <c r="BO526">
        <v>0</v>
      </c>
      <c r="BP526">
        <v>7</v>
      </c>
      <c r="BQ526">
        <v>7</v>
      </c>
      <c r="BR526">
        <v>7</v>
      </c>
      <c r="BS526">
        <v>7</v>
      </c>
      <c r="BT526">
        <v>7</v>
      </c>
      <c r="BU526">
        <v>0</v>
      </c>
      <c r="BV526" t="str">
        <f>"8:00 AM"</f>
        <v>8:00 AM</v>
      </c>
      <c r="BW526" t="str">
        <f>"4:00 PM"</f>
        <v>4:00 PM</v>
      </c>
      <c r="BX526" t="s">
        <v>133</v>
      </c>
      <c r="BY526">
        <v>0</v>
      </c>
      <c r="BZ526">
        <v>12</v>
      </c>
      <c r="CA526" t="s">
        <v>115</v>
      </c>
      <c r="CC526" s="2" t="s">
        <v>3079</v>
      </c>
      <c r="CD526" t="s">
        <v>1617</v>
      </c>
      <c r="CE526" t="s">
        <v>2556</v>
      </c>
      <c r="CF526" t="s">
        <v>119</v>
      </c>
      <c r="CG526" t="s">
        <v>120</v>
      </c>
      <c r="CH526" s="3">
        <v>96950</v>
      </c>
      <c r="CI526" s="4">
        <v>12.48</v>
      </c>
      <c r="CJ526" s="4">
        <v>12.48</v>
      </c>
      <c r="CK526" s="4">
        <v>18.72</v>
      </c>
      <c r="CL526" s="4">
        <v>18.72</v>
      </c>
      <c r="CM526" t="s">
        <v>136</v>
      </c>
      <c r="CO526" t="s">
        <v>137</v>
      </c>
      <c r="CQ526" t="s">
        <v>115</v>
      </c>
      <c r="CR526" t="s">
        <v>138</v>
      </c>
      <c r="CS526" t="s">
        <v>139</v>
      </c>
      <c r="CT526" t="s">
        <v>138</v>
      </c>
      <c r="CU526" t="s">
        <v>139</v>
      </c>
      <c r="CV526" t="s">
        <v>138</v>
      </c>
      <c r="CW526" t="s">
        <v>139</v>
      </c>
      <c r="CX526" t="s">
        <v>1079</v>
      </c>
      <c r="CY526" s="10">
        <v>16702349083</v>
      </c>
      <c r="CZ526" t="s">
        <v>3076</v>
      </c>
      <c r="DA526" t="s">
        <v>417</v>
      </c>
      <c r="DB526" t="s">
        <v>138</v>
      </c>
      <c r="DC526" t="s">
        <v>115</v>
      </c>
    </row>
    <row r="527" spans="1:112" ht="14.45" customHeight="1" x14ac:dyDescent="0.25">
      <c r="A527" t="s">
        <v>9484</v>
      </c>
      <c r="B527" t="s">
        <v>248</v>
      </c>
      <c r="C527" s="1">
        <v>45484</v>
      </c>
      <c r="D527" s="1">
        <v>45596</v>
      </c>
      <c r="E527" t="s">
        <v>114</v>
      </c>
      <c r="G527" t="s">
        <v>115</v>
      </c>
      <c r="H527" t="s">
        <v>115</v>
      </c>
      <c r="I527" t="s">
        <v>115</v>
      </c>
      <c r="J527" t="s">
        <v>1414</v>
      </c>
      <c r="L527" t="s">
        <v>679</v>
      </c>
      <c r="M527" t="s">
        <v>679</v>
      </c>
      <c r="N527" t="s">
        <v>119</v>
      </c>
      <c r="O527" t="s">
        <v>120</v>
      </c>
      <c r="P527" s="3">
        <v>96950</v>
      </c>
      <c r="Q527" t="s">
        <v>121</v>
      </c>
      <c r="S527" s="10">
        <v>16702346445</v>
      </c>
      <c r="T527">
        <v>2263</v>
      </c>
      <c r="U527" t="s">
        <v>1415</v>
      </c>
      <c r="V527">
        <v>53111</v>
      </c>
      <c r="W527" t="s">
        <v>123</v>
      </c>
      <c r="Y527" t="s">
        <v>676</v>
      </c>
      <c r="Z527" t="s">
        <v>677</v>
      </c>
      <c r="AB527" t="s">
        <v>678</v>
      </c>
      <c r="AC527" t="s">
        <v>679</v>
      </c>
      <c r="AD527" t="s">
        <v>679</v>
      </c>
      <c r="AE527" t="s">
        <v>119</v>
      </c>
      <c r="AF527" t="s">
        <v>120</v>
      </c>
      <c r="AG527" s="3">
        <v>96950</v>
      </c>
      <c r="AH527" t="s">
        <v>121</v>
      </c>
      <c r="AJ527" s="10">
        <v>16702346445</v>
      </c>
      <c r="AK527">
        <v>2263</v>
      </c>
      <c r="AL527" t="s">
        <v>680</v>
      </c>
      <c r="BD527" t="str">
        <f>"49-9071.00"</f>
        <v>49-9071.00</v>
      </c>
      <c r="BE527" t="s">
        <v>169</v>
      </c>
      <c r="BF527" t="s">
        <v>4394</v>
      </c>
      <c r="BG527" t="s">
        <v>1417</v>
      </c>
      <c r="BH527">
        <v>2</v>
      </c>
      <c r="BI527">
        <v>2</v>
      </c>
      <c r="BJ527" s="1">
        <v>45566</v>
      </c>
      <c r="BK527" s="1">
        <v>45930</v>
      </c>
      <c r="BL527" s="1">
        <v>45596</v>
      </c>
      <c r="BM527" s="1">
        <v>45930</v>
      </c>
      <c r="BN527">
        <v>40</v>
      </c>
      <c r="BO527">
        <v>0</v>
      </c>
      <c r="BP527">
        <v>8</v>
      </c>
      <c r="BQ527">
        <v>8</v>
      </c>
      <c r="BR527">
        <v>8</v>
      </c>
      <c r="BS527">
        <v>8</v>
      </c>
      <c r="BT527">
        <v>8</v>
      </c>
      <c r="BU527">
        <v>0</v>
      </c>
      <c r="BV527" t="str">
        <f>"8:00 AM"</f>
        <v>8:00 AM</v>
      </c>
      <c r="BW527" t="str">
        <f>"5:00 PM"</f>
        <v>5:00 PM</v>
      </c>
      <c r="BX527" t="s">
        <v>240</v>
      </c>
      <c r="BY527">
        <v>0</v>
      </c>
      <c r="BZ527">
        <v>12</v>
      </c>
      <c r="CA527" t="s">
        <v>115</v>
      </c>
      <c r="CC527" s="2" t="s">
        <v>9485</v>
      </c>
      <c r="CD527" t="s">
        <v>679</v>
      </c>
      <c r="CE527" t="s">
        <v>679</v>
      </c>
      <c r="CF527" t="s">
        <v>119</v>
      </c>
      <c r="CG527" t="s">
        <v>120</v>
      </c>
      <c r="CH527" s="3">
        <v>96950</v>
      </c>
      <c r="CI527" s="4">
        <v>9.75</v>
      </c>
      <c r="CJ527" s="4">
        <v>11</v>
      </c>
      <c r="CK527" s="4">
        <v>14.63</v>
      </c>
      <c r="CL527" s="4">
        <v>16.5</v>
      </c>
      <c r="CM527" t="s">
        <v>136</v>
      </c>
      <c r="CN527" t="s">
        <v>685</v>
      </c>
      <c r="CO527" t="s">
        <v>137</v>
      </c>
      <c r="CQ527" t="s">
        <v>115</v>
      </c>
      <c r="CR527" t="s">
        <v>138</v>
      </c>
      <c r="CS527" t="s">
        <v>139</v>
      </c>
      <c r="CT527" t="s">
        <v>138</v>
      </c>
      <c r="CU527" t="s">
        <v>139</v>
      </c>
      <c r="CV527" t="s">
        <v>138</v>
      </c>
      <c r="CW527" t="s">
        <v>139</v>
      </c>
      <c r="CX527" t="s">
        <v>13923</v>
      </c>
      <c r="CY527" s="10">
        <v>16702346445</v>
      </c>
      <c r="CZ527" t="s">
        <v>680</v>
      </c>
      <c r="DA527" t="s">
        <v>139</v>
      </c>
      <c r="DB527" t="s">
        <v>138</v>
      </c>
      <c r="DC527" t="s">
        <v>115</v>
      </c>
      <c r="DD527" t="s">
        <v>676</v>
      </c>
      <c r="DE527" t="s">
        <v>677</v>
      </c>
      <c r="DG527" t="s">
        <v>1414</v>
      </c>
      <c r="DH527" t="s">
        <v>680</v>
      </c>
    </row>
    <row r="528" spans="1:112" ht="14.45" customHeight="1" x14ac:dyDescent="0.25">
      <c r="A528" t="s">
        <v>9765</v>
      </c>
      <c r="B528" t="s">
        <v>113</v>
      </c>
      <c r="C528" s="1">
        <v>45553</v>
      </c>
      <c r="D528" s="1">
        <v>45596</v>
      </c>
      <c r="E528" t="s">
        <v>210</v>
      </c>
      <c r="F528" s="1">
        <v>45625</v>
      </c>
      <c r="G528" t="s">
        <v>115</v>
      </c>
      <c r="H528" t="s">
        <v>115</v>
      </c>
      <c r="I528" t="s">
        <v>115</v>
      </c>
      <c r="J528" t="s">
        <v>7860</v>
      </c>
      <c r="K528" t="s">
        <v>7861</v>
      </c>
      <c r="L528" t="s">
        <v>5936</v>
      </c>
      <c r="N528" t="s">
        <v>119</v>
      </c>
      <c r="O528" t="s">
        <v>120</v>
      </c>
      <c r="P528" s="3">
        <v>96950</v>
      </c>
      <c r="Q528" t="s">
        <v>121</v>
      </c>
      <c r="S528" s="10">
        <v>16702358641</v>
      </c>
      <c r="U528" t="s">
        <v>7862</v>
      </c>
      <c r="V528">
        <v>72251</v>
      </c>
      <c r="W528" t="s">
        <v>123</v>
      </c>
      <c r="Y528" t="s">
        <v>5938</v>
      </c>
      <c r="Z528" t="s">
        <v>7863</v>
      </c>
      <c r="AA528" t="s">
        <v>368</v>
      </c>
      <c r="AB528" t="s">
        <v>295</v>
      </c>
      <c r="AC528" t="s">
        <v>7864</v>
      </c>
      <c r="AE528" t="s">
        <v>119</v>
      </c>
      <c r="AF528" t="s">
        <v>120</v>
      </c>
      <c r="AG528" s="3">
        <v>96950</v>
      </c>
      <c r="AH528" t="s">
        <v>121</v>
      </c>
      <c r="AJ528" s="10">
        <v>16702358641</v>
      </c>
      <c r="AL528" t="s">
        <v>7865</v>
      </c>
      <c r="BD528" t="str">
        <f>"35-9021.00"</f>
        <v>35-9021.00</v>
      </c>
      <c r="BE528" t="s">
        <v>7866</v>
      </c>
      <c r="BF528" t="s">
        <v>7867</v>
      </c>
      <c r="BG528" t="s">
        <v>7868</v>
      </c>
      <c r="BH528">
        <v>2</v>
      </c>
      <c r="BJ528" s="1">
        <v>45627</v>
      </c>
      <c r="BK528" s="1">
        <v>45991</v>
      </c>
      <c r="BN528">
        <v>35</v>
      </c>
      <c r="BO528">
        <v>7</v>
      </c>
      <c r="BP528">
        <v>7</v>
      </c>
      <c r="BQ528">
        <v>0</v>
      </c>
      <c r="BR528">
        <v>7</v>
      </c>
      <c r="BS528">
        <v>0</v>
      </c>
      <c r="BT528">
        <v>7</v>
      </c>
      <c r="BU528">
        <v>7</v>
      </c>
      <c r="BV528" t="str">
        <f>"6:00 AM"</f>
        <v>6:00 AM</v>
      </c>
      <c r="BW528" t="str">
        <f>"1:00 PM"</f>
        <v>1:00 PM</v>
      </c>
      <c r="BX528" t="s">
        <v>240</v>
      </c>
      <c r="BY528">
        <v>0</v>
      </c>
      <c r="BZ528">
        <v>3</v>
      </c>
      <c r="CA528" t="s">
        <v>115</v>
      </c>
      <c r="CC528" t="s">
        <v>9483</v>
      </c>
      <c r="CD528" t="s">
        <v>7870</v>
      </c>
      <c r="CE528" t="s">
        <v>7871</v>
      </c>
      <c r="CF528" t="s">
        <v>119</v>
      </c>
      <c r="CG528" t="s">
        <v>120</v>
      </c>
      <c r="CH528" s="3">
        <v>96950</v>
      </c>
      <c r="CI528" s="4">
        <v>8.24</v>
      </c>
      <c r="CJ528" s="4">
        <v>8.3000000000000007</v>
      </c>
      <c r="CK528" s="4">
        <v>12.36</v>
      </c>
      <c r="CL528" s="4">
        <v>12.45</v>
      </c>
      <c r="CM528" t="s">
        <v>136</v>
      </c>
      <c r="CN528" t="s">
        <v>139</v>
      </c>
      <c r="CO528" t="s">
        <v>137</v>
      </c>
      <c r="CQ528" t="s">
        <v>115</v>
      </c>
      <c r="CR528" t="s">
        <v>138</v>
      </c>
      <c r="CS528" t="s">
        <v>139</v>
      </c>
      <c r="CT528" t="s">
        <v>138</v>
      </c>
      <c r="CU528" t="s">
        <v>139</v>
      </c>
      <c r="CV528" t="s">
        <v>138</v>
      </c>
      <c r="CW528" t="s">
        <v>139</v>
      </c>
      <c r="CX528" t="s">
        <v>9766</v>
      </c>
      <c r="CY528" s="10">
        <v>16702358641</v>
      </c>
      <c r="CZ528" t="s">
        <v>7865</v>
      </c>
      <c r="DA528" t="s">
        <v>139</v>
      </c>
      <c r="DB528" t="s">
        <v>138</v>
      </c>
      <c r="DC528" t="s">
        <v>115</v>
      </c>
    </row>
    <row r="529" spans="1:112" ht="14.45" customHeight="1" x14ac:dyDescent="0.25">
      <c r="A529" t="s">
        <v>9999</v>
      </c>
      <c r="B529" t="s">
        <v>248</v>
      </c>
      <c r="C529" s="1">
        <v>45526</v>
      </c>
      <c r="D529" s="1">
        <v>45596</v>
      </c>
      <c r="E529" t="s">
        <v>210</v>
      </c>
      <c r="F529" s="1">
        <v>45599</v>
      </c>
      <c r="G529" t="s">
        <v>115</v>
      </c>
      <c r="H529" t="s">
        <v>115</v>
      </c>
      <c r="I529" t="s">
        <v>115</v>
      </c>
      <c r="J529" t="s">
        <v>976</v>
      </c>
      <c r="K529" t="s">
        <v>976</v>
      </c>
      <c r="L529" t="s">
        <v>977</v>
      </c>
      <c r="M529" t="s">
        <v>978</v>
      </c>
      <c r="N529" t="s">
        <v>119</v>
      </c>
      <c r="O529" t="s">
        <v>120</v>
      </c>
      <c r="P529" s="3">
        <v>96950</v>
      </c>
      <c r="Q529" t="s">
        <v>121</v>
      </c>
      <c r="S529" s="10">
        <v>16702341795</v>
      </c>
      <c r="U529" t="s">
        <v>979</v>
      </c>
      <c r="V529">
        <v>551114</v>
      </c>
      <c r="W529" t="s">
        <v>123</v>
      </c>
      <c r="Y529" t="s">
        <v>215</v>
      </c>
      <c r="Z529" t="s">
        <v>148</v>
      </c>
      <c r="AA529" t="s">
        <v>980</v>
      </c>
      <c r="AB529" t="s">
        <v>981</v>
      </c>
      <c r="AC529" t="s">
        <v>977</v>
      </c>
      <c r="AD529" t="s">
        <v>978</v>
      </c>
      <c r="AE529" t="s">
        <v>128</v>
      </c>
      <c r="AF529" t="s">
        <v>120</v>
      </c>
      <c r="AG529" s="3">
        <v>96950</v>
      </c>
      <c r="AH529" t="s">
        <v>121</v>
      </c>
      <c r="AJ529" s="10">
        <v>16702341795</v>
      </c>
      <c r="AL529" t="s">
        <v>983</v>
      </c>
      <c r="BD529" t="str">
        <f>"27-1024.00"</f>
        <v>27-1024.00</v>
      </c>
      <c r="BE529" t="s">
        <v>3907</v>
      </c>
      <c r="BF529" t="s">
        <v>10000</v>
      </c>
      <c r="BG529" t="s">
        <v>3909</v>
      </c>
      <c r="BH529">
        <v>1</v>
      </c>
      <c r="BI529">
        <v>1</v>
      </c>
      <c r="BJ529" s="1">
        <v>45601</v>
      </c>
      <c r="BK529" s="1">
        <v>45965</v>
      </c>
      <c r="BL529" s="1">
        <v>45601</v>
      </c>
      <c r="BM529" s="1">
        <v>45965</v>
      </c>
      <c r="BN529">
        <v>40</v>
      </c>
      <c r="BO529">
        <v>0</v>
      </c>
      <c r="BP529">
        <v>8</v>
      </c>
      <c r="BQ529">
        <v>8</v>
      </c>
      <c r="BR529">
        <v>8</v>
      </c>
      <c r="BS529">
        <v>8</v>
      </c>
      <c r="BT529">
        <v>8</v>
      </c>
      <c r="BU529">
        <v>0</v>
      </c>
      <c r="BV529" t="str">
        <f>"8:00 AM"</f>
        <v>8:00 AM</v>
      </c>
      <c r="BW529" t="str">
        <f>"5:00 PM"</f>
        <v>5:00 PM</v>
      </c>
      <c r="BX529" t="s">
        <v>189</v>
      </c>
      <c r="BY529">
        <v>0</v>
      </c>
      <c r="BZ529">
        <v>24</v>
      </c>
      <c r="CA529" t="s">
        <v>115</v>
      </c>
      <c r="CC529" t="s">
        <v>10001</v>
      </c>
      <c r="CD529" t="s">
        <v>2812</v>
      </c>
      <c r="CE529" t="s">
        <v>2813</v>
      </c>
      <c r="CF529" t="s">
        <v>128</v>
      </c>
      <c r="CG529" t="s">
        <v>120</v>
      </c>
      <c r="CH529" s="3">
        <v>96950</v>
      </c>
      <c r="CI529" s="4">
        <v>10.130000000000001</v>
      </c>
      <c r="CJ529" s="4">
        <v>16.5</v>
      </c>
      <c r="CM529" t="s">
        <v>136</v>
      </c>
      <c r="CN529" t="s">
        <v>240</v>
      </c>
      <c r="CO529" t="s">
        <v>137</v>
      </c>
      <c r="CQ529" t="s">
        <v>115</v>
      </c>
      <c r="CR529" t="s">
        <v>138</v>
      </c>
      <c r="CS529" t="s">
        <v>139</v>
      </c>
      <c r="CT529" t="s">
        <v>139</v>
      </c>
      <c r="CU529" t="s">
        <v>139</v>
      </c>
      <c r="CV529" t="s">
        <v>138</v>
      </c>
      <c r="CW529" t="s">
        <v>139</v>
      </c>
      <c r="CX529" t="s">
        <v>10002</v>
      </c>
      <c r="CY529" s="10">
        <v>16702341795</v>
      </c>
      <c r="CZ529" t="s">
        <v>983</v>
      </c>
      <c r="DA529" t="s">
        <v>989</v>
      </c>
      <c r="DB529" t="s">
        <v>138</v>
      </c>
      <c r="DC529" t="s">
        <v>115</v>
      </c>
    </row>
    <row r="530" spans="1:112" ht="14.45" customHeight="1" x14ac:dyDescent="0.25">
      <c r="A530" t="s">
        <v>10056</v>
      </c>
      <c r="B530" t="s">
        <v>158</v>
      </c>
      <c r="C530" s="1">
        <v>45530</v>
      </c>
      <c r="D530" s="1">
        <v>45596</v>
      </c>
      <c r="E530" t="s">
        <v>114</v>
      </c>
      <c r="G530" t="s">
        <v>115</v>
      </c>
      <c r="H530" t="s">
        <v>115</v>
      </c>
      <c r="I530" t="s">
        <v>115</v>
      </c>
      <c r="J530" t="s">
        <v>3723</v>
      </c>
      <c r="K530" t="s">
        <v>10057</v>
      </c>
      <c r="L530" t="s">
        <v>512</v>
      </c>
      <c r="M530" t="s">
        <v>272</v>
      </c>
      <c r="N530" t="s">
        <v>272</v>
      </c>
      <c r="O530" t="s">
        <v>120</v>
      </c>
      <c r="P530" s="3">
        <v>96952</v>
      </c>
      <c r="Q530" t="s">
        <v>121</v>
      </c>
      <c r="S530" s="10">
        <v>16704332795</v>
      </c>
      <c r="U530" t="s">
        <v>3726</v>
      </c>
      <c r="V530">
        <v>812111</v>
      </c>
      <c r="W530" t="s">
        <v>123</v>
      </c>
      <c r="Y530" t="s">
        <v>3727</v>
      </c>
      <c r="Z530" t="s">
        <v>3728</v>
      </c>
      <c r="AA530" t="s">
        <v>276</v>
      </c>
      <c r="AB530" t="s">
        <v>908</v>
      </c>
      <c r="AC530" t="s">
        <v>512</v>
      </c>
      <c r="AD530" t="s">
        <v>3725</v>
      </c>
      <c r="AE530" t="s">
        <v>272</v>
      </c>
      <c r="AF530" t="s">
        <v>120</v>
      </c>
      <c r="AG530" s="3">
        <v>96952</v>
      </c>
      <c r="AH530" t="s">
        <v>121</v>
      </c>
      <c r="AJ530" s="10">
        <v>16704332795</v>
      </c>
      <c r="AL530" t="s">
        <v>3729</v>
      </c>
      <c r="BD530" t="str">
        <f>"39-5011.00"</f>
        <v>39-5011.00</v>
      </c>
      <c r="BE530" t="s">
        <v>2181</v>
      </c>
      <c r="BF530" t="s">
        <v>10058</v>
      </c>
      <c r="BG530" t="s">
        <v>3731</v>
      </c>
      <c r="BH530">
        <v>1</v>
      </c>
      <c r="BJ530" s="1">
        <v>45627</v>
      </c>
      <c r="BK530" s="1">
        <v>45991</v>
      </c>
      <c r="BN530">
        <v>35</v>
      </c>
      <c r="BO530">
        <v>0</v>
      </c>
      <c r="BP530">
        <v>7</v>
      </c>
      <c r="BQ530">
        <v>7</v>
      </c>
      <c r="BR530">
        <v>7</v>
      </c>
      <c r="BS530">
        <v>7</v>
      </c>
      <c r="BT530">
        <v>7</v>
      </c>
      <c r="BU530">
        <v>0</v>
      </c>
      <c r="BV530" t="str">
        <f>"8:00 AM"</f>
        <v>8:00 AM</v>
      </c>
      <c r="BW530" t="str">
        <f>"3:00 PM"</f>
        <v>3:00 PM</v>
      </c>
      <c r="BX530" t="s">
        <v>133</v>
      </c>
      <c r="BY530">
        <v>0</v>
      </c>
      <c r="BZ530">
        <v>12</v>
      </c>
      <c r="CA530" t="s">
        <v>115</v>
      </c>
      <c r="CC530" t="s">
        <v>224</v>
      </c>
      <c r="CD530" t="s">
        <v>512</v>
      </c>
      <c r="CE530" t="s">
        <v>3725</v>
      </c>
      <c r="CF530" t="s">
        <v>272</v>
      </c>
      <c r="CG530" t="s">
        <v>120</v>
      </c>
      <c r="CH530" s="3">
        <v>96952</v>
      </c>
      <c r="CI530" s="4">
        <v>9.6</v>
      </c>
      <c r="CJ530" s="4">
        <v>9.6</v>
      </c>
      <c r="CM530" t="s">
        <v>136</v>
      </c>
      <c r="CN530" t="s">
        <v>224</v>
      </c>
      <c r="CO530" t="s">
        <v>137</v>
      </c>
      <c r="CQ530" t="s">
        <v>115</v>
      </c>
      <c r="CR530" t="s">
        <v>138</v>
      </c>
      <c r="CS530" t="s">
        <v>139</v>
      </c>
      <c r="CT530" t="s">
        <v>139</v>
      </c>
      <c r="CU530" t="s">
        <v>139</v>
      </c>
      <c r="CV530" t="s">
        <v>138</v>
      </c>
      <c r="CW530" t="s">
        <v>139</v>
      </c>
      <c r="CX530" t="s">
        <v>10059</v>
      </c>
      <c r="CY530" s="10">
        <v>16704332795</v>
      </c>
      <c r="CZ530" t="s">
        <v>3729</v>
      </c>
      <c r="DA530" t="s">
        <v>139</v>
      </c>
      <c r="DB530" t="s">
        <v>138</v>
      </c>
      <c r="DC530" t="s">
        <v>115</v>
      </c>
    </row>
    <row r="531" spans="1:112" ht="14.45" customHeight="1" x14ac:dyDescent="0.25">
      <c r="A531" t="s">
        <v>10673</v>
      </c>
      <c r="B531" t="s">
        <v>248</v>
      </c>
      <c r="C531" s="1">
        <v>45484</v>
      </c>
      <c r="D531" s="1">
        <v>45596</v>
      </c>
      <c r="E531" t="s">
        <v>114</v>
      </c>
      <c r="G531" t="s">
        <v>115</v>
      </c>
      <c r="H531" t="s">
        <v>115</v>
      </c>
      <c r="I531" t="s">
        <v>115</v>
      </c>
      <c r="J531" t="s">
        <v>2851</v>
      </c>
      <c r="K531" t="s">
        <v>2852</v>
      </c>
      <c r="L531" t="s">
        <v>2853</v>
      </c>
      <c r="N531" t="s">
        <v>119</v>
      </c>
      <c r="O531" t="s">
        <v>120</v>
      </c>
      <c r="P531" s="3">
        <v>96950</v>
      </c>
      <c r="Q531" t="s">
        <v>121</v>
      </c>
      <c r="S531" s="10">
        <v>16702870701</v>
      </c>
      <c r="U531" t="s">
        <v>2854</v>
      </c>
      <c r="V531">
        <v>624410</v>
      </c>
      <c r="W531" t="s">
        <v>123</v>
      </c>
      <c r="Y531" t="s">
        <v>2500</v>
      </c>
      <c r="Z531" t="s">
        <v>2855</v>
      </c>
      <c r="AA531" t="s">
        <v>2856</v>
      </c>
      <c r="AB531" t="s">
        <v>2857</v>
      </c>
      <c r="AC531" t="s">
        <v>2853</v>
      </c>
      <c r="AE531" t="s">
        <v>119</v>
      </c>
      <c r="AF531" t="s">
        <v>120</v>
      </c>
      <c r="AG531" s="3">
        <v>96950</v>
      </c>
      <c r="AH531" t="s">
        <v>121</v>
      </c>
      <c r="AJ531" s="10">
        <v>16702870701</v>
      </c>
      <c r="AL531" t="s">
        <v>2858</v>
      </c>
      <c r="BD531" t="str">
        <f>"49-9071.00"</f>
        <v>49-9071.00</v>
      </c>
      <c r="BE531" t="s">
        <v>169</v>
      </c>
      <c r="BF531" t="s">
        <v>2859</v>
      </c>
      <c r="BG531" t="s">
        <v>575</v>
      </c>
      <c r="BH531">
        <v>6</v>
      </c>
      <c r="BI531">
        <v>6</v>
      </c>
      <c r="BJ531" s="1">
        <v>45566</v>
      </c>
      <c r="BK531" s="1">
        <v>45930</v>
      </c>
      <c r="BL531" s="1">
        <v>45596</v>
      </c>
      <c r="BM531" s="1">
        <v>45930</v>
      </c>
      <c r="BN531">
        <v>35</v>
      </c>
      <c r="BO531">
        <v>0</v>
      </c>
      <c r="BP531">
        <v>7</v>
      </c>
      <c r="BQ531">
        <v>7</v>
      </c>
      <c r="BR531">
        <v>7</v>
      </c>
      <c r="BS531">
        <v>7</v>
      </c>
      <c r="BT531">
        <v>7</v>
      </c>
      <c r="BU531">
        <v>0</v>
      </c>
      <c r="BV531" t="str">
        <f>"8:00 AM"</f>
        <v>8:00 AM</v>
      </c>
      <c r="BW531" t="str">
        <f>"4:00 PM"</f>
        <v>4:00 PM</v>
      </c>
      <c r="BX531" t="s">
        <v>133</v>
      </c>
      <c r="BY531">
        <v>0</v>
      </c>
      <c r="BZ531">
        <v>12</v>
      </c>
      <c r="CA531" t="s">
        <v>115</v>
      </c>
      <c r="CC531" t="s">
        <v>1076</v>
      </c>
      <c r="CD531" t="s">
        <v>2860</v>
      </c>
      <c r="CE531" t="s">
        <v>2861</v>
      </c>
      <c r="CF531" t="s">
        <v>119</v>
      </c>
      <c r="CG531" t="s">
        <v>120</v>
      </c>
      <c r="CH531" s="3">
        <v>96950</v>
      </c>
      <c r="CI531" s="4">
        <v>9.75</v>
      </c>
      <c r="CJ531" s="4">
        <v>9.75</v>
      </c>
      <c r="CK531" s="4">
        <v>14.63</v>
      </c>
      <c r="CL531" s="4">
        <v>14.63</v>
      </c>
      <c r="CM531" t="s">
        <v>136</v>
      </c>
      <c r="CO531" t="s">
        <v>137</v>
      </c>
      <c r="CQ531" t="s">
        <v>115</v>
      </c>
      <c r="CR531" t="s">
        <v>138</v>
      </c>
      <c r="CS531" t="s">
        <v>139</v>
      </c>
      <c r="CT531" t="s">
        <v>138</v>
      </c>
      <c r="CU531" t="s">
        <v>139</v>
      </c>
      <c r="CV531" t="s">
        <v>138</v>
      </c>
      <c r="CW531" t="s">
        <v>139</v>
      </c>
      <c r="CX531" t="s">
        <v>1079</v>
      </c>
      <c r="CY531" s="10">
        <v>16702870701</v>
      </c>
      <c r="CZ531" t="s">
        <v>2858</v>
      </c>
      <c r="DA531" t="s">
        <v>417</v>
      </c>
      <c r="DB531" t="s">
        <v>138</v>
      </c>
      <c r="DC531" t="s">
        <v>115</v>
      </c>
    </row>
    <row r="532" spans="1:112" ht="14.45" customHeight="1" x14ac:dyDescent="0.25">
      <c r="A532" t="s">
        <v>11571</v>
      </c>
      <c r="B532" t="s">
        <v>248</v>
      </c>
      <c r="C532" s="1">
        <v>45485</v>
      </c>
      <c r="D532" s="1">
        <v>45596</v>
      </c>
      <c r="E532" t="s">
        <v>114</v>
      </c>
      <c r="G532" t="s">
        <v>115</v>
      </c>
      <c r="H532" t="s">
        <v>115</v>
      </c>
      <c r="I532" t="s">
        <v>115</v>
      </c>
      <c r="J532" t="s">
        <v>3814</v>
      </c>
      <c r="K532" t="s">
        <v>5520</v>
      </c>
      <c r="L532" t="s">
        <v>410</v>
      </c>
      <c r="M532" t="s">
        <v>4473</v>
      </c>
      <c r="N532" t="s">
        <v>290</v>
      </c>
      <c r="O532" t="s">
        <v>120</v>
      </c>
      <c r="P532" s="3">
        <v>96952</v>
      </c>
      <c r="Q532" t="s">
        <v>121</v>
      </c>
      <c r="S532" s="10">
        <v>16704334428</v>
      </c>
      <c r="U532" t="s">
        <v>3817</v>
      </c>
      <c r="V532">
        <v>457110</v>
      </c>
      <c r="W532" t="s">
        <v>123</v>
      </c>
      <c r="Y532" t="s">
        <v>3818</v>
      </c>
      <c r="Z532" t="s">
        <v>3819</v>
      </c>
      <c r="AA532" t="s">
        <v>3820</v>
      </c>
      <c r="AB532" t="s">
        <v>256</v>
      </c>
      <c r="AC532" t="s">
        <v>410</v>
      </c>
      <c r="AD532" t="s">
        <v>4473</v>
      </c>
      <c r="AE532" t="s">
        <v>290</v>
      </c>
      <c r="AF532" t="s">
        <v>120</v>
      </c>
      <c r="AG532" s="3">
        <v>96952</v>
      </c>
      <c r="AH532" t="s">
        <v>121</v>
      </c>
      <c r="AJ532" s="10">
        <v>16709894711</v>
      </c>
      <c r="AL532" t="s">
        <v>3821</v>
      </c>
      <c r="BD532" t="str">
        <f>"49-9071.00"</f>
        <v>49-9071.00</v>
      </c>
      <c r="BE532" t="s">
        <v>169</v>
      </c>
      <c r="BF532" t="s">
        <v>5521</v>
      </c>
      <c r="BG532" t="s">
        <v>1120</v>
      </c>
      <c r="BH532">
        <v>3</v>
      </c>
      <c r="BI532">
        <v>3</v>
      </c>
      <c r="BJ532" s="1">
        <v>45566</v>
      </c>
      <c r="BK532" s="1">
        <v>45930</v>
      </c>
      <c r="BL532" s="1">
        <v>45596</v>
      </c>
      <c r="BM532" s="1">
        <v>45930</v>
      </c>
      <c r="BN532">
        <v>40</v>
      </c>
      <c r="BO532">
        <v>0</v>
      </c>
      <c r="BP532">
        <v>8</v>
      </c>
      <c r="BQ532">
        <v>8</v>
      </c>
      <c r="BR532">
        <v>8</v>
      </c>
      <c r="BS532">
        <v>8</v>
      </c>
      <c r="BT532">
        <v>8</v>
      </c>
      <c r="BU532">
        <v>0</v>
      </c>
      <c r="BV532" t="str">
        <f>"7:30 AM"</f>
        <v>7:30 AM</v>
      </c>
      <c r="BW532" t="str">
        <f>"4:30 PM"</f>
        <v>4:30 PM</v>
      </c>
      <c r="BX532" t="s">
        <v>133</v>
      </c>
      <c r="BY532">
        <v>0</v>
      </c>
      <c r="BZ532">
        <v>12</v>
      </c>
      <c r="CA532" t="s">
        <v>115</v>
      </c>
      <c r="CC532" t="s">
        <v>5522</v>
      </c>
      <c r="CD532" t="s">
        <v>5523</v>
      </c>
      <c r="CE532" t="s">
        <v>4473</v>
      </c>
      <c r="CF532" t="s">
        <v>290</v>
      </c>
      <c r="CG532" t="s">
        <v>120</v>
      </c>
      <c r="CH532" s="3">
        <v>96952</v>
      </c>
      <c r="CI532" s="4">
        <v>9.75</v>
      </c>
      <c r="CJ532" s="4">
        <v>9.75</v>
      </c>
      <c r="CK532" s="4">
        <v>14.63</v>
      </c>
      <c r="CL532" s="4">
        <v>14.63</v>
      </c>
      <c r="CM532" t="s">
        <v>136</v>
      </c>
      <c r="CO532" t="s">
        <v>137</v>
      </c>
      <c r="CQ532" t="s">
        <v>115</v>
      </c>
      <c r="CR532" t="s">
        <v>138</v>
      </c>
      <c r="CS532" t="s">
        <v>139</v>
      </c>
      <c r="CT532" t="s">
        <v>138</v>
      </c>
      <c r="CU532" t="s">
        <v>139</v>
      </c>
      <c r="CV532" t="s">
        <v>138</v>
      </c>
      <c r="CW532" t="s">
        <v>139</v>
      </c>
      <c r="CX532" t="s">
        <v>11572</v>
      </c>
      <c r="CY532" s="10">
        <v>16704334428</v>
      </c>
      <c r="CZ532" t="s">
        <v>3821</v>
      </c>
      <c r="DA532" t="s">
        <v>139</v>
      </c>
      <c r="DB532" t="s">
        <v>138</v>
      </c>
      <c r="DC532" t="s">
        <v>115</v>
      </c>
    </row>
    <row r="533" spans="1:112" ht="14.45" customHeight="1" x14ac:dyDescent="0.25">
      <c r="A533" t="s">
        <v>11902</v>
      </c>
      <c r="B533" t="s">
        <v>158</v>
      </c>
      <c r="C533" s="1">
        <v>45513</v>
      </c>
      <c r="D533" s="1">
        <v>45596</v>
      </c>
      <c r="E533" t="s">
        <v>114</v>
      </c>
      <c r="G533" t="s">
        <v>115</v>
      </c>
      <c r="H533" t="s">
        <v>115</v>
      </c>
      <c r="I533" t="s">
        <v>115</v>
      </c>
      <c r="J533" t="s">
        <v>11903</v>
      </c>
      <c r="L533" t="s">
        <v>3628</v>
      </c>
      <c r="M533" t="s">
        <v>11904</v>
      </c>
      <c r="N533" t="s">
        <v>128</v>
      </c>
      <c r="O533" t="s">
        <v>120</v>
      </c>
      <c r="P533" s="3">
        <v>96950</v>
      </c>
      <c r="Q533" t="s">
        <v>121</v>
      </c>
      <c r="S533" s="10">
        <v>16702876661</v>
      </c>
      <c r="U533" t="s">
        <v>3630</v>
      </c>
      <c r="V533">
        <v>561520</v>
      </c>
      <c r="W533" t="s">
        <v>123</v>
      </c>
      <c r="Y533" t="s">
        <v>308</v>
      </c>
      <c r="Z533" t="s">
        <v>309</v>
      </c>
      <c r="AB533" t="s">
        <v>188</v>
      </c>
      <c r="AC533" t="s">
        <v>3628</v>
      </c>
      <c r="AD533" t="s">
        <v>11904</v>
      </c>
      <c r="AE533" t="s">
        <v>128</v>
      </c>
      <c r="AF533" t="s">
        <v>120</v>
      </c>
      <c r="AG533" s="3">
        <v>96950</v>
      </c>
      <c r="AH533" t="s">
        <v>121</v>
      </c>
      <c r="AJ533" s="10">
        <v>16702876661</v>
      </c>
      <c r="AL533" t="s">
        <v>3632</v>
      </c>
      <c r="BD533" t="str">
        <f>"39-7011.00"</f>
        <v>39-7011.00</v>
      </c>
      <c r="BE533" t="s">
        <v>719</v>
      </c>
      <c r="BF533" t="s">
        <v>11905</v>
      </c>
      <c r="BG533" t="s">
        <v>3634</v>
      </c>
      <c r="BH533">
        <v>4</v>
      </c>
      <c r="BJ533" s="1">
        <v>45566</v>
      </c>
      <c r="BK533" s="1">
        <v>45930</v>
      </c>
      <c r="BN533">
        <v>35</v>
      </c>
      <c r="BO533">
        <v>7</v>
      </c>
      <c r="BP533">
        <v>0</v>
      </c>
      <c r="BQ533">
        <v>7</v>
      </c>
      <c r="BR533">
        <v>0</v>
      </c>
      <c r="BS533">
        <v>7</v>
      </c>
      <c r="BT533">
        <v>7</v>
      </c>
      <c r="BU533">
        <v>7</v>
      </c>
      <c r="BV533" t="str">
        <f>"12:00 AM"</f>
        <v>12:00 AM</v>
      </c>
      <c r="BW533" t="str">
        <f>"6:00 AM"</f>
        <v>6:00 AM</v>
      </c>
      <c r="BX533" t="s">
        <v>240</v>
      </c>
      <c r="BY533">
        <v>0</v>
      </c>
      <c r="BZ533">
        <v>12</v>
      </c>
      <c r="CA533" t="s">
        <v>115</v>
      </c>
      <c r="CC533" t="s">
        <v>11906</v>
      </c>
      <c r="CD533" t="s">
        <v>3628</v>
      </c>
      <c r="CE533" t="s">
        <v>11904</v>
      </c>
      <c r="CF533" t="s">
        <v>128</v>
      </c>
      <c r="CG533" t="s">
        <v>120</v>
      </c>
      <c r="CH533" s="3">
        <v>96950</v>
      </c>
      <c r="CI533" s="4">
        <v>10.43</v>
      </c>
      <c r="CJ533" s="4">
        <v>10.43</v>
      </c>
      <c r="CK533" s="4">
        <v>15.65</v>
      </c>
      <c r="CL533" s="4">
        <v>15.65</v>
      </c>
      <c r="CM533" t="s">
        <v>136</v>
      </c>
      <c r="CN533" t="s">
        <v>224</v>
      </c>
      <c r="CO533" t="s">
        <v>137</v>
      </c>
      <c r="CQ533" t="s">
        <v>115</v>
      </c>
      <c r="CR533" t="s">
        <v>138</v>
      </c>
      <c r="CS533" t="s">
        <v>138</v>
      </c>
      <c r="CT533" t="s">
        <v>138</v>
      </c>
      <c r="CU533" t="s">
        <v>139</v>
      </c>
      <c r="CV533" t="s">
        <v>138</v>
      </c>
      <c r="CW533" t="s">
        <v>139</v>
      </c>
      <c r="CX533" t="s">
        <v>316</v>
      </c>
      <c r="CY533" s="10">
        <v>16702876661</v>
      </c>
      <c r="CZ533" t="s">
        <v>3632</v>
      </c>
      <c r="DA533" t="s">
        <v>139</v>
      </c>
      <c r="DB533" t="s">
        <v>138</v>
      </c>
      <c r="DC533" t="s">
        <v>115</v>
      </c>
    </row>
    <row r="534" spans="1:112" ht="14.45" customHeight="1" x14ac:dyDescent="0.25">
      <c r="A534" t="s">
        <v>12198</v>
      </c>
      <c r="B534" t="s">
        <v>1155</v>
      </c>
      <c r="C534" s="1">
        <v>45524</v>
      </c>
      <c r="D534" s="1">
        <v>45596</v>
      </c>
      <c r="E534" t="s">
        <v>114</v>
      </c>
      <c r="G534" t="s">
        <v>115</v>
      </c>
      <c r="H534" t="s">
        <v>115</v>
      </c>
      <c r="I534" t="s">
        <v>115</v>
      </c>
      <c r="J534" t="s">
        <v>7832</v>
      </c>
      <c r="K534" t="s">
        <v>7833</v>
      </c>
      <c r="L534" t="s">
        <v>2014</v>
      </c>
      <c r="N534" t="s">
        <v>119</v>
      </c>
      <c r="O534" t="s">
        <v>120</v>
      </c>
      <c r="P534" s="3">
        <v>96950</v>
      </c>
      <c r="Q534" t="s">
        <v>121</v>
      </c>
      <c r="S534" s="10">
        <v>16702881463</v>
      </c>
      <c r="U534" t="s">
        <v>642</v>
      </c>
      <c r="V534">
        <v>561720</v>
      </c>
      <c r="W534" t="s">
        <v>123</v>
      </c>
      <c r="Y534" t="s">
        <v>383</v>
      </c>
      <c r="Z534" t="s">
        <v>2016</v>
      </c>
      <c r="AA534" t="s">
        <v>2017</v>
      </c>
      <c r="AB534" t="s">
        <v>235</v>
      </c>
      <c r="AC534" t="s">
        <v>2014</v>
      </c>
      <c r="AE534" t="s">
        <v>119</v>
      </c>
      <c r="AF534" t="s">
        <v>120</v>
      </c>
      <c r="AG534" s="3">
        <v>96950</v>
      </c>
      <c r="AH534" t="s">
        <v>121</v>
      </c>
      <c r="AJ534" s="10">
        <v>16702881463</v>
      </c>
      <c r="AL534" t="s">
        <v>646</v>
      </c>
      <c r="BD534" t="str">
        <f>"37-2012.00"</f>
        <v>37-2012.00</v>
      </c>
      <c r="BE534" t="s">
        <v>647</v>
      </c>
      <c r="BF534" t="s">
        <v>8043</v>
      </c>
      <c r="BG534" t="s">
        <v>647</v>
      </c>
      <c r="BH534">
        <v>10</v>
      </c>
      <c r="BI534">
        <v>8</v>
      </c>
      <c r="BJ534" s="1">
        <v>45627</v>
      </c>
      <c r="BK534" s="1">
        <v>45991</v>
      </c>
      <c r="BL534" s="1">
        <v>45627</v>
      </c>
      <c r="BM534" s="1">
        <v>45991</v>
      </c>
      <c r="BN534">
        <v>35</v>
      </c>
      <c r="BO534">
        <v>0</v>
      </c>
      <c r="BP534">
        <v>7</v>
      </c>
      <c r="BQ534">
        <v>7</v>
      </c>
      <c r="BR534">
        <v>7</v>
      </c>
      <c r="BS534">
        <v>7</v>
      </c>
      <c r="BT534">
        <v>7</v>
      </c>
      <c r="BU534">
        <v>0</v>
      </c>
      <c r="BV534" t="str">
        <f>"8:30 AM"</f>
        <v>8:30 AM</v>
      </c>
      <c r="BW534" t="str">
        <f>"4:30 PM"</f>
        <v>4:30 PM</v>
      </c>
      <c r="BX534" t="s">
        <v>240</v>
      </c>
      <c r="BY534">
        <v>0</v>
      </c>
      <c r="BZ534">
        <v>3</v>
      </c>
      <c r="CA534" t="s">
        <v>115</v>
      </c>
      <c r="CC534" t="s">
        <v>647</v>
      </c>
      <c r="CD534" t="s">
        <v>2014</v>
      </c>
      <c r="CF534" t="s">
        <v>119</v>
      </c>
      <c r="CG534" t="s">
        <v>120</v>
      </c>
      <c r="CH534" s="3">
        <v>96950</v>
      </c>
      <c r="CI534" s="4">
        <v>7.77</v>
      </c>
      <c r="CJ534" s="4">
        <v>7.77</v>
      </c>
      <c r="CK534" s="4">
        <v>11.66</v>
      </c>
      <c r="CL534" s="4">
        <v>11.66</v>
      </c>
      <c r="CM534" t="s">
        <v>136</v>
      </c>
      <c r="CN534" t="s">
        <v>240</v>
      </c>
      <c r="CO534" t="s">
        <v>137</v>
      </c>
      <c r="CQ534" t="s">
        <v>115</v>
      </c>
      <c r="CR534" t="s">
        <v>138</v>
      </c>
      <c r="CS534" t="s">
        <v>139</v>
      </c>
      <c r="CT534" t="s">
        <v>138</v>
      </c>
      <c r="CU534" t="s">
        <v>139</v>
      </c>
      <c r="CV534" t="s">
        <v>138</v>
      </c>
      <c r="CW534" t="s">
        <v>139</v>
      </c>
      <c r="CX534" s="2" t="s">
        <v>9369</v>
      </c>
      <c r="CY534" s="10">
        <v>16702881463</v>
      </c>
      <c r="CZ534" t="s">
        <v>646</v>
      </c>
      <c r="DA534" t="s">
        <v>417</v>
      </c>
      <c r="DB534" t="s">
        <v>138</v>
      </c>
      <c r="DC534" t="s">
        <v>115</v>
      </c>
    </row>
    <row r="535" spans="1:112" ht="14.45" customHeight="1" x14ac:dyDescent="0.25">
      <c r="A535" t="s">
        <v>13158</v>
      </c>
      <c r="B535" t="s">
        <v>248</v>
      </c>
      <c r="C535" s="1">
        <v>45485</v>
      </c>
      <c r="D535" s="1">
        <v>45596</v>
      </c>
      <c r="E535" t="s">
        <v>114</v>
      </c>
      <c r="G535" t="s">
        <v>115</v>
      </c>
      <c r="H535" t="s">
        <v>115</v>
      </c>
      <c r="I535" t="s">
        <v>115</v>
      </c>
      <c r="J535" t="s">
        <v>7262</v>
      </c>
      <c r="K535" t="s">
        <v>224</v>
      </c>
      <c r="L535" t="s">
        <v>7263</v>
      </c>
      <c r="M535" t="s">
        <v>7264</v>
      </c>
      <c r="N535" t="s">
        <v>128</v>
      </c>
      <c r="O535" t="s">
        <v>120</v>
      </c>
      <c r="P535" s="3">
        <v>96950</v>
      </c>
      <c r="Q535" t="s">
        <v>121</v>
      </c>
      <c r="R535" t="s">
        <v>1369</v>
      </c>
      <c r="S535" s="10">
        <v>16702347900</v>
      </c>
      <c r="T535">
        <v>803</v>
      </c>
      <c r="U535" t="s">
        <v>7265</v>
      </c>
      <c r="V535">
        <v>23622</v>
      </c>
      <c r="W535" t="s">
        <v>123</v>
      </c>
      <c r="Y535" t="s">
        <v>7266</v>
      </c>
      <c r="Z535" t="s">
        <v>7267</v>
      </c>
      <c r="AA535" t="s">
        <v>7268</v>
      </c>
      <c r="AB535" t="s">
        <v>997</v>
      </c>
      <c r="AC535" t="s">
        <v>7263</v>
      </c>
      <c r="AD535" t="s">
        <v>7264</v>
      </c>
      <c r="AE535" t="s">
        <v>128</v>
      </c>
      <c r="AF535" t="s">
        <v>120</v>
      </c>
      <c r="AG535" s="3">
        <v>96950</v>
      </c>
      <c r="AH535" t="s">
        <v>121</v>
      </c>
      <c r="AI535" t="s">
        <v>1369</v>
      </c>
      <c r="AJ535" s="10">
        <v>16702347900</v>
      </c>
      <c r="AK535">
        <v>803</v>
      </c>
      <c r="AL535" t="s">
        <v>7269</v>
      </c>
      <c r="BD535" t="str">
        <f>"49-9071.00"</f>
        <v>49-9071.00</v>
      </c>
      <c r="BE535" t="s">
        <v>169</v>
      </c>
      <c r="BF535" t="s">
        <v>13159</v>
      </c>
      <c r="BG535" t="s">
        <v>2006</v>
      </c>
      <c r="BH535">
        <v>10</v>
      </c>
      <c r="BI535">
        <v>10</v>
      </c>
      <c r="BJ535" s="1">
        <v>45600</v>
      </c>
      <c r="BK535" s="1">
        <v>45930</v>
      </c>
      <c r="BL535" s="1">
        <v>45600</v>
      </c>
      <c r="BM535" s="1">
        <v>45930</v>
      </c>
      <c r="BN535">
        <v>40</v>
      </c>
      <c r="BO535">
        <v>0</v>
      </c>
      <c r="BP535">
        <v>8</v>
      </c>
      <c r="BQ535">
        <v>8</v>
      </c>
      <c r="BR535">
        <v>8</v>
      </c>
      <c r="BS535">
        <v>8</v>
      </c>
      <c r="BT535">
        <v>8</v>
      </c>
      <c r="BU535">
        <v>0</v>
      </c>
      <c r="BV535" t="str">
        <f>"7:30 AM"</f>
        <v>7:30 AM</v>
      </c>
      <c r="BW535" t="str">
        <f>"4:30 PM"</f>
        <v>4:30 PM</v>
      </c>
      <c r="BX535" t="s">
        <v>133</v>
      </c>
      <c r="BY535">
        <v>0</v>
      </c>
      <c r="BZ535">
        <v>12</v>
      </c>
      <c r="CA535" t="s">
        <v>115</v>
      </c>
      <c r="CC535" t="s">
        <v>9925</v>
      </c>
      <c r="CD535" t="s">
        <v>7273</v>
      </c>
      <c r="CE535" t="s">
        <v>7274</v>
      </c>
      <c r="CF535" t="s">
        <v>128</v>
      </c>
      <c r="CG535" t="s">
        <v>120</v>
      </c>
      <c r="CH535" s="3">
        <v>96950</v>
      </c>
      <c r="CI535" s="4">
        <v>9.5399999999999991</v>
      </c>
      <c r="CJ535" s="4">
        <v>10</v>
      </c>
      <c r="CK535" s="4">
        <v>14.31</v>
      </c>
      <c r="CL535" s="4">
        <v>15</v>
      </c>
      <c r="CM535" t="s">
        <v>136</v>
      </c>
      <c r="CN535" t="s">
        <v>7275</v>
      </c>
      <c r="CO535" t="s">
        <v>173</v>
      </c>
      <c r="CQ535" t="s">
        <v>115</v>
      </c>
      <c r="CR535" t="s">
        <v>138</v>
      </c>
      <c r="CS535" t="s">
        <v>139</v>
      </c>
      <c r="CT535" t="s">
        <v>138</v>
      </c>
      <c r="CU535" t="s">
        <v>139</v>
      </c>
      <c r="CV535" t="s">
        <v>138</v>
      </c>
      <c r="CW535" t="s">
        <v>139</v>
      </c>
      <c r="CX535" s="2" t="s">
        <v>13160</v>
      </c>
      <c r="CY535" s="10">
        <v>16702347900</v>
      </c>
      <c r="CZ535" t="s">
        <v>7269</v>
      </c>
      <c r="DA535" t="s">
        <v>7277</v>
      </c>
      <c r="DB535" t="s">
        <v>138</v>
      </c>
      <c r="DC535" t="s">
        <v>115</v>
      </c>
      <c r="DD535" t="s">
        <v>7266</v>
      </c>
      <c r="DE535" t="s">
        <v>7267</v>
      </c>
      <c r="DF535" t="s">
        <v>3915</v>
      </c>
      <c r="DG535" t="s">
        <v>7262</v>
      </c>
      <c r="DH535" t="s">
        <v>7269</v>
      </c>
    </row>
    <row r="536" spans="1:112" ht="14.45" customHeight="1" x14ac:dyDescent="0.25">
      <c r="A536" t="s">
        <v>2098</v>
      </c>
      <c r="B536" t="s">
        <v>113</v>
      </c>
      <c r="C536" s="1">
        <v>45567</v>
      </c>
      <c r="D536" s="1">
        <v>45597</v>
      </c>
      <c r="E536" t="s">
        <v>114</v>
      </c>
      <c r="G536" t="s">
        <v>115</v>
      </c>
      <c r="H536" t="s">
        <v>115</v>
      </c>
      <c r="I536" t="s">
        <v>115</v>
      </c>
      <c r="J536" t="s">
        <v>2099</v>
      </c>
      <c r="K536" t="s">
        <v>2100</v>
      </c>
      <c r="L536" t="s">
        <v>2101</v>
      </c>
      <c r="N536" t="s">
        <v>119</v>
      </c>
      <c r="O536" t="s">
        <v>120</v>
      </c>
      <c r="P536" s="3">
        <v>96950</v>
      </c>
      <c r="Q536" t="s">
        <v>121</v>
      </c>
      <c r="S536" s="10">
        <v>16703221234</v>
      </c>
      <c r="T536">
        <v>781</v>
      </c>
      <c r="U536" t="s">
        <v>2102</v>
      </c>
      <c r="V536">
        <v>721110</v>
      </c>
      <c r="W536" t="s">
        <v>123</v>
      </c>
      <c r="Y536" t="s">
        <v>2103</v>
      </c>
      <c r="Z536" t="s">
        <v>2104</v>
      </c>
      <c r="AA536" t="s">
        <v>2105</v>
      </c>
      <c r="AB536" t="s">
        <v>2106</v>
      </c>
      <c r="AC536" t="s">
        <v>2101</v>
      </c>
      <c r="AE536" t="s">
        <v>119</v>
      </c>
      <c r="AF536" t="s">
        <v>120</v>
      </c>
      <c r="AG536" s="3">
        <v>96950</v>
      </c>
      <c r="AH536" t="s">
        <v>121</v>
      </c>
      <c r="AJ536" s="10">
        <v>16703221234</v>
      </c>
      <c r="AK536">
        <v>781</v>
      </c>
      <c r="AL536" t="s">
        <v>2107</v>
      </c>
      <c r="BD536" t="str">
        <f>"43-4181.00"</f>
        <v>43-4181.00</v>
      </c>
      <c r="BE536" t="s">
        <v>297</v>
      </c>
      <c r="BF536" t="s">
        <v>2108</v>
      </c>
      <c r="BG536" t="s">
        <v>2109</v>
      </c>
      <c r="BH536">
        <v>1</v>
      </c>
      <c r="BJ536" s="1">
        <v>45627</v>
      </c>
      <c r="BK536" s="1">
        <v>45991</v>
      </c>
      <c r="BN536">
        <v>40</v>
      </c>
      <c r="BO536">
        <v>0</v>
      </c>
      <c r="BP536">
        <v>8</v>
      </c>
      <c r="BQ536">
        <v>8</v>
      </c>
      <c r="BR536">
        <v>8</v>
      </c>
      <c r="BS536">
        <v>8</v>
      </c>
      <c r="BT536">
        <v>8</v>
      </c>
      <c r="BU536">
        <v>0</v>
      </c>
      <c r="BV536" t="str">
        <f>"10:00 PM"</f>
        <v>10:00 PM</v>
      </c>
      <c r="BW536" t="str">
        <f>"6:00 AM"</f>
        <v>6:00 AM</v>
      </c>
      <c r="BX536" t="s">
        <v>133</v>
      </c>
      <c r="BY536">
        <v>0</v>
      </c>
      <c r="BZ536">
        <v>12</v>
      </c>
      <c r="CA536" t="s">
        <v>115</v>
      </c>
      <c r="CC536" t="s">
        <v>2110</v>
      </c>
      <c r="CD536" t="s">
        <v>2101</v>
      </c>
      <c r="CF536" t="s">
        <v>119</v>
      </c>
      <c r="CG536" t="s">
        <v>120</v>
      </c>
      <c r="CH536" s="3">
        <v>96950</v>
      </c>
      <c r="CI536" s="4">
        <v>8.77</v>
      </c>
      <c r="CJ536" s="4">
        <v>8.77</v>
      </c>
      <c r="CK536" s="4">
        <v>13.16</v>
      </c>
      <c r="CL536" s="4">
        <v>13.16</v>
      </c>
      <c r="CM536" t="s">
        <v>136</v>
      </c>
      <c r="CN536" t="s">
        <v>2111</v>
      </c>
      <c r="CO536" t="s">
        <v>137</v>
      </c>
      <c r="CQ536" t="s">
        <v>115</v>
      </c>
      <c r="CR536" t="s">
        <v>138</v>
      </c>
      <c r="CS536" t="s">
        <v>139</v>
      </c>
      <c r="CT536" t="s">
        <v>138</v>
      </c>
      <c r="CU536" t="s">
        <v>139</v>
      </c>
      <c r="CV536" t="s">
        <v>138</v>
      </c>
      <c r="CW536" t="s">
        <v>139</v>
      </c>
      <c r="CX536" t="s">
        <v>2112</v>
      </c>
      <c r="CY536" s="10">
        <v>16703221234</v>
      </c>
      <c r="CZ536" t="s">
        <v>2107</v>
      </c>
      <c r="DA536" t="s">
        <v>139</v>
      </c>
      <c r="DB536" t="s">
        <v>138</v>
      </c>
      <c r="DC536" t="s">
        <v>115</v>
      </c>
    </row>
    <row r="537" spans="1:112" ht="14.45" customHeight="1" x14ac:dyDescent="0.25">
      <c r="A537" t="s">
        <v>2933</v>
      </c>
      <c r="B537" t="s">
        <v>248</v>
      </c>
      <c r="C537" s="1">
        <v>45488</v>
      </c>
      <c r="D537" s="1">
        <v>45597</v>
      </c>
      <c r="E537" t="s">
        <v>210</v>
      </c>
      <c r="F537" s="1">
        <v>45556</v>
      </c>
      <c r="G537" t="s">
        <v>115</v>
      </c>
      <c r="H537" t="s">
        <v>115</v>
      </c>
      <c r="I537" t="s">
        <v>115</v>
      </c>
      <c r="J537" t="s">
        <v>1124</v>
      </c>
      <c r="L537" t="s">
        <v>1125</v>
      </c>
      <c r="M537" t="s">
        <v>1126</v>
      </c>
      <c r="N537" t="s">
        <v>128</v>
      </c>
      <c r="O537" t="s">
        <v>120</v>
      </c>
      <c r="P537" s="3">
        <v>96950</v>
      </c>
      <c r="Q537" t="s">
        <v>121</v>
      </c>
      <c r="S537" s="10">
        <v>16707891310</v>
      </c>
      <c r="U537" t="s">
        <v>1127</v>
      </c>
      <c r="V537">
        <v>561720</v>
      </c>
      <c r="W537" t="s">
        <v>123</v>
      </c>
      <c r="Y537" t="s">
        <v>1128</v>
      </c>
      <c r="Z537" t="s">
        <v>1129</v>
      </c>
      <c r="AA537" t="s">
        <v>1130</v>
      </c>
      <c r="AB537" t="s">
        <v>126</v>
      </c>
      <c r="AC537" t="s">
        <v>2934</v>
      </c>
      <c r="AD537" t="s">
        <v>1126</v>
      </c>
      <c r="AE537" t="s">
        <v>128</v>
      </c>
      <c r="AF537" t="s">
        <v>120</v>
      </c>
      <c r="AG537" s="3">
        <v>96950</v>
      </c>
      <c r="AH537" t="s">
        <v>121</v>
      </c>
      <c r="AJ537" s="10">
        <v>16707891310</v>
      </c>
      <c r="AL537" t="s">
        <v>1132</v>
      </c>
      <c r="BD537" t="str">
        <f>"49-9071.00"</f>
        <v>49-9071.00</v>
      </c>
      <c r="BE537" t="s">
        <v>169</v>
      </c>
      <c r="BF537" t="s">
        <v>2935</v>
      </c>
      <c r="BG537" t="s">
        <v>2722</v>
      </c>
      <c r="BH537">
        <v>2</v>
      </c>
      <c r="BI537">
        <v>2</v>
      </c>
      <c r="BJ537" s="1">
        <v>45558</v>
      </c>
      <c r="BK537" s="1">
        <v>45922</v>
      </c>
      <c r="BL537" s="1">
        <v>45597</v>
      </c>
      <c r="BM537" s="1">
        <v>45922</v>
      </c>
      <c r="BN537">
        <v>35</v>
      </c>
      <c r="BO537">
        <v>0</v>
      </c>
      <c r="BP537">
        <v>7</v>
      </c>
      <c r="BQ537">
        <v>7</v>
      </c>
      <c r="BR537">
        <v>7</v>
      </c>
      <c r="BS537">
        <v>7</v>
      </c>
      <c r="BT537">
        <v>7</v>
      </c>
      <c r="BU537">
        <v>0</v>
      </c>
      <c r="BV537" t="str">
        <f>"6:00 AM"</f>
        <v>6:00 AM</v>
      </c>
      <c r="BW537" t="str">
        <f>"8:00 PM"</f>
        <v>8:00 PM</v>
      </c>
      <c r="BX537" t="s">
        <v>240</v>
      </c>
      <c r="BY537">
        <v>0</v>
      </c>
      <c r="BZ537">
        <v>24</v>
      </c>
      <c r="CA537" t="s">
        <v>115</v>
      </c>
      <c r="CC537" t="s">
        <v>2936</v>
      </c>
      <c r="CD537" t="s">
        <v>1137</v>
      </c>
      <c r="CE537" t="s">
        <v>1138</v>
      </c>
      <c r="CF537" t="s">
        <v>128</v>
      </c>
      <c r="CG537" t="s">
        <v>120</v>
      </c>
      <c r="CH537" s="3">
        <v>96950</v>
      </c>
      <c r="CI537" s="4">
        <v>9.75</v>
      </c>
      <c r="CJ537" s="4">
        <v>9.75</v>
      </c>
      <c r="CK537" s="4">
        <v>0</v>
      </c>
      <c r="CL537" s="4">
        <v>0</v>
      </c>
      <c r="CM537" t="s">
        <v>136</v>
      </c>
      <c r="CN537" t="s">
        <v>139</v>
      </c>
      <c r="CO537" t="s">
        <v>137</v>
      </c>
      <c r="CQ537" t="s">
        <v>115</v>
      </c>
      <c r="CR537" t="s">
        <v>138</v>
      </c>
      <c r="CS537" t="s">
        <v>139</v>
      </c>
      <c r="CT537" t="s">
        <v>139</v>
      </c>
      <c r="CU537" t="s">
        <v>139</v>
      </c>
      <c r="CV537" t="s">
        <v>138</v>
      </c>
      <c r="CW537" t="s">
        <v>139</v>
      </c>
      <c r="CX537" t="s">
        <v>139</v>
      </c>
      <c r="CY537" s="10">
        <v>16707891310</v>
      </c>
      <c r="CZ537" t="s">
        <v>1139</v>
      </c>
      <c r="DA537" t="s">
        <v>139</v>
      </c>
      <c r="DB537" t="s">
        <v>138</v>
      </c>
      <c r="DC537" t="s">
        <v>115</v>
      </c>
    </row>
    <row r="538" spans="1:112" ht="14.45" customHeight="1" x14ac:dyDescent="0.25">
      <c r="A538" t="s">
        <v>3580</v>
      </c>
      <c r="B538" t="s">
        <v>1155</v>
      </c>
      <c r="C538" s="1">
        <v>45531</v>
      </c>
      <c r="D538" s="1">
        <v>45597</v>
      </c>
      <c r="E538" t="s">
        <v>210</v>
      </c>
      <c r="F538" s="1">
        <v>45564</v>
      </c>
      <c r="G538" t="s">
        <v>115</v>
      </c>
      <c r="H538" t="s">
        <v>115</v>
      </c>
      <c r="I538" t="s">
        <v>115</v>
      </c>
      <c r="J538" t="s">
        <v>1672</v>
      </c>
      <c r="K538" t="s">
        <v>1672</v>
      </c>
      <c r="L538" t="s">
        <v>1000</v>
      </c>
      <c r="M538" t="s">
        <v>2943</v>
      </c>
      <c r="N538" t="s">
        <v>128</v>
      </c>
      <c r="O538" t="s">
        <v>120</v>
      </c>
      <c r="P538" s="3">
        <v>96950</v>
      </c>
      <c r="Q538" t="s">
        <v>121</v>
      </c>
      <c r="S538" s="10">
        <v>16702870614</v>
      </c>
      <c r="U538" t="s">
        <v>1675</v>
      </c>
      <c r="V538">
        <v>56132</v>
      </c>
      <c r="W538" t="s">
        <v>123</v>
      </c>
      <c r="Y538" t="s">
        <v>1676</v>
      </c>
      <c r="Z538" t="s">
        <v>1677</v>
      </c>
      <c r="AA538" t="s">
        <v>1678</v>
      </c>
      <c r="AB538" t="s">
        <v>448</v>
      </c>
      <c r="AC538" t="s">
        <v>1000</v>
      </c>
      <c r="AD538" t="s">
        <v>2943</v>
      </c>
      <c r="AE538" t="s">
        <v>2944</v>
      </c>
      <c r="AF538" t="s">
        <v>120</v>
      </c>
      <c r="AG538" s="3">
        <v>96950</v>
      </c>
      <c r="AH538" t="s">
        <v>121</v>
      </c>
      <c r="AJ538" s="10">
        <v>16702870614</v>
      </c>
      <c r="AL538" t="s">
        <v>1679</v>
      </c>
      <c r="BD538" t="str">
        <f>"49-9071.00"</f>
        <v>49-9071.00</v>
      </c>
      <c r="BE538" t="s">
        <v>169</v>
      </c>
      <c r="BF538" t="s">
        <v>1680</v>
      </c>
      <c r="BG538" t="s">
        <v>1681</v>
      </c>
      <c r="BH538">
        <v>20</v>
      </c>
      <c r="BI538">
        <v>19</v>
      </c>
      <c r="BJ538" s="1">
        <v>45566</v>
      </c>
      <c r="BK538" s="1">
        <v>45930</v>
      </c>
      <c r="BL538" s="1">
        <v>45597</v>
      </c>
      <c r="BM538" s="1">
        <v>45930</v>
      </c>
      <c r="BN538">
        <v>35</v>
      </c>
      <c r="BO538">
        <v>0</v>
      </c>
      <c r="BP538">
        <v>7</v>
      </c>
      <c r="BQ538">
        <v>7</v>
      </c>
      <c r="BR538">
        <v>7</v>
      </c>
      <c r="BS538">
        <v>7</v>
      </c>
      <c r="BT538">
        <v>7</v>
      </c>
      <c r="BU538">
        <v>0</v>
      </c>
      <c r="BV538" t="str">
        <f>"8:00 AM"</f>
        <v>8:00 AM</v>
      </c>
      <c r="BW538" t="str">
        <f>"4:00 PM"</f>
        <v>4:00 PM</v>
      </c>
      <c r="BX538" t="s">
        <v>240</v>
      </c>
      <c r="BY538">
        <v>0</v>
      </c>
      <c r="BZ538">
        <v>6</v>
      </c>
      <c r="CA538" t="s">
        <v>115</v>
      </c>
      <c r="CC538" t="s">
        <v>1682</v>
      </c>
      <c r="CD538" t="s">
        <v>1000</v>
      </c>
      <c r="CE538" t="s">
        <v>2943</v>
      </c>
      <c r="CF538" t="s">
        <v>3581</v>
      </c>
      <c r="CG538" t="s">
        <v>120</v>
      </c>
      <c r="CH538" s="3">
        <v>96950</v>
      </c>
      <c r="CI538" s="4">
        <v>9.75</v>
      </c>
      <c r="CJ538" s="4">
        <v>9.75</v>
      </c>
      <c r="CK538" s="4">
        <v>14.63</v>
      </c>
      <c r="CL538" s="4">
        <v>14.63</v>
      </c>
      <c r="CM538" t="s">
        <v>136</v>
      </c>
      <c r="CN538" t="s">
        <v>1684</v>
      </c>
      <c r="CO538" t="s">
        <v>137</v>
      </c>
      <c r="CQ538" t="s">
        <v>115</v>
      </c>
      <c r="CR538" t="s">
        <v>138</v>
      </c>
      <c r="CS538" t="s">
        <v>139</v>
      </c>
      <c r="CT538" t="s">
        <v>138</v>
      </c>
      <c r="CU538" t="s">
        <v>138</v>
      </c>
      <c r="CV538" t="s">
        <v>138</v>
      </c>
      <c r="CW538" t="s">
        <v>139</v>
      </c>
      <c r="CX538" t="s">
        <v>1627</v>
      </c>
      <c r="CY538" s="10">
        <v>16702870614</v>
      </c>
      <c r="CZ538" t="s">
        <v>1679</v>
      </c>
      <c r="DA538" t="s">
        <v>208</v>
      </c>
      <c r="DB538" t="s">
        <v>138</v>
      </c>
      <c r="DC538" t="s">
        <v>115</v>
      </c>
    </row>
    <row r="539" spans="1:112" ht="14.45" customHeight="1" x14ac:dyDescent="0.25">
      <c r="A539" t="s">
        <v>4287</v>
      </c>
      <c r="B539" t="s">
        <v>158</v>
      </c>
      <c r="C539" s="1">
        <v>45513</v>
      </c>
      <c r="D539" s="1">
        <v>45597</v>
      </c>
      <c r="E539" t="s">
        <v>210</v>
      </c>
      <c r="F539" s="1">
        <v>45594</v>
      </c>
      <c r="G539" t="s">
        <v>115</v>
      </c>
      <c r="H539" t="s">
        <v>115</v>
      </c>
      <c r="I539" t="s">
        <v>115</v>
      </c>
      <c r="J539" t="s">
        <v>318</v>
      </c>
      <c r="K539" t="s">
        <v>3922</v>
      </c>
      <c r="L539" t="s">
        <v>1412</v>
      </c>
      <c r="M539" t="s">
        <v>321</v>
      </c>
      <c r="N539" t="s">
        <v>128</v>
      </c>
      <c r="O539" t="s">
        <v>120</v>
      </c>
      <c r="P539" s="3">
        <v>96950</v>
      </c>
      <c r="Q539" t="s">
        <v>121</v>
      </c>
      <c r="S539" s="10">
        <v>16702336927</v>
      </c>
      <c r="U539" t="s">
        <v>322</v>
      </c>
      <c r="V539">
        <v>561320</v>
      </c>
      <c r="W539" t="s">
        <v>123</v>
      </c>
      <c r="Y539" t="s">
        <v>323</v>
      </c>
      <c r="Z539" t="s">
        <v>324</v>
      </c>
      <c r="AA539" t="s">
        <v>325</v>
      </c>
      <c r="AB539" t="s">
        <v>126</v>
      </c>
      <c r="AC539" t="s">
        <v>4288</v>
      </c>
      <c r="AD539" t="s">
        <v>321</v>
      </c>
      <c r="AE539" t="s">
        <v>128</v>
      </c>
      <c r="AF539" t="s">
        <v>120</v>
      </c>
      <c r="AG539" s="3">
        <v>96950</v>
      </c>
      <c r="AH539" t="s">
        <v>121</v>
      </c>
      <c r="AJ539" s="10">
        <v>16702336927</v>
      </c>
      <c r="AL539" t="s">
        <v>326</v>
      </c>
      <c r="BD539" t="str">
        <f>"49-9071.00"</f>
        <v>49-9071.00</v>
      </c>
      <c r="BE539" t="s">
        <v>169</v>
      </c>
      <c r="BF539" t="s">
        <v>4289</v>
      </c>
      <c r="BG539" t="s">
        <v>1120</v>
      </c>
      <c r="BH539">
        <v>9</v>
      </c>
      <c r="BJ539" s="1">
        <v>45596</v>
      </c>
      <c r="BK539" s="1">
        <v>45960</v>
      </c>
      <c r="BN539">
        <v>35</v>
      </c>
      <c r="BO539">
        <v>0</v>
      </c>
      <c r="BP539">
        <v>7</v>
      </c>
      <c r="BQ539">
        <v>7</v>
      </c>
      <c r="BR539">
        <v>7</v>
      </c>
      <c r="BS539">
        <v>7</v>
      </c>
      <c r="BT539">
        <v>7</v>
      </c>
      <c r="BU539">
        <v>0</v>
      </c>
      <c r="BV539" t="str">
        <f>"7:30 AM"</f>
        <v>7:30 AM</v>
      </c>
      <c r="BW539" t="str">
        <f>"3:30 PM"</f>
        <v>3:30 PM</v>
      </c>
      <c r="BX539" t="s">
        <v>133</v>
      </c>
      <c r="BY539">
        <v>0</v>
      </c>
      <c r="BZ539">
        <v>24</v>
      </c>
      <c r="CA539" t="s">
        <v>115</v>
      </c>
      <c r="CC539" t="s">
        <v>4290</v>
      </c>
      <c r="CD539" t="s">
        <v>4291</v>
      </c>
      <c r="CF539" t="s">
        <v>128</v>
      </c>
      <c r="CG539" t="s">
        <v>120</v>
      </c>
      <c r="CH539" s="3">
        <v>96950</v>
      </c>
      <c r="CI539" s="4">
        <v>9.75</v>
      </c>
      <c r="CJ539" s="4">
        <v>9.75</v>
      </c>
      <c r="CK539" s="4">
        <v>14.63</v>
      </c>
      <c r="CL539" s="4">
        <v>14.63</v>
      </c>
      <c r="CM539" t="s">
        <v>136</v>
      </c>
      <c r="CO539" t="s">
        <v>137</v>
      </c>
      <c r="CQ539" t="s">
        <v>115</v>
      </c>
      <c r="CR539" t="s">
        <v>138</v>
      </c>
      <c r="CS539" t="s">
        <v>139</v>
      </c>
      <c r="CT539" t="s">
        <v>138</v>
      </c>
      <c r="CU539" t="s">
        <v>139</v>
      </c>
      <c r="CV539" t="s">
        <v>138</v>
      </c>
      <c r="CW539" t="s">
        <v>139</v>
      </c>
      <c r="CX539" t="s">
        <v>1122</v>
      </c>
      <c r="CY539" s="10">
        <v>16702336927</v>
      </c>
      <c r="CZ539" t="s">
        <v>326</v>
      </c>
      <c r="DA539" t="s">
        <v>139</v>
      </c>
      <c r="DB539" t="s">
        <v>138</v>
      </c>
      <c r="DC539" t="s">
        <v>115</v>
      </c>
    </row>
    <row r="540" spans="1:112" ht="14.45" customHeight="1" x14ac:dyDescent="0.25">
      <c r="A540" t="s">
        <v>4986</v>
      </c>
      <c r="B540" t="s">
        <v>248</v>
      </c>
      <c r="C540" s="1">
        <v>45502</v>
      </c>
      <c r="D540" s="1">
        <v>45597</v>
      </c>
      <c r="E540" t="s">
        <v>210</v>
      </c>
      <c r="F540" s="1">
        <v>45656</v>
      </c>
      <c r="G540" t="s">
        <v>115</v>
      </c>
      <c r="H540" t="s">
        <v>115</v>
      </c>
      <c r="I540" t="s">
        <v>115</v>
      </c>
      <c r="J540" t="s">
        <v>4987</v>
      </c>
      <c r="K540" t="s">
        <v>4988</v>
      </c>
      <c r="L540" t="s">
        <v>4989</v>
      </c>
      <c r="M540" t="s">
        <v>128</v>
      </c>
      <c r="N540" t="s">
        <v>128</v>
      </c>
      <c r="O540" t="s">
        <v>120</v>
      </c>
      <c r="P540" s="3">
        <v>96950</v>
      </c>
      <c r="Q540" t="s">
        <v>121</v>
      </c>
      <c r="R540" t="s">
        <v>139</v>
      </c>
      <c r="S540" s="10">
        <v>16702879181</v>
      </c>
      <c r="T540">
        <v>0</v>
      </c>
      <c r="U540" t="s">
        <v>4990</v>
      </c>
      <c r="V540">
        <v>323111</v>
      </c>
      <c r="W540" t="s">
        <v>123</v>
      </c>
      <c r="Y540" t="s">
        <v>4991</v>
      </c>
      <c r="Z540" t="s">
        <v>4992</v>
      </c>
      <c r="AA540" t="s">
        <v>4993</v>
      </c>
      <c r="AB540" t="s">
        <v>4084</v>
      </c>
      <c r="AC540" t="s">
        <v>4994</v>
      </c>
      <c r="AD540" t="s">
        <v>139</v>
      </c>
      <c r="AE540" t="s">
        <v>128</v>
      </c>
      <c r="AF540" t="s">
        <v>120</v>
      </c>
      <c r="AG540" s="3">
        <v>96950</v>
      </c>
      <c r="AH540" t="s">
        <v>121</v>
      </c>
      <c r="AI540" t="s">
        <v>128</v>
      </c>
      <c r="AJ540" s="10">
        <v>16702879181</v>
      </c>
      <c r="AK540">
        <v>0</v>
      </c>
      <c r="AL540" t="s">
        <v>4995</v>
      </c>
      <c r="BD540" t="str">
        <f>"27-1024.00"</f>
        <v>27-1024.00</v>
      </c>
      <c r="BE540" t="s">
        <v>3907</v>
      </c>
      <c r="BF540" t="s">
        <v>4996</v>
      </c>
      <c r="BG540" t="s">
        <v>3909</v>
      </c>
      <c r="BH540">
        <v>2</v>
      </c>
      <c r="BI540">
        <v>2</v>
      </c>
      <c r="BJ540" s="1">
        <v>45658</v>
      </c>
      <c r="BK540" s="1">
        <v>46022</v>
      </c>
      <c r="BL540" s="1">
        <v>45658</v>
      </c>
      <c r="BM540" s="1">
        <v>46022</v>
      </c>
      <c r="BN540">
        <v>35</v>
      </c>
      <c r="BO540">
        <v>0</v>
      </c>
      <c r="BP540">
        <v>7</v>
      </c>
      <c r="BQ540">
        <v>7</v>
      </c>
      <c r="BR540">
        <v>7</v>
      </c>
      <c r="BS540">
        <v>7</v>
      </c>
      <c r="BT540">
        <v>7</v>
      </c>
      <c r="BU540">
        <v>0</v>
      </c>
      <c r="BV540" t="str">
        <f>"9:00 AM"</f>
        <v>9:00 AM</v>
      </c>
      <c r="BW540" t="str">
        <f>"5:00 PM"</f>
        <v>5:00 PM</v>
      </c>
      <c r="BX540" t="s">
        <v>133</v>
      </c>
      <c r="BY540">
        <v>0</v>
      </c>
      <c r="BZ540">
        <v>12</v>
      </c>
      <c r="CA540" t="s">
        <v>115</v>
      </c>
      <c r="CC540" s="2" t="s">
        <v>4997</v>
      </c>
      <c r="CD540" t="s">
        <v>4998</v>
      </c>
      <c r="CE540" t="s">
        <v>139</v>
      </c>
      <c r="CF540" t="s">
        <v>128</v>
      </c>
      <c r="CG540" t="s">
        <v>120</v>
      </c>
      <c r="CH540" s="3">
        <v>96950</v>
      </c>
      <c r="CI540" s="4">
        <v>10.130000000000001</v>
      </c>
      <c r="CJ540" s="4">
        <v>10.130000000000001</v>
      </c>
      <c r="CK540" s="4">
        <v>15.2</v>
      </c>
      <c r="CL540" s="4">
        <v>15.2</v>
      </c>
      <c r="CM540" t="s">
        <v>136</v>
      </c>
      <c r="CN540" t="s">
        <v>224</v>
      </c>
      <c r="CO540" t="s">
        <v>137</v>
      </c>
      <c r="CQ540" t="s">
        <v>115</v>
      </c>
      <c r="CR540" t="s">
        <v>138</v>
      </c>
      <c r="CS540" t="s">
        <v>139</v>
      </c>
      <c r="CT540" t="s">
        <v>138</v>
      </c>
      <c r="CU540" t="s">
        <v>139</v>
      </c>
      <c r="CV540" t="s">
        <v>138</v>
      </c>
      <c r="CW540" t="s">
        <v>139</v>
      </c>
      <c r="CX540" t="s">
        <v>224</v>
      </c>
      <c r="CY540" s="10">
        <v>16702879181</v>
      </c>
      <c r="CZ540" t="s">
        <v>4995</v>
      </c>
      <c r="DA540" t="s">
        <v>139</v>
      </c>
      <c r="DB540" t="s">
        <v>138</v>
      </c>
      <c r="DC540" t="s">
        <v>115</v>
      </c>
    </row>
    <row r="541" spans="1:112" ht="14.45" customHeight="1" x14ac:dyDescent="0.25">
      <c r="A541" t="s">
        <v>6325</v>
      </c>
      <c r="B541" t="s">
        <v>248</v>
      </c>
      <c r="C541" s="1">
        <v>45526</v>
      </c>
      <c r="D541" s="1">
        <v>45597</v>
      </c>
      <c r="E541" t="s">
        <v>114</v>
      </c>
      <c r="G541" t="s">
        <v>115</v>
      </c>
      <c r="H541" t="s">
        <v>115</v>
      </c>
      <c r="I541" t="s">
        <v>115</v>
      </c>
      <c r="J541" t="s">
        <v>6326</v>
      </c>
      <c r="K541" t="s">
        <v>6327</v>
      </c>
      <c r="L541" t="s">
        <v>6328</v>
      </c>
      <c r="M541" t="s">
        <v>6329</v>
      </c>
      <c r="N541" t="s">
        <v>119</v>
      </c>
      <c r="O541" t="s">
        <v>120</v>
      </c>
      <c r="P541" s="3">
        <v>96950</v>
      </c>
      <c r="Q541" t="s">
        <v>121</v>
      </c>
      <c r="S541" s="10">
        <v>16709894241</v>
      </c>
      <c r="U541" t="s">
        <v>6330</v>
      </c>
      <c r="V541">
        <v>23622</v>
      </c>
      <c r="W541" t="s">
        <v>123</v>
      </c>
      <c r="Y541" t="s">
        <v>6331</v>
      </c>
      <c r="Z541" t="s">
        <v>6332</v>
      </c>
      <c r="AA541" t="s">
        <v>6333</v>
      </c>
      <c r="AB541" t="s">
        <v>792</v>
      </c>
      <c r="AC541" t="s">
        <v>6328</v>
      </c>
      <c r="AD541" t="s">
        <v>6329</v>
      </c>
      <c r="AE541" t="s">
        <v>119</v>
      </c>
      <c r="AF541" t="s">
        <v>120</v>
      </c>
      <c r="AG541" s="3">
        <v>96950</v>
      </c>
      <c r="AH541" t="s">
        <v>121</v>
      </c>
      <c r="AJ541" s="10">
        <v>16709894241</v>
      </c>
      <c r="AL541" t="s">
        <v>6334</v>
      </c>
      <c r="BD541" t="str">
        <f>"47-2051.00"</f>
        <v>47-2051.00</v>
      </c>
      <c r="BE541" t="s">
        <v>1791</v>
      </c>
      <c r="BF541" t="s">
        <v>6335</v>
      </c>
      <c r="BG541" t="s">
        <v>1791</v>
      </c>
      <c r="BH541">
        <v>10</v>
      </c>
      <c r="BI541">
        <v>10</v>
      </c>
      <c r="BJ541" s="1">
        <v>45566</v>
      </c>
      <c r="BK541" s="1">
        <v>45930</v>
      </c>
      <c r="BL541" s="1">
        <v>45597</v>
      </c>
      <c r="BM541" s="1">
        <v>45930</v>
      </c>
      <c r="BN541">
        <v>40</v>
      </c>
      <c r="BO541">
        <v>0</v>
      </c>
      <c r="BP541">
        <v>8</v>
      </c>
      <c r="BQ541">
        <v>8</v>
      </c>
      <c r="BR541">
        <v>8</v>
      </c>
      <c r="BS541">
        <v>8</v>
      </c>
      <c r="BT541">
        <v>8</v>
      </c>
      <c r="BU541">
        <v>0</v>
      </c>
      <c r="BV541" t="str">
        <f>"8:00 AM"</f>
        <v>8:00 AM</v>
      </c>
      <c r="BW541" t="str">
        <f>"5:00 PM"</f>
        <v>5:00 PM</v>
      </c>
      <c r="BX541" t="s">
        <v>240</v>
      </c>
      <c r="BY541">
        <v>0</v>
      </c>
      <c r="BZ541">
        <v>3</v>
      </c>
      <c r="CA541" t="s">
        <v>115</v>
      </c>
      <c r="CC541" t="s">
        <v>6336</v>
      </c>
      <c r="CD541" t="s">
        <v>6328</v>
      </c>
      <c r="CE541" t="s">
        <v>6329</v>
      </c>
      <c r="CF541" t="s">
        <v>119</v>
      </c>
      <c r="CG541" t="s">
        <v>120</v>
      </c>
      <c r="CH541" s="3">
        <v>96950</v>
      </c>
      <c r="CI541" s="4">
        <v>9.7799999999999994</v>
      </c>
      <c r="CJ541" s="4">
        <v>9.7799999999999994</v>
      </c>
      <c r="CK541" s="4">
        <v>14.67</v>
      </c>
      <c r="CL541" s="4">
        <v>14.67</v>
      </c>
      <c r="CM541" t="s">
        <v>136</v>
      </c>
      <c r="CN541" t="s">
        <v>139</v>
      </c>
      <c r="CO541" t="s">
        <v>137</v>
      </c>
      <c r="CQ541" t="s">
        <v>138</v>
      </c>
      <c r="CR541" t="s">
        <v>138</v>
      </c>
      <c r="CS541" t="s">
        <v>139</v>
      </c>
      <c r="CT541" t="s">
        <v>138</v>
      </c>
      <c r="CU541" t="s">
        <v>139</v>
      </c>
      <c r="CV541" t="s">
        <v>138</v>
      </c>
      <c r="CW541" t="s">
        <v>139</v>
      </c>
      <c r="CX541" t="s">
        <v>6337</v>
      </c>
      <c r="CY541" s="10">
        <v>16709894241</v>
      </c>
      <c r="CZ541" t="s">
        <v>6334</v>
      </c>
      <c r="DA541" t="s">
        <v>139</v>
      </c>
      <c r="DB541" t="s">
        <v>138</v>
      </c>
      <c r="DC541" t="s">
        <v>115</v>
      </c>
    </row>
    <row r="542" spans="1:112" ht="14.45" customHeight="1" x14ac:dyDescent="0.25">
      <c r="A542" t="s">
        <v>6558</v>
      </c>
      <c r="B542" t="s">
        <v>158</v>
      </c>
      <c r="C542" s="1">
        <v>45531</v>
      </c>
      <c r="D542" s="1">
        <v>45597</v>
      </c>
      <c r="E542" t="s">
        <v>114</v>
      </c>
      <c r="G542" t="s">
        <v>115</v>
      </c>
      <c r="H542" t="s">
        <v>115</v>
      </c>
      <c r="I542" t="s">
        <v>115</v>
      </c>
      <c r="J542" t="s">
        <v>1672</v>
      </c>
      <c r="K542" t="s">
        <v>1672</v>
      </c>
      <c r="L542" t="s">
        <v>1000</v>
      </c>
      <c r="M542" t="s">
        <v>2943</v>
      </c>
      <c r="N542" t="s">
        <v>128</v>
      </c>
      <c r="O542" t="s">
        <v>120</v>
      </c>
      <c r="P542" s="3">
        <v>96950</v>
      </c>
      <c r="Q542" t="s">
        <v>121</v>
      </c>
      <c r="R542" t="s">
        <v>1661</v>
      </c>
      <c r="S542" s="10">
        <v>16702870614</v>
      </c>
      <c r="U542" t="s">
        <v>1675</v>
      </c>
      <c r="V542">
        <v>56132</v>
      </c>
      <c r="W542" t="s">
        <v>123</v>
      </c>
      <c r="Y542" t="s">
        <v>1676</v>
      </c>
      <c r="Z542" t="s">
        <v>1677</v>
      </c>
      <c r="AA542" t="s">
        <v>1678</v>
      </c>
      <c r="AB542" t="s">
        <v>448</v>
      </c>
      <c r="AC542" t="s">
        <v>1000</v>
      </c>
      <c r="AD542" t="s">
        <v>2943</v>
      </c>
      <c r="AE542" t="s">
        <v>2945</v>
      </c>
      <c r="AF542" t="s">
        <v>120</v>
      </c>
      <c r="AG542" s="3">
        <v>96950</v>
      </c>
      <c r="AH542" t="s">
        <v>121</v>
      </c>
      <c r="AJ542" s="10">
        <v>16702870614</v>
      </c>
      <c r="AL542" t="s">
        <v>1679</v>
      </c>
      <c r="BD542" t="str">
        <f>"49-9071.00"</f>
        <v>49-9071.00</v>
      </c>
      <c r="BE542" t="s">
        <v>169</v>
      </c>
      <c r="BF542" t="s">
        <v>1680</v>
      </c>
      <c r="BG542" t="s">
        <v>1681</v>
      </c>
      <c r="BH542">
        <v>10</v>
      </c>
      <c r="BJ542" s="1">
        <v>45597</v>
      </c>
      <c r="BK542" s="1">
        <v>45961</v>
      </c>
      <c r="BN542">
        <v>35</v>
      </c>
      <c r="BO542">
        <v>0</v>
      </c>
      <c r="BP542">
        <v>7</v>
      </c>
      <c r="BQ542">
        <v>7</v>
      </c>
      <c r="BR542">
        <v>7</v>
      </c>
      <c r="BS542">
        <v>7</v>
      </c>
      <c r="BT542">
        <v>7</v>
      </c>
      <c r="BU542">
        <v>0</v>
      </c>
      <c r="BV542" t="str">
        <f>"8:00 AM"</f>
        <v>8:00 AM</v>
      </c>
      <c r="BW542" t="str">
        <f>"4:00 PM"</f>
        <v>4:00 PM</v>
      </c>
      <c r="BX542" t="s">
        <v>240</v>
      </c>
      <c r="BY542">
        <v>0</v>
      </c>
      <c r="BZ542">
        <v>6</v>
      </c>
      <c r="CA542" t="s">
        <v>115</v>
      </c>
      <c r="CC542" t="s">
        <v>1682</v>
      </c>
      <c r="CD542" t="s">
        <v>1000</v>
      </c>
      <c r="CE542" t="s">
        <v>2943</v>
      </c>
      <c r="CF542" t="s">
        <v>3581</v>
      </c>
      <c r="CG542" t="s">
        <v>120</v>
      </c>
      <c r="CH542" s="3">
        <v>96950</v>
      </c>
      <c r="CI542" s="4">
        <v>9.75</v>
      </c>
      <c r="CJ542" s="4">
        <v>9.75</v>
      </c>
      <c r="CK542" s="4">
        <v>14.63</v>
      </c>
      <c r="CL542" s="4">
        <v>14.63</v>
      </c>
      <c r="CM542" t="s">
        <v>136</v>
      </c>
      <c r="CO542" t="s">
        <v>137</v>
      </c>
      <c r="CQ542" t="s">
        <v>115</v>
      </c>
      <c r="CR542" t="s">
        <v>138</v>
      </c>
      <c r="CS542" t="s">
        <v>139</v>
      </c>
      <c r="CT542" t="s">
        <v>138</v>
      </c>
      <c r="CU542" t="s">
        <v>138</v>
      </c>
      <c r="CV542" t="s">
        <v>138</v>
      </c>
      <c r="CW542" t="s">
        <v>139</v>
      </c>
      <c r="CX542" t="s">
        <v>2946</v>
      </c>
      <c r="CY542" s="10">
        <v>16702870614</v>
      </c>
      <c r="CZ542" t="s">
        <v>1679</v>
      </c>
      <c r="DA542" t="s">
        <v>208</v>
      </c>
      <c r="DB542" t="s">
        <v>138</v>
      </c>
      <c r="DC542" t="s">
        <v>115</v>
      </c>
    </row>
    <row r="543" spans="1:112" ht="14.45" customHeight="1" x14ac:dyDescent="0.25">
      <c r="A543" t="s">
        <v>7405</v>
      </c>
      <c r="B543" t="s">
        <v>248</v>
      </c>
      <c r="C543" s="1">
        <v>45488</v>
      </c>
      <c r="D543" s="1">
        <v>45597</v>
      </c>
      <c r="E543" t="s">
        <v>210</v>
      </c>
      <c r="F543" s="1">
        <v>45556</v>
      </c>
      <c r="G543" t="s">
        <v>115</v>
      </c>
      <c r="H543" t="s">
        <v>115</v>
      </c>
      <c r="I543" t="s">
        <v>115</v>
      </c>
      <c r="J543" t="s">
        <v>1124</v>
      </c>
      <c r="L543" t="s">
        <v>1125</v>
      </c>
      <c r="M543" t="s">
        <v>1126</v>
      </c>
      <c r="N543" t="s">
        <v>128</v>
      </c>
      <c r="O543" t="s">
        <v>120</v>
      </c>
      <c r="P543" s="3">
        <v>96950</v>
      </c>
      <c r="Q543" t="s">
        <v>121</v>
      </c>
      <c r="S543" s="10">
        <v>16707891310</v>
      </c>
      <c r="U543" t="s">
        <v>1127</v>
      </c>
      <c r="V543">
        <v>56172</v>
      </c>
      <c r="W543" t="s">
        <v>123</v>
      </c>
      <c r="Y543" t="s">
        <v>1128</v>
      </c>
      <c r="Z543" t="s">
        <v>1129</v>
      </c>
      <c r="AA543" t="s">
        <v>1130</v>
      </c>
      <c r="AB543" t="s">
        <v>126</v>
      </c>
      <c r="AC543" t="s">
        <v>1131</v>
      </c>
      <c r="AD543" t="s">
        <v>1126</v>
      </c>
      <c r="AE543" t="s">
        <v>128</v>
      </c>
      <c r="AF543" t="s">
        <v>120</v>
      </c>
      <c r="AG543" s="3">
        <v>96950</v>
      </c>
      <c r="AH543" t="s">
        <v>121</v>
      </c>
      <c r="AJ543" s="10">
        <v>16707891310</v>
      </c>
      <c r="AL543" t="s">
        <v>1132</v>
      </c>
      <c r="BD543" t="str">
        <f>"37-2011.00"</f>
        <v>37-2011.00</v>
      </c>
      <c r="BE543" t="s">
        <v>1133</v>
      </c>
      <c r="BF543" t="s">
        <v>1134</v>
      </c>
      <c r="BG543" t="s">
        <v>1135</v>
      </c>
      <c r="BH543">
        <v>1</v>
      </c>
      <c r="BI543">
        <v>1</v>
      </c>
      <c r="BJ543" s="1">
        <v>45558</v>
      </c>
      <c r="BK543" s="1">
        <v>45922</v>
      </c>
      <c r="BL543" s="1">
        <v>45597</v>
      </c>
      <c r="BM543" s="1">
        <v>45922</v>
      </c>
      <c r="BN543">
        <v>35</v>
      </c>
      <c r="BO543">
        <v>0</v>
      </c>
      <c r="BP543">
        <v>7</v>
      </c>
      <c r="BQ543">
        <v>7</v>
      </c>
      <c r="BR543">
        <v>7</v>
      </c>
      <c r="BS543">
        <v>7</v>
      </c>
      <c r="BT543">
        <v>7</v>
      </c>
      <c r="BU543">
        <v>0</v>
      </c>
      <c r="BV543" t="str">
        <f>"6:00 AM"</f>
        <v>6:00 AM</v>
      </c>
      <c r="BW543" t="str">
        <f>"8:00 PM"</f>
        <v>8:00 PM</v>
      </c>
      <c r="BX543" t="s">
        <v>240</v>
      </c>
      <c r="BY543">
        <v>0</v>
      </c>
      <c r="BZ543">
        <v>12</v>
      </c>
      <c r="CA543" t="s">
        <v>115</v>
      </c>
      <c r="CC543" t="s">
        <v>7406</v>
      </c>
      <c r="CD543" t="s">
        <v>1137</v>
      </c>
      <c r="CE543" t="s">
        <v>1138</v>
      </c>
      <c r="CF543" t="s">
        <v>128</v>
      </c>
      <c r="CG543" t="s">
        <v>120</v>
      </c>
      <c r="CH543" s="3">
        <v>96950</v>
      </c>
      <c r="CI543" s="4">
        <v>8.2899999999999991</v>
      </c>
      <c r="CJ543" s="4">
        <v>8.2899999999999991</v>
      </c>
      <c r="CK543" s="4">
        <v>0</v>
      </c>
      <c r="CL543" s="4">
        <v>0</v>
      </c>
      <c r="CM543" t="s">
        <v>136</v>
      </c>
      <c r="CN543" t="s">
        <v>331</v>
      </c>
      <c r="CO543" t="s">
        <v>137</v>
      </c>
      <c r="CQ543" t="s">
        <v>115</v>
      </c>
      <c r="CR543" t="s">
        <v>138</v>
      </c>
      <c r="CS543" t="s">
        <v>139</v>
      </c>
      <c r="CT543" t="s">
        <v>139</v>
      </c>
      <c r="CU543" t="s">
        <v>139</v>
      </c>
      <c r="CV543" t="s">
        <v>138</v>
      </c>
      <c r="CW543" t="s">
        <v>139</v>
      </c>
      <c r="CX543" t="s">
        <v>331</v>
      </c>
      <c r="CY543" s="10">
        <v>16707891310</v>
      </c>
      <c r="CZ543" t="s">
        <v>1139</v>
      </c>
      <c r="DA543" t="s">
        <v>139</v>
      </c>
      <c r="DB543" t="s">
        <v>138</v>
      </c>
      <c r="DC543" t="s">
        <v>115</v>
      </c>
    </row>
    <row r="544" spans="1:112" ht="14.45" customHeight="1" x14ac:dyDescent="0.25">
      <c r="A544" t="s">
        <v>7859</v>
      </c>
      <c r="B544" t="s">
        <v>1155</v>
      </c>
      <c r="C544" s="1">
        <v>45497</v>
      </c>
      <c r="D544" s="1">
        <v>45597</v>
      </c>
      <c r="E544" t="s">
        <v>210</v>
      </c>
      <c r="F544" s="1">
        <v>45564</v>
      </c>
      <c r="G544" t="s">
        <v>115</v>
      </c>
      <c r="H544" t="s">
        <v>115</v>
      </c>
      <c r="I544" t="s">
        <v>115</v>
      </c>
      <c r="J544" t="s">
        <v>7860</v>
      </c>
      <c r="K544" t="s">
        <v>7861</v>
      </c>
      <c r="L544" t="s">
        <v>5936</v>
      </c>
      <c r="N544" t="s">
        <v>119</v>
      </c>
      <c r="O544" t="s">
        <v>120</v>
      </c>
      <c r="P544" s="3">
        <v>96950</v>
      </c>
      <c r="Q544" t="s">
        <v>121</v>
      </c>
      <c r="S544" s="10">
        <v>16702358641</v>
      </c>
      <c r="U544" t="s">
        <v>7862</v>
      </c>
      <c r="V544">
        <v>72251</v>
      </c>
      <c r="W544" t="s">
        <v>123</v>
      </c>
      <c r="Y544" t="s">
        <v>5938</v>
      </c>
      <c r="Z544" t="s">
        <v>7863</v>
      </c>
      <c r="AA544" t="s">
        <v>368</v>
      </c>
      <c r="AB544" t="s">
        <v>295</v>
      </c>
      <c r="AC544" t="s">
        <v>7864</v>
      </c>
      <c r="AE544" t="s">
        <v>119</v>
      </c>
      <c r="AF544" t="s">
        <v>120</v>
      </c>
      <c r="AG544" s="3">
        <v>96950</v>
      </c>
      <c r="AH544" t="s">
        <v>121</v>
      </c>
      <c r="AJ544" s="10">
        <v>16702358641</v>
      </c>
      <c r="AL544" t="s">
        <v>7865</v>
      </c>
      <c r="BD544" t="str">
        <f>"35-9021.00"</f>
        <v>35-9021.00</v>
      </c>
      <c r="BE544" t="s">
        <v>7866</v>
      </c>
      <c r="BF544" t="s">
        <v>7867</v>
      </c>
      <c r="BG544" t="s">
        <v>7868</v>
      </c>
      <c r="BH544">
        <v>2</v>
      </c>
      <c r="BI544">
        <v>1</v>
      </c>
      <c r="BJ544" s="1">
        <v>45566</v>
      </c>
      <c r="BK544" s="1">
        <v>45930</v>
      </c>
      <c r="BL544" s="1">
        <v>45597</v>
      </c>
      <c r="BM544" s="1">
        <v>45930</v>
      </c>
      <c r="BN544">
        <v>35</v>
      </c>
      <c r="BO544">
        <v>7</v>
      </c>
      <c r="BP544">
        <v>7</v>
      </c>
      <c r="BQ544">
        <v>0</v>
      </c>
      <c r="BR544">
        <v>7</v>
      </c>
      <c r="BS544">
        <v>0</v>
      </c>
      <c r="BT544">
        <v>7</v>
      </c>
      <c r="BU544">
        <v>7</v>
      </c>
      <c r="BV544" t="str">
        <f>"6:00 AM"</f>
        <v>6:00 AM</v>
      </c>
      <c r="BW544" t="str">
        <f>"1:00 PM"</f>
        <v>1:00 PM</v>
      </c>
      <c r="BX544" t="s">
        <v>240</v>
      </c>
      <c r="BY544">
        <v>0</v>
      </c>
      <c r="BZ544">
        <v>3</v>
      </c>
      <c r="CA544" t="s">
        <v>115</v>
      </c>
      <c r="CC544" t="s">
        <v>7869</v>
      </c>
      <c r="CD544" t="s">
        <v>7870</v>
      </c>
      <c r="CE544" t="s">
        <v>7871</v>
      </c>
      <c r="CF544" t="s">
        <v>119</v>
      </c>
      <c r="CG544" t="s">
        <v>120</v>
      </c>
      <c r="CH544" s="3">
        <v>96950</v>
      </c>
      <c r="CI544" s="4">
        <v>8.24</v>
      </c>
      <c r="CJ544" s="4">
        <v>8.3000000000000007</v>
      </c>
      <c r="CK544" s="4">
        <v>12.36</v>
      </c>
      <c r="CL544" s="4">
        <v>12.45</v>
      </c>
      <c r="CM544" t="s">
        <v>136</v>
      </c>
      <c r="CN544" t="s">
        <v>331</v>
      </c>
      <c r="CO544" t="s">
        <v>137</v>
      </c>
      <c r="CQ544" t="s">
        <v>115</v>
      </c>
      <c r="CR544" t="s">
        <v>138</v>
      </c>
      <c r="CS544" t="s">
        <v>139</v>
      </c>
      <c r="CT544" t="s">
        <v>138</v>
      </c>
      <c r="CU544" t="s">
        <v>139</v>
      </c>
      <c r="CV544" t="s">
        <v>138</v>
      </c>
      <c r="CW544" t="s">
        <v>139</v>
      </c>
      <c r="CX544" t="s">
        <v>7872</v>
      </c>
      <c r="CY544" s="10">
        <v>16702358641</v>
      </c>
      <c r="CZ544" t="s">
        <v>7865</v>
      </c>
      <c r="DA544" t="s">
        <v>139</v>
      </c>
      <c r="DB544" t="s">
        <v>138</v>
      </c>
      <c r="DC544" t="s">
        <v>115</v>
      </c>
    </row>
    <row r="545" spans="1:112" ht="14.45" customHeight="1" x14ac:dyDescent="0.25">
      <c r="A545" t="s">
        <v>8355</v>
      </c>
      <c r="B545" t="s">
        <v>158</v>
      </c>
      <c r="C545" s="1">
        <v>45508</v>
      </c>
      <c r="D545" s="1">
        <v>45597</v>
      </c>
      <c r="E545" t="s">
        <v>114</v>
      </c>
      <c r="G545" t="s">
        <v>138</v>
      </c>
      <c r="H545" t="s">
        <v>115</v>
      </c>
      <c r="I545" t="s">
        <v>115</v>
      </c>
      <c r="J545" t="s">
        <v>1930</v>
      </c>
      <c r="K545" t="s">
        <v>1931</v>
      </c>
      <c r="L545" t="s">
        <v>1932</v>
      </c>
      <c r="M545" t="s">
        <v>1933</v>
      </c>
      <c r="N545" t="s">
        <v>119</v>
      </c>
      <c r="O545" t="s">
        <v>120</v>
      </c>
      <c r="P545" s="3">
        <v>96950</v>
      </c>
      <c r="Q545" t="s">
        <v>121</v>
      </c>
      <c r="S545" s="10">
        <v>16702331420</v>
      </c>
      <c r="U545" t="s">
        <v>1934</v>
      </c>
      <c r="V545">
        <v>72111</v>
      </c>
      <c r="W545" t="s">
        <v>123</v>
      </c>
      <c r="Y545" t="s">
        <v>499</v>
      </c>
      <c r="Z545" t="s">
        <v>199</v>
      </c>
      <c r="AB545" t="s">
        <v>500</v>
      </c>
      <c r="AC545" t="s">
        <v>1932</v>
      </c>
      <c r="AD545" t="s">
        <v>1933</v>
      </c>
      <c r="AE545" t="s">
        <v>119</v>
      </c>
      <c r="AF545" t="s">
        <v>120</v>
      </c>
      <c r="AG545" s="3">
        <v>96950</v>
      </c>
      <c r="AH545" t="s">
        <v>121</v>
      </c>
      <c r="AJ545" s="10">
        <v>16702343712</v>
      </c>
      <c r="AL545" t="s">
        <v>501</v>
      </c>
      <c r="BD545" t="str">
        <f>"43-3031.00"</f>
        <v>43-3031.00</v>
      </c>
      <c r="BE545" t="s">
        <v>387</v>
      </c>
      <c r="BF545" t="s">
        <v>1935</v>
      </c>
      <c r="BG545" t="s">
        <v>1668</v>
      </c>
      <c r="BH545">
        <v>2</v>
      </c>
      <c r="BJ545" s="1">
        <v>45566</v>
      </c>
      <c r="BK545" s="1">
        <v>46660</v>
      </c>
      <c r="BN545">
        <v>35</v>
      </c>
      <c r="BO545">
        <v>0</v>
      </c>
      <c r="BP545">
        <v>7</v>
      </c>
      <c r="BQ545">
        <v>7</v>
      </c>
      <c r="BR545">
        <v>7</v>
      </c>
      <c r="BS545">
        <v>7</v>
      </c>
      <c r="BT545">
        <v>7</v>
      </c>
      <c r="BU545">
        <v>0</v>
      </c>
      <c r="BV545" t="str">
        <f>"8:00 AM"</f>
        <v>8:00 AM</v>
      </c>
      <c r="BW545" t="str">
        <f>"4:00 PM"</f>
        <v>4:00 PM</v>
      </c>
      <c r="BX545" t="s">
        <v>133</v>
      </c>
      <c r="BY545">
        <v>0</v>
      </c>
      <c r="BZ545">
        <v>24</v>
      </c>
      <c r="CA545" t="s">
        <v>115</v>
      </c>
      <c r="CC545" t="s">
        <v>8356</v>
      </c>
      <c r="CD545" t="s">
        <v>1937</v>
      </c>
      <c r="CE545" t="s">
        <v>1933</v>
      </c>
      <c r="CF545" t="s">
        <v>119</v>
      </c>
      <c r="CG545" t="s">
        <v>120</v>
      </c>
      <c r="CH545" s="3">
        <v>96950</v>
      </c>
      <c r="CI545" s="4">
        <v>12.28</v>
      </c>
      <c r="CJ545" s="4">
        <v>14</v>
      </c>
      <c r="CK545" s="4">
        <v>18.420000000000002</v>
      </c>
      <c r="CL545" s="4">
        <v>21</v>
      </c>
      <c r="CM545" t="s">
        <v>136</v>
      </c>
      <c r="CN545" t="s">
        <v>1938</v>
      </c>
      <c r="CO545" t="s">
        <v>137</v>
      </c>
      <c r="CQ545" t="s">
        <v>115</v>
      </c>
      <c r="CR545" t="s">
        <v>138</v>
      </c>
      <c r="CS545" t="s">
        <v>139</v>
      </c>
      <c r="CT545" t="s">
        <v>138</v>
      </c>
      <c r="CU545" t="s">
        <v>138</v>
      </c>
      <c r="CV545" t="s">
        <v>138</v>
      </c>
      <c r="CW545" t="s">
        <v>139</v>
      </c>
      <c r="CX545" t="s">
        <v>611</v>
      </c>
      <c r="CY545" s="10">
        <v>16702343712</v>
      </c>
      <c r="CZ545" t="s">
        <v>508</v>
      </c>
      <c r="DA545" t="s">
        <v>451</v>
      </c>
      <c r="DB545" t="s">
        <v>138</v>
      </c>
      <c r="DC545" t="s">
        <v>115</v>
      </c>
      <c r="DD545" t="s">
        <v>499</v>
      </c>
      <c r="DE545" t="s">
        <v>199</v>
      </c>
      <c r="DG545" t="s">
        <v>1939</v>
      </c>
      <c r="DH545" t="s">
        <v>501</v>
      </c>
    </row>
    <row r="546" spans="1:112" ht="14.45" customHeight="1" x14ac:dyDescent="0.25">
      <c r="A546" t="s">
        <v>9384</v>
      </c>
      <c r="B546" t="s">
        <v>158</v>
      </c>
      <c r="C546" s="1">
        <v>45501</v>
      </c>
      <c r="D546" s="1">
        <v>45597</v>
      </c>
      <c r="E546" t="s">
        <v>114</v>
      </c>
      <c r="G546" t="s">
        <v>115</v>
      </c>
      <c r="H546" t="s">
        <v>115</v>
      </c>
      <c r="I546" t="s">
        <v>115</v>
      </c>
      <c r="J546" t="s">
        <v>9385</v>
      </c>
      <c r="K546" t="s">
        <v>9385</v>
      </c>
      <c r="L546" t="s">
        <v>9386</v>
      </c>
      <c r="M546" t="s">
        <v>2263</v>
      </c>
      <c r="N546" t="s">
        <v>145</v>
      </c>
      <c r="O546" t="s">
        <v>120</v>
      </c>
      <c r="P546" s="3">
        <v>96951</v>
      </c>
      <c r="Q546" t="s">
        <v>121</v>
      </c>
      <c r="S546" s="10">
        <v>16702853562</v>
      </c>
      <c r="U546" t="s">
        <v>9387</v>
      </c>
      <c r="V546">
        <v>5511</v>
      </c>
      <c r="W546" t="s">
        <v>123</v>
      </c>
      <c r="Y546" t="s">
        <v>9388</v>
      </c>
      <c r="Z546" t="s">
        <v>9389</v>
      </c>
      <c r="AB546" t="s">
        <v>908</v>
      </c>
      <c r="AC546" t="s">
        <v>9386</v>
      </c>
      <c r="AD546" t="s">
        <v>2263</v>
      </c>
      <c r="AE546" t="s">
        <v>145</v>
      </c>
      <c r="AF546" t="s">
        <v>120</v>
      </c>
      <c r="AG546" s="3">
        <v>96951</v>
      </c>
      <c r="AH546" t="s">
        <v>121</v>
      </c>
      <c r="AJ546" s="10">
        <v>16702853562</v>
      </c>
      <c r="AL546" t="s">
        <v>9390</v>
      </c>
      <c r="BD546" t="str">
        <f>"43-3031.00"</f>
        <v>43-3031.00</v>
      </c>
      <c r="BE546" t="s">
        <v>387</v>
      </c>
      <c r="BF546" t="s">
        <v>9391</v>
      </c>
      <c r="BG546" t="s">
        <v>4225</v>
      </c>
      <c r="BH546">
        <v>1</v>
      </c>
      <c r="BJ546" s="1">
        <v>45425</v>
      </c>
      <c r="BK546" s="1">
        <v>45789</v>
      </c>
      <c r="BN546">
        <v>35</v>
      </c>
      <c r="BO546">
        <v>0</v>
      </c>
      <c r="BP546">
        <v>7</v>
      </c>
      <c r="BQ546">
        <v>7</v>
      </c>
      <c r="BR546">
        <v>7</v>
      </c>
      <c r="BS546">
        <v>7</v>
      </c>
      <c r="BT546">
        <v>7</v>
      </c>
      <c r="BU546">
        <v>0</v>
      </c>
      <c r="BV546" t="str">
        <f>"8:00 AM"</f>
        <v>8:00 AM</v>
      </c>
      <c r="BW546" t="str">
        <f>"4:00 PM"</f>
        <v>4:00 PM</v>
      </c>
      <c r="BX546" t="s">
        <v>133</v>
      </c>
      <c r="BY546">
        <v>0</v>
      </c>
      <c r="BZ546">
        <v>24</v>
      </c>
      <c r="CA546" t="s">
        <v>115</v>
      </c>
      <c r="CC546" t="s">
        <v>9392</v>
      </c>
      <c r="CD546" t="s">
        <v>9386</v>
      </c>
      <c r="CE546" t="s">
        <v>2263</v>
      </c>
      <c r="CF546" t="s">
        <v>145</v>
      </c>
      <c r="CG546" t="s">
        <v>120</v>
      </c>
      <c r="CH546" s="3">
        <v>96951</v>
      </c>
      <c r="CI546" s="4">
        <v>12.28</v>
      </c>
      <c r="CJ546" s="4">
        <v>12.28</v>
      </c>
      <c r="CK546" s="4">
        <v>18.420000000000002</v>
      </c>
      <c r="CL546" s="4">
        <v>18.420000000000002</v>
      </c>
      <c r="CM546" t="s">
        <v>136</v>
      </c>
      <c r="CN546" t="s">
        <v>139</v>
      </c>
      <c r="CO546" t="s">
        <v>137</v>
      </c>
      <c r="CQ546" t="s">
        <v>115</v>
      </c>
      <c r="CR546" t="s">
        <v>138</v>
      </c>
      <c r="CS546" t="s">
        <v>139</v>
      </c>
      <c r="CT546" t="s">
        <v>138</v>
      </c>
      <c r="CU546" t="s">
        <v>139</v>
      </c>
      <c r="CV546" t="s">
        <v>138</v>
      </c>
      <c r="CW546" t="s">
        <v>139</v>
      </c>
      <c r="CX546" t="s">
        <v>139</v>
      </c>
      <c r="CY546" s="10">
        <v>16702853562</v>
      </c>
      <c r="CZ546" t="s">
        <v>9390</v>
      </c>
      <c r="DA546" t="s">
        <v>139</v>
      </c>
      <c r="DB546" t="s">
        <v>138</v>
      </c>
      <c r="DC546" t="s">
        <v>115</v>
      </c>
    </row>
    <row r="547" spans="1:112" ht="14.45" customHeight="1" x14ac:dyDescent="0.25">
      <c r="A547" t="s">
        <v>9482</v>
      </c>
      <c r="B547" t="s">
        <v>1155</v>
      </c>
      <c r="C547" s="1">
        <v>45497</v>
      </c>
      <c r="D547" s="1">
        <v>45597</v>
      </c>
      <c r="E547" t="s">
        <v>210</v>
      </c>
      <c r="F547" s="1">
        <v>45564</v>
      </c>
      <c r="G547" t="s">
        <v>138</v>
      </c>
      <c r="H547" t="s">
        <v>115</v>
      </c>
      <c r="I547" t="s">
        <v>115</v>
      </c>
      <c r="J547" t="s">
        <v>7860</v>
      </c>
      <c r="K547" t="s">
        <v>7861</v>
      </c>
      <c r="L547" t="s">
        <v>5936</v>
      </c>
      <c r="N547" t="s">
        <v>119</v>
      </c>
      <c r="O547" t="s">
        <v>120</v>
      </c>
      <c r="P547" s="3">
        <v>96950</v>
      </c>
      <c r="Q547" t="s">
        <v>121</v>
      </c>
      <c r="S547" s="10">
        <v>16702358641</v>
      </c>
      <c r="U547" t="s">
        <v>7862</v>
      </c>
      <c r="V547">
        <v>72251</v>
      </c>
      <c r="W547" t="s">
        <v>123</v>
      </c>
      <c r="Y547" t="s">
        <v>5938</v>
      </c>
      <c r="Z547" t="s">
        <v>7863</v>
      </c>
      <c r="AA547" t="s">
        <v>368</v>
      </c>
      <c r="AB547" t="s">
        <v>295</v>
      </c>
      <c r="AC547" t="s">
        <v>7864</v>
      </c>
      <c r="AE547" t="s">
        <v>119</v>
      </c>
      <c r="AF547" t="s">
        <v>120</v>
      </c>
      <c r="AG547" s="3">
        <v>96950</v>
      </c>
      <c r="AH547" t="s">
        <v>121</v>
      </c>
      <c r="AJ547" s="10">
        <v>16702358641</v>
      </c>
      <c r="AL547" t="s">
        <v>7865</v>
      </c>
      <c r="BD547" t="str">
        <f>"35-9021.00"</f>
        <v>35-9021.00</v>
      </c>
      <c r="BE547" t="s">
        <v>7866</v>
      </c>
      <c r="BF547" t="s">
        <v>7867</v>
      </c>
      <c r="BG547" t="s">
        <v>7868</v>
      </c>
      <c r="BH547">
        <v>4</v>
      </c>
      <c r="BI547">
        <v>3</v>
      </c>
      <c r="BJ547" s="1">
        <v>45566</v>
      </c>
      <c r="BK547" s="1">
        <v>46660</v>
      </c>
      <c r="BL547" s="1">
        <v>45597</v>
      </c>
      <c r="BM547" s="1">
        <v>46660</v>
      </c>
      <c r="BN547">
        <v>35</v>
      </c>
      <c r="BO547">
        <v>7</v>
      </c>
      <c r="BP547">
        <v>7</v>
      </c>
      <c r="BQ547">
        <v>0</v>
      </c>
      <c r="BR547">
        <v>7</v>
      </c>
      <c r="BS547">
        <v>0</v>
      </c>
      <c r="BT547">
        <v>7</v>
      </c>
      <c r="BU547">
        <v>7</v>
      </c>
      <c r="BV547" t="str">
        <f>"6:00 AM"</f>
        <v>6:00 AM</v>
      </c>
      <c r="BW547" t="str">
        <f>"1:00 PM"</f>
        <v>1:00 PM</v>
      </c>
      <c r="BX547" t="s">
        <v>240</v>
      </c>
      <c r="BY547">
        <v>0</v>
      </c>
      <c r="BZ547">
        <v>3</v>
      </c>
      <c r="CA547" t="s">
        <v>115</v>
      </c>
      <c r="CC547" t="s">
        <v>9483</v>
      </c>
      <c r="CD547" t="s">
        <v>7870</v>
      </c>
      <c r="CE547" t="s">
        <v>7871</v>
      </c>
      <c r="CF547" t="s">
        <v>119</v>
      </c>
      <c r="CG547" t="s">
        <v>120</v>
      </c>
      <c r="CH547" s="3">
        <v>96950</v>
      </c>
      <c r="CI547" s="4">
        <v>8.24</v>
      </c>
      <c r="CJ547" s="4">
        <v>8.3000000000000007</v>
      </c>
      <c r="CK547" s="4">
        <v>12.36</v>
      </c>
      <c r="CL547" s="4">
        <v>12.45</v>
      </c>
      <c r="CM547" t="s">
        <v>136</v>
      </c>
      <c r="CN547" t="s">
        <v>139</v>
      </c>
      <c r="CO547" t="s">
        <v>137</v>
      </c>
      <c r="CQ547" t="s">
        <v>115</v>
      </c>
      <c r="CR547" t="s">
        <v>138</v>
      </c>
      <c r="CS547" t="s">
        <v>139</v>
      </c>
      <c r="CT547" t="s">
        <v>138</v>
      </c>
      <c r="CU547" t="s">
        <v>139</v>
      </c>
      <c r="CV547" t="s">
        <v>138</v>
      </c>
      <c r="CW547" t="s">
        <v>139</v>
      </c>
      <c r="CX547" t="s">
        <v>7872</v>
      </c>
      <c r="CY547" s="10">
        <v>16702358641</v>
      </c>
      <c r="CZ547" t="s">
        <v>7865</v>
      </c>
      <c r="DA547" t="s">
        <v>139</v>
      </c>
      <c r="DB547" t="s">
        <v>138</v>
      </c>
      <c r="DC547" t="s">
        <v>115</v>
      </c>
    </row>
    <row r="548" spans="1:112" ht="14.45" customHeight="1" x14ac:dyDescent="0.25">
      <c r="A548" t="s">
        <v>10034</v>
      </c>
      <c r="B548" t="s">
        <v>248</v>
      </c>
      <c r="C548" s="1">
        <v>45489</v>
      </c>
      <c r="D548" s="1">
        <v>45597</v>
      </c>
      <c r="E548" t="s">
        <v>210</v>
      </c>
      <c r="F548" s="1">
        <v>45564</v>
      </c>
      <c r="G548" t="s">
        <v>115</v>
      </c>
      <c r="H548" t="s">
        <v>115</v>
      </c>
      <c r="I548" t="s">
        <v>115</v>
      </c>
      <c r="J548" t="s">
        <v>10035</v>
      </c>
      <c r="L548" t="s">
        <v>8945</v>
      </c>
      <c r="M548" t="s">
        <v>10036</v>
      </c>
      <c r="N548" t="s">
        <v>128</v>
      </c>
      <c r="O548" t="s">
        <v>120</v>
      </c>
      <c r="P548" s="3">
        <v>96950</v>
      </c>
      <c r="Q548" t="s">
        <v>121</v>
      </c>
      <c r="S548" s="10">
        <v>16702341137</v>
      </c>
      <c r="U548" t="s">
        <v>10037</v>
      </c>
      <c r="V548">
        <v>32311</v>
      </c>
      <c r="W548" t="s">
        <v>123</v>
      </c>
      <c r="Y548" t="s">
        <v>10038</v>
      </c>
      <c r="Z548" t="s">
        <v>4446</v>
      </c>
      <c r="AA548" t="s">
        <v>10039</v>
      </c>
      <c r="AB548" t="s">
        <v>448</v>
      </c>
      <c r="AC548" t="s">
        <v>9270</v>
      </c>
      <c r="AD548" t="s">
        <v>10036</v>
      </c>
      <c r="AE548" t="s">
        <v>128</v>
      </c>
      <c r="AF548" t="s">
        <v>120</v>
      </c>
      <c r="AG548" s="3">
        <v>96950</v>
      </c>
      <c r="AH548" t="s">
        <v>121</v>
      </c>
      <c r="AJ548" s="10">
        <v>16702341137</v>
      </c>
      <c r="AL548" t="s">
        <v>10040</v>
      </c>
      <c r="BD548" t="str">
        <f>"27-1024.00"</f>
        <v>27-1024.00</v>
      </c>
      <c r="BE548" t="s">
        <v>3907</v>
      </c>
      <c r="BF548" t="s">
        <v>10041</v>
      </c>
      <c r="BG548" t="s">
        <v>10042</v>
      </c>
      <c r="BH548">
        <v>1</v>
      </c>
      <c r="BI548">
        <v>1</v>
      </c>
      <c r="BJ548" s="1">
        <v>45566</v>
      </c>
      <c r="BK548" s="1">
        <v>45930</v>
      </c>
      <c r="BL548" s="1">
        <v>45597</v>
      </c>
      <c r="BM548" s="1">
        <v>45930</v>
      </c>
      <c r="BN548">
        <v>35</v>
      </c>
      <c r="BO548">
        <v>0</v>
      </c>
      <c r="BP548">
        <v>7</v>
      </c>
      <c r="BQ548">
        <v>7</v>
      </c>
      <c r="BR548">
        <v>7</v>
      </c>
      <c r="BS548">
        <v>7</v>
      </c>
      <c r="BT548">
        <v>7</v>
      </c>
      <c r="BU548">
        <v>0</v>
      </c>
      <c r="BV548" t="str">
        <f>"8:00 AM"</f>
        <v>8:00 AM</v>
      </c>
      <c r="BW548" t="str">
        <f>"5:00 PM"</f>
        <v>5:00 PM</v>
      </c>
      <c r="BX548" t="s">
        <v>240</v>
      </c>
      <c r="BY548">
        <v>0</v>
      </c>
      <c r="BZ548">
        <v>36</v>
      </c>
      <c r="CA548" t="s">
        <v>115</v>
      </c>
      <c r="CC548" t="s">
        <v>10043</v>
      </c>
      <c r="CD548" t="s">
        <v>1358</v>
      </c>
      <c r="CE548" t="s">
        <v>1000</v>
      </c>
      <c r="CF548" t="s">
        <v>128</v>
      </c>
      <c r="CG548" t="s">
        <v>120</v>
      </c>
      <c r="CH548" s="3">
        <v>96950</v>
      </c>
      <c r="CI548" s="4">
        <v>10.130000000000001</v>
      </c>
      <c r="CJ548" s="4">
        <v>10.130000000000001</v>
      </c>
      <c r="CK548" s="4">
        <v>0</v>
      </c>
      <c r="CL548" s="4">
        <v>0</v>
      </c>
      <c r="CM548" t="s">
        <v>136</v>
      </c>
      <c r="CN548" t="s">
        <v>139</v>
      </c>
      <c r="CO548" t="s">
        <v>137</v>
      </c>
      <c r="CQ548" t="s">
        <v>115</v>
      </c>
      <c r="CR548" t="s">
        <v>138</v>
      </c>
      <c r="CS548" t="s">
        <v>139</v>
      </c>
      <c r="CT548" t="s">
        <v>139</v>
      </c>
      <c r="CU548" t="s">
        <v>139</v>
      </c>
      <c r="CV548" t="s">
        <v>138</v>
      </c>
      <c r="CW548" t="s">
        <v>139</v>
      </c>
      <c r="CX548" t="s">
        <v>139</v>
      </c>
      <c r="CY548" s="10">
        <v>16702341137</v>
      </c>
      <c r="CZ548" t="s">
        <v>10044</v>
      </c>
      <c r="DA548" t="s">
        <v>139</v>
      </c>
      <c r="DB548" t="s">
        <v>138</v>
      </c>
      <c r="DC548" t="s">
        <v>115</v>
      </c>
    </row>
    <row r="549" spans="1:112" ht="14.45" customHeight="1" x14ac:dyDescent="0.25">
      <c r="A549" t="s">
        <v>11262</v>
      </c>
      <c r="B549" t="s">
        <v>158</v>
      </c>
      <c r="C549" s="1">
        <v>45506</v>
      </c>
      <c r="D549" s="1">
        <v>45597</v>
      </c>
      <c r="E549" t="s">
        <v>114</v>
      </c>
      <c r="G549" t="s">
        <v>115</v>
      </c>
      <c r="H549" t="s">
        <v>115</v>
      </c>
      <c r="I549" t="s">
        <v>115</v>
      </c>
      <c r="J549" t="s">
        <v>2159</v>
      </c>
      <c r="L549" t="s">
        <v>2160</v>
      </c>
      <c r="M549" t="s">
        <v>2165</v>
      </c>
      <c r="N549" t="s">
        <v>128</v>
      </c>
      <c r="O549" t="s">
        <v>120</v>
      </c>
      <c r="P549" s="3">
        <v>96950</v>
      </c>
      <c r="Q549" t="s">
        <v>121</v>
      </c>
      <c r="S549" s="10">
        <v>16702872161</v>
      </c>
      <c r="U549" t="s">
        <v>2162</v>
      </c>
      <c r="V549">
        <v>561612</v>
      </c>
      <c r="W549" t="s">
        <v>123</v>
      </c>
      <c r="Y549" t="s">
        <v>2163</v>
      </c>
      <c r="Z549" t="s">
        <v>2170</v>
      </c>
      <c r="AB549" t="s">
        <v>658</v>
      </c>
      <c r="AC549" t="s">
        <v>2160</v>
      </c>
      <c r="AD549" t="s">
        <v>2165</v>
      </c>
      <c r="AE549" t="s">
        <v>128</v>
      </c>
      <c r="AF549" t="s">
        <v>120</v>
      </c>
      <c r="AG549" s="3">
        <v>96950</v>
      </c>
      <c r="AH549" t="s">
        <v>121</v>
      </c>
      <c r="AJ549" s="10">
        <v>16702872161</v>
      </c>
      <c r="AL549" t="s">
        <v>2166</v>
      </c>
      <c r="BD549" t="str">
        <f>"37-2011.00"</f>
        <v>37-2011.00</v>
      </c>
      <c r="BE549" t="s">
        <v>1133</v>
      </c>
      <c r="BF549" t="s">
        <v>11263</v>
      </c>
      <c r="BG549" t="s">
        <v>11264</v>
      </c>
      <c r="BH549">
        <v>10</v>
      </c>
      <c r="BJ549" s="1">
        <v>45566</v>
      </c>
      <c r="BK549" s="1">
        <v>45930</v>
      </c>
      <c r="BN549">
        <v>35</v>
      </c>
      <c r="BO549">
        <v>0</v>
      </c>
      <c r="BP549">
        <v>7</v>
      </c>
      <c r="BQ549">
        <v>7</v>
      </c>
      <c r="BR549">
        <v>7</v>
      </c>
      <c r="BS549">
        <v>7</v>
      </c>
      <c r="BT549">
        <v>7</v>
      </c>
      <c r="BU549">
        <v>0</v>
      </c>
      <c r="BV549" t="str">
        <f>"9:00 AM"</f>
        <v>9:00 AM</v>
      </c>
      <c r="BW549" t="str">
        <f>"5:00 PM"</f>
        <v>5:00 PM</v>
      </c>
      <c r="BX549" t="s">
        <v>240</v>
      </c>
      <c r="BY549">
        <v>0</v>
      </c>
      <c r="BZ549">
        <v>12</v>
      </c>
      <c r="CA549" t="s">
        <v>115</v>
      </c>
      <c r="CC549" s="2" t="s">
        <v>11265</v>
      </c>
      <c r="CD549" t="s">
        <v>2160</v>
      </c>
      <c r="CE549" t="s">
        <v>2165</v>
      </c>
      <c r="CF549" t="s">
        <v>128</v>
      </c>
      <c r="CG549" t="s">
        <v>120</v>
      </c>
      <c r="CH549" s="3">
        <v>96950</v>
      </c>
      <c r="CI549" s="4">
        <v>8.15</v>
      </c>
      <c r="CJ549" s="4">
        <v>8.15</v>
      </c>
      <c r="CK549" s="4">
        <v>12.22</v>
      </c>
      <c r="CL549" s="4">
        <v>12.22</v>
      </c>
      <c r="CM549" t="s">
        <v>136</v>
      </c>
      <c r="CN549" t="s">
        <v>331</v>
      </c>
      <c r="CO549" t="s">
        <v>137</v>
      </c>
      <c r="CQ549" t="s">
        <v>115</v>
      </c>
      <c r="CR549" t="s">
        <v>138</v>
      </c>
      <c r="CS549" t="s">
        <v>139</v>
      </c>
      <c r="CT549" t="s">
        <v>138</v>
      </c>
      <c r="CU549" t="s">
        <v>139</v>
      </c>
      <c r="CV549" t="s">
        <v>138</v>
      </c>
      <c r="CW549" t="s">
        <v>139</v>
      </c>
      <c r="CX549" t="s">
        <v>2169</v>
      </c>
      <c r="CY549" s="10">
        <v>16702872161</v>
      </c>
      <c r="CZ549" t="s">
        <v>2166</v>
      </c>
      <c r="DA549" t="s">
        <v>331</v>
      </c>
      <c r="DB549" t="s">
        <v>138</v>
      </c>
      <c r="DC549" t="s">
        <v>115</v>
      </c>
      <c r="DD549" t="s">
        <v>2163</v>
      </c>
      <c r="DE549" t="s">
        <v>2170</v>
      </c>
      <c r="DG549" t="s">
        <v>2159</v>
      </c>
      <c r="DH549" t="s">
        <v>2166</v>
      </c>
    </row>
    <row r="550" spans="1:112" ht="14.45" customHeight="1" x14ac:dyDescent="0.25">
      <c r="A550" t="s">
        <v>11613</v>
      </c>
      <c r="B550" t="s">
        <v>158</v>
      </c>
      <c r="C550" s="1">
        <v>45508</v>
      </c>
      <c r="D550" s="1">
        <v>45597</v>
      </c>
      <c r="E550" t="s">
        <v>210</v>
      </c>
      <c r="F550" s="1">
        <v>45564</v>
      </c>
      <c r="G550" t="s">
        <v>115</v>
      </c>
      <c r="H550" t="s">
        <v>115</v>
      </c>
      <c r="I550" t="s">
        <v>115</v>
      </c>
      <c r="J550" t="s">
        <v>1930</v>
      </c>
      <c r="K550" t="s">
        <v>10027</v>
      </c>
      <c r="L550" t="s">
        <v>10028</v>
      </c>
      <c r="M550" t="s">
        <v>11036</v>
      </c>
      <c r="N550" t="s">
        <v>119</v>
      </c>
      <c r="O550" t="s">
        <v>120</v>
      </c>
      <c r="P550" s="3">
        <v>96950</v>
      </c>
      <c r="Q550" t="s">
        <v>121</v>
      </c>
      <c r="S550" s="10">
        <v>16702346601</v>
      </c>
      <c r="T550">
        <v>711</v>
      </c>
      <c r="U550" t="s">
        <v>1934</v>
      </c>
      <c r="V550">
        <v>72111</v>
      </c>
      <c r="W550" t="s">
        <v>123</v>
      </c>
      <c r="Y550" t="s">
        <v>499</v>
      </c>
      <c r="Z550" t="s">
        <v>199</v>
      </c>
      <c r="AB550" t="s">
        <v>500</v>
      </c>
      <c r="AC550" t="s">
        <v>10028</v>
      </c>
      <c r="AD550" t="s">
        <v>11036</v>
      </c>
      <c r="AE550" t="s">
        <v>119</v>
      </c>
      <c r="AF550" t="s">
        <v>120</v>
      </c>
      <c r="AG550" s="3">
        <v>96950</v>
      </c>
      <c r="AH550" t="s">
        <v>121</v>
      </c>
      <c r="AJ550" s="10">
        <v>16702343712</v>
      </c>
      <c r="AL550" t="s">
        <v>501</v>
      </c>
      <c r="BD550" t="str">
        <f>"49-9071.00"</f>
        <v>49-9071.00</v>
      </c>
      <c r="BE550" t="s">
        <v>169</v>
      </c>
      <c r="BF550" t="s">
        <v>11037</v>
      </c>
      <c r="BG550" t="s">
        <v>2043</v>
      </c>
      <c r="BH550">
        <v>6</v>
      </c>
      <c r="BJ550" s="1">
        <v>45566</v>
      </c>
      <c r="BK550" s="1">
        <v>45930</v>
      </c>
      <c r="BN550">
        <v>35</v>
      </c>
      <c r="BO550">
        <v>0</v>
      </c>
      <c r="BP550">
        <v>7</v>
      </c>
      <c r="BQ550">
        <v>7</v>
      </c>
      <c r="BR550">
        <v>7</v>
      </c>
      <c r="BS550">
        <v>7</v>
      </c>
      <c r="BT550">
        <v>7</v>
      </c>
      <c r="BU550">
        <v>0</v>
      </c>
      <c r="BV550" t="str">
        <f>"8:00 AM"</f>
        <v>8:00 AM</v>
      </c>
      <c r="BW550" t="str">
        <f>"4:00 PM"</f>
        <v>4:00 PM</v>
      </c>
      <c r="BX550" t="s">
        <v>133</v>
      </c>
      <c r="BY550">
        <v>0</v>
      </c>
      <c r="BZ550">
        <v>12</v>
      </c>
      <c r="CA550" t="s">
        <v>115</v>
      </c>
      <c r="CC550" t="s">
        <v>11614</v>
      </c>
      <c r="CD550" t="s">
        <v>10028</v>
      </c>
      <c r="CE550" t="s">
        <v>11036</v>
      </c>
      <c r="CF550" t="s">
        <v>119</v>
      </c>
      <c r="CG550" t="s">
        <v>120</v>
      </c>
      <c r="CH550" s="3">
        <v>96950</v>
      </c>
      <c r="CI550" s="4">
        <v>9.75</v>
      </c>
      <c r="CJ550" s="4">
        <v>11</v>
      </c>
      <c r="CK550" s="4">
        <v>14.63</v>
      </c>
      <c r="CL550" s="4">
        <v>16.5</v>
      </c>
      <c r="CM550" t="s">
        <v>136</v>
      </c>
      <c r="CN550" t="s">
        <v>1938</v>
      </c>
      <c r="CO550" t="s">
        <v>137</v>
      </c>
      <c r="CQ550" t="s">
        <v>115</v>
      </c>
      <c r="CR550" t="s">
        <v>138</v>
      </c>
      <c r="CS550" t="s">
        <v>139</v>
      </c>
      <c r="CT550" t="s">
        <v>138</v>
      </c>
      <c r="CU550" t="s">
        <v>138</v>
      </c>
      <c r="CV550" t="s">
        <v>138</v>
      </c>
      <c r="CW550" t="s">
        <v>139</v>
      </c>
      <c r="CX550" t="s">
        <v>611</v>
      </c>
      <c r="CY550" s="10">
        <v>16702343712</v>
      </c>
      <c r="CZ550" t="s">
        <v>508</v>
      </c>
      <c r="DA550" t="s">
        <v>451</v>
      </c>
      <c r="DB550" t="s">
        <v>138</v>
      </c>
      <c r="DC550" t="s">
        <v>115</v>
      </c>
      <c r="DD550" t="s">
        <v>499</v>
      </c>
      <c r="DE550" t="s">
        <v>199</v>
      </c>
      <c r="DG550" t="s">
        <v>11615</v>
      </c>
      <c r="DH550" t="s">
        <v>501</v>
      </c>
    </row>
    <row r="551" spans="1:112" ht="14.45" customHeight="1" x14ac:dyDescent="0.25">
      <c r="A551" t="s">
        <v>11896</v>
      </c>
      <c r="B551" t="s">
        <v>248</v>
      </c>
      <c r="C551" s="1">
        <v>45497</v>
      </c>
      <c r="D551" s="1">
        <v>45597</v>
      </c>
      <c r="E551" t="s">
        <v>210</v>
      </c>
      <c r="F551" s="1">
        <v>45564</v>
      </c>
      <c r="G551" t="s">
        <v>138</v>
      </c>
      <c r="H551" t="s">
        <v>115</v>
      </c>
      <c r="I551" t="s">
        <v>115</v>
      </c>
      <c r="J551" t="s">
        <v>3665</v>
      </c>
      <c r="L551" t="s">
        <v>3666</v>
      </c>
      <c r="M551" t="s">
        <v>3667</v>
      </c>
      <c r="N551" t="s">
        <v>272</v>
      </c>
      <c r="O551" t="s">
        <v>120</v>
      </c>
      <c r="P551" s="3">
        <v>96952</v>
      </c>
      <c r="Q551" t="s">
        <v>121</v>
      </c>
      <c r="S551" s="10">
        <v>16702850520</v>
      </c>
      <c r="U551" t="s">
        <v>3668</v>
      </c>
      <c r="V551">
        <v>334210</v>
      </c>
      <c r="W551" t="s">
        <v>123</v>
      </c>
      <c r="Y551" t="s">
        <v>3669</v>
      </c>
      <c r="Z551" t="s">
        <v>3670</v>
      </c>
      <c r="AA551" t="s">
        <v>3671</v>
      </c>
      <c r="AB551" t="s">
        <v>3672</v>
      </c>
      <c r="AC551" t="s">
        <v>3666</v>
      </c>
      <c r="AD551" t="s">
        <v>3667</v>
      </c>
      <c r="AE551" t="s">
        <v>272</v>
      </c>
      <c r="AF551" t="s">
        <v>120</v>
      </c>
      <c r="AG551" s="3">
        <v>96952</v>
      </c>
      <c r="AH551" t="s">
        <v>121</v>
      </c>
      <c r="AJ551" s="10">
        <v>16702850520</v>
      </c>
      <c r="AL551" t="s">
        <v>6935</v>
      </c>
      <c r="AM551" t="s">
        <v>734</v>
      </c>
      <c r="AN551" t="s">
        <v>3674</v>
      </c>
      <c r="AO551" t="s">
        <v>3675</v>
      </c>
      <c r="AP551" t="s">
        <v>1097</v>
      </c>
      <c r="AQ551" t="s">
        <v>3677</v>
      </c>
      <c r="AR551" t="s">
        <v>4909</v>
      </c>
      <c r="AS551" t="s">
        <v>128</v>
      </c>
      <c r="AT551" t="s">
        <v>120</v>
      </c>
      <c r="AU551" s="3">
        <v>96950</v>
      </c>
      <c r="AV551" t="s">
        <v>121</v>
      </c>
      <c r="AX551">
        <v>16702330081</v>
      </c>
      <c r="AZ551" t="s">
        <v>2248</v>
      </c>
      <c r="BA551" t="s">
        <v>3683</v>
      </c>
      <c r="BB551" t="s">
        <v>120</v>
      </c>
      <c r="BC551" t="s">
        <v>2250</v>
      </c>
      <c r="BD551" t="str">
        <f>"49-2021.00"</f>
        <v>49-2021.00</v>
      </c>
      <c r="BE551" t="s">
        <v>3678</v>
      </c>
      <c r="BF551" t="s">
        <v>11897</v>
      </c>
      <c r="BG551" t="s">
        <v>11898</v>
      </c>
      <c r="BH551">
        <v>2</v>
      </c>
      <c r="BI551">
        <v>2</v>
      </c>
      <c r="BJ551" s="1">
        <v>45566</v>
      </c>
      <c r="BK551" s="1">
        <v>46660</v>
      </c>
      <c r="BL551" s="1">
        <v>45597</v>
      </c>
      <c r="BM551" s="1">
        <v>46660</v>
      </c>
      <c r="BN551">
        <v>40</v>
      </c>
      <c r="BO551">
        <v>0</v>
      </c>
      <c r="BP551">
        <v>8</v>
      </c>
      <c r="BQ551">
        <v>8</v>
      </c>
      <c r="BR551">
        <v>8</v>
      </c>
      <c r="BS551">
        <v>8</v>
      </c>
      <c r="BT551">
        <v>8</v>
      </c>
      <c r="BU551">
        <v>0</v>
      </c>
      <c r="BV551" t="str">
        <f>"7:00 AM"</f>
        <v>7:00 AM</v>
      </c>
      <c r="BW551" t="str">
        <f>"4:00 PM"</f>
        <v>4:00 PM</v>
      </c>
      <c r="BX551" t="s">
        <v>133</v>
      </c>
      <c r="BY551">
        <v>0</v>
      </c>
      <c r="BZ551">
        <v>24</v>
      </c>
      <c r="CA551" t="s">
        <v>115</v>
      </c>
      <c r="CC551" t="s">
        <v>11899</v>
      </c>
      <c r="CD551" t="s">
        <v>3666</v>
      </c>
      <c r="CE551" t="s">
        <v>3667</v>
      </c>
      <c r="CF551" t="s">
        <v>272</v>
      </c>
      <c r="CG551" t="s">
        <v>120</v>
      </c>
      <c r="CH551" s="3">
        <v>96952</v>
      </c>
      <c r="CI551" s="4">
        <v>19.27</v>
      </c>
      <c r="CJ551" s="4">
        <v>19.27</v>
      </c>
      <c r="CK551" s="4">
        <v>28.91</v>
      </c>
      <c r="CL551" s="4">
        <v>28.91</v>
      </c>
      <c r="CM551" t="s">
        <v>136</v>
      </c>
      <c r="CO551" t="s">
        <v>137</v>
      </c>
      <c r="CQ551" t="s">
        <v>115</v>
      </c>
      <c r="CR551" t="s">
        <v>138</v>
      </c>
      <c r="CS551" t="s">
        <v>139</v>
      </c>
      <c r="CT551" t="s">
        <v>138</v>
      </c>
      <c r="CU551" t="s">
        <v>139</v>
      </c>
      <c r="CV551" t="s">
        <v>138</v>
      </c>
      <c r="CW551" t="s">
        <v>139</v>
      </c>
      <c r="CX551" t="s">
        <v>7339</v>
      </c>
      <c r="CY551" s="10">
        <v>16702850520</v>
      </c>
      <c r="CZ551" t="s">
        <v>6935</v>
      </c>
      <c r="DA551" t="s">
        <v>139</v>
      </c>
      <c r="DB551" t="s">
        <v>138</v>
      </c>
      <c r="DC551" t="s">
        <v>115</v>
      </c>
      <c r="DD551" t="s">
        <v>3674</v>
      </c>
      <c r="DE551" t="s">
        <v>3675</v>
      </c>
      <c r="DF551" t="s">
        <v>3277</v>
      </c>
      <c r="DG551" t="s">
        <v>2249</v>
      </c>
      <c r="DH551" t="s">
        <v>2248</v>
      </c>
    </row>
    <row r="552" spans="1:112" ht="14.45" customHeight="1" x14ac:dyDescent="0.25">
      <c r="A552" t="s">
        <v>12408</v>
      </c>
      <c r="B552" t="s">
        <v>248</v>
      </c>
      <c r="C552" s="1">
        <v>45531</v>
      </c>
      <c r="D552" s="1">
        <v>45597</v>
      </c>
      <c r="E552" t="s">
        <v>114</v>
      </c>
      <c r="G552" t="s">
        <v>115</v>
      </c>
      <c r="H552" t="s">
        <v>115</v>
      </c>
      <c r="I552" t="s">
        <v>115</v>
      </c>
      <c r="J552" t="s">
        <v>976</v>
      </c>
      <c r="K552" t="s">
        <v>976</v>
      </c>
      <c r="L552" t="s">
        <v>977</v>
      </c>
      <c r="M552" t="s">
        <v>978</v>
      </c>
      <c r="N552" t="s">
        <v>119</v>
      </c>
      <c r="O552" t="s">
        <v>120</v>
      </c>
      <c r="P552" s="3">
        <v>96950</v>
      </c>
      <c r="Q552" t="s">
        <v>121</v>
      </c>
      <c r="S552" s="10">
        <v>16702341795</v>
      </c>
      <c r="U552" t="s">
        <v>979</v>
      </c>
      <c r="V552">
        <v>551114</v>
      </c>
      <c r="W552" t="s">
        <v>123</v>
      </c>
      <c r="Y552" t="s">
        <v>215</v>
      </c>
      <c r="Z552" t="s">
        <v>148</v>
      </c>
      <c r="AA552" t="s">
        <v>980</v>
      </c>
      <c r="AB552" t="s">
        <v>981</v>
      </c>
      <c r="AC552" t="s">
        <v>982</v>
      </c>
      <c r="AD552" t="s">
        <v>978</v>
      </c>
      <c r="AE552" t="s">
        <v>128</v>
      </c>
      <c r="AF552" t="s">
        <v>120</v>
      </c>
      <c r="AG552" s="3">
        <v>96950</v>
      </c>
      <c r="AH552" t="s">
        <v>121</v>
      </c>
      <c r="AJ552" s="10">
        <v>16702341795</v>
      </c>
      <c r="AL552" t="s">
        <v>983</v>
      </c>
      <c r="BD552" t="str">
        <f>"13-2011.00"</f>
        <v>13-2011.00</v>
      </c>
      <c r="BE552" t="s">
        <v>893</v>
      </c>
      <c r="BF552" t="s">
        <v>2810</v>
      </c>
      <c r="BG552" t="s">
        <v>895</v>
      </c>
      <c r="BH552">
        <v>1</v>
      </c>
      <c r="BI552">
        <v>1</v>
      </c>
      <c r="BJ552" s="1">
        <v>45597</v>
      </c>
      <c r="BK552" s="1">
        <v>45961</v>
      </c>
      <c r="BL552" s="1">
        <v>45597</v>
      </c>
      <c r="BM552" s="1">
        <v>45961</v>
      </c>
      <c r="BN552">
        <v>40</v>
      </c>
      <c r="BO552">
        <v>0</v>
      </c>
      <c r="BP552">
        <v>8</v>
      </c>
      <c r="BQ552">
        <v>8</v>
      </c>
      <c r="BR552">
        <v>8</v>
      </c>
      <c r="BS552">
        <v>8</v>
      </c>
      <c r="BT552">
        <v>8</v>
      </c>
      <c r="BU552">
        <v>0</v>
      </c>
      <c r="BV552" t="str">
        <f>"8:00 AM"</f>
        <v>8:00 AM</v>
      </c>
      <c r="BW552" t="str">
        <f>"5:00 PM"</f>
        <v>5:00 PM</v>
      </c>
      <c r="BX552" t="s">
        <v>360</v>
      </c>
      <c r="BY552">
        <v>0</v>
      </c>
      <c r="BZ552">
        <v>36</v>
      </c>
      <c r="CA552" t="s">
        <v>115</v>
      </c>
      <c r="CC552" t="s">
        <v>12409</v>
      </c>
      <c r="CD552" t="s">
        <v>2812</v>
      </c>
      <c r="CE552" t="s">
        <v>2813</v>
      </c>
      <c r="CF552" t="s">
        <v>128</v>
      </c>
      <c r="CG552" t="s">
        <v>120</v>
      </c>
      <c r="CH552" s="3">
        <v>96950</v>
      </c>
      <c r="CI552" s="4">
        <v>17.48</v>
      </c>
      <c r="CJ552" s="4">
        <v>18</v>
      </c>
      <c r="CM552" t="s">
        <v>136</v>
      </c>
      <c r="CN552" t="s">
        <v>240</v>
      </c>
      <c r="CO552" t="s">
        <v>137</v>
      </c>
      <c r="CQ552" t="s">
        <v>115</v>
      </c>
      <c r="CR552" t="s">
        <v>138</v>
      </c>
      <c r="CS552" t="s">
        <v>138</v>
      </c>
      <c r="CT552" t="s">
        <v>139</v>
      </c>
      <c r="CU552" t="s">
        <v>139</v>
      </c>
      <c r="CV552" t="s">
        <v>138</v>
      </c>
      <c r="CW552" t="s">
        <v>138</v>
      </c>
      <c r="CX552" t="s">
        <v>1011</v>
      </c>
      <c r="CY552" s="10">
        <v>16702341795</v>
      </c>
      <c r="CZ552" t="s">
        <v>983</v>
      </c>
      <c r="DA552" t="s">
        <v>989</v>
      </c>
      <c r="DB552" t="s">
        <v>138</v>
      </c>
      <c r="DC552" t="s">
        <v>115</v>
      </c>
    </row>
    <row r="553" spans="1:112" ht="14.45" customHeight="1" x14ac:dyDescent="0.25">
      <c r="A553" t="s">
        <v>12756</v>
      </c>
      <c r="B553" t="s">
        <v>248</v>
      </c>
      <c r="C553" s="1">
        <v>45471</v>
      </c>
      <c r="D553" s="1">
        <v>45597</v>
      </c>
      <c r="E553" t="s">
        <v>210</v>
      </c>
      <c r="F553" s="1">
        <v>45564</v>
      </c>
      <c r="G553" t="s">
        <v>138</v>
      </c>
      <c r="H553" t="s">
        <v>115</v>
      </c>
      <c r="I553" t="s">
        <v>115</v>
      </c>
      <c r="J553" t="s">
        <v>4337</v>
      </c>
      <c r="K553" t="s">
        <v>4338</v>
      </c>
      <c r="L553" t="s">
        <v>4339</v>
      </c>
      <c r="M553" t="s">
        <v>3483</v>
      </c>
      <c r="N553" t="s">
        <v>119</v>
      </c>
      <c r="O553" t="s">
        <v>120</v>
      </c>
      <c r="P553" s="3">
        <v>96950</v>
      </c>
      <c r="Q553" t="s">
        <v>121</v>
      </c>
      <c r="S553" s="10">
        <v>16702333600</v>
      </c>
      <c r="U553" t="s">
        <v>4340</v>
      </c>
      <c r="V553">
        <v>524210</v>
      </c>
      <c r="W553" t="s">
        <v>123</v>
      </c>
      <c r="Y553" t="s">
        <v>4341</v>
      </c>
      <c r="Z553" t="s">
        <v>4342</v>
      </c>
      <c r="AB553" t="s">
        <v>4343</v>
      </c>
      <c r="AC553" t="s">
        <v>4339</v>
      </c>
      <c r="AD553" t="s">
        <v>3483</v>
      </c>
      <c r="AE553" t="s">
        <v>119</v>
      </c>
      <c r="AF553" t="s">
        <v>120</v>
      </c>
      <c r="AG553" s="3">
        <v>96950</v>
      </c>
      <c r="AH553" t="s">
        <v>121</v>
      </c>
      <c r="AJ553" s="10">
        <v>16702333600</v>
      </c>
      <c r="AL553" t="s">
        <v>3479</v>
      </c>
      <c r="BD553" t="str">
        <f>"43-5021.00"</f>
        <v>43-5021.00</v>
      </c>
      <c r="BE553" t="s">
        <v>4344</v>
      </c>
      <c r="BF553" t="s">
        <v>4345</v>
      </c>
      <c r="BG553" t="s">
        <v>4344</v>
      </c>
      <c r="BH553">
        <v>1</v>
      </c>
      <c r="BI553">
        <v>1</v>
      </c>
      <c r="BJ553" s="1">
        <v>45566</v>
      </c>
      <c r="BK553" s="1">
        <v>46660</v>
      </c>
      <c r="BL553" s="1">
        <v>45597</v>
      </c>
      <c r="BM553" s="1">
        <v>46660</v>
      </c>
      <c r="BN553">
        <v>35</v>
      </c>
      <c r="BO553">
        <v>0</v>
      </c>
      <c r="BP553">
        <v>7</v>
      </c>
      <c r="BQ553">
        <v>7</v>
      </c>
      <c r="BR553">
        <v>7</v>
      </c>
      <c r="BS553">
        <v>7</v>
      </c>
      <c r="BT553">
        <v>7</v>
      </c>
      <c r="BU553">
        <v>0</v>
      </c>
      <c r="BV553" t="str">
        <f>"8:30 AM"</f>
        <v>8:30 AM</v>
      </c>
      <c r="BW553" t="str">
        <f>"5:00 PM"</f>
        <v>5:00 PM</v>
      </c>
      <c r="BX553" t="s">
        <v>133</v>
      </c>
      <c r="BY553">
        <v>1</v>
      </c>
      <c r="BZ553">
        <v>12</v>
      </c>
      <c r="CA553" t="s">
        <v>115</v>
      </c>
      <c r="CC553" t="s">
        <v>4346</v>
      </c>
      <c r="CD553" t="s">
        <v>3483</v>
      </c>
      <c r="CE553" t="s">
        <v>119</v>
      </c>
      <c r="CF553" t="s">
        <v>119</v>
      </c>
      <c r="CG553" t="s">
        <v>120</v>
      </c>
      <c r="CH553" s="3">
        <v>96950</v>
      </c>
      <c r="CI553" s="4">
        <v>10.050000000000001</v>
      </c>
      <c r="CJ553" s="4">
        <v>10.050000000000001</v>
      </c>
      <c r="CK553" s="4">
        <v>15.08</v>
      </c>
      <c r="CL553" s="4">
        <v>15.08</v>
      </c>
      <c r="CM553" t="s">
        <v>136</v>
      </c>
      <c r="CN553" t="s">
        <v>4347</v>
      </c>
      <c r="CO553" t="s">
        <v>137</v>
      </c>
      <c r="CQ553" t="s">
        <v>115</v>
      </c>
      <c r="CR553" t="s">
        <v>138</v>
      </c>
      <c r="CS553" t="s">
        <v>138</v>
      </c>
      <c r="CT553" t="s">
        <v>138</v>
      </c>
      <c r="CU553" t="s">
        <v>138</v>
      </c>
      <c r="CV553" t="s">
        <v>138</v>
      </c>
      <c r="CW553" t="s">
        <v>139</v>
      </c>
      <c r="CX553" t="s">
        <v>3485</v>
      </c>
      <c r="CY553" s="10">
        <v>16702333600</v>
      </c>
      <c r="CZ553" t="s">
        <v>3479</v>
      </c>
      <c r="DA553" t="s">
        <v>331</v>
      </c>
      <c r="DB553" t="s">
        <v>138</v>
      </c>
      <c r="DC553" t="s">
        <v>115</v>
      </c>
    </row>
    <row r="554" spans="1:112" ht="14.45" customHeight="1" x14ac:dyDescent="0.25">
      <c r="A554" t="s">
        <v>12920</v>
      </c>
      <c r="B554" t="s">
        <v>158</v>
      </c>
      <c r="C554" s="1">
        <v>45515</v>
      </c>
      <c r="D554" s="1">
        <v>45597</v>
      </c>
      <c r="E554" t="s">
        <v>210</v>
      </c>
      <c r="F554" s="1">
        <v>45594</v>
      </c>
      <c r="G554" t="s">
        <v>115</v>
      </c>
      <c r="H554" t="s">
        <v>115</v>
      </c>
      <c r="I554" t="s">
        <v>115</v>
      </c>
      <c r="J554" t="s">
        <v>318</v>
      </c>
      <c r="K554" t="s">
        <v>319</v>
      </c>
      <c r="L554" t="s">
        <v>1412</v>
      </c>
      <c r="N554" t="s">
        <v>128</v>
      </c>
      <c r="O554" t="s">
        <v>120</v>
      </c>
      <c r="P554" s="3">
        <v>96950</v>
      </c>
      <c r="Q554" t="s">
        <v>121</v>
      </c>
      <c r="S554" s="10">
        <v>16702336927</v>
      </c>
      <c r="U554" t="s">
        <v>322</v>
      </c>
      <c r="V554">
        <v>561320</v>
      </c>
      <c r="W554" t="s">
        <v>123</v>
      </c>
      <c r="Y554" t="s">
        <v>323</v>
      </c>
      <c r="Z554" t="s">
        <v>324</v>
      </c>
      <c r="AA554" t="s">
        <v>325</v>
      </c>
      <c r="AB554" t="s">
        <v>126</v>
      </c>
      <c r="AC554" t="s">
        <v>4288</v>
      </c>
      <c r="AD554" t="s">
        <v>321</v>
      </c>
      <c r="AE554" t="s">
        <v>128</v>
      </c>
      <c r="AF554" t="s">
        <v>120</v>
      </c>
      <c r="AG554" s="3">
        <v>96950</v>
      </c>
      <c r="AH554" t="s">
        <v>121</v>
      </c>
      <c r="AJ554" s="10">
        <v>16702336927</v>
      </c>
      <c r="AL554" t="s">
        <v>326</v>
      </c>
      <c r="BD554" t="str">
        <f>"49-9071.00"</f>
        <v>49-9071.00</v>
      </c>
      <c r="BE554" t="s">
        <v>169</v>
      </c>
      <c r="BF554" t="s">
        <v>4289</v>
      </c>
      <c r="BG554" t="s">
        <v>1120</v>
      </c>
      <c r="BH554">
        <v>9</v>
      </c>
      <c r="BJ554" s="1">
        <v>45596</v>
      </c>
      <c r="BK554" s="1">
        <v>45960</v>
      </c>
      <c r="BN554">
        <v>35</v>
      </c>
      <c r="BO554">
        <v>0</v>
      </c>
      <c r="BP554">
        <v>7</v>
      </c>
      <c r="BQ554">
        <v>7</v>
      </c>
      <c r="BR554">
        <v>7</v>
      </c>
      <c r="BS554">
        <v>7</v>
      </c>
      <c r="BT554">
        <v>7</v>
      </c>
      <c r="BU554">
        <v>0</v>
      </c>
      <c r="BV554" t="str">
        <f>"7:30 AM"</f>
        <v>7:30 AM</v>
      </c>
      <c r="BW554" t="str">
        <f>"3:30 PM"</f>
        <v>3:30 PM</v>
      </c>
      <c r="BX554" t="s">
        <v>133</v>
      </c>
      <c r="BY554">
        <v>0</v>
      </c>
      <c r="BZ554">
        <v>24</v>
      </c>
      <c r="CA554" t="s">
        <v>115</v>
      </c>
      <c r="CC554" t="s">
        <v>4290</v>
      </c>
      <c r="CD554" t="s">
        <v>6302</v>
      </c>
      <c r="CF554" t="s">
        <v>128</v>
      </c>
      <c r="CG554" t="s">
        <v>120</v>
      </c>
      <c r="CH554" s="3">
        <v>96950</v>
      </c>
      <c r="CI554" s="4">
        <v>9.75</v>
      </c>
      <c r="CJ554" s="4">
        <v>9.75</v>
      </c>
      <c r="CK554" s="4">
        <v>14.63</v>
      </c>
      <c r="CL554" s="4">
        <v>14.63</v>
      </c>
      <c r="CM554" t="s">
        <v>136</v>
      </c>
      <c r="CO554" t="s">
        <v>137</v>
      </c>
      <c r="CQ554" t="s">
        <v>115</v>
      </c>
      <c r="CR554" t="s">
        <v>138</v>
      </c>
      <c r="CS554" t="s">
        <v>139</v>
      </c>
      <c r="CT554" t="s">
        <v>138</v>
      </c>
      <c r="CU554" t="s">
        <v>139</v>
      </c>
      <c r="CV554" t="s">
        <v>138</v>
      </c>
      <c r="CW554" t="s">
        <v>139</v>
      </c>
      <c r="CX554" t="s">
        <v>1122</v>
      </c>
      <c r="CY554" s="10">
        <v>16702336927</v>
      </c>
      <c r="CZ554" t="s">
        <v>326</v>
      </c>
      <c r="DA554" t="s">
        <v>139</v>
      </c>
      <c r="DB554" t="s">
        <v>138</v>
      </c>
      <c r="DC554" t="s">
        <v>115</v>
      </c>
    </row>
    <row r="555" spans="1:112" ht="14.45" customHeight="1" x14ac:dyDescent="0.25">
      <c r="A555" t="s">
        <v>13138</v>
      </c>
      <c r="B555" t="s">
        <v>248</v>
      </c>
      <c r="C555" s="1">
        <v>45497</v>
      </c>
      <c r="D555" s="1">
        <v>45597</v>
      </c>
      <c r="E555" t="s">
        <v>210</v>
      </c>
      <c r="F555" s="1">
        <v>45649</v>
      </c>
      <c r="G555" t="s">
        <v>115</v>
      </c>
      <c r="H555" t="s">
        <v>115</v>
      </c>
      <c r="I555" t="s">
        <v>115</v>
      </c>
      <c r="J555" t="s">
        <v>13139</v>
      </c>
      <c r="L555" t="s">
        <v>13140</v>
      </c>
      <c r="M555" t="s">
        <v>13141</v>
      </c>
      <c r="N555" t="s">
        <v>119</v>
      </c>
      <c r="O555" t="s">
        <v>120</v>
      </c>
      <c r="P555" s="3">
        <v>96950</v>
      </c>
      <c r="Q555" t="s">
        <v>121</v>
      </c>
      <c r="R555" t="s">
        <v>139</v>
      </c>
      <c r="S555" s="10">
        <v>16702330744</v>
      </c>
      <c r="U555" t="s">
        <v>1595</v>
      </c>
      <c r="V555">
        <v>488320</v>
      </c>
      <c r="W555" t="s">
        <v>123</v>
      </c>
      <c r="Y555" t="s">
        <v>13142</v>
      </c>
      <c r="Z555" t="s">
        <v>13143</v>
      </c>
      <c r="AA555" t="s">
        <v>4316</v>
      </c>
      <c r="AB555" t="s">
        <v>235</v>
      </c>
      <c r="AC555" t="s">
        <v>13140</v>
      </c>
      <c r="AD555" t="s">
        <v>13141</v>
      </c>
      <c r="AE555" t="s">
        <v>119</v>
      </c>
      <c r="AF555" t="s">
        <v>120</v>
      </c>
      <c r="AG555" s="3">
        <v>96950</v>
      </c>
      <c r="AH555" t="s">
        <v>121</v>
      </c>
      <c r="AJ555" s="10">
        <v>16702330744</v>
      </c>
      <c r="AL555" t="s">
        <v>1600</v>
      </c>
      <c r="BD555" t="str">
        <f>"49-9071.00"</f>
        <v>49-9071.00</v>
      </c>
      <c r="BE555" t="s">
        <v>169</v>
      </c>
      <c r="BF555" t="s">
        <v>13144</v>
      </c>
      <c r="BG555" t="s">
        <v>169</v>
      </c>
      <c r="BH555">
        <v>2</v>
      </c>
      <c r="BI555">
        <v>2</v>
      </c>
      <c r="BJ555" s="1">
        <v>45651</v>
      </c>
      <c r="BK555" s="1">
        <v>46015</v>
      </c>
      <c r="BL555" s="1">
        <v>45651</v>
      </c>
      <c r="BM555" s="1">
        <v>46015</v>
      </c>
      <c r="BN555">
        <v>40</v>
      </c>
      <c r="BO555">
        <v>0</v>
      </c>
      <c r="BP555">
        <v>8</v>
      </c>
      <c r="BQ555">
        <v>8</v>
      </c>
      <c r="BR555">
        <v>8</v>
      </c>
      <c r="BS555">
        <v>8</v>
      </c>
      <c r="BT555">
        <v>8</v>
      </c>
      <c r="BU555">
        <v>0</v>
      </c>
      <c r="BV555" t="str">
        <f>"8:00 AM"</f>
        <v>8:00 AM</v>
      </c>
      <c r="BW555" t="str">
        <f>"5:00 PM"</f>
        <v>5:00 PM</v>
      </c>
      <c r="BX555" t="s">
        <v>133</v>
      </c>
      <c r="BY555">
        <v>0</v>
      </c>
      <c r="BZ555">
        <v>12</v>
      </c>
      <c r="CA555" t="s">
        <v>115</v>
      </c>
      <c r="CC555" t="s">
        <v>224</v>
      </c>
      <c r="CD555" t="s">
        <v>13145</v>
      </c>
      <c r="CE555" t="s">
        <v>13146</v>
      </c>
      <c r="CF555" t="s">
        <v>128</v>
      </c>
      <c r="CG555" t="s">
        <v>120</v>
      </c>
      <c r="CH555" s="3">
        <v>96950</v>
      </c>
      <c r="CI555" s="4">
        <v>9.5399999999999991</v>
      </c>
      <c r="CJ555" s="4">
        <v>9.5399999999999991</v>
      </c>
      <c r="CK555" s="4">
        <v>14.31</v>
      </c>
      <c r="CL555" s="4">
        <v>14.31</v>
      </c>
      <c r="CM555" t="s">
        <v>136</v>
      </c>
      <c r="CN555" t="s">
        <v>139</v>
      </c>
      <c r="CO555" t="s">
        <v>137</v>
      </c>
      <c r="CQ555" t="s">
        <v>115</v>
      </c>
      <c r="CR555" t="s">
        <v>138</v>
      </c>
      <c r="CS555" t="s">
        <v>139</v>
      </c>
      <c r="CT555" t="s">
        <v>138</v>
      </c>
      <c r="CU555" t="s">
        <v>139</v>
      </c>
      <c r="CV555" t="s">
        <v>138</v>
      </c>
      <c r="CW555" t="s">
        <v>139</v>
      </c>
      <c r="CX555" t="s">
        <v>139</v>
      </c>
      <c r="CY555" s="10">
        <v>16702330744</v>
      </c>
      <c r="CZ555" t="s">
        <v>1605</v>
      </c>
      <c r="DA555" t="s">
        <v>139</v>
      </c>
      <c r="DB555" t="s">
        <v>138</v>
      </c>
      <c r="DC555" t="s">
        <v>115</v>
      </c>
    </row>
    <row r="556" spans="1:112" ht="14.45" customHeight="1" x14ac:dyDescent="0.25">
      <c r="A556" t="s">
        <v>13866</v>
      </c>
      <c r="B556" t="s">
        <v>158</v>
      </c>
      <c r="C556" s="1">
        <v>45510</v>
      </c>
      <c r="D556" s="1">
        <v>45597</v>
      </c>
      <c r="E556" t="s">
        <v>210</v>
      </c>
      <c r="F556" s="1">
        <v>45687</v>
      </c>
      <c r="G556" t="s">
        <v>115</v>
      </c>
      <c r="H556" t="s">
        <v>115</v>
      </c>
      <c r="I556" t="s">
        <v>115</v>
      </c>
      <c r="J556" t="s">
        <v>9174</v>
      </c>
      <c r="L556" t="s">
        <v>9175</v>
      </c>
      <c r="N556" t="s">
        <v>119</v>
      </c>
      <c r="O556" t="s">
        <v>120</v>
      </c>
      <c r="P556" s="3">
        <v>96950</v>
      </c>
      <c r="Q556" t="s">
        <v>121</v>
      </c>
      <c r="S556" s="10">
        <v>16702346445</v>
      </c>
      <c r="T556">
        <v>2263</v>
      </c>
      <c r="U556" t="s">
        <v>9176</v>
      </c>
      <c r="V556">
        <v>54143</v>
      </c>
      <c r="W556" t="s">
        <v>123</v>
      </c>
      <c r="Y556" t="s">
        <v>676</v>
      </c>
      <c r="Z556" t="s">
        <v>677</v>
      </c>
      <c r="AB556" t="s">
        <v>678</v>
      </c>
      <c r="AC556" t="s">
        <v>679</v>
      </c>
      <c r="AE556" t="s">
        <v>119</v>
      </c>
      <c r="AF556" t="s">
        <v>120</v>
      </c>
      <c r="AG556" s="3">
        <v>96950</v>
      </c>
      <c r="AH556" t="s">
        <v>121</v>
      </c>
      <c r="AJ556" s="10">
        <v>16702346445</v>
      </c>
      <c r="AK556">
        <v>2263</v>
      </c>
      <c r="AL556" t="s">
        <v>680</v>
      </c>
      <c r="BD556" t="str">
        <f>"27-1024.00"</f>
        <v>27-1024.00</v>
      </c>
      <c r="BE556" t="s">
        <v>3907</v>
      </c>
      <c r="BF556" t="s">
        <v>9177</v>
      </c>
      <c r="BG556" t="s">
        <v>9178</v>
      </c>
      <c r="BH556">
        <v>1</v>
      </c>
      <c r="BJ556" s="1">
        <v>45689</v>
      </c>
      <c r="BK556" s="1">
        <v>46053</v>
      </c>
      <c r="BN556">
        <v>40</v>
      </c>
      <c r="BO556">
        <v>0</v>
      </c>
      <c r="BP556">
        <v>8</v>
      </c>
      <c r="BQ556">
        <v>8</v>
      </c>
      <c r="BR556">
        <v>8</v>
      </c>
      <c r="BS556">
        <v>8</v>
      </c>
      <c r="BT556">
        <v>8</v>
      </c>
      <c r="BU556">
        <v>0</v>
      </c>
      <c r="BV556" t="str">
        <f>"8:00 AM"</f>
        <v>8:00 AM</v>
      </c>
      <c r="BW556" t="str">
        <f>"5:00 PM"</f>
        <v>5:00 PM</v>
      </c>
      <c r="BX556" t="s">
        <v>133</v>
      </c>
      <c r="BY556">
        <v>0</v>
      </c>
      <c r="BZ556">
        <v>12</v>
      </c>
      <c r="CA556" t="s">
        <v>115</v>
      </c>
      <c r="CC556" t="s">
        <v>13867</v>
      </c>
      <c r="CD556" t="s">
        <v>9175</v>
      </c>
      <c r="CF556" t="s">
        <v>119</v>
      </c>
      <c r="CG556" t="s">
        <v>120</v>
      </c>
      <c r="CH556" s="3">
        <v>96950</v>
      </c>
      <c r="CI556" s="4">
        <v>10.130000000000001</v>
      </c>
      <c r="CJ556" s="4">
        <v>11</v>
      </c>
      <c r="CK556" s="4">
        <v>15.2</v>
      </c>
      <c r="CL556" s="4">
        <v>16.5</v>
      </c>
      <c r="CM556" t="s">
        <v>136</v>
      </c>
      <c r="CN556" t="s">
        <v>685</v>
      </c>
      <c r="CO556" t="s">
        <v>137</v>
      </c>
      <c r="CQ556" t="s">
        <v>115</v>
      </c>
      <c r="CR556" t="s">
        <v>138</v>
      </c>
      <c r="CS556" t="s">
        <v>139</v>
      </c>
      <c r="CT556" t="s">
        <v>138</v>
      </c>
      <c r="CU556" t="s">
        <v>139</v>
      </c>
      <c r="CV556" t="s">
        <v>138</v>
      </c>
      <c r="CW556" t="s">
        <v>139</v>
      </c>
      <c r="CX556" t="s">
        <v>13923</v>
      </c>
      <c r="CY556" s="10">
        <v>16702346445</v>
      </c>
      <c r="CZ556" t="s">
        <v>680</v>
      </c>
      <c r="DA556" t="s">
        <v>139</v>
      </c>
      <c r="DB556" t="s">
        <v>138</v>
      </c>
      <c r="DC556" t="s">
        <v>115</v>
      </c>
      <c r="DD556" t="s">
        <v>676</v>
      </c>
      <c r="DE556" t="s">
        <v>677</v>
      </c>
      <c r="DG556" t="s">
        <v>9181</v>
      </c>
      <c r="DH556" t="s">
        <v>680</v>
      </c>
    </row>
    <row r="557" spans="1:112" ht="14.45" customHeight="1" x14ac:dyDescent="0.25">
      <c r="A557" t="s">
        <v>1066</v>
      </c>
      <c r="B557" t="s">
        <v>113</v>
      </c>
      <c r="C557" s="1">
        <v>45566</v>
      </c>
      <c r="D557" s="1">
        <v>45599</v>
      </c>
      <c r="E557" t="s">
        <v>210</v>
      </c>
      <c r="F557" s="1">
        <v>45656</v>
      </c>
      <c r="G557" t="s">
        <v>138</v>
      </c>
      <c r="H557" t="s">
        <v>115</v>
      </c>
      <c r="I557" t="s">
        <v>115</v>
      </c>
      <c r="J557" t="s">
        <v>1067</v>
      </c>
      <c r="K557" t="s">
        <v>1068</v>
      </c>
      <c r="L557" t="s">
        <v>1069</v>
      </c>
      <c r="N557" t="s">
        <v>119</v>
      </c>
      <c r="O557" t="s">
        <v>120</v>
      </c>
      <c r="P557" s="3">
        <v>96950</v>
      </c>
      <c r="Q557" t="s">
        <v>121</v>
      </c>
      <c r="S557" s="10">
        <v>16702356129</v>
      </c>
      <c r="U557" t="s">
        <v>1070</v>
      </c>
      <c r="V557">
        <v>56132</v>
      </c>
      <c r="W557" t="s">
        <v>123</v>
      </c>
      <c r="Y557" t="s">
        <v>1071</v>
      </c>
      <c r="Z557" t="s">
        <v>1072</v>
      </c>
      <c r="AA557" t="s">
        <v>1073</v>
      </c>
      <c r="AB557" t="s">
        <v>754</v>
      </c>
      <c r="AC557" t="s">
        <v>1069</v>
      </c>
      <c r="AE557" t="s">
        <v>119</v>
      </c>
      <c r="AF557" t="s">
        <v>120</v>
      </c>
      <c r="AG557" s="3">
        <v>96950</v>
      </c>
      <c r="AH557" t="s">
        <v>121</v>
      </c>
      <c r="AJ557" s="10">
        <v>16702356129</v>
      </c>
      <c r="AL557" t="s">
        <v>1074</v>
      </c>
      <c r="BD557" t="str">
        <f>"49-9071.00"</f>
        <v>49-9071.00</v>
      </c>
      <c r="BE557" t="s">
        <v>169</v>
      </c>
      <c r="BF557" t="s">
        <v>1075</v>
      </c>
      <c r="BG557" t="s">
        <v>575</v>
      </c>
      <c r="BH557">
        <v>5</v>
      </c>
      <c r="BJ557" s="1">
        <v>45658</v>
      </c>
      <c r="BK557" s="1">
        <v>46022</v>
      </c>
      <c r="BN557">
        <v>35</v>
      </c>
      <c r="BO557">
        <v>0</v>
      </c>
      <c r="BP557">
        <v>7</v>
      </c>
      <c r="BQ557">
        <v>7</v>
      </c>
      <c r="BR557">
        <v>7</v>
      </c>
      <c r="BS557">
        <v>7</v>
      </c>
      <c r="BT557">
        <v>7</v>
      </c>
      <c r="BU557">
        <v>0</v>
      </c>
      <c r="BV557" t="str">
        <f>"8:00 AM"</f>
        <v>8:00 AM</v>
      </c>
      <c r="BW557" t="str">
        <f>"4:00 PM"</f>
        <v>4:00 PM</v>
      </c>
      <c r="BX557" t="s">
        <v>133</v>
      </c>
      <c r="BY557">
        <v>0</v>
      </c>
      <c r="BZ557">
        <v>12</v>
      </c>
      <c r="CA557" t="s">
        <v>115</v>
      </c>
      <c r="CC557" t="s">
        <v>1076</v>
      </c>
      <c r="CD557" t="s">
        <v>1077</v>
      </c>
      <c r="CE557" t="s">
        <v>1078</v>
      </c>
      <c r="CF557" t="s">
        <v>119</v>
      </c>
      <c r="CG557" t="s">
        <v>120</v>
      </c>
      <c r="CH557" s="3">
        <v>96950</v>
      </c>
      <c r="CI557" s="4">
        <v>9.75</v>
      </c>
      <c r="CJ557" s="4">
        <v>9.75</v>
      </c>
      <c r="CK557" s="4">
        <v>14.63</v>
      </c>
      <c r="CL557" s="4">
        <v>14.63</v>
      </c>
      <c r="CM557" t="s">
        <v>136</v>
      </c>
      <c r="CO557" t="s">
        <v>137</v>
      </c>
      <c r="CQ557" t="s">
        <v>115</v>
      </c>
      <c r="CR557" t="s">
        <v>138</v>
      </c>
      <c r="CS557" t="s">
        <v>139</v>
      </c>
      <c r="CT557" t="s">
        <v>138</v>
      </c>
      <c r="CU557" t="s">
        <v>139</v>
      </c>
      <c r="CV557" t="s">
        <v>138</v>
      </c>
      <c r="CW557" t="s">
        <v>139</v>
      </c>
      <c r="CX557" t="s">
        <v>1079</v>
      </c>
      <c r="CY557" s="10">
        <v>16702356129</v>
      </c>
      <c r="CZ557" t="s">
        <v>1080</v>
      </c>
      <c r="DA557" t="s">
        <v>417</v>
      </c>
      <c r="DB557" t="s">
        <v>138</v>
      </c>
      <c r="DC557" t="s">
        <v>115</v>
      </c>
    </row>
    <row r="558" spans="1:112" ht="14.45" customHeight="1" x14ac:dyDescent="0.25">
      <c r="A558" t="s">
        <v>2273</v>
      </c>
      <c r="B558" t="s">
        <v>248</v>
      </c>
      <c r="C558" s="1">
        <v>45536</v>
      </c>
      <c r="D558" s="1">
        <v>45600</v>
      </c>
      <c r="E558" t="s">
        <v>210</v>
      </c>
      <c r="F558" s="1">
        <v>45625</v>
      </c>
      <c r="G558" t="s">
        <v>115</v>
      </c>
      <c r="H558" t="s">
        <v>115</v>
      </c>
      <c r="I558" t="s">
        <v>115</v>
      </c>
      <c r="J558" t="s">
        <v>2274</v>
      </c>
      <c r="K558" t="s">
        <v>2275</v>
      </c>
      <c r="L558" t="s">
        <v>2276</v>
      </c>
      <c r="M558" t="s">
        <v>2277</v>
      </c>
      <c r="N558" t="s">
        <v>128</v>
      </c>
      <c r="O558" t="s">
        <v>120</v>
      </c>
      <c r="P558" s="3">
        <v>96950</v>
      </c>
      <c r="Q558" t="s">
        <v>121</v>
      </c>
      <c r="R558" t="s">
        <v>1661</v>
      </c>
      <c r="S558" s="10">
        <v>16702353481</v>
      </c>
      <c r="U558" t="s">
        <v>2278</v>
      </c>
      <c r="V558">
        <v>811111</v>
      </c>
      <c r="W558" t="s">
        <v>123</v>
      </c>
      <c r="Y558" t="s">
        <v>2279</v>
      </c>
      <c r="Z558" t="s">
        <v>2280</v>
      </c>
      <c r="AA558" t="s">
        <v>2281</v>
      </c>
      <c r="AB558" t="s">
        <v>2220</v>
      </c>
      <c r="AC558" t="s">
        <v>2276</v>
      </c>
      <c r="AD558" t="s">
        <v>2277</v>
      </c>
      <c r="AE558" t="s">
        <v>128</v>
      </c>
      <c r="AF558" t="s">
        <v>120</v>
      </c>
      <c r="AG558" s="3">
        <v>96950</v>
      </c>
      <c r="AH558" t="s">
        <v>121</v>
      </c>
      <c r="AI558" t="s">
        <v>128</v>
      </c>
      <c r="AJ558" s="10">
        <v>16702353481</v>
      </c>
      <c r="AL558" t="s">
        <v>2282</v>
      </c>
      <c r="BD558" t="str">
        <f>"49-9071.00"</f>
        <v>49-9071.00</v>
      </c>
      <c r="BE558" t="s">
        <v>169</v>
      </c>
      <c r="BF558" t="s">
        <v>2283</v>
      </c>
      <c r="BG558" t="s">
        <v>1101</v>
      </c>
      <c r="BH558">
        <v>2</v>
      </c>
      <c r="BI558">
        <v>2</v>
      </c>
      <c r="BJ558" s="1">
        <v>45627</v>
      </c>
      <c r="BK558" s="1">
        <v>45991</v>
      </c>
      <c r="BL558" s="1">
        <v>45627</v>
      </c>
      <c r="BM558" s="1">
        <v>45991</v>
      </c>
      <c r="BN558">
        <v>35</v>
      </c>
      <c r="BO558">
        <v>0</v>
      </c>
      <c r="BP558">
        <v>7</v>
      </c>
      <c r="BQ558">
        <v>7</v>
      </c>
      <c r="BR558">
        <v>7</v>
      </c>
      <c r="BS558">
        <v>7</v>
      </c>
      <c r="BT558">
        <v>7</v>
      </c>
      <c r="BU558">
        <v>0</v>
      </c>
      <c r="BV558" t="str">
        <f>"8:00 AM"</f>
        <v>8:00 AM</v>
      </c>
      <c r="BW558" t="str">
        <f>"4:00 PM"</f>
        <v>4:00 PM</v>
      </c>
      <c r="BX558" t="s">
        <v>240</v>
      </c>
      <c r="BY558">
        <v>0</v>
      </c>
      <c r="BZ558">
        <v>12</v>
      </c>
      <c r="CA558" t="s">
        <v>115</v>
      </c>
      <c r="CC558" t="s">
        <v>2284</v>
      </c>
      <c r="CD558" t="s">
        <v>2276</v>
      </c>
      <c r="CE558" t="s">
        <v>2277</v>
      </c>
      <c r="CF558" t="s">
        <v>128</v>
      </c>
      <c r="CG558" t="s">
        <v>120</v>
      </c>
      <c r="CH558" s="3">
        <v>96950</v>
      </c>
      <c r="CI558" s="4">
        <v>9.75</v>
      </c>
      <c r="CJ558" s="4">
        <v>9.75</v>
      </c>
      <c r="CK558" s="4">
        <v>14.63</v>
      </c>
      <c r="CL558" s="4">
        <v>14.63</v>
      </c>
      <c r="CM558" t="s">
        <v>136</v>
      </c>
      <c r="CN558" t="s">
        <v>139</v>
      </c>
      <c r="CO558" t="s">
        <v>137</v>
      </c>
      <c r="CQ558" t="s">
        <v>115</v>
      </c>
      <c r="CR558" t="s">
        <v>138</v>
      </c>
      <c r="CS558" t="s">
        <v>139</v>
      </c>
      <c r="CT558" t="s">
        <v>138</v>
      </c>
      <c r="CU558" t="s">
        <v>139</v>
      </c>
      <c r="CV558" t="s">
        <v>138</v>
      </c>
      <c r="CW558" t="s">
        <v>138</v>
      </c>
      <c r="CX558" t="s">
        <v>2285</v>
      </c>
      <c r="CY558" s="10">
        <v>16702353481</v>
      </c>
      <c r="CZ558" t="s">
        <v>2282</v>
      </c>
      <c r="DA558" t="s">
        <v>139</v>
      </c>
      <c r="DB558" t="s">
        <v>138</v>
      </c>
      <c r="DC558" t="s">
        <v>115</v>
      </c>
      <c r="DD558" t="s">
        <v>1710</v>
      </c>
      <c r="DE558" t="s">
        <v>2286</v>
      </c>
      <c r="DF558" t="s">
        <v>1741</v>
      </c>
      <c r="DG558" t="s">
        <v>2274</v>
      </c>
      <c r="DH558" t="s">
        <v>2282</v>
      </c>
    </row>
    <row r="559" spans="1:112" ht="14.45" customHeight="1" x14ac:dyDescent="0.25">
      <c r="A559" t="s">
        <v>3046</v>
      </c>
      <c r="B559" t="s">
        <v>142</v>
      </c>
      <c r="C559" s="1">
        <v>45594</v>
      </c>
      <c r="D559" s="1">
        <v>45600</v>
      </c>
      <c r="E559" t="s">
        <v>210</v>
      </c>
      <c r="F559" s="1">
        <v>45776</v>
      </c>
      <c r="G559" t="s">
        <v>138</v>
      </c>
      <c r="H559" t="s">
        <v>115</v>
      </c>
      <c r="I559" t="s">
        <v>115</v>
      </c>
      <c r="J559" t="s">
        <v>3047</v>
      </c>
      <c r="K559" t="s">
        <v>3048</v>
      </c>
      <c r="L559" t="s">
        <v>3049</v>
      </c>
      <c r="N559" t="s">
        <v>377</v>
      </c>
      <c r="O559" t="s">
        <v>120</v>
      </c>
      <c r="P559" s="3">
        <v>96951</v>
      </c>
      <c r="Q559" t="s">
        <v>121</v>
      </c>
      <c r="S559" s="10">
        <v>16705323394</v>
      </c>
      <c r="U559" t="s">
        <v>3050</v>
      </c>
      <c r="V559">
        <v>45711</v>
      </c>
      <c r="W559" t="s">
        <v>123</v>
      </c>
      <c r="Y559" t="s">
        <v>3051</v>
      </c>
      <c r="Z559" t="s">
        <v>3052</v>
      </c>
      <c r="AB559" t="s">
        <v>3053</v>
      </c>
      <c r="AC559" t="s">
        <v>3049</v>
      </c>
      <c r="AE559" t="s">
        <v>377</v>
      </c>
      <c r="AF559" t="s">
        <v>120</v>
      </c>
      <c r="AG559" s="3">
        <v>96951</v>
      </c>
      <c r="AH559" t="s">
        <v>121</v>
      </c>
      <c r="AJ559" s="10">
        <v>16705323394</v>
      </c>
      <c r="AL559" t="s">
        <v>3054</v>
      </c>
      <c r="BD559" t="str">
        <f>"41-2011.00"</f>
        <v>41-2011.00</v>
      </c>
      <c r="BE559" t="s">
        <v>2688</v>
      </c>
      <c r="BF559" t="s">
        <v>3055</v>
      </c>
      <c r="BG559" t="s">
        <v>3056</v>
      </c>
      <c r="BH559">
        <v>1</v>
      </c>
      <c r="BJ559" s="1">
        <v>45778</v>
      </c>
      <c r="BK559" s="1">
        <v>46142</v>
      </c>
      <c r="BN559">
        <v>35</v>
      </c>
      <c r="BO559">
        <v>5</v>
      </c>
      <c r="BP559">
        <v>5</v>
      </c>
      <c r="BQ559">
        <v>5</v>
      </c>
      <c r="BR559">
        <v>5</v>
      </c>
      <c r="BS559">
        <v>5</v>
      </c>
      <c r="BT559">
        <v>5</v>
      </c>
      <c r="BU559">
        <v>5</v>
      </c>
      <c r="BV559" t="str">
        <f>"6:30 AM"</f>
        <v>6:30 AM</v>
      </c>
      <c r="BW559" t="str">
        <f>"11:30 AM"</f>
        <v>11:30 AM</v>
      </c>
      <c r="BX559" t="s">
        <v>133</v>
      </c>
      <c r="BY559">
        <v>0</v>
      </c>
      <c r="BZ559">
        <v>12</v>
      </c>
      <c r="CA559" t="s">
        <v>115</v>
      </c>
      <c r="CC559" s="2" t="s">
        <v>3057</v>
      </c>
      <c r="CD559" t="s">
        <v>3049</v>
      </c>
      <c r="CF559" t="s">
        <v>377</v>
      </c>
      <c r="CG559" t="s">
        <v>120</v>
      </c>
      <c r="CH559" s="3">
        <v>96951</v>
      </c>
      <c r="CI559" s="4">
        <v>7.89</v>
      </c>
      <c r="CJ559" s="4">
        <v>7.89</v>
      </c>
      <c r="CK559" s="4">
        <v>0</v>
      </c>
      <c r="CL559" s="4">
        <v>0</v>
      </c>
      <c r="CM559" t="s">
        <v>136</v>
      </c>
      <c r="CO559" t="s">
        <v>137</v>
      </c>
      <c r="CQ559" t="s">
        <v>115</v>
      </c>
      <c r="CR559" t="s">
        <v>138</v>
      </c>
      <c r="CS559" t="s">
        <v>139</v>
      </c>
      <c r="CT559" t="s">
        <v>139</v>
      </c>
      <c r="CU559" t="s">
        <v>139</v>
      </c>
      <c r="CV559" t="s">
        <v>138</v>
      </c>
      <c r="CW559" t="s">
        <v>139</v>
      </c>
      <c r="CX559" t="s">
        <v>3058</v>
      </c>
      <c r="CY559" s="10">
        <v>16705323394</v>
      </c>
      <c r="CZ559" t="s">
        <v>3059</v>
      </c>
      <c r="DA559" t="s">
        <v>3059</v>
      </c>
      <c r="DB559" t="s">
        <v>138</v>
      </c>
      <c r="DC559" t="s">
        <v>115</v>
      </c>
    </row>
    <row r="560" spans="1:112" ht="14.45" customHeight="1" x14ac:dyDescent="0.25">
      <c r="A560" t="s">
        <v>4402</v>
      </c>
      <c r="B560" t="s">
        <v>158</v>
      </c>
      <c r="C560" s="1">
        <v>45506</v>
      </c>
      <c r="D560" s="1">
        <v>45600</v>
      </c>
      <c r="E560" t="s">
        <v>210</v>
      </c>
      <c r="F560" s="1">
        <v>45564</v>
      </c>
      <c r="G560" t="s">
        <v>115</v>
      </c>
      <c r="H560" t="s">
        <v>115</v>
      </c>
      <c r="I560" t="s">
        <v>115</v>
      </c>
      <c r="J560" t="s">
        <v>4403</v>
      </c>
      <c r="K560" t="s">
        <v>4404</v>
      </c>
      <c r="L560" t="s">
        <v>4405</v>
      </c>
      <c r="M560" t="s">
        <v>4405</v>
      </c>
      <c r="N560" t="s">
        <v>128</v>
      </c>
      <c r="O560" t="s">
        <v>120</v>
      </c>
      <c r="P560" s="3">
        <v>96950</v>
      </c>
      <c r="Q560" t="s">
        <v>121</v>
      </c>
      <c r="S560" s="10">
        <v>16702332288</v>
      </c>
      <c r="U560" t="s">
        <v>4406</v>
      </c>
      <c r="V560">
        <v>812112</v>
      </c>
      <c r="W560" t="s">
        <v>123</v>
      </c>
      <c r="Y560" t="s">
        <v>4407</v>
      </c>
      <c r="Z560" t="s">
        <v>4408</v>
      </c>
      <c r="AA560" t="s">
        <v>4409</v>
      </c>
      <c r="AB560" t="s">
        <v>126</v>
      </c>
      <c r="AC560" t="s">
        <v>4410</v>
      </c>
      <c r="AD560" t="s">
        <v>4405</v>
      </c>
      <c r="AE560" t="s">
        <v>128</v>
      </c>
      <c r="AF560" t="s">
        <v>120</v>
      </c>
      <c r="AG560" s="3">
        <v>96950</v>
      </c>
      <c r="AH560" t="s">
        <v>121</v>
      </c>
      <c r="AJ560" s="10">
        <v>16702332288</v>
      </c>
      <c r="AL560" t="s">
        <v>4411</v>
      </c>
      <c r="BD560" t="str">
        <f>"39-5012.00"</f>
        <v>39-5012.00</v>
      </c>
      <c r="BE560" t="s">
        <v>1772</v>
      </c>
      <c r="BF560" t="s">
        <v>4412</v>
      </c>
      <c r="BG560" t="s">
        <v>4413</v>
      </c>
      <c r="BH560">
        <v>2</v>
      </c>
      <c r="BJ560" s="1">
        <v>45566</v>
      </c>
      <c r="BK560" s="1">
        <v>45930</v>
      </c>
      <c r="BN560">
        <v>35</v>
      </c>
      <c r="BO560">
        <v>0</v>
      </c>
      <c r="BP560">
        <v>7</v>
      </c>
      <c r="BQ560">
        <v>7</v>
      </c>
      <c r="BR560">
        <v>7</v>
      </c>
      <c r="BS560">
        <v>7</v>
      </c>
      <c r="BT560">
        <v>7</v>
      </c>
      <c r="BU560">
        <v>0</v>
      </c>
      <c r="BV560" t="str">
        <f>"11:00 AM"</f>
        <v>11:00 AM</v>
      </c>
      <c r="BW560" t="str">
        <f>"7:00 PM"</f>
        <v>7:00 PM</v>
      </c>
      <c r="BX560" t="s">
        <v>133</v>
      </c>
      <c r="BY560">
        <v>0</v>
      </c>
      <c r="BZ560">
        <v>12</v>
      </c>
      <c r="CA560" t="s">
        <v>115</v>
      </c>
      <c r="CC560" t="s">
        <v>4414</v>
      </c>
      <c r="CD560" t="s">
        <v>4415</v>
      </c>
      <c r="CE560" t="s">
        <v>4416</v>
      </c>
      <c r="CF560" t="s">
        <v>306</v>
      </c>
      <c r="CG560" t="s">
        <v>120</v>
      </c>
      <c r="CH560" s="3">
        <v>96950</v>
      </c>
      <c r="CI560" s="4">
        <v>7.98</v>
      </c>
      <c r="CJ560" s="4">
        <v>7.98</v>
      </c>
      <c r="CK560" s="4">
        <v>11.97</v>
      </c>
      <c r="CL560" s="4">
        <v>11.97</v>
      </c>
      <c r="CM560" t="s">
        <v>136</v>
      </c>
      <c r="CN560" t="s">
        <v>224</v>
      </c>
      <c r="CO560" t="s">
        <v>137</v>
      </c>
      <c r="CQ560" t="s">
        <v>115</v>
      </c>
      <c r="CR560" t="s">
        <v>138</v>
      </c>
      <c r="CS560" t="s">
        <v>139</v>
      </c>
      <c r="CT560" t="s">
        <v>138</v>
      </c>
      <c r="CU560" t="s">
        <v>139</v>
      </c>
      <c r="CV560" t="s">
        <v>138</v>
      </c>
      <c r="CW560" t="s">
        <v>139</v>
      </c>
      <c r="CX560" t="s">
        <v>4417</v>
      </c>
      <c r="CY560" s="10">
        <v>16702332288</v>
      </c>
      <c r="CZ560" t="s">
        <v>4411</v>
      </c>
      <c r="DA560" t="s">
        <v>139</v>
      </c>
      <c r="DB560" t="s">
        <v>138</v>
      </c>
      <c r="DC560" t="s">
        <v>115</v>
      </c>
    </row>
    <row r="561" spans="1:112" ht="14.45" customHeight="1" x14ac:dyDescent="0.25">
      <c r="A561" t="s">
        <v>4862</v>
      </c>
      <c r="B561" t="s">
        <v>248</v>
      </c>
      <c r="C561" s="1">
        <v>45524</v>
      </c>
      <c r="D561" s="1">
        <v>45600</v>
      </c>
      <c r="E561" t="s">
        <v>114</v>
      </c>
      <c r="G561" t="s">
        <v>115</v>
      </c>
      <c r="H561" t="s">
        <v>115</v>
      </c>
      <c r="I561" t="s">
        <v>115</v>
      </c>
      <c r="J561" t="s">
        <v>4863</v>
      </c>
      <c r="L561" t="s">
        <v>4864</v>
      </c>
      <c r="M561" t="s">
        <v>4865</v>
      </c>
      <c r="N561" t="s">
        <v>1172</v>
      </c>
      <c r="O561" t="s">
        <v>120</v>
      </c>
      <c r="P561" s="3">
        <v>96950</v>
      </c>
      <c r="Q561" t="s">
        <v>121</v>
      </c>
      <c r="S561" s="10">
        <v>16702351662</v>
      </c>
      <c r="U561" t="s">
        <v>4866</v>
      </c>
      <c r="V561">
        <v>811412</v>
      </c>
      <c r="W561" t="s">
        <v>123</v>
      </c>
      <c r="Y561" t="s">
        <v>643</v>
      </c>
      <c r="Z561" t="s">
        <v>4867</v>
      </c>
      <c r="AA561" t="s">
        <v>4189</v>
      </c>
      <c r="AB561" t="s">
        <v>4868</v>
      </c>
      <c r="AC561" t="s">
        <v>4864</v>
      </c>
      <c r="AD561" t="s">
        <v>4865</v>
      </c>
      <c r="AE561" t="s">
        <v>1172</v>
      </c>
      <c r="AF561" t="s">
        <v>120</v>
      </c>
      <c r="AG561" s="3">
        <v>96950</v>
      </c>
      <c r="AH561" t="s">
        <v>121</v>
      </c>
      <c r="AJ561" s="10">
        <v>16702351662</v>
      </c>
      <c r="AL561" t="s">
        <v>4869</v>
      </c>
      <c r="BD561" t="str">
        <f>"49-3023.00"</f>
        <v>49-3023.00</v>
      </c>
      <c r="BE561" t="s">
        <v>2122</v>
      </c>
      <c r="BF561" t="s">
        <v>4870</v>
      </c>
      <c r="BG561" t="s">
        <v>4871</v>
      </c>
      <c r="BH561">
        <v>1</v>
      </c>
      <c r="BI561">
        <v>1</v>
      </c>
      <c r="BJ561" s="1">
        <v>45597</v>
      </c>
      <c r="BK561" s="1">
        <v>45961</v>
      </c>
      <c r="BL561" s="1">
        <v>45600</v>
      </c>
      <c r="BM561" s="1">
        <v>45961</v>
      </c>
      <c r="BN561">
        <v>40</v>
      </c>
      <c r="BO561">
        <v>0</v>
      </c>
      <c r="BP561">
        <v>8</v>
      </c>
      <c r="BQ561">
        <v>8</v>
      </c>
      <c r="BR561">
        <v>8</v>
      </c>
      <c r="BS561">
        <v>8</v>
      </c>
      <c r="BT561">
        <v>8</v>
      </c>
      <c r="BU561">
        <v>0</v>
      </c>
      <c r="BV561" t="str">
        <f>"8:00 AM"</f>
        <v>8:00 AM</v>
      </c>
      <c r="BW561" t="str">
        <f>"5:00 PM"</f>
        <v>5:00 PM</v>
      </c>
      <c r="BX561" t="s">
        <v>133</v>
      </c>
      <c r="BY561">
        <v>0</v>
      </c>
      <c r="BZ561">
        <v>12</v>
      </c>
      <c r="CA561" t="s">
        <v>115</v>
      </c>
      <c r="CC561" s="2" t="s">
        <v>4872</v>
      </c>
      <c r="CD561" t="s">
        <v>4864</v>
      </c>
      <c r="CE561" t="s">
        <v>4865</v>
      </c>
      <c r="CF561" t="s">
        <v>128</v>
      </c>
      <c r="CG561" t="s">
        <v>120</v>
      </c>
      <c r="CH561" s="3">
        <v>96950</v>
      </c>
      <c r="CI561" s="4">
        <v>12.48</v>
      </c>
      <c r="CJ561" s="4">
        <v>12.48</v>
      </c>
      <c r="CK561" s="4">
        <v>18.72</v>
      </c>
      <c r="CL561" s="4">
        <v>18.72</v>
      </c>
      <c r="CM561" t="s">
        <v>136</v>
      </c>
      <c r="CO561" t="s">
        <v>137</v>
      </c>
      <c r="CQ561" t="s">
        <v>115</v>
      </c>
      <c r="CR561" t="s">
        <v>138</v>
      </c>
      <c r="CS561" t="s">
        <v>139</v>
      </c>
      <c r="CT561" t="s">
        <v>138</v>
      </c>
      <c r="CU561" t="s">
        <v>139</v>
      </c>
      <c r="CV561" t="s">
        <v>138</v>
      </c>
      <c r="CW561" t="s">
        <v>139</v>
      </c>
      <c r="CX561" t="s">
        <v>139</v>
      </c>
      <c r="CY561" s="10">
        <v>16702351662</v>
      </c>
      <c r="CZ561" t="s">
        <v>4869</v>
      </c>
      <c r="DA561" t="s">
        <v>139</v>
      </c>
      <c r="DB561" t="s">
        <v>138</v>
      </c>
      <c r="DC561" t="s">
        <v>115</v>
      </c>
    </row>
    <row r="562" spans="1:112" ht="14.45" customHeight="1" x14ac:dyDescent="0.25">
      <c r="A562" t="s">
        <v>6925</v>
      </c>
      <c r="B562" t="s">
        <v>248</v>
      </c>
      <c r="C562" s="1">
        <v>45533</v>
      </c>
      <c r="D562" s="1">
        <v>45600</v>
      </c>
      <c r="E562" t="s">
        <v>114</v>
      </c>
      <c r="G562" t="s">
        <v>115</v>
      </c>
      <c r="H562" t="s">
        <v>115</v>
      </c>
      <c r="I562" t="s">
        <v>115</v>
      </c>
      <c r="J562" t="s">
        <v>1067</v>
      </c>
      <c r="K562" t="s">
        <v>2445</v>
      </c>
      <c r="L562" t="s">
        <v>1069</v>
      </c>
      <c r="N562" t="s">
        <v>119</v>
      </c>
      <c r="O562" t="s">
        <v>120</v>
      </c>
      <c r="P562" s="3">
        <v>96950</v>
      </c>
      <c r="Q562" t="s">
        <v>121</v>
      </c>
      <c r="S562" s="10">
        <v>16702356129</v>
      </c>
      <c r="U562" t="s">
        <v>1070</v>
      </c>
      <c r="V562">
        <v>812112</v>
      </c>
      <c r="W562" t="s">
        <v>123</v>
      </c>
      <c r="Y562" t="s">
        <v>1071</v>
      </c>
      <c r="Z562" t="s">
        <v>1072</v>
      </c>
      <c r="AA562" t="s">
        <v>1073</v>
      </c>
      <c r="AB562" t="s">
        <v>792</v>
      </c>
      <c r="AC562" t="s">
        <v>1069</v>
      </c>
      <c r="AE562" t="s">
        <v>119</v>
      </c>
      <c r="AF562" t="s">
        <v>120</v>
      </c>
      <c r="AG562" s="3">
        <v>96950</v>
      </c>
      <c r="AH562" t="s">
        <v>121</v>
      </c>
      <c r="AJ562" s="10">
        <v>16702356129</v>
      </c>
      <c r="AL562" t="s">
        <v>1074</v>
      </c>
      <c r="BD562" t="str">
        <f>"39-5012.00"</f>
        <v>39-5012.00</v>
      </c>
      <c r="BE562" t="s">
        <v>1772</v>
      </c>
      <c r="BF562" t="s">
        <v>2446</v>
      </c>
      <c r="BG562" t="s">
        <v>2447</v>
      </c>
      <c r="BH562">
        <v>5</v>
      </c>
      <c r="BI562">
        <v>5</v>
      </c>
      <c r="BJ562" s="1">
        <v>45566</v>
      </c>
      <c r="BK562" s="1">
        <v>45930</v>
      </c>
      <c r="BL562" s="1">
        <v>45600</v>
      </c>
      <c r="BM562" s="1">
        <v>45930</v>
      </c>
      <c r="BN562">
        <v>35</v>
      </c>
      <c r="BO562">
        <v>7</v>
      </c>
      <c r="BP562">
        <v>0</v>
      </c>
      <c r="BQ562">
        <v>0</v>
      </c>
      <c r="BR562">
        <v>7</v>
      </c>
      <c r="BS562">
        <v>7</v>
      </c>
      <c r="BT562">
        <v>7</v>
      </c>
      <c r="BU562">
        <v>7</v>
      </c>
      <c r="BV562" t="str">
        <f>"11:00 AM"</f>
        <v>11:00 AM</v>
      </c>
      <c r="BW562" t="str">
        <f>"7:00 PM"</f>
        <v>7:00 PM</v>
      </c>
      <c r="BX562" t="s">
        <v>133</v>
      </c>
      <c r="BY562">
        <v>0</v>
      </c>
      <c r="BZ562">
        <v>12</v>
      </c>
      <c r="CA562" t="s">
        <v>115</v>
      </c>
      <c r="CC562" s="2" t="s">
        <v>6926</v>
      </c>
      <c r="CD562" t="s">
        <v>1077</v>
      </c>
      <c r="CE562" t="s">
        <v>1078</v>
      </c>
      <c r="CF562" t="s">
        <v>119</v>
      </c>
      <c r="CG562" t="s">
        <v>120</v>
      </c>
      <c r="CH562" s="3">
        <v>96950</v>
      </c>
      <c r="CI562" s="4">
        <v>7.98</v>
      </c>
      <c r="CJ562" s="4">
        <v>7.98</v>
      </c>
      <c r="CK562" s="4">
        <v>11.97</v>
      </c>
      <c r="CL562" s="4">
        <v>11.97</v>
      </c>
      <c r="CM562" t="s">
        <v>136</v>
      </c>
      <c r="CO562" t="s">
        <v>137</v>
      </c>
      <c r="CQ562" t="s">
        <v>115</v>
      </c>
      <c r="CR562" t="s">
        <v>138</v>
      </c>
      <c r="CS562" t="s">
        <v>139</v>
      </c>
      <c r="CT562" t="s">
        <v>138</v>
      </c>
      <c r="CU562" t="s">
        <v>139</v>
      </c>
      <c r="CV562" t="s">
        <v>138</v>
      </c>
      <c r="CW562" t="s">
        <v>139</v>
      </c>
      <c r="CX562" t="s">
        <v>2862</v>
      </c>
      <c r="CY562" s="10">
        <v>16702356129</v>
      </c>
      <c r="CZ562" t="s">
        <v>1080</v>
      </c>
      <c r="DA562" t="s">
        <v>417</v>
      </c>
      <c r="DB562" t="s">
        <v>138</v>
      </c>
      <c r="DC562" t="s">
        <v>115</v>
      </c>
    </row>
    <row r="563" spans="1:112" ht="14.45" customHeight="1" x14ac:dyDescent="0.25">
      <c r="A563" t="s">
        <v>7403</v>
      </c>
      <c r="B563" t="s">
        <v>158</v>
      </c>
      <c r="C563" s="1">
        <v>45538</v>
      </c>
      <c r="D563" s="1">
        <v>45600</v>
      </c>
      <c r="E563" t="s">
        <v>114</v>
      </c>
      <c r="G563" t="s">
        <v>138</v>
      </c>
      <c r="H563" t="s">
        <v>138</v>
      </c>
      <c r="I563" t="s">
        <v>115</v>
      </c>
      <c r="J563" t="s">
        <v>590</v>
      </c>
      <c r="K563" t="s">
        <v>991</v>
      </c>
      <c r="L563" t="s">
        <v>992</v>
      </c>
      <c r="M563" t="s">
        <v>993</v>
      </c>
      <c r="N563" t="s">
        <v>128</v>
      </c>
      <c r="O563" t="s">
        <v>120</v>
      </c>
      <c r="P563" s="3">
        <v>96950</v>
      </c>
      <c r="Q563" t="s">
        <v>121</v>
      </c>
      <c r="S563" s="10">
        <v>16702854403</v>
      </c>
      <c r="U563" t="s">
        <v>594</v>
      </c>
      <c r="V563">
        <v>56179</v>
      </c>
      <c r="W563" t="s">
        <v>123</v>
      </c>
      <c r="Y563" t="s">
        <v>994</v>
      </c>
      <c r="Z563" t="s">
        <v>995</v>
      </c>
      <c r="AA563" t="s">
        <v>996</v>
      </c>
      <c r="AB563" t="s">
        <v>997</v>
      </c>
      <c r="AC563" t="s">
        <v>992</v>
      </c>
      <c r="AD563" t="s">
        <v>993</v>
      </c>
      <c r="AE563" t="s">
        <v>128</v>
      </c>
      <c r="AF563" t="s">
        <v>120</v>
      </c>
      <c r="AG563" s="3">
        <v>96950</v>
      </c>
      <c r="AH563" t="s">
        <v>121</v>
      </c>
      <c r="AJ563" s="10">
        <v>16702854403</v>
      </c>
      <c r="AL563" t="s">
        <v>599</v>
      </c>
      <c r="BD563" t="str">
        <f>"49-9071.00"</f>
        <v>49-9071.00</v>
      </c>
      <c r="BE563" t="s">
        <v>169</v>
      </c>
      <c r="BF563" t="s">
        <v>998</v>
      </c>
      <c r="BG563" t="s">
        <v>797</v>
      </c>
      <c r="BH563">
        <v>5</v>
      </c>
      <c r="BJ563" s="1">
        <v>45566</v>
      </c>
      <c r="BK563" s="1">
        <v>45930</v>
      </c>
      <c r="BN563">
        <v>40</v>
      </c>
      <c r="BO563">
        <v>0</v>
      </c>
      <c r="BP563">
        <v>8</v>
      </c>
      <c r="BQ563">
        <v>8</v>
      </c>
      <c r="BR563">
        <v>8</v>
      </c>
      <c r="BS563">
        <v>8</v>
      </c>
      <c r="BT563">
        <v>8</v>
      </c>
      <c r="BU563">
        <v>0</v>
      </c>
      <c r="BV563" t="str">
        <f>"8:14 AM"</f>
        <v>8:14 AM</v>
      </c>
      <c r="BW563" t="str">
        <f>"5:14 PM"</f>
        <v>5:14 PM</v>
      </c>
      <c r="BX563" t="s">
        <v>133</v>
      </c>
      <c r="BY563">
        <v>0</v>
      </c>
      <c r="BZ563">
        <v>24</v>
      </c>
      <c r="CA563" t="s">
        <v>115</v>
      </c>
      <c r="CC563" t="s">
        <v>999</v>
      </c>
      <c r="CD563" t="s">
        <v>992</v>
      </c>
      <c r="CE563" t="s">
        <v>1000</v>
      </c>
      <c r="CF563" t="s">
        <v>128</v>
      </c>
      <c r="CG563" t="s">
        <v>120</v>
      </c>
      <c r="CH563" s="3">
        <v>96950</v>
      </c>
      <c r="CI563" s="4">
        <v>9.75</v>
      </c>
      <c r="CJ563" s="4">
        <v>9.75</v>
      </c>
      <c r="CK563" s="4">
        <v>14.63</v>
      </c>
      <c r="CL563" s="4">
        <v>14.63</v>
      </c>
      <c r="CM563" t="s">
        <v>136</v>
      </c>
      <c r="CN563" t="s">
        <v>602</v>
      </c>
      <c r="CO563" t="s">
        <v>137</v>
      </c>
      <c r="CQ563" t="s">
        <v>115</v>
      </c>
      <c r="CR563" t="s">
        <v>138</v>
      </c>
      <c r="CS563" t="s">
        <v>138</v>
      </c>
      <c r="CT563" t="s">
        <v>138</v>
      </c>
      <c r="CU563" t="s">
        <v>139</v>
      </c>
      <c r="CV563" t="s">
        <v>138</v>
      </c>
      <c r="CW563" t="s">
        <v>138</v>
      </c>
      <c r="CX563" t="s">
        <v>7404</v>
      </c>
      <c r="CY563" s="10">
        <v>16702850063</v>
      </c>
      <c r="CZ563" t="s">
        <v>599</v>
      </c>
      <c r="DA563" t="s">
        <v>139</v>
      </c>
      <c r="DB563" t="s">
        <v>138</v>
      </c>
      <c r="DC563" t="s">
        <v>115</v>
      </c>
    </row>
    <row r="564" spans="1:112" ht="14.45" customHeight="1" x14ac:dyDescent="0.25">
      <c r="A564" t="s">
        <v>7407</v>
      </c>
      <c r="B564" t="s">
        <v>158</v>
      </c>
      <c r="C564" s="1">
        <v>45506</v>
      </c>
      <c r="D564" s="1">
        <v>45600</v>
      </c>
      <c r="E564" t="s">
        <v>210</v>
      </c>
      <c r="F564" s="1">
        <v>45564</v>
      </c>
      <c r="G564" t="s">
        <v>115</v>
      </c>
      <c r="H564" t="s">
        <v>115</v>
      </c>
      <c r="I564" t="s">
        <v>115</v>
      </c>
      <c r="J564" t="s">
        <v>2509</v>
      </c>
      <c r="K564" t="s">
        <v>2510</v>
      </c>
      <c r="L564" t="s">
        <v>2160</v>
      </c>
      <c r="M564" t="s">
        <v>2161</v>
      </c>
      <c r="N564" t="s">
        <v>128</v>
      </c>
      <c r="O564" t="s">
        <v>120</v>
      </c>
      <c r="P564" s="3">
        <v>96950</v>
      </c>
      <c r="Q564" t="s">
        <v>121</v>
      </c>
      <c r="S564" s="10">
        <v>16702872161</v>
      </c>
      <c r="U564" t="s">
        <v>2162</v>
      </c>
      <c r="V564">
        <v>561612</v>
      </c>
      <c r="W564" t="s">
        <v>123</v>
      </c>
      <c r="Y564" t="s">
        <v>2163</v>
      </c>
      <c r="Z564" t="s">
        <v>2170</v>
      </c>
      <c r="AB564" t="s">
        <v>658</v>
      </c>
      <c r="AC564" t="s">
        <v>2511</v>
      </c>
      <c r="AD564" t="s">
        <v>2165</v>
      </c>
      <c r="AE564" t="s">
        <v>128</v>
      </c>
      <c r="AF564" t="s">
        <v>120</v>
      </c>
      <c r="AG564" s="3">
        <v>96950</v>
      </c>
      <c r="AH564" t="s">
        <v>121</v>
      </c>
      <c r="AJ564" s="10">
        <v>16702872161</v>
      </c>
      <c r="AL564" t="s">
        <v>2166</v>
      </c>
      <c r="BD564" t="str">
        <f>"33-9032.00"</f>
        <v>33-9032.00</v>
      </c>
      <c r="BE564" t="s">
        <v>1641</v>
      </c>
      <c r="BF564" t="s">
        <v>2512</v>
      </c>
      <c r="BG564" t="s">
        <v>2513</v>
      </c>
      <c r="BH564">
        <v>4</v>
      </c>
      <c r="BJ564" s="1">
        <v>45566</v>
      </c>
      <c r="BK564" s="1">
        <v>45930</v>
      </c>
      <c r="BN564">
        <v>35</v>
      </c>
      <c r="BO564">
        <v>0</v>
      </c>
      <c r="BP564">
        <v>7</v>
      </c>
      <c r="BQ564">
        <v>7</v>
      </c>
      <c r="BR564">
        <v>7</v>
      </c>
      <c r="BS564">
        <v>7</v>
      </c>
      <c r="BT564">
        <v>7</v>
      </c>
      <c r="BU564">
        <v>0</v>
      </c>
      <c r="BV564" t="str">
        <f>"6:00 AM"</f>
        <v>6:00 AM</v>
      </c>
      <c r="BW564" t="str">
        <f>"1:00 PM"</f>
        <v>1:00 PM</v>
      </c>
      <c r="BX564" t="s">
        <v>133</v>
      </c>
      <c r="BY564">
        <v>0</v>
      </c>
      <c r="BZ564">
        <v>12</v>
      </c>
      <c r="CA564" t="s">
        <v>115</v>
      </c>
      <c r="CC564" t="s">
        <v>2514</v>
      </c>
      <c r="CD564" t="s">
        <v>2160</v>
      </c>
      <c r="CE564" t="s">
        <v>2165</v>
      </c>
      <c r="CF564" t="s">
        <v>128</v>
      </c>
      <c r="CG564" t="s">
        <v>120</v>
      </c>
      <c r="CH564" s="3">
        <v>96950</v>
      </c>
      <c r="CI564" s="4">
        <v>7.96</v>
      </c>
      <c r="CJ564" s="4">
        <v>7.96</v>
      </c>
      <c r="CK564" s="4">
        <v>11.94</v>
      </c>
      <c r="CL564" s="4">
        <v>11.94</v>
      </c>
      <c r="CM564" t="s">
        <v>136</v>
      </c>
      <c r="CN564" t="s">
        <v>331</v>
      </c>
      <c r="CO564" t="s">
        <v>137</v>
      </c>
      <c r="CQ564" t="s">
        <v>115</v>
      </c>
      <c r="CR564" t="s">
        <v>138</v>
      </c>
      <c r="CS564" t="s">
        <v>139</v>
      </c>
      <c r="CT564" t="s">
        <v>138</v>
      </c>
      <c r="CU564" t="s">
        <v>139</v>
      </c>
      <c r="CV564" t="s">
        <v>138</v>
      </c>
      <c r="CW564" t="s">
        <v>139</v>
      </c>
      <c r="CX564" t="s">
        <v>2169</v>
      </c>
      <c r="CY564" s="10">
        <v>16702872161</v>
      </c>
      <c r="CZ564" t="s">
        <v>7408</v>
      </c>
      <c r="DA564" t="s">
        <v>331</v>
      </c>
      <c r="DB564" t="s">
        <v>138</v>
      </c>
      <c r="DC564" t="s">
        <v>115</v>
      </c>
      <c r="DD564" t="s">
        <v>2163</v>
      </c>
      <c r="DE564" t="s">
        <v>2170</v>
      </c>
      <c r="DG564" t="s">
        <v>2159</v>
      </c>
      <c r="DH564" t="s">
        <v>7408</v>
      </c>
    </row>
    <row r="565" spans="1:112" ht="14.45" customHeight="1" x14ac:dyDescent="0.25">
      <c r="A565" t="s">
        <v>7467</v>
      </c>
      <c r="B565" t="s">
        <v>248</v>
      </c>
      <c r="C565" s="1">
        <v>45495</v>
      </c>
      <c r="D565" s="1">
        <v>45600</v>
      </c>
      <c r="E565" t="s">
        <v>210</v>
      </c>
      <c r="F565" s="1">
        <v>45656</v>
      </c>
      <c r="G565" t="s">
        <v>115</v>
      </c>
      <c r="H565" t="s">
        <v>115</v>
      </c>
      <c r="I565" t="s">
        <v>115</v>
      </c>
      <c r="J565" t="s">
        <v>3848</v>
      </c>
      <c r="K565" t="s">
        <v>3849</v>
      </c>
      <c r="L565" t="s">
        <v>3850</v>
      </c>
      <c r="M565" t="s">
        <v>3851</v>
      </c>
      <c r="N565" t="s">
        <v>128</v>
      </c>
      <c r="O565" t="s">
        <v>120</v>
      </c>
      <c r="P565" s="3">
        <v>96950</v>
      </c>
      <c r="Q565" t="s">
        <v>121</v>
      </c>
      <c r="S565" s="10">
        <v>16702358901</v>
      </c>
      <c r="U565" t="s">
        <v>3852</v>
      </c>
      <c r="V565">
        <v>811412</v>
      </c>
      <c r="W565" t="s">
        <v>123</v>
      </c>
      <c r="Y565" t="s">
        <v>3853</v>
      </c>
      <c r="Z565" t="s">
        <v>3854</v>
      </c>
      <c r="AB565" t="s">
        <v>218</v>
      </c>
      <c r="AC565" t="s">
        <v>3850</v>
      </c>
      <c r="AD565" t="s">
        <v>3851</v>
      </c>
      <c r="AE565" t="s">
        <v>128</v>
      </c>
      <c r="AF565" t="s">
        <v>120</v>
      </c>
      <c r="AG565" s="3">
        <v>96950</v>
      </c>
      <c r="AH565" t="s">
        <v>121</v>
      </c>
      <c r="AJ565" s="10">
        <v>16702358901</v>
      </c>
      <c r="AL565" t="s">
        <v>3855</v>
      </c>
      <c r="BD565" t="str">
        <f>"49-9021.00"</f>
        <v>49-9021.00</v>
      </c>
      <c r="BE565" t="s">
        <v>203</v>
      </c>
      <c r="BF565" t="s">
        <v>3856</v>
      </c>
      <c r="BG565" t="s">
        <v>3857</v>
      </c>
      <c r="BH565">
        <v>1</v>
      </c>
      <c r="BI565">
        <v>1</v>
      </c>
      <c r="BJ565" s="1">
        <v>45658</v>
      </c>
      <c r="BK565" s="1">
        <v>46022</v>
      </c>
      <c r="BL565" s="1">
        <v>45658</v>
      </c>
      <c r="BM565" s="1">
        <v>46022</v>
      </c>
      <c r="BN565">
        <v>40</v>
      </c>
      <c r="BO565">
        <v>0</v>
      </c>
      <c r="BP565">
        <v>8</v>
      </c>
      <c r="BQ565">
        <v>8</v>
      </c>
      <c r="BR565">
        <v>8</v>
      </c>
      <c r="BS565">
        <v>8</v>
      </c>
      <c r="BT565">
        <v>8</v>
      </c>
      <c r="BU565">
        <v>0</v>
      </c>
      <c r="BV565" t="str">
        <f>"8:30 AM"</f>
        <v>8:30 AM</v>
      </c>
      <c r="BW565" t="str">
        <f>"5:30 PM"</f>
        <v>5:30 PM</v>
      </c>
      <c r="BX565" t="s">
        <v>133</v>
      </c>
      <c r="BY565">
        <v>0</v>
      </c>
      <c r="BZ565">
        <v>12</v>
      </c>
      <c r="CA565" t="s">
        <v>115</v>
      </c>
      <c r="CC565" s="2" t="s">
        <v>3858</v>
      </c>
      <c r="CD565" t="s">
        <v>3850</v>
      </c>
      <c r="CF565" t="s">
        <v>128</v>
      </c>
      <c r="CG565" t="s">
        <v>120</v>
      </c>
      <c r="CH565" s="3">
        <v>96950</v>
      </c>
      <c r="CI565" s="4">
        <v>10.74</v>
      </c>
      <c r="CJ565" s="4">
        <v>10.74</v>
      </c>
      <c r="CK565" s="4">
        <v>16.11</v>
      </c>
      <c r="CL565" s="4">
        <v>16.11</v>
      </c>
      <c r="CM565" t="s">
        <v>136</v>
      </c>
      <c r="CN565" t="s">
        <v>139</v>
      </c>
      <c r="CO565" t="s">
        <v>137</v>
      </c>
      <c r="CQ565" t="s">
        <v>115</v>
      </c>
      <c r="CR565" t="s">
        <v>138</v>
      </c>
      <c r="CS565" t="s">
        <v>139</v>
      </c>
      <c r="CT565" t="s">
        <v>138</v>
      </c>
      <c r="CU565" t="s">
        <v>139</v>
      </c>
      <c r="CV565" t="s">
        <v>138</v>
      </c>
      <c r="CW565" t="s">
        <v>139</v>
      </c>
      <c r="CX565" t="s">
        <v>224</v>
      </c>
      <c r="CY565" s="10">
        <v>16702358901</v>
      </c>
      <c r="CZ565" t="s">
        <v>3859</v>
      </c>
      <c r="DA565" t="s">
        <v>139</v>
      </c>
      <c r="DB565" t="s">
        <v>138</v>
      </c>
      <c r="DC565" t="s">
        <v>115</v>
      </c>
    </row>
    <row r="566" spans="1:112" ht="14.45" customHeight="1" x14ac:dyDescent="0.25">
      <c r="A566" t="s">
        <v>8779</v>
      </c>
      <c r="B566" t="s">
        <v>248</v>
      </c>
      <c r="C566" s="1">
        <v>45489</v>
      </c>
      <c r="D566" s="1">
        <v>45600</v>
      </c>
      <c r="E566" t="s">
        <v>210</v>
      </c>
      <c r="F566" s="1">
        <v>45625</v>
      </c>
      <c r="G566" t="s">
        <v>115</v>
      </c>
      <c r="H566" t="s">
        <v>115</v>
      </c>
      <c r="I566" t="s">
        <v>115</v>
      </c>
      <c r="J566" t="s">
        <v>5916</v>
      </c>
      <c r="K566" t="s">
        <v>8780</v>
      </c>
      <c r="L566" t="s">
        <v>8781</v>
      </c>
      <c r="M566" t="s">
        <v>8782</v>
      </c>
      <c r="N566" t="s">
        <v>128</v>
      </c>
      <c r="O566" t="s">
        <v>120</v>
      </c>
      <c r="P566" s="3">
        <v>96950</v>
      </c>
      <c r="Q566" t="s">
        <v>121</v>
      </c>
      <c r="S566" s="10">
        <v>16702332374</v>
      </c>
      <c r="U566" t="s">
        <v>5920</v>
      </c>
      <c r="V566">
        <v>531110</v>
      </c>
      <c r="W566" t="s">
        <v>123</v>
      </c>
      <c r="Y566" t="s">
        <v>5921</v>
      </c>
      <c r="Z566" t="s">
        <v>5922</v>
      </c>
      <c r="AA566" t="s">
        <v>5923</v>
      </c>
      <c r="AB566" t="s">
        <v>126</v>
      </c>
      <c r="AC566" t="s">
        <v>6032</v>
      </c>
      <c r="AD566" t="s">
        <v>8782</v>
      </c>
      <c r="AE566" t="s">
        <v>128</v>
      </c>
      <c r="AF566" t="s">
        <v>120</v>
      </c>
      <c r="AG566" s="3">
        <v>96950</v>
      </c>
      <c r="AH566" t="s">
        <v>121</v>
      </c>
      <c r="AJ566" s="10">
        <v>16702332374</v>
      </c>
      <c r="AL566" t="s">
        <v>5924</v>
      </c>
      <c r="BD566" t="str">
        <f>"49-9071.00"</f>
        <v>49-9071.00</v>
      </c>
      <c r="BE566" t="s">
        <v>169</v>
      </c>
      <c r="BF566" t="s">
        <v>8783</v>
      </c>
      <c r="BG566" t="s">
        <v>1135</v>
      </c>
      <c r="BH566">
        <v>3</v>
      </c>
      <c r="BI566">
        <v>3</v>
      </c>
      <c r="BJ566" s="1">
        <v>45627</v>
      </c>
      <c r="BK566" s="1">
        <v>45991</v>
      </c>
      <c r="BL566" s="1">
        <v>45627</v>
      </c>
      <c r="BM566" s="1">
        <v>45991</v>
      </c>
      <c r="BN566">
        <v>35</v>
      </c>
      <c r="BO566">
        <v>0</v>
      </c>
      <c r="BP566">
        <v>7</v>
      </c>
      <c r="BQ566">
        <v>7</v>
      </c>
      <c r="BR566">
        <v>7</v>
      </c>
      <c r="BS566">
        <v>7</v>
      </c>
      <c r="BT566">
        <v>7</v>
      </c>
      <c r="BU566">
        <v>0</v>
      </c>
      <c r="BV566" t="str">
        <f>"8:00 AM"</f>
        <v>8:00 AM</v>
      </c>
      <c r="BW566" t="str">
        <f>"3:00 PM"</f>
        <v>3:00 PM</v>
      </c>
      <c r="BX566" t="s">
        <v>133</v>
      </c>
      <c r="BY566">
        <v>0</v>
      </c>
      <c r="BZ566">
        <v>12</v>
      </c>
      <c r="CA566" t="s">
        <v>115</v>
      </c>
      <c r="CC566" t="s">
        <v>8784</v>
      </c>
      <c r="CD566" t="s">
        <v>8782</v>
      </c>
      <c r="CF566" t="s">
        <v>128</v>
      </c>
      <c r="CG566" t="s">
        <v>120</v>
      </c>
      <c r="CH566" s="3">
        <v>96950</v>
      </c>
      <c r="CI566" s="4">
        <v>9.75</v>
      </c>
      <c r="CJ566" s="4">
        <v>9.75</v>
      </c>
      <c r="CK566" s="4">
        <v>14.62</v>
      </c>
      <c r="CL566" s="4">
        <v>14.62</v>
      </c>
      <c r="CM566" t="s">
        <v>136</v>
      </c>
      <c r="CN566" t="s">
        <v>5929</v>
      </c>
      <c r="CO566" t="s">
        <v>137</v>
      </c>
      <c r="CQ566" t="s">
        <v>115</v>
      </c>
      <c r="CR566" t="s">
        <v>138</v>
      </c>
      <c r="CS566" t="s">
        <v>139</v>
      </c>
      <c r="CT566" t="s">
        <v>138</v>
      </c>
      <c r="CU566" t="s">
        <v>139</v>
      </c>
      <c r="CV566" t="s">
        <v>138</v>
      </c>
      <c r="CW566" t="s">
        <v>139</v>
      </c>
      <c r="CX566" t="s">
        <v>5930</v>
      </c>
      <c r="CY566" s="10">
        <v>16702332374</v>
      </c>
      <c r="CZ566" t="s">
        <v>5924</v>
      </c>
      <c r="DA566" t="s">
        <v>139</v>
      </c>
      <c r="DB566" t="s">
        <v>138</v>
      </c>
      <c r="DC566" t="s">
        <v>115</v>
      </c>
    </row>
    <row r="567" spans="1:112" ht="14.45" customHeight="1" x14ac:dyDescent="0.25">
      <c r="A567" t="s">
        <v>9408</v>
      </c>
      <c r="B567" t="s">
        <v>142</v>
      </c>
      <c r="C567" s="1">
        <v>45594</v>
      </c>
      <c r="D567" s="1">
        <v>45600</v>
      </c>
      <c r="E567" t="s">
        <v>210</v>
      </c>
      <c r="F567" s="1">
        <v>45776</v>
      </c>
      <c r="G567" t="s">
        <v>138</v>
      </c>
      <c r="H567" t="s">
        <v>115</v>
      </c>
      <c r="I567" t="s">
        <v>115</v>
      </c>
      <c r="J567" t="s">
        <v>3047</v>
      </c>
      <c r="K567" t="s">
        <v>3202</v>
      </c>
      <c r="L567" t="s">
        <v>3049</v>
      </c>
      <c r="N567" t="s">
        <v>377</v>
      </c>
      <c r="O567" t="s">
        <v>120</v>
      </c>
      <c r="P567" s="3">
        <v>96951</v>
      </c>
      <c r="Q567" t="s">
        <v>121</v>
      </c>
      <c r="S567" s="10">
        <v>16705323394</v>
      </c>
      <c r="U567" t="s">
        <v>3050</v>
      </c>
      <c r="V567">
        <v>11121</v>
      </c>
      <c r="W567" t="s">
        <v>123</v>
      </c>
      <c r="Y567" t="s">
        <v>3051</v>
      </c>
      <c r="Z567" t="s">
        <v>3052</v>
      </c>
      <c r="AB567" t="s">
        <v>3053</v>
      </c>
      <c r="AC567" t="s">
        <v>3049</v>
      </c>
      <c r="AE567" t="s">
        <v>377</v>
      </c>
      <c r="AF567" t="s">
        <v>120</v>
      </c>
      <c r="AG567" s="3">
        <v>96951</v>
      </c>
      <c r="AH567" t="s">
        <v>121</v>
      </c>
      <c r="AJ567" s="10">
        <v>16705323394</v>
      </c>
      <c r="AL567" t="s">
        <v>3054</v>
      </c>
      <c r="BD567" t="str">
        <f>"45-2092.00"</f>
        <v>45-2092.00</v>
      </c>
      <c r="BE567" t="s">
        <v>1875</v>
      </c>
      <c r="BF567" t="s">
        <v>3203</v>
      </c>
      <c r="BG567" t="s">
        <v>3204</v>
      </c>
      <c r="BH567">
        <v>2</v>
      </c>
      <c r="BJ567" s="1">
        <v>45778</v>
      </c>
      <c r="BK567" s="1">
        <v>46142</v>
      </c>
      <c r="BN567">
        <v>35</v>
      </c>
      <c r="BO567">
        <v>0</v>
      </c>
      <c r="BP567">
        <v>7</v>
      </c>
      <c r="BQ567">
        <v>7</v>
      </c>
      <c r="BR567">
        <v>7</v>
      </c>
      <c r="BS567">
        <v>7</v>
      </c>
      <c r="BT567">
        <v>7</v>
      </c>
      <c r="BU567">
        <v>0</v>
      </c>
      <c r="BV567" t="str">
        <f>"8:00 AM"</f>
        <v>8:00 AM</v>
      </c>
      <c r="BW567" t="str">
        <f>"5:00 PM"</f>
        <v>5:00 PM</v>
      </c>
      <c r="BX567" t="s">
        <v>240</v>
      </c>
      <c r="BY567">
        <v>0</v>
      </c>
      <c r="BZ567">
        <v>3</v>
      </c>
      <c r="CA567" t="s">
        <v>115</v>
      </c>
      <c r="CC567" t="s">
        <v>3205</v>
      </c>
      <c r="CD567" t="s">
        <v>3049</v>
      </c>
      <c r="CF567" t="s">
        <v>377</v>
      </c>
      <c r="CG567" t="s">
        <v>120</v>
      </c>
      <c r="CH567" s="3">
        <v>96951</v>
      </c>
      <c r="CI567" s="4">
        <v>11.91</v>
      </c>
      <c r="CJ567" s="4">
        <v>11.91</v>
      </c>
      <c r="CK567" s="4">
        <v>0</v>
      </c>
      <c r="CL567" s="4">
        <v>0</v>
      </c>
      <c r="CM567" t="s">
        <v>136</v>
      </c>
      <c r="CO567" t="s">
        <v>137</v>
      </c>
      <c r="CQ567" t="s">
        <v>115</v>
      </c>
      <c r="CR567" t="s">
        <v>138</v>
      </c>
      <c r="CS567" t="s">
        <v>139</v>
      </c>
      <c r="CT567" t="s">
        <v>139</v>
      </c>
      <c r="CU567" t="s">
        <v>139</v>
      </c>
      <c r="CV567" t="s">
        <v>138</v>
      </c>
      <c r="CW567" t="s">
        <v>139</v>
      </c>
      <c r="CX567" t="s">
        <v>3058</v>
      </c>
      <c r="CY567" s="10">
        <v>16705323394</v>
      </c>
      <c r="CZ567" t="s">
        <v>3059</v>
      </c>
      <c r="DA567" t="s">
        <v>3059</v>
      </c>
      <c r="DB567" t="s">
        <v>138</v>
      </c>
      <c r="DC567" t="s">
        <v>115</v>
      </c>
    </row>
    <row r="568" spans="1:112" ht="14.45" customHeight="1" x14ac:dyDescent="0.25">
      <c r="A568" t="s">
        <v>9477</v>
      </c>
      <c r="B568" t="s">
        <v>113</v>
      </c>
      <c r="C568" s="1">
        <v>45505</v>
      </c>
      <c r="D568" s="1">
        <v>45600</v>
      </c>
      <c r="E568" t="s">
        <v>210</v>
      </c>
      <c r="F568" s="1">
        <v>45564</v>
      </c>
      <c r="G568" t="s">
        <v>138</v>
      </c>
      <c r="H568" t="s">
        <v>115</v>
      </c>
      <c r="I568" t="s">
        <v>115</v>
      </c>
      <c r="J568" t="s">
        <v>9361</v>
      </c>
      <c r="K568" t="s">
        <v>885</v>
      </c>
      <c r="L568" t="s">
        <v>886</v>
      </c>
      <c r="N568" t="s">
        <v>128</v>
      </c>
      <c r="O568" t="s">
        <v>120</v>
      </c>
      <c r="P568" s="3">
        <v>96950</v>
      </c>
      <c r="Q568" t="s">
        <v>121</v>
      </c>
      <c r="S568" s="10">
        <v>16702368888</v>
      </c>
      <c r="U568" t="s">
        <v>887</v>
      </c>
      <c r="V568">
        <v>71391</v>
      </c>
      <c r="W568" t="s">
        <v>123</v>
      </c>
      <c r="Y568" t="s">
        <v>888</v>
      </c>
      <c r="Z568" t="s">
        <v>889</v>
      </c>
      <c r="AA568" t="s">
        <v>890</v>
      </c>
      <c r="AB568" t="s">
        <v>891</v>
      </c>
      <c r="AC568" t="s">
        <v>886</v>
      </c>
      <c r="AE568" t="s">
        <v>128</v>
      </c>
      <c r="AF568" t="s">
        <v>120</v>
      </c>
      <c r="AG568" s="3">
        <v>96950</v>
      </c>
      <c r="AH568" t="s">
        <v>121</v>
      </c>
      <c r="AJ568" s="10">
        <v>16702368888</v>
      </c>
      <c r="AL568" t="s">
        <v>9362</v>
      </c>
      <c r="BD568" t="str">
        <f>"17-3029.00"</f>
        <v>17-3029.00</v>
      </c>
      <c r="BE568" t="s">
        <v>9478</v>
      </c>
      <c r="BF568" t="s">
        <v>9479</v>
      </c>
      <c r="BG568" t="s">
        <v>9480</v>
      </c>
      <c r="BH568">
        <v>3</v>
      </c>
      <c r="BJ568" s="1">
        <v>45566</v>
      </c>
      <c r="BK568" s="1">
        <v>46660</v>
      </c>
      <c r="BN568">
        <v>35</v>
      </c>
      <c r="BO568">
        <v>0</v>
      </c>
      <c r="BP568">
        <v>6</v>
      </c>
      <c r="BQ568">
        <v>6</v>
      </c>
      <c r="BR568">
        <v>6</v>
      </c>
      <c r="BS568">
        <v>6</v>
      </c>
      <c r="BT568">
        <v>6</v>
      </c>
      <c r="BU568">
        <v>5</v>
      </c>
      <c r="BV568" t="str">
        <f>"5:30 AM"</f>
        <v>5:30 AM</v>
      </c>
      <c r="BW568" t="str">
        <f>"12:00 PM"</f>
        <v>12:00 PM</v>
      </c>
      <c r="BX568" t="s">
        <v>133</v>
      </c>
      <c r="BY568">
        <v>0</v>
      </c>
      <c r="BZ568">
        <v>3</v>
      </c>
      <c r="CA568" t="s">
        <v>115</v>
      </c>
      <c r="CC568" s="2" t="s">
        <v>9481</v>
      </c>
      <c r="CD568" t="s">
        <v>2052</v>
      </c>
      <c r="CF568" t="s">
        <v>128</v>
      </c>
      <c r="CG568" t="s">
        <v>120</v>
      </c>
      <c r="CH568" s="3">
        <v>96950</v>
      </c>
      <c r="CI568" s="4">
        <v>15.75</v>
      </c>
      <c r="CJ568" s="4">
        <v>15.75</v>
      </c>
      <c r="CK568" s="4">
        <v>23.63</v>
      </c>
      <c r="CL568" s="4">
        <v>23.63</v>
      </c>
      <c r="CM568" t="s">
        <v>136</v>
      </c>
      <c r="CN568" t="s">
        <v>240</v>
      </c>
      <c r="CO568" t="s">
        <v>137</v>
      </c>
      <c r="CQ568" t="s">
        <v>115</v>
      </c>
      <c r="CR568" t="s">
        <v>138</v>
      </c>
      <c r="CS568" t="s">
        <v>139</v>
      </c>
      <c r="CT568" t="s">
        <v>138</v>
      </c>
      <c r="CU568" t="s">
        <v>139</v>
      </c>
      <c r="CV568" t="s">
        <v>138</v>
      </c>
      <c r="CW568" t="s">
        <v>138</v>
      </c>
      <c r="CX568" s="2" t="s">
        <v>9366</v>
      </c>
      <c r="CY568" s="10">
        <v>16702368888</v>
      </c>
      <c r="CZ568" t="s">
        <v>899</v>
      </c>
      <c r="DA568" t="s">
        <v>139</v>
      </c>
      <c r="DB568" t="s">
        <v>138</v>
      </c>
      <c r="DC568" t="s">
        <v>115</v>
      </c>
    </row>
    <row r="569" spans="1:112" ht="14.45" customHeight="1" x14ac:dyDescent="0.25">
      <c r="A569" t="s">
        <v>10365</v>
      </c>
      <c r="B569" t="s">
        <v>248</v>
      </c>
      <c r="C569" s="1">
        <v>45533</v>
      </c>
      <c r="D569" s="1">
        <v>45600</v>
      </c>
      <c r="E569" t="s">
        <v>210</v>
      </c>
      <c r="F569" s="1">
        <v>45687</v>
      </c>
      <c r="G569" t="s">
        <v>115</v>
      </c>
      <c r="H569" t="s">
        <v>115</v>
      </c>
      <c r="I569" t="s">
        <v>115</v>
      </c>
      <c r="J569" t="s">
        <v>287</v>
      </c>
      <c r="K569" t="s">
        <v>139</v>
      </c>
      <c r="L569" t="s">
        <v>288</v>
      </c>
      <c r="M569" t="s">
        <v>289</v>
      </c>
      <c r="N569" t="s">
        <v>290</v>
      </c>
      <c r="O569" t="s">
        <v>120</v>
      </c>
      <c r="P569" s="3">
        <v>96952</v>
      </c>
      <c r="Q569" t="s">
        <v>121</v>
      </c>
      <c r="R569" t="s">
        <v>139</v>
      </c>
      <c r="S569" s="10">
        <v>16704339989</v>
      </c>
      <c r="U569" t="s">
        <v>291</v>
      </c>
      <c r="V569">
        <v>481111</v>
      </c>
      <c r="W569" t="s">
        <v>123</v>
      </c>
      <c r="Y569" t="s">
        <v>292</v>
      </c>
      <c r="Z569" t="s">
        <v>293</v>
      </c>
      <c r="AA569" t="s">
        <v>294</v>
      </c>
      <c r="AB569" t="s">
        <v>295</v>
      </c>
      <c r="AC569" t="s">
        <v>288</v>
      </c>
      <c r="AD569" t="s">
        <v>289</v>
      </c>
      <c r="AE569" t="s">
        <v>290</v>
      </c>
      <c r="AF569" t="s">
        <v>120</v>
      </c>
      <c r="AG569" s="3">
        <v>96952</v>
      </c>
      <c r="AH569" t="s">
        <v>121</v>
      </c>
      <c r="AJ569" s="10">
        <v>16704339989</v>
      </c>
      <c r="AL569" t="s">
        <v>296</v>
      </c>
      <c r="BD569" t="str">
        <f>"49-9098.00"</f>
        <v>49-9098.00</v>
      </c>
      <c r="BE569" t="s">
        <v>1760</v>
      </c>
      <c r="BF569" t="s">
        <v>10366</v>
      </c>
      <c r="BG569" t="s">
        <v>10367</v>
      </c>
      <c r="BH569">
        <v>1</v>
      </c>
      <c r="BI569">
        <v>1</v>
      </c>
      <c r="BJ569" s="1">
        <v>45689</v>
      </c>
      <c r="BK569" s="1">
        <v>46053</v>
      </c>
      <c r="BL569" s="1">
        <v>45689</v>
      </c>
      <c r="BM569" s="1">
        <v>46053</v>
      </c>
      <c r="BN569">
        <v>40</v>
      </c>
      <c r="BO569">
        <v>0</v>
      </c>
      <c r="BP569">
        <v>8</v>
      </c>
      <c r="BQ569">
        <v>8</v>
      </c>
      <c r="BR569">
        <v>8</v>
      </c>
      <c r="BS569">
        <v>8</v>
      </c>
      <c r="BT569">
        <v>8</v>
      </c>
      <c r="BU569">
        <v>0</v>
      </c>
      <c r="BV569" t="str">
        <f>"8:00 AM"</f>
        <v>8:00 AM</v>
      </c>
      <c r="BW569" t="str">
        <f>"5:00 PM"</f>
        <v>5:00 PM</v>
      </c>
      <c r="BX569" t="s">
        <v>133</v>
      </c>
      <c r="BY569">
        <v>0</v>
      </c>
      <c r="BZ569">
        <v>12</v>
      </c>
      <c r="CA569" t="s">
        <v>115</v>
      </c>
      <c r="CC569" s="2" t="s">
        <v>10368</v>
      </c>
      <c r="CD569" t="s">
        <v>288</v>
      </c>
      <c r="CE569" t="s">
        <v>289</v>
      </c>
      <c r="CF569" t="s">
        <v>290</v>
      </c>
      <c r="CG569" t="s">
        <v>120</v>
      </c>
      <c r="CH569" s="3">
        <v>96952</v>
      </c>
      <c r="CI569" s="4">
        <v>9.2100000000000009</v>
      </c>
      <c r="CJ569" s="4">
        <v>9.65</v>
      </c>
      <c r="CK569" s="4">
        <v>0</v>
      </c>
      <c r="CL569" s="4">
        <v>0</v>
      </c>
      <c r="CM569" t="s">
        <v>136</v>
      </c>
      <c r="CN569" t="s">
        <v>139</v>
      </c>
      <c r="CO569" t="s">
        <v>137</v>
      </c>
      <c r="CQ569" t="s">
        <v>115</v>
      </c>
      <c r="CR569" t="s">
        <v>138</v>
      </c>
      <c r="CS569" t="s">
        <v>139</v>
      </c>
      <c r="CT569" t="s">
        <v>139</v>
      </c>
      <c r="CU569" t="s">
        <v>138</v>
      </c>
      <c r="CV569" t="s">
        <v>138</v>
      </c>
      <c r="CW569" t="s">
        <v>139</v>
      </c>
      <c r="CX569" t="s">
        <v>301</v>
      </c>
      <c r="CY569" s="10">
        <v>16704339989</v>
      </c>
      <c r="CZ569" t="s">
        <v>302</v>
      </c>
      <c r="DA569" t="s">
        <v>139</v>
      </c>
      <c r="DB569" t="s">
        <v>138</v>
      </c>
      <c r="DC569" t="s">
        <v>115</v>
      </c>
    </row>
    <row r="570" spans="1:112" ht="14.45" customHeight="1" x14ac:dyDescent="0.25">
      <c r="A570" t="s">
        <v>11389</v>
      </c>
      <c r="B570" t="s">
        <v>113</v>
      </c>
      <c r="C570" s="1">
        <v>45530</v>
      </c>
      <c r="D570" s="1">
        <v>45600</v>
      </c>
      <c r="E570" t="s">
        <v>210</v>
      </c>
      <c r="F570" s="1">
        <v>45645</v>
      </c>
      <c r="G570" t="s">
        <v>115</v>
      </c>
      <c r="H570" t="s">
        <v>115</v>
      </c>
      <c r="I570" t="s">
        <v>115</v>
      </c>
      <c r="J570" t="s">
        <v>2919</v>
      </c>
      <c r="K570" t="s">
        <v>6550</v>
      </c>
      <c r="L570" t="s">
        <v>11390</v>
      </c>
      <c r="N570" t="s">
        <v>119</v>
      </c>
      <c r="O570" t="s">
        <v>120</v>
      </c>
      <c r="P570" s="3">
        <v>96950</v>
      </c>
      <c r="Q570" t="s">
        <v>121</v>
      </c>
      <c r="S570" s="10">
        <v>16703227251</v>
      </c>
      <c r="U570" t="s">
        <v>2923</v>
      </c>
      <c r="V570">
        <v>312112</v>
      </c>
      <c r="W570" t="s">
        <v>123</v>
      </c>
      <c r="Y570" t="s">
        <v>1144</v>
      </c>
      <c r="Z570" t="s">
        <v>6228</v>
      </c>
      <c r="AA570" t="s">
        <v>2156</v>
      </c>
      <c r="AB570" t="s">
        <v>10489</v>
      </c>
      <c r="AC570" t="s">
        <v>11391</v>
      </c>
      <c r="AE570" t="s">
        <v>119</v>
      </c>
      <c r="AF570" t="s">
        <v>120</v>
      </c>
      <c r="AG570" s="3">
        <v>96950</v>
      </c>
      <c r="AH570" t="s">
        <v>121</v>
      </c>
      <c r="AJ570" s="10">
        <v>16703227251</v>
      </c>
      <c r="AL570" t="s">
        <v>2927</v>
      </c>
      <c r="BD570" t="str">
        <f>"51-9198.00"</f>
        <v>51-9198.00</v>
      </c>
      <c r="BE570" t="s">
        <v>2301</v>
      </c>
      <c r="BF570" t="s">
        <v>11392</v>
      </c>
      <c r="BG570" t="s">
        <v>11393</v>
      </c>
      <c r="BH570">
        <v>4</v>
      </c>
      <c r="BJ570" s="1">
        <v>45647</v>
      </c>
      <c r="BK570" s="1">
        <v>46011</v>
      </c>
      <c r="BN570">
        <v>40</v>
      </c>
      <c r="BO570">
        <v>0</v>
      </c>
      <c r="BP570">
        <v>8</v>
      </c>
      <c r="BQ570">
        <v>8</v>
      </c>
      <c r="BR570">
        <v>8</v>
      </c>
      <c r="BS570">
        <v>8</v>
      </c>
      <c r="BT570">
        <v>8</v>
      </c>
      <c r="BU570">
        <v>0</v>
      </c>
      <c r="BV570" t="str">
        <f>"7:30 AM"</f>
        <v>7:30 AM</v>
      </c>
      <c r="BW570" t="str">
        <f>"4:30 PM"</f>
        <v>4:30 PM</v>
      </c>
      <c r="BX570" t="s">
        <v>133</v>
      </c>
      <c r="BY570">
        <v>0</v>
      </c>
      <c r="BZ570">
        <v>12</v>
      </c>
      <c r="CA570" t="s">
        <v>115</v>
      </c>
      <c r="CC570" t="s">
        <v>11394</v>
      </c>
      <c r="CD570" t="s">
        <v>11390</v>
      </c>
      <c r="CF570" t="s">
        <v>119</v>
      </c>
      <c r="CG570" t="s">
        <v>120</v>
      </c>
      <c r="CH570" s="3">
        <v>96950</v>
      </c>
      <c r="CI570" s="4">
        <v>8.23</v>
      </c>
      <c r="CJ570" s="4">
        <v>8.23</v>
      </c>
      <c r="CK570" s="4">
        <v>0</v>
      </c>
      <c r="CL570" s="4">
        <v>0</v>
      </c>
      <c r="CM570" t="s">
        <v>136</v>
      </c>
      <c r="CN570" t="s">
        <v>449</v>
      </c>
      <c r="CO570" t="s">
        <v>137</v>
      </c>
      <c r="CQ570" t="s">
        <v>115</v>
      </c>
      <c r="CR570" t="s">
        <v>138</v>
      </c>
      <c r="CS570" t="s">
        <v>139</v>
      </c>
      <c r="CT570" t="s">
        <v>139</v>
      </c>
      <c r="CU570" t="s">
        <v>139</v>
      </c>
      <c r="CV570" t="s">
        <v>138</v>
      </c>
      <c r="CW570" t="s">
        <v>139</v>
      </c>
      <c r="CX570" t="s">
        <v>1153</v>
      </c>
      <c r="CY570" s="10">
        <v>16703227251</v>
      </c>
      <c r="CZ570" t="s">
        <v>2927</v>
      </c>
      <c r="DA570" t="s">
        <v>139</v>
      </c>
      <c r="DB570" t="s">
        <v>138</v>
      </c>
      <c r="DC570" t="s">
        <v>115</v>
      </c>
    </row>
    <row r="571" spans="1:112" ht="14.45" customHeight="1" x14ac:dyDescent="0.25">
      <c r="A571" t="s">
        <v>11588</v>
      </c>
      <c r="B571" t="s">
        <v>248</v>
      </c>
      <c r="C571" s="1">
        <v>45528</v>
      </c>
      <c r="D571" s="1">
        <v>45600</v>
      </c>
      <c r="E571" t="s">
        <v>210</v>
      </c>
      <c r="F571" s="1">
        <v>45564</v>
      </c>
      <c r="G571" t="s">
        <v>138</v>
      </c>
      <c r="H571" t="s">
        <v>115</v>
      </c>
      <c r="I571" t="s">
        <v>115</v>
      </c>
      <c r="J571" t="s">
        <v>9511</v>
      </c>
      <c r="L571" t="s">
        <v>9512</v>
      </c>
      <c r="M571" t="s">
        <v>9513</v>
      </c>
      <c r="N571" t="s">
        <v>119</v>
      </c>
      <c r="O571" t="s">
        <v>120</v>
      </c>
      <c r="P571" s="3">
        <v>96950</v>
      </c>
      <c r="Q571" t="s">
        <v>121</v>
      </c>
      <c r="R571" t="s">
        <v>120</v>
      </c>
      <c r="S571" s="10">
        <v>16702351231</v>
      </c>
      <c r="U571" t="s">
        <v>9514</v>
      </c>
      <c r="V571">
        <v>445131</v>
      </c>
      <c r="W571" t="s">
        <v>123</v>
      </c>
      <c r="Y571" t="s">
        <v>782</v>
      </c>
      <c r="Z571" t="s">
        <v>9515</v>
      </c>
      <c r="AB571" t="s">
        <v>126</v>
      </c>
      <c r="AC571" t="s">
        <v>9512</v>
      </c>
      <c r="AD571" t="s">
        <v>9516</v>
      </c>
      <c r="AE571" t="s">
        <v>9517</v>
      </c>
      <c r="AF571" t="s">
        <v>120</v>
      </c>
      <c r="AG571" s="3">
        <v>96950</v>
      </c>
      <c r="AH571" t="s">
        <v>121</v>
      </c>
      <c r="AI571" t="s">
        <v>9518</v>
      </c>
      <c r="AJ571" s="10">
        <v>16702351231</v>
      </c>
      <c r="AL571" t="s">
        <v>9519</v>
      </c>
      <c r="BD571" t="str">
        <f>"11-2022.00"</f>
        <v>11-2022.00</v>
      </c>
      <c r="BE571" t="s">
        <v>5373</v>
      </c>
      <c r="BF571" t="s">
        <v>9520</v>
      </c>
      <c r="BG571" t="s">
        <v>1031</v>
      </c>
      <c r="BH571">
        <v>1</v>
      </c>
      <c r="BI571">
        <v>1</v>
      </c>
      <c r="BJ571" s="1">
        <v>45566</v>
      </c>
      <c r="BK571" s="1">
        <v>46660</v>
      </c>
      <c r="BL571" s="1">
        <v>45600</v>
      </c>
      <c r="BM571" s="1">
        <v>46660</v>
      </c>
      <c r="BN571">
        <v>35</v>
      </c>
      <c r="BO571">
        <v>8</v>
      </c>
      <c r="BP571">
        <v>0</v>
      </c>
      <c r="BQ571">
        <v>7</v>
      </c>
      <c r="BR571">
        <v>5</v>
      </c>
      <c r="BS571">
        <v>5</v>
      </c>
      <c r="BT571">
        <v>5</v>
      </c>
      <c r="BU571">
        <v>5</v>
      </c>
      <c r="BV571" t="str">
        <f>"5:00 PM"</f>
        <v>5:00 PM</v>
      </c>
      <c r="BW571" t="str">
        <f>"10:00 PM"</f>
        <v>10:00 PM</v>
      </c>
      <c r="BX571" t="s">
        <v>360</v>
      </c>
      <c r="BY571">
        <v>0</v>
      </c>
      <c r="BZ571">
        <v>24</v>
      </c>
      <c r="CA571" t="s">
        <v>138</v>
      </c>
      <c r="CB571">
        <v>2</v>
      </c>
      <c r="CC571" s="2" t="s">
        <v>11589</v>
      </c>
      <c r="CD571" t="s">
        <v>9513</v>
      </c>
      <c r="CE571" t="s">
        <v>9512</v>
      </c>
      <c r="CF571" t="s">
        <v>119</v>
      </c>
      <c r="CG571" t="s">
        <v>120</v>
      </c>
      <c r="CH571" s="3">
        <v>96950</v>
      </c>
      <c r="CI571" s="4">
        <v>18.239999999999998</v>
      </c>
      <c r="CJ571" s="4">
        <v>18.239999999999998</v>
      </c>
      <c r="CK571" s="4">
        <v>27.36</v>
      </c>
      <c r="CL571" s="4">
        <v>27.36</v>
      </c>
      <c r="CM571" t="s">
        <v>136</v>
      </c>
      <c r="CN571" t="s">
        <v>139</v>
      </c>
      <c r="CO571" t="s">
        <v>137</v>
      </c>
      <c r="CQ571" t="s">
        <v>115</v>
      </c>
      <c r="CR571" t="s">
        <v>138</v>
      </c>
      <c r="CS571" t="s">
        <v>139</v>
      </c>
      <c r="CT571" t="s">
        <v>138</v>
      </c>
      <c r="CU571" t="s">
        <v>139</v>
      </c>
      <c r="CV571" t="s">
        <v>138</v>
      </c>
      <c r="CW571" t="s">
        <v>139</v>
      </c>
      <c r="CX571" t="s">
        <v>9522</v>
      </c>
      <c r="CY571" s="10">
        <v>16702351231</v>
      </c>
      <c r="CZ571" t="s">
        <v>9519</v>
      </c>
      <c r="DA571" t="s">
        <v>139</v>
      </c>
      <c r="DB571" t="s">
        <v>138</v>
      </c>
      <c r="DC571" t="s">
        <v>115</v>
      </c>
    </row>
    <row r="572" spans="1:112" ht="14.45" customHeight="1" x14ac:dyDescent="0.25">
      <c r="A572" t="s">
        <v>11946</v>
      </c>
      <c r="B572" t="s">
        <v>1155</v>
      </c>
      <c r="C572" s="1">
        <v>45497</v>
      </c>
      <c r="D572" s="1">
        <v>45600</v>
      </c>
      <c r="E572" t="s">
        <v>210</v>
      </c>
      <c r="F572" s="1">
        <v>45564</v>
      </c>
      <c r="G572" t="s">
        <v>138</v>
      </c>
      <c r="H572" t="s">
        <v>115</v>
      </c>
      <c r="I572" t="s">
        <v>115</v>
      </c>
      <c r="J572" t="s">
        <v>7860</v>
      </c>
      <c r="K572" t="s">
        <v>7861</v>
      </c>
      <c r="L572" t="s">
        <v>5936</v>
      </c>
      <c r="N572" t="s">
        <v>119</v>
      </c>
      <c r="O572" t="s">
        <v>120</v>
      </c>
      <c r="P572" s="3">
        <v>96950</v>
      </c>
      <c r="Q572" t="s">
        <v>121</v>
      </c>
      <c r="S572" s="10">
        <v>16702358641</v>
      </c>
      <c r="U572" t="s">
        <v>7862</v>
      </c>
      <c r="V572">
        <v>72251</v>
      </c>
      <c r="W572" t="s">
        <v>123</v>
      </c>
      <c r="Y572" t="s">
        <v>5938</v>
      </c>
      <c r="Z572" t="s">
        <v>7863</v>
      </c>
      <c r="AA572" t="s">
        <v>368</v>
      </c>
      <c r="AB572" t="s">
        <v>295</v>
      </c>
      <c r="AC572" t="s">
        <v>7864</v>
      </c>
      <c r="AE572" t="s">
        <v>119</v>
      </c>
      <c r="AF572" t="s">
        <v>120</v>
      </c>
      <c r="AG572" s="3">
        <v>96950</v>
      </c>
      <c r="AH572" t="s">
        <v>121</v>
      </c>
      <c r="AJ572" s="10">
        <v>16702358641</v>
      </c>
      <c r="AL572" t="s">
        <v>7865</v>
      </c>
      <c r="BD572" t="str">
        <f>"35-2014.00"</f>
        <v>35-2014.00</v>
      </c>
      <c r="BE572" t="s">
        <v>221</v>
      </c>
      <c r="BF572" t="s">
        <v>11252</v>
      </c>
      <c r="BG572" t="s">
        <v>373</v>
      </c>
      <c r="BH572">
        <v>8</v>
      </c>
      <c r="BI572">
        <v>6</v>
      </c>
      <c r="BJ572" s="1">
        <v>45566</v>
      </c>
      <c r="BK572" s="1">
        <v>46660</v>
      </c>
      <c r="BL572" s="1">
        <v>45600</v>
      </c>
      <c r="BM572" s="1">
        <v>46660</v>
      </c>
      <c r="BN572">
        <v>35</v>
      </c>
      <c r="BO572">
        <v>7</v>
      </c>
      <c r="BP572">
        <v>7</v>
      </c>
      <c r="BQ572">
        <v>0</v>
      </c>
      <c r="BR572">
        <v>7</v>
      </c>
      <c r="BS572">
        <v>0</v>
      </c>
      <c r="BT572">
        <v>7</v>
      </c>
      <c r="BU572">
        <v>7</v>
      </c>
      <c r="BV572" t="str">
        <f>"6:00 AM"</f>
        <v>6:00 AM</v>
      </c>
      <c r="BW572" t="str">
        <f>"1:00 PM"</f>
        <v>1:00 PM</v>
      </c>
      <c r="BX572" t="s">
        <v>240</v>
      </c>
      <c r="BY572">
        <v>0</v>
      </c>
      <c r="BZ572">
        <v>12</v>
      </c>
      <c r="CA572" t="s">
        <v>115</v>
      </c>
      <c r="CC572" t="s">
        <v>11947</v>
      </c>
      <c r="CD572" t="s">
        <v>5936</v>
      </c>
      <c r="CE572" t="s">
        <v>7871</v>
      </c>
      <c r="CF572" t="s">
        <v>119</v>
      </c>
      <c r="CG572" t="s">
        <v>120</v>
      </c>
      <c r="CH572" s="3">
        <v>96950</v>
      </c>
      <c r="CI572" s="4">
        <v>8.83</v>
      </c>
      <c r="CJ572" s="4">
        <v>9.1</v>
      </c>
      <c r="CK572" s="4">
        <v>13.25</v>
      </c>
      <c r="CL572" s="4">
        <v>13.65</v>
      </c>
      <c r="CM572" t="s">
        <v>136</v>
      </c>
      <c r="CN572" t="s">
        <v>139</v>
      </c>
      <c r="CO572" t="s">
        <v>137</v>
      </c>
      <c r="CQ572" t="s">
        <v>115</v>
      </c>
      <c r="CR572" t="s">
        <v>138</v>
      </c>
      <c r="CS572" t="s">
        <v>139</v>
      </c>
      <c r="CT572" t="s">
        <v>138</v>
      </c>
      <c r="CU572" t="s">
        <v>139</v>
      </c>
      <c r="CV572" t="s">
        <v>138</v>
      </c>
      <c r="CW572" t="s">
        <v>139</v>
      </c>
      <c r="CX572" t="s">
        <v>7872</v>
      </c>
      <c r="CY572" s="10">
        <v>16702358641</v>
      </c>
      <c r="CZ572" t="s">
        <v>7865</v>
      </c>
      <c r="DA572" t="s">
        <v>139</v>
      </c>
      <c r="DB572" t="s">
        <v>138</v>
      </c>
      <c r="DC572" t="s">
        <v>115</v>
      </c>
    </row>
    <row r="573" spans="1:112" ht="14.45" customHeight="1" x14ac:dyDescent="0.25">
      <c r="A573" t="s">
        <v>12518</v>
      </c>
      <c r="B573" t="s">
        <v>1155</v>
      </c>
      <c r="C573" s="1">
        <v>45525</v>
      </c>
      <c r="D573" s="1">
        <v>45600</v>
      </c>
      <c r="E573" t="s">
        <v>210</v>
      </c>
      <c r="F573" s="1">
        <v>45658</v>
      </c>
      <c r="G573" t="s">
        <v>115</v>
      </c>
      <c r="H573" t="s">
        <v>115</v>
      </c>
      <c r="I573" t="s">
        <v>115</v>
      </c>
      <c r="J573" t="s">
        <v>1930</v>
      </c>
      <c r="K573" t="s">
        <v>2331</v>
      </c>
      <c r="L573" t="s">
        <v>2332</v>
      </c>
      <c r="M573" t="s">
        <v>2333</v>
      </c>
      <c r="N573" t="s">
        <v>119</v>
      </c>
      <c r="O573" t="s">
        <v>120</v>
      </c>
      <c r="P573" s="3">
        <v>96950</v>
      </c>
      <c r="Q573" t="s">
        <v>121</v>
      </c>
      <c r="S573" s="10">
        <v>16702346412</v>
      </c>
      <c r="T573">
        <v>1510</v>
      </c>
      <c r="U573" t="s">
        <v>1934</v>
      </c>
      <c r="V573">
        <v>72111</v>
      </c>
      <c r="W573" t="s">
        <v>123</v>
      </c>
      <c r="Y573" t="s">
        <v>499</v>
      </c>
      <c r="Z573" t="s">
        <v>199</v>
      </c>
      <c r="AB573" t="s">
        <v>500</v>
      </c>
      <c r="AC573" t="s">
        <v>2332</v>
      </c>
      <c r="AD573" t="s">
        <v>2333</v>
      </c>
      <c r="AE573" t="s">
        <v>119</v>
      </c>
      <c r="AF573" t="s">
        <v>120</v>
      </c>
      <c r="AG573" s="3">
        <v>96950</v>
      </c>
      <c r="AH573" t="s">
        <v>121</v>
      </c>
      <c r="AJ573" s="10">
        <v>16702852190</v>
      </c>
      <c r="AL573" t="s">
        <v>501</v>
      </c>
      <c r="BD573" t="str">
        <f>"15-1232.00"</f>
        <v>15-1232.00</v>
      </c>
      <c r="BE573" t="s">
        <v>2230</v>
      </c>
      <c r="BF573" t="s">
        <v>12519</v>
      </c>
      <c r="BG573" t="s">
        <v>2504</v>
      </c>
      <c r="BH573">
        <v>2</v>
      </c>
      <c r="BI573">
        <v>1</v>
      </c>
      <c r="BJ573" s="1">
        <v>45659</v>
      </c>
      <c r="BK573" s="1">
        <v>46023</v>
      </c>
      <c r="BL573" s="1">
        <v>45659</v>
      </c>
      <c r="BM573" s="1">
        <v>46023</v>
      </c>
      <c r="BN573">
        <v>35</v>
      </c>
      <c r="BO573">
        <v>0</v>
      </c>
      <c r="BP573">
        <v>7</v>
      </c>
      <c r="BQ573">
        <v>7</v>
      </c>
      <c r="BR573">
        <v>7</v>
      </c>
      <c r="BS573">
        <v>7</v>
      </c>
      <c r="BT573">
        <v>7</v>
      </c>
      <c r="BU573">
        <v>0</v>
      </c>
      <c r="BV573" t="str">
        <f>"8:00 AM"</f>
        <v>8:00 AM</v>
      </c>
      <c r="BW573" t="str">
        <f>"4:00 PM"</f>
        <v>4:00 PM</v>
      </c>
      <c r="BX573" t="s">
        <v>133</v>
      </c>
      <c r="BY573">
        <v>0</v>
      </c>
      <c r="BZ573">
        <v>12</v>
      </c>
      <c r="CA573" t="s">
        <v>115</v>
      </c>
      <c r="CC573" t="s">
        <v>12520</v>
      </c>
      <c r="CD573" t="s">
        <v>2332</v>
      </c>
      <c r="CE573" t="s">
        <v>2333</v>
      </c>
      <c r="CF573" t="s">
        <v>119</v>
      </c>
      <c r="CG573" t="s">
        <v>120</v>
      </c>
      <c r="CH573" s="3">
        <v>96950</v>
      </c>
      <c r="CI573" s="4">
        <v>15.2</v>
      </c>
      <c r="CJ573" s="4">
        <v>17</v>
      </c>
      <c r="CK573" s="4">
        <v>22.8</v>
      </c>
      <c r="CL573" s="4">
        <v>25.5</v>
      </c>
      <c r="CM573" t="s">
        <v>136</v>
      </c>
      <c r="CN573" t="s">
        <v>2336</v>
      </c>
      <c r="CO573" t="s">
        <v>137</v>
      </c>
      <c r="CQ573" t="s">
        <v>115</v>
      </c>
      <c r="CR573" t="s">
        <v>138</v>
      </c>
      <c r="CS573" t="s">
        <v>139</v>
      </c>
      <c r="CT573" t="s">
        <v>138</v>
      </c>
      <c r="CU573" t="s">
        <v>138</v>
      </c>
      <c r="CV573" t="s">
        <v>138</v>
      </c>
      <c r="CW573" t="s">
        <v>139</v>
      </c>
      <c r="CX573" t="s">
        <v>611</v>
      </c>
      <c r="CY573" s="10">
        <v>16702346412</v>
      </c>
      <c r="CZ573" t="s">
        <v>2337</v>
      </c>
      <c r="DA573" t="s">
        <v>451</v>
      </c>
      <c r="DB573" t="s">
        <v>138</v>
      </c>
      <c r="DC573" t="s">
        <v>115</v>
      </c>
      <c r="DD573" t="s">
        <v>499</v>
      </c>
      <c r="DE573" t="s">
        <v>199</v>
      </c>
      <c r="DG573" t="s">
        <v>2338</v>
      </c>
      <c r="DH573" t="s">
        <v>501</v>
      </c>
    </row>
    <row r="574" spans="1:112" ht="14.45" customHeight="1" x14ac:dyDescent="0.25">
      <c r="A574" t="s">
        <v>13099</v>
      </c>
      <c r="B574" t="s">
        <v>248</v>
      </c>
      <c r="C574" s="1">
        <v>45539</v>
      </c>
      <c r="D574" s="1">
        <v>45600</v>
      </c>
      <c r="E574" t="s">
        <v>114</v>
      </c>
      <c r="G574" t="s">
        <v>115</v>
      </c>
      <c r="H574" t="s">
        <v>115</v>
      </c>
      <c r="I574" t="s">
        <v>115</v>
      </c>
      <c r="J574" t="s">
        <v>2574</v>
      </c>
      <c r="K574" t="s">
        <v>2574</v>
      </c>
      <c r="L574" t="s">
        <v>2575</v>
      </c>
      <c r="M574" t="s">
        <v>2576</v>
      </c>
      <c r="N574" t="s">
        <v>128</v>
      </c>
      <c r="O574" t="s">
        <v>120</v>
      </c>
      <c r="P574" s="3">
        <v>96950</v>
      </c>
      <c r="Q574" t="s">
        <v>121</v>
      </c>
      <c r="S574" s="10">
        <v>16703223311</v>
      </c>
      <c r="T574">
        <v>4504</v>
      </c>
      <c r="U574" t="s">
        <v>2578</v>
      </c>
      <c r="V574">
        <v>72111</v>
      </c>
      <c r="W574" t="s">
        <v>123</v>
      </c>
      <c r="Y574" t="s">
        <v>1097</v>
      </c>
      <c r="Z574" t="s">
        <v>2579</v>
      </c>
      <c r="AB574" t="s">
        <v>981</v>
      </c>
      <c r="AC574" t="s">
        <v>2576</v>
      </c>
      <c r="AD574" t="s">
        <v>2577</v>
      </c>
      <c r="AE574" t="s">
        <v>128</v>
      </c>
      <c r="AF574" t="s">
        <v>120</v>
      </c>
      <c r="AG574" s="3">
        <v>96950</v>
      </c>
      <c r="AH574" t="s">
        <v>121</v>
      </c>
      <c r="AJ574" s="10">
        <v>16703223311</v>
      </c>
      <c r="AK574">
        <v>4506</v>
      </c>
      <c r="AL574" t="s">
        <v>2580</v>
      </c>
      <c r="BD574" t="str">
        <f>"13-1151.00"</f>
        <v>13-1151.00</v>
      </c>
      <c r="BE574" t="s">
        <v>13100</v>
      </c>
      <c r="BF574" t="s">
        <v>13101</v>
      </c>
      <c r="BG574" t="s">
        <v>13102</v>
      </c>
      <c r="BH574">
        <v>2</v>
      </c>
      <c r="BI574">
        <v>2</v>
      </c>
      <c r="BJ574" s="1">
        <v>45627</v>
      </c>
      <c r="BK574" s="1">
        <v>45991</v>
      </c>
      <c r="BL574" s="1">
        <v>45627</v>
      </c>
      <c r="BM574" s="1">
        <v>45991</v>
      </c>
      <c r="BN574">
        <v>35</v>
      </c>
      <c r="BO574">
        <v>0</v>
      </c>
      <c r="BP574">
        <v>7</v>
      </c>
      <c r="BQ574">
        <v>7</v>
      </c>
      <c r="BR574">
        <v>7</v>
      </c>
      <c r="BS574">
        <v>7</v>
      </c>
      <c r="BT574">
        <v>7</v>
      </c>
      <c r="BU574">
        <v>0</v>
      </c>
      <c r="BV574" t="str">
        <f>"8:00 AM"</f>
        <v>8:00 AM</v>
      </c>
      <c r="BW574" t="str">
        <f>"5:00 PM"</f>
        <v>5:00 PM</v>
      </c>
      <c r="BX574" t="s">
        <v>360</v>
      </c>
      <c r="BY574">
        <v>0</v>
      </c>
      <c r="BZ574">
        <v>36</v>
      </c>
      <c r="CA574" t="s">
        <v>138</v>
      </c>
      <c r="CB574">
        <v>6</v>
      </c>
      <c r="CC574" s="2" t="s">
        <v>13103</v>
      </c>
      <c r="CD574" t="s">
        <v>2576</v>
      </c>
      <c r="CE574" t="s">
        <v>2577</v>
      </c>
      <c r="CF574" t="s">
        <v>128</v>
      </c>
      <c r="CG574" t="s">
        <v>120</v>
      </c>
      <c r="CH574" s="3">
        <v>96950</v>
      </c>
      <c r="CI574" s="4">
        <v>17.25</v>
      </c>
      <c r="CJ574" s="4">
        <v>21</v>
      </c>
      <c r="CK574" s="4">
        <v>0</v>
      </c>
      <c r="CL574" s="4">
        <v>0</v>
      </c>
      <c r="CM574" t="s">
        <v>136</v>
      </c>
      <c r="CN574" t="s">
        <v>2585</v>
      </c>
      <c r="CO574" t="s">
        <v>137</v>
      </c>
      <c r="CQ574" t="s">
        <v>115</v>
      </c>
      <c r="CR574" t="s">
        <v>138</v>
      </c>
      <c r="CS574" t="s">
        <v>139</v>
      </c>
      <c r="CT574" t="s">
        <v>139</v>
      </c>
      <c r="CU574" t="s">
        <v>139</v>
      </c>
      <c r="CV574" t="s">
        <v>138</v>
      </c>
      <c r="CW574" t="s">
        <v>138</v>
      </c>
      <c r="CX574" s="2" t="s">
        <v>4272</v>
      </c>
      <c r="CY574" s="10">
        <v>16703223311</v>
      </c>
      <c r="CZ574" t="s">
        <v>2587</v>
      </c>
      <c r="DA574" t="s">
        <v>2588</v>
      </c>
      <c r="DB574" t="s">
        <v>138</v>
      </c>
      <c r="DC574" t="s">
        <v>115</v>
      </c>
      <c r="DD574" t="s">
        <v>2589</v>
      </c>
      <c r="DE574" t="s">
        <v>2590</v>
      </c>
      <c r="DF574" t="s">
        <v>1176</v>
      </c>
      <c r="DG574" t="s">
        <v>2591</v>
      </c>
      <c r="DH574" t="s">
        <v>2592</v>
      </c>
    </row>
    <row r="575" spans="1:112" ht="14.45" customHeight="1" x14ac:dyDescent="0.25">
      <c r="A575" t="s">
        <v>13106</v>
      </c>
      <c r="B575" t="s">
        <v>113</v>
      </c>
      <c r="C575" s="1">
        <v>45566</v>
      </c>
      <c r="D575" s="1">
        <v>45600</v>
      </c>
      <c r="E575" t="s">
        <v>210</v>
      </c>
      <c r="F575" s="1">
        <v>45625</v>
      </c>
      <c r="G575" t="s">
        <v>115</v>
      </c>
      <c r="H575" t="s">
        <v>115</v>
      </c>
      <c r="I575" t="s">
        <v>115</v>
      </c>
      <c r="J575" t="s">
        <v>976</v>
      </c>
      <c r="L575" t="s">
        <v>977</v>
      </c>
      <c r="M575" t="s">
        <v>978</v>
      </c>
      <c r="N575" t="s">
        <v>119</v>
      </c>
      <c r="O575" t="s">
        <v>120</v>
      </c>
      <c r="P575" s="3">
        <v>96950</v>
      </c>
      <c r="Q575" t="s">
        <v>121</v>
      </c>
      <c r="S575" s="10">
        <v>16702341795</v>
      </c>
      <c r="U575" t="s">
        <v>979</v>
      </c>
      <c r="V575">
        <v>56179</v>
      </c>
      <c r="W575" t="s">
        <v>123</v>
      </c>
      <c r="Y575" t="s">
        <v>215</v>
      </c>
      <c r="Z575" t="s">
        <v>148</v>
      </c>
      <c r="AA575" t="s">
        <v>980</v>
      </c>
      <c r="AB575" t="s">
        <v>981</v>
      </c>
      <c r="AC575" t="s">
        <v>2392</v>
      </c>
      <c r="AD575" t="s">
        <v>2393</v>
      </c>
      <c r="AE575" t="s">
        <v>128</v>
      </c>
      <c r="AF575" t="s">
        <v>120</v>
      </c>
      <c r="AG575" s="3">
        <v>96950</v>
      </c>
      <c r="AH575" t="s">
        <v>121</v>
      </c>
      <c r="AJ575" s="10">
        <v>16702341795</v>
      </c>
      <c r="AL575" t="s">
        <v>983</v>
      </c>
      <c r="BD575" t="str">
        <f>"37-3011.00"</f>
        <v>37-3011.00</v>
      </c>
      <c r="BE575" t="s">
        <v>927</v>
      </c>
      <c r="BF575" t="s">
        <v>9487</v>
      </c>
      <c r="BG575" t="s">
        <v>9488</v>
      </c>
      <c r="BH575">
        <v>3</v>
      </c>
      <c r="BJ575" s="1">
        <v>45627</v>
      </c>
      <c r="BK575" s="1">
        <v>45991</v>
      </c>
      <c r="BN575">
        <v>40</v>
      </c>
      <c r="BO575">
        <v>0</v>
      </c>
      <c r="BP575">
        <v>8</v>
      </c>
      <c r="BQ575">
        <v>8</v>
      </c>
      <c r="BR575">
        <v>8</v>
      </c>
      <c r="BS575">
        <v>8</v>
      </c>
      <c r="BT575">
        <v>8</v>
      </c>
      <c r="BU575">
        <v>0</v>
      </c>
      <c r="BV575" t="str">
        <f>"8:00 AM"</f>
        <v>8:00 AM</v>
      </c>
      <c r="BW575" t="str">
        <f>"5:00 PM"</f>
        <v>5:00 PM</v>
      </c>
      <c r="BX575" t="s">
        <v>240</v>
      </c>
      <c r="BY575">
        <v>0</v>
      </c>
      <c r="BZ575">
        <v>3</v>
      </c>
      <c r="CA575" t="s">
        <v>115</v>
      </c>
      <c r="CC575" s="2" t="s">
        <v>9489</v>
      </c>
      <c r="CD575" t="s">
        <v>9490</v>
      </c>
      <c r="CE575" t="s">
        <v>2398</v>
      </c>
      <c r="CF575" t="s">
        <v>272</v>
      </c>
      <c r="CG575" t="s">
        <v>120</v>
      </c>
      <c r="CH575" s="3">
        <v>96952</v>
      </c>
      <c r="CI575" s="4">
        <v>8.57</v>
      </c>
      <c r="CJ575" s="4">
        <v>10</v>
      </c>
      <c r="CK575" s="4">
        <v>12.86</v>
      </c>
      <c r="CL575" s="4">
        <v>15</v>
      </c>
      <c r="CM575" t="s">
        <v>136</v>
      </c>
      <c r="CN575" t="s">
        <v>240</v>
      </c>
      <c r="CO575" t="s">
        <v>137</v>
      </c>
      <c r="CQ575" t="s">
        <v>115</v>
      </c>
      <c r="CR575" t="s">
        <v>138</v>
      </c>
      <c r="CS575" t="s">
        <v>138</v>
      </c>
      <c r="CT575" t="s">
        <v>138</v>
      </c>
      <c r="CU575" t="s">
        <v>139</v>
      </c>
      <c r="CV575" t="s">
        <v>138</v>
      </c>
      <c r="CW575" t="s">
        <v>138</v>
      </c>
      <c r="CX575" t="s">
        <v>988</v>
      </c>
      <c r="CY575" s="10">
        <v>16702341795</v>
      </c>
      <c r="CZ575" t="s">
        <v>983</v>
      </c>
      <c r="DA575" t="s">
        <v>989</v>
      </c>
      <c r="DB575" t="s">
        <v>138</v>
      </c>
      <c r="DC575" t="s">
        <v>115</v>
      </c>
    </row>
    <row r="576" spans="1:112" ht="14.45" customHeight="1" x14ac:dyDescent="0.25">
      <c r="A576" t="s">
        <v>13112</v>
      </c>
      <c r="B576" t="s">
        <v>158</v>
      </c>
      <c r="C576" s="1">
        <v>45522</v>
      </c>
      <c r="D576" s="1">
        <v>45600</v>
      </c>
      <c r="E576" t="s">
        <v>210</v>
      </c>
      <c r="F576" s="1">
        <v>45564</v>
      </c>
      <c r="G576" t="s">
        <v>115</v>
      </c>
      <c r="H576" t="s">
        <v>115</v>
      </c>
      <c r="I576" t="s">
        <v>115</v>
      </c>
      <c r="J576" t="s">
        <v>4977</v>
      </c>
      <c r="K576" t="s">
        <v>4978</v>
      </c>
      <c r="L576" t="s">
        <v>4979</v>
      </c>
      <c r="M576" t="s">
        <v>139</v>
      </c>
      <c r="N576" t="s">
        <v>119</v>
      </c>
      <c r="O576" t="s">
        <v>120</v>
      </c>
      <c r="P576" s="3">
        <v>96950</v>
      </c>
      <c r="Q576" t="s">
        <v>121</v>
      </c>
      <c r="R576" t="s">
        <v>139</v>
      </c>
      <c r="S576" s="10">
        <v>16702858138</v>
      </c>
      <c r="U576" t="s">
        <v>4980</v>
      </c>
      <c r="V576">
        <v>561720</v>
      </c>
      <c r="W576" t="s">
        <v>123</v>
      </c>
      <c r="Y576" t="s">
        <v>4981</v>
      </c>
      <c r="Z576" t="s">
        <v>4982</v>
      </c>
      <c r="AA576" t="s">
        <v>3100</v>
      </c>
      <c r="AB576" t="s">
        <v>1191</v>
      </c>
      <c r="AC576" t="s">
        <v>4979</v>
      </c>
      <c r="AD576" t="s">
        <v>139</v>
      </c>
      <c r="AE576" t="s">
        <v>119</v>
      </c>
      <c r="AF576" t="s">
        <v>120</v>
      </c>
      <c r="AG576" s="3">
        <v>96950</v>
      </c>
      <c r="AH576" t="s">
        <v>121</v>
      </c>
      <c r="AI576" t="s">
        <v>762</v>
      </c>
      <c r="AJ576" s="10">
        <v>16702858138</v>
      </c>
      <c r="AL576" t="s">
        <v>4983</v>
      </c>
      <c r="BD576" t="str">
        <f>"37-2012.00"</f>
        <v>37-2012.00</v>
      </c>
      <c r="BE576" t="s">
        <v>647</v>
      </c>
      <c r="BF576" t="s">
        <v>8654</v>
      </c>
      <c r="BG576" t="s">
        <v>647</v>
      </c>
      <c r="BH576">
        <v>5</v>
      </c>
      <c r="BJ576" s="1">
        <v>45566</v>
      </c>
      <c r="BK576" s="1">
        <v>45930</v>
      </c>
      <c r="BN576">
        <v>35</v>
      </c>
      <c r="BO576">
        <v>0</v>
      </c>
      <c r="BP576">
        <v>7</v>
      </c>
      <c r="BQ576">
        <v>7</v>
      </c>
      <c r="BR576">
        <v>7</v>
      </c>
      <c r="BS576">
        <v>7</v>
      </c>
      <c r="BT576">
        <v>7</v>
      </c>
      <c r="BU576">
        <v>0</v>
      </c>
      <c r="BV576" t="str">
        <f>"9:00 AM"</f>
        <v>9:00 AM</v>
      </c>
      <c r="BW576" t="str">
        <f>"5:00 PM"</f>
        <v>5:00 PM</v>
      </c>
      <c r="BX576" t="s">
        <v>240</v>
      </c>
      <c r="BY576">
        <v>0</v>
      </c>
      <c r="BZ576">
        <v>3</v>
      </c>
      <c r="CA576" t="s">
        <v>115</v>
      </c>
      <c r="CC576" t="s">
        <v>8655</v>
      </c>
      <c r="CD576" t="s">
        <v>2861</v>
      </c>
      <c r="CE576" t="s">
        <v>139</v>
      </c>
      <c r="CF576" t="s">
        <v>119</v>
      </c>
      <c r="CG576" t="s">
        <v>120</v>
      </c>
      <c r="CH576" s="3">
        <v>96950</v>
      </c>
      <c r="CI576" s="4">
        <v>7.77</v>
      </c>
      <c r="CJ576" s="4">
        <v>7.77</v>
      </c>
      <c r="CK576" s="4">
        <v>11.65</v>
      </c>
      <c r="CL576" s="4">
        <v>11.65</v>
      </c>
      <c r="CM576" t="s">
        <v>136</v>
      </c>
      <c r="CO576" t="s">
        <v>137</v>
      </c>
      <c r="CQ576" t="s">
        <v>115</v>
      </c>
      <c r="CR576" t="s">
        <v>138</v>
      </c>
      <c r="CS576" t="s">
        <v>138</v>
      </c>
      <c r="CT576" t="s">
        <v>138</v>
      </c>
      <c r="CU576" t="s">
        <v>138</v>
      </c>
      <c r="CV576" t="s">
        <v>138</v>
      </c>
      <c r="CW576" t="s">
        <v>139</v>
      </c>
      <c r="CX576" s="2" t="s">
        <v>4985</v>
      </c>
      <c r="CY576" s="10">
        <v>16702858138</v>
      </c>
      <c r="CZ576" t="s">
        <v>4983</v>
      </c>
      <c r="DA576" t="s">
        <v>417</v>
      </c>
      <c r="DB576" t="s">
        <v>138</v>
      </c>
      <c r="DC576" t="s">
        <v>115</v>
      </c>
    </row>
    <row r="577" spans="1:112" ht="14.45" customHeight="1" x14ac:dyDescent="0.25">
      <c r="A577" t="s">
        <v>13162</v>
      </c>
      <c r="B577" t="s">
        <v>248</v>
      </c>
      <c r="C577" s="1">
        <v>45527</v>
      </c>
      <c r="D577" s="1">
        <v>45600</v>
      </c>
      <c r="E577" t="s">
        <v>210</v>
      </c>
      <c r="F577" s="1">
        <v>45597</v>
      </c>
      <c r="G577" t="s">
        <v>115</v>
      </c>
      <c r="H577" t="s">
        <v>115</v>
      </c>
      <c r="I577" t="s">
        <v>115</v>
      </c>
      <c r="J577" t="s">
        <v>2200</v>
      </c>
      <c r="L577" t="s">
        <v>2201</v>
      </c>
      <c r="N577" t="s">
        <v>128</v>
      </c>
      <c r="O577" t="s">
        <v>120</v>
      </c>
      <c r="P577" s="3">
        <v>96950</v>
      </c>
      <c r="Q577" t="s">
        <v>121</v>
      </c>
      <c r="S577" s="10">
        <v>16702886108</v>
      </c>
      <c r="U577" t="s">
        <v>2202</v>
      </c>
      <c r="V577">
        <v>23622</v>
      </c>
      <c r="W577" t="s">
        <v>123</v>
      </c>
      <c r="Y577" t="s">
        <v>632</v>
      </c>
      <c r="Z577" t="s">
        <v>2203</v>
      </c>
      <c r="AB577" t="s">
        <v>126</v>
      </c>
      <c r="AC577" t="s">
        <v>2204</v>
      </c>
      <c r="AE577" t="s">
        <v>128</v>
      </c>
      <c r="AF577" t="s">
        <v>120</v>
      </c>
      <c r="AG577" s="3">
        <v>96950</v>
      </c>
      <c r="AH577" t="s">
        <v>121</v>
      </c>
      <c r="AJ577" s="10">
        <v>16702886108</v>
      </c>
      <c r="AL577" t="s">
        <v>2205</v>
      </c>
      <c r="BD577" t="str">
        <f>"49-9071.00"</f>
        <v>49-9071.00</v>
      </c>
      <c r="BE577" t="s">
        <v>169</v>
      </c>
      <c r="BF577" t="s">
        <v>3149</v>
      </c>
      <c r="BG577" t="s">
        <v>3150</v>
      </c>
      <c r="BH577">
        <v>10</v>
      </c>
      <c r="BI577">
        <v>10</v>
      </c>
      <c r="BJ577" s="1">
        <v>45599</v>
      </c>
      <c r="BK577" s="1">
        <v>45963</v>
      </c>
      <c r="BL577" s="1">
        <v>45600</v>
      </c>
      <c r="BM577" s="1">
        <v>45963</v>
      </c>
      <c r="BN577">
        <v>40</v>
      </c>
      <c r="BO577">
        <v>0</v>
      </c>
      <c r="BP577">
        <v>8</v>
      </c>
      <c r="BQ577">
        <v>8</v>
      </c>
      <c r="BR577">
        <v>8</v>
      </c>
      <c r="BS577">
        <v>8</v>
      </c>
      <c r="BT577">
        <v>8</v>
      </c>
      <c r="BU577">
        <v>0</v>
      </c>
      <c r="BV577" t="str">
        <f>"8:00 AM"</f>
        <v>8:00 AM</v>
      </c>
      <c r="BW577" t="str">
        <f>"5:00 PM"</f>
        <v>5:00 PM</v>
      </c>
      <c r="BX577" t="s">
        <v>133</v>
      </c>
      <c r="BY577">
        <v>0</v>
      </c>
      <c r="BZ577">
        <v>24</v>
      </c>
      <c r="CA577" t="s">
        <v>115</v>
      </c>
      <c r="CC577" t="s">
        <v>3151</v>
      </c>
      <c r="CD577" t="s">
        <v>2208</v>
      </c>
      <c r="CF577" t="s">
        <v>128</v>
      </c>
      <c r="CG577" t="s">
        <v>120</v>
      </c>
      <c r="CH577" s="3">
        <v>96950</v>
      </c>
      <c r="CI577" s="4">
        <v>9.75</v>
      </c>
      <c r="CJ577" s="4">
        <v>9.75</v>
      </c>
      <c r="CK577" s="4">
        <v>14.63</v>
      </c>
      <c r="CL577" s="4">
        <v>14.63</v>
      </c>
      <c r="CM577" t="s">
        <v>136</v>
      </c>
      <c r="CN577" t="s">
        <v>191</v>
      </c>
      <c r="CO577" t="s">
        <v>173</v>
      </c>
      <c r="CQ577" t="s">
        <v>115</v>
      </c>
      <c r="CR577" t="s">
        <v>138</v>
      </c>
      <c r="CS577" t="s">
        <v>138</v>
      </c>
      <c r="CT577" t="s">
        <v>138</v>
      </c>
      <c r="CU577" t="s">
        <v>139</v>
      </c>
      <c r="CV577" t="s">
        <v>138</v>
      </c>
      <c r="CW577" t="s">
        <v>138</v>
      </c>
      <c r="CX577" s="2" t="s">
        <v>13163</v>
      </c>
      <c r="CY577" s="10">
        <v>16702886108</v>
      </c>
      <c r="CZ577" t="s">
        <v>2205</v>
      </c>
      <c r="DA577" t="s">
        <v>331</v>
      </c>
      <c r="DB577" t="s">
        <v>138</v>
      </c>
      <c r="DC577" t="s">
        <v>115</v>
      </c>
      <c r="DD577" t="s">
        <v>632</v>
      </c>
      <c r="DE577" t="s">
        <v>2210</v>
      </c>
      <c r="DG577" t="s">
        <v>2211</v>
      </c>
      <c r="DH577" t="s">
        <v>2205</v>
      </c>
    </row>
    <row r="578" spans="1:112" ht="14.45" customHeight="1" x14ac:dyDescent="0.25">
      <c r="A578" t="s">
        <v>13406</v>
      </c>
      <c r="B578" t="s">
        <v>248</v>
      </c>
      <c r="C578" s="1">
        <v>45502</v>
      </c>
      <c r="D578" s="1">
        <v>45600</v>
      </c>
      <c r="E578" t="s">
        <v>210</v>
      </c>
      <c r="F578" s="1">
        <v>45564</v>
      </c>
      <c r="G578" t="s">
        <v>138</v>
      </c>
      <c r="H578" t="s">
        <v>115</v>
      </c>
      <c r="I578" t="s">
        <v>115</v>
      </c>
      <c r="J578" t="s">
        <v>13407</v>
      </c>
      <c r="L578" t="s">
        <v>805</v>
      </c>
      <c r="M578" t="s">
        <v>13408</v>
      </c>
      <c r="N578" t="s">
        <v>119</v>
      </c>
      <c r="O578" t="s">
        <v>120</v>
      </c>
      <c r="P578" s="3">
        <v>96950</v>
      </c>
      <c r="Q578" t="s">
        <v>121</v>
      </c>
      <c r="S578" s="10">
        <v>16702330208</v>
      </c>
      <c r="U578" t="s">
        <v>13409</v>
      </c>
      <c r="V578">
        <v>459110</v>
      </c>
      <c r="W578" t="s">
        <v>123</v>
      </c>
      <c r="Y578" t="s">
        <v>2144</v>
      </c>
      <c r="Z578" t="s">
        <v>809</v>
      </c>
      <c r="AA578" t="s">
        <v>13410</v>
      </c>
      <c r="AB578" t="s">
        <v>7333</v>
      </c>
      <c r="AC578" t="s">
        <v>805</v>
      </c>
      <c r="AD578" t="s">
        <v>13408</v>
      </c>
      <c r="AE578" t="s">
        <v>119</v>
      </c>
      <c r="AF578" t="s">
        <v>120</v>
      </c>
      <c r="AG578" s="3">
        <v>96950</v>
      </c>
      <c r="AH578" t="s">
        <v>121</v>
      </c>
      <c r="AJ578" s="10">
        <v>16702330208</v>
      </c>
      <c r="AL578" t="s">
        <v>13411</v>
      </c>
      <c r="BD578" t="str">
        <f>"37-2012.00"</f>
        <v>37-2012.00</v>
      </c>
      <c r="BE578" t="s">
        <v>647</v>
      </c>
      <c r="BF578" t="s">
        <v>13412</v>
      </c>
      <c r="BG578" t="s">
        <v>3823</v>
      </c>
      <c r="BH578">
        <v>1</v>
      </c>
      <c r="BI578">
        <v>1</v>
      </c>
      <c r="BJ578" s="1">
        <v>45566</v>
      </c>
      <c r="BK578" s="1">
        <v>46660</v>
      </c>
      <c r="BL578" s="1">
        <v>45600</v>
      </c>
      <c r="BM578" s="1">
        <v>46660</v>
      </c>
      <c r="BN578">
        <v>35</v>
      </c>
      <c r="BO578">
        <v>0</v>
      </c>
      <c r="BP578">
        <v>7</v>
      </c>
      <c r="BQ578">
        <v>7</v>
      </c>
      <c r="BR578">
        <v>7</v>
      </c>
      <c r="BS578">
        <v>7</v>
      </c>
      <c r="BT578">
        <v>7</v>
      </c>
      <c r="BU578">
        <v>0</v>
      </c>
      <c r="BV578" t="str">
        <f>"8:00 AM"</f>
        <v>8:00 AM</v>
      </c>
      <c r="BW578" t="str">
        <f>"4:00 PM"</f>
        <v>4:00 PM</v>
      </c>
      <c r="BX578" t="s">
        <v>240</v>
      </c>
      <c r="BY578">
        <v>0</v>
      </c>
      <c r="BZ578">
        <v>3</v>
      </c>
      <c r="CA578" t="s">
        <v>115</v>
      </c>
      <c r="CC578" s="2" t="s">
        <v>13413</v>
      </c>
      <c r="CD578" t="s">
        <v>13408</v>
      </c>
      <c r="CF578" t="s">
        <v>119</v>
      </c>
      <c r="CG578" t="s">
        <v>120</v>
      </c>
      <c r="CH578" s="3">
        <v>96950</v>
      </c>
      <c r="CI578" s="4">
        <v>7.77</v>
      </c>
      <c r="CJ578" s="4">
        <v>7.77</v>
      </c>
      <c r="CK578" s="4">
        <v>11.66</v>
      </c>
      <c r="CL578" s="4">
        <v>11.66</v>
      </c>
      <c r="CM578" t="s">
        <v>136</v>
      </c>
      <c r="CN578" t="s">
        <v>224</v>
      </c>
      <c r="CO578" t="s">
        <v>137</v>
      </c>
      <c r="CQ578" t="s">
        <v>115</v>
      </c>
      <c r="CR578" t="s">
        <v>138</v>
      </c>
      <c r="CS578" t="s">
        <v>139</v>
      </c>
      <c r="CT578" t="s">
        <v>138</v>
      </c>
      <c r="CU578" t="s">
        <v>139</v>
      </c>
      <c r="CV578" t="s">
        <v>138</v>
      </c>
      <c r="CW578" t="s">
        <v>139</v>
      </c>
      <c r="CX578" t="s">
        <v>348</v>
      </c>
      <c r="CY578" s="10">
        <v>16702330208</v>
      </c>
      <c r="CZ578" t="s">
        <v>13411</v>
      </c>
      <c r="DA578" t="s">
        <v>331</v>
      </c>
      <c r="DB578" t="s">
        <v>138</v>
      </c>
      <c r="DC578" t="s">
        <v>115</v>
      </c>
    </row>
    <row r="579" spans="1:112" ht="14.45" customHeight="1" x14ac:dyDescent="0.25">
      <c r="A579" t="s">
        <v>13549</v>
      </c>
      <c r="B579" t="s">
        <v>248</v>
      </c>
      <c r="C579" s="1">
        <v>45503</v>
      </c>
      <c r="D579" s="1">
        <v>45600</v>
      </c>
      <c r="E579" t="s">
        <v>114</v>
      </c>
      <c r="G579" t="s">
        <v>115</v>
      </c>
      <c r="H579" t="s">
        <v>115</v>
      </c>
      <c r="I579" t="s">
        <v>115</v>
      </c>
      <c r="J579" t="s">
        <v>1794</v>
      </c>
      <c r="K579" t="s">
        <v>1795</v>
      </c>
      <c r="L579" t="s">
        <v>1796</v>
      </c>
      <c r="M579" t="s">
        <v>1797</v>
      </c>
      <c r="N579" t="s">
        <v>119</v>
      </c>
      <c r="O579" t="s">
        <v>120</v>
      </c>
      <c r="P579" s="3">
        <v>96950</v>
      </c>
      <c r="Q579" t="s">
        <v>121</v>
      </c>
      <c r="S579" s="10">
        <v>16702336284</v>
      </c>
      <c r="U579" t="s">
        <v>1798</v>
      </c>
      <c r="V579">
        <v>722511</v>
      </c>
      <c r="W579" t="s">
        <v>123</v>
      </c>
      <c r="Y579" t="s">
        <v>1799</v>
      </c>
      <c r="Z579" t="s">
        <v>1800</v>
      </c>
      <c r="AA579" t="s">
        <v>1801</v>
      </c>
      <c r="AB579" t="s">
        <v>13292</v>
      </c>
      <c r="AC579" t="s">
        <v>1796</v>
      </c>
      <c r="AD579" t="s">
        <v>1797</v>
      </c>
      <c r="AE579" t="s">
        <v>119</v>
      </c>
      <c r="AF579" t="s">
        <v>120</v>
      </c>
      <c r="AG579" s="3">
        <v>96950</v>
      </c>
      <c r="AH579" t="s">
        <v>121</v>
      </c>
      <c r="AJ579" s="10">
        <v>16702336284</v>
      </c>
      <c r="AL579" t="s">
        <v>1802</v>
      </c>
      <c r="BD579" t="str">
        <f>"51-3011.00"</f>
        <v>51-3011.00</v>
      </c>
      <c r="BE579" t="s">
        <v>462</v>
      </c>
      <c r="BF579" t="s">
        <v>13293</v>
      </c>
      <c r="BG579" t="s">
        <v>1626</v>
      </c>
      <c r="BH579">
        <v>3</v>
      </c>
      <c r="BI579">
        <v>3</v>
      </c>
      <c r="BJ579" s="1">
        <v>45566</v>
      </c>
      <c r="BK579" s="1">
        <v>45930</v>
      </c>
      <c r="BL579" s="1">
        <v>45600</v>
      </c>
      <c r="BM579" s="1">
        <v>45930</v>
      </c>
      <c r="BN579">
        <v>35</v>
      </c>
      <c r="BO579">
        <v>0</v>
      </c>
      <c r="BP579">
        <v>7</v>
      </c>
      <c r="BQ579">
        <v>7</v>
      </c>
      <c r="BR579">
        <v>0</v>
      </c>
      <c r="BS579">
        <v>7</v>
      </c>
      <c r="BT579">
        <v>7</v>
      </c>
      <c r="BU579">
        <v>7</v>
      </c>
      <c r="BV579" t="str">
        <f>"5:00 AM"</f>
        <v>5:00 AM</v>
      </c>
      <c r="BW579" t="str">
        <f>"12:00 PM"</f>
        <v>12:00 PM</v>
      </c>
      <c r="BX579" t="s">
        <v>240</v>
      </c>
      <c r="BY579">
        <v>0</v>
      </c>
      <c r="BZ579">
        <v>12</v>
      </c>
      <c r="CA579" t="s">
        <v>115</v>
      </c>
      <c r="CC579" s="2" t="s">
        <v>13294</v>
      </c>
      <c r="CD579" t="s">
        <v>1796</v>
      </c>
      <c r="CE579" t="s">
        <v>1797</v>
      </c>
      <c r="CF579" t="s">
        <v>119</v>
      </c>
      <c r="CG579" t="s">
        <v>120</v>
      </c>
      <c r="CH579" s="3">
        <v>96950</v>
      </c>
      <c r="CI579" s="4">
        <v>8.64</v>
      </c>
      <c r="CJ579" s="4">
        <v>8.64</v>
      </c>
      <c r="CK579" s="4">
        <v>12.96</v>
      </c>
      <c r="CL579" s="4">
        <v>12.96</v>
      </c>
      <c r="CM579" t="s">
        <v>136</v>
      </c>
      <c r="CN579" t="s">
        <v>331</v>
      </c>
      <c r="CO579" t="s">
        <v>137</v>
      </c>
      <c r="CQ579" t="s">
        <v>115</v>
      </c>
      <c r="CR579" t="s">
        <v>138</v>
      </c>
      <c r="CS579" t="s">
        <v>139</v>
      </c>
      <c r="CT579" t="s">
        <v>138</v>
      </c>
      <c r="CU579" t="s">
        <v>139</v>
      </c>
      <c r="CV579" t="s">
        <v>138</v>
      </c>
      <c r="CW579" t="s">
        <v>138</v>
      </c>
      <c r="CX579" t="s">
        <v>12290</v>
      </c>
      <c r="CY579" s="10">
        <v>16702336284</v>
      </c>
      <c r="CZ579" t="s">
        <v>1802</v>
      </c>
      <c r="DA579" t="s">
        <v>331</v>
      </c>
      <c r="DB579" t="s">
        <v>138</v>
      </c>
      <c r="DC579" t="s">
        <v>115</v>
      </c>
    </row>
    <row r="580" spans="1:112" ht="14.45" customHeight="1" x14ac:dyDescent="0.25">
      <c r="A580" t="s">
        <v>13845</v>
      </c>
      <c r="B580" t="s">
        <v>158</v>
      </c>
      <c r="C580" s="1">
        <v>45523</v>
      </c>
      <c r="D580" s="1">
        <v>45600</v>
      </c>
      <c r="E580" t="s">
        <v>210</v>
      </c>
      <c r="F580" s="1">
        <v>45564</v>
      </c>
      <c r="G580" t="s">
        <v>115</v>
      </c>
      <c r="H580" t="s">
        <v>115</v>
      </c>
      <c r="I580" t="s">
        <v>115</v>
      </c>
      <c r="J580" t="s">
        <v>13846</v>
      </c>
      <c r="L580" t="s">
        <v>13847</v>
      </c>
      <c r="N580" t="s">
        <v>128</v>
      </c>
      <c r="O580" t="s">
        <v>120</v>
      </c>
      <c r="P580" s="3">
        <v>96950</v>
      </c>
      <c r="Q580" t="s">
        <v>121</v>
      </c>
      <c r="S580" s="10">
        <v>16709898603</v>
      </c>
      <c r="U580" t="s">
        <v>6764</v>
      </c>
      <c r="V580">
        <v>2383</v>
      </c>
      <c r="W580" t="s">
        <v>123</v>
      </c>
      <c r="Y580" t="s">
        <v>2769</v>
      </c>
      <c r="Z580" t="s">
        <v>6765</v>
      </c>
      <c r="AB580" t="s">
        <v>126</v>
      </c>
      <c r="AC580" t="s">
        <v>13847</v>
      </c>
      <c r="AE580" t="s">
        <v>128</v>
      </c>
      <c r="AF580" t="s">
        <v>120</v>
      </c>
      <c r="AG580" s="3">
        <v>96950</v>
      </c>
      <c r="AH580" t="s">
        <v>121</v>
      </c>
      <c r="AJ580" s="10">
        <v>16702356623</v>
      </c>
      <c r="AL580" t="s">
        <v>6771</v>
      </c>
      <c r="BD580" t="str">
        <f>"49-9071.00"</f>
        <v>49-9071.00</v>
      </c>
      <c r="BE580" t="s">
        <v>169</v>
      </c>
      <c r="BF580" t="s">
        <v>13848</v>
      </c>
      <c r="BG580" t="s">
        <v>1469</v>
      </c>
      <c r="BH580">
        <v>1</v>
      </c>
      <c r="BJ580" s="1">
        <v>45566</v>
      </c>
      <c r="BK580" s="1">
        <v>45930</v>
      </c>
      <c r="BN580">
        <v>38</v>
      </c>
      <c r="BO580">
        <v>0</v>
      </c>
      <c r="BP580">
        <v>8</v>
      </c>
      <c r="BQ580">
        <v>0</v>
      </c>
      <c r="BR580">
        <v>7</v>
      </c>
      <c r="BS580">
        <v>7</v>
      </c>
      <c r="BT580">
        <v>8</v>
      </c>
      <c r="BU580">
        <v>8</v>
      </c>
      <c r="BV580" t="str">
        <f>"9:00 AM"</f>
        <v>9:00 AM</v>
      </c>
      <c r="BW580" t="str">
        <f t="shared" ref="BW580:BW586" si="10">"5:00 PM"</f>
        <v>5:00 PM</v>
      </c>
      <c r="BX580" t="s">
        <v>240</v>
      </c>
      <c r="BY580">
        <v>0</v>
      </c>
      <c r="BZ580">
        <v>12</v>
      </c>
      <c r="CA580" t="s">
        <v>115</v>
      </c>
      <c r="CC580" t="s">
        <v>7065</v>
      </c>
      <c r="CD580" t="s">
        <v>13847</v>
      </c>
      <c r="CF580" t="s">
        <v>128</v>
      </c>
      <c r="CG580" t="s">
        <v>120</v>
      </c>
      <c r="CH580" s="3">
        <v>96950</v>
      </c>
      <c r="CI580" s="4">
        <v>9.75</v>
      </c>
      <c r="CJ580" s="4">
        <v>10</v>
      </c>
      <c r="CK580" s="4">
        <v>14.63</v>
      </c>
      <c r="CL580" s="4">
        <v>15</v>
      </c>
      <c r="CM580" t="s">
        <v>136</v>
      </c>
      <c r="CO580" t="s">
        <v>137</v>
      </c>
      <c r="CQ580" t="s">
        <v>115</v>
      </c>
      <c r="CR580" t="s">
        <v>138</v>
      </c>
      <c r="CS580" t="s">
        <v>139</v>
      </c>
      <c r="CT580" t="s">
        <v>138</v>
      </c>
      <c r="CU580" t="s">
        <v>139</v>
      </c>
      <c r="CV580" t="s">
        <v>138</v>
      </c>
      <c r="CW580" t="s">
        <v>139</v>
      </c>
      <c r="CX580" t="s">
        <v>13849</v>
      </c>
      <c r="CY580" s="10">
        <v>16707897385</v>
      </c>
      <c r="CZ580" t="s">
        <v>6771</v>
      </c>
      <c r="DA580" t="s">
        <v>139</v>
      </c>
      <c r="DB580" t="s">
        <v>138</v>
      </c>
      <c r="DC580" t="s">
        <v>115</v>
      </c>
    </row>
    <row r="581" spans="1:112" ht="14.45" customHeight="1" x14ac:dyDescent="0.25">
      <c r="A581" t="s">
        <v>13886</v>
      </c>
      <c r="B581" t="s">
        <v>248</v>
      </c>
      <c r="C581" s="1">
        <v>45517</v>
      </c>
      <c r="D581" s="1">
        <v>45600</v>
      </c>
      <c r="E581" t="s">
        <v>114</v>
      </c>
      <c r="G581" t="s">
        <v>138</v>
      </c>
      <c r="H581" t="s">
        <v>115</v>
      </c>
      <c r="I581" t="s">
        <v>115</v>
      </c>
      <c r="J581" t="s">
        <v>7681</v>
      </c>
      <c r="K581" t="s">
        <v>7682</v>
      </c>
      <c r="L581" t="s">
        <v>6835</v>
      </c>
      <c r="M581" t="s">
        <v>7683</v>
      </c>
      <c r="N581" t="s">
        <v>119</v>
      </c>
      <c r="O581" t="s">
        <v>120</v>
      </c>
      <c r="P581" s="3">
        <v>96950</v>
      </c>
      <c r="Q581" t="s">
        <v>121</v>
      </c>
      <c r="R581" t="s">
        <v>139</v>
      </c>
      <c r="S581" s="10">
        <v>16702856056</v>
      </c>
      <c r="U581" t="s">
        <v>7684</v>
      </c>
      <c r="V581">
        <v>561210</v>
      </c>
      <c r="W581" t="s">
        <v>123</v>
      </c>
      <c r="Y581" t="s">
        <v>7685</v>
      </c>
      <c r="Z581" t="s">
        <v>7686</v>
      </c>
      <c r="AB581" t="s">
        <v>3053</v>
      </c>
      <c r="AC581" t="s">
        <v>7687</v>
      </c>
      <c r="AD581" t="s">
        <v>7683</v>
      </c>
      <c r="AE581" t="s">
        <v>119</v>
      </c>
      <c r="AF581" t="s">
        <v>120</v>
      </c>
      <c r="AG581" s="3">
        <v>96950</v>
      </c>
      <c r="AH581" t="s">
        <v>121</v>
      </c>
      <c r="AJ581" s="10">
        <v>16702856056</v>
      </c>
      <c r="AL581" t="s">
        <v>7688</v>
      </c>
      <c r="BD581" t="str">
        <f>"49-9071.00"</f>
        <v>49-9071.00</v>
      </c>
      <c r="BE581" t="s">
        <v>169</v>
      </c>
      <c r="BF581" t="s">
        <v>7689</v>
      </c>
      <c r="BG581" t="s">
        <v>7690</v>
      </c>
      <c r="BH581">
        <v>8</v>
      </c>
      <c r="BI581">
        <v>8</v>
      </c>
      <c r="BJ581" s="1">
        <v>45566</v>
      </c>
      <c r="BK581" s="1">
        <v>45930</v>
      </c>
      <c r="BL581" s="1">
        <v>45600</v>
      </c>
      <c r="BM581" s="1">
        <v>45930</v>
      </c>
      <c r="BN581">
        <v>40</v>
      </c>
      <c r="BO581">
        <v>0</v>
      </c>
      <c r="BP581">
        <v>8</v>
      </c>
      <c r="BQ581">
        <v>8</v>
      </c>
      <c r="BR581">
        <v>8</v>
      </c>
      <c r="BS581">
        <v>8</v>
      </c>
      <c r="BT581">
        <v>8</v>
      </c>
      <c r="BU581">
        <v>0</v>
      </c>
      <c r="BV581" t="str">
        <f t="shared" ref="BV581:BV586" si="11">"8:00 AM"</f>
        <v>8:00 AM</v>
      </c>
      <c r="BW581" t="str">
        <f t="shared" si="10"/>
        <v>5:00 PM</v>
      </c>
      <c r="BX581" t="s">
        <v>240</v>
      </c>
      <c r="BY581">
        <v>0</v>
      </c>
      <c r="BZ581">
        <v>12</v>
      </c>
      <c r="CA581" t="s">
        <v>115</v>
      </c>
      <c r="CC581" t="s">
        <v>13887</v>
      </c>
      <c r="CD581" t="s">
        <v>7692</v>
      </c>
      <c r="CE581" t="s">
        <v>119</v>
      </c>
      <c r="CF581" t="s">
        <v>119</v>
      </c>
      <c r="CG581" t="s">
        <v>120</v>
      </c>
      <c r="CH581" s="3">
        <v>96950</v>
      </c>
      <c r="CI581" s="4">
        <v>9.75</v>
      </c>
      <c r="CJ581" s="4">
        <v>9.75</v>
      </c>
      <c r="CK581" s="4">
        <v>14.63</v>
      </c>
      <c r="CL581" s="4">
        <v>14.63</v>
      </c>
      <c r="CM581" t="s">
        <v>136</v>
      </c>
      <c r="CN581" t="s">
        <v>139</v>
      </c>
      <c r="CO581" t="s">
        <v>137</v>
      </c>
      <c r="CQ581" t="s">
        <v>115</v>
      </c>
      <c r="CR581" t="s">
        <v>138</v>
      </c>
      <c r="CS581" t="s">
        <v>138</v>
      </c>
      <c r="CT581" t="s">
        <v>138</v>
      </c>
      <c r="CU581" t="s">
        <v>139</v>
      </c>
      <c r="CV581" t="s">
        <v>138</v>
      </c>
      <c r="CW581" t="s">
        <v>139</v>
      </c>
      <c r="CX581" t="s">
        <v>7693</v>
      </c>
      <c r="CY581" s="10">
        <v>16702856056</v>
      </c>
      <c r="CZ581" t="s">
        <v>7688</v>
      </c>
      <c r="DA581" t="s">
        <v>139</v>
      </c>
      <c r="DB581" t="s">
        <v>138</v>
      </c>
      <c r="DC581" t="s">
        <v>115</v>
      </c>
    </row>
    <row r="582" spans="1:112" ht="14.45" customHeight="1" x14ac:dyDescent="0.25">
      <c r="A582" t="s">
        <v>1282</v>
      </c>
      <c r="B582" t="s">
        <v>158</v>
      </c>
      <c r="C582" s="1">
        <v>45502</v>
      </c>
      <c r="D582" s="1">
        <v>45601</v>
      </c>
      <c r="E582" t="s">
        <v>114</v>
      </c>
      <c r="G582" t="s">
        <v>115</v>
      </c>
      <c r="H582" t="s">
        <v>115</v>
      </c>
      <c r="I582" t="s">
        <v>115</v>
      </c>
      <c r="J582" t="s">
        <v>1283</v>
      </c>
      <c r="K582" t="s">
        <v>1284</v>
      </c>
      <c r="L582" t="s">
        <v>1285</v>
      </c>
      <c r="M582" t="s">
        <v>1286</v>
      </c>
      <c r="N582" t="s">
        <v>128</v>
      </c>
      <c r="O582" t="s">
        <v>120</v>
      </c>
      <c r="P582" s="3">
        <v>96950</v>
      </c>
      <c r="Q582" t="s">
        <v>121</v>
      </c>
      <c r="R582" t="s">
        <v>1287</v>
      </c>
      <c r="S582" s="10">
        <v>16702359981</v>
      </c>
      <c r="U582" t="s">
        <v>1288</v>
      </c>
      <c r="V582">
        <v>561510</v>
      </c>
      <c r="W582" t="s">
        <v>123</v>
      </c>
      <c r="Y582" t="s">
        <v>1289</v>
      </c>
      <c r="Z582" t="s">
        <v>1290</v>
      </c>
      <c r="AA582" t="s">
        <v>139</v>
      </c>
      <c r="AB582" t="s">
        <v>126</v>
      </c>
      <c r="AC582" t="s">
        <v>1285</v>
      </c>
      <c r="AD582" t="s">
        <v>1286</v>
      </c>
      <c r="AE582" t="s">
        <v>128</v>
      </c>
      <c r="AF582" t="s">
        <v>120</v>
      </c>
      <c r="AG582" s="3">
        <v>96950</v>
      </c>
      <c r="AH582" t="s">
        <v>121</v>
      </c>
      <c r="AI582" t="s">
        <v>1287</v>
      </c>
      <c r="AJ582" s="10">
        <v>16702359981</v>
      </c>
      <c r="AL582" t="s">
        <v>1291</v>
      </c>
      <c r="BD582" t="str">
        <f>"39-7012.00"</f>
        <v>39-7012.00</v>
      </c>
      <c r="BE582" t="s">
        <v>1292</v>
      </c>
      <c r="BF582" t="s">
        <v>1293</v>
      </c>
      <c r="BG582" t="s">
        <v>1294</v>
      </c>
      <c r="BH582">
        <v>2</v>
      </c>
      <c r="BJ582" s="1">
        <v>45566</v>
      </c>
      <c r="BK582" s="1">
        <v>45930</v>
      </c>
      <c r="BN582">
        <v>40</v>
      </c>
      <c r="BO582">
        <v>0</v>
      </c>
      <c r="BP582">
        <v>8</v>
      </c>
      <c r="BQ582">
        <v>8</v>
      </c>
      <c r="BR582">
        <v>8</v>
      </c>
      <c r="BS582">
        <v>8</v>
      </c>
      <c r="BT582">
        <v>8</v>
      </c>
      <c r="BU582">
        <v>0</v>
      </c>
      <c r="BV582" t="str">
        <f t="shared" si="11"/>
        <v>8:00 AM</v>
      </c>
      <c r="BW582" t="str">
        <f t="shared" si="10"/>
        <v>5:00 PM</v>
      </c>
      <c r="BX582" t="s">
        <v>240</v>
      </c>
      <c r="BY582">
        <v>0</v>
      </c>
      <c r="BZ582">
        <v>3</v>
      </c>
      <c r="CA582" t="s">
        <v>115</v>
      </c>
      <c r="CC582" s="2" t="s">
        <v>1295</v>
      </c>
      <c r="CD582" t="s">
        <v>1296</v>
      </c>
      <c r="CE582" t="s">
        <v>1286</v>
      </c>
      <c r="CF582" t="s">
        <v>128</v>
      </c>
      <c r="CG582" t="s">
        <v>120</v>
      </c>
      <c r="CH582" s="3">
        <v>96950</v>
      </c>
      <c r="CI582" s="4">
        <v>10.72</v>
      </c>
      <c r="CJ582" s="4">
        <v>11</v>
      </c>
      <c r="CK582" s="4">
        <v>16.079999999999998</v>
      </c>
      <c r="CL582" s="4">
        <v>16.5</v>
      </c>
      <c r="CM582" t="s">
        <v>136</v>
      </c>
      <c r="CN582" t="s">
        <v>139</v>
      </c>
      <c r="CO582" t="s">
        <v>137</v>
      </c>
      <c r="CQ582" t="s">
        <v>115</v>
      </c>
      <c r="CR582" t="s">
        <v>138</v>
      </c>
      <c r="CS582" t="s">
        <v>138</v>
      </c>
      <c r="CT582" t="s">
        <v>138</v>
      </c>
      <c r="CU582" t="s">
        <v>139</v>
      </c>
      <c r="CV582" t="s">
        <v>138</v>
      </c>
      <c r="CW582" t="s">
        <v>139</v>
      </c>
      <c r="CX582" t="s">
        <v>1297</v>
      </c>
      <c r="CY582" s="10">
        <v>16702359981</v>
      </c>
      <c r="CZ582" t="s">
        <v>1298</v>
      </c>
      <c r="DA582" t="s">
        <v>139</v>
      </c>
      <c r="DB582" t="s">
        <v>138</v>
      </c>
      <c r="DC582" t="s">
        <v>115</v>
      </c>
    </row>
    <row r="583" spans="1:112" ht="14.45" customHeight="1" x14ac:dyDescent="0.25">
      <c r="A583" t="s">
        <v>2875</v>
      </c>
      <c r="B583" t="s">
        <v>113</v>
      </c>
      <c r="C583" s="1">
        <v>45488</v>
      </c>
      <c r="D583" s="1">
        <v>45601</v>
      </c>
      <c r="E583" t="s">
        <v>210</v>
      </c>
      <c r="F583" s="1">
        <v>45564</v>
      </c>
      <c r="G583" t="s">
        <v>138</v>
      </c>
      <c r="H583" t="s">
        <v>115</v>
      </c>
      <c r="I583" t="s">
        <v>115</v>
      </c>
      <c r="J583" t="s">
        <v>2876</v>
      </c>
      <c r="K583" t="s">
        <v>2876</v>
      </c>
      <c r="L583" t="s">
        <v>2877</v>
      </c>
      <c r="M583" t="s">
        <v>2878</v>
      </c>
      <c r="N583" t="s">
        <v>128</v>
      </c>
      <c r="O583" t="s">
        <v>120</v>
      </c>
      <c r="P583" s="3">
        <v>96950</v>
      </c>
      <c r="Q583" t="s">
        <v>121</v>
      </c>
      <c r="S583" s="10">
        <v>16703229282</v>
      </c>
      <c r="U583" t="s">
        <v>2879</v>
      </c>
      <c r="V583">
        <v>332321</v>
      </c>
      <c r="W583" t="s">
        <v>123</v>
      </c>
      <c r="Y583" t="s">
        <v>2880</v>
      </c>
      <c r="Z583" t="s">
        <v>2881</v>
      </c>
      <c r="AA583" t="s">
        <v>2882</v>
      </c>
      <c r="AB583" t="s">
        <v>126</v>
      </c>
      <c r="AC583" t="s">
        <v>2877</v>
      </c>
      <c r="AD583" t="s">
        <v>2878</v>
      </c>
      <c r="AE583" t="s">
        <v>128</v>
      </c>
      <c r="AF583" t="s">
        <v>120</v>
      </c>
      <c r="AG583" s="3">
        <v>96950</v>
      </c>
      <c r="AH583" t="s">
        <v>121</v>
      </c>
      <c r="AJ583" s="10">
        <v>16703229282</v>
      </c>
      <c r="AL583" t="s">
        <v>2883</v>
      </c>
      <c r="BD583" t="str">
        <f>"41-4012.00"</f>
        <v>41-4012.00</v>
      </c>
      <c r="BE583" t="s">
        <v>709</v>
      </c>
      <c r="BF583" t="s">
        <v>2884</v>
      </c>
      <c r="BG583" t="s">
        <v>2885</v>
      </c>
      <c r="BH583">
        <v>1</v>
      </c>
      <c r="BJ583" s="1">
        <v>45566</v>
      </c>
      <c r="BK583" s="1">
        <v>46660</v>
      </c>
      <c r="BN583">
        <v>40</v>
      </c>
      <c r="BO583">
        <v>0</v>
      </c>
      <c r="BP583">
        <v>8</v>
      </c>
      <c r="BQ583">
        <v>8</v>
      </c>
      <c r="BR583">
        <v>8</v>
      </c>
      <c r="BS583">
        <v>8</v>
      </c>
      <c r="BT583">
        <v>8</v>
      </c>
      <c r="BU583">
        <v>0</v>
      </c>
      <c r="BV583" t="str">
        <f t="shared" si="11"/>
        <v>8:00 AM</v>
      </c>
      <c r="BW583" t="str">
        <f t="shared" si="10"/>
        <v>5:00 PM</v>
      </c>
      <c r="BX583" t="s">
        <v>133</v>
      </c>
      <c r="BY583">
        <v>0</v>
      </c>
      <c r="BZ583">
        <v>24</v>
      </c>
      <c r="CA583" t="s">
        <v>115</v>
      </c>
      <c r="CC583" t="s">
        <v>2886</v>
      </c>
      <c r="CD583" t="s">
        <v>2877</v>
      </c>
      <c r="CE583" t="s">
        <v>2878</v>
      </c>
      <c r="CF583" t="s">
        <v>128</v>
      </c>
      <c r="CG583" t="s">
        <v>120</v>
      </c>
      <c r="CH583" s="3">
        <v>96950</v>
      </c>
      <c r="CI583" s="4">
        <v>9.2899999999999991</v>
      </c>
      <c r="CJ583" s="4">
        <v>16</v>
      </c>
      <c r="CK583" s="4">
        <v>13.94</v>
      </c>
      <c r="CL583" s="4">
        <v>24</v>
      </c>
      <c r="CM583" t="s">
        <v>136</v>
      </c>
      <c r="CN583" t="s">
        <v>240</v>
      </c>
      <c r="CO583" t="s">
        <v>137</v>
      </c>
      <c r="CQ583" t="s">
        <v>115</v>
      </c>
      <c r="CR583" t="s">
        <v>138</v>
      </c>
      <c r="CS583" t="s">
        <v>139</v>
      </c>
      <c r="CT583" t="s">
        <v>138</v>
      </c>
      <c r="CU583" t="s">
        <v>139</v>
      </c>
      <c r="CV583" t="s">
        <v>138</v>
      </c>
      <c r="CW583" t="s">
        <v>139</v>
      </c>
      <c r="CX583" t="s">
        <v>240</v>
      </c>
      <c r="CY583" s="10">
        <v>16703229282</v>
      </c>
      <c r="CZ583" t="s">
        <v>2883</v>
      </c>
      <c r="DA583" t="s">
        <v>139</v>
      </c>
      <c r="DB583" t="s">
        <v>138</v>
      </c>
      <c r="DC583" t="s">
        <v>115</v>
      </c>
    </row>
    <row r="584" spans="1:112" ht="14.45" customHeight="1" x14ac:dyDescent="0.25">
      <c r="A584" t="s">
        <v>3765</v>
      </c>
      <c r="B584" t="s">
        <v>248</v>
      </c>
      <c r="C584" s="1">
        <v>45535</v>
      </c>
      <c r="D584" s="1">
        <v>45601</v>
      </c>
      <c r="E584" t="s">
        <v>210</v>
      </c>
      <c r="F584" s="1">
        <v>45656</v>
      </c>
      <c r="G584" t="s">
        <v>115</v>
      </c>
      <c r="H584" t="s">
        <v>115</v>
      </c>
      <c r="I584" t="s">
        <v>115</v>
      </c>
      <c r="J584" t="s">
        <v>3766</v>
      </c>
      <c r="K584" t="s">
        <v>3767</v>
      </c>
      <c r="L584" t="s">
        <v>3768</v>
      </c>
      <c r="M584" t="s">
        <v>1000</v>
      </c>
      <c r="N584" t="s">
        <v>128</v>
      </c>
      <c r="O584" t="s">
        <v>120</v>
      </c>
      <c r="P584" s="3">
        <v>96950</v>
      </c>
      <c r="Q584" t="s">
        <v>121</v>
      </c>
      <c r="S584" s="10">
        <v>16709898771</v>
      </c>
      <c r="U584" t="s">
        <v>3769</v>
      </c>
      <c r="V584">
        <v>236116</v>
      </c>
      <c r="W584" t="s">
        <v>123</v>
      </c>
      <c r="Y584" t="s">
        <v>3770</v>
      </c>
      <c r="Z584" t="s">
        <v>3771</v>
      </c>
      <c r="AA584" t="s">
        <v>3772</v>
      </c>
      <c r="AB584" t="s">
        <v>448</v>
      </c>
      <c r="AC584" t="s">
        <v>3768</v>
      </c>
      <c r="AD584" t="s">
        <v>1000</v>
      </c>
      <c r="AE584" t="s">
        <v>128</v>
      </c>
      <c r="AF584" t="s">
        <v>120</v>
      </c>
      <c r="AG584" s="3">
        <v>96950</v>
      </c>
      <c r="AH584" t="s">
        <v>121</v>
      </c>
      <c r="AJ584" s="10">
        <v>16709898771</v>
      </c>
      <c r="AL584" t="s">
        <v>3773</v>
      </c>
      <c r="BD584" t="str">
        <f>"49-9071.00"</f>
        <v>49-9071.00</v>
      </c>
      <c r="BE584" t="s">
        <v>169</v>
      </c>
      <c r="BF584" t="s">
        <v>3774</v>
      </c>
      <c r="BG584" t="s">
        <v>797</v>
      </c>
      <c r="BH584">
        <v>5</v>
      </c>
      <c r="BI584">
        <v>5</v>
      </c>
      <c r="BJ584" s="1">
        <v>45658</v>
      </c>
      <c r="BK584" s="1">
        <v>46022</v>
      </c>
      <c r="BL584" s="1">
        <v>45658</v>
      </c>
      <c r="BM584" s="1">
        <v>46022</v>
      </c>
      <c r="BN584">
        <v>35</v>
      </c>
      <c r="BO584">
        <v>0</v>
      </c>
      <c r="BP584">
        <v>7</v>
      </c>
      <c r="BQ584">
        <v>7</v>
      </c>
      <c r="BR584">
        <v>7</v>
      </c>
      <c r="BS584">
        <v>7</v>
      </c>
      <c r="BT584">
        <v>7</v>
      </c>
      <c r="BU584">
        <v>0</v>
      </c>
      <c r="BV584" t="str">
        <f t="shared" si="11"/>
        <v>8:00 AM</v>
      </c>
      <c r="BW584" t="str">
        <f t="shared" si="10"/>
        <v>5:00 PM</v>
      </c>
      <c r="BX584" t="s">
        <v>240</v>
      </c>
      <c r="BY584">
        <v>0</v>
      </c>
      <c r="BZ584">
        <v>12</v>
      </c>
      <c r="CA584" t="s">
        <v>115</v>
      </c>
      <c r="CC584" s="2" t="s">
        <v>3775</v>
      </c>
      <c r="CD584" t="s">
        <v>1358</v>
      </c>
      <c r="CE584" t="s">
        <v>1000</v>
      </c>
      <c r="CF584" t="s">
        <v>128</v>
      </c>
      <c r="CG584" t="s">
        <v>120</v>
      </c>
      <c r="CH584" s="3">
        <v>96950</v>
      </c>
      <c r="CI584" s="4">
        <v>9.75</v>
      </c>
      <c r="CJ584" s="4">
        <v>9.75</v>
      </c>
      <c r="CK584" s="4">
        <v>0</v>
      </c>
      <c r="CL584" s="4">
        <v>0</v>
      </c>
      <c r="CM584" t="s">
        <v>136</v>
      </c>
      <c r="CO584" t="s">
        <v>173</v>
      </c>
      <c r="CQ584" t="s">
        <v>138</v>
      </c>
      <c r="CR584" t="s">
        <v>138</v>
      </c>
      <c r="CS584" t="s">
        <v>139</v>
      </c>
      <c r="CT584" t="s">
        <v>139</v>
      </c>
      <c r="CU584" t="s">
        <v>139</v>
      </c>
      <c r="CV584" t="s">
        <v>138</v>
      </c>
      <c r="CW584" t="s">
        <v>139</v>
      </c>
      <c r="CX584" t="s">
        <v>348</v>
      </c>
      <c r="CY584" s="10">
        <v>16709898771</v>
      </c>
      <c r="CZ584" t="s">
        <v>3773</v>
      </c>
      <c r="DA584" t="s">
        <v>331</v>
      </c>
      <c r="DB584" t="s">
        <v>138</v>
      </c>
      <c r="DC584" t="s">
        <v>115</v>
      </c>
    </row>
    <row r="585" spans="1:112" ht="14.45" customHeight="1" x14ac:dyDescent="0.25">
      <c r="A585" t="s">
        <v>4255</v>
      </c>
      <c r="B585" t="s">
        <v>248</v>
      </c>
      <c r="C585" s="1">
        <v>45532</v>
      </c>
      <c r="D585" s="1">
        <v>45601</v>
      </c>
      <c r="E585" t="s">
        <v>114</v>
      </c>
      <c r="G585" t="s">
        <v>115</v>
      </c>
      <c r="H585" t="s">
        <v>115</v>
      </c>
      <c r="I585" t="s">
        <v>115</v>
      </c>
      <c r="J585" t="s">
        <v>4256</v>
      </c>
      <c r="K585" t="s">
        <v>4257</v>
      </c>
      <c r="L585" t="s">
        <v>4258</v>
      </c>
      <c r="M585" t="s">
        <v>4259</v>
      </c>
      <c r="N585" t="s">
        <v>128</v>
      </c>
      <c r="O585" t="s">
        <v>120</v>
      </c>
      <c r="P585" s="3">
        <v>96950</v>
      </c>
      <c r="Q585" t="s">
        <v>121</v>
      </c>
      <c r="S585" s="10">
        <v>16702353285</v>
      </c>
      <c r="U585" t="s">
        <v>4260</v>
      </c>
      <c r="V585">
        <v>81111</v>
      </c>
      <c r="W585" t="s">
        <v>123</v>
      </c>
      <c r="Y585" t="s">
        <v>4261</v>
      </c>
      <c r="Z585" t="s">
        <v>4262</v>
      </c>
      <c r="AA585" t="s">
        <v>645</v>
      </c>
      <c r="AB585" t="s">
        <v>4263</v>
      </c>
      <c r="AC585" t="s">
        <v>4258</v>
      </c>
      <c r="AD585" t="s">
        <v>4259</v>
      </c>
      <c r="AE585" t="s">
        <v>128</v>
      </c>
      <c r="AF585" t="s">
        <v>120</v>
      </c>
      <c r="AG585" s="3">
        <v>96950</v>
      </c>
      <c r="AH585" t="s">
        <v>121</v>
      </c>
      <c r="AJ585" s="10">
        <v>16702353285</v>
      </c>
      <c r="AL585" t="s">
        <v>4264</v>
      </c>
      <c r="BD585" t="str">
        <f>"49-9021.00"</f>
        <v>49-9021.00</v>
      </c>
      <c r="BE585" t="s">
        <v>203</v>
      </c>
      <c r="BF585" t="s">
        <v>4265</v>
      </c>
      <c r="BG585" t="s">
        <v>3022</v>
      </c>
      <c r="BH585">
        <v>1</v>
      </c>
      <c r="BI585">
        <v>1</v>
      </c>
      <c r="BJ585" s="1">
        <v>45627</v>
      </c>
      <c r="BK585" s="1">
        <v>45991</v>
      </c>
      <c r="BL585" s="1">
        <v>45627</v>
      </c>
      <c r="BM585" s="1">
        <v>45991</v>
      </c>
      <c r="BN585">
        <v>40</v>
      </c>
      <c r="BO585">
        <v>0</v>
      </c>
      <c r="BP585">
        <v>8</v>
      </c>
      <c r="BQ585">
        <v>8</v>
      </c>
      <c r="BR585">
        <v>8</v>
      </c>
      <c r="BS585">
        <v>8</v>
      </c>
      <c r="BT585">
        <v>8</v>
      </c>
      <c r="BU585">
        <v>0</v>
      </c>
      <c r="BV585" t="str">
        <f t="shared" si="11"/>
        <v>8:00 AM</v>
      </c>
      <c r="BW585" t="str">
        <f t="shared" si="10"/>
        <v>5:00 PM</v>
      </c>
      <c r="BX585" t="s">
        <v>133</v>
      </c>
      <c r="BY585">
        <v>0</v>
      </c>
      <c r="BZ585">
        <v>12</v>
      </c>
      <c r="CA585" t="s">
        <v>115</v>
      </c>
      <c r="CC585" t="s">
        <v>240</v>
      </c>
      <c r="CD585" t="s">
        <v>4258</v>
      </c>
      <c r="CE585" t="s">
        <v>4259</v>
      </c>
      <c r="CF585" t="s">
        <v>128</v>
      </c>
      <c r="CG585" t="s">
        <v>120</v>
      </c>
      <c r="CH585" s="3">
        <v>96950</v>
      </c>
      <c r="CI585" s="4">
        <v>10.74</v>
      </c>
      <c r="CJ585" s="4">
        <v>10.74</v>
      </c>
      <c r="CK585" s="4">
        <v>16.11</v>
      </c>
      <c r="CL585" s="4">
        <v>16.11</v>
      </c>
      <c r="CM585" t="s">
        <v>136</v>
      </c>
      <c r="CN585" t="s">
        <v>224</v>
      </c>
      <c r="CO585" t="s">
        <v>137</v>
      </c>
      <c r="CQ585" t="s">
        <v>115</v>
      </c>
      <c r="CR585" t="s">
        <v>138</v>
      </c>
      <c r="CS585" t="s">
        <v>139</v>
      </c>
      <c r="CT585" t="s">
        <v>138</v>
      </c>
      <c r="CU585" t="s">
        <v>139</v>
      </c>
      <c r="CV585" t="s">
        <v>138</v>
      </c>
      <c r="CW585" t="s">
        <v>139</v>
      </c>
      <c r="CX585" t="s">
        <v>4266</v>
      </c>
      <c r="CY585" s="10">
        <v>16702353285</v>
      </c>
      <c r="CZ585" t="s">
        <v>4264</v>
      </c>
      <c r="DA585" t="s">
        <v>139</v>
      </c>
      <c r="DB585" t="s">
        <v>138</v>
      </c>
      <c r="DC585" t="s">
        <v>115</v>
      </c>
      <c r="DD585" t="s">
        <v>4261</v>
      </c>
      <c r="DE585" t="s">
        <v>4262</v>
      </c>
      <c r="DF585" t="s">
        <v>276</v>
      </c>
      <c r="DG585" t="s">
        <v>4256</v>
      </c>
      <c r="DH585" t="s">
        <v>4264</v>
      </c>
    </row>
    <row r="586" spans="1:112" ht="14.45" customHeight="1" x14ac:dyDescent="0.25">
      <c r="A586" t="s">
        <v>5449</v>
      </c>
      <c r="B586" t="s">
        <v>248</v>
      </c>
      <c r="C586" s="1">
        <v>45539</v>
      </c>
      <c r="D586" s="1">
        <v>45601</v>
      </c>
      <c r="E586" t="s">
        <v>210</v>
      </c>
      <c r="F586" s="1">
        <v>45626</v>
      </c>
      <c r="G586" t="s">
        <v>115</v>
      </c>
      <c r="H586" t="s">
        <v>115</v>
      </c>
      <c r="I586" t="s">
        <v>115</v>
      </c>
      <c r="J586" t="s">
        <v>5450</v>
      </c>
      <c r="L586" t="s">
        <v>5451</v>
      </c>
      <c r="N586" t="s">
        <v>119</v>
      </c>
      <c r="O586" t="s">
        <v>120</v>
      </c>
      <c r="P586" s="3">
        <v>96950</v>
      </c>
      <c r="Q586" t="s">
        <v>121</v>
      </c>
      <c r="S586" s="10">
        <v>16702342362</v>
      </c>
      <c r="U586" t="s">
        <v>5452</v>
      </c>
      <c r="V586">
        <v>541330</v>
      </c>
      <c r="W586" t="s">
        <v>123</v>
      </c>
      <c r="Y586" t="s">
        <v>5453</v>
      </c>
      <c r="Z586" t="s">
        <v>5454</v>
      </c>
      <c r="AA586" t="s">
        <v>1759</v>
      </c>
      <c r="AB586" t="s">
        <v>295</v>
      </c>
      <c r="AC586" t="s">
        <v>5451</v>
      </c>
      <c r="AE586" t="s">
        <v>119</v>
      </c>
      <c r="AF586" t="s">
        <v>120</v>
      </c>
      <c r="AG586" s="3">
        <v>96950</v>
      </c>
      <c r="AH586" t="s">
        <v>121</v>
      </c>
      <c r="AJ586" s="10">
        <v>16702342362</v>
      </c>
      <c r="AL586" t="s">
        <v>5455</v>
      </c>
      <c r="AM586" t="s">
        <v>734</v>
      </c>
      <c r="AN586" t="s">
        <v>5456</v>
      </c>
      <c r="AO586" t="s">
        <v>5457</v>
      </c>
      <c r="AP586" t="s">
        <v>1433</v>
      </c>
      <c r="AQ586" t="s">
        <v>5458</v>
      </c>
      <c r="AR586" t="s">
        <v>5459</v>
      </c>
      <c r="AS586" t="s">
        <v>5460</v>
      </c>
      <c r="AT586" t="s">
        <v>707</v>
      </c>
      <c r="AU586" s="3">
        <v>96910</v>
      </c>
      <c r="AV586" t="s">
        <v>121</v>
      </c>
      <c r="AX586">
        <v>16714779084</v>
      </c>
      <c r="AZ586" t="s">
        <v>5461</v>
      </c>
      <c r="BA586" t="s">
        <v>5462</v>
      </c>
      <c r="BB586" t="s">
        <v>707</v>
      </c>
      <c r="BC586" t="s">
        <v>5463</v>
      </c>
      <c r="BD586" t="str">
        <f>"17-3022.00"</f>
        <v>17-3022.00</v>
      </c>
      <c r="BE586" t="s">
        <v>2760</v>
      </c>
      <c r="BF586" t="s">
        <v>5464</v>
      </c>
      <c r="BG586" t="s">
        <v>2762</v>
      </c>
      <c r="BH586">
        <v>1</v>
      </c>
      <c r="BI586">
        <v>1</v>
      </c>
      <c r="BJ586" s="1">
        <v>45627</v>
      </c>
      <c r="BK586" s="1">
        <v>45991</v>
      </c>
      <c r="BL586" s="1">
        <v>45627</v>
      </c>
      <c r="BM586" s="1">
        <v>45991</v>
      </c>
      <c r="BN586">
        <v>40</v>
      </c>
      <c r="BO586">
        <v>0</v>
      </c>
      <c r="BP586">
        <v>8</v>
      </c>
      <c r="BQ586">
        <v>8</v>
      </c>
      <c r="BR586">
        <v>8</v>
      </c>
      <c r="BS586">
        <v>8</v>
      </c>
      <c r="BT586">
        <v>8</v>
      </c>
      <c r="BU586">
        <v>0</v>
      </c>
      <c r="BV586" t="str">
        <f t="shared" si="11"/>
        <v>8:00 AM</v>
      </c>
      <c r="BW586" t="str">
        <f t="shared" si="10"/>
        <v>5:00 PM</v>
      </c>
      <c r="BX586" t="s">
        <v>189</v>
      </c>
      <c r="BY586">
        <v>0</v>
      </c>
      <c r="BZ586">
        <v>24</v>
      </c>
      <c r="CA586" t="s">
        <v>115</v>
      </c>
      <c r="CC586" s="2" t="s">
        <v>5465</v>
      </c>
      <c r="CD586" t="s">
        <v>5466</v>
      </c>
      <c r="CE586" t="s">
        <v>1619</v>
      </c>
      <c r="CF586" t="s">
        <v>119</v>
      </c>
      <c r="CG586" t="s">
        <v>120</v>
      </c>
      <c r="CH586" s="3">
        <v>96950</v>
      </c>
      <c r="CI586" s="4">
        <v>15.75</v>
      </c>
      <c r="CJ586" s="4">
        <v>31</v>
      </c>
      <c r="CK586" s="4">
        <v>23.63</v>
      </c>
      <c r="CL586" s="4">
        <v>46.5</v>
      </c>
      <c r="CM586" t="s">
        <v>136</v>
      </c>
      <c r="CN586" t="s">
        <v>139</v>
      </c>
      <c r="CO586" t="s">
        <v>137</v>
      </c>
      <c r="CQ586" t="s">
        <v>115</v>
      </c>
      <c r="CR586" t="s">
        <v>138</v>
      </c>
      <c r="CS586" t="s">
        <v>139</v>
      </c>
      <c r="CT586" t="s">
        <v>138</v>
      </c>
      <c r="CU586" t="s">
        <v>139</v>
      </c>
      <c r="CV586" t="s">
        <v>138</v>
      </c>
      <c r="CW586" t="s">
        <v>139</v>
      </c>
      <c r="CX586" t="s">
        <v>5467</v>
      </c>
      <c r="CY586" s="10">
        <v>16702342362</v>
      </c>
      <c r="CZ586" t="s">
        <v>5455</v>
      </c>
      <c r="DA586" t="s">
        <v>5468</v>
      </c>
      <c r="DB586" t="s">
        <v>138</v>
      </c>
      <c r="DC586" t="s">
        <v>115</v>
      </c>
      <c r="DD586" t="s">
        <v>2407</v>
      </c>
      <c r="DE586" t="s">
        <v>5457</v>
      </c>
      <c r="DF586" t="s">
        <v>1433</v>
      </c>
      <c r="DG586" t="s">
        <v>5462</v>
      </c>
      <c r="DH586" t="s">
        <v>5469</v>
      </c>
    </row>
    <row r="587" spans="1:112" ht="14.45" customHeight="1" x14ac:dyDescent="0.25">
      <c r="A587" t="s">
        <v>5498</v>
      </c>
      <c r="B587" t="s">
        <v>248</v>
      </c>
      <c r="C587" s="1">
        <v>45489</v>
      </c>
      <c r="D587" s="1">
        <v>45601</v>
      </c>
      <c r="E587" t="s">
        <v>210</v>
      </c>
      <c r="F587" s="1">
        <v>45564</v>
      </c>
      <c r="G587" t="s">
        <v>115</v>
      </c>
      <c r="H587" t="s">
        <v>115</v>
      </c>
      <c r="I587" t="s">
        <v>115</v>
      </c>
      <c r="J587" t="s">
        <v>303</v>
      </c>
      <c r="K587" t="s">
        <v>4590</v>
      </c>
      <c r="L587" t="s">
        <v>5499</v>
      </c>
      <c r="M587" t="s">
        <v>5500</v>
      </c>
      <c r="N587" t="s">
        <v>128</v>
      </c>
      <c r="O587" t="s">
        <v>120</v>
      </c>
      <c r="P587" s="3">
        <v>96950</v>
      </c>
      <c r="Q587" t="s">
        <v>121</v>
      </c>
      <c r="S587" s="10">
        <v>16702876661</v>
      </c>
      <c r="U587" t="s">
        <v>307</v>
      </c>
      <c r="V587">
        <v>812113</v>
      </c>
      <c r="W587" t="s">
        <v>123</v>
      </c>
      <c r="Y587" t="s">
        <v>308</v>
      </c>
      <c r="Z587" t="s">
        <v>309</v>
      </c>
      <c r="AB587" t="s">
        <v>188</v>
      </c>
      <c r="AC587" t="s">
        <v>5499</v>
      </c>
      <c r="AD587" t="s">
        <v>5500</v>
      </c>
      <c r="AE587" t="s">
        <v>128</v>
      </c>
      <c r="AF587" t="s">
        <v>120</v>
      </c>
      <c r="AG587" s="3">
        <v>96950</v>
      </c>
      <c r="AH587" t="s">
        <v>121</v>
      </c>
      <c r="AJ587" s="10">
        <v>16702876661</v>
      </c>
      <c r="AL587" t="s">
        <v>310</v>
      </c>
      <c r="BD587" t="str">
        <f>"39-5092.00"</f>
        <v>39-5092.00</v>
      </c>
      <c r="BE587" t="s">
        <v>311</v>
      </c>
      <c r="BF587" t="s">
        <v>5501</v>
      </c>
      <c r="BG587" t="s">
        <v>5502</v>
      </c>
      <c r="BH587">
        <v>2</v>
      </c>
      <c r="BI587">
        <v>2</v>
      </c>
      <c r="BJ587" s="1">
        <v>45566</v>
      </c>
      <c r="BK587" s="1">
        <v>45930</v>
      </c>
      <c r="BL587" s="1">
        <v>45601</v>
      </c>
      <c r="BM587" s="1">
        <v>45930</v>
      </c>
      <c r="BN587">
        <v>40</v>
      </c>
      <c r="BO587">
        <v>7</v>
      </c>
      <c r="BP587">
        <v>5</v>
      </c>
      <c r="BQ587">
        <v>0</v>
      </c>
      <c r="BR587">
        <v>7</v>
      </c>
      <c r="BS587">
        <v>7</v>
      </c>
      <c r="BT587">
        <v>7</v>
      </c>
      <c r="BU587">
        <v>7</v>
      </c>
      <c r="BV587" t="str">
        <f>"11:00 AM"</f>
        <v>11:00 AM</v>
      </c>
      <c r="BW587" t="str">
        <f>"7:00 PM"</f>
        <v>7:00 PM</v>
      </c>
      <c r="BX587" t="s">
        <v>240</v>
      </c>
      <c r="BY587">
        <v>0</v>
      </c>
      <c r="BZ587">
        <v>12</v>
      </c>
      <c r="CA587" t="s">
        <v>115</v>
      </c>
      <c r="CC587" t="s">
        <v>5503</v>
      </c>
      <c r="CD587" t="s">
        <v>5499</v>
      </c>
      <c r="CE587" t="s">
        <v>5500</v>
      </c>
      <c r="CF587" t="s">
        <v>128</v>
      </c>
      <c r="CG587" t="s">
        <v>120</v>
      </c>
      <c r="CH587" s="3">
        <v>96950</v>
      </c>
      <c r="CI587" s="4">
        <v>9.5399999999999991</v>
      </c>
      <c r="CJ587" s="4">
        <v>9.5399999999999991</v>
      </c>
      <c r="CK587" s="4">
        <v>14.31</v>
      </c>
      <c r="CL587" s="4">
        <v>14.31</v>
      </c>
      <c r="CM587" t="s">
        <v>136</v>
      </c>
      <c r="CN587" t="s">
        <v>224</v>
      </c>
      <c r="CO587" t="s">
        <v>137</v>
      </c>
      <c r="CQ587" t="s">
        <v>115</v>
      </c>
      <c r="CR587" t="s">
        <v>138</v>
      </c>
      <c r="CS587" t="s">
        <v>138</v>
      </c>
      <c r="CT587" t="s">
        <v>138</v>
      </c>
      <c r="CU587" t="s">
        <v>139</v>
      </c>
      <c r="CV587" t="s">
        <v>138</v>
      </c>
      <c r="CW587" t="s">
        <v>139</v>
      </c>
      <c r="CX587" t="s">
        <v>5504</v>
      </c>
      <c r="CY587" s="10">
        <v>16702876661</v>
      </c>
      <c r="CZ587" t="s">
        <v>310</v>
      </c>
      <c r="DA587" t="s">
        <v>139</v>
      </c>
      <c r="DB587" t="s">
        <v>138</v>
      </c>
      <c r="DC587" t="s">
        <v>115</v>
      </c>
    </row>
    <row r="588" spans="1:112" ht="14.45" customHeight="1" x14ac:dyDescent="0.25">
      <c r="A588" t="s">
        <v>5565</v>
      </c>
      <c r="B588" t="s">
        <v>248</v>
      </c>
      <c r="C588" s="1">
        <v>45539</v>
      </c>
      <c r="D588" s="1">
        <v>45601</v>
      </c>
      <c r="E588" t="s">
        <v>210</v>
      </c>
      <c r="F588" s="1">
        <v>45656</v>
      </c>
      <c r="G588" t="s">
        <v>115</v>
      </c>
      <c r="H588" t="s">
        <v>115</v>
      </c>
      <c r="I588" t="s">
        <v>115</v>
      </c>
      <c r="J588" t="s">
        <v>2574</v>
      </c>
      <c r="K588" t="s">
        <v>2575</v>
      </c>
      <c r="L588" t="s">
        <v>2576</v>
      </c>
      <c r="M588" t="s">
        <v>2577</v>
      </c>
      <c r="N588" t="s">
        <v>128</v>
      </c>
      <c r="O588" t="s">
        <v>120</v>
      </c>
      <c r="P588" s="3">
        <v>96950</v>
      </c>
      <c r="Q588" t="s">
        <v>121</v>
      </c>
      <c r="S588" s="10">
        <v>16703223311</v>
      </c>
      <c r="T588">
        <v>4504</v>
      </c>
      <c r="U588" t="s">
        <v>2578</v>
      </c>
      <c r="V588">
        <v>72111</v>
      </c>
      <c r="W588" t="s">
        <v>123</v>
      </c>
      <c r="Y588" t="s">
        <v>1097</v>
      </c>
      <c r="Z588" t="s">
        <v>2579</v>
      </c>
      <c r="AB588" t="s">
        <v>981</v>
      </c>
      <c r="AC588" t="s">
        <v>2576</v>
      </c>
      <c r="AD588" t="s">
        <v>2577</v>
      </c>
      <c r="AE588" t="s">
        <v>128</v>
      </c>
      <c r="AF588" t="s">
        <v>120</v>
      </c>
      <c r="AG588" s="3">
        <v>96950</v>
      </c>
      <c r="AH588" t="s">
        <v>121</v>
      </c>
      <c r="AJ588" s="10">
        <v>16703223311</v>
      </c>
      <c r="AK588">
        <v>4506</v>
      </c>
      <c r="AL588" t="s">
        <v>2580</v>
      </c>
      <c r="BD588" t="str">
        <f>"49-9071.00"</f>
        <v>49-9071.00</v>
      </c>
      <c r="BE588" t="s">
        <v>169</v>
      </c>
      <c r="BF588" t="s">
        <v>5566</v>
      </c>
      <c r="BG588" t="s">
        <v>1417</v>
      </c>
      <c r="BH588">
        <v>15</v>
      </c>
      <c r="BI588">
        <v>15</v>
      </c>
      <c r="BJ588" s="1">
        <v>45658</v>
      </c>
      <c r="BK588" s="1">
        <v>46022</v>
      </c>
      <c r="BL588" s="1">
        <v>45658</v>
      </c>
      <c r="BM588" s="1">
        <v>46022</v>
      </c>
      <c r="BN588">
        <v>35</v>
      </c>
      <c r="BO588">
        <v>0</v>
      </c>
      <c r="BP588">
        <v>7</v>
      </c>
      <c r="BQ588">
        <v>7</v>
      </c>
      <c r="BR588">
        <v>7</v>
      </c>
      <c r="BS588">
        <v>7</v>
      </c>
      <c r="BT588">
        <v>7</v>
      </c>
      <c r="BU588">
        <v>0</v>
      </c>
      <c r="BV588" t="str">
        <f>"8:00 AM"</f>
        <v>8:00 AM</v>
      </c>
      <c r="BW588" t="str">
        <f>"5:00 PM"</f>
        <v>5:00 PM</v>
      </c>
      <c r="BX588" t="s">
        <v>133</v>
      </c>
      <c r="BY588">
        <v>0</v>
      </c>
      <c r="BZ588">
        <v>24</v>
      </c>
      <c r="CA588" t="s">
        <v>138</v>
      </c>
      <c r="CB588">
        <v>4</v>
      </c>
      <c r="CC588" s="2" t="s">
        <v>5567</v>
      </c>
      <c r="CD588" t="s">
        <v>2576</v>
      </c>
      <c r="CE588" t="s">
        <v>2577</v>
      </c>
      <c r="CF588" t="s">
        <v>128</v>
      </c>
      <c r="CG588" t="s">
        <v>120</v>
      </c>
      <c r="CH588" s="3">
        <v>96950</v>
      </c>
      <c r="CI588" s="4">
        <v>9.75</v>
      </c>
      <c r="CJ588" s="4">
        <v>20</v>
      </c>
      <c r="CK588" s="4">
        <v>14.62</v>
      </c>
      <c r="CL588" s="4">
        <v>30</v>
      </c>
      <c r="CM588" t="s">
        <v>136</v>
      </c>
      <c r="CN588" t="s">
        <v>2585</v>
      </c>
      <c r="CO588" t="s">
        <v>137</v>
      </c>
      <c r="CQ588" t="s">
        <v>115</v>
      </c>
      <c r="CR588" t="s">
        <v>138</v>
      </c>
      <c r="CS588" t="s">
        <v>139</v>
      </c>
      <c r="CT588" t="s">
        <v>138</v>
      </c>
      <c r="CU588" t="s">
        <v>139</v>
      </c>
      <c r="CV588" t="s">
        <v>138</v>
      </c>
      <c r="CW588" t="s">
        <v>138</v>
      </c>
      <c r="CX588" t="s">
        <v>3269</v>
      </c>
      <c r="CY588" s="10">
        <v>16703223311</v>
      </c>
      <c r="CZ588" t="s">
        <v>2587</v>
      </c>
      <c r="DA588" t="s">
        <v>2588</v>
      </c>
      <c r="DB588" t="s">
        <v>138</v>
      </c>
      <c r="DC588" t="s">
        <v>115</v>
      </c>
      <c r="DD588" t="s">
        <v>2589</v>
      </c>
      <c r="DE588" t="s">
        <v>2590</v>
      </c>
      <c r="DF588" t="s">
        <v>1176</v>
      </c>
      <c r="DG588" t="s">
        <v>2591</v>
      </c>
      <c r="DH588" t="s">
        <v>2592</v>
      </c>
    </row>
    <row r="589" spans="1:112" ht="14.45" customHeight="1" x14ac:dyDescent="0.25">
      <c r="A589" t="s">
        <v>6308</v>
      </c>
      <c r="B589" t="s">
        <v>248</v>
      </c>
      <c r="C589" s="1">
        <v>45519</v>
      </c>
      <c r="D589" s="1">
        <v>45601</v>
      </c>
      <c r="E589" t="s">
        <v>210</v>
      </c>
      <c r="F589" s="1">
        <v>45656</v>
      </c>
      <c r="G589" t="s">
        <v>115</v>
      </c>
      <c r="H589" t="s">
        <v>115</v>
      </c>
      <c r="I589" t="s">
        <v>115</v>
      </c>
      <c r="J589" t="s">
        <v>6309</v>
      </c>
      <c r="K589" t="s">
        <v>6310</v>
      </c>
      <c r="L589" t="s">
        <v>6311</v>
      </c>
      <c r="N589" t="s">
        <v>128</v>
      </c>
      <c r="O589" t="s">
        <v>120</v>
      </c>
      <c r="P589" s="3">
        <v>96950</v>
      </c>
      <c r="Q589" t="s">
        <v>121</v>
      </c>
      <c r="R589" t="s">
        <v>439</v>
      </c>
      <c r="S589" s="10">
        <v>16709893182</v>
      </c>
      <c r="U589" t="s">
        <v>6312</v>
      </c>
      <c r="V589">
        <v>811192</v>
      </c>
      <c r="W589" t="s">
        <v>123</v>
      </c>
      <c r="Y589" t="s">
        <v>5370</v>
      </c>
      <c r="Z589" t="s">
        <v>6313</v>
      </c>
      <c r="AB589" t="s">
        <v>126</v>
      </c>
      <c r="AC589" t="s">
        <v>6311</v>
      </c>
      <c r="AE589" t="s">
        <v>128</v>
      </c>
      <c r="AF589" t="s">
        <v>120</v>
      </c>
      <c r="AG589" s="3">
        <v>96950</v>
      </c>
      <c r="AH589" t="s">
        <v>121</v>
      </c>
      <c r="AI589" t="s">
        <v>439</v>
      </c>
      <c r="AJ589" s="10">
        <v>16709893182</v>
      </c>
      <c r="AL589" t="s">
        <v>6314</v>
      </c>
      <c r="BD589" t="str">
        <f>"49-9099.00"</f>
        <v>49-9099.00</v>
      </c>
      <c r="BE589" t="s">
        <v>1041</v>
      </c>
      <c r="BF589" t="s">
        <v>6315</v>
      </c>
      <c r="BG589" t="s">
        <v>6316</v>
      </c>
      <c r="BH589">
        <v>1</v>
      </c>
      <c r="BI589">
        <v>1</v>
      </c>
      <c r="BJ589" s="1">
        <v>45658</v>
      </c>
      <c r="BK589" s="1">
        <v>46022</v>
      </c>
      <c r="BL589" s="1">
        <v>45658</v>
      </c>
      <c r="BM589" s="1">
        <v>46022</v>
      </c>
      <c r="BN589">
        <v>35</v>
      </c>
      <c r="BO589">
        <v>0</v>
      </c>
      <c r="BP589">
        <v>7</v>
      </c>
      <c r="BQ589">
        <v>7</v>
      </c>
      <c r="BR589">
        <v>7</v>
      </c>
      <c r="BS589">
        <v>7</v>
      </c>
      <c r="BT589">
        <v>7</v>
      </c>
      <c r="BU589">
        <v>0</v>
      </c>
      <c r="BV589" t="str">
        <f>"9:00 AM"</f>
        <v>9:00 AM</v>
      </c>
      <c r="BW589" t="str">
        <f>"5:00 PM"</f>
        <v>5:00 PM</v>
      </c>
      <c r="BX589" t="s">
        <v>240</v>
      </c>
      <c r="BY589">
        <v>0</v>
      </c>
      <c r="BZ589">
        <v>12</v>
      </c>
      <c r="CA589" t="s">
        <v>115</v>
      </c>
      <c r="CC589" t="s">
        <v>449</v>
      </c>
      <c r="CD589" t="s">
        <v>1116</v>
      </c>
      <c r="CE589" t="s">
        <v>6317</v>
      </c>
      <c r="CF589" t="s">
        <v>128</v>
      </c>
      <c r="CG589" t="s">
        <v>120</v>
      </c>
      <c r="CH589" s="3">
        <v>96950</v>
      </c>
      <c r="CI589" s="4">
        <v>10.02</v>
      </c>
      <c r="CJ589" s="4">
        <v>10.050000000000001</v>
      </c>
      <c r="CK589" s="4">
        <v>15.03</v>
      </c>
      <c r="CL589" s="4">
        <v>15.08</v>
      </c>
      <c r="CM589" t="s">
        <v>136</v>
      </c>
      <c r="CN589" t="s">
        <v>449</v>
      </c>
      <c r="CO589" t="s">
        <v>137</v>
      </c>
      <c r="CQ589" t="s">
        <v>115</v>
      </c>
      <c r="CR589" t="s">
        <v>138</v>
      </c>
      <c r="CS589" t="s">
        <v>139</v>
      </c>
      <c r="CT589" t="s">
        <v>138</v>
      </c>
      <c r="CU589" t="s">
        <v>139</v>
      </c>
      <c r="CV589" t="s">
        <v>138</v>
      </c>
      <c r="CW589" t="s">
        <v>139</v>
      </c>
      <c r="CX589" t="s">
        <v>450</v>
      </c>
      <c r="CY589" s="10">
        <v>16707838879</v>
      </c>
      <c r="CZ589" t="s">
        <v>6314</v>
      </c>
      <c r="DA589" t="s">
        <v>208</v>
      </c>
      <c r="DB589" t="s">
        <v>138</v>
      </c>
      <c r="DC589" t="s">
        <v>115</v>
      </c>
    </row>
    <row r="590" spans="1:112" ht="14.45" customHeight="1" x14ac:dyDescent="0.25">
      <c r="A590" t="s">
        <v>6393</v>
      </c>
      <c r="B590" t="s">
        <v>158</v>
      </c>
      <c r="C590" s="1">
        <v>45533</v>
      </c>
      <c r="D590" s="1">
        <v>45601</v>
      </c>
      <c r="E590" t="s">
        <v>114</v>
      </c>
      <c r="G590" t="s">
        <v>115</v>
      </c>
      <c r="H590" t="s">
        <v>115</v>
      </c>
      <c r="I590" t="s">
        <v>115</v>
      </c>
      <c r="J590" t="s">
        <v>3171</v>
      </c>
      <c r="K590" t="s">
        <v>3172</v>
      </c>
      <c r="L590" t="s">
        <v>6394</v>
      </c>
      <c r="M590" t="s">
        <v>6395</v>
      </c>
      <c r="N590" t="s">
        <v>128</v>
      </c>
      <c r="O590" t="s">
        <v>120</v>
      </c>
      <c r="P590" s="3">
        <v>96950</v>
      </c>
      <c r="Q590" t="s">
        <v>121</v>
      </c>
      <c r="R590" t="s">
        <v>139</v>
      </c>
      <c r="S590" s="10">
        <v>16702355009</v>
      </c>
      <c r="U590" t="s">
        <v>3175</v>
      </c>
      <c r="V590">
        <v>561320</v>
      </c>
      <c r="W590" t="s">
        <v>532</v>
      </c>
      <c r="X590" t="s">
        <v>138</v>
      </c>
      <c r="Y590" t="s">
        <v>1350</v>
      </c>
      <c r="Z590" t="s">
        <v>1351</v>
      </c>
      <c r="AA590" t="s">
        <v>1352</v>
      </c>
      <c r="AB590" t="s">
        <v>1191</v>
      </c>
      <c r="AC590" t="s">
        <v>6396</v>
      </c>
      <c r="AD590" t="s">
        <v>6395</v>
      </c>
      <c r="AE590" t="s">
        <v>128</v>
      </c>
      <c r="AF590" t="s">
        <v>120</v>
      </c>
      <c r="AG590" s="3">
        <v>96950</v>
      </c>
      <c r="AH590" t="s">
        <v>121</v>
      </c>
      <c r="AJ590" s="10">
        <v>16702355009</v>
      </c>
      <c r="AL590" t="s">
        <v>3176</v>
      </c>
      <c r="BD590" t="str">
        <f>"37-2011.00"</f>
        <v>37-2011.00</v>
      </c>
      <c r="BE590" t="s">
        <v>1133</v>
      </c>
      <c r="BF590" t="s">
        <v>3177</v>
      </c>
      <c r="BG590" t="s">
        <v>3178</v>
      </c>
      <c r="BH590">
        <v>10</v>
      </c>
      <c r="BJ590" s="1">
        <v>45566</v>
      </c>
      <c r="BK590" s="1">
        <v>45930</v>
      </c>
      <c r="BN590">
        <v>35</v>
      </c>
      <c r="BO590">
        <v>0</v>
      </c>
      <c r="BP590">
        <v>7</v>
      </c>
      <c r="BQ590">
        <v>7</v>
      </c>
      <c r="BR590">
        <v>7</v>
      </c>
      <c r="BS590">
        <v>7</v>
      </c>
      <c r="BT590">
        <v>7</v>
      </c>
      <c r="BU590">
        <v>0</v>
      </c>
      <c r="BV590" t="str">
        <f>"7:20 AM"</f>
        <v>7:20 AM</v>
      </c>
      <c r="BW590" t="str">
        <f>"3:00 PM"</f>
        <v>3:00 PM</v>
      </c>
      <c r="BX590" t="s">
        <v>240</v>
      </c>
      <c r="BY590">
        <v>0</v>
      </c>
      <c r="BZ590">
        <v>12</v>
      </c>
      <c r="CA590" t="s">
        <v>115</v>
      </c>
      <c r="CC590" s="2" t="s">
        <v>3179</v>
      </c>
      <c r="CD590" t="s">
        <v>6394</v>
      </c>
      <c r="CE590" t="s">
        <v>6395</v>
      </c>
      <c r="CF590" t="s">
        <v>128</v>
      </c>
      <c r="CG590" t="s">
        <v>120</v>
      </c>
      <c r="CH590" s="3">
        <v>96950</v>
      </c>
      <c r="CI590" s="4">
        <v>8.2899999999999991</v>
      </c>
      <c r="CJ590" s="4">
        <v>8.2899999999999991</v>
      </c>
      <c r="CK590" s="4">
        <v>12.44</v>
      </c>
      <c r="CL590" s="4">
        <v>12.44</v>
      </c>
      <c r="CM590" t="s">
        <v>136</v>
      </c>
      <c r="CN590" t="s">
        <v>3180</v>
      </c>
      <c r="CO590" t="s">
        <v>137</v>
      </c>
      <c r="CQ590" t="s">
        <v>115</v>
      </c>
      <c r="CR590" t="s">
        <v>138</v>
      </c>
      <c r="CS590" t="s">
        <v>139</v>
      </c>
      <c r="CT590" t="s">
        <v>138</v>
      </c>
      <c r="CU590" t="s">
        <v>139</v>
      </c>
      <c r="CV590" t="s">
        <v>138</v>
      </c>
      <c r="CW590" t="s">
        <v>139</v>
      </c>
      <c r="CX590" t="s">
        <v>3181</v>
      </c>
      <c r="CY590" s="10">
        <v>16702355009</v>
      </c>
      <c r="CZ590" t="s">
        <v>3176</v>
      </c>
      <c r="DA590" t="s">
        <v>139</v>
      </c>
      <c r="DB590" t="s">
        <v>138</v>
      </c>
      <c r="DC590" t="s">
        <v>138</v>
      </c>
    </row>
    <row r="591" spans="1:112" ht="14.45" customHeight="1" x14ac:dyDescent="0.25">
      <c r="A591" t="s">
        <v>7873</v>
      </c>
      <c r="B591" t="s">
        <v>113</v>
      </c>
      <c r="C591" s="1">
        <v>45518</v>
      </c>
      <c r="D591" s="1">
        <v>45601</v>
      </c>
      <c r="E591" t="s">
        <v>210</v>
      </c>
      <c r="F591" s="1">
        <v>45564</v>
      </c>
      <c r="G591" t="s">
        <v>115</v>
      </c>
      <c r="H591" t="s">
        <v>115</v>
      </c>
      <c r="I591" t="s">
        <v>115</v>
      </c>
      <c r="J591" t="s">
        <v>1414</v>
      </c>
      <c r="L591" t="s">
        <v>679</v>
      </c>
      <c r="M591" t="s">
        <v>679</v>
      </c>
      <c r="N591" t="s">
        <v>119</v>
      </c>
      <c r="O591" t="s">
        <v>120</v>
      </c>
      <c r="P591" s="3">
        <v>96950</v>
      </c>
      <c r="Q591" t="s">
        <v>121</v>
      </c>
      <c r="S591" s="10">
        <v>16702346445</v>
      </c>
      <c r="T591">
        <v>2263</v>
      </c>
      <c r="U591" t="s">
        <v>1415</v>
      </c>
      <c r="V591">
        <v>53111</v>
      </c>
      <c r="W591" t="s">
        <v>123</v>
      </c>
      <c r="Y591" t="s">
        <v>676</v>
      </c>
      <c r="Z591" t="s">
        <v>677</v>
      </c>
      <c r="AB591" t="s">
        <v>678</v>
      </c>
      <c r="AC591" t="s">
        <v>679</v>
      </c>
      <c r="AD591" t="s">
        <v>679</v>
      </c>
      <c r="AE591" t="s">
        <v>119</v>
      </c>
      <c r="AF591" t="s">
        <v>120</v>
      </c>
      <c r="AG591" s="3">
        <v>96950</v>
      </c>
      <c r="AH591" t="s">
        <v>121</v>
      </c>
      <c r="AJ591" s="10">
        <v>16702346445</v>
      </c>
      <c r="AK591">
        <v>2263</v>
      </c>
      <c r="AL591" t="s">
        <v>680</v>
      </c>
      <c r="BD591" t="str">
        <f>"49-9071.00"</f>
        <v>49-9071.00</v>
      </c>
      <c r="BE591" t="s">
        <v>169</v>
      </c>
      <c r="BF591" t="s">
        <v>5973</v>
      </c>
      <c r="BG591" t="s">
        <v>1417</v>
      </c>
      <c r="BH591">
        <v>1</v>
      </c>
      <c r="BJ591" s="1">
        <v>45566</v>
      </c>
      <c r="BK591" s="1">
        <v>45930</v>
      </c>
      <c r="BN591">
        <v>40</v>
      </c>
      <c r="BO591">
        <v>0</v>
      </c>
      <c r="BP591">
        <v>8</v>
      </c>
      <c r="BQ591">
        <v>8</v>
      </c>
      <c r="BR591">
        <v>8</v>
      </c>
      <c r="BS591">
        <v>8</v>
      </c>
      <c r="BT591">
        <v>8</v>
      </c>
      <c r="BU591">
        <v>0</v>
      </c>
      <c r="BV591" t="str">
        <f>"8:00 AM"</f>
        <v>8:00 AM</v>
      </c>
      <c r="BW591" t="str">
        <f>"5:00 PM"</f>
        <v>5:00 PM</v>
      </c>
      <c r="BX591" t="s">
        <v>240</v>
      </c>
      <c r="BY591">
        <v>0</v>
      </c>
      <c r="BZ591">
        <v>12</v>
      </c>
      <c r="CA591" t="s">
        <v>115</v>
      </c>
      <c r="CC591" t="s">
        <v>5974</v>
      </c>
      <c r="CD591" t="s">
        <v>679</v>
      </c>
      <c r="CE591" t="s">
        <v>679</v>
      </c>
      <c r="CF591" t="s">
        <v>119</v>
      </c>
      <c r="CG591" t="s">
        <v>120</v>
      </c>
      <c r="CH591" s="3">
        <v>96950</v>
      </c>
      <c r="CI591" s="4">
        <v>9.75</v>
      </c>
      <c r="CJ591" s="4">
        <v>11</v>
      </c>
      <c r="CK591" s="4">
        <v>14.63</v>
      </c>
      <c r="CL591" s="4">
        <v>16.5</v>
      </c>
      <c r="CM591" t="s">
        <v>136</v>
      </c>
      <c r="CN591" t="s">
        <v>685</v>
      </c>
      <c r="CO591" t="s">
        <v>137</v>
      </c>
      <c r="CQ591" t="s">
        <v>115</v>
      </c>
      <c r="CR591" t="s">
        <v>138</v>
      </c>
      <c r="CS591" t="s">
        <v>139</v>
      </c>
      <c r="CT591" t="s">
        <v>138</v>
      </c>
      <c r="CU591" t="s">
        <v>139</v>
      </c>
      <c r="CV591" t="s">
        <v>138</v>
      </c>
      <c r="CW591" t="s">
        <v>139</v>
      </c>
      <c r="CX591" t="s">
        <v>13925</v>
      </c>
      <c r="CY591" s="10">
        <v>16702346445</v>
      </c>
      <c r="CZ591" t="s">
        <v>680</v>
      </c>
      <c r="DA591" t="s">
        <v>139</v>
      </c>
      <c r="DB591" t="s">
        <v>138</v>
      </c>
      <c r="DC591" t="s">
        <v>115</v>
      </c>
      <c r="DD591" t="s">
        <v>676</v>
      </c>
      <c r="DE591" t="s">
        <v>677</v>
      </c>
      <c r="DG591" t="s">
        <v>1414</v>
      </c>
      <c r="DH591" t="s">
        <v>680</v>
      </c>
    </row>
    <row r="592" spans="1:112" ht="14.45" customHeight="1" x14ac:dyDescent="0.25">
      <c r="A592" t="s">
        <v>8795</v>
      </c>
      <c r="B592" t="s">
        <v>1155</v>
      </c>
      <c r="C592" s="1">
        <v>45539</v>
      </c>
      <c r="D592" s="1">
        <v>45601</v>
      </c>
      <c r="E592" t="s">
        <v>210</v>
      </c>
      <c r="F592" s="1">
        <v>45625</v>
      </c>
      <c r="G592" t="s">
        <v>115</v>
      </c>
      <c r="H592" t="s">
        <v>115</v>
      </c>
      <c r="I592" t="s">
        <v>115</v>
      </c>
      <c r="J592" t="s">
        <v>2574</v>
      </c>
      <c r="K592" t="s">
        <v>2575</v>
      </c>
      <c r="L592" t="s">
        <v>2576</v>
      </c>
      <c r="M592" t="s">
        <v>2577</v>
      </c>
      <c r="N592" t="s">
        <v>128</v>
      </c>
      <c r="O592" t="s">
        <v>120</v>
      </c>
      <c r="P592" s="3">
        <v>96950</v>
      </c>
      <c r="Q592" t="s">
        <v>121</v>
      </c>
      <c r="S592" s="10">
        <v>16703223311</v>
      </c>
      <c r="T592">
        <v>4504</v>
      </c>
      <c r="U592" t="s">
        <v>2578</v>
      </c>
      <c r="V592">
        <v>72111</v>
      </c>
      <c r="W592" t="s">
        <v>123</v>
      </c>
      <c r="Y592" t="s">
        <v>1097</v>
      </c>
      <c r="Z592" t="s">
        <v>2579</v>
      </c>
      <c r="AB592" t="s">
        <v>981</v>
      </c>
      <c r="AC592" t="s">
        <v>2576</v>
      </c>
      <c r="AD592" t="s">
        <v>2577</v>
      </c>
      <c r="AE592" t="s">
        <v>128</v>
      </c>
      <c r="AF592" t="s">
        <v>120</v>
      </c>
      <c r="AG592" s="3">
        <v>96950</v>
      </c>
      <c r="AH592" t="s">
        <v>121</v>
      </c>
      <c r="AJ592" s="10">
        <v>16703223311</v>
      </c>
      <c r="AK592">
        <v>4506</v>
      </c>
      <c r="AL592" t="s">
        <v>2580</v>
      </c>
      <c r="BD592" t="str">
        <f>"37-2012.00"</f>
        <v>37-2012.00</v>
      </c>
      <c r="BE592" t="s">
        <v>647</v>
      </c>
      <c r="BF592" t="s">
        <v>8796</v>
      </c>
      <c r="BG592" t="s">
        <v>4294</v>
      </c>
      <c r="BH592">
        <v>8</v>
      </c>
      <c r="BI592">
        <v>7</v>
      </c>
      <c r="BJ592" s="1">
        <v>45627</v>
      </c>
      <c r="BK592" s="1">
        <v>45991</v>
      </c>
      <c r="BL592" s="1">
        <v>45627</v>
      </c>
      <c r="BM592" s="1">
        <v>45991</v>
      </c>
      <c r="BN592">
        <v>35</v>
      </c>
      <c r="BO592">
        <v>0</v>
      </c>
      <c r="BP592">
        <v>7</v>
      </c>
      <c r="BQ592">
        <v>7</v>
      </c>
      <c r="BR592">
        <v>7</v>
      </c>
      <c r="BS592">
        <v>7</v>
      </c>
      <c r="BT592">
        <v>7</v>
      </c>
      <c r="BU592">
        <v>0</v>
      </c>
      <c r="BV592" t="str">
        <f>"8:00 AM"</f>
        <v>8:00 AM</v>
      </c>
      <c r="BW592" t="str">
        <f>"5:00 PM"</f>
        <v>5:00 PM</v>
      </c>
      <c r="BX592" t="s">
        <v>240</v>
      </c>
      <c r="BY592">
        <v>0</v>
      </c>
      <c r="BZ592">
        <v>3</v>
      </c>
      <c r="CA592" t="s">
        <v>115</v>
      </c>
      <c r="CC592" s="2" t="s">
        <v>8797</v>
      </c>
      <c r="CD592" t="s">
        <v>2576</v>
      </c>
      <c r="CE592" t="s">
        <v>2577</v>
      </c>
      <c r="CF592" t="s">
        <v>128</v>
      </c>
      <c r="CG592" t="s">
        <v>120</v>
      </c>
      <c r="CH592" s="3">
        <v>96950</v>
      </c>
      <c r="CI592" s="4">
        <v>7.77</v>
      </c>
      <c r="CJ592" s="4">
        <v>9.56</v>
      </c>
      <c r="CK592" s="4">
        <v>11.66</v>
      </c>
      <c r="CL592" s="4">
        <v>14.34</v>
      </c>
      <c r="CM592" t="s">
        <v>136</v>
      </c>
      <c r="CN592" t="s">
        <v>2585</v>
      </c>
      <c r="CO592" t="s">
        <v>137</v>
      </c>
      <c r="CQ592" t="s">
        <v>115</v>
      </c>
      <c r="CR592" t="s">
        <v>138</v>
      </c>
      <c r="CS592" t="s">
        <v>139</v>
      </c>
      <c r="CT592" t="s">
        <v>138</v>
      </c>
      <c r="CU592" t="s">
        <v>139</v>
      </c>
      <c r="CV592" t="s">
        <v>138</v>
      </c>
      <c r="CW592" t="s">
        <v>138</v>
      </c>
      <c r="CX592" s="2" t="s">
        <v>8798</v>
      </c>
      <c r="CY592" s="10">
        <v>16703223311</v>
      </c>
      <c r="CZ592" t="s">
        <v>2587</v>
      </c>
      <c r="DA592" t="s">
        <v>2588</v>
      </c>
      <c r="DB592" t="s">
        <v>138</v>
      </c>
      <c r="DC592" t="s">
        <v>115</v>
      </c>
      <c r="DD592" t="s">
        <v>2589</v>
      </c>
      <c r="DE592" t="s">
        <v>2590</v>
      </c>
      <c r="DF592" t="s">
        <v>1176</v>
      </c>
      <c r="DG592" t="s">
        <v>2591</v>
      </c>
      <c r="DH592" t="s">
        <v>2592</v>
      </c>
    </row>
    <row r="593" spans="1:112" ht="14.45" customHeight="1" x14ac:dyDescent="0.25">
      <c r="A593" t="s">
        <v>9076</v>
      </c>
      <c r="B593" t="s">
        <v>248</v>
      </c>
      <c r="C593" s="1">
        <v>45538</v>
      </c>
      <c r="D593" s="1">
        <v>45601</v>
      </c>
      <c r="E593" t="s">
        <v>210</v>
      </c>
      <c r="F593" s="1">
        <v>45715</v>
      </c>
      <c r="G593" t="s">
        <v>115</v>
      </c>
      <c r="H593" t="s">
        <v>115</v>
      </c>
      <c r="I593" t="s">
        <v>115</v>
      </c>
      <c r="J593" t="s">
        <v>2547</v>
      </c>
      <c r="L593" t="s">
        <v>8774</v>
      </c>
      <c r="N593" t="s">
        <v>306</v>
      </c>
      <c r="O593" t="s">
        <v>120</v>
      </c>
      <c r="P593" s="3">
        <v>96950</v>
      </c>
      <c r="Q593" t="s">
        <v>121</v>
      </c>
      <c r="S593" s="10">
        <v>16702359369</v>
      </c>
      <c r="U593" t="s">
        <v>2549</v>
      </c>
      <c r="V593">
        <v>44133</v>
      </c>
      <c r="W593" t="s">
        <v>123</v>
      </c>
      <c r="Y593" t="s">
        <v>2676</v>
      </c>
      <c r="Z593" t="s">
        <v>2677</v>
      </c>
      <c r="AB593" t="s">
        <v>8416</v>
      </c>
      <c r="AC593" t="s">
        <v>2672</v>
      </c>
      <c r="AE593" t="s">
        <v>306</v>
      </c>
      <c r="AF593" t="s">
        <v>120</v>
      </c>
      <c r="AG593" s="3">
        <v>96950</v>
      </c>
      <c r="AH593" t="s">
        <v>121</v>
      </c>
      <c r="AJ593" s="10">
        <v>16702359369</v>
      </c>
      <c r="AL593" t="s">
        <v>2551</v>
      </c>
      <c r="BD593" t="str">
        <f>"49-9071.00"</f>
        <v>49-9071.00</v>
      </c>
      <c r="BE593" t="s">
        <v>169</v>
      </c>
      <c r="BF593" t="s">
        <v>8776</v>
      </c>
      <c r="BG593" t="s">
        <v>169</v>
      </c>
      <c r="BH593">
        <v>2</v>
      </c>
      <c r="BI593">
        <v>2</v>
      </c>
      <c r="BJ593" s="1">
        <v>45717</v>
      </c>
      <c r="BK593" s="1">
        <v>46081</v>
      </c>
      <c r="BL593" s="1">
        <v>45717</v>
      </c>
      <c r="BM593" s="1">
        <v>46081</v>
      </c>
      <c r="BN593">
        <v>35</v>
      </c>
      <c r="BO593">
        <v>0</v>
      </c>
      <c r="BP593">
        <v>7</v>
      </c>
      <c r="BQ593">
        <v>7</v>
      </c>
      <c r="BR593">
        <v>7</v>
      </c>
      <c r="BS593">
        <v>7</v>
      </c>
      <c r="BT593">
        <v>7</v>
      </c>
      <c r="BU593">
        <v>0</v>
      </c>
      <c r="BV593" t="str">
        <f>"8:00 AM"</f>
        <v>8:00 AM</v>
      </c>
      <c r="BW593" t="str">
        <f>"5:00 PM"</f>
        <v>5:00 PM</v>
      </c>
      <c r="BX593" t="s">
        <v>133</v>
      </c>
      <c r="BY593">
        <v>0</v>
      </c>
      <c r="BZ593">
        <v>12</v>
      </c>
      <c r="CA593" t="s">
        <v>115</v>
      </c>
      <c r="CC593" s="2" t="s">
        <v>9077</v>
      </c>
      <c r="CD593" t="s">
        <v>8778</v>
      </c>
      <c r="CF593" t="s">
        <v>119</v>
      </c>
      <c r="CG593" t="s">
        <v>120</v>
      </c>
      <c r="CH593" s="3">
        <v>96950</v>
      </c>
      <c r="CI593" s="4">
        <v>9.75</v>
      </c>
      <c r="CJ593" s="4">
        <v>9.75</v>
      </c>
      <c r="CK593" s="4">
        <v>14.63</v>
      </c>
      <c r="CL593" s="4">
        <v>14.63</v>
      </c>
      <c r="CM593" t="s">
        <v>136</v>
      </c>
      <c r="CO593" t="s">
        <v>137</v>
      </c>
      <c r="CQ593" t="s">
        <v>115</v>
      </c>
      <c r="CR593" t="s">
        <v>138</v>
      </c>
      <c r="CS593" t="s">
        <v>139</v>
      </c>
      <c r="CT593" t="s">
        <v>138</v>
      </c>
      <c r="CU593" t="s">
        <v>139</v>
      </c>
      <c r="CV593" t="s">
        <v>138</v>
      </c>
      <c r="CW593" t="s">
        <v>139</v>
      </c>
      <c r="CX593" t="s">
        <v>1746</v>
      </c>
      <c r="CY593" s="10">
        <v>16702359369</v>
      </c>
      <c r="CZ593" t="s">
        <v>2551</v>
      </c>
      <c r="DA593" t="s">
        <v>139</v>
      </c>
      <c r="DB593" t="s">
        <v>138</v>
      </c>
      <c r="DC593" t="s">
        <v>115</v>
      </c>
      <c r="DD593" t="s">
        <v>2676</v>
      </c>
      <c r="DE593" t="s">
        <v>2677</v>
      </c>
      <c r="DG593" t="s">
        <v>9078</v>
      </c>
      <c r="DH593" t="s">
        <v>2551</v>
      </c>
    </row>
    <row r="594" spans="1:112" ht="14.45" customHeight="1" x14ac:dyDescent="0.25">
      <c r="A594" t="s">
        <v>9367</v>
      </c>
      <c r="B594" t="s">
        <v>1155</v>
      </c>
      <c r="C594" s="1">
        <v>45524</v>
      </c>
      <c r="D594" s="1">
        <v>45601</v>
      </c>
      <c r="E594" t="s">
        <v>114</v>
      </c>
      <c r="G594" t="s">
        <v>115</v>
      </c>
      <c r="H594" t="s">
        <v>115</v>
      </c>
      <c r="I594" t="s">
        <v>115</v>
      </c>
      <c r="J594" t="s">
        <v>7832</v>
      </c>
      <c r="K594" t="s">
        <v>7833</v>
      </c>
      <c r="L594" t="s">
        <v>9368</v>
      </c>
      <c r="M594" t="s">
        <v>2014</v>
      </c>
      <c r="N594" t="s">
        <v>119</v>
      </c>
      <c r="O594" t="s">
        <v>120</v>
      </c>
      <c r="P594" s="3">
        <v>96950</v>
      </c>
      <c r="Q594" t="s">
        <v>121</v>
      </c>
      <c r="S594" s="10">
        <v>16702881463</v>
      </c>
      <c r="U594" t="s">
        <v>642</v>
      </c>
      <c r="V594">
        <v>561320</v>
      </c>
      <c r="W594" t="s">
        <v>532</v>
      </c>
      <c r="X594" t="s">
        <v>138</v>
      </c>
      <c r="Y594" t="s">
        <v>383</v>
      </c>
      <c r="Z594" t="s">
        <v>2016</v>
      </c>
      <c r="AA594" t="s">
        <v>2017</v>
      </c>
      <c r="AB594" t="s">
        <v>235</v>
      </c>
      <c r="AC594" t="s">
        <v>9368</v>
      </c>
      <c r="AD594" t="s">
        <v>2014</v>
      </c>
      <c r="AE594" t="s">
        <v>119</v>
      </c>
      <c r="AF594" t="s">
        <v>120</v>
      </c>
      <c r="AG594" s="3">
        <v>96950</v>
      </c>
      <c r="AH594" t="s">
        <v>121</v>
      </c>
      <c r="AJ594" s="10">
        <v>16702881463</v>
      </c>
      <c r="AL594" t="s">
        <v>646</v>
      </c>
      <c r="BD594" t="str">
        <f>"35-3031.00"</f>
        <v>35-3031.00</v>
      </c>
      <c r="BE594" t="s">
        <v>1980</v>
      </c>
      <c r="BF594" t="s">
        <v>1981</v>
      </c>
      <c r="BG594" t="s">
        <v>1980</v>
      </c>
      <c r="BH594">
        <v>10</v>
      </c>
      <c r="BI594">
        <v>8</v>
      </c>
      <c r="BJ594" s="1">
        <v>45627</v>
      </c>
      <c r="BK594" s="1">
        <v>45991</v>
      </c>
      <c r="BL594" s="1">
        <v>45627</v>
      </c>
      <c r="BM594" s="1">
        <v>45991</v>
      </c>
      <c r="BN594">
        <v>35</v>
      </c>
      <c r="BO594">
        <v>0</v>
      </c>
      <c r="BP594">
        <v>7</v>
      </c>
      <c r="BQ594">
        <v>7</v>
      </c>
      <c r="BR594">
        <v>7</v>
      </c>
      <c r="BS594">
        <v>7</v>
      </c>
      <c r="BT594">
        <v>7</v>
      </c>
      <c r="BU594">
        <v>0</v>
      </c>
      <c r="BV594" t="str">
        <f>"8:30 AM"</f>
        <v>8:30 AM</v>
      </c>
      <c r="BW594" t="str">
        <f>"4:30 PM"</f>
        <v>4:30 PM</v>
      </c>
      <c r="BX594" t="s">
        <v>240</v>
      </c>
      <c r="BY594">
        <v>0</v>
      </c>
      <c r="BZ594">
        <v>3</v>
      </c>
      <c r="CA594" t="s">
        <v>115</v>
      </c>
      <c r="CC594" t="s">
        <v>1983</v>
      </c>
      <c r="CD594" t="s">
        <v>2014</v>
      </c>
      <c r="CF594" t="s">
        <v>119</v>
      </c>
      <c r="CG594" t="s">
        <v>120</v>
      </c>
      <c r="CH594" s="3">
        <v>96950</v>
      </c>
      <c r="CI594" s="4">
        <v>8.0399999999999991</v>
      </c>
      <c r="CJ594" s="4">
        <v>8.0399999999999991</v>
      </c>
      <c r="CK594" s="4">
        <v>12.06</v>
      </c>
      <c r="CL594" s="4">
        <v>12.06</v>
      </c>
      <c r="CM594" t="s">
        <v>136</v>
      </c>
      <c r="CN594" t="s">
        <v>240</v>
      </c>
      <c r="CO594" t="s">
        <v>137</v>
      </c>
      <c r="CQ594" t="s">
        <v>115</v>
      </c>
      <c r="CR594" t="s">
        <v>138</v>
      </c>
      <c r="CS594" t="s">
        <v>139</v>
      </c>
      <c r="CT594" t="s">
        <v>138</v>
      </c>
      <c r="CU594" t="s">
        <v>139</v>
      </c>
      <c r="CV594" t="s">
        <v>138</v>
      </c>
      <c r="CW594" t="s">
        <v>139</v>
      </c>
      <c r="CX594" s="2" t="s">
        <v>9369</v>
      </c>
      <c r="CY594" s="10">
        <v>16702881463</v>
      </c>
      <c r="CZ594" t="s">
        <v>646</v>
      </c>
      <c r="DA594" t="s">
        <v>417</v>
      </c>
      <c r="DB594" t="s">
        <v>138</v>
      </c>
      <c r="DC594" t="s">
        <v>138</v>
      </c>
    </row>
    <row r="595" spans="1:112" ht="14.45" customHeight="1" x14ac:dyDescent="0.25">
      <c r="A595" t="s">
        <v>9510</v>
      </c>
      <c r="B595" t="s">
        <v>113</v>
      </c>
      <c r="C595" s="1">
        <v>45534</v>
      </c>
      <c r="D595" s="1">
        <v>45601</v>
      </c>
      <c r="E595" t="s">
        <v>210</v>
      </c>
      <c r="F595" s="1">
        <v>45564</v>
      </c>
      <c r="G595" t="s">
        <v>138</v>
      </c>
      <c r="H595" t="s">
        <v>115</v>
      </c>
      <c r="I595" t="s">
        <v>115</v>
      </c>
      <c r="J595" t="s">
        <v>9511</v>
      </c>
      <c r="L595" t="s">
        <v>9512</v>
      </c>
      <c r="M595" t="s">
        <v>9513</v>
      </c>
      <c r="N595" t="s">
        <v>119</v>
      </c>
      <c r="O595" t="s">
        <v>120</v>
      </c>
      <c r="P595" s="3">
        <v>96950</v>
      </c>
      <c r="Q595" t="s">
        <v>121</v>
      </c>
      <c r="R595" t="s">
        <v>120</v>
      </c>
      <c r="S595" s="10">
        <v>16702351231</v>
      </c>
      <c r="U595" t="s">
        <v>9514</v>
      </c>
      <c r="V595">
        <v>445131</v>
      </c>
      <c r="W595" t="s">
        <v>123</v>
      </c>
      <c r="Y595" t="s">
        <v>782</v>
      </c>
      <c r="Z595" t="s">
        <v>9515</v>
      </c>
      <c r="AB595" t="s">
        <v>126</v>
      </c>
      <c r="AC595" t="s">
        <v>9512</v>
      </c>
      <c r="AD595" t="s">
        <v>9516</v>
      </c>
      <c r="AE595" t="s">
        <v>9517</v>
      </c>
      <c r="AF595" t="s">
        <v>120</v>
      </c>
      <c r="AG595" s="3">
        <v>96950</v>
      </c>
      <c r="AH595" t="s">
        <v>121</v>
      </c>
      <c r="AI595" t="s">
        <v>9518</v>
      </c>
      <c r="AJ595" s="10">
        <v>16702351231</v>
      </c>
      <c r="AL595" t="s">
        <v>9519</v>
      </c>
      <c r="BD595" t="str">
        <f>"11-2022.00"</f>
        <v>11-2022.00</v>
      </c>
      <c r="BE595" t="s">
        <v>5373</v>
      </c>
      <c r="BF595" t="s">
        <v>9520</v>
      </c>
      <c r="BG595" t="s">
        <v>1031</v>
      </c>
      <c r="BH595">
        <v>1</v>
      </c>
      <c r="BJ595" s="1">
        <v>45566</v>
      </c>
      <c r="BK595" s="1">
        <v>46660</v>
      </c>
      <c r="BN595">
        <v>35</v>
      </c>
      <c r="BO595">
        <v>8</v>
      </c>
      <c r="BP595">
        <v>0</v>
      </c>
      <c r="BQ595">
        <v>7</v>
      </c>
      <c r="BR595">
        <v>5</v>
      </c>
      <c r="BS595">
        <v>5</v>
      </c>
      <c r="BT595">
        <v>5</v>
      </c>
      <c r="BU595">
        <v>5</v>
      </c>
      <c r="BV595" t="str">
        <f>"4:00 PM"</f>
        <v>4:00 PM</v>
      </c>
      <c r="BW595" t="str">
        <f>"9:00 PM"</f>
        <v>9:00 PM</v>
      </c>
      <c r="BX595" t="s">
        <v>360</v>
      </c>
      <c r="BY595">
        <v>0</v>
      </c>
      <c r="BZ595">
        <v>24</v>
      </c>
      <c r="CA595" t="s">
        <v>138</v>
      </c>
      <c r="CB595">
        <v>2</v>
      </c>
      <c r="CC595" s="2" t="s">
        <v>9521</v>
      </c>
      <c r="CD595" t="s">
        <v>9513</v>
      </c>
      <c r="CE595" t="s">
        <v>9512</v>
      </c>
      <c r="CF595" t="s">
        <v>119</v>
      </c>
      <c r="CG595" t="s">
        <v>120</v>
      </c>
      <c r="CH595" s="3">
        <v>96950</v>
      </c>
      <c r="CI595" s="4">
        <v>18.239999999999998</v>
      </c>
      <c r="CJ595" s="4">
        <v>18.239999999999998</v>
      </c>
      <c r="CK595" s="4">
        <v>27.36</v>
      </c>
      <c r="CL595" s="4">
        <v>27.36</v>
      </c>
      <c r="CM595" t="s">
        <v>136</v>
      </c>
      <c r="CN595" t="s">
        <v>139</v>
      </c>
      <c r="CO595" t="s">
        <v>137</v>
      </c>
      <c r="CQ595" t="s">
        <v>115</v>
      </c>
      <c r="CR595" t="s">
        <v>138</v>
      </c>
      <c r="CS595" t="s">
        <v>139</v>
      </c>
      <c r="CT595" t="s">
        <v>138</v>
      </c>
      <c r="CU595" t="s">
        <v>139</v>
      </c>
      <c r="CV595" t="s">
        <v>138</v>
      </c>
      <c r="CW595" t="s">
        <v>139</v>
      </c>
      <c r="CX595" t="s">
        <v>9522</v>
      </c>
      <c r="CY595" s="10">
        <v>16702351231</v>
      </c>
      <c r="CZ595" t="s">
        <v>9519</v>
      </c>
      <c r="DA595" t="s">
        <v>139</v>
      </c>
      <c r="DB595" t="s">
        <v>138</v>
      </c>
      <c r="DC595" t="s">
        <v>115</v>
      </c>
    </row>
    <row r="596" spans="1:112" ht="14.45" customHeight="1" x14ac:dyDescent="0.25">
      <c r="A596" t="s">
        <v>9532</v>
      </c>
      <c r="B596" t="s">
        <v>1155</v>
      </c>
      <c r="C596" s="1">
        <v>45524</v>
      </c>
      <c r="D596" s="1">
        <v>45601</v>
      </c>
      <c r="E596" t="s">
        <v>210</v>
      </c>
      <c r="F596" s="1">
        <v>45656</v>
      </c>
      <c r="G596" t="s">
        <v>115</v>
      </c>
      <c r="H596" t="s">
        <v>115</v>
      </c>
      <c r="I596" t="s">
        <v>115</v>
      </c>
      <c r="J596" t="s">
        <v>7832</v>
      </c>
      <c r="K596" t="s">
        <v>7833</v>
      </c>
      <c r="L596" t="s">
        <v>9368</v>
      </c>
      <c r="M596" t="s">
        <v>2014</v>
      </c>
      <c r="N596" t="s">
        <v>119</v>
      </c>
      <c r="O596" t="s">
        <v>120</v>
      </c>
      <c r="P596" s="3">
        <v>96950</v>
      </c>
      <c r="Q596" t="s">
        <v>121</v>
      </c>
      <c r="S596" s="10">
        <v>16702881463</v>
      </c>
      <c r="U596" t="s">
        <v>642</v>
      </c>
      <c r="V596">
        <v>561320</v>
      </c>
      <c r="W596" t="s">
        <v>532</v>
      </c>
      <c r="X596" t="s">
        <v>138</v>
      </c>
      <c r="Y596" t="s">
        <v>383</v>
      </c>
      <c r="Z596" t="s">
        <v>2016</v>
      </c>
      <c r="AA596" t="s">
        <v>2017</v>
      </c>
      <c r="AB596" t="s">
        <v>235</v>
      </c>
      <c r="AC596" t="s">
        <v>9368</v>
      </c>
      <c r="AD596" t="s">
        <v>1979</v>
      </c>
      <c r="AE596" t="s">
        <v>119</v>
      </c>
      <c r="AF596" t="s">
        <v>120</v>
      </c>
      <c r="AG596" s="3">
        <v>96950</v>
      </c>
      <c r="AH596" t="s">
        <v>121</v>
      </c>
      <c r="AJ596" s="10">
        <v>16702881463</v>
      </c>
      <c r="AL596" t="s">
        <v>646</v>
      </c>
      <c r="BD596" t="str">
        <f>"35-2021.00"</f>
        <v>35-2021.00</v>
      </c>
      <c r="BE596" t="s">
        <v>282</v>
      </c>
      <c r="BF596" t="s">
        <v>1981</v>
      </c>
      <c r="BG596" t="s">
        <v>1982</v>
      </c>
      <c r="BH596">
        <v>10</v>
      </c>
      <c r="BI596">
        <v>5</v>
      </c>
      <c r="BJ596" s="1">
        <v>45658</v>
      </c>
      <c r="BK596" s="1">
        <v>46022</v>
      </c>
      <c r="BL596" s="1">
        <v>45658</v>
      </c>
      <c r="BM596" s="1">
        <v>46022</v>
      </c>
      <c r="BN596">
        <v>35</v>
      </c>
      <c r="BO596">
        <v>0</v>
      </c>
      <c r="BP596">
        <v>7</v>
      </c>
      <c r="BQ596">
        <v>7</v>
      </c>
      <c r="BR596">
        <v>7</v>
      </c>
      <c r="BS596">
        <v>7</v>
      </c>
      <c r="BT596">
        <v>7</v>
      </c>
      <c r="BU596">
        <v>0</v>
      </c>
      <c r="BV596" t="str">
        <f>"8:30 AM"</f>
        <v>8:30 AM</v>
      </c>
      <c r="BW596" t="str">
        <f>"4:30 PM"</f>
        <v>4:30 PM</v>
      </c>
      <c r="BX596" t="s">
        <v>240</v>
      </c>
      <c r="BY596">
        <v>0</v>
      </c>
      <c r="BZ596">
        <v>3</v>
      </c>
      <c r="CA596" t="s">
        <v>115</v>
      </c>
      <c r="CC596" t="s">
        <v>1983</v>
      </c>
      <c r="CD596" t="s">
        <v>9533</v>
      </c>
      <c r="CF596" t="s">
        <v>119</v>
      </c>
      <c r="CG596" t="s">
        <v>120</v>
      </c>
      <c r="CH596" s="3">
        <v>96950</v>
      </c>
      <c r="CI596" s="4">
        <v>8.0399999999999991</v>
      </c>
      <c r="CJ596" s="4">
        <v>8.0399999999999991</v>
      </c>
      <c r="CK596" s="4">
        <v>12.06</v>
      </c>
      <c r="CL596" s="4">
        <v>12.06</v>
      </c>
      <c r="CM596" t="s">
        <v>136</v>
      </c>
      <c r="CN596" t="s">
        <v>240</v>
      </c>
      <c r="CO596" t="s">
        <v>137</v>
      </c>
      <c r="CQ596" t="s">
        <v>115</v>
      </c>
      <c r="CR596" t="s">
        <v>138</v>
      </c>
      <c r="CS596" t="s">
        <v>139</v>
      </c>
      <c r="CT596" t="s">
        <v>138</v>
      </c>
      <c r="CU596" t="s">
        <v>139</v>
      </c>
      <c r="CV596" t="s">
        <v>138</v>
      </c>
      <c r="CW596" t="s">
        <v>139</v>
      </c>
      <c r="CX596" s="2" t="s">
        <v>9534</v>
      </c>
      <c r="CY596" s="10">
        <v>16702881463</v>
      </c>
      <c r="CZ596" t="s">
        <v>646</v>
      </c>
      <c r="DA596" t="s">
        <v>417</v>
      </c>
      <c r="DB596" t="s">
        <v>138</v>
      </c>
      <c r="DC596" t="s">
        <v>138</v>
      </c>
    </row>
    <row r="597" spans="1:112" ht="14.45" customHeight="1" x14ac:dyDescent="0.25">
      <c r="A597" t="s">
        <v>11267</v>
      </c>
      <c r="B597" t="s">
        <v>158</v>
      </c>
      <c r="C597" s="1">
        <v>45508</v>
      </c>
      <c r="D597" s="1">
        <v>45601</v>
      </c>
      <c r="E597" t="s">
        <v>114</v>
      </c>
      <c r="G597" t="s">
        <v>115</v>
      </c>
      <c r="H597" t="s">
        <v>115</v>
      </c>
      <c r="I597" t="s">
        <v>115</v>
      </c>
      <c r="J597" t="s">
        <v>6362</v>
      </c>
      <c r="L597" t="s">
        <v>6363</v>
      </c>
      <c r="N597" t="s">
        <v>119</v>
      </c>
      <c r="O597" t="s">
        <v>120</v>
      </c>
      <c r="P597" s="3">
        <v>96950</v>
      </c>
      <c r="Q597" t="s">
        <v>121</v>
      </c>
      <c r="S597" s="10">
        <v>16707896632</v>
      </c>
      <c r="U597" t="s">
        <v>6364</v>
      </c>
      <c r="V597">
        <v>236220</v>
      </c>
      <c r="W597" t="s">
        <v>123</v>
      </c>
      <c r="Y597" t="s">
        <v>6365</v>
      </c>
      <c r="Z597" t="s">
        <v>6366</v>
      </c>
      <c r="AB597" t="s">
        <v>295</v>
      </c>
      <c r="AC597" t="s">
        <v>6363</v>
      </c>
      <c r="AE597" t="s">
        <v>119</v>
      </c>
      <c r="AF597" t="s">
        <v>120</v>
      </c>
      <c r="AG597" s="3">
        <v>96950</v>
      </c>
      <c r="AH597" t="s">
        <v>121</v>
      </c>
      <c r="AJ597" s="10">
        <v>16717773710</v>
      </c>
      <c r="AL597" t="s">
        <v>6367</v>
      </c>
      <c r="BD597" t="str">
        <f>"37-2012.00"</f>
        <v>37-2012.00</v>
      </c>
      <c r="BE597" t="s">
        <v>647</v>
      </c>
      <c r="BF597" t="s">
        <v>11268</v>
      </c>
      <c r="BG597" t="s">
        <v>11269</v>
      </c>
      <c r="BH597">
        <v>2</v>
      </c>
      <c r="BJ597" s="1">
        <v>45566</v>
      </c>
      <c r="BK597" s="1">
        <v>45930</v>
      </c>
      <c r="BN597">
        <v>40</v>
      </c>
      <c r="BO597">
        <v>0</v>
      </c>
      <c r="BP597">
        <v>8</v>
      </c>
      <c r="BQ597">
        <v>8</v>
      </c>
      <c r="BR597">
        <v>8</v>
      </c>
      <c r="BS597">
        <v>8</v>
      </c>
      <c r="BT597">
        <v>8</v>
      </c>
      <c r="BU597">
        <v>0</v>
      </c>
      <c r="BV597" t="str">
        <f>"8:00 AM"</f>
        <v>8:00 AM</v>
      </c>
      <c r="BW597" t="str">
        <f>"5:00 PM"</f>
        <v>5:00 PM</v>
      </c>
      <c r="BX597" t="s">
        <v>240</v>
      </c>
      <c r="BY597">
        <v>3</v>
      </c>
      <c r="BZ597">
        <v>3</v>
      </c>
      <c r="CA597" t="s">
        <v>115</v>
      </c>
      <c r="CC597" t="s">
        <v>11270</v>
      </c>
      <c r="CD597" t="s">
        <v>6370</v>
      </c>
      <c r="CE597" t="s">
        <v>6371</v>
      </c>
      <c r="CF597" t="s">
        <v>119</v>
      </c>
      <c r="CG597" t="s">
        <v>120</v>
      </c>
      <c r="CH597" s="3">
        <v>96950</v>
      </c>
      <c r="CI597" s="4">
        <v>7.77</v>
      </c>
      <c r="CJ597" s="4">
        <v>8.5</v>
      </c>
      <c r="CK597" s="4">
        <v>11.66</v>
      </c>
      <c r="CL597" s="4">
        <v>12.75</v>
      </c>
      <c r="CM597" t="s">
        <v>136</v>
      </c>
      <c r="CN597" t="s">
        <v>139</v>
      </c>
      <c r="CO597" t="s">
        <v>137</v>
      </c>
      <c r="CQ597" t="s">
        <v>115</v>
      </c>
      <c r="CR597" t="s">
        <v>138</v>
      </c>
      <c r="CS597" t="s">
        <v>139</v>
      </c>
      <c r="CT597" t="s">
        <v>138</v>
      </c>
      <c r="CU597" t="s">
        <v>138</v>
      </c>
      <c r="CV597" t="s">
        <v>138</v>
      </c>
      <c r="CW597" t="s">
        <v>139</v>
      </c>
      <c r="CX597" t="s">
        <v>6372</v>
      </c>
      <c r="CY597" s="10">
        <v>16707896632</v>
      </c>
      <c r="CZ597" t="s">
        <v>6373</v>
      </c>
      <c r="DA597" t="s">
        <v>139</v>
      </c>
      <c r="DB597" t="s">
        <v>138</v>
      </c>
      <c r="DC597" t="s">
        <v>115</v>
      </c>
    </row>
    <row r="598" spans="1:112" ht="14.45" customHeight="1" x14ac:dyDescent="0.25">
      <c r="A598" t="s">
        <v>11324</v>
      </c>
      <c r="B598" t="s">
        <v>248</v>
      </c>
      <c r="C598" s="1">
        <v>45539</v>
      </c>
      <c r="D598" s="1">
        <v>45601</v>
      </c>
      <c r="E598" t="s">
        <v>210</v>
      </c>
      <c r="F598" s="1">
        <v>45579</v>
      </c>
      <c r="G598" t="s">
        <v>115</v>
      </c>
      <c r="H598" t="s">
        <v>115</v>
      </c>
      <c r="I598" t="s">
        <v>115</v>
      </c>
      <c r="J598" t="s">
        <v>9410</v>
      </c>
      <c r="K598" t="s">
        <v>139</v>
      </c>
      <c r="L598" t="s">
        <v>9411</v>
      </c>
      <c r="M598" t="s">
        <v>9412</v>
      </c>
      <c r="N598" t="s">
        <v>119</v>
      </c>
      <c r="O598" t="s">
        <v>120</v>
      </c>
      <c r="P598" s="3">
        <v>96950</v>
      </c>
      <c r="Q598" t="s">
        <v>121</v>
      </c>
      <c r="S598" s="10">
        <v>16702345050</v>
      </c>
      <c r="U598" t="s">
        <v>9413</v>
      </c>
      <c r="V598">
        <v>56132</v>
      </c>
      <c r="W598" t="s">
        <v>123</v>
      </c>
      <c r="Y598" t="s">
        <v>9414</v>
      </c>
      <c r="Z598" t="s">
        <v>9415</v>
      </c>
      <c r="AA598" t="s">
        <v>9416</v>
      </c>
      <c r="AB598" t="s">
        <v>9417</v>
      </c>
      <c r="AC598" t="s">
        <v>9411</v>
      </c>
      <c r="AD598" t="s">
        <v>9412</v>
      </c>
      <c r="AE598" t="s">
        <v>119</v>
      </c>
      <c r="AF598" t="s">
        <v>120</v>
      </c>
      <c r="AG598" s="3">
        <v>96950</v>
      </c>
      <c r="AH598" t="s">
        <v>121</v>
      </c>
      <c r="AJ598" s="10">
        <v>16702345050</v>
      </c>
      <c r="AL598" t="s">
        <v>9418</v>
      </c>
      <c r="BD598" t="str">
        <f>"37-2011.00"</f>
        <v>37-2011.00</v>
      </c>
      <c r="BE598" t="s">
        <v>1133</v>
      </c>
      <c r="BF598" t="s">
        <v>11325</v>
      </c>
      <c r="BG598" t="s">
        <v>2987</v>
      </c>
      <c r="BH598">
        <v>2</v>
      </c>
      <c r="BI598">
        <v>2</v>
      </c>
      <c r="BJ598" s="1">
        <v>45581</v>
      </c>
      <c r="BK598" s="1">
        <v>45945</v>
      </c>
      <c r="BL598" s="1">
        <v>45601</v>
      </c>
      <c r="BM598" s="1">
        <v>45945</v>
      </c>
      <c r="BN598">
        <v>35</v>
      </c>
      <c r="BO598">
        <v>0</v>
      </c>
      <c r="BP598">
        <v>7</v>
      </c>
      <c r="BQ598">
        <v>7</v>
      </c>
      <c r="BR598">
        <v>7</v>
      </c>
      <c r="BS598">
        <v>7</v>
      </c>
      <c r="BT598">
        <v>7</v>
      </c>
      <c r="BU598">
        <v>0</v>
      </c>
      <c r="BV598" t="str">
        <f>"7:00 AM"</f>
        <v>7:00 AM</v>
      </c>
      <c r="BW598" t="str">
        <f>"3:00 PM"</f>
        <v>3:00 PM</v>
      </c>
      <c r="BX598" t="s">
        <v>240</v>
      </c>
      <c r="BY598">
        <v>0</v>
      </c>
      <c r="BZ598">
        <v>12</v>
      </c>
      <c r="CA598" t="s">
        <v>115</v>
      </c>
      <c r="CC598" t="s">
        <v>10418</v>
      </c>
      <c r="CD598" t="s">
        <v>9411</v>
      </c>
      <c r="CE598" t="s">
        <v>9412</v>
      </c>
      <c r="CF598" t="s">
        <v>119</v>
      </c>
      <c r="CG598" t="s">
        <v>120</v>
      </c>
      <c r="CH598" s="3">
        <v>96950</v>
      </c>
      <c r="CI598" s="4">
        <v>8.2899999999999991</v>
      </c>
      <c r="CJ598" s="4">
        <v>8.2899999999999991</v>
      </c>
      <c r="CK598" s="4">
        <v>12.44</v>
      </c>
      <c r="CL598" s="4">
        <v>12.44</v>
      </c>
      <c r="CM598" t="s">
        <v>136</v>
      </c>
      <c r="CN598" t="s">
        <v>331</v>
      </c>
      <c r="CO598" t="s">
        <v>137</v>
      </c>
      <c r="CQ598" t="s">
        <v>115</v>
      </c>
      <c r="CR598" t="s">
        <v>138</v>
      </c>
      <c r="CS598" t="s">
        <v>139</v>
      </c>
      <c r="CT598" t="s">
        <v>138</v>
      </c>
      <c r="CU598" t="s">
        <v>139</v>
      </c>
      <c r="CV598" t="s">
        <v>138</v>
      </c>
      <c r="CW598" t="s">
        <v>139</v>
      </c>
      <c r="CX598" t="s">
        <v>331</v>
      </c>
      <c r="CY598" s="10">
        <v>16702345050</v>
      </c>
      <c r="CZ598" t="s">
        <v>9418</v>
      </c>
      <c r="DA598" t="s">
        <v>331</v>
      </c>
      <c r="DB598" t="s">
        <v>138</v>
      </c>
      <c r="DC598" t="s">
        <v>115</v>
      </c>
    </row>
    <row r="599" spans="1:112" ht="14.45" customHeight="1" x14ac:dyDescent="0.25">
      <c r="A599" t="s">
        <v>11890</v>
      </c>
      <c r="B599" t="s">
        <v>248</v>
      </c>
      <c r="C599" s="1">
        <v>45519</v>
      </c>
      <c r="D599" s="1">
        <v>45601</v>
      </c>
      <c r="E599" t="s">
        <v>114</v>
      </c>
      <c r="G599" t="s">
        <v>115</v>
      </c>
      <c r="H599" t="s">
        <v>115</v>
      </c>
      <c r="I599" t="s">
        <v>115</v>
      </c>
      <c r="J599" t="s">
        <v>976</v>
      </c>
      <c r="K599" t="s">
        <v>976</v>
      </c>
      <c r="L599" t="s">
        <v>977</v>
      </c>
      <c r="M599" t="s">
        <v>978</v>
      </c>
      <c r="N599" t="s">
        <v>119</v>
      </c>
      <c r="O599" t="s">
        <v>120</v>
      </c>
      <c r="P599" s="3">
        <v>96950</v>
      </c>
      <c r="Q599" t="s">
        <v>121</v>
      </c>
      <c r="S599" s="10">
        <v>16702341795</v>
      </c>
      <c r="U599" t="s">
        <v>979</v>
      </c>
      <c r="V599">
        <v>56179</v>
      </c>
      <c r="W599" t="s">
        <v>123</v>
      </c>
      <c r="Y599" t="s">
        <v>215</v>
      </c>
      <c r="Z599" t="s">
        <v>148</v>
      </c>
      <c r="AA599" t="s">
        <v>980</v>
      </c>
      <c r="AB599" t="s">
        <v>981</v>
      </c>
      <c r="AC599" t="s">
        <v>977</v>
      </c>
      <c r="AD599" t="s">
        <v>978</v>
      </c>
      <c r="AE599" t="s">
        <v>128</v>
      </c>
      <c r="AF599" t="s">
        <v>120</v>
      </c>
      <c r="AG599" s="3">
        <v>96950</v>
      </c>
      <c r="AH599" t="s">
        <v>121</v>
      </c>
      <c r="AJ599" s="10">
        <v>16702341795</v>
      </c>
      <c r="AL599" t="s">
        <v>983</v>
      </c>
      <c r="BD599" t="str">
        <f>"49-9071.00"</f>
        <v>49-9071.00</v>
      </c>
      <c r="BE599" t="s">
        <v>169</v>
      </c>
      <c r="BF599" t="s">
        <v>8805</v>
      </c>
      <c r="BG599" t="s">
        <v>661</v>
      </c>
      <c r="BH599">
        <v>4</v>
      </c>
      <c r="BI599">
        <v>4</v>
      </c>
      <c r="BJ599" s="1">
        <v>45597</v>
      </c>
      <c r="BK599" s="1">
        <v>45961</v>
      </c>
      <c r="BL599" s="1">
        <v>45601</v>
      </c>
      <c r="BM599" s="1">
        <v>45961</v>
      </c>
      <c r="BN599">
        <v>40</v>
      </c>
      <c r="BO599">
        <v>0</v>
      </c>
      <c r="BP599">
        <v>8</v>
      </c>
      <c r="BQ599">
        <v>8</v>
      </c>
      <c r="BR599">
        <v>8</v>
      </c>
      <c r="BS599">
        <v>8</v>
      </c>
      <c r="BT599">
        <v>8</v>
      </c>
      <c r="BU599">
        <v>0</v>
      </c>
      <c r="BV599" t="str">
        <f>"8:00 AM"</f>
        <v>8:00 AM</v>
      </c>
      <c r="BW599" t="str">
        <f>"5:00 PM"</f>
        <v>5:00 PM</v>
      </c>
      <c r="BX599" t="s">
        <v>133</v>
      </c>
      <c r="BY599">
        <v>0</v>
      </c>
      <c r="BZ599">
        <v>12</v>
      </c>
      <c r="CA599" t="s">
        <v>115</v>
      </c>
      <c r="CC599" t="s">
        <v>10786</v>
      </c>
      <c r="CD599" t="s">
        <v>977</v>
      </c>
      <c r="CE599" t="s">
        <v>978</v>
      </c>
      <c r="CF599" t="s">
        <v>119</v>
      </c>
      <c r="CG599" t="s">
        <v>120</v>
      </c>
      <c r="CH599" s="3">
        <v>96950</v>
      </c>
      <c r="CI599" s="4">
        <v>9.75</v>
      </c>
      <c r="CJ599" s="4">
        <v>10.25</v>
      </c>
      <c r="CK599" s="4">
        <v>14.63</v>
      </c>
      <c r="CL599" s="4">
        <v>15.38</v>
      </c>
      <c r="CM599" t="s">
        <v>136</v>
      </c>
      <c r="CN599" t="s">
        <v>240</v>
      </c>
      <c r="CO599" t="s">
        <v>137</v>
      </c>
      <c r="CQ599" t="s">
        <v>138</v>
      </c>
      <c r="CR599" t="s">
        <v>138</v>
      </c>
      <c r="CS599" t="s">
        <v>138</v>
      </c>
      <c r="CT599" t="s">
        <v>138</v>
      </c>
      <c r="CU599" t="s">
        <v>139</v>
      </c>
      <c r="CV599" t="s">
        <v>138</v>
      </c>
      <c r="CW599" t="s">
        <v>138</v>
      </c>
      <c r="CX599" t="s">
        <v>1011</v>
      </c>
      <c r="CY599" s="10">
        <v>16702341795</v>
      </c>
      <c r="CZ599" t="s">
        <v>983</v>
      </c>
      <c r="DA599" t="s">
        <v>989</v>
      </c>
      <c r="DB599" t="s">
        <v>138</v>
      </c>
      <c r="DC599" t="s">
        <v>115</v>
      </c>
    </row>
    <row r="600" spans="1:112" ht="14.45" customHeight="1" x14ac:dyDescent="0.25">
      <c r="A600" t="s">
        <v>12153</v>
      </c>
      <c r="B600" t="s">
        <v>248</v>
      </c>
      <c r="C600" s="1">
        <v>45526</v>
      </c>
      <c r="D600" s="1">
        <v>45601</v>
      </c>
      <c r="E600" t="s">
        <v>114</v>
      </c>
      <c r="G600" t="s">
        <v>115</v>
      </c>
      <c r="H600" t="s">
        <v>115</v>
      </c>
      <c r="I600" t="s">
        <v>115</v>
      </c>
      <c r="J600" t="s">
        <v>12154</v>
      </c>
      <c r="L600" t="s">
        <v>1083</v>
      </c>
      <c r="N600" t="s">
        <v>272</v>
      </c>
      <c r="O600" t="s">
        <v>120</v>
      </c>
      <c r="P600" s="3">
        <v>96952</v>
      </c>
      <c r="Q600" t="s">
        <v>121</v>
      </c>
      <c r="R600" t="s">
        <v>439</v>
      </c>
      <c r="S600" s="10">
        <v>16702870780</v>
      </c>
      <c r="U600" t="s">
        <v>1084</v>
      </c>
      <c r="V600">
        <v>72251</v>
      </c>
      <c r="W600" t="s">
        <v>123</v>
      </c>
      <c r="Y600" t="s">
        <v>1085</v>
      </c>
      <c r="Z600" t="s">
        <v>1086</v>
      </c>
      <c r="AB600" t="s">
        <v>448</v>
      </c>
      <c r="AC600" t="s">
        <v>1083</v>
      </c>
      <c r="AE600" t="s">
        <v>272</v>
      </c>
      <c r="AF600" t="s">
        <v>120</v>
      </c>
      <c r="AG600" s="3">
        <v>96952</v>
      </c>
      <c r="AH600" t="s">
        <v>121</v>
      </c>
      <c r="AI600" t="s">
        <v>439</v>
      </c>
      <c r="AJ600" s="10">
        <v>16702870780</v>
      </c>
      <c r="AL600" t="s">
        <v>1087</v>
      </c>
      <c r="BD600" t="str">
        <f>"35-2011.00"</f>
        <v>35-2011.00</v>
      </c>
      <c r="BE600" t="s">
        <v>4474</v>
      </c>
      <c r="BF600" t="s">
        <v>12155</v>
      </c>
      <c r="BG600" t="s">
        <v>223</v>
      </c>
      <c r="BH600">
        <v>2</v>
      </c>
      <c r="BI600">
        <v>2</v>
      </c>
      <c r="BJ600" s="1">
        <v>45640</v>
      </c>
      <c r="BK600" s="1">
        <v>46004</v>
      </c>
      <c r="BL600" s="1">
        <v>45640</v>
      </c>
      <c r="BM600" s="1">
        <v>46004</v>
      </c>
      <c r="BN600">
        <v>36</v>
      </c>
      <c r="BO600">
        <v>0</v>
      </c>
      <c r="BP600">
        <v>6</v>
      </c>
      <c r="BQ600">
        <v>6</v>
      </c>
      <c r="BR600">
        <v>6</v>
      </c>
      <c r="BS600">
        <v>6</v>
      </c>
      <c r="BT600">
        <v>6</v>
      </c>
      <c r="BU600">
        <v>6</v>
      </c>
      <c r="BV600" t="str">
        <f>"2:00 PM"</f>
        <v>2:00 PM</v>
      </c>
      <c r="BW600" t="str">
        <f>"8:00 PM"</f>
        <v>8:00 PM</v>
      </c>
      <c r="BX600" t="s">
        <v>240</v>
      </c>
      <c r="BY600">
        <v>0</v>
      </c>
      <c r="BZ600">
        <v>3</v>
      </c>
      <c r="CA600" t="s">
        <v>115</v>
      </c>
      <c r="CC600" t="s">
        <v>449</v>
      </c>
      <c r="CD600" t="s">
        <v>1090</v>
      </c>
      <c r="CE600" t="s">
        <v>512</v>
      </c>
      <c r="CF600" t="s">
        <v>272</v>
      </c>
      <c r="CG600" t="s">
        <v>120</v>
      </c>
      <c r="CH600" s="3">
        <v>96952</v>
      </c>
      <c r="CI600" s="4">
        <v>8.85</v>
      </c>
      <c r="CJ600" s="4">
        <v>8.85</v>
      </c>
      <c r="CK600" s="4">
        <v>13.28</v>
      </c>
      <c r="CL600" s="4">
        <v>13.28</v>
      </c>
      <c r="CM600" t="s">
        <v>136</v>
      </c>
      <c r="CN600" t="s">
        <v>449</v>
      </c>
      <c r="CO600" t="s">
        <v>137</v>
      </c>
      <c r="CQ600" t="s">
        <v>115</v>
      </c>
      <c r="CR600" t="s">
        <v>138</v>
      </c>
      <c r="CS600" t="s">
        <v>139</v>
      </c>
      <c r="CT600" t="s">
        <v>138</v>
      </c>
      <c r="CU600" t="s">
        <v>139</v>
      </c>
      <c r="CV600" t="s">
        <v>138</v>
      </c>
      <c r="CW600" t="s">
        <v>139</v>
      </c>
      <c r="CX600" t="s">
        <v>450</v>
      </c>
      <c r="CY600" s="10">
        <v>16702870780</v>
      </c>
      <c r="CZ600" t="s">
        <v>1087</v>
      </c>
      <c r="DA600" t="s">
        <v>208</v>
      </c>
      <c r="DB600" t="s">
        <v>138</v>
      </c>
      <c r="DC600" t="s">
        <v>115</v>
      </c>
    </row>
    <row r="601" spans="1:112" ht="14.45" customHeight="1" x14ac:dyDescent="0.25">
      <c r="A601" t="s">
        <v>12159</v>
      </c>
      <c r="B601" t="s">
        <v>248</v>
      </c>
      <c r="C601" s="1">
        <v>45526</v>
      </c>
      <c r="D601" s="1">
        <v>45601</v>
      </c>
      <c r="E601" t="s">
        <v>210</v>
      </c>
      <c r="F601" s="1">
        <v>45656</v>
      </c>
      <c r="G601" t="s">
        <v>115</v>
      </c>
      <c r="H601" t="s">
        <v>115</v>
      </c>
      <c r="I601" t="s">
        <v>115</v>
      </c>
      <c r="J601" t="s">
        <v>7307</v>
      </c>
      <c r="L601" t="s">
        <v>7308</v>
      </c>
      <c r="M601" t="s">
        <v>7309</v>
      </c>
      <c r="N601" t="s">
        <v>128</v>
      </c>
      <c r="O601" t="s">
        <v>120</v>
      </c>
      <c r="P601" s="3">
        <v>96950</v>
      </c>
      <c r="Q601" t="s">
        <v>121</v>
      </c>
      <c r="S601" s="10">
        <v>16702336696</v>
      </c>
      <c r="U601" t="s">
        <v>7310</v>
      </c>
      <c r="V601">
        <v>812199</v>
      </c>
      <c r="W601" t="s">
        <v>123</v>
      </c>
      <c r="Y601" t="s">
        <v>7311</v>
      </c>
      <c r="Z601" t="s">
        <v>1577</v>
      </c>
      <c r="AB601" t="s">
        <v>516</v>
      </c>
      <c r="AC601" t="s">
        <v>7308</v>
      </c>
      <c r="AD601" t="s">
        <v>7309</v>
      </c>
      <c r="AE601" t="s">
        <v>128</v>
      </c>
      <c r="AF601" t="s">
        <v>120</v>
      </c>
      <c r="AG601" s="3">
        <v>96950</v>
      </c>
      <c r="AH601" t="s">
        <v>121</v>
      </c>
      <c r="AJ601" s="10">
        <v>16702336696</v>
      </c>
      <c r="AL601" t="s">
        <v>7312</v>
      </c>
      <c r="BD601" t="str">
        <f>"31-9011.00"</f>
        <v>31-9011.00</v>
      </c>
      <c r="BE601" t="s">
        <v>671</v>
      </c>
      <c r="BF601" t="s">
        <v>7313</v>
      </c>
      <c r="BG601" t="s">
        <v>6280</v>
      </c>
      <c r="BH601">
        <v>2</v>
      </c>
      <c r="BI601">
        <v>2</v>
      </c>
      <c r="BJ601" s="1">
        <v>45658</v>
      </c>
      <c r="BK601" s="1">
        <v>46022</v>
      </c>
      <c r="BL601" s="1">
        <v>45658</v>
      </c>
      <c r="BM601" s="1">
        <v>46022</v>
      </c>
      <c r="BN601">
        <v>35</v>
      </c>
      <c r="BO601">
        <v>6</v>
      </c>
      <c r="BP601">
        <v>6</v>
      </c>
      <c r="BQ601">
        <v>5</v>
      </c>
      <c r="BR601">
        <v>0</v>
      </c>
      <c r="BS601">
        <v>6</v>
      </c>
      <c r="BT601">
        <v>6</v>
      </c>
      <c r="BU601">
        <v>6</v>
      </c>
      <c r="BV601" t="str">
        <f>"11:00 AM"</f>
        <v>11:00 AM</v>
      </c>
      <c r="BW601" t="str">
        <f>"11:00 PM"</f>
        <v>11:00 PM</v>
      </c>
      <c r="BX601" t="s">
        <v>240</v>
      </c>
      <c r="BY601">
        <v>0</v>
      </c>
      <c r="BZ601">
        <v>24</v>
      </c>
      <c r="CA601" t="s">
        <v>115</v>
      </c>
      <c r="CC601" t="s">
        <v>12160</v>
      </c>
      <c r="CD601" t="s">
        <v>7315</v>
      </c>
      <c r="CE601" t="s">
        <v>1448</v>
      </c>
      <c r="CF601" t="s">
        <v>128</v>
      </c>
      <c r="CG601" t="s">
        <v>120</v>
      </c>
      <c r="CH601" s="3">
        <v>96950</v>
      </c>
      <c r="CI601" s="4">
        <v>12.37</v>
      </c>
      <c r="CJ601" s="4">
        <v>12.37</v>
      </c>
      <c r="CK601" s="4">
        <v>0</v>
      </c>
      <c r="CL601" s="4">
        <v>0</v>
      </c>
      <c r="CM601" t="s">
        <v>136</v>
      </c>
      <c r="CN601" t="s">
        <v>331</v>
      </c>
      <c r="CO601" t="s">
        <v>137</v>
      </c>
      <c r="CQ601" t="s">
        <v>115</v>
      </c>
      <c r="CR601" t="s">
        <v>138</v>
      </c>
      <c r="CS601" t="s">
        <v>139</v>
      </c>
      <c r="CT601" t="s">
        <v>139</v>
      </c>
      <c r="CU601" t="s">
        <v>139</v>
      </c>
      <c r="CV601" t="s">
        <v>138</v>
      </c>
      <c r="CW601" t="s">
        <v>139</v>
      </c>
      <c r="CX601" t="s">
        <v>331</v>
      </c>
      <c r="CY601" s="10">
        <v>16702336696</v>
      </c>
      <c r="CZ601" t="s">
        <v>7316</v>
      </c>
      <c r="DA601" t="s">
        <v>139</v>
      </c>
      <c r="DB601" t="s">
        <v>138</v>
      </c>
      <c r="DC601" t="s">
        <v>115</v>
      </c>
    </row>
    <row r="602" spans="1:112" ht="14.45" customHeight="1" x14ac:dyDescent="0.25">
      <c r="A602" t="s">
        <v>12664</v>
      </c>
      <c r="B602" t="s">
        <v>158</v>
      </c>
      <c r="C602" s="1">
        <v>45521</v>
      </c>
      <c r="D602" s="1">
        <v>45601</v>
      </c>
      <c r="E602" t="s">
        <v>114</v>
      </c>
      <c r="G602" t="s">
        <v>115</v>
      </c>
      <c r="H602" t="s">
        <v>115</v>
      </c>
      <c r="I602" t="s">
        <v>115</v>
      </c>
      <c r="J602" t="s">
        <v>11921</v>
      </c>
      <c r="K602" t="s">
        <v>11922</v>
      </c>
      <c r="L602" t="s">
        <v>11923</v>
      </c>
      <c r="N602" t="s">
        <v>128</v>
      </c>
      <c r="O602" t="s">
        <v>120</v>
      </c>
      <c r="P602" s="3">
        <v>96950</v>
      </c>
      <c r="Q602" t="s">
        <v>121</v>
      </c>
      <c r="S602" s="10">
        <v>16702880471</v>
      </c>
      <c r="U602" t="s">
        <v>11924</v>
      </c>
      <c r="V602">
        <v>812332</v>
      </c>
      <c r="W602" t="s">
        <v>123</v>
      </c>
      <c r="Y602" t="s">
        <v>11925</v>
      </c>
      <c r="Z602" t="s">
        <v>11926</v>
      </c>
      <c r="AB602" t="s">
        <v>126</v>
      </c>
      <c r="AC602" t="s">
        <v>11923</v>
      </c>
      <c r="AE602" t="s">
        <v>128</v>
      </c>
      <c r="AF602" t="s">
        <v>120</v>
      </c>
      <c r="AG602" s="3">
        <v>96950</v>
      </c>
      <c r="AH602" t="s">
        <v>121</v>
      </c>
      <c r="AJ602" s="10">
        <v>16702880471</v>
      </c>
      <c r="AL602" t="s">
        <v>11927</v>
      </c>
      <c r="BD602" t="str">
        <f>"49-9071.00"</f>
        <v>49-9071.00</v>
      </c>
      <c r="BE602" t="s">
        <v>169</v>
      </c>
      <c r="BF602" t="s">
        <v>11928</v>
      </c>
      <c r="BG602" t="s">
        <v>11434</v>
      </c>
      <c r="BH602">
        <v>1</v>
      </c>
      <c r="BJ602" s="1">
        <v>45597</v>
      </c>
      <c r="BK602" s="1">
        <v>45930</v>
      </c>
      <c r="BN602">
        <v>40</v>
      </c>
      <c r="BO602">
        <v>0</v>
      </c>
      <c r="BP602">
        <v>8</v>
      </c>
      <c r="BQ602">
        <v>8</v>
      </c>
      <c r="BR602">
        <v>8</v>
      </c>
      <c r="BS602">
        <v>8</v>
      </c>
      <c r="BT602">
        <v>8</v>
      </c>
      <c r="BU602">
        <v>0</v>
      </c>
      <c r="BV602" t="str">
        <f>"9:00 AM"</f>
        <v>9:00 AM</v>
      </c>
      <c r="BW602" t="str">
        <f>"5:00 PM"</f>
        <v>5:00 PM</v>
      </c>
      <c r="BX602" t="s">
        <v>133</v>
      </c>
      <c r="BY602">
        <v>0</v>
      </c>
      <c r="BZ602">
        <v>12</v>
      </c>
      <c r="CA602" t="s">
        <v>115</v>
      </c>
      <c r="CC602" t="s">
        <v>7007</v>
      </c>
      <c r="CD602" t="s">
        <v>11923</v>
      </c>
      <c r="CF602" t="s">
        <v>128</v>
      </c>
      <c r="CG602" t="s">
        <v>120</v>
      </c>
      <c r="CH602" s="3">
        <v>96950</v>
      </c>
      <c r="CI602" s="4">
        <v>9.75</v>
      </c>
      <c r="CJ602" s="4">
        <v>9.75</v>
      </c>
      <c r="CK602" s="4">
        <v>14.63</v>
      </c>
      <c r="CL602" s="4">
        <v>14.63</v>
      </c>
      <c r="CM602" t="s">
        <v>136</v>
      </c>
      <c r="CO602" t="s">
        <v>137</v>
      </c>
      <c r="CQ602" t="s">
        <v>115</v>
      </c>
      <c r="CR602" t="s">
        <v>138</v>
      </c>
      <c r="CS602" t="s">
        <v>139</v>
      </c>
      <c r="CT602" t="s">
        <v>138</v>
      </c>
      <c r="CU602" t="s">
        <v>139</v>
      </c>
      <c r="CV602" t="s">
        <v>138</v>
      </c>
      <c r="CW602" t="s">
        <v>139</v>
      </c>
      <c r="CX602" t="s">
        <v>12665</v>
      </c>
      <c r="CY602" s="10">
        <v>16702880471</v>
      </c>
      <c r="CZ602" t="s">
        <v>11927</v>
      </c>
      <c r="DA602" t="s">
        <v>139</v>
      </c>
      <c r="DB602" t="s">
        <v>138</v>
      </c>
      <c r="DC602" t="s">
        <v>115</v>
      </c>
      <c r="DD602" t="s">
        <v>11925</v>
      </c>
      <c r="DE602" t="s">
        <v>11926</v>
      </c>
      <c r="DG602" t="s">
        <v>11921</v>
      </c>
      <c r="DH602" t="s">
        <v>11927</v>
      </c>
    </row>
    <row r="603" spans="1:112" ht="14.45" customHeight="1" x14ac:dyDescent="0.25">
      <c r="A603" t="s">
        <v>12887</v>
      </c>
      <c r="B603" t="s">
        <v>248</v>
      </c>
      <c r="C603" s="1">
        <v>45470</v>
      </c>
      <c r="D603" s="1">
        <v>45601</v>
      </c>
      <c r="E603" t="s">
        <v>210</v>
      </c>
      <c r="F603" s="1">
        <v>45564</v>
      </c>
      <c r="G603" t="s">
        <v>138</v>
      </c>
      <c r="H603" t="s">
        <v>115</v>
      </c>
      <c r="I603" t="s">
        <v>115</v>
      </c>
      <c r="J603" t="s">
        <v>12674</v>
      </c>
      <c r="L603" t="s">
        <v>4883</v>
      </c>
      <c r="M603" t="s">
        <v>12888</v>
      </c>
      <c r="N603" t="s">
        <v>128</v>
      </c>
      <c r="O603" t="s">
        <v>120</v>
      </c>
      <c r="P603" s="3">
        <v>96950</v>
      </c>
      <c r="Q603" t="s">
        <v>121</v>
      </c>
      <c r="S603" s="10">
        <v>16702351234</v>
      </c>
      <c r="U603" t="s">
        <v>10754</v>
      </c>
      <c r="V603">
        <v>4413</v>
      </c>
      <c r="W603" t="s">
        <v>123</v>
      </c>
      <c r="Y603" t="s">
        <v>12676</v>
      </c>
      <c r="Z603" t="s">
        <v>12677</v>
      </c>
      <c r="AB603" t="s">
        <v>126</v>
      </c>
      <c r="AC603" t="s">
        <v>4883</v>
      </c>
      <c r="AD603" t="s">
        <v>12675</v>
      </c>
      <c r="AE603" t="s">
        <v>128</v>
      </c>
      <c r="AF603" t="s">
        <v>120</v>
      </c>
      <c r="AG603" s="3">
        <v>96950</v>
      </c>
      <c r="AH603" t="s">
        <v>121</v>
      </c>
      <c r="AJ603" s="10">
        <v>16702351234</v>
      </c>
      <c r="AL603" t="s">
        <v>10756</v>
      </c>
      <c r="BD603" t="str">
        <f>"43-3031.00"</f>
        <v>43-3031.00</v>
      </c>
      <c r="BE603" t="s">
        <v>387</v>
      </c>
      <c r="BF603" t="s">
        <v>12889</v>
      </c>
      <c r="BG603" t="s">
        <v>12890</v>
      </c>
      <c r="BH603">
        <v>2</v>
      </c>
      <c r="BI603">
        <v>2</v>
      </c>
      <c r="BJ603" s="1">
        <v>45566</v>
      </c>
      <c r="BK603" s="1">
        <v>46660</v>
      </c>
      <c r="BL603" s="1">
        <v>45601</v>
      </c>
      <c r="BM603" s="1">
        <v>46660</v>
      </c>
      <c r="BN603">
        <v>40</v>
      </c>
      <c r="BO603">
        <v>0</v>
      </c>
      <c r="BP603">
        <v>8</v>
      </c>
      <c r="BQ603">
        <v>8</v>
      </c>
      <c r="BR603">
        <v>8</v>
      </c>
      <c r="BS603">
        <v>8</v>
      </c>
      <c r="BT603">
        <v>8</v>
      </c>
      <c r="BU603">
        <v>0</v>
      </c>
      <c r="BV603" t="str">
        <f>"8:00 AM"</f>
        <v>8:00 AM</v>
      </c>
      <c r="BW603" t="str">
        <f>"5:00 PM"</f>
        <v>5:00 PM</v>
      </c>
      <c r="BX603" t="s">
        <v>133</v>
      </c>
      <c r="BY603">
        <v>0</v>
      </c>
      <c r="BZ603">
        <v>24</v>
      </c>
      <c r="CA603" t="s">
        <v>115</v>
      </c>
      <c r="CC603" t="s">
        <v>12891</v>
      </c>
      <c r="CD603" t="s">
        <v>4883</v>
      </c>
      <c r="CE603" t="s">
        <v>139</v>
      </c>
      <c r="CF603" t="s">
        <v>128</v>
      </c>
      <c r="CG603" t="s">
        <v>120</v>
      </c>
      <c r="CH603" s="3">
        <v>96950</v>
      </c>
      <c r="CI603" s="4">
        <v>11.43</v>
      </c>
      <c r="CJ603" s="4">
        <v>11.43</v>
      </c>
      <c r="CK603" s="4">
        <v>17.149999999999999</v>
      </c>
      <c r="CL603" s="4">
        <v>17.149999999999999</v>
      </c>
      <c r="CM603" t="s">
        <v>136</v>
      </c>
      <c r="CN603" t="s">
        <v>139</v>
      </c>
      <c r="CO603" t="s">
        <v>137</v>
      </c>
      <c r="CQ603" t="s">
        <v>115</v>
      </c>
      <c r="CR603" t="s">
        <v>138</v>
      </c>
      <c r="CS603" t="s">
        <v>139</v>
      </c>
      <c r="CT603" t="s">
        <v>138</v>
      </c>
      <c r="CU603" t="s">
        <v>139</v>
      </c>
      <c r="CV603" t="s">
        <v>138</v>
      </c>
      <c r="CW603" t="s">
        <v>139</v>
      </c>
      <c r="CX603" t="s">
        <v>416</v>
      </c>
      <c r="CY603" s="10">
        <v>16702351234</v>
      </c>
      <c r="CZ603" t="s">
        <v>10756</v>
      </c>
      <c r="DA603" t="s">
        <v>417</v>
      </c>
      <c r="DB603" t="s">
        <v>138</v>
      </c>
      <c r="DC603" t="s">
        <v>115</v>
      </c>
      <c r="DD603" t="s">
        <v>418</v>
      </c>
      <c r="DE603" t="s">
        <v>419</v>
      </c>
      <c r="DF603" t="s">
        <v>420</v>
      </c>
      <c r="DG603" t="s">
        <v>421</v>
      </c>
      <c r="DH603" t="s">
        <v>422</v>
      </c>
    </row>
    <row r="604" spans="1:112" ht="14.45" customHeight="1" x14ac:dyDescent="0.25">
      <c r="A604" t="s">
        <v>12902</v>
      </c>
      <c r="B604" t="s">
        <v>248</v>
      </c>
      <c r="C604" s="1">
        <v>45536</v>
      </c>
      <c r="D604" s="1">
        <v>45601</v>
      </c>
      <c r="E604" t="s">
        <v>210</v>
      </c>
      <c r="F604" s="1">
        <v>45625</v>
      </c>
      <c r="G604" t="s">
        <v>115</v>
      </c>
      <c r="H604" t="s">
        <v>115</v>
      </c>
      <c r="I604" t="s">
        <v>115</v>
      </c>
      <c r="J604" t="s">
        <v>2274</v>
      </c>
      <c r="K604" t="s">
        <v>12903</v>
      </c>
      <c r="L604" t="s">
        <v>2276</v>
      </c>
      <c r="M604" t="s">
        <v>2277</v>
      </c>
      <c r="N604" t="s">
        <v>128</v>
      </c>
      <c r="O604" t="s">
        <v>120</v>
      </c>
      <c r="P604" s="3">
        <v>96950</v>
      </c>
      <c r="Q604" t="s">
        <v>121</v>
      </c>
      <c r="R604" t="s">
        <v>128</v>
      </c>
      <c r="S604" s="10">
        <v>16702353481</v>
      </c>
      <c r="U604" t="s">
        <v>2278</v>
      </c>
      <c r="V604">
        <v>811111</v>
      </c>
      <c r="W604" t="s">
        <v>123</v>
      </c>
      <c r="Y604" t="s">
        <v>2279</v>
      </c>
      <c r="Z604" t="s">
        <v>2280</v>
      </c>
      <c r="AA604" t="s">
        <v>2281</v>
      </c>
      <c r="AB604" t="s">
        <v>2220</v>
      </c>
      <c r="AC604" t="s">
        <v>2276</v>
      </c>
      <c r="AD604" t="s">
        <v>2277</v>
      </c>
      <c r="AE604" t="s">
        <v>128</v>
      </c>
      <c r="AF604" t="s">
        <v>120</v>
      </c>
      <c r="AG604" s="3">
        <v>96950</v>
      </c>
      <c r="AH604" t="s">
        <v>121</v>
      </c>
      <c r="AI604" t="s">
        <v>128</v>
      </c>
      <c r="AJ604" s="10">
        <v>16702353481</v>
      </c>
      <c r="AL604" t="s">
        <v>2282</v>
      </c>
      <c r="BD604" t="str">
        <f>"51-9124.00"</f>
        <v>51-9124.00</v>
      </c>
      <c r="BE604" t="s">
        <v>1793</v>
      </c>
      <c r="BF604" t="s">
        <v>12904</v>
      </c>
      <c r="BG604" t="s">
        <v>12905</v>
      </c>
      <c r="BH604">
        <v>2</v>
      </c>
      <c r="BI604">
        <v>2</v>
      </c>
      <c r="BJ604" s="1">
        <v>45627</v>
      </c>
      <c r="BK604" s="1">
        <v>45991</v>
      </c>
      <c r="BL604" s="1">
        <v>45627</v>
      </c>
      <c r="BM604" s="1">
        <v>45991</v>
      </c>
      <c r="BN604">
        <v>35</v>
      </c>
      <c r="BO604">
        <v>0</v>
      </c>
      <c r="BP604">
        <v>7</v>
      </c>
      <c r="BQ604">
        <v>7</v>
      </c>
      <c r="BR604">
        <v>7</v>
      </c>
      <c r="BS604">
        <v>7</v>
      </c>
      <c r="BT604">
        <v>7</v>
      </c>
      <c r="BU604">
        <v>0</v>
      </c>
      <c r="BV604" t="str">
        <f>"8:00 AM"</f>
        <v>8:00 AM</v>
      </c>
      <c r="BW604" t="str">
        <f>"4:00 PM"</f>
        <v>4:00 PM</v>
      </c>
      <c r="BX604" t="s">
        <v>240</v>
      </c>
      <c r="BY604">
        <v>0</v>
      </c>
      <c r="BZ604">
        <v>12</v>
      </c>
      <c r="CA604" t="s">
        <v>115</v>
      </c>
      <c r="CC604" t="s">
        <v>12906</v>
      </c>
      <c r="CD604" t="s">
        <v>2276</v>
      </c>
      <c r="CE604" t="s">
        <v>2277</v>
      </c>
      <c r="CF604" t="s">
        <v>128</v>
      </c>
      <c r="CG604" t="s">
        <v>120</v>
      </c>
      <c r="CH604" s="3">
        <v>96950</v>
      </c>
      <c r="CI604" s="4">
        <v>14.92</v>
      </c>
      <c r="CJ604" s="4">
        <v>14.92</v>
      </c>
      <c r="CK604" s="4">
        <v>22.38</v>
      </c>
      <c r="CL604" s="4">
        <v>22.38</v>
      </c>
      <c r="CM604" t="s">
        <v>136</v>
      </c>
      <c r="CN604" t="s">
        <v>139</v>
      </c>
      <c r="CO604" t="s">
        <v>137</v>
      </c>
      <c r="CQ604" t="s">
        <v>115</v>
      </c>
      <c r="CR604" t="s">
        <v>138</v>
      </c>
      <c r="CS604" t="s">
        <v>139</v>
      </c>
      <c r="CT604" t="s">
        <v>138</v>
      </c>
      <c r="CU604" t="s">
        <v>139</v>
      </c>
      <c r="CV604" t="s">
        <v>138</v>
      </c>
      <c r="CW604" t="s">
        <v>138</v>
      </c>
      <c r="CX604" t="s">
        <v>2285</v>
      </c>
      <c r="CY604" s="10">
        <v>16702353481</v>
      </c>
      <c r="CZ604" t="s">
        <v>2282</v>
      </c>
      <c r="DA604" t="s">
        <v>139</v>
      </c>
      <c r="DB604" t="s">
        <v>138</v>
      </c>
      <c r="DC604" t="s">
        <v>115</v>
      </c>
      <c r="DD604" t="s">
        <v>1710</v>
      </c>
      <c r="DE604" t="s">
        <v>2286</v>
      </c>
      <c r="DF604" t="s">
        <v>1741</v>
      </c>
      <c r="DG604" t="s">
        <v>2274</v>
      </c>
      <c r="DH604" t="s">
        <v>2282</v>
      </c>
    </row>
    <row r="605" spans="1:112" ht="14.45" customHeight="1" x14ac:dyDescent="0.25">
      <c r="A605" t="s">
        <v>13167</v>
      </c>
      <c r="B605" t="s">
        <v>248</v>
      </c>
      <c r="C605" s="1">
        <v>45527</v>
      </c>
      <c r="D605" s="1">
        <v>45601</v>
      </c>
      <c r="E605" t="s">
        <v>210</v>
      </c>
      <c r="F605" s="1">
        <v>45626</v>
      </c>
      <c r="G605" t="s">
        <v>115</v>
      </c>
      <c r="H605" t="s">
        <v>115</v>
      </c>
      <c r="I605" t="s">
        <v>115</v>
      </c>
      <c r="J605" t="s">
        <v>10287</v>
      </c>
      <c r="K605" t="s">
        <v>10288</v>
      </c>
      <c r="L605" t="s">
        <v>1358</v>
      </c>
      <c r="M605" t="s">
        <v>128</v>
      </c>
      <c r="N605" t="s">
        <v>1138</v>
      </c>
      <c r="O605" t="s">
        <v>120</v>
      </c>
      <c r="P605" s="3">
        <v>96950</v>
      </c>
      <c r="Q605" t="s">
        <v>121</v>
      </c>
      <c r="S605" s="10">
        <v>16702350247</v>
      </c>
      <c r="U605" t="s">
        <v>10289</v>
      </c>
      <c r="V605">
        <v>722515</v>
      </c>
      <c r="W605" t="s">
        <v>123</v>
      </c>
      <c r="Y605" t="s">
        <v>10290</v>
      </c>
      <c r="Z605" t="s">
        <v>10291</v>
      </c>
      <c r="AA605" t="s">
        <v>10292</v>
      </c>
      <c r="AB605" t="s">
        <v>10293</v>
      </c>
      <c r="AC605" t="s">
        <v>10294</v>
      </c>
      <c r="AD605" t="s">
        <v>10295</v>
      </c>
      <c r="AE605" t="s">
        <v>10296</v>
      </c>
      <c r="AF605" t="s">
        <v>707</v>
      </c>
      <c r="AG605" s="3">
        <v>96913</v>
      </c>
      <c r="AH605" t="s">
        <v>121</v>
      </c>
      <c r="AJ605" s="10">
        <v>16716471531</v>
      </c>
      <c r="AL605" t="s">
        <v>10297</v>
      </c>
      <c r="BD605" t="str">
        <f>"51-3011.00"</f>
        <v>51-3011.00</v>
      </c>
      <c r="BE605" t="s">
        <v>462</v>
      </c>
      <c r="BF605" t="s">
        <v>10298</v>
      </c>
      <c r="BG605" t="s">
        <v>10299</v>
      </c>
      <c r="BH605">
        <v>1</v>
      </c>
      <c r="BI605">
        <v>1</v>
      </c>
      <c r="BJ605" s="1">
        <v>45627</v>
      </c>
      <c r="BK605" s="1">
        <v>45991</v>
      </c>
      <c r="BL605" s="1">
        <v>45627</v>
      </c>
      <c r="BM605" s="1">
        <v>45991</v>
      </c>
      <c r="BN605">
        <v>35</v>
      </c>
      <c r="BO605">
        <v>7</v>
      </c>
      <c r="BP605">
        <v>0</v>
      </c>
      <c r="BQ605">
        <v>0</v>
      </c>
      <c r="BR605">
        <v>7</v>
      </c>
      <c r="BS605">
        <v>7</v>
      </c>
      <c r="BT605">
        <v>7</v>
      </c>
      <c r="BU605">
        <v>7</v>
      </c>
      <c r="BV605" t="str">
        <f>"11:00 PM"</f>
        <v>11:00 PM</v>
      </c>
      <c r="BW605" t="str">
        <f>"7:00 AM"</f>
        <v>7:00 AM</v>
      </c>
      <c r="BX605" t="s">
        <v>240</v>
      </c>
      <c r="BY605">
        <v>0</v>
      </c>
      <c r="BZ605">
        <v>12</v>
      </c>
      <c r="CA605" t="s">
        <v>115</v>
      </c>
      <c r="CC605" t="s">
        <v>10300</v>
      </c>
      <c r="CD605" t="s">
        <v>10301</v>
      </c>
      <c r="CE605" t="s">
        <v>10302</v>
      </c>
      <c r="CF605" t="s">
        <v>1138</v>
      </c>
      <c r="CG605" t="s">
        <v>120</v>
      </c>
      <c r="CH605" s="3">
        <v>96950</v>
      </c>
      <c r="CI605" s="4">
        <v>8.64</v>
      </c>
      <c r="CJ605" s="4">
        <v>8.64</v>
      </c>
      <c r="CK605" s="4">
        <v>12.96</v>
      </c>
      <c r="CL605" s="4">
        <v>12.96</v>
      </c>
      <c r="CM605" t="s">
        <v>136</v>
      </c>
      <c r="CO605" t="s">
        <v>137</v>
      </c>
      <c r="CQ605" t="s">
        <v>138</v>
      </c>
      <c r="CR605" t="s">
        <v>138</v>
      </c>
      <c r="CS605" t="s">
        <v>139</v>
      </c>
      <c r="CT605" t="s">
        <v>138</v>
      </c>
      <c r="CU605" t="s">
        <v>139</v>
      </c>
      <c r="CV605" t="s">
        <v>138</v>
      </c>
      <c r="CW605" t="s">
        <v>139</v>
      </c>
      <c r="CX605" t="s">
        <v>13168</v>
      </c>
      <c r="CY605" s="10">
        <v>16702350247</v>
      </c>
      <c r="CZ605" t="s">
        <v>10304</v>
      </c>
      <c r="DA605" t="s">
        <v>139</v>
      </c>
      <c r="DB605" t="s">
        <v>138</v>
      </c>
      <c r="DC605" t="s">
        <v>115</v>
      </c>
    </row>
    <row r="606" spans="1:112" ht="14.45" customHeight="1" x14ac:dyDescent="0.25">
      <c r="A606" t="s">
        <v>13630</v>
      </c>
      <c r="B606" t="s">
        <v>158</v>
      </c>
      <c r="C606" s="1">
        <v>45552</v>
      </c>
      <c r="D606" s="1">
        <v>45601</v>
      </c>
      <c r="E606" t="s">
        <v>114</v>
      </c>
      <c r="G606" t="s">
        <v>115</v>
      </c>
      <c r="H606" t="s">
        <v>115</v>
      </c>
      <c r="I606" t="s">
        <v>115</v>
      </c>
      <c r="J606" t="s">
        <v>4544</v>
      </c>
      <c r="L606" t="s">
        <v>1813</v>
      </c>
      <c r="M606" t="s">
        <v>6881</v>
      </c>
      <c r="N606" t="s">
        <v>128</v>
      </c>
      <c r="O606" t="s">
        <v>120</v>
      </c>
      <c r="P606" s="3">
        <v>96950</v>
      </c>
      <c r="Q606" t="s">
        <v>121</v>
      </c>
      <c r="R606" t="s">
        <v>139</v>
      </c>
      <c r="S606" s="10">
        <v>16707852508</v>
      </c>
      <c r="U606" t="s">
        <v>4546</v>
      </c>
      <c r="V606">
        <v>56132</v>
      </c>
      <c r="W606" t="s">
        <v>123</v>
      </c>
      <c r="Y606" t="s">
        <v>8745</v>
      </c>
      <c r="Z606" t="s">
        <v>8746</v>
      </c>
      <c r="AA606" t="s">
        <v>1691</v>
      </c>
      <c r="AB606" t="s">
        <v>658</v>
      </c>
      <c r="AC606" t="s">
        <v>1813</v>
      </c>
      <c r="AD606" t="s">
        <v>6881</v>
      </c>
      <c r="AE606" t="s">
        <v>128</v>
      </c>
      <c r="AF606" t="s">
        <v>120</v>
      </c>
      <c r="AG606" s="3">
        <v>96950</v>
      </c>
      <c r="AH606" t="s">
        <v>121</v>
      </c>
      <c r="AJ606" s="10">
        <v>16707852508</v>
      </c>
      <c r="AL606" t="s">
        <v>4552</v>
      </c>
      <c r="BD606" t="str">
        <f>"43-4181.00"</f>
        <v>43-4181.00</v>
      </c>
      <c r="BE606" t="s">
        <v>297</v>
      </c>
      <c r="BF606" t="s">
        <v>13631</v>
      </c>
      <c r="BG606" t="s">
        <v>13632</v>
      </c>
      <c r="BH606">
        <v>10</v>
      </c>
      <c r="BJ606" s="1">
        <v>45566</v>
      </c>
      <c r="BK606" s="1">
        <v>45930</v>
      </c>
      <c r="BN606">
        <v>35</v>
      </c>
      <c r="BO606">
        <v>0</v>
      </c>
      <c r="BP606">
        <v>7</v>
      </c>
      <c r="BQ606">
        <v>7</v>
      </c>
      <c r="BR606">
        <v>7</v>
      </c>
      <c r="BS606">
        <v>7</v>
      </c>
      <c r="BT606">
        <v>7</v>
      </c>
      <c r="BU606">
        <v>0</v>
      </c>
      <c r="BV606" t="str">
        <f>"9:00 AM"</f>
        <v>9:00 AM</v>
      </c>
      <c r="BW606" t="str">
        <f>"5:00 PM"</f>
        <v>5:00 PM</v>
      </c>
      <c r="BX606" t="s">
        <v>133</v>
      </c>
      <c r="BY606">
        <v>0</v>
      </c>
      <c r="BZ606">
        <v>12</v>
      </c>
      <c r="CA606" t="s">
        <v>115</v>
      </c>
      <c r="CC606" t="s">
        <v>13633</v>
      </c>
      <c r="CD606" t="s">
        <v>1813</v>
      </c>
      <c r="CE606" t="s">
        <v>6881</v>
      </c>
      <c r="CF606" t="s">
        <v>128</v>
      </c>
      <c r="CG606" t="s">
        <v>120</v>
      </c>
      <c r="CH606" s="3">
        <v>96950</v>
      </c>
      <c r="CI606" s="4">
        <v>8.77</v>
      </c>
      <c r="CK606" s="4">
        <v>13.16</v>
      </c>
      <c r="CM606" t="s">
        <v>136</v>
      </c>
      <c r="CO606" t="s">
        <v>137</v>
      </c>
      <c r="CQ606" t="s">
        <v>115</v>
      </c>
      <c r="CR606" t="s">
        <v>138</v>
      </c>
      <c r="CS606" t="s">
        <v>139</v>
      </c>
      <c r="CT606" t="s">
        <v>138</v>
      </c>
      <c r="CU606" t="s">
        <v>139</v>
      </c>
      <c r="CV606" t="s">
        <v>138</v>
      </c>
      <c r="CW606" t="s">
        <v>139</v>
      </c>
      <c r="CX606" s="2" t="s">
        <v>11594</v>
      </c>
      <c r="CY606" s="10">
        <v>16708385436</v>
      </c>
      <c r="CZ606" t="s">
        <v>4552</v>
      </c>
      <c r="DA606" t="s">
        <v>6885</v>
      </c>
      <c r="DB606" t="s">
        <v>138</v>
      </c>
      <c r="DC606" t="s">
        <v>115</v>
      </c>
    </row>
    <row r="607" spans="1:112" ht="14.45" customHeight="1" x14ac:dyDescent="0.25">
      <c r="A607" t="s">
        <v>13821</v>
      </c>
      <c r="B607" t="s">
        <v>248</v>
      </c>
      <c r="C607" s="1">
        <v>45538</v>
      </c>
      <c r="D607" s="1">
        <v>45601</v>
      </c>
      <c r="E607" t="s">
        <v>114</v>
      </c>
      <c r="G607" t="s">
        <v>115</v>
      </c>
      <c r="H607" t="s">
        <v>115</v>
      </c>
      <c r="I607" t="s">
        <v>115</v>
      </c>
      <c r="J607" t="s">
        <v>509</v>
      </c>
      <c r="L607" t="s">
        <v>517</v>
      </c>
      <c r="M607" t="s">
        <v>512</v>
      </c>
      <c r="N607" t="s">
        <v>272</v>
      </c>
      <c r="O607" t="s">
        <v>120</v>
      </c>
      <c r="P607" s="3">
        <v>96952</v>
      </c>
      <c r="Q607" t="s">
        <v>121</v>
      </c>
      <c r="R607" t="s">
        <v>439</v>
      </c>
      <c r="S607" s="10">
        <v>16704330105</v>
      </c>
      <c r="U607" t="s">
        <v>513</v>
      </c>
      <c r="V607">
        <v>72251</v>
      </c>
      <c r="W607" t="s">
        <v>123</v>
      </c>
      <c r="Y607" t="s">
        <v>514</v>
      </c>
      <c r="Z607" t="s">
        <v>515</v>
      </c>
      <c r="AB607" t="s">
        <v>516</v>
      </c>
      <c r="AC607" t="s">
        <v>517</v>
      </c>
      <c r="AD607" t="s">
        <v>512</v>
      </c>
      <c r="AE607" t="s">
        <v>272</v>
      </c>
      <c r="AF607" t="s">
        <v>120</v>
      </c>
      <c r="AG607" s="3">
        <v>96952</v>
      </c>
      <c r="AH607" t="s">
        <v>121</v>
      </c>
      <c r="AI607" t="s">
        <v>439</v>
      </c>
      <c r="AJ607" s="10">
        <v>16704330105</v>
      </c>
      <c r="AL607" t="s">
        <v>518</v>
      </c>
      <c r="BD607" t="str">
        <f>"35-2014.00"</f>
        <v>35-2014.00</v>
      </c>
      <c r="BE607" t="s">
        <v>221</v>
      </c>
      <c r="BF607" t="s">
        <v>13822</v>
      </c>
      <c r="BG607" t="s">
        <v>223</v>
      </c>
      <c r="BH607">
        <v>2</v>
      </c>
      <c r="BI607">
        <v>2</v>
      </c>
      <c r="BJ607" s="1">
        <v>45658</v>
      </c>
      <c r="BK607" s="1">
        <v>46022</v>
      </c>
      <c r="BL607" s="1">
        <v>45658</v>
      </c>
      <c r="BM607" s="1">
        <v>46022</v>
      </c>
      <c r="BN607">
        <v>35</v>
      </c>
      <c r="BO607">
        <v>0</v>
      </c>
      <c r="BP607">
        <v>7</v>
      </c>
      <c r="BQ607">
        <v>7</v>
      </c>
      <c r="BR607">
        <v>7</v>
      </c>
      <c r="BS607">
        <v>7</v>
      </c>
      <c r="BT607">
        <v>7</v>
      </c>
      <c r="BU607">
        <v>0</v>
      </c>
      <c r="BV607" t="str">
        <f>"4:00 AM"</f>
        <v>4:00 AM</v>
      </c>
      <c r="BW607" t="str">
        <f>"12:00 PM"</f>
        <v>12:00 PM</v>
      </c>
      <c r="BX607" t="s">
        <v>240</v>
      </c>
      <c r="BY607">
        <v>0</v>
      </c>
      <c r="BZ607">
        <v>12</v>
      </c>
      <c r="CA607" t="s">
        <v>115</v>
      </c>
      <c r="CC607" t="s">
        <v>449</v>
      </c>
      <c r="CD607" t="s">
        <v>522</v>
      </c>
      <c r="CE607" t="s">
        <v>512</v>
      </c>
      <c r="CF607" t="s">
        <v>272</v>
      </c>
      <c r="CG607" t="s">
        <v>120</v>
      </c>
      <c r="CH607" s="3">
        <v>96952</v>
      </c>
      <c r="CI607" s="4">
        <v>8.83</v>
      </c>
      <c r="CJ607" s="4">
        <v>8.83</v>
      </c>
      <c r="CK607" s="4">
        <v>13.25</v>
      </c>
      <c r="CL607" s="4">
        <v>13.25</v>
      </c>
      <c r="CM607" t="s">
        <v>136</v>
      </c>
      <c r="CN607" t="s">
        <v>449</v>
      </c>
      <c r="CO607" t="s">
        <v>137</v>
      </c>
      <c r="CQ607" t="s">
        <v>115</v>
      </c>
      <c r="CR607" t="s">
        <v>138</v>
      </c>
      <c r="CS607" t="s">
        <v>139</v>
      </c>
      <c r="CT607" t="s">
        <v>138</v>
      </c>
      <c r="CU607" t="s">
        <v>139</v>
      </c>
      <c r="CV607" t="s">
        <v>138</v>
      </c>
      <c r="CW607" t="s">
        <v>139</v>
      </c>
      <c r="CX607" t="s">
        <v>450</v>
      </c>
      <c r="CY607" s="10">
        <v>16704330105</v>
      </c>
      <c r="CZ607" t="s">
        <v>518</v>
      </c>
      <c r="DA607" t="s">
        <v>208</v>
      </c>
      <c r="DB607" t="s">
        <v>138</v>
      </c>
      <c r="DC607" t="s">
        <v>115</v>
      </c>
    </row>
    <row r="608" spans="1:112" ht="14.45" customHeight="1" x14ac:dyDescent="0.25">
      <c r="A608" t="s">
        <v>2199</v>
      </c>
      <c r="B608" t="s">
        <v>113</v>
      </c>
      <c r="C608" s="1">
        <v>45527</v>
      </c>
      <c r="D608" s="1">
        <v>45602</v>
      </c>
      <c r="E608" t="s">
        <v>210</v>
      </c>
      <c r="F608" s="1">
        <v>45597</v>
      </c>
      <c r="G608" t="s">
        <v>115</v>
      </c>
      <c r="H608" t="s">
        <v>115</v>
      </c>
      <c r="I608" t="s">
        <v>115</v>
      </c>
      <c r="J608" t="s">
        <v>2200</v>
      </c>
      <c r="L608" t="s">
        <v>2201</v>
      </c>
      <c r="N608" t="s">
        <v>128</v>
      </c>
      <c r="O608" t="s">
        <v>120</v>
      </c>
      <c r="P608" s="3">
        <v>96950</v>
      </c>
      <c r="Q608" t="s">
        <v>121</v>
      </c>
      <c r="S608" s="10">
        <v>16702886108</v>
      </c>
      <c r="U608" t="s">
        <v>2202</v>
      </c>
      <c r="V608">
        <v>23622</v>
      </c>
      <c r="W608" t="s">
        <v>123</v>
      </c>
      <c r="Y608" t="s">
        <v>632</v>
      </c>
      <c r="Z608" t="s">
        <v>2203</v>
      </c>
      <c r="AB608" t="s">
        <v>126</v>
      </c>
      <c r="AC608" t="s">
        <v>2204</v>
      </c>
      <c r="AE608" t="s">
        <v>128</v>
      </c>
      <c r="AF608" t="s">
        <v>120</v>
      </c>
      <c r="AG608" s="3">
        <v>96950</v>
      </c>
      <c r="AH608" t="s">
        <v>121</v>
      </c>
      <c r="AJ608" s="10">
        <v>16702886108</v>
      </c>
      <c r="AL608" t="s">
        <v>2205</v>
      </c>
      <c r="BD608" t="str">
        <f>"49-9071.00"</f>
        <v>49-9071.00</v>
      </c>
      <c r="BE608" t="s">
        <v>169</v>
      </c>
      <c r="BF608" t="s">
        <v>2206</v>
      </c>
      <c r="BG608" t="s">
        <v>1884</v>
      </c>
      <c r="BH608">
        <v>10</v>
      </c>
      <c r="BJ608" s="1">
        <v>45599</v>
      </c>
      <c r="BK608" s="1">
        <v>45963</v>
      </c>
      <c r="BN608">
        <v>40</v>
      </c>
      <c r="BO608">
        <v>0</v>
      </c>
      <c r="BP608">
        <v>8</v>
      </c>
      <c r="BQ608">
        <v>8</v>
      </c>
      <c r="BR608">
        <v>8</v>
      </c>
      <c r="BS608">
        <v>8</v>
      </c>
      <c r="BT608">
        <v>8</v>
      </c>
      <c r="BU608">
        <v>0</v>
      </c>
      <c r="BV608" t="str">
        <f>"8:00 AM"</f>
        <v>8:00 AM</v>
      </c>
      <c r="BW608" t="str">
        <f>"5:00 PM"</f>
        <v>5:00 PM</v>
      </c>
      <c r="BX608" t="s">
        <v>133</v>
      </c>
      <c r="BY608">
        <v>0</v>
      </c>
      <c r="BZ608">
        <v>12</v>
      </c>
      <c r="CA608" t="s">
        <v>115</v>
      </c>
      <c r="CC608" t="s">
        <v>2207</v>
      </c>
      <c r="CD608" t="s">
        <v>2208</v>
      </c>
      <c r="CF608" t="s">
        <v>128</v>
      </c>
      <c r="CG608" t="s">
        <v>120</v>
      </c>
      <c r="CH608" s="3">
        <v>96950</v>
      </c>
      <c r="CI608" s="4">
        <v>9.75</v>
      </c>
      <c r="CJ608" s="4">
        <v>9.75</v>
      </c>
      <c r="CK608" s="4">
        <v>14.63</v>
      </c>
      <c r="CL608" s="4">
        <v>14.63</v>
      </c>
      <c r="CM608" t="s">
        <v>136</v>
      </c>
      <c r="CN608" t="s">
        <v>191</v>
      </c>
      <c r="CO608" t="s">
        <v>173</v>
      </c>
      <c r="CQ608" t="s">
        <v>115</v>
      </c>
      <c r="CR608" t="s">
        <v>138</v>
      </c>
      <c r="CS608" t="s">
        <v>138</v>
      </c>
      <c r="CT608" t="s">
        <v>138</v>
      </c>
      <c r="CU608" t="s">
        <v>139</v>
      </c>
      <c r="CV608" t="s">
        <v>138</v>
      </c>
      <c r="CW608" t="s">
        <v>138</v>
      </c>
      <c r="CX608" s="2" t="s">
        <v>2209</v>
      </c>
      <c r="CY608" s="10">
        <v>16702886108</v>
      </c>
      <c r="CZ608" t="s">
        <v>2205</v>
      </c>
      <c r="DA608" t="s">
        <v>331</v>
      </c>
      <c r="DB608" t="s">
        <v>138</v>
      </c>
      <c r="DC608" t="s">
        <v>115</v>
      </c>
      <c r="DD608" t="s">
        <v>632</v>
      </c>
      <c r="DE608" t="s">
        <v>2210</v>
      </c>
      <c r="DG608" t="s">
        <v>2211</v>
      </c>
      <c r="DH608" t="s">
        <v>2205</v>
      </c>
    </row>
    <row r="609" spans="1:112" ht="14.45" customHeight="1" x14ac:dyDescent="0.25">
      <c r="A609" t="s">
        <v>2256</v>
      </c>
      <c r="B609" t="s">
        <v>248</v>
      </c>
      <c r="C609" s="1">
        <v>45536</v>
      </c>
      <c r="D609" s="1">
        <v>45602</v>
      </c>
      <c r="E609" t="s">
        <v>210</v>
      </c>
      <c r="F609" s="1">
        <v>45564</v>
      </c>
      <c r="G609" t="s">
        <v>115</v>
      </c>
      <c r="H609" t="s">
        <v>115</v>
      </c>
      <c r="I609" t="s">
        <v>115</v>
      </c>
      <c r="J609" t="s">
        <v>2213</v>
      </c>
      <c r="K609" t="s">
        <v>2257</v>
      </c>
      <c r="L609" t="s">
        <v>2215</v>
      </c>
      <c r="M609" t="s">
        <v>2216</v>
      </c>
      <c r="N609" t="s">
        <v>128</v>
      </c>
      <c r="O609" t="s">
        <v>120</v>
      </c>
      <c r="P609" s="3">
        <v>96950</v>
      </c>
      <c r="Q609" t="s">
        <v>121</v>
      </c>
      <c r="R609" t="s">
        <v>139</v>
      </c>
      <c r="S609" s="10">
        <v>16702872348</v>
      </c>
      <c r="U609" t="s">
        <v>2217</v>
      </c>
      <c r="V609">
        <v>561612</v>
      </c>
      <c r="W609" t="s">
        <v>123</v>
      </c>
      <c r="Y609" t="s">
        <v>1710</v>
      </c>
      <c r="Z609" t="s">
        <v>2218</v>
      </c>
      <c r="AA609" t="s">
        <v>2219</v>
      </c>
      <c r="AB609" t="s">
        <v>2220</v>
      </c>
      <c r="AC609" t="s">
        <v>2215</v>
      </c>
      <c r="AD609" t="s">
        <v>2216</v>
      </c>
      <c r="AE609" t="s">
        <v>128</v>
      </c>
      <c r="AF609" t="s">
        <v>120</v>
      </c>
      <c r="AG609" s="3">
        <v>96950</v>
      </c>
      <c r="AH609" t="s">
        <v>121</v>
      </c>
      <c r="AJ609" s="10">
        <v>16702872348</v>
      </c>
      <c r="AL609" t="s">
        <v>2221</v>
      </c>
      <c r="BD609" t="str">
        <f>"33-9032.00"</f>
        <v>33-9032.00</v>
      </c>
      <c r="BE609" t="s">
        <v>1641</v>
      </c>
      <c r="BF609" t="s">
        <v>2258</v>
      </c>
      <c r="BG609" t="s">
        <v>1643</v>
      </c>
      <c r="BH609">
        <v>3</v>
      </c>
      <c r="BI609">
        <v>3</v>
      </c>
      <c r="BJ609" s="1">
        <v>45566</v>
      </c>
      <c r="BK609" s="1">
        <v>45930</v>
      </c>
      <c r="BL609" s="1">
        <v>45602</v>
      </c>
      <c r="BM609" s="1">
        <v>45930</v>
      </c>
      <c r="BN609">
        <v>40</v>
      </c>
      <c r="BO609">
        <v>0</v>
      </c>
      <c r="BP609">
        <v>8</v>
      </c>
      <c r="BQ609">
        <v>8</v>
      </c>
      <c r="BR609">
        <v>8</v>
      </c>
      <c r="BS609">
        <v>8</v>
      </c>
      <c r="BT609">
        <v>8</v>
      </c>
      <c r="BU609">
        <v>0</v>
      </c>
      <c r="BV609" t="str">
        <f>"8:00 AM"</f>
        <v>8:00 AM</v>
      </c>
      <c r="BW609" t="str">
        <f>"5:00 PM"</f>
        <v>5:00 PM</v>
      </c>
      <c r="BX609" t="s">
        <v>133</v>
      </c>
      <c r="BY609">
        <v>0</v>
      </c>
      <c r="BZ609">
        <v>6</v>
      </c>
      <c r="CA609" t="s">
        <v>115</v>
      </c>
      <c r="CC609" t="s">
        <v>2259</v>
      </c>
      <c r="CD609" t="s">
        <v>2216</v>
      </c>
      <c r="CE609" t="s">
        <v>2215</v>
      </c>
      <c r="CF609" t="s">
        <v>128</v>
      </c>
      <c r="CG609" t="s">
        <v>120</v>
      </c>
      <c r="CH609" s="3">
        <v>96950</v>
      </c>
      <c r="CI609" s="4">
        <v>8.15</v>
      </c>
      <c r="CJ609" s="4">
        <v>8.15</v>
      </c>
      <c r="CK609" s="4">
        <v>12.22</v>
      </c>
      <c r="CL609" s="4">
        <v>12.22</v>
      </c>
      <c r="CM609" t="s">
        <v>136</v>
      </c>
      <c r="CN609" t="s">
        <v>240</v>
      </c>
      <c r="CO609" t="s">
        <v>137</v>
      </c>
      <c r="CQ609" t="s">
        <v>115</v>
      </c>
      <c r="CR609" t="s">
        <v>138</v>
      </c>
      <c r="CS609" t="s">
        <v>139</v>
      </c>
      <c r="CT609" t="s">
        <v>138</v>
      </c>
      <c r="CU609" t="s">
        <v>139</v>
      </c>
      <c r="CV609" t="s">
        <v>138</v>
      </c>
      <c r="CW609" t="s">
        <v>139</v>
      </c>
      <c r="CX609" t="s">
        <v>2225</v>
      </c>
      <c r="CY609" s="10">
        <v>16702872348</v>
      </c>
      <c r="CZ609" t="s">
        <v>2221</v>
      </c>
      <c r="DA609" t="s">
        <v>417</v>
      </c>
      <c r="DB609" t="s">
        <v>138</v>
      </c>
      <c r="DC609" t="s">
        <v>115</v>
      </c>
    </row>
    <row r="610" spans="1:112" ht="14.45" customHeight="1" x14ac:dyDescent="0.25">
      <c r="A610" t="s">
        <v>6047</v>
      </c>
      <c r="B610" t="s">
        <v>248</v>
      </c>
      <c r="C610" s="1">
        <v>45539</v>
      </c>
      <c r="D610" s="1">
        <v>45602</v>
      </c>
      <c r="E610" t="s">
        <v>114</v>
      </c>
      <c r="G610" t="s">
        <v>115</v>
      </c>
      <c r="H610" t="s">
        <v>115</v>
      </c>
      <c r="I610" t="s">
        <v>115</v>
      </c>
      <c r="J610" t="s">
        <v>249</v>
      </c>
      <c r="L610" t="s">
        <v>250</v>
      </c>
      <c r="M610" t="s">
        <v>251</v>
      </c>
      <c r="N610" t="s">
        <v>119</v>
      </c>
      <c r="O610" t="s">
        <v>120</v>
      </c>
      <c r="P610" s="3">
        <v>96950</v>
      </c>
      <c r="Q610" t="s">
        <v>121</v>
      </c>
      <c r="S610" s="10">
        <v>16702368202</v>
      </c>
      <c r="T610">
        <v>3554</v>
      </c>
      <c r="U610" t="s">
        <v>252</v>
      </c>
      <c r="V610">
        <v>62211</v>
      </c>
      <c r="W610" t="s">
        <v>123</v>
      </c>
      <c r="Y610" t="s">
        <v>253</v>
      </c>
      <c r="Z610" t="s">
        <v>254</v>
      </c>
      <c r="AA610" t="s">
        <v>255</v>
      </c>
      <c r="AB610" t="s">
        <v>256</v>
      </c>
      <c r="AC610" t="s">
        <v>250</v>
      </c>
      <c r="AD610" t="s">
        <v>251</v>
      </c>
      <c r="AE610" t="s">
        <v>119</v>
      </c>
      <c r="AF610" t="s">
        <v>120</v>
      </c>
      <c r="AG610" s="3">
        <v>96950</v>
      </c>
      <c r="AH610" t="s">
        <v>121</v>
      </c>
      <c r="AJ610" s="10">
        <v>16702368202</v>
      </c>
      <c r="AK610">
        <v>3554</v>
      </c>
      <c r="AL610" t="s">
        <v>257</v>
      </c>
      <c r="BD610" t="str">
        <f>"29-2031.00"</f>
        <v>29-2031.00</v>
      </c>
      <c r="BE610" t="s">
        <v>6048</v>
      </c>
      <c r="BF610" t="s">
        <v>6049</v>
      </c>
      <c r="BG610" t="s">
        <v>6050</v>
      </c>
      <c r="BH610">
        <v>1</v>
      </c>
      <c r="BI610">
        <v>1</v>
      </c>
      <c r="BJ610" s="1">
        <v>45658</v>
      </c>
      <c r="BK610" s="1">
        <v>46022</v>
      </c>
      <c r="BL610" s="1">
        <v>45658</v>
      </c>
      <c r="BM610" s="1">
        <v>46022</v>
      </c>
      <c r="BN610">
        <v>40</v>
      </c>
      <c r="BO610">
        <v>0</v>
      </c>
      <c r="BP610">
        <v>8</v>
      </c>
      <c r="BQ610">
        <v>8</v>
      </c>
      <c r="BR610">
        <v>8</v>
      </c>
      <c r="BS610">
        <v>8</v>
      </c>
      <c r="BT610">
        <v>8</v>
      </c>
      <c r="BU610">
        <v>0</v>
      </c>
      <c r="BV610" t="str">
        <f>"7:30 AM"</f>
        <v>7:30 AM</v>
      </c>
      <c r="BW610" t="str">
        <f>"4:30 PM"</f>
        <v>4:30 PM</v>
      </c>
      <c r="BX610" t="s">
        <v>189</v>
      </c>
      <c r="BY610">
        <v>0</v>
      </c>
      <c r="BZ610">
        <v>24</v>
      </c>
      <c r="CA610" t="s">
        <v>115</v>
      </c>
      <c r="CC610" s="2" t="s">
        <v>6051</v>
      </c>
      <c r="CD610" t="s">
        <v>250</v>
      </c>
      <c r="CE610" t="s">
        <v>251</v>
      </c>
      <c r="CF610" t="s">
        <v>119</v>
      </c>
      <c r="CG610" t="s">
        <v>120</v>
      </c>
      <c r="CH610" s="3">
        <v>96950</v>
      </c>
      <c r="CI610" s="4">
        <v>15.02</v>
      </c>
      <c r="CK610" s="4">
        <v>22.53</v>
      </c>
      <c r="CM610" t="s">
        <v>136</v>
      </c>
      <c r="CN610" t="s">
        <v>936</v>
      </c>
      <c r="CO610" t="s">
        <v>137</v>
      </c>
      <c r="CQ610" t="s">
        <v>115</v>
      </c>
      <c r="CR610" t="s">
        <v>138</v>
      </c>
      <c r="CS610" t="s">
        <v>139</v>
      </c>
      <c r="CT610" t="s">
        <v>138</v>
      </c>
      <c r="CU610" t="s">
        <v>139</v>
      </c>
      <c r="CV610" t="s">
        <v>139</v>
      </c>
      <c r="CW610" t="s">
        <v>139</v>
      </c>
      <c r="CX610" t="s">
        <v>937</v>
      </c>
      <c r="CY610" s="10">
        <v>16702368202</v>
      </c>
      <c r="CZ610" t="s">
        <v>263</v>
      </c>
      <c r="DA610" t="s">
        <v>938</v>
      </c>
      <c r="DB610" t="s">
        <v>138</v>
      </c>
      <c r="DC610" t="s">
        <v>115</v>
      </c>
      <c r="DD610" t="s">
        <v>939</v>
      </c>
      <c r="DE610" t="s">
        <v>940</v>
      </c>
      <c r="DF610" t="s">
        <v>941</v>
      </c>
      <c r="DG610" t="s">
        <v>249</v>
      </c>
      <c r="DH610" t="s">
        <v>942</v>
      </c>
    </row>
    <row r="611" spans="1:112" ht="14.45" customHeight="1" x14ac:dyDescent="0.25">
      <c r="A611" t="s">
        <v>6388</v>
      </c>
      <c r="B611" t="s">
        <v>248</v>
      </c>
      <c r="C611" s="1">
        <v>45539</v>
      </c>
      <c r="D611" s="1">
        <v>45602</v>
      </c>
      <c r="E611" t="s">
        <v>114</v>
      </c>
      <c r="G611" t="s">
        <v>115</v>
      </c>
      <c r="H611" t="s">
        <v>115</v>
      </c>
      <c r="I611" t="s">
        <v>115</v>
      </c>
      <c r="J611" t="s">
        <v>2574</v>
      </c>
      <c r="K611" t="s">
        <v>2575</v>
      </c>
      <c r="L611" t="s">
        <v>2576</v>
      </c>
      <c r="M611" t="s">
        <v>2577</v>
      </c>
      <c r="N611" t="s">
        <v>128</v>
      </c>
      <c r="O611" t="s">
        <v>120</v>
      </c>
      <c r="P611" s="3">
        <v>96950</v>
      </c>
      <c r="Q611" t="s">
        <v>121</v>
      </c>
      <c r="S611" s="10">
        <v>16703223311</v>
      </c>
      <c r="T611">
        <v>4504</v>
      </c>
      <c r="U611" t="s">
        <v>2578</v>
      </c>
      <c r="V611">
        <v>72111</v>
      </c>
      <c r="W611" t="s">
        <v>123</v>
      </c>
      <c r="Y611" t="s">
        <v>1097</v>
      </c>
      <c r="Z611" t="s">
        <v>2579</v>
      </c>
      <c r="AB611" t="s">
        <v>981</v>
      </c>
      <c r="AC611" t="s">
        <v>2576</v>
      </c>
      <c r="AD611" t="s">
        <v>2577</v>
      </c>
      <c r="AE611" t="s">
        <v>128</v>
      </c>
      <c r="AF611" t="s">
        <v>120</v>
      </c>
      <c r="AG611" s="3">
        <v>96950</v>
      </c>
      <c r="AH611" t="s">
        <v>121</v>
      </c>
      <c r="AJ611" s="10">
        <v>16703223311</v>
      </c>
      <c r="AK611">
        <v>4506</v>
      </c>
      <c r="AL611" t="s">
        <v>2580</v>
      </c>
      <c r="BD611" t="str">
        <f>"11-3061.00"</f>
        <v>11-3061.00</v>
      </c>
      <c r="BE611" t="s">
        <v>6389</v>
      </c>
      <c r="BF611" t="s">
        <v>6390</v>
      </c>
      <c r="BG611" t="s">
        <v>6391</v>
      </c>
      <c r="BH611">
        <v>2</v>
      </c>
      <c r="BI611">
        <v>2</v>
      </c>
      <c r="BJ611" s="1">
        <v>45627</v>
      </c>
      <c r="BK611" s="1">
        <v>45991</v>
      </c>
      <c r="BL611" s="1">
        <v>45627</v>
      </c>
      <c r="BM611" s="1">
        <v>45991</v>
      </c>
      <c r="BN611">
        <v>35</v>
      </c>
      <c r="BO611">
        <v>0</v>
      </c>
      <c r="BP611">
        <v>7</v>
      </c>
      <c r="BQ611">
        <v>7</v>
      </c>
      <c r="BR611">
        <v>7</v>
      </c>
      <c r="BS611">
        <v>7</v>
      </c>
      <c r="BT611">
        <v>7</v>
      </c>
      <c r="BU611">
        <v>0</v>
      </c>
      <c r="BV611" t="str">
        <f>"8:00 AM"</f>
        <v>8:00 AM</v>
      </c>
      <c r="BW611" t="str">
        <f>"5:00 PM"</f>
        <v>5:00 PM</v>
      </c>
      <c r="BX611" t="s">
        <v>133</v>
      </c>
      <c r="BY611">
        <v>0</v>
      </c>
      <c r="BZ611">
        <v>48</v>
      </c>
      <c r="CA611" t="s">
        <v>138</v>
      </c>
      <c r="CB611">
        <v>10</v>
      </c>
      <c r="CC611" s="2" t="s">
        <v>6392</v>
      </c>
      <c r="CD611" t="s">
        <v>2576</v>
      </c>
      <c r="CE611" t="s">
        <v>2577</v>
      </c>
      <c r="CF611" t="s">
        <v>128</v>
      </c>
      <c r="CG611" t="s">
        <v>120</v>
      </c>
      <c r="CH611" s="3">
        <v>96950</v>
      </c>
      <c r="CI611" s="4">
        <v>22.08</v>
      </c>
      <c r="CJ611" s="4">
        <v>22.08</v>
      </c>
      <c r="CK611" s="4">
        <v>0</v>
      </c>
      <c r="CL611" s="4">
        <v>0</v>
      </c>
      <c r="CM611" t="s">
        <v>136</v>
      </c>
      <c r="CN611" t="s">
        <v>2585</v>
      </c>
      <c r="CO611" t="s">
        <v>137</v>
      </c>
      <c r="CQ611" t="s">
        <v>115</v>
      </c>
      <c r="CR611" t="s">
        <v>138</v>
      </c>
      <c r="CS611" t="s">
        <v>139</v>
      </c>
      <c r="CT611" t="s">
        <v>139</v>
      </c>
      <c r="CU611" t="s">
        <v>139</v>
      </c>
      <c r="CV611" t="s">
        <v>138</v>
      </c>
      <c r="CW611" t="s">
        <v>138</v>
      </c>
      <c r="CX611" t="s">
        <v>2586</v>
      </c>
      <c r="CY611" s="10">
        <v>16703223311</v>
      </c>
      <c r="CZ611" t="s">
        <v>2587</v>
      </c>
      <c r="DA611" t="s">
        <v>2588</v>
      </c>
      <c r="DB611" t="s">
        <v>138</v>
      </c>
      <c r="DC611" t="s">
        <v>115</v>
      </c>
      <c r="DD611" t="s">
        <v>2589</v>
      </c>
      <c r="DE611" t="s">
        <v>2590</v>
      </c>
      <c r="DF611" t="s">
        <v>1176</v>
      </c>
      <c r="DG611" t="s">
        <v>2591</v>
      </c>
      <c r="DH611" t="s">
        <v>2592</v>
      </c>
    </row>
    <row r="612" spans="1:112" ht="14.45" customHeight="1" x14ac:dyDescent="0.25">
      <c r="A612" t="s">
        <v>6416</v>
      </c>
      <c r="B612" t="s">
        <v>248</v>
      </c>
      <c r="C612" s="1">
        <v>45502</v>
      </c>
      <c r="D612" s="1">
        <v>45602</v>
      </c>
      <c r="E612" t="s">
        <v>114</v>
      </c>
      <c r="G612" t="s">
        <v>138</v>
      </c>
      <c r="H612" t="s">
        <v>115</v>
      </c>
      <c r="I612" t="s">
        <v>115</v>
      </c>
      <c r="J612" t="s">
        <v>6417</v>
      </c>
      <c r="L612" t="s">
        <v>6418</v>
      </c>
      <c r="N612" t="s">
        <v>119</v>
      </c>
      <c r="O612" t="s">
        <v>120</v>
      </c>
      <c r="P612" s="3">
        <v>96950</v>
      </c>
      <c r="Q612" t="s">
        <v>121</v>
      </c>
      <c r="S612" s="10">
        <v>16707833803</v>
      </c>
      <c r="U612" t="s">
        <v>6419</v>
      </c>
      <c r="V612">
        <v>531110</v>
      </c>
      <c r="W612" t="s">
        <v>123</v>
      </c>
      <c r="Y612" t="s">
        <v>782</v>
      </c>
      <c r="Z612" t="s">
        <v>6420</v>
      </c>
      <c r="AB612" t="s">
        <v>295</v>
      </c>
      <c r="AC612" t="s">
        <v>6418</v>
      </c>
      <c r="AE612" t="s">
        <v>119</v>
      </c>
      <c r="AF612" t="s">
        <v>120</v>
      </c>
      <c r="AG612" s="3">
        <v>96950</v>
      </c>
      <c r="AH612" t="s">
        <v>121</v>
      </c>
      <c r="AJ612" s="10">
        <v>16707833803</v>
      </c>
      <c r="AL612" t="s">
        <v>6421</v>
      </c>
      <c r="AM612" t="s">
        <v>400</v>
      </c>
      <c r="AN612" t="s">
        <v>401</v>
      </c>
      <c r="AO612" t="s">
        <v>402</v>
      </c>
      <c r="AQ612" t="s">
        <v>403</v>
      </c>
      <c r="AS612" t="s">
        <v>119</v>
      </c>
      <c r="AT612" t="s">
        <v>120</v>
      </c>
      <c r="AU612" s="3">
        <v>96950</v>
      </c>
      <c r="AV612" t="s">
        <v>121</v>
      </c>
      <c r="AX612">
        <v>16702353403</v>
      </c>
      <c r="AZ612" t="s">
        <v>2323</v>
      </c>
      <c r="BA612" t="s">
        <v>405</v>
      </c>
      <c r="BD612" t="str">
        <f>"43-3031.00"</f>
        <v>43-3031.00</v>
      </c>
      <c r="BE612" t="s">
        <v>387</v>
      </c>
      <c r="BF612" t="s">
        <v>6422</v>
      </c>
      <c r="BG612" t="s">
        <v>2325</v>
      </c>
      <c r="BH612">
        <v>2</v>
      </c>
      <c r="BI612">
        <v>2</v>
      </c>
      <c r="BJ612" s="1">
        <v>45566</v>
      </c>
      <c r="BK612" s="1">
        <v>46660</v>
      </c>
      <c r="BL612" s="1">
        <v>45602</v>
      </c>
      <c r="BM612" s="1">
        <v>46660</v>
      </c>
      <c r="BN612">
        <v>35</v>
      </c>
      <c r="BO612">
        <v>0</v>
      </c>
      <c r="BP612">
        <v>7</v>
      </c>
      <c r="BQ612">
        <v>7</v>
      </c>
      <c r="BR612">
        <v>7</v>
      </c>
      <c r="BS612">
        <v>7</v>
      </c>
      <c r="BT612">
        <v>7</v>
      </c>
      <c r="BU612">
        <v>0</v>
      </c>
      <c r="BV612" t="str">
        <f>"9:00 AM"</f>
        <v>9:00 AM</v>
      </c>
      <c r="BW612" t="str">
        <f>"5:00 PM"</f>
        <v>5:00 PM</v>
      </c>
      <c r="BX612" t="s">
        <v>133</v>
      </c>
      <c r="BY612">
        <v>0</v>
      </c>
      <c r="BZ612">
        <v>12</v>
      </c>
      <c r="CA612" t="s">
        <v>115</v>
      </c>
      <c r="CC612" t="s">
        <v>6423</v>
      </c>
      <c r="CD612" t="s">
        <v>6424</v>
      </c>
      <c r="CF612" t="s">
        <v>119</v>
      </c>
      <c r="CG612" t="s">
        <v>120</v>
      </c>
      <c r="CH612" s="3">
        <v>96950</v>
      </c>
      <c r="CI612" s="4">
        <v>12.28</v>
      </c>
      <c r="CJ612" s="4">
        <v>12.28</v>
      </c>
      <c r="CK612" s="4">
        <v>0</v>
      </c>
      <c r="CL612" s="4">
        <v>0</v>
      </c>
      <c r="CM612" t="s">
        <v>136</v>
      </c>
      <c r="CN612" t="s">
        <v>240</v>
      </c>
      <c r="CO612" t="s">
        <v>137</v>
      </c>
      <c r="CQ612" t="s">
        <v>115</v>
      </c>
      <c r="CR612" t="s">
        <v>138</v>
      </c>
      <c r="CS612" t="s">
        <v>139</v>
      </c>
      <c r="CT612" t="s">
        <v>139</v>
      </c>
      <c r="CU612" t="s">
        <v>139</v>
      </c>
      <c r="CV612" t="s">
        <v>138</v>
      </c>
      <c r="CW612" t="s">
        <v>139</v>
      </c>
      <c r="CX612" t="s">
        <v>2328</v>
      </c>
      <c r="CY612" s="10">
        <v>16707833803</v>
      </c>
      <c r="CZ612" t="s">
        <v>404</v>
      </c>
      <c r="DA612" t="s">
        <v>139</v>
      </c>
      <c r="DB612" t="s">
        <v>138</v>
      </c>
      <c r="DC612" t="s">
        <v>115</v>
      </c>
    </row>
    <row r="613" spans="1:112" ht="14.45" customHeight="1" x14ac:dyDescent="0.25">
      <c r="A613" t="s">
        <v>6549</v>
      </c>
      <c r="B613" t="s">
        <v>248</v>
      </c>
      <c r="C613" s="1">
        <v>45541</v>
      </c>
      <c r="D613" s="1">
        <v>45602</v>
      </c>
      <c r="E613" t="s">
        <v>210</v>
      </c>
      <c r="F613" s="1">
        <v>45625</v>
      </c>
      <c r="G613" t="s">
        <v>115</v>
      </c>
      <c r="H613" t="s">
        <v>115</v>
      </c>
      <c r="I613" t="s">
        <v>115</v>
      </c>
      <c r="J613" t="s">
        <v>2919</v>
      </c>
      <c r="K613" t="s">
        <v>6550</v>
      </c>
      <c r="L613" t="s">
        <v>6551</v>
      </c>
      <c r="M613" t="s">
        <v>6230</v>
      </c>
      <c r="N613" t="s">
        <v>128</v>
      </c>
      <c r="O613" t="s">
        <v>120</v>
      </c>
      <c r="P613" s="3">
        <v>96950</v>
      </c>
      <c r="Q613" t="s">
        <v>121</v>
      </c>
      <c r="S613" s="10">
        <v>16703227251</v>
      </c>
      <c r="U613" t="s">
        <v>2923</v>
      </c>
      <c r="V613">
        <v>312112</v>
      </c>
      <c r="W613" t="s">
        <v>123</v>
      </c>
      <c r="Y613" t="s">
        <v>2924</v>
      </c>
      <c r="Z613" t="s">
        <v>2925</v>
      </c>
      <c r="AA613" t="s">
        <v>2156</v>
      </c>
      <c r="AB613" t="s">
        <v>4868</v>
      </c>
      <c r="AC613" t="s">
        <v>6227</v>
      </c>
      <c r="AE613" t="s">
        <v>128</v>
      </c>
      <c r="AF613" t="s">
        <v>120</v>
      </c>
      <c r="AG613" s="3">
        <v>96950</v>
      </c>
      <c r="AH613" t="s">
        <v>121</v>
      </c>
      <c r="AJ613" s="10">
        <v>16703227251</v>
      </c>
      <c r="AL613" t="s">
        <v>2927</v>
      </c>
      <c r="BD613" t="str">
        <f>"13-2011.00"</f>
        <v>13-2011.00</v>
      </c>
      <c r="BE613" t="s">
        <v>893</v>
      </c>
      <c r="BF613" t="s">
        <v>6552</v>
      </c>
      <c r="BG613" t="s">
        <v>895</v>
      </c>
      <c r="BH613">
        <v>2</v>
      </c>
      <c r="BI613">
        <v>2</v>
      </c>
      <c r="BJ613" s="1">
        <v>45627</v>
      </c>
      <c r="BK613" s="1">
        <v>45991</v>
      </c>
      <c r="BL613" s="1">
        <v>45627</v>
      </c>
      <c r="BM613" s="1">
        <v>45991</v>
      </c>
      <c r="BN613">
        <v>35</v>
      </c>
      <c r="BO613">
        <v>0</v>
      </c>
      <c r="BP613">
        <v>7</v>
      </c>
      <c r="BQ613">
        <v>7</v>
      </c>
      <c r="BR613">
        <v>7</v>
      </c>
      <c r="BS613">
        <v>7</v>
      </c>
      <c r="BT613">
        <v>7</v>
      </c>
      <c r="BU613">
        <v>0</v>
      </c>
      <c r="BV613" t="str">
        <f>"8:00 AM"</f>
        <v>8:00 AM</v>
      </c>
      <c r="BW613" t="str">
        <f>"4:00 PM"</f>
        <v>4:00 PM</v>
      </c>
      <c r="BX613" t="s">
        <v>360</v>
      </c>
      <c r="BY613">
        <v>0</v>
      </c>
      <c r="BZ613">
        <v>36</v>
      </c>
      <c r="CA613" t="s">
        <v>115</v>
      </c>
      <c r="CC613" t="s">
        <v>6553</v>
      </c>
      <c r="CD613" t="s">
        <v>1152</v>
      </c>
      <c r="CF613" t="s">
        <v>119</v>
      </c>
      <c r="CG613" t="s">
        <v>120</v>
      </c>
      <c r="CH613" s="3">
        <v>96950</v>
      </c>
      <c r="CI613" s="4">
        <v>17.48</v>
      </c>
      <c r="CJ613" s="4">
        <v>17.48</v>
      </c>
      <c r="CK613" s="4">
        <v>0</v>
      </c>
      <c r="CL613" s="4">
        <v>0</v>
      </c>
      <c r="CM613" t="s">
        <v>136</v>
      </c>
      <c r="CN613" t="s">
        <v>449</v>
      </c>
      <c r="CO613" t="s">
        <v>137</v>
      </c>
      <c r="CQ613" t="s">
        <v>115</v>
      </c>
      <c r="CR613" t="s">
        <v>138</v>
      </c>
      <c r="CS613" t="s">
        <v>139</v>
      </c>
      <c r="CT613" t="s">
        <v>139</v>
      </c>
      <c r="CU613" t="s">
        <v>139</v>
      </c>
      <c r="CV613" t="s">
        <v>138</v>
      </c>
      <c r="CW613" t="s">
        <v>139</v>
      </c>
      <c r="CX613" t="s">
        <v>1153</v>
      </c>
      <c r="CY613" s="10">
        <v>16703227251</v>
      </c>
      <c r="CZ613" t="s">
        <v>2927</v>
      </c>
      <c r="DA613" t="s">
        <v>139</v>
      </c>
      <c r="DB613" t="s">
        <v>138</v>
      </c>
      <c r="DC613" t="s">
        <v>115</v>
      </c>
    </row>
    <row r="614" spans="1:112" ht="14.45" customHeight="1" x14ac:dyDescent="0.25">
      <c r="A614" t="s">
        <v>7060</v>
      </c>
      <c r="B614" t="s">
        <v>248</v>
      </c>
      <c r="C614" s="1">
        <v>45501</v>
      </c>
      <c r="D614" s="1">
        <v>45602</v>
      </c>
      <c r="E614" t="s">
        <v>210</v>
      </c>
      <c r="F614" s="1">
        <v>45564</v>
      </c>
      <c r="G614" t="s">
        <v>115</v>
      </c>
      <c r="H614" t="s">
        <v>115</v>
      </c>
      <c r="I614" t="s">
        <v>115</v>
      </c>
      <c r="J614" t="s">
        <v>6762</v>
      </c>
      <c r="K614" t="s">
        <v>6762</v>
      </c>
      <c r="L614" t="s">
        <v>6763</v>
      </c>
      <c r="N614" t="s">
        <v>128</v>
      </c>
      <c r="O614" t="s">
        <v>120</v>
      </c>
      <c r="P614" s="3">
        <v>96950</v>
      </c>
      <c r="Q614" t="s">
        <v>121</v>
      </c>
      <c r="S614" s="10">
        <v>16709898603</v>
      </c>
      <c r="U614" t="s">
        <v>6764</v>
      </c>
      <c r="V614">
        <v>2383</v>
      </c>
      <c r="W614" t="s">
        <v>123</v>
      </c>
      <c r="Y614" t="s">
        <v>7061</v>
      </c>
      <c r="Z614" t="s">
        <v>7062</v>
      </c>
      <c r="AB614" t="s">
        <v>295</v>
      </c>
      <c r="AC614" t="s">
        <v>7063</v>
      </c>
      <c r="AE614" t="s">
        <v>119</v>
      </c>
      <c r="AF614" t="s">
        <v>120</v>
      </c>
      <c r="AG614" s="3">
        <v>96950</v>
      </c>
      <c r="AH614" t="s">
        <v>121</v>
      </c>
      <c r="AJ614" s="10">
        <v>16707897385</v>
      </c>
      <c r="AL614" t="s">
        <v>6771</v>
      </c>
      <c r="BD614" t="str">
        <f>"49-9071.00"</f>
        <v>49-9071.00</v>
      </c>
      <c r="BE614" t="s">
        <v>169</v>
      </c>
      <c r="BF614" t="s">
        <v>7064</v>
      </c>
      <c r="BG614" t="s">
        <v>1469</v>
      </c>
      <c r="BH614">
        <v>1</v>
      </c>
      <c r="BI614">
        <v>1</v>
      </c>
      <c r="BJ614" s="1">
        <v>45566</v>
      </c>
      <c r="BK614" s="1">
        <v>45930</v>
      </c>
      <c r="BL614" s="1">
        <v>45602</v>
      </c>
      <c r="BM614" s="1">
        <v>45930</v>
      </c>
      <c r="BN614">
        <v>36</v>
      </c>
      <c r="BO614">
        <v>6</v>
      </c>
      <c r="BP614">
        <v>6</v>
      </c>
      <c r="BQ614">
        <v>6</v>
      </c>
      <c r="BR614">
        <v>6</v>
      </c>
      <c r="BS614">
        <v>6</v>
      </c>
      <c r="BT614">
        <v>6</v>
      </c>
      <c r="BU614">
        <v>0</v>
      </c>
      <c r="BV614" t="str">
        <f>"8:00 AM"</f>
        <v>8:00 AM</v>
      </c>
      <c r="BW614" t="str">
        <f>"3:00 PM"</f>
        <v>3:00 PM</v>
      </c>
      <c r="BX614" t="s">
        <v>240</v>
      </c>
      <c r="BY614">
        <v>0</v>
      </c>
      <c r="BZ614">
        <v>12</v>
      </c>
      <c r="CA614" t="s">
        <v>115</v>
      </c>
      <c r="CC614" t="s">
        <v>7065</v>
      </c>
      <c r="CD614" t="s">
        <v>6766</v>
      </c>
      <c r="CF614" t="s">
        <v>128</v>
      </c>
      <c r="CG614" t="s">
        <v>120</v>
      </c>
      <c r="CH614" s="3">
        <v>96950</v>
      </c>
      <c r="CI614" s="4">
        <v>9.75</v>
      </c>
      <c r="CJ614" s="4">
        <v>10</v>
      </c>
      <c r="CK614" s="4">
        <v>14.63</v>
      </c>
      <c r="CL614" s="4">
        <v>15</v>
      </c>
      <c r="CM614" t="s">
        <v>136</v>
      </c>
      <c r="CO614" t="s">
        <v>137</v>
      </c>
      <c r="CQ614" t="s">
        <v>115</v>
      </c>
      <c r="CR614" t="s">
        <v>138</v>
      </c>
      <c r="CS614" t="s">
        <v>139</v>
      </c>
      <c r="CT614" t="s">
        <v>138</v>
      </c>
      <c r="CU614" t="s">
        <v>139</v>
      </c>
      <c r="CV614" t="s">
        <v>138</v>
      </c>
      <c r="CW614" t="s">
        <v>139</v>
      </c>
      <c r="CX614" t="s">
        <v>7066</v>
      </c>
      <c r="CY614" s="10">
        <v>16707897385</v>
      </c>
      <c r="CZ614" t="s">
        <v>6771</v>
      </c>
      <c r="DA614" t="s">
        <v>139</v>
      </c>
      <c r="DB614" t="s">
        <v>138</v>
      </c>
      <c r="DC614" t="s">
        <v>115</v>
      </c>
    </row>
    <row r="615" spans="1:112" ht="14.45" customHeight="1" x14ac:dyDescent="0.25">
      <c r="A615" t="s">
        <v>7068</v>
      </c>
      <c r="B615" t="s">
        <v>248</v>
      </c>
      <c r="C615" s="1">
        <v>45453</v>
      </c>
      <c r="D615" s="1">
        <v>45602</v>
      </c>
      <c r="E615" t="s">
        <v>210</v>
      </c>
      <c r="F615" s="1">
        <v>45564</v>
      </c>
      <c r="G615" t="s">
        <v>138</v>
      </c>
      <c r="H615" t="s">
        <v>115</v>
      </c>
      <c r="I615" t="s">
        <v>115</v>
      </c>
      <c r="J615" t="s">
        <v>1300</v>
      </c>
      <c r="L615" t="s">
        <v>1301</v>
      </c>
      <c r="M615" t="s">
        <v>7069</v>
      </c>
      <c r="N615" t="s">
        <v>119</v>
      </c>
      <c r="O615" t="s">
        <v>120</v>
      </c>
      <c r="P615" s="3">
        <v>96950</v>
      </c>
      <c r="Q615" t="s">
        <v>121</v>
      </c>
      <c r="S615" s="10">
        <v>16702350173</v>
      </c>
      <c r="U615" t="s">
        <v>1303</v>
      </c>
      <c r="V615">
        <v>711211</v>
      </c>
      <c r="W615" t="s">
        <v>123</v>
      </c>
      <c r="Y615" t="s">
        <v>1304</v>
      </c>
      <c r="Z615" t="s">
        <v>1305</v>
      </c>
      <c r="AB615" t="s">
        <v>126</v>
      </c>
      <c r="AC615" t="s">
        <v>1301</v>
      </c>
      <c r="AD615" t="s">
        <v>1302</v>
      </c>
      <c r="AE615" t="s">
        <v>119</v>
      </c>
      <c r="AF615" t="s">
        <v>120</v>
      </c>
      <c r="AG615" s="3">
        <v>96950</v>
      </c>
      <c r="AH615" t="s">
        <v>121</v>
      </c>
      <c r="AJ615" s="10">
        <v>16702350173</v>
      </c>
      <c r="AL615" t="s">
        <v>1306</v>
      </c>
      <c r="BD615" t="str">
        <f>"39-9032.00"</f>
        <v>39-9032.00</v>
      </c>
      <c r="BE615" t="s">
        <v>1307</v>
      </c>
      <c r="BF615" t="s">
        <v>7070</v>
      </c>
      <c r="BG615" t="s">
        <v>1309</v>
      </c>
      <c r="BH615">
        <v>1</v>
      </c>
      <c r="BI615">
        <v>1</v>
      </c>
      <c r="BJ615" s="1">
        <v>45566</v>
      </c>
      <c r="BK615" s="1">
        <v>46660</v>
      </c>
      <c r="BL615" s="1">
        <v>45602</v>
      </c>
      <c r="BM615" s="1">
        <v>46660</v>
      </c>
      <c r="BN615">
        <v>40</v>
      </c>
      <c r="BO615">
        <v>0</v>
      </c>
      <c r="BP615">
        <v>8</v>
      </c>
      <c r="BQ615">
        <v>8</v>
      </c>
      <c r="BR615">
        <v>8</v>
      </c>
      <c r="BS615">
        <v>8</v>
      </c>
      <c r="BT615">
        <v>8</v>
      </c>
      <c r="BU615">
        <v>0</v>
      </c>
      <c r="BV615" t="str">
        <f>"9:00 AM"</f>
        <v>9:00 AM</v>
      </c>
      <c r="BW615" t="str">
        <f>"6:00 PM"</f>
        <v>6:00 PM</v>
      </c>
      <c r="BX615" t="s">
        <v>133</v>
      </c>
      <c r="BY615">
        <v>0</v>
      </c>
      <c r="BZ615">
        <v>24</v>
      </c>
      <c r="CA615" t="s">
        <v>115</v>
      </c>
      <c r="CC615" t="s">
        <v>7071</v>
      </c>
      <c r="CD615" t="s">
        <v>7072</v>
      </c>
      <c r="CE615" t="s">
        <v>1302</v>
      </c>
      <c r="CF615" t="s">
        <v>119</v>
      </c>
      <c r="CG615" t="s">
        <v>120</v>
      </c>
      <c r="CH615" s="3">
        <v>96950</v>
      </c>
      <c r="CI615" s="4">
        <v>9.3000000000000007</v>
      </c>
      <c r="CJ615" s="4">
        <v>16.5</v>
      </c>
      <c r="CK615" s="4">
        <v>13.95</v>
      </c>
      <c r="CL615" s="4">
        <v>24.75</v>
      </c>
      <c r="CM615" t="s">
        <v>136</v>
      </c>
      <c r="CN615" t="s">
        <v>139</v>
      </c>
      <c r="CO615" t="s">
        <v>137</v>
      </c>
      <c r="CQ615" t="s">
        <v>115</v>
      </c>
      <c r="CR615" t="s">
        <v>138</v>
      </c>
      <c r="CS615" t="s">
        <v>138</v>
      </c>
      <c r="CT615" t="s">
        <v>138</v>
      </c>
      <c r="CU615" t="s">
        <v>138</v>
      </c>
      <c r="CV615" t="s">
        <v>138</v>
      </c>
      <c r="CW615" t="s">
        <v>138</v>
      </c>
      <c r="CX615" t="s">
        <v>224</v>
      </c>
      <c r="CY615" s="10">
        <v>16702350173</v>
      </c>
      <c r="CZ615" t="s">
        <v>1306</v>
      </c>
      <c r="DA615" t="s">
        <v>1313</v>
      </c>
      <c r="DB615" t="s">
        <v>138</v>
      </c>
      <c r="DC615" t="s">
        <v>115</v>
      </c>
    </row>
    <row r="616" spans="1:112" ht="14.45" customHeight="1" x14ac:dyDescent="0.25">
      <c r="A616" t="s">
        <v>8667</v>
      </c>
      <c r="B616" t="s">
        <v>113</v>
      </c>
      <c r="C616" s="1">
        <v>45602</v>
      </c>
      <c r="D616" s="1">
        <v>45602</v>
      </c>
      <c r="E616" t="s">
        <v>210</v>
      </c>
      <c r="F616" s="1">
        <v>45715</v>
      </c>
      <c r="G616" t="s">
        <v>138</v>
      </c>
      <c r="H616" t="s">
        <v>115</v>
      </c>
      <c r="I616" t="s">
        <v>115</v>
      </c>
      <c r="J616" t="s">
        <v>8668</v>
      </c>
      <c r="K616" t="s">
        <v>8668</v>
      </c>
      <c r="L616" t="s">
        <v>8669</v>
      </c>
      <c r="N616" t="s">
        <v>128</v>
      </c>
      <c r="O616" t="s">
        <v>120</v>
      </c>
      <c r="P616" s="3">
        <v>96950</v>
      </c>
      <c r="Q616" t="s">
        <v>121</v>
      </c>
      <c r="S616" s="10">
        <v>16704833846</v>
      </c>
      <c r="U616" t="s">
        <v>8670</v>
      </c>
      <c r="V616">
        <v>81111</v>
      </c>
      <c r="W616" t="s">
        <v>123</v>
      </c>
      <c r="Y616" t="s">
        <v>8671</v>
      </c>
      <c r="Z616" t="s">
        <v>8672</v>
      </c>
      <c r="AB616" t="s">
        <v>295</v>
      </c>
      <c r="AC616" t="s">
        <v>8673</v>
      </c>
      <c r="AE616" t="s">
        <v>128</v>
      </c>
      <c r="AF616" t="s">
        <v>120</v>
      </c>
      <c r="AG616" s="3">
        <v>96950</v>
      </c>
      <c r="AH616" t="s">
        <v>121</v>
      </c>
      <c r="AJ616" s="10">
        <v>16704833846</v>
      </c>
      <c r="AL616" t="s">
        <v>8674</v>
      </c>
      <c r="BD616" t="str">
        <f>"49-2092.00"</f>
        <v>49-2092.00</v>
      </c>
      <c r="BE616" t="s">
        <v>8675</v>
      </c>
      <c r="BF616" t="s">
        <v>8676</v>
      </c>
      <c r="BG616" t="s">
        <v>1394</v>
      </c>
      <c r="BH616">
        <v>1</v>
      </c>
      <c r="BJ616" s="1">
        <v>45717</v>
      </c>
      <c r="BK616" s="1">
        <v>46081</v>
      </c>
      <c r="BN616">
        <v>40</v>
      </c>
      <c r="BO616">
        <v>0</v>
      </c>
      <c r="BP616">
        <v>8</v>
      </c>
      <c r="BQ616">
        <v>8</v>
      </c>
      <c r="BR616">
        <v>8</v>
      </c>
      <c r="BS616">
        <v>8</v>
      </c>
      <c r="BT616">
        <v>8</v>
      </c>
      <c r="BU616">
        <v>0</v>
      </c>
      <c r="BV616" t="str">
        <f>"8:00 AM"</f>
        <v>8:00 AM</v>
      </c>
      <c r="BW616" t="str">
        <f>"5:00 PM"</f>
        <v>5:00 PM</v>
      </c>
      <c r="BX616" t="s">
        <v>133</v>
      </c>
      <c r="BY616">
        <v>0</v>
      </c>
      <c r="BZ616">
        <v>24</v>
      </c>
      <c r="CA616" t="s">
        <v>115</v>
      </c>
      <c r="CC616" t="s">
        <v>8677</v>
      </c>
      <c r="CD616" t="s">
        <v>8678</v>
      </c>
      <c r="CF616" t="s">
        <v>128</v>
      </c>
      <c r="CG616" t="s">
        <v>120</v>
      </c>
      <c r="CH616" s="3">
        <v>96950</v>
      </c>
      <c r="CI616" s="4">
        <v>16.170000000000002</v>
      </c>
      <c r="CJ616" s="4">
        <v>16.170000000000002</v>
      </c>
      <c r="CK616" s="4">
        <v>24.26</v>
      </c>
      <c r="CL616" s="4">
        <v>24.26</v>
      </c>
      <c r="CM616" t="s">
        <v>136</v>
      </c>
      <c r="CO616" t="s">
        <v>137</v>
      </c>
      <c r="CQ616" t="s">
        <v>115</v>
      </c>
      <c r="CR616" t="s">
        <v>138</v>
      </c>
      <c r="CS616" t="s">
        <v>138</v>
      </c>
      <c r="CT616" t="s">
        <v>138</v>
      </c>
      <c r="CU616" t="s">
        <v>138</v>
      </c>
      <c r="CV616" t="s">
        <v>138</v>
      </c>
      <c r="CW616" t="s">
        <v>138</v>
      </c>
      <c r="CX616" t="s">
        <v>8679</v>
      </c>
      <c r="CY616" s="10">
        <v>16704833846</v>
      </c>
      <c r="CZ616" t="s">
        <v>8680</v>
      </c>
      <c r="DA616" t="s">
        <v>139</v>
      </c>
      <c r="DB616" t="s">
        <v>138</v>
      </c>
      <c r="DC616" t="s">
        <v>115</v>
      </c>
      <c r="DD616" t="s">
        <v>8671</v>
      </c>
      <c r="DE616" t="s">
        <v>8672</v>
      </c>
      <c r="DG616" t="s">
        <v>8668</v>
      </c>
      <c r="DH616" t="s">
        <v>8680</v>
      </c>
    </row>
    <row r="617" spans="1:112" ht="14.45" customHeight="1" x14ac:dyDescent="0.25">
      <c r="A617" t="s">
        <v>8723</v>
      </c>
      <c r="B617" t="s">
        <v>142</v>
      </c>
      <c r="C617" s="1">
        <v>45562</v>
      </c>
      <c r="D617" s="1">
        <v>45602</v>
      </c>
      <c r="E617" t="s">
        <v>210</v>
      </c>
      <c r="F617" s="1">
        <v>45715</v>
      </c>
      <c r="G617" t="s">
        <v>115</v>
      </c>
      <c r="H617" t="s">
        <v>115</v>
      </c>
      <c r="I617" t="s">
        <v>115</v>
      </c>
      <c r="J617" t="s">
        <v>8724</v>
      </c>
      <c r="L617" t="s">
        <v>1118</v>
      </c>
      <c r="M617" t="s">
        <v>321</v>
      </c>
      <c r="N617" t="s">
        <v>128</v>
      </c>
      <c r="O617" t="s">
        <v>120</v>
      </c>
      <c r="P617" s="3">
        <v>96950</v>
      </c>
      <c r="Q617" t="s">
        <v>121</v>
      </c>
      <c r="S617" s="10">
        <v>16702336927</v>
      </c>
      <c r="U617" t="s">
        <v>8386</v>
      </c>
      <c r="V617">
        <v>23622</v>
      </c>
      <c r="W617" t="s">
        <v>123</v>
      </c>
      <c r="Y617" t="s">
        <v>323</v>
      </c>
      <c r="Z617" t="s">
        <v>324</v>
      </c>
      <c r="AA617" t="s">
        <v>325</v>
      </c>
      <c r="AB617" t="s">
        <v>2801</v>
      </c>
      <c r="AC617" t="s">
        <v>6896</v>
      </c>
      <c r="AD617" t="s">
        <v>321</v>
      </c>
      <c r="AE617" t="s">
        <v>128</v>
      </c>
      <c r="AF617" t="s">
        <v>120</v>
      </c>
      <c r="AG617" s="3">
        <v>96950</v>
      </c>
      <c r="AH617" t="s">
        <v>121</v>
      </c>
      <c r="AJ617" s="10">
        <v>16702336927</v>
      </c>
      <c r="AL617" t="s">
        <v>8387</v>
      </c>
      <c r="BD617" t="str">
        <f>"49-9071.00"</f>
        <v>49-9071.00</v>
      </c>
      <c r="BE617" t="s">
        <v>169</v>
      </c>
      <c r="BF617" t="s">
        <v>6897</v>
      </c>
      <c r="BG617" t="s">
        <v>6898</v>
      </c>
      <c r="BH617">
        <v>5</v>
      </c>
      <c r="BJ617" s="1">
        <v>45717</v>
      </c>
      <c r="BK617" s="1">
        <v>46081</v>
      </c>
      <c r="BN617">
        <v>35</v>
      </c>
      <c r="BO617">
        <v>0</v>
      </c>
      <c r="BP617">
        <v>7</v>
      </c>
      <c r="BQ617">
        <v>7</v>
      </c>
      <c r="BR617">
        <v>7</v>
      </c>
      <c r="BS617">
        <v>7</v>
      </c>
      <c r="BT617">
        <v>7</v>
      </c>
      <c r="BU617">
        <v>0</v>
      </c>
      <c r="BV617" t="str">
        <f>"7:30 AM"</f>
        <v>7:30 AM</v>
      </c>
      <c r="BW617" t="str">
        <f>"3:30 PM"</f>
        <v>3:30 PM</v>
      </c>
      <c r="BX617" t="s">
        <v>133</v>
      </c>
      <c r="BY617">
        <v>0</v>
      </c>
      <c r="BZ617">
        <v>24</v>
      </c>
      <c r="CA617" t="s">
        <v>115</v>
      </c>
      <c r="CC617" s="2" t="s">
        <v>8725</v>
      </c>
      <c r="CD617" t="s">
        <v>1118</v>
      </c>
      <c r="CF617" t="s">
        <v>128</v>
      </c>
      <c r="CG617" t="s">
        <v>120</v>
      </c>
      <c r="CH617" s="3">
        <v>96950</v>
      </c>
      <c r="CI617" s="4">
        <v>9.75</v>
      </c>
      <c r="CJ617" s="4">
        <v>9.75</v>
      </c>
      <c r="CK617" s="4">
        <v>14.63</v>
      </c>
      <c r="CL617" s="4">
        <v>14.63</v>
      </c>
      <c r="CM617" t="s">
        <v>136</v>
      </c>
      <c r="CO617" t="s">
        <v>137</v>
      </c>
      <c r="CQ617" t="s">
        <v>115</v>
      </c>
      <c r="CR617" t="s">
        <v>138</v>
      </c>
      <c r="CS617" t="s">
        <v>139</v>
      </c>
      <c r="CT617" t="s">
        <v>138</v>
      </c>
      <c r="CU617" t="s">
        <v>139</v>
      </c>
      <c r="CV617" t="s">
        <v>138</v>
      </c>
      <c r="CW617" t="s">
        <v>139</v>
      </c>
      <c r="CX617" t="s">
        <v>1122</v>
      </c>
      <c r="CY617" s="10">
        <v>16702336927</v>
      </c>
      <c r="CZ617" t="s">
        <v>8387</v>
      </c>
      <c r="DA617" t="s">
        <v>139</v>
      </c>
      <c r="DB617" t="s">
        <v>138</v>
      </c>
      <c r="DC617" t="s">
        <v>115</v>
      </c>
    </row>
    <row r="618" spans="1:112" ht="14.45" customHeight="1" x14ac:dyDescent="0.25">
      <c r="A618" t="s">
        <v>9069</v>
      </c>
      <c r="B618" t="s">
        <v>158</v>
      </c>
      <c r="C618" s="1">
        <v>45488</v>
      </c>
      <c r="D618" s="1">
        <v>45602</v>
      </c>
      <c r="E618" t="s">
        <v>114</v>
      </c>
      <c r="G618" t="s">
        <v>115</v>
      </c>
      <c r="H618" t="s">
        <v>115</v>
      </c>
      <c r="I618" t="s">
        <v>115</v>
      </c>
      <c r="J618" t="s">
        <v>2851</v>
      </c>
      <c r="K618" t="s">
        <v>2852</v>
      </c>
      <c r="L618" t="s">
        <v>2853</v>
      </c>
      <c r="N618" t="s">
        <v>119</v>
      </c>
      <c r="O618" t="s">
        <v>120</v>
      </c>
      <c r="P618" s="3">
        <v>96950</v>
      </c>
      <c r="Q618" t="s">
        <v>121</v>
      </c>
      <c r="S618" s="10">
        <v>16702870701</v>
      </c>
      <c r="U618" t="s">
        <v>2854</v>
      </c>
      <c r="V618">
        <v>62441</v>
      </c>
      <c r="W618" t="s">
        <v>123</v>
      </c>
      <c r="Y618" t="s">
        <v>2500</v>
      </c>
      <c r="Z618" t="s">
        <v>2855</v>
      </c>
      <c r="AA618" t="s">
        <v>2856</v>
      </c>
      <c r="AB618" t="s">
        <v>2857</v>
      </c>
      <c r="AC618" t="s">
        <v>2853</v>
      </c>
      <c r="AE618" t="s">
        <v>119</v>
      </c>
      <c r="AF618" t="s">
        <v>120</v>
      </c>
      <c r="AG618" s="3">
        <v>96950</v>
      </c>
      <c r="AH618" t="s">
        <v>121</v>
      </c>
      <c r="AJ618" s="10">
        <v>16702870701</v>
      </c>
      <c r="AL618" t="s">
        <v>2858</v>
      </c>
      <c r="BD618" t="str">
        <f>"35-2021.00"</f>
        <v>35-2021.00</v>
      </c>
      <c r="BE618" t="s">
        <v>282</v>
      </c>
      <c r="BF618" t="s">
        <v>3521</v>
      </c>
      <c r="BG618" t="s">
        <v>282</v>
      </c>
      <c r="BH618">
        <v>6</v>
      </c>
      <c r="BJ618" s="1">
        <v>45566</v>
      </c>
      <c r="BK618" s="1">
        <v>45930</v>
      </c>
      <c r="BN618">
        <v>35</v>
      </c>
      <c r="BO618">
        <v>0</v>
      </c>
      <c r="BP618">
        <v>7</v>
      </c>
      <c r="BQ618">
        <v>7</v>
      </c>
      <c r="BR618">
        <v>7</v>
      </c>
      <c r="BS618">
        <v>7</v>
      </c>
      <c r="BT618">
        <v>7</v>
      </c>
      <c r="BU618">
        <v>0</v>
      </c>
      <c r="BV618" t="str">
        <f>"8:00 AM"</f>
        <v>8:00 AM</v>
      </c>
      <c r="BW618" t="str">
        <f>"4:00 PM"</f>
        <v>4:00 PM</v>
      </c>
      <c r="BX618" t="s">
        <v>240</v>
      </c>
      <c r="BY618">
        <v>0</v>
      </c>
      <c r="BZ618">
        <v>3</v>
      </c>
      <c r="CA618" t="s">
        <v>115</v>
      </c>
      <c r="CC618" s="2" t="s">
        <v>3522</v>
      </c>
      <c r="CD618" t="s">
        <v>2860</v>
      </c>
      <c r="CE618" t="s">
        <v>2861</v>
      </c>
      <c r="CF618" t="s">
        <v>119</v>
      </c>
      <c r="CG618" t="s">
        <v>120</v>
      </c>
      <c r="CH618" s="3">
        <v>96950</v>
      </c>
      <c r="CI618" s="4">
        <v>7.84</v>
      </c>
      <c r="CJ618" s="4">
        <v>7.84</v>
      </c>
      <c r="CK618" s="4">
        <v>11.76</v>
      </c>
      <c r="CL618" s="4">
        <v>11.76</v>
      </c>
      <c r="CM618" t="s">
        <v>136</v>
      </c>
      <c r="CO618" t="s">
        <v>137</v>
      </c>
      <c r="CQ618" t="s">
        <v>115</v>
      </c>
      <c r="CR618" t="s">
        <v>138</v>
      </c>
      <c r="CS618" t="s">
        <v>139</v>
      </c>
      <c r="CT618" t="s">
        <v>138</v>
      </c>
      <c r="CU618" t="s">
        <v>139</v>
      </c>
      <c r="CV618" t="s">
        <v>138</v>
      </c>
      <c r="CW618" t="s">
        <v>139</v>
      </c>
      <c r="CX618" t="s">
        <v>1079</v>
      </c>
      <c r="CY618" s="10">
        <v>16702870701</v>
      </c>
      <c r="CZ618" t="s">
        <v>2858</v>
      </c>
      <c r="DA618" t="s">
        <v>417</v>
      </c>
      <c r="DB618" t="s">
        <v>138</v>
      </c>
      <c r="DC618" t="s">
        <v>115</v>
      </c>
    </row>
    <row r="619" spans="1:112" ht="14.45" customHeight="1" x14ac:dyDescent="0.25">
      <c r="A619" t="s">
        <v>9446</v>
      </c>
      <c r="B619" t="s">
        <v>1155</v>
      </c>
      <c r="C619" s="1">
        <v>45539</v>
      </c>
      <c r="D619" s="1">
        <v>45602</v>
      </c>
      <c r="E619" t="s">
        <v>210</v>
      </c>
      <c r="F619" s="1">
        <v>45625</v>
      </c>
      <c r="G619" t="s">
        <v>115</v>
      </c>
      <c r="H619" t="s">
        <v>115</v>
      </c>
      <c r="I619" t="s">
        <v>115</v>
      </c>
      <c r="J619" t="s">
        <v>2574</v>
      </c>
      <c r="K619" t="s">
        <v>2575</v>
      </c>
      <c r="L619" t="s">
        <v>2576</v>
      </c>
      <c r="M619" t="s">
        <v>2577</v>
      </c>
      <c r="N619" t="s">
        <v>128</v>
      </c>
      <c r="O619" t="s">
        <v>120</v>
      </c>
      <c r="P619" s="3">
        <v>96950</v>
      </c>
      <c r="Q619" t="s">
        <v>121</v>
      </c>
      <c r="S619" s="10">
        <v>16703223311</v>
      </c>
      <c r="T619">
        <v>4504</v>
      </c>
      <c r="U619" t="s">
        <v>2578</v>
      </c>
      <c r="V619">
        <v>72111</v>
      </c>
      <c r="W619" t="s">
        <v>123</v>
      </c>
      <c r="Y619" t="s">
        <v>1097</v>
      </c>
      <c r="Z619" t="s">
        <v>2579</v>
      </c>
      <c r="AB619" t="s">
        <v>981</v>
      </c>
      <c r="AC619" t="s">
        <v>2576</v>
      </c>
      <c r="AD619" t="s">
        <v>2577</v>
      </c>
      <c r="AE619" t="s">
        <v>128</v>
      </c>
      <c r="AF619" t="s">
        <v>120</v>
      </c>
      <c r="AG619" s="3">
        <v>96950</v>
      </c>
      <c r="AH619" t="s">
        <v>121</v>
      </c>
      <c r="AJ619" s="10">
        <v>16703223311</v>
      </c>
      <c r="AK619">
        <v>4506</v>
      </c>
      <c r="AL619" t="s">
        <v>2580</v>
      </c>
      <c r="BD619" t="str">
        <f>"35-3031.00"</f>
        <v>35-3031.00</v>
      </c>
      <c r="BE619" t="s">
        <v>1980</v>
      </c>
      <c r="BF619" t="s">
        <v>4587</v>
      </c>
      <c r="BG619" t="s">
        <v>4588</v>
      </c>
      <c r="BH619">
        <v>11</v>
      </c>
      <c r="BI619">
        <v>7</v>
      </c>
      <c r="BJ619" s="1">
        <v>45627</v>
      </c>
      <c r="BK619" s="1">
        <v>45991</v>
      </c>
      <c r="BL619" s="1">
        <v>45627</v>
      </c>
      <c r="BM619" s="1">
        <v>45991</v>
      </c>
      <c r="BN619">
        <v>35</v>
      </c>
      <c r="BO619">
        <v>0</v>
      </c>
      <c r="BP619">
        <v>7</v>
      </c>
      <c r="BQ619">
        <v>7</v>
      </c>
      <c r="BR619">
        <v>7</v>
      </c>
      <c r="BS619">
        <v>7</v>
      </c>
      <c r="BT619">
        <v>7</v>
      </c>
      <c r="BU619">
        <v>0</v>
      </c>
      <c r="BV619" t="str">
        <f>"8:00 AM"</f>
        <v>8:00 AM</v>
      </c>
      <c r="BW619" t="str">
        <f>"5:00 PM"</f>
        <v>5:00 PM</v>
      </c>
      <c r="BX619" t="s">
        <v>240</v>
      </c>
      <c r="BY619">
        <v>0</v>
      </c>
      <c r="BZ619">
        <v>3</v>
      </c>
      <c r="CA619" t="s">
        <v>115</v>
      </c>
      <c r="CC619" s="2" t="s">
        <v>4589</v>
      </c>
      <c r="CD619" t="s">
        <v>2576</v>
      </c>
      <c r="CE619" t="s">
        <v>2577</v>
      </c>
      <c r="CF619" t="s">
        <v>128</v>
      </c>
      <c r="CG619" t="s">
        <v>120</v>
      </c>
      <c r="CH619" s="3">
        <v>96950</v>
      </c>
      <c r="CI619" s="4">
        <v>8.0399999999999991</v>
      </c>
      <c r="CJ619" s="4">
        <v>10.17</v>
      </c>
      <c r="CK619" s="4">
        <v>12.06</v>
      </c>
      <c r="CL619" s="4">
        <v>15.26</v>
      </c>
      <c r="CM619" t="s">
        <v>136</v>
      </c>
      <c r="CN619" t="s">
        <v>2585</v>
      </c>
      <c r="CO619" t="s">
        <v>137</v>
      </c>
      <c r="CQ619" t="s">
        <v>115</v>
      </c>
      <c r="CR619" t="s">
        <v>138</v>
      </c>
      <c r="CS619" t="s">
        <v>139</v>
      </c>
      <c r="CT619" t="s">
        <v>138</v>
      </c>
      <c r="CU619" t="s">
        <v>139</v>
      </c>
      <c r="CV619" t="s">
        <v>138</v>
      </c>
      <c r="CW619" t="s">
        <v>138</v>
      </c>
      <c r="CX619" t="s">
        <v>3269</v>
      </c>
      <c r="CY619" s="10">
        <v>16703223311</v>
      </c>
      <c r="CZ619" t="s">
        <v>2587</v>
      </c>
      <c r="DA619" t="s">
        <v>2588</v>
      </c>
      <c r="DB619" t="s">
        <v>138</v>
      </c>
      <c r="DC619" t="s">
        <v>115</v>
      </c>
      <c r="DD619" t="s">
        <v>2589</v>
      </c>
      <c r="DE619" t="s">
        <v>2590</v>
      </c>
      <c r="DF619" t="s">
        <v>1176</v>
      </c>
      <c r="DG619" t="s">
        <v>2591</v>
      </c>
      <c r="DH619" t="s">
        <v>2592</v>
      </c>
    </row>
    <row r="620" spans="1:112" ht="14.45" customHeight="1" x14ac:dyDescent="0.25">
      <c r="A620" t="s">
        <v>10412</v>
      </c>
      <c r="B620" t="s">
        <v>248</v>
      </c>
      <c r="C620" s="1">
        <v>45539</v>
      </c>
      <c r="D620" s="1">
        <v>45602</v>
      </c>
      <c r="E620" t="s">
        <v>210</v>
      </c>
      <c r="F620" s="1">
        <v>45610</v>
      </c>
      <c r="G620" t="s">
        <v>115</v>
      </c>
      <c r="H620" t="s">
        <v>115</v>
      </c>
      <c r="I620" t="s">
        <v>115</v>
      </c>
      <c r="J620" t="s">
        <v>9410</v>
      </c>
      <c r="K620" t="s">
        <v>139</v>
      </c>
      <c r="L620" t="s">
        <v>9411</v>
      </c>
      <c r="M620" t="s">
        <v>9412</v>
      </c>
      <c r="N620" t="s">
        <v>119</v>
      </c>
      <c r="O620" t="s">
        <v>120</v>
      </c>
      <c r="P620" s="3">
        <v>96950</v>
      </c>
      <c r="Q620" t="s">
        <v>121</v>
      </c>
      <c r="S620" s="10">
        <v>16702345050</v>
      </c>
      <c r="U620" t="s">
        <v>10413</v>
      </c>
      <c r="V620">
        <v>56132</v>
      </c>
      <c r="W620" t="s">
        <v>123</v>
      </c>
      <c r="Y620" t="s">
        <v>9414</v>
      </c>
      <c r="Z620" t="s">
        <v>9415</v>
      </c>
      <c r="AA620" t="s">
        <v>9416</v>
      </c>
      <c r="AB620" t="s">
        <v>9417</v>
      </c>
      <c r="AC620" t="s">
        <v>9411</v>
      </c>
      <c r="AD620" t="s">
        <v>10414</v>
      </c>
      <c r="AE620" t="s">
        <v>119</v>
      </c>
      <c r="AF620" t="s">
        <v>120</v>
      </c>
      <c r="AG620" s="3">
        <v>96950</v>
      </c>
      <c r="AH620" t="s">
        <v>121</v>
      </c>
      <c r="AJ620" s="10">
        <v>16702345050</v>
      </c>
      <c r="AL620" t="s">
        <v>9418</v>
      </c>
      <c r="BD620" t="str">
        <f>"37-1011.00"</f>
        <v>37-1011.00</v>
      </c>
      <c r="BE620" t="s">
        <v>10415</v>
      </c>
      <c r="BF620" t="s">
        <v>10416</v>
      </c>
      <c r="BG620" t="s">
        <v>10417</v>
      </c>
      <c r="BH620">
        <v>1</v>
      </c>
      <c r="BI620">
        <v>1</v>
      </c>
      <c r="BJ620" s="1">
        <v>45612</v>
      </c>
      <c r="BK620" s="1">
        <v>45976</v>
      </c>
      <c r="BL620" s="1">
        <v>45612</v>
      </c>
      <c r="BM620" s="1">
        <v>45976</v>
      </c>
      <c r="BN620">
        <v>35</v>
      </c>
      <c r="BO620">
        <v>0</v>
      </c>
      <c r="BP620">
        <v>7</v>
      </c>
      <c r="BQ620">
        <v>7</v>
      </c>
      <c r="BR620">
        <v>7</v>
      </c>
      <c r="BS620">
        <v>7</v>
      </c>
      <c r="BT620">
        <v>7</v>
      </c>
      <c r="BU620">
        <v>0</v>
      </c>
      <c r="BV620" t="str">
        <f>"8:00 AM"</f>
        <v>8:00 AM</v>
      </c>
      <c r="BW620" t="str">
        <f>"4:00 PM"</f>
        <v>4:00 PM</v>
      </c>
      <c r="BX620" t="s">
        <v>240</v>
      </c>
      <c r="BY620">
        <v>0</v>
      </c>
      <c r="BZ620">
        <v>12</v>
      </c>
      <c r="CA620" t="s">
        <v>138</v>
      </c>
      <c r="CB620">
        <v>11</v>
      </c>
      <c r="CC620" t="s">
        <v>10418</v>
      </c>
      <c r="CD620" t="s">
        <v>9411</v>
      </c>
      <c r="CE620" t="s">
        <v>9412</v>
      </c>
      <c r="CF620" t="s">
        <v>119</v>
      </c>
      <c r="CG620" t="s">
        <v>120</v>
      </c>
      <c r="CH620" s="3">
        <v>96950</v>
      </c>
      <c r="CI620" s="4">
        <v>9.9</v>
      </c>
      <c r="CJ620" s="4">
        <v>9.9</v>
      </c>
      <c r="CK620" s="4">
        <v>14.85</v>
      </c>
      <c r="CL620" s="4">
        <v>14.85</v>
      </c>
      <c r="CM620" t="s">
        <v>136</v>
      </c>
      <c r="CN620" t="s">
        <v>331</v>
      </c>
      <c r="CO620" t="s">
        <v>137</v>
      </c>
      <c r="CQ620" t="s">
        <v>115</v>
      </c>
      <c r="CR620" t="s">
        <v>138</v>
      </c>
      <c r="CS620" t="s">
        <v>139</v>
      </c>
      <c r="CT620" t="s">
        <v>138</v>
      </c>
      <c r="CU620" t="s">
        <v>139</v>
      </c>
      <c r="CV620" t="s">
        <v>138</v>
      </c>
      <c r="CW620" t="s">
        <v>139</v>
      </c>
      <c r="CX620" t="s">
        <v>331</v>
      </c>
      <c r="CY620" s="10">
        <v>16702345050</v>
      </c>
      <c r="CZ620" t="s">
        <v>9418</v>
      </c>
      <c r="DA620" t="s">
        <v>331</v>
      </c>
      <c r="DB620" t="s">
        <v>138</v>
      </c>
      <c r="DC620" t="s">
        <v>115</v>
      </c>
    </row>
    <row r="621" spans="1:112" ht="14.45" customHeight="1" x14ac:dyDescent="0.25">
      <c r="A621" t="s">
        <v>10671</v>
      </c>
      <c r="B621" t="s">
        <v>248</v>
      </c>
      <c r="C621" s="1">
        <v>45497</v>
      </c>
      <c r="D621" s="1">
        <v>45602</v>
      </c>
      <c r="E621" t="s">
        <v>210</v>
      </c>
      <c r="F621" s="1">
        <v>45564</v>
      </c>
      <c r="G621" t="s">
        <v>138</v>
      </c>
      <c r="H621" t="s">
        <v>115</v>
      </c>
      <c r="I621" t="s">
        <v>115</v>
      </c>
      <c r="J621" t="s">
        <v>7017</v>
      </c>
      <c r="L621" t="s">
        <v>7018</v>
      </c>
      <c r="N621" t="s">
        <v>119</v>
      </c>
      <c r="O621" t="s">
        <v>120</v>
      </c>
      <c r="P621" s="3">
        <v>96950</v>
      </c>
      <c r="Q621" t="s">
        <v>121</v>
      </c>
      <c r="S621" s="10">
        <v>16703225874</v>
      </c>
      <c r="U621" t="s">
        <v>7019</v>
      </c>
      <c r="V621">
        <v>531110</v>
      </c>
      <c r="W621" t="s">
        <v>123</v>
      </c>
      <c r="Y621" t="s">
        <v>7020</v>
      </c>
      <c r="Z621" t="s">
        <v>7021</v>
      </c>
      <c r="AA621" t="s">
        <v>5938</v>
      </c>
      <c r="AB621" t="s">
        <v>5363</v>
      </c>
      <c r="AC621" t="s">
        <v>7018</v>
      </c>
      <c r="AE621" t="s">
        <v>119</v>
      </c>
      <c r="AF621" t="s">
        <v>120</v>
      </c>
      <c r="AG621" s="3">
        <v>96950</v>
      </c>
      <c r="AH621" t="s">
        <v>121</v>
      </c>
      <c r="AJ621" s="10">
        <v>16703225874</v>
      </c>
      <c r="AL621" t="s">
        <v>7022</v>
      </c>
      <c r="BD621" t="str">
        <f>"49-9071.00"</f>
        <v>49-9071.00</v>
      </c>
      <c r="BE621" t="s">
        <v>169</v>
      </c>
      <c r="BF621" t="s">
        <v>7023</v>
      </c>
      <c r="BG621" t="s">
        <v>1417</v>
      </c>
      <c r="BH621">
        <v>1</v>
      </c>
      <c r="BI621">
        <v>1</v>
      </c>
      <c r="BJ621" s="1">
        <v>45566</v>
      </c>
      <c r="BK621" s="1">
        <v>46660</v>
      </c>
      <c r="BL621" s="1">
        <v>45602</v>
      </c>
      <c r="BM621" s="1">
        <v>46660</v>
      </c>
      <c r="BN621">
        <v>35</v>
      </c>
      <c r="BO621">
        <v>0</v>
      </c>
      <c r="BP621">
        <v>7</v>
      </c>
      <c r="BQ621">
        <v>7</v>
      </c>
      <c r="BR621">
        <v>7</v>
      </c>
      <c r="BS621">
        <v>7</v>
      </c>
      <c r="BT621">
        <v>7</v>
      </c>
      <c r="BU621">
        <v>0</v>
      </c>
      <c r="BV621" t="str">
        <f>"9:00 AM"</f>
        <v>9:00 AM</v>
      </c>
      <c r="BW621" t="str">
        <f>"5:00 PM"</f>
        <v>5:00 PM</v>
      </c>
      <c r="BX621" t="s">
        <v>133</v>
      </c>
      <c r="BY621">
        <v>0</v>
      </c>
      <c r="BZ621">
        <v>24</v>
      </c>
      <c r="CA621" t="s">
        <v>115</v>
      </c>
      <c r="CC621" t="s">
        <v>7024</v>
      </c>
      <c r="CD621" t="s">
        <v>7025</v>
      </c>
      <c r="CF621" t="s">
        <v>119</v>
      </c>
      <c r="CG621" t="s">
        <v>120</v>
      </c>
      <c r="CH621" s="3">
        <v>96950</v>
      </c>
      <c r="CI621" s="4">
        <v>9.75</v>
      </c>
      <c r="CJ621" s="4">
        <v>9.75</v>
      </c>
      <c r="CK621" s="4">
        <v>14.63</v>
      </c>
      <c r="CL621" s="4">
        <v>14.63</v>
      </c>
      <c r="CM621" t="s">
        <v>136</v>
      </c>
      <c r="CN621" t="s">
        <v>240</v>
      </c>
      <c r="CO621" t="s">
        <v>137</v>
      </c>
      <c r="CQ621" t="s">
        <v>115</v>
      </c>
      <c r="CR621" t="s">
        <v>138</v>
      </c>
      <c r="CS621" t="s">
        <v>139</v>
      </c>
      <c r="CT621" t="s">
        <v>138</v>
      </c>
      <c r="CU621" t="s">
        <v>139</v>
      </c>
      <c r="CV621" t="s">
        <v>138</v>
      </c>
      <c r="CW621" t="s">
        <v>139</v>
      </c>
      <c r="CX621" t="s">
        <v>2328</v>
      </c>
      <c r="CY621" s="10">
        <v>16703225874</v>
      </c>
      <c r="CZ621" t="s">
        <v>7022</v>
      </c>
      <c r="DA621" t="s">
        <v>139</v>
      </c>
      <c r="DB621" t="s">
        <v>138</v>
      </c>
      <c r="DC621" t="s">
        <v>115</v>
      </c>
    </row>
    <row r="622" spans="1:112" ht="14.45" customHeight="1" x14ac:dyDescent="0.25">
      <c r="A622" t="s">
        <v>10685</v>
      </c>
      <c r="B622" t="s">
        <v>248</v>
      </c>
      <c r="C622" s="1">
        <v>45539</v>
      </c>
      <c r="D622" s="1">
        <v>45602</v>
      </c>
      <c r="E622" t="s">
        <v>114</v>
      </c>
      <c r="G622" t="s">
        <v>138</v>
      </c>
      <c r="H622" t="s">
        <v>115</v>
      </c>
      <c r="I622" t="s">
        <v>115</v>
      </c>
      <c r="J622" t="s">
        <v>5450</v>
      </c>
      <c r="L622" t="s">
        <v>5451</v>
      </c>
      <c r="N622" t="s">
        <v>119</v>
      </c>
      <c r="O622" t="s">
        <v>120</v>
      </c>
      <c r="P622" s="3">
        <v>96950</v>
      </c>
      <c r="Q622" t="s">
        <v>121</v>
      </c>
      <c r="S622" s="10">
        <v>16702342362</v>
      </c>
      <c r="U622" t="s">
        <v>5452</v>
      </c>
      <c r="V622">
        <v>541330</v>
      </c>
      <c r="W622" t="s">
        <v>123</v>
      </c>
      <c r="Y622" t="s">
        <v>5453</v>
      </c>
      <c r="Z622" t="s">
        <v>5454</v>
      </c>
      <c r="AA622" t="s">
        <v>1759</v>
      </c>
      <c r="AB622" t="s">
        <v>295</v>
      </c>
      <c r="AC622" t="s">
        <v>5451</v>
      </c>
      <c r="AE622" t="s">
        <v>119</v>
      </c>
      <c r="AF622" t="s">
        <v>120</v>
      </c>
      <c r="AG622" s="3">
        <v>96950</v>
      </c>
      <c r="AH622" t="s">
        <v>121</v>
      </c>
      <c r="AJ622" s="10">
        <v>16702342362</v>
      </c>
      <c r="AL622" t="s">
        <v>5455</v>
      </c>
      <c r="AM622" t="s">
        <v>734</v>
      </c>
      <c r="AN622" t="s">
        <v>5456</v>
      </c>
      <c r="AO622" t="s">
        <v>5457</v>
      </c>
      <c r="AP622" t="s">
        <v>1433</v>
      </c>
      <c r="AQ622" t="s">
        <v>5458</v>
      </c>
      <c r="AR622" t="s">
        <v>5459</v>
      </c>
      <c r="AS622" t="s">
        <v>5460</v>
      </c>
      <c r="AT622" t="s">
        <v>707</v>
      </c>
      <c r="AU622" s="3">
        <v>96910</v>
      </c>
      <c r="AV622" t="s">
        <v>121</v>
      </c>
      <c r="AX622">
        <v>16714779084</v>
      </c>
      <c r="AZ622" t="s">
        <v>5461</v>
      </c>
      <c r="BA622" t="s">
        <v>5462</v>
      </c>
      <c r="BB622" t="s">
        <v>707</v>
      </c>
      <c r="BC622" t="s">
        <v>5463</v>
      </c>
      <c r="BD622" t="str">
        <f>"43-6011.00"</f>
        <v>43-6011.00</v>
      </c>
      <c r="BE622" t="s">
        <v>10686</v>
      </c>
      <c r="BF622" t="s">
        <v>10687</v>
      </c>
      <c r="BG622" t="s">
        <v>10688</v>
      </c>
      <c r="BH622">
        <v>1</v>
      </c>
      <c r="BI622">
        <v>1</v>
      </c>
      <c r="BJ622" s="1">
        <v>45566</v>
      </c>
      <c r="BK622" s="1">
        <v>46660</v>
      </c>
      <c r="BL622" s="1">
        <v>45602</v>
      </c>
      <c r="BM622" s="1">
        <v>46660</v>
      </c>
      <c r="BN622">
        <v>40</v>
      </c>
      <c r="BO622">
        <v>0</v>
      </c>
      <c r="BP622">
        <v>8</v>
      </c>
      <c r="BQ622">
        <v>8</v>
      </c>
      <c r="BR622">
        <v>8</v>
      </c>
      <c r="BS622">
        <v>8</v>
      </c>
      <c r="BT622">
        <v>8</v>
      </c>
      <c r="BU622">
        <v>0</v>
      </c>
      <c r="BV622" t="str">
        <f>"8:00 AM"</f>
        <v>8:00 AM</v>
      </c>
      <c r="BW622" t="str">
        <f>"5:00 PM"</f>
        <v>5:00 PM</v>
      </c>
      <c r="BX622" t="s">
        <v>133</v>
      </c>
      <c r="BY622">
        <v>0</v>
      </c>
      <c r="BZ622">
        <v>12</v>
      </c>
      <c r="CA622" t="s">
        <v>115</v>
      </c>
      <c r="CC622" s="2" t="s">
        <v>10689</v>
      </c>
      <c r="CD622" t="s">
        <v>5466</v>
      </c>
      <c r="CE622" t="s">
        <v>1619</v>
      </c>
      <c r="CF622" t="s">
        <v>119</v>
      </c>
      <c r="CG622" t="s">
        <v>120</v>
      </c>
      <c r="CH622" s="3">
        <v>96950</v>
      </c>
      <c r="CI622" s="4">
        <v>18.87</v>
      </c>
      <c r="CJ622" s="4">
        <v>19.850000000000001</v>
      </c>
      <c r="CK622" s="4">
        <v>28.31</v>
      </c>
      <c r="CL622" s="4">
        <v>29.78</v>
      </c>
      <c r="CM622" t="s">
        <v>136</v>
      </c>
      <c r="CN622" t="s">
        <v>139</v>
      </c>
      <c r="CO622" t="s">
        <v>137</v>
      </c>
      <c r="CQ622" t="s">
        <v>115</v>
      </c>
      <c r="CR622" t="s">
        <v>138</v>
      </c>
      <c r="CS622" t="s">
        <v>139</v>
      </c>
      <c r="CT622" t="s">
        <v>138</v>
      </c>
      <c r="CU622" t="s">
        <v>139</v>
      </c>
      <c r="CV622" t="s">
        <v>138</v>
      </c>
      <c r="CW622" t="s">
        <v>139</v>
      </c>
      <c r="CX622" t="s">
        <v>10690</v>
      </c>
      <c r="CY622" s="10">
        <v>16702342362</v>
      </c>
      <c r="CZ622" t="s">
        <v>5455</v>
      </c>
      <c r="DA622" t="s">
        <v>5468</v>
      </c>
      <c r="DB622" t="s">
        <v>138</v>
      </c>
      <c r="DC622" t="s">
        <v>115</v>
      </c>
      <c r="DD622" t="s">
        <v>2407</v>
      </c>
      <c r="DE622" t="s">
        <v>5457</v>
      </c>
      <c r="DF622" t="s">
        <v>1433</v>
      </c>
      <c r="DG622" t="s">
        <v>5462</v>
      </c>
      <c r="DH622" t="s">
        <v>5469</v>
      </c>
    </row>
    <row r="623" spans="1:112" ht="14.45" customHeight="1" x14ac:dyDescent="0.25">
      <c r="A623" t="s">
        <v>11349</v>
      </c>
      <c r="B623" t="s">
        <v>248</v>
      </c>
      <c r="C623" s="1">
        <v>45509</v>
      </c>
      <c r="D623" s="1">
        <v>45602</v>
      </c>
      <c r="E623" t="s">
        <v>114</v>
      </c>
      <c r="G623" t="s">
        <v>138</v>
      </c>
      <c r="H623" t="s">
        <v>115</v>
      </c>
      <c r="I623" t="s">
        <v>115</v>
      </c>
      <c r="J623" t="s">
        <v>11350</v>
      </c>
      <c r="K623" t="s">
        <v>11351</v>
      </c>
      <c r="L623" t="s">
        <v>11352</v>
      </c>
      <c r="N623" t="s">
        <v>119</v>
      </c>
      <c r="O623" t="s">
        <v>120</v>
      </c>
      <c r="P623" s="3">
        <v>96950</v>
      </c>
      <c r="Q623" t="s">
        <v>121</v>
      </c>
      <c r="S623" s="10">
        <v>16702351470</v>
      </c>
      <c r="U623" t="s">
        <v>11353</v>
      </c>
      <c r="V623">
        <v>42362</v>
      </c>
      <c r="W623" t="s">
        <v>123</v>
      </c>
      <c r="Y623" t="s">
        <v>716</v>
      </c>
      <c r="Z623" t="s">
        <v>11354</v>
      </c>
      <c r="AB623" t="s">
        <v>295</v>
      </c>
      <c r="AC623" t="s">
        <v>11352</v>
      </c>
      <c r="AE623" t="s">
        <v>119</v>
      </c>
      <c r="AF623" t="s">
        <v>120</v>
      </c>
      <c r="AG623" s="3">
        <v>96950</v>
      </c>
      <c r="AH623" t="s">
        <v>121</v>
      </c>
      <c r="AJ623" s="10">
        <v>16702351470</v>
      </c>
      <c r="AL623" t="s">
        <v>404</v>
      </c>
      <c r="AM623" t="s">
        <v>400</v>
      </c>
      <c r="AN623" t="s">
        <v>401</v>
      </c>
      <c r="AO623" t="s">
        <v>402</v>
      </c>
      <c r="AQ623" t="s">
        <v>11355</v>
      </c>
      <c r="AS623" t="s">
        <v>119</v>
      </c>
      <c r="AT623" t="s">
        <v>120</v>
      </c>
      <c r="AU623" s="3">
        <v>96950</v>
      </c>
      <c r="AV623" t="s">
        <v>121</v>
      </c>
      <c r="AX623">
        <v>16702353403</v>
      </c>
      <c r="AZ623" t="s">
        <v>2323</v>
      </c>
      <c r="BA623" t="s">
        <v>405</v>
      </c>
      <c r="BD623" t="str">
        <f>"49-2097.00"</f>
        <v>49-2097.00</v>
      </c>
      <c r="BE623" t="s">
        <v>11356</v>
      </c>
      <c r="BF623" t="s">
        <v>11357</v>
      </c>
      <c r="BG623" t="s">
        <v>11358</v>
      </c>
      <c r="BH623">
        <v>1</v>
      </c>
      <c r="BI623">
        <v>1</v>
      </c>
      <c r="BJ623" s="1">
        <v>45567</v>
      </c>
      <c r="BK623" s="1">
        <v>46661</v>
      </c>
      <c r="BL623" s="1">
        <v>45602</v>
      </c>
      <c r="BM623" s="1">
        <v>46661</v>
      </c>
      <c r="BN623">
        <v>35</v>
      </c>
      <c r="BO623">
        <v>0</v>
      </c>
      <c r="BP623">
        <v>7</v>
      </c>
      <c r="BQ623">
        <v>7</v>
      </c>
      <c r="BR623">
        <v>7</v>
      </c>
      <c r="BS623">
        <v>7</v>
      </c>
      <c r="BT623">
        <v>7</v>
      </c>
      <c r="BU623">
        <v>0</v>
      </c>
      <c r="BV623" t="str">
        <f>"9:00 AM"</f>
        <v>9:00 AM</v>
      </c>
      <c r="BW623" t="str">
        <f>"5:00 PM"</f>
        <v>5:00 PM</v>
      </c>
      <c r="BX623" t="s">
        <v>133</v>
      </c>
      <c r="BY623">
        <v>0</v>
      </c>
      <c r="BZ623">
        <v>24</v>
      </c>
      <c r="CA623" t="s">
        <v>115</v>
      </c>
      <c r="CC623" s="2" t="s">
        <v>11359</v>
      </c>
      <c r="CD623" t="s">
        <v>3839</v>
      </c>
      <c r="CF623" t="s">
        <v>119</v>
      </c>
      <c r="CG623" t="s">
        <v>120</v>
      </c>
      <c r="CH623" s="3">
        <v>96950</v>
      </c>
      <c r="CI623" s="4">
        <v>16.78</v>
      </c>
      <c r="CJ623" s="4">
        <v>16.78</v>
      </c>
      <c r="CK623" s="4">
        <v>0</v>
      </c>
      <c r="CL623" s="4">
        <v>0</v>
      </c>
      <c r="CM623" t="s">
        <v>136</v>
      </c>
      <c r="CN623" t="s">
        <v>224</v>
      </c>
      <c r="CO623" t="s">
        <v>137</v>
      </c>
      <c r="CQ623" t="s">
        <v>115</v>
      </c>
      <c r="CR623" t="s">
        <v>138</v>
      </c>
      <c r="CS623" t="s">
        <v>139</v>
      </c>
      <c r="CT623" t="s">
        <v>139</v>
      </c>
      <c r="CU623" t="s">
        <v>139</v>
      </c>
      <c r="CV623" t="s">
        <v>138</v>
      </c>
      <c r="CW623" t="s">
        <v>139</v>
      </c>
      <c r="CX623" t="s">
        <v>2328</v>
      </c>
      <c r="CY623" s="10">
        <v>16702351470</v>
      </c>
      <c r="CZ623" t="s">
        <v>404</v>
      </c>
      <c r="DA623" t="s">
        <v>139</v>
      </c>
      <c r="DB623" t="s">
        <v>138</v>
      </c>
      <c r="DC623" t="s">
        <v>115</v>
      </c>
    </row>
    <row r="624" spans="1:112" ht="14.45" customHeight="1" x14ac:dyDescent="0.25">
      <c r="A624" t="s">
        <v>11575</v>
      </c>
      <c r="B624" t="s">
        <v>248</v>
      </c>
      <c r="C624" s="1">
        <v>45538</v>
      </c>
      <c r="D624" s="1">
        <v>45602</v>
      </c>
      <c r="E624" t="s">
        <v>210</v>
      </c>
      <c r="F624" s="1">
        <v>45672</v>
      </c>
      <c r="G624" t="s">
        <v>115</v>
      </c>
      <c r="H624" t="s">
        <v>115</v>
      </c>
      <c r="I624" t="s">
        <v>115</v>
      </c>
      <c r="J624" t="s">
        <v>5509</v>
      </c>
      <c r="K624" t="s">
        <v>5510</v>
      </c>
      <c r="L624" t="s">
        <v>11576</v>
      </c>
      <c r="N624" t="s">
        <v>119</v>
      </c>
      <c r="O624" t="s">
        <v>120</v>
      </c>
      <c r="P624" s="3">
        <v>96950</v>
      </c>
      <c r="Q624" t="s">
        <v>121</v>
      </c>
      <c r="S624" s="10">
        <v>16702340228</v>
      </c>
      <c r="U624" t="s">
        <v>5512</v>
      </c>
      <c r="V624">
        <v>72251</v>
      </c>
      <c r="W624" t="s">
        <v>123</v>
      </c>
      <c r="Y624" t="s">
        <v>5513</v>
      </c>
      <c r="Z624" t="s">
        <v>5514</v>
      </c>
      <c r="AB624" t="s">
        <v>295</v>
      </c>
      <c r="AC624" t="s">
        <v>5511</v>
      </c>
      <c r="AE624" t="s">
        <v>119</v>
      </c>
      <c r="AF624" t="s">
        <v>120</v>
      </c>
      <c r="AG624" s="3">
        <v>96950</v>
      </c>
      <c r="AH624" t="s">
        <v>121</v>
      </c>
      <c r="AJ624" s="10">
        <v>16702340228</v>
      </c>
      <c r="AL624" t="s">
        <v>5515</v>
      </c>
      <c r="BD624" t="str">
        <f>"35-3023.00"</f>
        <v>35-3023.00</v>
      </c>
      <c r="BE624" t="s">
        <v>568</v>
      </c>
      <c r="BF624" t="s">
        <v>11577</v>
      </c>
      <c r="BG624" t="s">
        <v>11578</v>
      </c>
      <c r="BH624">
        <v>2</v>
      </c>
      <c r="BI624">
        <v>2</v>
      </c>
      <c r="BJ624" s="1">
        <v>45674</v>
      </c>
      <c r="BK624" s="1">
        <v>46038</v>
      </c>
      <c r="BL624" s="1">
        <v>45674</v>
      </c>
      <c r="BM624" s="1">
        <v>46038</v>
      </c>
      <c r="BN624">
        <v>35</v>
      </c>
      <c r="BO624">
        <v>6</v>
      </c>
      <c r="BP624">
        <v>6</v>
      </c>
      <c r="BQ624">
        <v>0</v>
      </c>
      <c r="BR624">
        <v>5</v>
      </c>
      <c r="BS624">
        <v>6</v>
      </c>
      <c r="BT624">
        <v>6</v>
      </c>
      <c r="BU624">
        <v>6</v>
      </c>
      <c r="BV624" t="str">
        <f>"4:00 PM"</f>
        <v>4:00 PM</v>
      </c>
      <c r="BW624" t="str">
        <f>"10:00 PM"</f>
        <v>10:00 PM</v>
      </c>
      <c r="BX624" t="s">
        <v>240</v>
      </c>
      <c r="BY624">
        <v>0</v>
      </c>
      <c r="BZ624">
        <v>3</v>
      </c>
      <c r="CA624" t="s">
        <v>115</v>
      </c>
      <c r="CC624" s="2" t="s">
        <v>11579</v>
      </c>
      <c r="CD624" t="s">
        <v>5518</v>
      </c>
      <c r="CF624" t="s">
        <v>119</v>
      </c>
      <c r="CG624" t="s">
        <v>120</v>
      </c>
      <c r="CH624" s="3">
        <v>96950</v>
      </c>
      <c r="CI624" s="4">
        <v>8.35</v>
      </c>
      <c r="CJ624" s="4">
        <v>8.35</v>
      </c>
      <c r="CM624" t="s">
        <v>136</v>
      </c>
      <c r="CN624" t="s">
        <v>139</v>
      </c>
      <c r="CO624" t="s">
        <v>137</v>
      </c>
      <c r="CQ624" t="s">
        <v>115</v>
      </c>
      <c r="CR624" t="s">
        <v>138</v>
      </c>
      <c r="CS624" t="s">
        <v>139</v>
      </c>
      <c r="CT624" t="s">
        <v>139</v>
      </c>
      <c r="CU624" t="s">
        <v>139</v>
      </c>
      <c r="CV624" t="s">
        <v>138</v>
      </c>
      <c r="CW624" t="s">
        <v>139</v>
      </c>
      <c r="CX624" t="s">
        <v>139</v>
      </c>
      <c r="CY624" s="10">
        <v>16702340228</v>
      </c>
      <c r="CZ624" t="s">
        <v>5515</v>
      </c>
      <c r="DA624" t="s">
        <v>139</v>
      </c>
      <c r="DB624" t="s">
        <v>138</v>
      </c>
      <c r="DC624" t="s">
        <v>115</v>
      </c>
    </row>
    <row r="625" spans="1:112" ht="14.45" customHeight="1" x14ac:dyDescent="0.25">
      <c r="A625" t="s">
        <v>11590</v>
      </c>
      <c r="B625" t="s">
        <v>158</v>
      </c>
      <c r="C625" s="1">
        <v>45552</v>
      </c>
      <c r="D625" s="1">
        <v>45602</v>
      </c>
      <c r="E625" t="s">
        <v>114</v>
      </c>
      <c r="G625" t="s">
        <v>115</v>
      </c>
      <c r="H625" t="s">
        <v>115</v>
      </c>
      <c r="I625" t="s">
        <v>115</v>
      </c>
      <c r="J625" t="s">
        <v>4544</v>
      </c>
      <c r="L625" t="s">
        <v>1813</v>
      </c>
      <c r="M625" t="s">
        <v>6881</v>
      </c>
      <c r="N625" t="s">
        <v>128</v>
      </c>
      <c r="O625" t="s">
        <v>120</v>
      </c>
      <c r="P625" s="3">
        <v>96950</v>
      </c>
      <c r="Q625" t="s">
        <v>121</v>
      </c>
      <c r="R625" t="s">
        <v>139</v>
      </c>
      <c r="S625" s="10">
        <v>16707852508</v>
      </c>
      <c r="U625" t="s">
        <v>4546</v>
      </c>
      <c r="V625">
        <v>56132</v>
      </c>
      <c r="W625" t="s">
        <v>123</v>
      </c>
      <c r="Y625" t="s">
        <v>8745</v>
      </c>
      <c r="Z625" t="s">
        <v>8746</v>
      </c>
      <c r="AA625" t="s">
        <v>1691</v>
      </c>
      <c r="AB625" t="s">
        <v>658</v>
      </c>
      <c r="AC625" t="s">
        <v>1813</v>
      </c>
      <c r="AD625" t="s">
        <v>11591</v>
      </c>
      <c r="AE625" t="s">
        <v>128</v>
      </c>
      <c r="AF625" t="s">
        <v>120</v>
      </c>
      <c r="AG625" s="3">
        <v>96950</v>
      </c>
      <c r="AH625" t="s">
        <v>121</v>
      </c>
      <c r="AJ625" s="10">
        <v>16707852508</v>
      </c>
      <c r="AL625" t="s">
        <v>4552</v>
      </c>
      <c r="BD625" t="str">
        <f>"35-2014.00"</f>
        <v>35-2014.00</v>
      </c>
      <c r="BE625" t="s">
        <v>221</v>
      </c>
      <c r="BF625" t="s">
        <v>11592</v>
      </c>
      <c r="BG625" t="s">
        <v>223</v>
      </c>
      <c r="BH625">
        <v>10</v>
      </c>
      <c r="BJ625" s="1">
        <v>45566</v>
      </c>
      <c r="BK625" s="1">
        <v>45930</v>
      </c>
      <c r="BN625">
        <v>35</v>
      </c>
      <c r="BO625">
        <v>0</v>
      </c>
      <c r="BP625">
        <v>7</v>
      </c>
      <c r="BQ625">
        <v>7</v>
      </c>
      <c r="BR625">
        <v>7</v>
      </c>
      <c r="BS625">
        <v>7</v>
      </c>
      <c r="BT625">
        <v>7</v>
      </c>
      <c r="BU625">
        <v>0</v>
      </c>
      <c r="BV625" t="str">
        <f>"9:00 AM"</f>
        <v>9:00 AM</v>
      </c>
      <c r="BW625" t="str">
        <f>"5:00 PM"</f>
        <v>5:00 PM</v>
      </c>
      <c r="BX625" t="s">
        <v>240</v>
      </c>
      <c r="BY625">
        <v>0</v>
      </c>
      <c r="BZ625">
        <v>12</v>
      </c>
      <c r="CA625" t="s">
        <v>115</v>
      </c>
      <c r="CC625" t="s">
        <v>11593</v>
      </c>
      <c r="CD625" t="s">
        <v>1813</v>
      </c>
      <c r="CE625" t="s">
        <v>6881</v>
      </c>
      <c r="CF625" t="s">
        <v>128</v>
      </c>
      <c r="CG625" t="s">
        <v>120</v>
      </c>
      <c r="CH625" s="3">
        <v>96950</v>
      </c>
      <c r="CI625" s="4">
        <v>8.83</v>
      </c>
      <c r="CK625" s="4">
        <v>13.25</v>
      </c>
      <c r="CM625" t="s">
        <v>136</v>
      </c>
      <c r="CN625" t="s">
        <v>240</v>
      </c>
      <c r="CO625" t="s">
        <v>137</v>
      </c>
      <c r="CQ625" t="s">
        <v>115</v>
      </c>
      <c r="CR625" t="s">
        <v>138</v>
      </c>
      <c r="CS625" t="s">
        <v>139</v>
      </c>
      <c r="CT625" t="s">
        <v>138</v>
      </c>
      <c r="CU625" t="s">
        <v>139</v>
      </c>
      <c r="CV625" t="s">
        <v>138</v>
      </c>
      <c r="CW625" t="s">
        <v>139</v>
      </c>
      <c r="CX625" s="2" t="s">
        <v>11594</v>
      </c>
      <c r="CY625" s="10">
        <v>16708385436</v>
      </c>
      <c r="CZ625" t="s">
        <v>4552</v>
      </c>
      <c r="DA625" t="s">
        <v>6885</v>
      </c>
      <c r="DB625" t="s">
        <v>138</v>
      </c>
      <c r="DC625" t="s">
        <v>115</v>
      </c>
    </row>
    <row r="626" spans="1:112" ht="14.45" customHeight="1" x14ac:dyDescent="0.25">
      <c r="A626" t="s">
        <v>11884</v>
      </c>
      <c r="B626" t="s">
        <v>248</v>
      </c>
      <c r="C626" s="1">
        <v>45539</v>
      </c>
      <c r="D626" s="1">
        <v>45602</v>
      </c>
      <c r="E626" t="s">
        <v>210</v>
      </c>
      <c r="F626" s="1">
        <v>45715</v>
      </c>
      <c r="G626" t="s">
        <v>115</v>
      </c>
      <c r="H626" t="s">
        <v>115</v>
      </c>
      <c r="I626" t="s">
        <v>115</v>
      </c>
      <c r="J626" t="s">
        <v>249</v>
      </c>
      <c r="L626" t="s">
        <v>250</v>
      </c>
      <c r="M626" t="s">
        <v>251</v>
      </c>
      <c r="N626" t="s">
        <v>119</v>
      </c>
      <c r="O626" t="s">
        <v>120</v>
      </c>
      <c r="P626" s="3">
        <v>96950</v>
      </c>
      <c r="Q626" t="s">
        <v>121</v>
      </c>
      <c r="S626" s="10">
        <v>16702368202</v>
      </c>
      <c r="T626">
        <v>3554</v>
      </c>
      <c r="U626" t="s">
        <v>252</v>
      </c>
      <c r="V626">
        <v>62211</v>
      </c>
      <c r="W626" t="s">
        <v>123</v>
      </c>
      <c r="Y626" t="s">
        <v>253</v>
      </c>
      <c r="Z626" t="s">
        <v>254</v>
      </c>
      <c r="AA626" t="s">
        <v>255</v>
      </c>
      <c r="AB626" t="s">
        <v>256</v>
      </c>
      <c r="AC626" t="s">
        <v>250</v>
      </c>
      <c r="AD626" t="s">
        <v>251</v>
      </c>
      <c r="AE626" t="s">
        <v>119</v>
      </c>
      <c r="AF626" t="s">
        <v>120</v>
      </c>
      <c r="AG626" s="3">
        <v>96950</v>
      </c>
      <c r="AH626" t="s">
        <v>121</v>
      </c>
      <c r="AJ626" s="10">
        <v>16702368202</v>
      </c>
      <c r="AK626">
        <v>3554</v>
      </c>
      <c r="AL626" t="s">
        <v>257</v>
      </c>
      <c r="BD626" t="str">
        <f>"29-2011.00"</f>
        <v>29-2011.00</v>
      </c>
      <c r="BE626" t="s">
        <v>932</v>
      </c>
      <c r="BF626" t="s">
        <v>933</v>
      </c>
      <c r="BG626" t="s">
        <v>934</v>
      </c>
      <c r="BH626">
        <v>2</v>
      </c>
      <c r="BI626">
        <v>2</v>
      </c>
      <c r="BJ626" s="1">
        <v>45717</v>
      </c>
      <c r="BK626" s="1">
        <v>46081</v>
      </c>
      <c r="BL626" s="1">
        <v>45717</v>
      </c>
      <c r="BM626" s="1">
        <v>46081</v>
      </c>
      <c r="BN626">
        <v>40</v>
      </c>
      <c r="BO626">
        <v>0</v>
      </c>
      <c r="BP626">
        <v>8</v>
      </c>
      <c r="BQ626">
        <v>8</v>
      </c>
      <c r="BR626">
        <v>8</v>
      </c>
      <c r="BS626">
        <v>8</v>
      </c>
      <c r="BT626">
        <v>8</v>
      </c>
      <c r="BU626">
        <v>0</v>
      </c>
      <c r="BV626" t="str">
        <f>"7:00 AM"</f>
        <v>7:00 AM</v>
      </c>
      <c r="BW626" t="str">
        <f>"4:00 PM"</f>
        <v>4:00 PM</v>
      </c>
      <c r="BX626" t="s">
        <v>360</v>
      </c>
      <c r="BY626">
        <v>0</v>
      </c>
      <c r="BZ626">
        <v>24</v>
      </c>
      <c r="CA626" t="s">
        <v>115</v>
      </c>
      <c r="CC626" s="2" t="s">
        <v>935</v>
      </c>
      <c r="CD626" t="s">
        <v>250</v>
      </c>
      <c r="CE626" t="s">
        <v>251</v>
      </c>
      <c r="CF626" t="s">
        <v>119</v>
      </c>
      <c r="CG626" t="s">
        <v>120</v>
      </c>
      <c r="CH626" s="3">
        <v>96950</v>
      </c>
      <c r="CI626" s="4">
        <v>23.57</v>
      </c>
      <c r="CK626" s="4">
        <v>35.36</v>
      </c>
      <c r="CM626" t="s">
        <v>136</v>
      </c>
      <c r="CN626" t="s">
        <v>936</v>
      </c>
      <c r="CO626" t="s">
        <v>137</v>
      </c>
      <c r="CQ626" t="s">
        <v>115</v>
      </c>
      <c r="CR626" t="s">
        <v>138</v>
      </c>
      <c r="CS626" t="s">
        <v>139</v>
      </c>
      <c r="CT626" t="s">
        <v>138</v>
      </c>
      <c r="CU626" t="s">
        <v>139</v>
      </c>
      <c r="CV626" t="s">
        <v>138</v>
      </c>
      <c r="CW626" t="s">
        <v>139</v>
      </c>
      <c r="CX626" t="s">
        <v>937</v>
      </c>
      <c r="CY626" s="10">
        <v>16702368202</v>
      </c>
      <c r="CZ626" t="s">
        <v>263</v>
      </c>
      <c r="DA626" t="s">
        <v>938</v>
      </c>
      <c r="DB626" t="s">
        <v>138</v>
      </c>
      <c r="DC626" t="s">
        <v>115</v>
      </c>
      <c r="DD626" t="s">
        <v>939</v>
      </c>
      <c r="DE626" t="s">
        <v>940</v>
      </c>
      <c r="DF626" t="s">
        <v>941</v>
      </c>
      <c r="DG626" t="s">
        <v>249</v>
      </c>
      <c r="DH626" t="s">
        <v>942</v>
      </c>
    </row>
    <row r="627" spans="1:112" ht="14.45" customHeight="1" x14ac:dyDescent="0.25">
      <c r="A627" t="s">
        <v>11911</v>
      </c>
      <c r="B627" t="s">
        <v>248</v>
      </c>
      <c r="C627" s="1">
        <v>45539</v>
      </c>
      <c r="D627" s="1">
        <v>45602</v>
      </c>
      <c r="E627" t="s">
        <v>114</v>
      </c>
      <c r="G627" t="s">
        <v>138</v>
      </c>
      <c r="H627" t="s">
        <v>115</v>
      </c>
      <c r="I627" t="s">
        <v>115</v>
      </c>
      <c r="J627" t="s">
        <v>5450</v>
      </c>
      <c r="L627" t="s">
        <v>5451</v>
      </c>
      <c r="N627" t="s">
        <v>119</v>
      </c>
      <c r="O627" t="s">
        <v>120</v>
      </c>
      <c r="P627" s="3">
        <v>96950</v>
      </c>
      <c r="Q627" t="s">
        <v>121</v>
      </c>
      <c r="S627" s="10">
        <v>16702342362</v>
      </c>
      <c r="U627" t="s">
        <v>5452</v>
      </c>
      <c r="V627">
        <v>541330</v>
      </c>
      <c r="W627" t="s">
        <v>123</v>
      </c>
      <c r="Y627" t="s">
        <v>5453</v>
      </c>
      <c r="Z627" t="s">
        <v>5454</v>
      </c>
      <c r="AA627" t="s">
        <v>1759</v>
      </c>
      <c r="AB627" t="s">
        <v>295</v>
      </c>
      <c r="AC627" t="s">
        <v>5451</v>
      </c>
      <c r="AE627" t="s">
        <v>119</v>
      </c>
      <c r="AF627" t="s">
        <v>120</v>
      </c>
      <c r="AG627" s="3">
        <v>96950</v>
      </c>
      <c r="AH627" t="s">
        <v>121</v>
      </c>
      <c r="AJ627" s="10">
        <v>16702342362</v>
      </c>
      <c r="AL627" t="s">
        <v>5455</v>
      </c>
      <c r="AM627" t="s">
        <v>734</v>
      </c>
      <c r="AN627" t="s">
        <v>5456</v>
      </c>
      <c r="AO627" t="s">
        <v>5457</v>
      </c>
      <c r="AP627" t="s">
        <v>1433</v>
      </c>
      <c r="AQ627" t="s">
        <v>5458</v>
      </c>
      <c r="AR627" t="s">
        <v>5459</v>
      </c>
      <c r="AS627" t="s">
        <v>5460</v>
      </c>
      <c r="AT627" t="s">
        <v>707</v>
      </c>
      <c r="AU627" s="3">
        <v>96910</v>
      </c>
      <c r="AV627" t="s">
        <v>121</v>
      </c>
      <c r="AX627">
        <v>16714779084</v>
      </c>
      <c r="AZ627" t="s">
        <v>5461</v>
      </c>
      <c r="BA627" t="s">
        <v>5462</v>
      </c>
      <c r="BB627" t="s">
        <v>707</v>
      </c>
      <c r="BC627" t="s">
        <v>5463</v>
      </c>
      <c r="BD627" t="str">
        <f>"17-3011.00"</f>
        <v>17-3011.00</v>
      </c>
      <c r="BE627" t="s">
        <v>1408</v>
      </c>
      <c r="BF627" t="s">
        <v>11912</v>
      </c>
      <c r="BG627" t="s">
        <v>11913</v>
      </c>
      <c r="BH627">
        <v>1</v>
      </c>
      <c r="BI627">
        <v>1</v>
      </c>
      <c r="BJ627" s="1">
        <v>45566</v>
      </c>
      <c r="BK627" s="1">
        <v>46660</v>
      </c>
      <c r="BL627" s="1">
        <v>45602</v>
      </c>
      <c r="BM627" s="1">
        <v>46660</v>
      </c>
      <c r="BN627">
        <v>40</v>
      </c>
      <c r="BO627">
        <v>0</v>
      </c>
      <c r="BP627">
        <v>8</v>
      </c>
      <c r="BQ627">
        <v>8</v>
      </c>
      <c r="BR627">
        <v>8</v>
      </c>
      <c r="BS627">
        <v>8</v>
      </c>
      <c r="BT627">
        <v>8</v>
      </c>
      <c r="BU627">
        <v>0</v>
      </c>
      <c r="BV627" t="str">
        <f>"8:00 AM"</f>
        <v>8:00 AM</v>
      </c>
      <c r="BW627" t="str">
        <f>"5:00 PM"</f>
        <v>5:00 PM</v>
      </c>
      <c r="BX627" t="s">
        <v>133</v>
      </c>
      <c r="BY627">
        <v>0</v>
      </c>
      <c r="BZ627">
        <v>24</v>
      </c>
      <c r="CA627" t="s">
        <v>115</v>
      </c>
      <c r="CC627" s="2" t="s">
        <v>11914</v>
      </c>
      <c r="CD627" t="s">
        <v>5466</v>
      </c>
      <c r="CE627" t="s">
        <v>1619</v>
      </c>
      <c r="CF627" t="s">
        <v>119</v>
      </c>
      <c r="CG627" t="s">
        <v>120</v>
      </c>
      <c r="CH627" s="3">
        <v>96950</v>
      </c>
      <c r="CI627" s="4">
        <v>16.18</v>
      </c>
      <c r="CJ627" s="4">
        <v>18.5</v>
      </c>
      <c r="CK627" s="4">
        <v>24.27</v>
      </c>
      <c r="CL627" s="4">
        <v>27.75</v>
      </c>
      <c r="CM627" t="s">
        <v>136</v>
      </c>
      <c r="CN627" t="s">
        <v>139</v>
      </c>
      <c r="CO627" t="s">
        <v>137</v>
      </c>
      <c r="CQ627" t="s">
        <v>115</v>
      </c>
      <c r="CR627" t="s">
        <v>138</v>
      </c>
      <c r="CS627" t="s">
        <v>139</v>
      </c>
      <c r="CT627" t="s">
        <v>138</v>
      </c>
      <c r="CU627" t="s">
        <v>139</v>
      </c>
      <c r="CV627" t="s">
        <v>138</v>
      </c>
      <c r="CW627" t="s">
        <v>139</v>
      </c>
      <c r="CX627" t="s">
        <v>10690</v>
      </c>
      <c r="CY627" s="10">
        <v>16702342362</v>
      </c>
      <c r="CZ627" t="s">
        <v>5455</v>
      </c>
      <c r="DA627" t="s">
        <v>5468</v>
      </c>
      <c r="DB627" t="s">
        <v>138</v>
      </c>
      <c r="DC627" t="s">
        <v>115</v>
      </c>
      <c r="DD627" t="s">
        <v>2407</v>
      </c>
      <c r="DE627" t="s">
        <v>5457</v>
      </c>
      <c r="DF627" t="s">
        <v>1433</v>
      </c>
      <c r="DG627" t="s">
        <v>5462</v>
      </c>
      <c r="DH627" t="s">
        <v>5469</v>
      </c>
    </row>
    <row r="628" spans="1:112" ht="14.45" customHeight="1" x14ac:dyDescent="0.25">
      <c r="A628" t="s">
        <v>12200</v>
      </c>
      <c r="B628" t="s">
        <v>113</v>
      </c>
      <c r="C628" s="1">
        <v>45601</v>
      </c>
      <c r="D628" s="1">
        <v>45602</v>
      </c>
      <c r="E628" t="s">
        <v>114</v>
      </c>
      <c r="G628" t="s">
        <v>115</v>
      </c>
      <c r="H628" t="s">
        <v>115</v>
      </c>
      <c r="I628" t="s">
        <v>115</v>
      </c>
      <c r="J628" t="s">
        <v>527</v>
      </c>
      <c r="K628" t="s">
        <v>528</v>
      </c>
      <c r="L628" t="s">
        <v>529</v>
      </c>
      <c r="M628" t="s">
        <v>530</v>
      </c>
      <c r="N628" t="s">
        <v>128</v>
      </c>
      <c r="O628" t="s">
        <v>120</v>
      </c>
      <c r="P628" s="3">
        <v>96950</v>
      </c>
      <c r="Q628" t="s">
        <v>121</v>
      </c>
      <c r="S628" s="10">
        <v>16702352883</v>
      </c>
      <c r="U628" t="s">
        <v>531</v>
      </c>
      <c r="V628">
        <v>56132</v>
      </c>
      <c r="W628" t="s">
        <v>123</v>
      </c>
      <c r="Y628" t="s">
        <v>533</v>
      </c>
      <c r="Z628" t="s">
        <v>534</v>
      </c>
      <c r="AA628" t="s">
        <v>535</v>
      </c>
      <c r="AB628" t="s">
        <v>516</v>
      </c>
      <c r="AC628" t="s">
        <v>529</v>
      </c>
      <c r="AD628" t="s">
        <v>536</v>
      </c>
      <c r="AE628" t="s">
        <v>128</v>
      </c>
      <c r="AF628" t="s">
        <v>120</v>
      </c>
      <c r="AG628" s="3">
        <v>96950</v>
      </c>
      <c r="AH628" t="s">
        <v>121</v>
      </c>
      <c r="AJ628" s="10">
        <v>16702352883</v>
      </c>
      <c r="AL628" t="s">
        <v>537</v>
      </c>
      <c r="BD628" t="str">
        <f>"39-9011.00"</f>
        <v>39-9011.00</v>
      </c>
      <c r="BE628" t="s">
        <v>538</v>
      </c>
      <c r="BF628" t="s">
        <v>539</v>
      </c>
      <c r="BG628" t="s">
        <v>540</v>
      </c>
      <c r="BH628">
        <v>5</v>
      </c>
      <c r="BJ628" s="1">
        <v>45658</v>
      </c>
      <c r="BK628" s="1">
        <v>46022</v>
      </c>
      <c r="BN628">
        <v>35</v>
      </c>
      <c r="BO628">
        <v>0</v>
      </c>
      <c r="BP628">
        <v>7</v>
      </c>
      <c r="BQ628">
        <v>7</v>
      </c>
      <c r="BR628">
        <v>7</v>
      </c>
      <c r="BS628">
        <v>7</v>
      </c>
      <c r="BT628">
        <v>7</v>
      </c>
      <c r="BU628">
        <v>0</v>
      </c>
      <c r="BV628" t="str">
        <f>"8:00 AM"</f>
        <v>8:00 AM</v>
      </c>
      <c r="BW628" t="str">
        <f>"4:00 PM"</f>
        <v>4:00 PM</v>
      </c>
      <c r="BX628" t="s">
        <v>133</v>
      </c>
      <c r="BY628">
        <v>0</v>
      </c>
      <c r="BZ628">
        <v>12</v>
      </c>
      <c r="CA628" t="s">
        <v>115</v>
      </c>
      <c r="CC628" s="2" t="s">
        <v>541</v>
      </c>
      <c r="CD628" t="s">
        <v>529</v>
      </c>
      <c r="CE628" t="s">
        <v>542</v>
      </c>
      <c r="CF628" t="s">
        <v>128</v>
      </c>
      <c r="CG628" t="s">
        <v>120</v>
      </c>
      <c r="CH628" s="3">
        <v>96950</v>
      </c>
      <c r="CI628" s="4">
        <v>7.81</v>
      </c>
      <c r="CJ628" s="4">
        <v>7.81</v>
      </c>
      <c r="CK628" s="4">
        <v>11.72</v>
      </c>
      <c r="CL628" s="4">
        <v>11.72</v>
      </c>
      <c r="CM628" t="s">
        <v>136</v>
      </c>
      <c r="CN628" t="s">
        <v>191</v>
      </c>
      <c r="CO628" t="s">
        <v>137</v>
      </c>
      <c r="CQ628" t="s">
        <v>115</v>
      </c>
      <c r="CR628" t="s">
        <v>138</v>
      </c>
      <c r="CS628" t="s">
        <v>139</v>
      </c>
      <c r="CT628" t="s">
        <v>138</v>
      </c>
      <c r="CU628" t="s">
        <v>139</v>
      </c>
      <c r="CV628" t="s">
        <v>138</v>
      </c>
      <c r="CW628" t="s">
        <v>139</v>
      </c>
      <c r="CX628" t="s">
        <v>543</v>
      </c>
      <c r="CY628" s="10">
        <v>16702352883</v>
      </c>
      <c r="CZ628" t="s">
        <v>537</v>
      </c>
      <c r="DA628" t="s">
        <v>331</v>
      </c>
      <c r="DB628" t="s">
        <v>138</v>
      </c>
      <c r="DC628" t="s">
        <v>115</v>
      </c>
    </row>
    <row r="629" spans="1:112" ht="14.45" customHeight="1" x14ac:dyDescent="0.25">
      <c r="A629" t="s">
        <v>12668</v>
      </c>
      <c r="B629" t="s">
        <v>248</v>
      </c>
      <c r="C629" s="1">
        <v>45539</v>
      </c>
      <c r="D629" s="1">
        <v>45602</v>
      </c>
      <c r="E629" t="s">
        <v>114</v>
      </c>
      <c r="G629" t="s">
        <v>115</v>
      </c>
      <c r="H629" t="s">
        <v>115</v>
      </c>
      <c r="I629" t="s">
        <v>115</v>
      </c>
      <c r="J629" t="s">
        <v>249</v>
      </c>
      <c r="L629" t="s">
        <v>250</v>
      </c>
      <c r="M629" t="s">
        <v>251</v>
      </c>
      <c r="N629" t="s">
        <v>119</v>
      </c>
      <c r="O629" t="s">
        <v>120</v>
      </c>
      <c r="P629" s="3">
        <v>96950</v>
      </c>
      <c r="Q629" t="s">
        <v>121</v>
      </c>
      <c r="S629" s="10">
        <v>16702368202</v>
      </c>
      <c r="T629">
        <v>3554</v>
      </c>
      <c r="U629" t="s">
        <v>252</v>
      </c>
      <c r="V629">
        <v>62211</v>
      </c>
      <c r="W629" t="s">
        <v>123</v>
      </c>
      <c r="Y629" t="s">
        <v>253</v>
      </c>
      <c r="Z629" t="s">
        <v>254</v>
      </c>
      <c r="AA629" t="s">
        <v>255</v>
      </c>
      <c r="AB629" t="s">
        <v>256</v>
      </c>
      <c r="AC629" t="s">
        <v>250</v>
      </c>
      <c r="AD629" t="s">
        <v>251</v>
      </c>
      <c r="AE629" t="s">
        <v>119</v>
      </c>
      <c r="AF629" t="s">
        <v>120</v>
      </c>
      <c r="AG629" s="3">
        <v>96950</v>
      </c>
      <c r="AH629" t="s">
        <v>121</v>
      </c>
      <c r="AJ629" s="10">
        <v>16702368202</v>
      </c>
      <c r="AK629">
        <v>3554</v>
      </c>
      <c r="AL629" t="s">
        <v>257</v>
      </c>
      <c r="BD629" t="str">
        <f>"29-2034.00"</f>
        <v>29-2034.00</v>
      </c>
      <c r="BE629" t="s">
        <v>8685</v>
      </c>
      <c r="BF629" t="s">
        <v>10358</v>
      </c>
      <c r="BG629" t="s">
        <v>10359</v>
      </c>
      <c r="BH629">
        <v>1</v>
      </c>
      <c r="BI629">
        <v>1</v>
      </c>
      <c r="BJ629" s="1">
        <v>45658</v>
      </c>
      <c r="BK629" s="1">
        <v>46022</v>
      </c>
      <c r="BL629" s="1">
        <v>45658</v>
      </c>
      <c r="BM629" s="1">
        <v>46022</v>
      </c>
      <c r="BN629">
        <v>40</v>
      </c>
      <c r="BO629">
        <v>0</v>
      </c>
      <c r="BP629">
        <v>8</v>
      </c>
      <c r="BQ629">
        <v>8</v>
      </c>
      <c r="BR629">
        <v>8</v>
      </c>
      <c r="BS629">
        <v>8</v>
      </c>
      <c r="BT629">
        <v>8</v>
      </c>
      <c r="BU629">
        <v>0</v>
      </c>
      <c r="BV629" t="str">
        <f>"7:30 AM"</f>
        <v>7:30 AM</v>
      </c>
      <c r="BW629" t="str">
        <f>"4:30 PM"</f>
        <v>4:30 PM</v>
      </c>
      <c r="BX629" t="s">
        <v>189</v>
      </c>
      <c r="BY629">
        <v>0</v>
      </c>
      <c r="BZ629">
        <v>24</v>
      </c>
      <c r="CA629" t="s">
        <v>115</v>
      </c>
      <c r="CC629" s="2" t="s">
        <v>10360</v>
      </c>
      <c r="CD629" t="s">
        <v>250</v>
      </c>
      <c r="CE629" t="s">
        <v>251</v>
      </c>
      <c r="CF629" t="s">
        <v>119</v>
      </c>
      <c r="CG629" t="s">
        <v>120</v>
      </c>
      <c r="CH629" s="3">
        <v>96950</v>
      </c>
      <c r="CI629" s="4">
        <v>14.62</v>
      </c>
      <c r="CJ629" s="4">
        <v>23.55</v>
      </c>
      <c r="CK629" s="4">
        <v>21.93</v>
      </c>
      <c r="CL629" s="4">
        <v>35.33</v>
      </c>
      <c r="CM629" t="s">
        <v>136</v>
      </c>
      <c r="CN629" t="s">
        <v>12669</v>
      </c>
      <c r="CO629" t="s">
        <v>137</v>
      </c>
      <c r="CQ629" t="s">
        <v>115</v>
      </c>
      <c r="CR629" t="s">
        <v>138</v>
      </c>
      <c r="CS629" t="s">
        <v>139</v>
      </c>
      <c r="CT629" t="s">
        <v>138</v>
      </c>
      <c r="CU629" t="s">
        <v>139</v>
      </c>
      <c r="CV629" t="s">
        <v>139</v>
      </c>
      <c r="CW629" t="s">
        <v>139</v>
      </c>
      <c r="CX629" t="s">
        <v>937</v>
      </c>
      <c r="CY629" s="10">
        <v>16702368202</v>
      </c>
      <c r="CZ629" t="s">
        <v>263</v>
      </c>
      <c r="DA629" t="s">
        <v>938</v>
      </c>
      <c r="DB629" t="s">
        <v>138</v>
      </c>
      <c r="DC629" t="s">
        <v>115</v>
      </c>
      <c r="DD629" t="s">
        <v>264</v>
      </c>
      <c r="DE629" t="s">
        <v>265</v>
      </c>
      <c r="DF629" t="s">
        <v>4316</v>
      </c>
      <c r="DG629" t="s">
        <v>249</v>
      </c>
      <c r="DH629" t="s">
        <v>267</v>
      </c>
    </row>
    <row r="630" spans="1:112" ht="14.45" customHeight="1" x14ac:dyDescent="0.25">
      <c r="A630" t="s">
        <v>12757</v>
      </c>
      <c r="B630" t="s">
        <v>248</v>
      </c>
      <c r="C630" s="1">
        <v>45525</v>
      </c>
      <c r="D630" s="1">
        <v>45602</v>
      </c>
      <c r="E630" t="s">
        <v>114</v>
      </c>
      <c r="G630" t="s">
        <v>138</v>
      </c>
      <c r="H630" t="s">
        <v>115</v>
      </c>
      <c r="I630" t="s">
        <v>115</v>
      </c>
      <c r="J630" t="s">
        <v>1930</v>
      </c>
      <c r="K630" t="s">
        <v>2331</v>
      </c>
      <c r="L630" t="s">
        <v>2332</v>
      </c>
      <c r="M630" t="s">
        <v>2333</v>
      </c>
      <c r="N630" t="s">
        <v>119</v>
      </c>
      <c r="O630" t="s">
        <v>120</v>
      </c>
      <c r="P630" s="3">
        <v>96950</v>
      </c>
      <c r="Q630" t="s">
        <v>121</v>
      </c>
      <c r="S630" s="10">
        <v>16702346412</v>
      </c>
      <c r="T630">
        <v>1510</v>
      </c>
      <c r="U630" t="s">
        <v>1934</v>
      </c>
      <c r="V630">
        <v>72111</v>
      </c>
      <c r="W630" t="s">
        <v>123</v>
      </c>
      <c r="Y630" t="s">
        <v>499</v>
      </c>
      <c r="Z630" t="s">
        <v>199</v>
      </c>
      <c r="AB630" t="s">
        <v>500</v>
      </c>
      <c r="AC630" t="s">
        <v>2332</v>
      </c>
      <c r="AD630" t="s">
        <v>2333</v>
      </c>
      <c r="AE630" t="s">
        <v>119</v>
      </c>
      <c r="AF630" t="s">
        <v>120</v>
      </c>
      <c r="AG630" s="3">
        <v>96950</v>
      </c>
      <c r="AH630" t="s">
        <v>121</v>
      </c>
      <c r="AJ630" s="10">
        <v>16702852190</v>
      </c>
      <c r="AL630" t="s">
        <v>501</v>
      </c>
      <c r="BD630" t="str">
        <f>"53-7065.00"</f>
        <v>53-7065.00</v>
      </c>
      <c r="BE630" t="s">
        <v>519</v>
      </c>
      <c r="BF630" t="s">
        <v>8975</v>
      </c>
      <c r="BG630" t="s">
        <v>3501</v>
      </c>
      <c r="BH630">
        <v>2</v>
      </c>
      <c r="BI630">
        <v>2</v>
      </c>
      <c r="BJ630" s="1">
        <v>45566</v>
      </c>
      <c r="BK630" s="1">
        <v>46660</v>
      </c>
      <c r="BL630" s="1">
        <v>45602</v>
      </c>
      <c r="BM630" s="1">
        <v>46660</v>
      </c>
      <c r="BN630">
        <v>35</v>
      </c>
      <c r="BO630">
        <v>0</v>
      </c>
      <c r="BP630">
        <v>7</v>
      </c>
      <c r="BQ630">
        <v>7</v>
      </c>
      <c r="BR630">
        <v>7</v>
      </c>
      <c r="BS630">
        <v>7</v>
      </c>
      <c r="BT630">
        <v>7</v>
      </c>
      <c r="BU630">
        <v>0</v>
      </c>
      <c r="BV630" t="str">
        <f>"8:00 AM"</f>
        <v>8:00 AM</v>
      </c>
      <c r="BW630" t="str">
        <f>"4:00 PM"</f>
        <v>4:00 PM</v>
      </c>
      <c r="BX630" t="s">
        <v>133</v>
      </c>
      <c r="BY630">
        <v>0</v>
      </c>
      <c r="BZ630">
        <v>12</v>
      </c>
      <c r="CA630" t="s">
        <v>115</v>
      </c>
      <c r="CC630" t="s">
        <v>10124</v>
      </c>
      <c r="CD630" t="s">
        <v>8977</v>
      </c>
      <c r="CE630" t="s">
        <v>2333</v>
      </c>
      <c r="CF630" t="s">
        <v>119</v>
      </c>
      <c r="CG630" t="s">
        <v>120</v>
      </c>
      <c r="CH630" s="3">
        <v>96950</v>
      </c>
      <c r="CI630" s="4">
        <v>8.86</v>
      </c>
      <c r="CJ630" s="4">
        <v>10</v>
      </c>
      <c r="CK630" s="4">
        <v>13.29</v>
      </c>
      <c r="CL630" s="4">
        <v>15</v>
      </c>
      <c r="CM630" t="s">
        <v>136</v>
      </c>
      <c r="CN630" t="s">
        <v>2336</v>
      </c>
      <c r="CO630" t="s">
        <v>137</v>
      </c>
      <c r="CQ630" t="s">
        <v>115</v>
      </c>
      <c r="CR630" t="s">
        <v>138</v>
      </c>
      <c r="CS630" t="s">
        <v>139</v>
      </c>
      <c r="CT630" t="s">
        <v>138</v>
      </c>
      <c r="CU630" t="s">
        <v>138</v>
      </c>
      <c r="CV630" t="s">
        <v>138</v>
      </c>
      <c r="CW630" t="s">
        <v>139</v>
      </c>
      <c r="CX630" t="s">
        <v>611</v>
      </c>
      <c r="CY630" s="10">
        <v>16702346412</v>
      </c>
      <c r="CZ630" t="s">
        <v>2337</v>
      </c>
      <c r="DA630" t="s">
        <v>451</v>
      </c>
      <c r="DB630" t="s">
        <v>138</v>
      </c>
      <c r="DC630" t="s">
        <v>115</v>
      </c>
      <c r="DD630" t="s">
        <v>499</v>
      </c>
      <c r="DE630" t="s">
        <v>199</v>
      </c>
      <c r="DG630" t="s">
        <v>2338</v>
      </c>
      <c r="DH630" t="s">
        <v>501</v>
      </c>
    </row>
    <row r="631" spans="1:112" ht="14.45" customHeight="1" x14ac:dyDescent="0.25">
      <c r="A631" t="s">
        <v>12972</v>
      </c>
      <c r="B631" t="s">
        <v>248</v>
      </c>
      <c r="C631" s="1">
        <v>45538</v>
      </c>
      <c r="D631" s="1">
        <v>45602</v>
      </c>
      <c r="E631" t="s">
        <v>210</v>
      </c>
      <c r="F631" s="1">
        <v>45564</v>
      </c>
      <c r="G631" t="s">
        <v>115</v>
      </c>
      <c r="H631" t="s">
        <v>115</v>
      </c>
      <c r="I631" t="s">
        <v>115</v>
      </c>
      <c r="J631" t="s">
        <v>2213</v>
      </c>
      <c r="K631" t="s">
        <v>2214</v>
      </c>
      <c r="L631" t="s">
        <v>2215</v>
      </c>
      <c r="M631" t="s">
        <v>2216</v>
      </c>
      <c r="N631" t="s">
        <v>128</v>
      </c>
      <c r="O631" t="s">
        <v>120</v>
      </c>
      <c r="P631" s="3">
        <v>96950</v>
      </c>
      <c r="Q631" t="s">
        <v>121</v>
      </c>
      <c r="R631" t="s">
        <v>139</v>
      </c>
      <c r="S631" s="10">
        <v>16702872378</v>
      </c>
      <c r="U631" t="s">
        <v>2217</v>
      </c>
      <c r="V631">
        <v>561720</v>
      </c>
      <c r="W631" t="s">
        <v>123</v>
      </c>
      <c r="Y631" t="s">
        <v>1710</v>
      </c>
      <c r="Z631" t="s">
        <v>2218</v>
      </c>
      <c r="AA631" t="s">
        <v>2219</v>
      </c>
      <c r="AB631" t="s">
        <v>2220</v>
      </c>
      <c r="AC631" t="s">
        <v>2215</v>
      </c>
      <c r="AD631" t="s">
        <v>2216</v>
      </c>
      <c r="AE631" t="s">
        <v>128</v>
      </c>
      <c r="AF631" t="s">
        <v>120</v>
      </c>
      <c r="AG631" s="3">
        <v>96950</v>
      </c>
      <c r="AH631" t="s">
        <v>121</v>
      </c>
      <c r="AJ631" s="10">
        <v>16702872348</v>
      </c>
      <c r="AL631" t="s">
        <v>2221</v>
      </c>
      <c r="BD631" t="str">
        <f>"37-2011.00"</f>
        <v>37-2011.00</v>
      </c>
      <c r="BE631" t="s">
        <v>1133</v>
      </c>
      <c r="BF631" t="s">
        <v>12973</v>
      </c>
      <c r="BG631" t="s">
        <v>1431</v>
      </c>
      <c r="BH631">
        <v>1</v>
      </c>
      <c r="BI631">
        <v>1</v>
      </c>
      <c r="BJ631" s="1">
        <v>45566</v>
      </c>
      <c r="BK631" s="1">
        <v>45930</v>
      </c>
      <c r="BL631" s="1">
        <v>45602</v>
      </c>
      <c r="BM631" s="1">
        <v>45930</v>
      </c>
      <c r="BN631">
        <v>40</v>
      </c>
      <c r="BO631">
        <v>0</v>
      </c>
      <c r="BP631">
        <v>8</v>
      </c>
      <c r="BQ631">
        <v>8</v>
      </c>
      <c r="BR631">
        <v>8</v>
      </c>
      <c r="BS631">
        <v>8</v>
      </c>
      <c r="BT631">
        <v>8</v>
      </c>
      <c r="BU631">
        <v>0</v>
      </c>
      <c r="BV631" t="str">
        <f>"8:00 AM"</f>
        <v>8:00 AM</v>
      </c>
      <c r="BW631" t="str">
        <f>"5:00 PM"</f>
        <v>5:00 PM</v>
      </c>
      <c r="BX631" t="s">
        <v>240</v>
      </c>
      <c r="BY631">
        <v>0</v>
      </c>
      <c r="BZ631">
        <v>3</v>
      </c>
      <c r="CA631" t="s">
        <v>115</v>
      </c>
      <c r="CC631" t="s">
        <v>12974</v>
      </c>
      <c r="CD631" t="s">
        <v>2215</v>
      </c>
      <c r="CE631" t="s">
        <v>2216</v>
      </c>
      <c r="CF631" t="s">
        <v>128</v>
      </c>
      <c r="CG631" t="s">
        <v>120</v>
      </c>
      <c r="CH631" s="3">
        <v>96950</v>
      </c>
      <c r="CI631" s="4">
        <v>8.2899999999999991</v>
      </c>
      <c r="CJ631" s="4">
        <v>8.2899999999999991</v>
      </c>
      <c r="CK631" s="4">
        <v>12.44</v>
      </c>
      <c r="CL631" s="4">
        <v>12.44</v>
      </c>
      <c r="CM631" t="s">
        <v>136</v>
      </c>
      <c r="CN631" t="s">
        <v>240</v>
      </c>
      <c r="CO631" t="s">
        <v>137</v>
      </c>
      <c r="CQ631" t="s">
        <v>115</v>
      </c>
      <c r="CR631" t="s">
        <v>138</v>
      </c>
      <c r="CS631" t="s">
        <v>139</v>
      </c>
      <c r="CT631" t="s">
        <v>138</v>
      </c>
      <c r="CU631" t="s">
        <v>138</v>
      </c>
      <c r="CV631" t="s">
        <v>138</v>
      </c>
      <c r="CW631" t="s">
        <v>139</v>
      </c>
      <c r="CX631" t="s">
        <v>2225</v>
      </c>
      <c r="CY631" s="10">
        <v>16702872348</v>
      </c>
      <c r="CZ631" t="s">
        <v>2221</v>
      </c>
      <c r="DA631" t="s">
        <v>417</v>
      </c>
      <c r="DB631" t="s">
        <v>138</v>
      </c>
      <c r="DC631" t="s">
        <v>115</v>
      </c>
    </row>
    <row r="632" spans="1:112" ht="14.45" customHeight="1" x14ac:dyDescent="0.25">
      <c r="A632" t="s">
        <v>13093</v>
      </c>
      <c r="B632" t="s">
        <v>158</v>
      </c>
      <c r="C632" s="1">
        <v>45570</v>
      </c>
      <c r="D632" s="1">
        <v>45602</v>
      </c>
      <c r="E632" t="s">
        <v>114</v>
      </c>
      <c r="G632" t="s">
        <v>115</v>
      </c>
      <c r="H632" t="s">
        <v>115</v>
      </c>
      <c r="I632" t="s">
        <v>115</v>
      </c>
      <c r="J632" t="s">
        <v>3696</v>
      </c>
      <c r="L632" t="s">
        <v>13094</v>
      </c>
      <c r="M632" t="s">
        <v>13095</v>
      </c>
      <c r="N632" t="s">
        <v>128</v>
      </c>
      <c r="O632" t="s">
        <v>120</v>
      </c>
      <c r="P632" s="3">
        <v>96950</v>
      </c>
      <c r="Q632" t="s">
        <v>121</v>
      </c>
      <c r="S632" s="10">
        <v>16702337732</v>
      </c>
      <c r="U632" t="s">
        <v>3699</v>
      </c>
      <c r="V632">
        <v>541330</v>
      </c>
      <c r="W632" t="s">
        <v>123</v>
      </c>
      <c r="Y632" t="s">
        <v>3700</v>
      </c>
      <c r="Z632" t="s">
        <v>3701</v>
      </c>
      <c r="AA632" t="s">
        <v>3702</v>
      </c>
      <c r="AB632" t="s">
        <v>126</v>
      </c>
      <c r="AC632" t="s">
        <v>13094</v>
      </c>
      <c r="AD632" t="s">
        <v>13096</v>
      </c>
      <c r="AE632" t="s">
        <v>128</v>
      </c>
      <c r="AF632" t="s">
        <v>120</v>
      </c>
      <c r="AG632" s="3">
        <v>96950</v>
      </c>
      <c r="AH632" t="s">
        <v>121</v>
      </c>
      <c r="AJ632" s="10">
        <v>16702337732</v>
      </c>
      <c r="AL632" t="s">
        <v>3703</v>
      </c>
      <c r="BD632" t="str">
        <f>"17-3011.00"</f>
        <v>17-3011.00</v>
      </c>
      <c r="BE632" t="s">
        <v>1408</v>
      </c>
      <c r="BF632" t="s">
        <v>13097</v>
      </c>
      <c r="BG632" t="s">
        <v>3705</v>
      </c>
      <c r="BH632">
        <v>5</v>
      </c>
      <c r="BJ632" s="1">
        <v>45597</v>
      </c>
      <c r="BK632" s="1">
        <v>45961</v>
      </c>
      <c r="BN632">
        <v>35</v>
      </c>
      <c r="BO632">
        <v>0</v>
      </c>
      <c r="BP632">
        <v>7</v>
      </c>
      <c r="BQ632">
        <v>7</v>
      </c>
      <c r="BR632">
        <v>7</v>
      </c>
      <c r="BS632">
        <v>7</v>
      </c>
      <c r="BT632">
        <v>7</v>
      </c>
      <c r="BU632">
        <v>0</v>
      </c>
      <c r="BV632" t="str">
        <f>"9:00 AM"</f>
        <v>9:00 AM</v>
      </c>
      <c r="BW632" t="str">
        <f>"5:00 PM"</f>
        <v>5:00 PM</v>
      </c>
      <c r="BX632" t="s">
        <v>189</v>
      </c>
      <c r="BY632">
        <v>0</v>
      </c>
      <c r="BZ632">
        <v>6</v>
      </c>
      <c r="CA632" t="s">
        <v>115</v>
      </c>
      <c r="CC632" s="2" t="s">
        <v>13098</v>
      </c>
      <c r="CD632" t="s">
        <v>3707</v>
      </c>
      <c r="CE632" t="s">
        <v>13096</v>
      </c>
      <c r="CF632" t="s">
        <v>128</v>
      </c>
      <c r="CG632" t="s">
        <v>120</v>
      </c>
      <c r="CH632" s="3">
        <v>96950</v>
      </c>
      <c r="CI632" s="4">
        <v>16.18</v>
      </c>
      <c r="CJ632" s="4">
        <v>16.18</v>
      </c>
      <c r="CK632" s="4">
        <v>24.27</v>
      </c>
      <c r="CL632" s="4">
        <v>24.27</v>
      </c>
      <c r="CM632" t="s">
        <v>136</v>
      </c>
      <c r="CN632" t="s">
        <v>224</v>
      </c>
      <c r="CO632" t="s">
        <v>137</v>
      </c>
      <c r="CQ632" t="s">
        <v>115</v>
      </c>
      <c r="CR632" t="s">
        <v>138</v>
      </c>
      <c r="CS632" t="s">
        <v>139</v>
      </c>
      <c r="CT632" t="s">
        <v>138</v>
      </c>
      <c r="CU632" t="s">
        <v>139</v>
      </c>
      <c r="CV632" t="s">
        <v>138</v>
      </c>
      <c r="CW632" t="s">
        <v>139</v>
      </c>
      <c r="CX632" s="2" t="s">
        <v>3708</v>
      </c>
      <c r="CY632" s="10">
        <v>16702858730</v>
      </c>
      <c r="CZ632" t="s">
        <v>1443</v>
      </c>
      <c r="DA632" t="s">
        <v>331</v>
      </c>
      <c r="DB632" t="s">
        <v>138</v>
      </c>
      <c r="DC632" t="s">
        <v>115</v>
      </c>
    </row>
    <row r="633" spans="1:112" ht="14.45" customHeight="1" x14ac:dyDescent="0.25">
      <c r="A633" t="s">
        <v>13444</v>
      </c>
      <c r="B633" t="s">
        <v>248</v>
      </c>
      <c r="C633" s="1">
        <v>45538</v>
      </c>
      <c r="D633" s="1">
        <v>45602</v>
      </c>
      <c r="E633" t="s">
        <v>114</v>
      </c>
      <c r="G633" t="s">
        <v>115</v>
      </c>
      <c r="H633" t="s">
        <v>115</v>
      </c>
      <c r="I633" t="s">
        <v>115</v>
      </c>
      <c r="J633" t="s">
        <v>509</v>
      </c>
      <c r="L633" t="s">
        <v>517</v>
      </c>
      <c r="M633" t="s">
        <v>512</v>
      </c>
      <c r="N633" t="s">
        <v>272</v>
      </c>
      <c r="O633" t="s">
        <v>120</v>
      </c>
      <c r="P633" s="3">
        <v>96952</v>
      </c>
      <c r="Q633" t="s">
        <v>121</v>
      </c>
      <c r="R633" t="s">
        <v>439</v>
      </c>
      <c r="S633" s="10">
        <v>16704330105</v>
      </c>
      <c r="U633" t="s">
        <v>513</v>
      </c>
      <c r="V633">
        <v>11121</v>
      </c>
      <c r="W633" t="s">
        <v>123</v>
      </c>
      <c r="Y633" t="s">
        <v>514</v>
      </c>
      <c r="Z633" t="s">
        <v>515</v>
      </c>
      <c r="AB633" t="s">
        <v>516</v>
      </c>
      <c r="AC633" t="s">
        <v>517</v>
      </c>
      <c r="AD633" t="s">
        <v>512</v>
      </c>
      <c r="AE633" t="s">
        <v>272</v>
      </c>
      <c r="AF633" t="s">
        <v>120</v>
      </c>
      <c r="AG633" s="3">
        <v>96952</v>
      </c>
      <c r="AH633" t="s">
        <v>121</v>
      </c>
      <c r="AI633" t="s">
        <v>439</v>
      </c>
      <c r="AJ633" s="10">
        <v>16704330105</v>
      </c>
      <c r="AL633" t="s">
        <v>518</v>
      </c>
      <c r="BD633" t="str">
        <f>"45-2092.00"</f>
        <v>45-2092.00</v>
      </c>
      <c r="BE633" t="s">
        <v>1875</v>
      </c>
      <c r="BF633" t="s">
        <v>9249</v>
      </c>
      <c r="BG633" t="s">
        <v>2269</v>
      </c>
      <c r="BH633">
        <v>2</v>
      </c>
      <c r="BI633">
        <v>2</v>
      </c>
      <c r="BJ633" s="1">
        <v>45658</v>
      </c>
      <c r="BK633" s="1">
        <v>46022</v>
      </c>
      <c r="BL633" s="1">
        <v>45658</v>
      </c>
      <c r="BM633" s="1">
        <v>46022</v>
      </c>
      <c r="BN633">
        <v>35</v>
      </c>
      <c r="BO633">
        <v>0</v>
      </c>
      <c r="BP633">
        <v>7</v>
      </c>
      <c r="BQ633">
        <v>0</v>
      </c>
      <c r="BR633">
        <v>7</v>
      </c>
      <c r="BS633">
        <v>7</v>
      </c>
      <c r="BT633">
        <v>7</v>
      </c>
      <c r="BU633">
        <v>7</v>
      </c>
      <c r="BV633" t="str">
        <f>"7:00 AM"</f>
        <v>7:00 AM</v>
      </c>
      <c r="BW633" t="str">
        <f>"4:00 PM"</f>
        <v>4:00 PM</v>
      </c>
      <c r="BX633" t="s">
        <v>240</v>
      </c>
      <c r="BY633">
        <v>0</v>
      </c>
      <c r="BZ633">
        <v>3</v>
      </c>
      <c r="CA633" t="s">
        <v>115</v>
      </c>
      <c r="CC633" t="s">
        <v>449</v>
      </c>
      <c r="CD633" t="s">
        <v>522</v>
      </c>
      <c r="CE633" t="s">
        <v>512</v>
      </c>
      <c r="CF633" t="s">
        <v>272</v>
      </c>
      <c r="CG633" t="s">
        <v>120</v>
      </c>
      <c r="CH633" s="3">
        <v>96952</v>
      </c>
      <c r="CI633" s="4">
        <v>11.91</v>
      </c>
      <c r="CJ633" s="4">
        <v>11.91</v>
      </c>
      <c r="CK633" s="4">
        <v>17.87</v>
      </c>
      <c r="CL633" s="4">
        <v>17.87</v>
      </c>
      <c r="CM633" t="s">
        <v>136</v>
      </c>
      <c r="CN633" t="s">
        <v>449</v>
      </c>
      <c r="CO633" t="s">
        <v>137</v>
      </c>
      <c r="CQ633" t="s">
        <v>115</v>
      </c>
      <c r="CR633" t="s">
        <v>138</v>
      </c>
      <c r="CS633" t="s">
        <v>139</v>
      </c>
      <c r="CT633" t="s">
        <v>138</v>
      </c>
      <c r="CU633" t="s">
        <v>139</v>
      </c>
      <c r="CV633" t="s">
        <v>138</v>
      </c>
      <c r="CW633" t="s">
        <v>139</v>
      </c>
      <c r="CX633" t="s">
        <v>450</v>
      </c>
      <c r="CY633" s="10">
        <v>16704330105</v>
      </c>
      <c r="CZ633" t="s">
        <v>518</v>
      </c>
      <c r="DA633" t="s">
        <v>208</v>
      </c>
      <c r="DB633" t="s">
        <v>138</v>
      </c>
      <c r="DC633" t="s">
        <v>115</v>
      </c>
    </row>
    <row r="634" spans="1:112" ht="14.45" customHeight="1" x14ac:dyDescent="0.25">
      <c r="A634" t="s">
        <v>13841</v>
      </c>
      <c r="B634" t="s">
        <v>248</v>
      </c>
      <c r="C634" s="1">
        <v>45519</v>
      </c>
      <c r="D634" s="1">
        <v>45602</v>
      </c>
      <c r="E634" t="s">
        <v>210</v>
      </c>
      <c r="F634" s="1">
        <v>45599</v>
      </c>
      <c r="G634" t="s">
        <v>115</v>
      </c>
      <c r="H634" t="s">
        <v>115</v>
      </c>
      <c r="I634" t="s">
        <v>115</v>
      </c>
      <c r="J634" t="s">
        <v>976</v>
      </c>
      <c r="L634" t="s">
        <v>977</v>
      </c>
      <c r="M634" t="s">
        <v>978</v>
      </c>
      <c r="N634" t="s">
        <v>119</v>
      </c>
      <c r="O634" t="s">
        <v>120</v>
      </c>
      <c r="P634" s="3">
        <v>96950</v>
      </c>
      <c r="Q634" t="s">
        <v>121</v>
      </c>
      <c r="S634" s="10">
        <v>16702341795</v>
      </c>
      <c r="U634" t="s">
        <v>979</v>
      </c>
      <c r="V634">
        <v>56179</v>
      </c>
      <c r="W634" t="s">
        <v>123</v>
      </c>
      <c r="Y634" t="s">
        <v>215</v>
      </c>
      <c r="Z634" t="s">
        <v>148</v>
      </c>
      <c r="AA634" t="s">
        <v>980</v>
      </c>
      <c r="AB634" t="s">
        <v>981</v>
      </c>
      <c r="AC634" t="s">
        <v>977</v>
      </c>
      <c r="AD634" t="s">
        <v>978</v>
      </c>
      <c r="AE634" t="s">
        <v>128</v>
      </c>
      <c r="AF634" t="s">
        <v>120</v>
      </c>
      <c r="AG634" s="3">
        <v>96950</v>
      </c>
      <c r="AH634" t="s">
        <v>121</v>
      </c>
      <c r="AJ634" s="10">
        <v>16702341795</v>
      </c>
      <c r="AL634" t="s">
        <v>983</v>
      </c>
      <c r="BD634" t="str">
        <f>"49-9071.00"</f>
        <v>49-9071.00</v>
      </c>
      <c r="BE634" t="s">
        <v>169</v>
      </c>
      <c r="BF634" t="s">
        <v>8805</v>
      </c>
      <c r="BG634" t="s">
        <v>661</v>
      </c>
      <c r="BH634">
        <v>15</v>
      </c>
      <c r="BI634">
        <v>15</v>
      </c>
      <c r="BJ634" s="1">
        <v>45601</v>
      </c>
      <c r="BK634" s="1">
        <v>45965</v>
      </c>
      <c r="BL634" s="1">
        <v>45602</v>
      </c>
      <c r="BM634" s="1">
        <v>45965</v>
      </c>
      <c r="BN634">
        <v>40</v>
      </c>
      <c r="BO634">
        <v>0</v>
      </c>
      <c r="BP634">
        <v>8</v>
      </c>
      <c r="BQ634">
        <v>8</v>
      </c>
      <c r="BR634">
        <v>8</v>
      </c>
      <c r="BS634">
        <v>8</v>
      </c>
      <c r="BT634">
        <v>8</v>
      </c>
      <c r="BU634">
        <v>0</v>
      </c>
      <c r="BV634" t="str">
        <f>"8:00 AM"</f>
        <v>8:00 AM</v>
      </c>
      <c r="BW634" t="str">
        <f>"5:00 PM"</f>
        <v>5:00 PM</v>
      </c>
      <c r="BX634" t="s">
        <v>133</v>
      </c>
      <c r="BY634">
        <v>0</v>
      </c>
      <c r="BZ634">
        <v>12</v>
      </c>
      <c r="CA634" t="s">
        <v>115</v>
      </c>
      <c r="CC634" t="s">
        <v>10786</v>
      </c>
      <c r="CD634" t="s">
        <v>977</v>
      </c>
      <c r="CE634" t="s">
        <v>978</v>
      </c>
      <c r="CF634" t="s">
        <v>119</v>
      </c>
      <c r="CG634" t="s">
        <v>120</v>
      </c>
      <c r="CH634" s="3">
        <v>96950</v>
      </c>
      <c r="CI634" s="4">
        <v>9.75</v>
      </c>
      <c r="CJ634" s="4">
        <v>13</v>
      </c>
      <c r="CK634" s="4">
        <v>14.63</v>
      </c>
      <c r="CL634" s="4">
        <v>19.5</v>
      </c>
      <c r="CM634" t="s">
        <v>136</v>
      </c>
      <c r="CN634" t="s">
        <v>240</v>
      </c>
      <c r="CO634" t="s">
        <v>137</v>
      </c>
      <c r="CQ634" t="s">
        <v>138</v>
      </c>
      <c r="CR634" t="s">
        <v>138</v>
      </c>
      <c r="CS634" t="s">
        <v>138</v>
      </c>
      <c r="CT634" t="s">
        <v>138</v>
      </c>
      <c r="CU634" t="s">
        <v>139</v>
      </c>
      <c r="CV634" t="s">
        <v>138</v>
      </c>
      <c r="CW634" t="s">
        <v>138</v>
      </c>
      <c r="CX634" t="s">
        <v>1011</v>
      </c>
      <c r="CY634" s="10">
        <v>16702341795</v>
      </c>
      <c r="CZ634" t="s">
        <v>983</v>
      </c>
      <c r="DA634" t="s">
        <v>989</v>
      </c>
      <c r="DB634" t="s">
        <v>138</v>
      </c>
      <c r="DC634" t="s">
        <v>115</v>
      </c>
    </row>
    <row r="635" spans="1:112" ht="14.45" customHeight="1" x14ac:dyDescent="0.25">
      <c r="A635" t="s">
        <v>13889</v>
      </c>
      <c r="B635" t="s">
        <v>248</v>
      </c>
      <c r="C635" s="1">
        <v>45539</v>
      </c>
      <c r="D635" s="1">
        <v>45602</v>
      </c>
      <c r="E635" t="s">
        <v>114</v>
      </c>
      <c r="G635" t="s">
        <v>115</v>
      </c>
      <c r="H635" t="s">
        <v>115</v>
      </c>
      <c r="I635" t="s">
        <v>115</v>
      </c>
      <c r="J635" t="s">
        <v>1672</v>
      </c>
      <c r="K635" t="s">
        <v>1672</v>
      </c>
      <c r="L635" t="s">
        <v>1000</v>
      </c>
      <c r="M635" t="s">
        <v>2943</v>
      </c>
      <c r="N635" t="s">
        <v>128</v>
      </c>
      <c r="O635" t="s">
        <v>120</v>
      </c>
      <c r="P635" s="3">
        <v>96950</v>
      </c>
      <c r="Q635" t="s">
        <v>121</v>
      </c>
      <c r="R635" t="s">
        <v>1661</v>
      </c>
      <c r="S635" s="10">
        <v>16702870614</v>
      </c>
      <c r="U635" t="s">
        <v>1675</v>
      </c>
      <c r="V635">
        <v>561320</v>
      </c>
      <c r="W635" t="s">
        <v>123</v>
      </c>
      <c r="Y635" t="s">
        <v>1676</v>
      </c>
      <c r="Z635" t="s">
        <v>1677</v>
      </c>
      <c r="AA635" t="s">
        <v>3915</v>
      </c>
      <c r="AB635" t="s">
        <v>448</v>
      </c>
      <c r="AC635" t="s">
        <v>1000</v>
      </c>
      <c r="AD635" t="s">
        <v>2943</v>
      </c>
      <c r="AE635" t="s">
        <v>128</v>
      </c>
      <c r="AF635" t="s">
        <v>120</v>
      </c>
      <c r="AG635" s="3">
        <v>96950</v>
      </c>
      <c r="AH635" t="s">
        <v>121</v>
      </c>
      <c r="AJ635" s="10">
        <v>16702870614</v>
      </c>
      <c r="AL635" t="s">
        <v>1679</v>
      </c>
      <c r="BD635" t="str">
        <f>"47-2051.00"</f>
        <v>47-2051.00</v>
      </c>
      <c r="BE635" t="s">
        <v>1791</v>
      </c>
      <c r="BF635" t="s">
        <v>13263</v>
      </c>
      <c r="BG635" t="s">
        <v>1791</v>
      </c>
      <c r="BH635">
        <v>10</v>
      </c>
      <c r="BI635">
        <v>10</v>
      </c>
      <c r="BJ635" s="1">
        <v>45597</v>
      </c>
      <c r="BK635" s="1">
        <v>45961</v>
      </c>
      <c r="BL635" s="1">
        <v>45602</v>
      </c>
      <c r="BM635" s="1">
        <v>45961</v>
      </c>
      <c r="BN635">
        <v>35</v>
      </c>
      <c r="BO635">
        <v>0</v>
      </c>
      <c r="BP635">
        <v>7</v>
      </c>
      <c r="BQ635">
        <v>7</v>
      </c>
      <c r="BR635">
        <v>7</v>
      </c>
      <c r="BS635">
        <v>7</v>
      </c>
      <c r="BT635">
        <v>7</v>
      </c>
      <c r="BU635">
        <v>0</v>
      </c>
      <c r="BV635" t="str">
        <f>"8:00 AM"</f>
        <v>8:00 AM</v>
      </c>
      <c r="BW635" t="str">
        <f>"4:00 PM"</f>
        <v>4:00 PM</v>
      </c>
      <c r="BX635" t="s">
        <v>240</v>
      </c>
      <c r="BY635">
        <v>0</v>
      </c>
      <c r="BZ635">
        <v>3</v>
      </c>
      <c r="CA635" t="s">
        <v>115</v>
      </c>
      <c r="CC635" t="s">
        <v>13890</v>
      </c>
      <c r="CD635" t="s">
        <v>1000</v>
      </c>
      <c r="CE635" t="s">
        <v>2943</v>
      </c>
      <c r="CF635" t="s">
        <v>2945</v>
      </c>
      <c r="CG635" t="s">
        <v>120</v>
      </c>
      <c r="CH635" s="3">
        <v>96950</v>
      </c>
      <c r="CI635" s="4">
        <v>9.7799999999999994</v>
      </c>
      <c r="CJ635" s="4">
        <v>9.7799999999999994</v>
      </c>
      <c r="CK635" s="4">
        <v>14.67</v>
      </c>
      <c r="CL635" s="4">
        <v>14.67</v>
      </c>
      <c r="CM635" t="s">
        <v>136</v>
      </c>
      <c r="CN635" t="s">
        <v>1684</v>
      </c>
      <c r="CO635" t="s">
        <v>137</v>
      </c>
      <c r="CQ635" t="s">
        <v>115</v>
      </c>
      <c r="CR635" t="s">
        <v>138</v>
      </c>
      <c r="CS635" t="s">
        <v>139</v>
      </c>
      <c r="CT635" t="s">
        <v>138</v>
      </c>
      <c r="CU635" t="s">
        <v>138</v>
      </c>
      <c r="CV635" t="s">
        <v>138</v>
      </c>
      <c r="CW635" t="s">
        <v>139</v>
      </c>
      <c r="CX635" t="s">
        <v>2946</v>
      </c>
      <c r="CY635" s="10">
        <v>16702870614</v>
      </c>
      <c r="CZ635" t="s">
        <v>1679</v>
      </c>
      <c r="DA635" t="s">
        <v>208</v>
      </c>
      <c r="DB635" t="s">
        <v>138</v>
      </c>
      <c r="DC635" t="s">
        <v>115</v>
      </c>
    </row>
    <row r="636" spans="1:112" ht="14.45" customHeight="1" x14ac:dyDescent="0.25">
      <c r="A636" t="s">
        <v>931</v>
      </c>
      <c r="B636" t="s">
        <v>248</v>
      </c>
      <c r="C636" s="1">
        <v>45539</v>
      </c>
      <c r="D636" s="1">
        <v>45603</v>
      </c>
      <c r="E636" t="s">
        <v>114</v>
      </c>
      <c r="G636" t="s">
        <v>115</v>
      </c>
      <c r="H636" t="s">
        <v>115</v>
      </c>
      <c r="I636" t="s">
        <v>115</v>
      </c>
      <c r="J636" t="s">
        <v>249</v>
      </c>
      <c r="L636" t="s">
        <v>250</v>
      </c>
      <c r="M636" t="s">
        <v>251</v>
      </c>
      <c r="N636" t="s">
        <v>119</v>
      </c>
      <c r="O636" t="s">
        <v>120</v>
      </c>
      <c r="P636" s="3">
        <v>96950</v>
      </c>
      <c r="Q636" t="s">
        <v>121</v>
      </c>
      <c r="S636" s="10">
        <v>16702368202</v>
      </c>
      <c r="T636">
        <v>3554</v>
      </c>
      <c r="U636" t="s">
        <v>252</v>
      </c>
      <c r="V636">
        <v>62211</v>
      </c>
      <c r="W636" t="s">
        <v>123</v>
      </c>
      <c r="Y636" t="s">
        <v>253</v>
      </c>
      <c r="Z636" t="s">
        <v>254</v>
      </c>
      <c r="AA636" t="s">
        <v>255</v>
      </c>
      <c r="AB636" t="s">
        <v>256</v>
      </c>
      <c r="AC636" t="s">
        <v>250</v>
      </c>
      <c r="AD636" t="s">
        <v>251</v>
      </c>
      <c r="AE636" t="s">
        <v>119</v>
      </c>
      <c r="AF636" t="s">
        <v>120</v>
      </c>
      <c r="AG636" s="3">
        <v>96950</v>
      </c>
      <c r="AH636" t="s">
        <v>121</v>
      </c>
      <c r="AJ636" s="10">
        <v>16702368202</v>
      </c>
      <c r="AK636">
        <v>3554</v>
      </c>
      <c r="AL636" t="s">
        <v>257</v>
      </c>
      <c r="BD636" t="str">
        <f>"29-2011.00"</f>
        <v>29-2011.00</v>
      </c>
      <c r="BE636" t="s">
        <v>932</v>
      </c>
      <c r="BF636" t="s">
        <v>933</v>
      </c>
      <c r="BG636" t="s">
        <v>934</v>
      </c>
      <c r="BH636">
        <v>6</v>
      </c>
      <c r="BI636">
        <v>6</v>
      </c>
      <c r="BJ636" s="1">
        <v>45647</v>
      </c>
      <c r="BK636" s="1">
        <v>46011</v>
      </c>
      <c r="BL636" s="1">
        <v>45647</v>
      </c>
      <c r="BM636" s="1">
        <v>46011</v>
      </c>
      <c r="BN636">
        <v>40</v>
      </c>
      <c r="BO636">
        <v>0</v>
      </c>
      <c r="BP636">
        <v>8</v>
      </c>
      <c r="BQ636">
        <v>8</v>
      </c>
      <c r="BR636">
        <v>8</v>
      </c>
      <c r="BS636">
        <v>8</v>
      </c>
      <c r="BT636">
        <v>8</v>
      </c>
      <c r="BU636">
        <v>0</v>
      </c>
      <c r="BV636" t="str">
        <f>"7:00 AM"</f>
        <v>7:00 AM</v>
      </c>
      <c r="BW636" t="str">
        <f>"4:00 PM"</f>
        <v>4:00 PM</v>
      </c>
      <c r="BX636" t="s">
        <v>360</v>
      </c>
      <c r="BY636">
        <v>0</v>
      </c>
      <c r="BZ636">
        <v>24</v>
      </c>
      <c r="CA636" t="s">
        <v>115</v>
      </c>
      <c r="CC636" s="2" t="s">
        <v>935</v>
      </c>
      <c r="CD636" t="s">
        <v>250</v>
      </c>
      <c r="CE636" t="s">
        <v>251</v>
      </c>
      <c r="CF636" t="s">
        <v>119</v>
      </c>
      <c r="CG636" t="s">
        <v>120</v>
      </c>
      <c r="CH636" s="3">
        <v>96950</v>
      </c>
      <c r="CI636" s="4">
        <v>23.57</v>
      </c>
      <c r="CK636" s="4">
        <v>35.36</v>
      </c>
      <c r="CM636" t="s">
        <v>136</v>
      </c>
      <c r="CN636" t="s">
        <v>936</v>
      </c>
      <c r="CO636" t="s">
        <v>137</v>
      </c>
      <c r="CQ636" t="s">
        <v>115</v>
      </c>
      <c r="CR636" t="s">
        <v>138</v>
      </c>
      <c r="CS636" t="s">
        <v>139</v>
      </c>
      <c r="CT636" t="s">
        <v>138</v>
      </c>
      <c r="CU636" t="s">
        <v>139</v>
      </c>
      <c r="CV636" t="s">
        <v>138</v>
      </c>
      <c r="CW636" t="s">
        <v>139</v>
      </c>
      <c r="CX636" t="s">
        <v>937</v>
      </c>
      <c r="CY636" s="10">
        <v>16702368202</v>
      </c>
      <c r="CZ636" t="s">
        <v>263</v>
      </c>
      <c r="DA636" t="s">
        <v>938</v>
      </c>
      <c r="DB636" t="s">
        <v>138</v>
      </c>
      <c r="DC636" t="s">
        <v>115</v>
      </c>
      <c r="DD636" t="s">
        <v>939</v>
      </c>
      <c r="DE636" t="s">
        <v>940</v>
      </c>
      <c r="DF636" t="s">
        <v>941</v>
      </c>
      <c r="DG636" t="s">
        <v>249</v>
      </c>
      <c r="DH636" t="s">
        <v>942</v>
      </c>
    </row>
    <row r="637" spans="1:112" ht="14.45" customHeight="1" x14ac:dyDescent="0.25">
      <c r="A637" t="s">
        <v>1081</v>
      </c>
      <c r="B637" t="s">
        <v>248</v>
      </c>
      <c r="C637" s="1">
        <v>45526</v>
      </c>
      <c r="D637" s="1">
        <v>45603</v>
      </c>
      <c r="E637" t="s">
        <v>114</v>
      </c>
      <c r="G637" t="s">
        <v>115</v>
      </c>
      <c r="H637" t="s">
        <v>115</v>
      </c>
      <c r="I637" t="s">
        <v>115</v>
      </c>
      <c r="J637" t="s">
        <v>1082</v>
      </c>
      <c r="L637" t="s">
        <v>1083</v>
      </c>
      <c r="N637" t="s">
        <v>272</v>
      </c>
      <c r="O637" t="s">
        <v>120</v>
      </c>
      <c r="P637" s="3">
        <v>96952</v>
      </c>
      <c r="Q637" t="s">
        <v>121</v>
      </c>
      <c r="R637" t="s">
        <v>439</v>
      </c>
      <c r="S637" s="10">
        <v>16702870780</v>
      </c>
      <c r="U637" t="s">
        <v>1084</v>
      </c>
      <c r="V637">
        <v>72251</v>
      </c>
      <c r="W637" t="s">
        <v>123</v>
      </c>
      <c r="Y637" t="s">
        <v>1085</v>
      </c>
      <c r="Z637" t="s">
        <v>1086</v>
      </c>
      <c r="AB637" t="s">
        <v>448</v>
      </c>
      <c r="AC637" t="s">
        <v>1083</v>
      </c>
      <c r="AE637" t="s">
        <v>272</v>
      </c>
      <c r="AF637" t="s">
        <v>120</v>
      </c>
      <c r="AG637" s="3">
        <v>96952</v>
      </c>
      <c r="AH637" t="s">
        <v>121</v>
      </c>
      <c r="AI637" t="s">
        <v>439</v>
      </c>
      <c r="AJ637" s="10">
        <v>16702870780</v>
      </c>
      <c r="AL637" t="s">
        <v>1087</v>
      </c>
      <c r="BD637" t="str">
        <f>"35-3023.00"</f>
        <v>35-3023.00</v>
      </c>
      <c r="BE637" t="s">
        <v>568</v>
      </c>
      <c r="BF637" t="s">
        <v>1088</v>
      </c>
      <c r="BG637" t="s">
        <v>1089</v>
      </c>
      <c r="BH637">
        <v>1</v>
      </c>
      <c r="BI637">
        <v>1</v>
      </c>
      <c r="BJ637" s="1">
        <v>45646</v>
      </c>
      <c r="BK637" s="1">
        <v>46010</v>
      </c>
      <c r="BL637" s="1">
        <v>45646</v>
      </c>
      <c r="BM637" s="1">
        <v>46010</v>
      </c>
      <c r="BN637">
        <v>36</v>
      </c>
      <c r="BO637">
        <v>0</v>
      </c>
      <c r="BP637">
        <v>6</v>
      </c>
      <c r="BQ637">
        <v>6</v>
      </c>
      <c r="BR637">
        <v>6</v>
      </c>
      <c r="BS637">
        <v>6</v>
      </c>
      <c r="BT637">
        <v>6</v>
      </c>
      <c r="BU637">
        <v>6</v>
      </c>
      <c r="BV637" t="str">
        <f>"2:00 PM"</f>
        <v>2:00 PM</v>
      </c>
      <c r="BW637" t="str">
        <f>"8:00 PM"</f>
        <v>8:00 PM</v>
      </c>
      <c r="BX637" t="s">
        <v>240</v>
      </c>
      <c r="BY637">
        <v>0</v>
      </c>
      <c r="BZ637">
        <v>3</v>
      </c>
      <c r="CA637" t="s">
        <v>115</v>
      </c>
      <c r="CC637" t="s">
        <v>449</v>
      </c>
      <c r="CD637" t="s">
        <v>1090</v>
      </c>
      <c r="CE637" t="s">
        <v>512</v>
      </c>
      <c r="CF637" t="s">
        <v>272</v>
      </c>
      <c r="CG637" t="s">
        <v>120</v>
      </c>
      <c r="CH637" s="3">
        <v>96952</v>
      </c>
      <c r="CI637" s="4">
        <v>8.35</v>
      </c>
      <c r="CJ637" s="4">
        <v>8.35</v>
      </c>
      <c r="CK637" s="4">
        <v>12.53</v>
      </c>
      <c r="CL637" s="4">
        <v>12.53</v>
      </c>
      <c r="CM637" t="s">
        <v>136</v>
      </c>
      <c r="CN637" t="s">
        <v>449</v>
      </c>
      <c r="CO637" t="s">
        <v>137</v>
      </c>
      <c r="CQ637" t="s">
        <v>115</v>
      </c>
      <c r="CR637" t="s">
        <v>138</v>
      </c>
      <c r="CS637" t="s">
        <v>139</v>
      </c>
      <c r="CT637" t="s">
        <v>138</v>
      </c>
      <c r="CU637" t="s">
        <v>139</v>
      </c>
      <c r="CV637" t="s">
        <v>138</v>
      </c>
      <c r="CW637" t="s">
        <v>139</v>
      </c>
      <c r="CX637" t="s">
        <v>450</v>
      </c>
      <c r="CY637" s="10">
        <v>16702870780</v>
      </c>
      <c r="CZ637" t="s">
        <v>1087</v>
      </c>
      <c r="DA637" t="s">
        <v>208</v>
      </c>
      <c r="DB637" t="s">
        <v>138</v>
      </c>
      <c r="DC637" t="s">
        <v>115</v>
      </c>
    </row>
    <row r="638" spans="1:112" ht="14.45" customHeight="1" x14ac:dyDescent="0.25">
      <c r="A638" t="s">
        <v>7409</v>
      </c>
      <c r="B638" t="s">
        <v>158</v>
      </c>
      <c r="C638" s="1">
        <v>45526</v>
      </c>
      <c r="D638" s="1">
        <v>45603</v>
      </c>
      <c r="E638" t="s">
        <v>210</v>
      </c>
      <c r="F638" s="1">
        <v>45564</v>
      </c>
      <c r="G638" t="s">
        <v>138</v>
      </c>
      <c r="H638" t="s">
        <v>115</v>
      </c>
      <c r="I638" t="s">
        <v>115</v>
      </c>
      <c r="J638" t="s">
        <v>1917</v>
      </c>
      <c r="K638" t="s">
        <v>1918</v>
      </c>
      <c r="L638" t="s">
        <v>7410</v>
      </c>
      <c r="M638" t="s">
        <v>4786</v>
      </c>
      <c r="N638" t="s">
        <v>119</v>
      </c>
      <c r="O638" t="s">
        <v>120</v>
      </c>
      <c r="P638" s="3">
        <v>96950</v>
      </c>
      <c r="Q638" t="s">
        <v>121</v>
      </c>
      <c r="S638" s="10">
        <v>16704839683</v>
      </c>
      <c r="U638" t="s">
        <v>1920</v>
      </c>
      <c r="V638">
        <v>812112</v>
      </c>
      <c r="W638" t="s">
        <v>123</v>
      </c>
      <c r="Y638" t="s">
        <v>368</v>
      </c>
      <c r="Z638" t="s">
        <v>1921</v>
      </c>
      <c r="AA638" t="s">
        <v>1922</v>
      </c>
      <c r="AB638" t="s">
        <v>1923</v>
      </c>
      <c r="AC638" t="s">
        <v>3106</v>
      </c>
      <c r="AD638" t="s">
        <v>4787</v>
      </c>
      <c r="AE638" t="s">
        <v>119</v>
      </c>
      <c r="AF638" t="s">
        <v>120</v>
      </c>
      <c r="AG638" s="3">
        <v>96950</v>
      </c>
      <c r="AH638" t="s">
        <v>121</v>
      </c>
      <c r="AJ638" s="10">
        <v>16704839683</v>
      </c>
      <c r="AL638" t="s">
        <v>1926</v>
      </c>
      <c r="BD638" t="str">
        <f>"39-5012.00"</f>
        <v>39-5012.00</v>
      </c>
      <c r="BE638" t="s">
        <v>1772</v>
      </c>
      <c r="BF638" t="s">
        <v>4788</v>
      </c>
      <c r="BG638" t="s">
        <v>4789</v>
      </c>
      <c r="BH638">
        <v>10</v>
      </c>
      <c r="BJ638" s="1">
        <v>45566</v>
      </c>
      <c r="BK638" s="1">
        <v>46660</v>
      </c>
      <c r="BN638">
        <v>35</v>
      </c>
      <c r="BO638">
        <v>5</v>
      </c>
      <c r="BP638">
        <v>0</v>
      </c>
      <c r="BQ638">
        <v>6</v>
      </c>
      <c r="BR638">
        <v>6</v>
      </c>
      <c r="BS638">
        <v>6</v>
      </c>
      <c r="BT638">
        <v>6</v>
      </c>
      <c r="BU638">
        <v>6</v>
      </c>
      <c r="BV638" t="str">
        <f>"11:00 AM"</f>
        <v>11:00 AM</v>
      </c>
      <c r="BW638" t="str">
        <f>"6:00 PM"</f>
        <v>6:00 PM</v>
      </c>
      <c r="BX638" t="s">
        <v>240</v>
      </c>
      <c r="BY638">
        <v>0</v>
      </c>
      <c r="BZ638">
        <v>24</v>
      </c>
      <c r="CA638" t="s">
        <v>115</v>
      </c>
      <c r="CC638" s="2" t="s">
        <v>4790</v>
      </c>
      <c r="CD638" t="s">
        <v>4791</v>
      </c>
      <c r="CE638" t="s">
        <v>713</v>
      </c>
      <c r="CF638" t="s">
        <v>119</v>
      </c>
      <c r="CG638" t="s">
        <v>120</v>
      </c>
      <c r="CH638" s="3">
        <v>96950</v>
      </c>
      <c r="CI638" s="4">
        <v>7.98</v>
      </c>
      <c r="CJ638" s="4">
        <v>7.98</v>
      </c>
      <c r="CK638" s="4">
        <v>11.97</v>
      </c>
      <c r="CL638" s="4">
        <v>11.97</v>
      </c>
      <c r="CM638" t="s">
        <v>136</v>
      </c>
      <c r="CN638" t="s">
        <v>240</v>
      </c>
      <c r="CO638" t="s">
        <v>137</v>
      </c>
      <c r="CQ638" t="s">
        <v>115</v>
      </c>
      <c r="CR638" t="s">
        <v>138</v>
      </c>
      <c r="CS638" t="s">
        <v>139</v>
      </c>
      <c r="CT638" t="s">
        <v>138</v>
      </c>
      <c r="CU638" t="s">
        <v>139</v>
      </c>
      <c r="CV638" t="s">
        <v>138</v>
      </c>
      <c r="CW638" t="s">
        <v>139</v>
      </c>
      <c r="CX638" t="s">
        <v>240</v>
      </c>
      <c r="CY638" s="10">
        <v>16704839683</v>
      </c>
      <c r="CZ638" t="s">
        <v>1926</v>
      </c>
      <c r="DA638" t="s">
        <v>139</v>
      </c>
      <c r="DB638" t="s">
        <v>138</v>
      </c>
      <c r="DC638" t="s">
        <v>115</v>
      </c>
    </row>
    <row r="639" spans="1:112" ht="14.45" customHeight="1" x14ac:dyDescent="0.25">
      <c r="A639" t="s">
        <v>7523</v>
      </c>
      <c r="B639" t="s">
        <v>158</v>
      </c>
      <c r="C639" s="1">
        <v>45518</v>
      </c>
      <c r="D639" s="1">
        <v>45603</v>
      </c>
      <c r="E639" t="s">
        <v>210</v>
      </c>
      <c r="F639" s="1">
        <v>45564</v>
      </c>
      <c r="G639" t="s">
        <v>115</v>
      </c>
      <c r="H639" t="s">
        <v>115</v>
      </c>
      <c r="I639" t="s">
        <v>115</v>
      </c>
      <c r="J639" t="s">
        <v>3985</v>
      </c>
      <c r="L639" t="s">
        <v>3986</v>
      </c>
      <c r="N639" t="s">
        <v>128</v>
      </c>
      <c r="O639" t="s">
        <v>120</v>
      </c>
      <c r="P639" s="3">
        <v>96950</v>
      </c>
      <c r="Q639" t="s">
        <v>121</v>
      </c>
      <c r="S639" s="10">
        <v>16709895870</v>
      </c>
      <c r="U639" t="s">
        <v>3987</v>
      </c>
      <c r="V639">
        <v>6111</v>
      </c>
      <c r="W639" t="s">
        <v>123</v>
      </c>
      <c r="Y639" t="s">
        <v>3988</v>
      </c>
      <c r="Z639" t="s">
        <v>3989</v>
      </c>
      <c r="AA639" t="s">
        <v>3990</v>
      </c>
      <c r="AB639" t="s">
        <v>3294</v>
      </c>
      <c r="AC639" t="s">
        <v>3986</v>
      </c>
      <c r="AE639" t="s">
        <v>128</v>
      </c>
      <c r="AF639" t="s">
        <v>120</v>
      </c>
      <c r="AG639" s="3">
        <v>96950</v>
      </c>
      <c r="AH639" t="s">
        <v>121</v>
      </c>
      <c r="AJ639" s="10">
        <v>16709898570</v>
      </c>
      <c r="AL639" t="s">
        <v>3991</v>
      </c>
      <c r="BD639" t="str">
        <f>"25-2022.00"</f>
        <v>25-2022.00</v>
      </c>
      <c r="BE639" t="s">
        <v>1179</v>
      </c>
      <c r="BF639" t="s">
        <v>3992</v>
      </c>
      <c r="BG639" t="s">
        <v>3993</v>
      </c>
      <c r="BH639">
        <v>1</v>
      </c>
      <c r="BJ639" s="1">
        <v>45566</v>
      </c>
      <c r="BK639" s="1">
        <v>45930</v>
      </c>
      <c r="BN639">
        <v>40</v>
      </c>
      <c r="BO639">
        <v>0</v>
      </c>
      <c r="BP639">
        <v>8</v>
      </c>
      <c r="BQ639">
        <v>8</v>
      </c>
      <c r="BR639">
        <v>8</v>
      </c>
      <c r="BS639">
        <v>8</v>
      </c>
      <c r="BT639">
        <v>8</v>
      </c>
      <c r="BU639">
        <v>0</v>
      </c>
      <c r="BV639" t="str">
        <f>"7:00 AM"</f>
        <v>7:00 AM</v>
      </c>
      <c r="BW639" t="str">
        <f>"4:00 PM"</f>
        <v>4:00 PM</v>
      </c>
      <c r="BX639" t="s">
        <v>360</v>
      </c>
      <c r="BY639">
        <v>0</v>
      </c>
      <c r="BZ639">
        <v>12</v>
      </c>
      <c r="CA639" t="s">
        <v>115</v>
      </c>
      <c r="CC639" s="2" t="s">
        <v>7524</v>
      </c>
      <c r="CD639" t="s">
        <v>3994</v>
      </c>
      <c r="CE639" t="s">
        <v>1673</v>
      </c>
      <c r="CF639" t="s">
        <v>128</v>
      </c>
      <c r="CG639" t="s">
        <v>120</v>
      </c>
      <c r="CH639" s="3">
        <v>96950</v>
      </c>
      <c r="CI639" s="4">
        <v>20.89</v>
      </c>
      <c r="CJ639" s="4">
        <v>20.89</v>
      </c>
      <c r="CK639" s="4">
        <v>31.34</v>
      </c>
      <c r="CL639" s="4">
        <v>31.34</v>
      </c>
      <c r="CM639" t="s">
        <v>136</v>
      </c>
      <c r="CN639" t="s">
        <v>224</v>
      </c>
      <c r="CO639" t="s">
        <v>173</v>
      </c>
      <c r="CQ639" t="s">
        <v>115</v>
      </c>
      <c r="CR639" t="s">
        <v>138</v>
      </c>
      <c r="CS639" t="s">
        <v>139</v>
      </c>
      <c r="CT639" t="s">
        <v>138</v>
      </c>
      <c r="CU639" t="s">
        <v>139</v>
      </c>
      <c r="CV639" t="s">
        <v>138</v>
      </c>
      <c r="CW639" t="s">
        <v>138</v>
      </c>
      <c r="CX639" t="s">
        <v>3138</v>
      </c>
      <c r="CY639" s="10">
        <v>16702358540</v>
      </c>
      <c r="CZ639" t="s">
        <v>3991</v>
      </c>
      <c r="DA639" t="s">
        <v>331</v>
      </c>
      <c r="DB639" t="s">
        <v>138</v>
      </c>
      <c r="DC639" t="s">
        <v>115</v>
      </c>
      <c r="DD639" t="s">
        <v>3988</v>
      </c>
      <c r="DE639" t="s">
        <v>3989</v>
      </c>
      <c r="DG639" t="s">
        <v>3985</v>
      </c>
      <c r="DH639" t="s">
        <v>3991</v>
      </c>
    </row>
    <row r="640" spans="1:112" ht="14.45" customHeight="1" x14ac:dyDescent="0.25">
      <c r="A640" t="s">
        <v>7784</v>
      </c>
      <c r="B640" t="s">
        <v>158</v>
      </c>
      <c r="C640" s="1">
        <v>45502</v>
      </c>
      <c r="D640" s="1">
        <v>45603</v>
      </c>
      <c r="E640" t="s">
        <v>114</v>
      </c>
      <c r="G640" t="s">
        <v>115</v>
      </c>
      <c r="H640" t="s">
        <v>115</v>
      </c>
      <c r="I640" t="s">
        <v>115</v>
      </c>
      <c r="J640" t="s">
        <v>7318</v>
      </c>
      <c r="L640" t="s">
        <v>7319</v>
      </c>
      <c r="M640" t="s">
        <v>7320</v>
      </c>
      <c r="N640" t="s">
        <v>128</v>
      </c>
      <c r="O640" t="s">
        <v>120</v>
      </c>
      <c r="P640" s="3">
        <v>96950</v>
      </c>
      <c r="Q640" t="s">
        <v>121</v>
      </c>
      <c r="S640" s="10">
        <v>16704845868</v>
      </c>
      <c r="U640" t="s">
        <v>7321</v>
      </c>
      <c r="V640">
        <v>561510</v>
      </c>
      <c r="W640" t="s">
        <v>123</v>
      </c>
      <c r="Y640" t="s">
        <v>2407</v>
      </c>
      <c r="Z640" t="s">
        <v>5864</v>
      </c>
      <c r="AB640" t="s">
        <v>658</v>
      </c>
      <c r="AC640" t="s">
        <v>7319</v>
      </c>
      <c r="AD640" t="s">
        <v>7320</v>
      </c>
      <c r="AE640" t="s">
        <v>128</v>
      </c>
      <c r="AF640" t="s">
        <v>120</v>
      </c>
      <c r="AG640" s="3">
        <v>96950</v>
      </c>
      <c r="AH640" t="s">
        <v>121</v>
      </c>
      <c r="AJ640" s="10">
        <v>16704845868</v>
      </c>
      <c r="AL640" t="s">
        <v>7322</v>
      </c>
      <c r="BD640" t="str">
        <f>"39-7011.00"</f>
        <v>39-7011.00</v>
      </c>
      <c r="BE640" t="s">
        <v>719</v>
      </c>
      <c r="BF640" t="s">
        <v>7323</v>
      </c>
      <c r="BG640" t="s">
        <v>721</v>
      </c>
      <c r="BH640">
        <v>3</v>
      </c>
      <c r="BJ640" s="1">
        <v>45566</v>
      </c>
      <c r="BK640" s="1">
        <v>45930</v>
      </c>
      <c r="BN640">
        <v>40</v>
      </c>
      <c r="BO640">
        <v>0</v>
      </c>
      <c r="BP640">
        <v>8</v>
      </c>
      <c r="BQ640">
        <v>8</v>
      </c>
      <c r="BR640">
        <v>8</v>
      </c>
      <c r="BS640">
        <v>8</v>
      </c>
      <c r="BT640">
        <v>8</v>
      </c>
      <c r="BU640">
        <v>0</v>
      </c>
      <c r="BV640" t="str">
        <f>"8:00 AM"</f>
        <v>8:00 AM</v>
      </c>
      <c r="BW640" t="str">
        <f>"5:00 PM"</f>
        <v>5:00 PM</v>
      </c>
      <c r="BX640" t="s">
        <v>133</v>
      </c>
      <c r="BY640">
        <v>0</v>
      </c>
      <c r="BZ640">
        <v>24</v>
      </c>
      <c r="CA640" t="s">
        <v>115</v>
      </c>
      <c r="CC640" t="s">
        <v>7324</v>
      </c>
      <c r="CD640" t="s">
        <v>7319</v>
      </c>
      <c r="CE640" t="s">
        <v>7320</v>
      </c>
      <c r="CF640" t="s">
        <v>128</v>
      </c>
      <c r="CG640" t="s">
        <v>120</v>
      </c>
      <c r="CH640" s="3">
        <v>96950</v>
      </c>
      <c r="CI640" s="4">
        <v>10.43</v>
      </c>
      <c r="CJ640" s="4">
        <v>10.43</v>
      </c>
      <c r="CK640" s="4">
        <v>15.65</v>
      </c>
      <c r="CL640" s="4">
        <v>15.65</v>
      </c>
      <c r="CM640" t="s">
        <v>136</v>
      </c>
      <c r="CN640" t="s">
        <v>139</v>
      </c>
      <c r="CO640" t="s">
        <v>137</v>
      </c>
      <c r="CQ640" t="s">
        <v>115</v>
      </c>
      <c r="CR640" t="s">
        <v>138</v>
      </c>
      <c r="CS640" t="s">
        <v>139</v>
      </c>
      <c r="CT640" t="s">
        <v>138</v>
      </c>
      <c r="CU640" t="s">
        <v>139</v>
      </c>
      <c r="CV640" t="s">
        <v>138</v>
      </c>
      <c r="CW640" t="s">
        <v>139</v>
      </c>
      <c r="CX640" t="s">
        <v>1776</v>
      </c>
      <c r="CY640" s="10">
        <v>16704845868</v>
      </c>
      <c r="CZ640" t="s">
        <v>7322</v>
      </c>
      <c r="DA640" t="s">
        <v>139</v>
      </c>
      <c r="DB640" t="s">
        <v>138</v>
      </c>
      <c r="DC640" t="s">
        <v>115</v>
      </c>
    </row>
    <row r="641" spans="1:112" ht="14.45" customHeight="1" x14ac:dyDescent="0.25">
      <c r="A641" t="s">
        <v>8600</v>
      </c>
      <c r="B641" t="s">
        <v>158</v>
      </c>
      <c r="C641" s="1">
        <v>45507</v>
      </c>
      <c r="D641" s="1">
        <v>45603</v>
      </c>
      <c r="E641" t="s">
        <v>114</v>
      </c>
      <c r="G641" t="s">
        <v>115</v>
      </c>
      <c r="H641" t="s">
        <v>115</v>
      </c>
      <c r="I641" t="s">
        <v>115</v>
      </c>
      <c r="J641" t="s">
        <v>7391</v>
      </c>
      <c r="K641" t="s">
        <v>7392</v>
      </c>
      <c r="L641" t="s">
        <v>4921</v>
      </c>
      <c r="N641" t="s">
        <v>128</v>
      </c>
      <c r="O641" t="s">
        <v>120</v>
      </c>
      <c r="P641" s="3">
        <v>96950</v>
      </c>
      <c r="Q641" t="s">
        <v>121</v>
      </c>
      <c r="S641" s="10">
        <v>16702331199</v>
      </c>
      <c r="U641" t="s">
        <v>4922</v>
      </c>
      <c r="V641">
        <v>5323</v>
      </c>
      <c r="W641" t="s">
        <v>123</v>
      </c>
      <c r="Y641" t="s">
        <v>7565</v>
      </c>
      <c r="Z641" t="s">
        <v>7566</v>
      </c>
      <c r="AA641" t="s">
        <v>2310</v>
      </c>
      <c r="AB641" t="s">
        <v>295</v>
      </c>
      <c r="AC641" t="s">
        <v>4921</v>
      </c>
      <c r="AE641" t="s">
        <v>119</v>
      </c>
      <c r="AF641" t="s">
        <v>120</v>
      </c>
      <c r="AG641" s="3">
        <v>96950</v>
      </c>
      <c r="AH641" t="s">
        <v>121</v>
      </c>
      <c r="AJ641" s="10">
        <v>16702331199</v>
      </c>
      <c r="AL641" t="s">
        <v>4923</v>
      </c>
      <c r="BD641" t="str">
        <f>"49-9071.00"</f>
        <v>49-9071.00</v>
      </c>
      <c r="BE641" t="s">
        <v>169</v>
      </c>
      <c r="BF641" t="s">
        <v>7567</v>
      </c>
      <c r="BG641" t="s">
        <v>169</v>
      </c>
      <c r="BH641">
        <v>3</v>
      </c>
      <c r="BJ641" s="1">
        <v>45566</v>
      </c>
      <c r="BK641" s="1">
        <v>45930</v>
      </c>
      <c r="BN641">
        <v>35</v>
      </c>
      <c r="BO641">
        <v>0</v>
      </c>
      <c r="BP641">
        <v>7</v>
      </c>
      <c r="BQ641">
        <v>7</v>
      </c>
      <c r="BR641">
        <v>7</v>
      </c>
      <c r="BS641">
        <v>7</v>
      </c>
      <c r="BT641">
        <v>7</v>
      </c>
      <c r="BU641">
        <v>0</v>
      </c>
      <c r="BV641" t="str">
        <f>"9:00 AM"</f>
        <v>9:00 AM</v>
      </c>
      <c r="BW641" t="str">
        <f>"5:00 PM"</f>
        <v>5:00 PM</v>
      </c>
      <c r="BX641" t="s">
        <v>133</v>
      </c>
      <c r="BY641">
        <v>0</v>
      </c>
      <c r="BZ641">
        <v>12</v>
      </c>
      <c r="CA641" t="s">
        <v>115</v>
      </c>
      <c r="CC641" t="s">
        <v>8601</v>
      </c>
      <c r="CD641" t="s">
        <v>4927</v>
      </c>
      <c r="CF641" t="s">
        <v>119</v>
      </c>
      <c r="CG641" t="s">
        <v>120</v>
      </c>
      <c r="CH641" s="3">
        <v>96950</v>
      </c>
      <c r="CI641" s="4">
        <v>9.75</v>
      </c>
      <c r="CJ641" s="4">
        <v>9.75</v>
      </c>
      <c r="CK641" s="4">
        <v>14.63</v>
      </c>
      <c r="CL641" s="4">
        <v>14.63</v>
      </c>
      <c r="CM641" t="s">
        <v>136</v>
      </c>
      <c r="CN641" t="s">
        <v>4928</v>
      </c>
      <c r="CO641" t="s">
        <v>137</v>
      </c>
      <c r="CQ641" t="s">
        <v>115</v>
      </c>
      <c r="CR641" t="s">
        <v>138</v>
      </c>
      <c r="CS641" t="s">
        <v>138</v>
      </c>
      <c r="CT641" t="s">
        <v>138</v>
      </c>
      <c r="CU641" t="s">
        <v>139</v>
      </c>
      <c r="CV641" t="s">
        <v>138</v>
      </c>
      <c r="CW641" t="s">
        <v>138</v>
      </c>
      <c r="CX641" t="s">
        <v>4929</v>
      </c>
      <c r="CY641" s="10">
        <v>16702331199</v>
      </c>
      <c r="CZ641" t="s">
        <v>4923</v>
      </c>
      <c r="DA641" t="s">
        <v>139</v>
      </c>
      <c r="DB641" t="s">
        <v>138</v>
      </c>
      <c r="DC641" t="s">
        <v>115</v>
      </c>
    </row>
    <row r="642" spans="1:112" ht="14.45" customHeight="1" x14ac:dyDescent="0.25">
      <c r="A642" t="s">
        <v>10683</v>
      </c>
      <c r="B642" t="s">
        <v>248</v>
      </c>
      <c r="C642" s="1">
        <v>45469</v>
      </c>
      <c r="D642" s="1">
        <v>45603</v>
      </c>
      <c r="E642" t="s">
        <v>114</v>
      </c>
      <c r="G642" t="s">
        <v>115</v>
      </c>
      <c r="H642" t="s">
        <v>115</v>
      </c>
      <c r="I642" t="s">
        <v>115</v>
      </c>
      <c r="J642" t="s">
        <v>1346</v>
      </c>
      <c r="L642" t="s">
        <v>523</v>
      </c>
      <c r="M642" t="s">
        <v>1348</v>
      </c>
      <c r="N642" t="s">
        <v>128</v>
      </c>
      <c r="O642" t="s">
        <v>120</v>
      </c>
      <c r="P642" s="3">
        <v>96950</v>
      </c>
      <c r="Q642" t="s">
        <v>121</v>
      </c>
      <c r="S642" s="10">
        <v>16702355009</v>
      </c>
      <c r="U642" t="s">
        <v>1349</v>
      </c>
      <c r="V642">
        <v>561311</v>
      </c>
      <c r="W642" t="s">
        <v>123</v>
      </c>
      <c r="Y642" t="s">
        <v>1350</v>
      </c>
      <c r="Z642" t="s">
        <v>6990</v>
      </c>
      <c r="AA642" t="s">
        <v>1352</v>
      </c>
      <c r="AB642" t="s">
        <v>6991</v>
      </c>
      <c r="AC642" t="s">
        <v>10473</v>
      </c>
      <c r="AD642" t="s">
        <v>1348</v>
      </c>
      <c r="AE642" t="s">
        <v>128</v>
      </c>
      <c r="AF642" t="s">
        <v>120</v>
      </c>
      <c r="AG642" s="3">
        <v>96950</v>
      </c>
      <c r="AH642" t="s">
        <v>121</v>
      </c>
      <c r="AJ642" s="10">
        <v>16702355009</v>
      </c>
      <c r="AL642" t="s">
        <v>1354</v>
      </c>
      <c r="BD642" t="str">
        <f>"37-2012.00"</f>
        <v>37-2012.00</v>
      </c>
      <c r="BE642" t="s">
        <v>647</v>
      </c>
      <c r="BF642" t="s">
        <v>10684</v>
      </c>
      <c r="BG642" t="s">
        <v>2036</v>
      </c>
      <c r="BH642">
        <v>10</v>
      </c>
      <c r="BI642">
        <v>10</v>
      </c>
      <c r="BJ642" s="1">
        <v>45566</v>
      </c>
      <c r="BK642" s="1">
        <v>45930</v>
      </c>
      <c r="BL642" s="1">
        <v>45603</v>
      </c>
      <c r="BM642" s="1">
        <v>45930</v>
      </c>
      <c r="BN642">
        <v>35</v>
      </c>
      <c r="BO642">
        <v>0</v>
      </c>
      <c r="BP642">
        <v>7</v>
      </c>
      <c r="BQ642">
        <v>7</v>
      </c>
      <c r="BR642">
        <v>7</v>
      </c>
      <c r="BS642">
        <v>7</v>
      </c>
      <c r="BT642">
        <v>7</v>
      </c>
      <c r="BU642">
        <v>0</v>
      </c>
      <c r="BV642" t="str">
        <f>"8:00 AM"</f>
        <v>8:00 AM</v>
      </c>
      <c r="BW642" t="str">
        <f>"4:00 PM"</f>
        <v>4:00 PM</v>
      </c>
      <c r="BX642" t="s">
        <v>240</v>
      </c>
      <c r="BY642">
        <v>0</v>
      </c>
      <c r="BZ642">
        <v>3</v>
      </c>
      <c r="CA642" t="s">
        <v>115</v>
      </c>
      <c r="CC642" t="s">
        <v>10048</v>
      </c>
      <c r="CD642" t="s">
        <v>523</v>
      </c>
      <c r="CE642" t="s">
        <v>1348</v>
      </c>
      <c r="CF642" t="s">
        <v>128</v>
      </c>
      <c r="CG642" t="s">
        <v>120</v>
      </c>
      <c r="CH642" s="3">
        <v>96950</v>
      </c>
      <c r="CI642" s="4">
        <v>7.64</v>
      </c>
      <c r="CJ642" s="4">
        <v>7.64</v>
      </c>
      <c r="CK642" s="4">
        <v>11.46</v>
      </c>
      <c r="CL642" s="4">
        <v>11.46</v>
      </c>
      <c r="CM642" t="s">
        <v>136</v>
      </c>
      <c r="CN642" t="s">
        <v>3978</v>
      </c>
      <c r="CO642" t="s">
        <v>137</v>
      </c>
      <c r="CQ642" t="s">
        <v>115</v>
      </c>
      <c r="CR642" t="s">
        <v>138</v>
      </c>
      <c r="CS642" t="s">
        <v>139</v>
      </c>
      <c r="CT642" t="s">
        <v>138</v>
      </c>
      <c r="CU642" t="s">
        <v>139</v>
      </c>
      <c r="CV642" t="s">
        <v>138</v>
      </c>
      <c r="CW642" t="s">
        <v>139</v>
      </c>
      <c r="CX642" t="s">
        <v>8220</v>
      </c>
      <c r="CY642" s="10">
        <v>16702355009</v>
      </c>
      <c r="CZ642" t="s">
        <v>1354</v>
      </c>
      <c r="DA642" t="s">
        <v>139</v>
      </c>
      <c r="DB642" t="s">
        <v>138</v>
      </c>
      <c r="DC642" t="s">
        <v>115</v>
      </c>
    </row>
    <row r="643" spans="1:112" ht="14.45" customHeight="1" x14ac:dyDescent="0.25">
      <c r="A643" t="s">
        <v>11336</v>
      </c>
      <c r="B643" t="s">
        <v>248</v>
      </c>
      <c r="C643" s="1">
        <v>45545</v>
      </c>
      <c r="D643" s="1">
        <v>45603</v>
      </c>
      <c r="E643" t="s">
        <v>114</v>
      </c>
      <c r="G643" t="s">
        <v>115</v>
      </c>
      <c r="H643" t="s">
        <v>115</v>
      </c>
      <c r="I643" t="s">
        <v>115</v>
      </c>
      <c r="J643" t="s">
        <v>3814</v>
      </c>
      <c r="K643" t="s">
        <v>5520</v>
      </c>
      <c r="L643" t="s">
        <v>410</v>
      </c>
      <c r="M643" t="s">
        <v>4473</v>
      </c>
      <c r="N643" t="s">
        <v>290</v>
      </c>
      <c r="O643" t="s">
        <v>120</v>
      </c>
      <c r="P643" s="3">
        <v>96952</v>
      </c>
      <c r="Q643" t="s">
        <v>121</v>
      </c>
      <c r="S643" s="10">
        <v>16704334428</v>
      </c>
      <c r="U643" t="s">
        <v>3817</v>
      </c>
      <c r="V643">
        <v>457110</v>
      </c>
      <c r="W643" t="s">
        <v>123</v>
      </c>
      <c r="Y643" t="s">
        <v>3818</v>
      </c>
      <c r="Z643" t="s">
        <v>3819</v>
      </c>
      <c r="AA643" t="s">
        <v>3820</v>
      </c>
      <c r="AB643" t="s">
        <v>256</v>
      </c>
      <c r="AC643" t="s">
        <v>410</v>
      </c>
      <c r="AD643" t="s">
        <v>4473</v>
      </c>
      <c r="AE643" t="s">
        <v>290</v>
      </c>
      <c r="AF643" t="s">
        <v>120</v>
      </c>
      <c r="AG643" s="3">
        <v>96952</v>
      </c>
      <c r="AH643" t="s">
        <v>121</v>
      </c>
      <c r="AJ643" s="10">
        <v>16709894711</v>
      </c>
      <c r="AL643" t="s">
        <v>3821</v>
      </c>
      <c r="BD643" t="str">
        <f>"43-3031.00"</f>
        <v>43-3031.00</v>
      </c>
      <c r="BE643" t="s">
        <v>387</v>
      </c>
      <c r="BF643" t="s">
        <v>11337</v>
      </c>
      <c r="BG643" t="s">
        <v>388</v>
      </c>
      <c r="BH643">
        <v>2</v>
      </c>
      <c r="BI643">
        <v>2</v>
      </c>
      <c r="BJ643" s="1">
        <v>45658</v>
      </c>
      <c r="BK643" s="1">
        <v>46022</v>
      </c>
      <c r="BL643" s="1">
        <v>45658</v>
      </c>
      <c r="BM643" s="1">
        <v>46022</v>
      </c>
      <c r="BN643">
        <v>40</v>
      </c>
      <c r="BO643">
        <v>0</v>
      </c>
      <c r="BP643">
        <v>8</v>
      </c>
      <c r="BQ643">
        <v>8</v>
      </c>
      <c r="BR643">
        <v>8</v>
      </c>
      <c r="BS643">
        <v>8</v>
      </c>
      <c r="BT643">
        <v>8</v>
      </c>
      <c r="BU643">
        <v>0</v>
      </c>
      <c r="BV643" t="str">
        <f>"7:30 AM"</f>
        <v>7:30 AM</v>
      </c>
      <c r="BW643" t="str">
        <f>"4:30 PM"</f>
        <v>4:30 PM</v>
      </c>
      <c r="BX643" t="s">
        <v>133</v>
      </c>
      <c r="BY643">
        <v>0</v>
      </c>
      <c r="BZ643">
        <v>24</v>
      </c>
      <c r="CA643" t="s">
        <v>115</v>
      </c>
      <c r="CC643" t="s">
        <v>11338</v>
      </c>
      <c r="CD643" t="s">
        <v>11339</v>
      </c>
      <c r="CE643" t="s">
        <v>4473</v>
      </c>
      <c r="CF643" t="s">
        <v>290</v>
      </c>
      <c r="CG643" t="s">
        <v>120</v>
      </c>
      <c r="CH643" s="3">
        <v>96952</v>
      </c>
      <c r="CI643" s="4">
        <v>12.28</v>
      </c>
      <c r="CJ643" s="4">
        <v>12.28</v>
      </c>
      <c r="CK643" s="4">
        <v>18.420000000000002</v>
      </c>
      <c r="CL643" s="4">
        <v>18.420000000000002</v>
      </c>
      <c r="CM643" t="s">
        <v>136</v>
      </c>
      <c r="CO643" t="s">
        <v>137</v>
      </c>
      <c r="CQ643" t="s">
        <v>115</v>
      </c>
      <c r="CR643" t="s">
        <v>138</v>
      </c>
      <c r="CS643" t="s">
        <v>139</v>
      </c>
      <c r="CT643" t="s">
        <v>138</v>
      </c>
      <c r="CU643" t="s">
        <v>139</v>
      </c>
      <c r="CV643" t="s">
        <v>138</v>
      </c>
      <c r="CW643" t="s">
        <v>139</v>
      </c>
      <c r="CX643" t="s">
        <v>672</v>
      </c>
      <c r="CY643" s="10">
        <v>16704334428</v>
      </c>
      <c r="CZ643" t="s">
        <v>3821</v>
      </c>
      <c r="DA643" t="s">
        <v>139</v>
      </c>
      <c r="DB643" t="s">
        <v>138</v>
      </c>
      <c r="DC643" t="s">
        <v>115</v>
      </c>
    </row>
    <row r="644" spans="1:112" ht="14.45" customHeight="1" x14ac:dyDescent="0.25">
      <c r="A644" t="s">
        <v>11964</v>
      </c>
      <c r="B644" t="s">
        <v>248</v>
      </c>
      <c r="C644" s="1">
        <v>45527</v>
      </c>
      <c r="D644" s="1">
        <v>45603</v>
      </c>
      <c r="E644" t="s">
        <v>114</v>
      </c>
      <c r="G644" t="s">
        <v>115</v>
      </c>
      <c r="H644" t="s">
        <v>115</v>
      </c>
      <c r="I644" t="s">
        <v>115</v>
      </c>
      <c r="J644" t="s">
        <v>4441</v>
      </c>
      <c r="L644" t="s">
        <v>4442</v>
      </c>
      <c r="M644" t="s">
        <v>5980</v>
      </c>
      <c r="N644" t="s">
        <v>128</v>
      </c>
      <c r="O644" t="s">
        <v>120</v>
      </c>
      <c r="P644" s="3">
        <v>96950</v>
      </c>
      <c r="Q644" t="s">
        <v>121</v>
      </c>
      <c r="S644" s="10">
        <v>16702341726</v>
      </c>
      <c r="U644" t="s">
        <v>4444</v>
      </c>
      <c r="V644">
        <v>311812</v>
      </c>
      <c r="W644" t="s">
        <v>123</v>
      </c>
      <c r="Y644" t="s">
        <v>4445</v>
      </c>
      <c r="Z644" t="s">
        <v>4446</v>
      </c>
      <c r="AA644" t="s">
        <v>4447</v>
      </c>
      <c r="AB644" t="s">
        <v>516</v>
      </c>
      <c r="AC644" t="s">
        <v>4442</v>
      </c>
      <c r="AD644" t="s">
        <v>4443</v>
      </c>
      <c r="AE644" t="s">
        <v>128</v>
      </c>
      <c r="AF644" t="s">
        <v>120</v>
      </c>
      <c r="AG644" s="3">
        <v>96950</v>
      </c>
      <c r="AH644" t="s">
        <v>121</v>
      </c>
      <c r="AJ644" s="10">
        <v>16702341726</v>
      </c>
      <c r="AL644" t="s">
        <v>4448</v>
      </c>
      <c r="BD644" t="str">
        <f>"51-3011.00"</f>
        <v>51-3011.00</v>
      </c>
      <c r="BE644" t="s">
        <v>462</v>
      </c>
      <c r="BF644" t="s">
        <v>5981</v>
      </c>
      <c r="BG644" t="s">
        <v>462</v>
      </c>
      <c r="BH644">
        <v>5</v>
      </c>
      <c r="BI644">
        <v>5</v>
      </c>
      <c r="BJ644" s="1">
        <v>45566</v>
      </c>
      <c r="BK644" s="1">
        <v>45930</v>
      </c>
      <c r="BL644" s="1">
        <v>45603</v>
      </c>
      <c r="BM644" s="1">
        <v>45930</v>
      </c>
      <c r="BN644">
        <v>40</v>
      </c>
      <c r="BO644">
        <v>5</v>
      </c>
      <c r="BP644">
        <v>6</v>
      </c>
      <c r="BQ644">
        <v>6</v>
      </c>
      <c r="BR644">
        <v>6</v>
      </c>
      <c r="BS644">
        <v>6</v>
      </c>
      <c r="BT644">
        <v>6</v>
      </c>
      <c r="BU644">
        <v>5</v>
      </c>
      <c r="BV644" t="str">
        <f>"5:00 AM"</f>
        <v>5:00 AM</v>
      </c>
      <c r="BW644" t="str">
        <f>"6:00 PM"</f>
        <v>6:00 PM</v>
      </c>
      <c r="BX644" t="s">
        <v>240</v>
      </c>
      <c r="BY644">
        <v>6</v>
      </c>
      <c r="BZ644">
        <v>12</v>
      </c>
      <c r="CA644" t="s">
        <v>115</v>
      </c>
      <c r="CC644" t="s">
        <v>5982</v>
      </c>
      <c r="CD644" t="s">
        <v>4442</v>
      </c>
      <c r="CE644" t="s">
        <v>4443</v>
      </c>
      <c r="CF644" t="s">
        <v>119</v>
      </c>
      <c r="CG644" t="s">
        <v>120</v>
      </c>
      <c r="CH644" s="3">
        <v>96950</v>
      </c>
      <c r="CI644" s="4">
        <v>8.64</v>
      </c>
      <c r="CJ644" s="4">
        <v>8.64</v>
      </c>
      <c r="CK644" s="4">
        <v>12.96</v>
      </c>
      <c r="CL644" s="4">
        <v>12.96</v>
      </c>
      <c r="CM644" t="s">
        <v>136</v>
      </c>
      <c r="CN644" t="s">
        <v>4452</v>
      </c>
      <c r="CO644" t="s">
        <v>137</v>
      </c>
      <c r="CQ644" t="s">
        <v>115</v>
      </c>
      <c r="CR644" t="s">
        <v>138</v>
      </c>
      <c r="CS644" t="s">
        <v>139</v>
      </c>
      <c r="CT644" t="s">
        <v>138</v>
      </c>
      <c r="CU644" t="s">
        <v>139</v>
      </c>
      <c r="CV644" t="s">
        <v>138</v>
      </c>
      <c r="CW644" t="s">
        <v>139</v>
      </c>
      <c r="CX644" s="2" t="s">
        <v>4453</v>
      </c>
      <c r="CY644" s="10">
        <v>16702341726</v>
      </c>
      <c r="CZ644" t="s">
        <v>4454</v>
      </c>
      <c r="DA644" t="s">
        <v>139</v>
      </c>
      <c r="DB644" t="s">
        <v>138</v>
      </c>
      <c r="DC644" t="s">
        <v>115</v>
      </c>
    </row>
    <row r="645" spans="1:112" ht="14.45" customHeight="1" x14ac:dyDescent="0.25">
      <c r="A645" t="s">
        <v>12204</v>
      </c>
      <c r="B645" t="s">
        <v>248</v>
      </c>
      <c r="C645" s="1">
        <v>45539</v>
      </c>
      <c r="D645" s="1">
        <v>45603</v>
      </c>
      <c r="E645" t="s">
        <v>114</v>
      </c>
      <c r="G645" t="s">
        <v>115</v>
      </c>
      <c r="H645" t="s">
        <v>115</v>
      </c>
      <c r="I645" t="s">
        <v>115</v>
      </c>
      <c r="J645" t="s">
        <v>249</v>
      </c>
      <c r="L645" t="s">
        <v>250</v>
      </c>
      <c r="M645" t="s">
        <v>251</v>
      </c>
      <c r="N645" t="s">
        <v>119</v>
      </c>
      <c r="O645" t="s">
        <v>120</v>
      </c>
      <c r="P645" s="3">
        <v>96950</v>
      </c>
      <c r="Q645" t="s">
        <v>121</v>
      </c>
      <c r="S645" s="10">
        <v>16702368202</v>
      </c>
      <c r="T645">
        <v>3554</v>
      </c>
      <c r="U645" t="s">
        <v>252</v>
      </c>
      <c r="V645">
        <v>62211</v>
      </c>
      <c r="W645" t="s">
        <v>123</v>
      </c>
      <c r="Y645" t="s">
        <v>253</v>
      </c>
      <c r="Z645" t="s">
        <v>254</v>
      </c>
      <c r="AA645" t="s">
        <v>255</v>
      </c>
      <c r="AB645" t="s">
        <v>256</v>
      </c>
      <c r="AC645" t="s">
        <v>250</v>
      </c>
      <c r="AD645" t="s">
        <v>251</v>
      </c>
      <c r="AE645" t="s">
        <v>119</v>
      </c>
      <c r="AF645" t="s">
        <v>120</v>
      </c>
      <c r="AG645" s="3">
        <v>96950</v>
      </c>
      <c r="AH645" t="s">
        <v>121</v>
      </c>
      <c r="AJ645" s="10">
        <v>16702368202</v>
      </c>
      <c r="AK645">
        <v>3554</v>
      </c>
      <c r="AL645" t="s">
        <v>257</v>
      </c>
      <c r="BD645" t="str">
        <f>"29-2011.00"</f>
        <v>29-2011.00</v>
      </c>
      <c r="BE645" t="s">
        <v>932</v>
      </c>
      <c r="BF645" t="s">
        <v>933</v>
      </c>
      <c r="BG645" t="s">
        <v>934</v>
      </c>
      <c r="BH645">
        <v>2</v>
      </c>
      <c r="BI645">
        <v>2</v>
      </c>
      <c r="BJ645" s="1">
        <v>45717</v>
      </c>
      <c r="BK645" s="1">
        <v>46081</v>
      </c>
      <c r="BL645" s="1">
        <v>45717</v>
      </c>
      <c r="BM645" s="1">
        <v>46081</v>
      </c>
      <c r="BN645">
        <v>40</v>
      </c>
      <c r="BO645">
        <v>0</v>
      </c>
      <c r="BP645">
        <v>8</v>
      </c>
      <c r="BQ645">
        <v>8</v>
      </c>
      <c r="BR645">
        <v>8</v>
      </c>
      <c r="BS645">
        <v>8</v>
      </c>
      <c r="BT645">
        <v>8</v>
      </c>
      <c r="BU645">
        <v>0</v>
      </c>
      <c r="BV645" t="str">
        <f>"7:00 AM"</f>
        <v>7:00 AM</v>
      </c>
      <c r="BW645" t="str">
        <f>"4:00 PM"</f>
        <v>4:00 PM</v>
      </c>
      <c r="BX645" t="s">
        <v>360</v>
      </c>
      <c r="BY645">
        <v>0</v>
      </c>
      <c r="BZ645">
        <v>24</v>
      </c>
      <c r="CA645" t="s">
        <v>115</v>
      </c>
      <c r="CC645" s="2" t="s">
        <v>935</v>
      </c>
      <c r="CD645" t="s">
        <v>250</v>
      </c>
      <c r="CE645" t="s">
        <v>251</v>
      </c>
      <c r="CF645" t="s">
        <v>119</v>
      </c>
      <c r="CG645" t="s">
        <v>120</v>
      </c>
      <c r="CH645" s="3">
        <v>96950</v>
      </c>
      <c r="CI645" s="4">
        <v>23.57</v>
      </c>
      <c r="CK645" s="4">
        <v>35.36</v>
      </c>
      <c r="CM645" t="s">
        <v>136</v>
      </c>
      <c r="CN645" t="s">
        <v>936</v>
      </c>
      <c r="CO645" t="s">
        <v>137</v>
      </c>
      <c r="CQ645" t="s">
        <v>115</v>
      </c>
      <c r="CR645" t="s">
        <v>138</v>
      </c>
      <c r="CS645" t="s">
        <v>139</v>
      </c>
      <c r="CT645" t="s">
        <v>138</v>
      </c>
      <c r="CU645" t="s">
        <v>139</v>
      </c>
      <c r="CV645" t="s">
        <v>138</v>
      </c>
      <c r="CW645" t="s">
        <v>139</v>
      </c>
      <c r="CX645" t="s">
        <v>937</v>
      </c>
      <c r="CY645" s="10">
        <v>16702368202</v>
      </c>
      <c r="CZ645" t="s">
        <v>263</v>
      </c>
      <c r="DA645" t="s">
        <v>938</v>
      </c>
      <c r="DB645" t="s">
        <v>138</v>
      </c>
      <c r="DC645" t="s">
        <v>115</v>
      </c>
      <c r="DD645" t="s">
        <v>939</v>
      </c>
      <c r="DE645" t="s">
        <v>940</v>
      </c>
      <c r="DF645" t="s">
        <v>941</v>
      </c>
      <c r="DG645" t="s">
        <v>249</v>
      </c>
      <c r="DH645" t="s">
        <v>942</v>
      </c>
    </row>
    <row r="646" spans="1:112" ht="14.45" customHeight="1" x14ac:dyDescent="0.25">
      <c r="A646" t="s">
        <v>12672</v>
      </c>
      <c r="B646" t="s">
        <v>248</v>
      </c>
      <c r="C646" s="1">
        <v>45540</v>
      </c>
      <c r="D646" s="1">
        <v>45603</v>
      </c>
      <c r="E646" t="s">
        <v>210</v>
      </c>
      <c r="F646" s="1">
        <v>45656</v>
      </c>
      <c r="G646" t="s">
        <v>115</v>
      </c>
      <c r="H646" t="s">
        <v>115</v>
      </c>
      <c r="I646" t="s">
        <v>115</v>
      </c>
      <c r="J646" t="s">
        <v>5071</v>
      </c>
      <c r="K646" t="s">
        <v>5072</v>
      </c>
      <c r="L646" t="s">
        <v>5073</v>
      </c>
      <c r="N646" t="s">
        <v>128</v>
      </c>
      <c r="O646" t="s">
        <v>120</v>
      </c>
      <c r="P646" s="3">
        <v>96950</v>
      </c>
      <c r="Q646" t="s">
        <v>121</v>
      </c>
      <c r="S646" s="10">
        <v>16702347898</v>
      </c>
      <c r="U646" t="s">
        <v>5074</v>
      </c>
      <c r="V646">
        <v>56132</v>
      </c>
      <c r="W646" t="s">
        <v>532</v>
      </c>
      <c r="X646" t="s">
        <v>138</v>
      </c>
      <c r="Y646" t="s">
        <v>5075</v>
      </c>
      <c r="Z646" t="s">
        <v>5076</v>
      </c>
      <c r="AA646" t="s">
        <v>5077</v>
      </c>
      <c r="AB646" t="s">
        <v>895</v>
      </c>
      <c r="AC646" t="s">
        <v>5073</v>
      </c>
      <c r="AD646" t="s">
        <v>5078</v>
      </c>
      <c r="AE646" t="s">
        <v>128</v>
      </c>
      <c r="AF646" t="s">
        <v>120</v>
      </c>
      <c r="AG646" s="3">
        <v>96950</v>
      </c>
      <c r="AH646" t="s">
        <v>121</v>
      </c>
      <c r="AJ646" s="10">
        <v>16702347898</v>
      </c>
      <c r="AL646" t="s">
        <v>5079</v>
      </c>
      <c r="BD646" t="str">
        <f>"37-2012.00"</f>
        <v>37-2012.00</v>
      </c>
      <c r="BE646" t="s">
        <v>647</v>
      </c>
      <c r="BF646" t="s">
        <v>5080</v>
      </c>
      <c r="BG646" t="s">
        <v>5081</v>
      </c>
      <c r="BH646">
        <v>2</v>
      </c>
      <c r="BI646">
        <v>2</v>
      </c>
      <c r="BJ646" s="1">
        <v>45658</v>
      </c>
      <c r="BK646" s="1">
        <v>46022</v>
      </c>
      <c r="BL646" s="1">
        <v>45658</v>
      </c>
      <c r="BM646" s="1">
        <v>46022</v>
      </c>
      <c r="BN646">
        <v>35</v>
      </c>
      <c r="BO646">
        <v>0</v>
      </c>
      <c r="BP646">
        <v>7</v>
      </c>
      <c r="BQ646">
        <v>7</v>
      </c>
      <c r="BR646">
        <v>7</v>
      </c>
      <c r="BS646">
        <v>7</v>
      </c>
      <c r="BT646">
        <v>7</v>
      </c>
      <c r="BU646">
        <v>0</v>
      </c>
      <c r="BV646" t="str">
        <f>"8:00 AM"</f>
        <v>8:00 AM</v>
      </c>
      <c r="BW646" t="str">
        <f>"4:00 PM"</f>
        <v>4:00 PM</v>
      </c>
      <c r="BX646" t="s">
        <v>240</v>
      </c>
      <c r="BY646">
        <v>0</v>
      </c>
      <c r="BZ646">
        <v>3</v>
      </c>
      <c r="CA646" t="s">
        <v>115</v>
      </c>
      <c r="CC646" s="2" t="s">
        <v>7798</v>
      </c>
      <c r="CD646" t="s">
        <v>7799</v>
      </c>
      <c r="CF646" t="s">
        <v>145</v>
      </c>
      <c r="CG646" t="s">
        <v>120</v>
      </c>
      <c r="CH646" s="3">
        <v>96951</v>
      </c>
      <c r="CI646" s="4">
        <v>7.77</v>
      </c>
      <c r="CJ646" s="4">
        <v>7.77</v>
      </c>
      <c r="CK646" s="4">
        <v>11.65</v>
      </c>
      <c r="CL646" s="4">
        <v>11.65</v>
      </c>
      <c r="CM646" t="s">
        <v>136</v>
      </c>
      <c r="CN646" t="s">
        <v>5084</v>
      </c>
      <c r="CO646" t="s">
        <v>137</v>
      </c>
      <c r="CQ646" t="s">
        <v>115</v>
      </c>
      <c r="CR646" t="s">
        <v>138</v>
      </c>
      <c r="CS646" t="s">
        <v>139</v>
      </c>
      <c r="CT646" t="s">
        <v>138</v>
      </c>
      <c r="CU646" t="s">
        <v>139</v>
      </c>
      <c r="CV646" t="s">
        <v>138</v>
      </c>
      <c r="CW646" t="s">
        <v>139</v>
      </c>
      <c r="CX646" t="s">
        <v>7800</v>
      </c>
      <c r="CY646" s="10">
        <v>16702347898</v>
      </c>
      <c r="CZ646" t="s">
        <v>5079</v>
      </c>
      <c r="DA646" t="s">
        <v>331</v>
      </c>
      <c r="DB646" t="s">
        <v>138</v>
      </c>
      <c r="DC646" t="s">
        <v>138</v>
      </c>
    </row>
    <row r="647" spans="1:112" ht="14.45" customHeight="1" x14ac:dyDescent="0.25">
      <c r="A647" t="s">
        <v>12949</v>
      </c>
      <c r="B647" t="s">
        <v>248</v>
      </c>
      <c r="C647" s="1">
        <v>45542</v>
      </c>
      <c r="D647" s="1">
        <v>45603</v>
      </c>
      <c r="E647" t="s">
        <v>210</v>
      </c>
      <c r="F647" s="1">
        <v>45645</v>
      </c>
      <c r="G647" t="s">
        <v>115</v>
      </c>
      <c r="H647" t="s">
        <v>115</v>
      </c>
      <c r="I647" t="s">
        <v>115</v>
      </c>
      <c r="J647" t="s">
        <v>249</v>
      </c>
      <c r="L647" t="s">
        <v>250</v>
      </c>
      <c r="M647" t="s">
        <v>251</v>
      </c>
      <c r="N647" t="s">
        <v>119</v>
      </c>
      <c r="O647" t="s">
        <v>120</v>
      </c>
      <c r="P647" s="3">
        <v>96950</v>
      </c>
      <c r="Q647" t="s">
        <v>121</v>
      </c>
      <c r="S647" s="10">
        <v>16702368202</v>
      </c>
      <c r="T647">
        <v>3554</v>
      </c>
      <c r="U647" t="s">
        <v>252</v>
      </c>
      <c r="V647">
        <v>62211</v>
      </c>
      <c r="W647" t="s">
        <v>123</v>
      </c>
      <c r="Y647" t="s">
        <v>253</v>
      </c>
      <c r="Z647" t="s">
        <v>254</v>
      </c>
      <c r="AA647" t="s">
        <v>255</v>
      </c>
      <c r="AB647" t="s">
        <v>256</v>
      </c>
      <c r="AC647" t="s">
        <v>250</v>
      </c>
      <c r="AD647" t="s">
        <v>251</v>
      </c>
      <c r="AE647" t="s">
        <v>119</v>
      </c>
      <c r="AF647" t="s">
        <v>120</v>
      </c>
      <c r="AG647" s="3">
        <v>96950</v>
      </c>
      <c r="AH647" t="s">
        <v>121</v>
      </c>
      <c r="AJ647" s="10">
        <v>16702368202</v>
      </c>
      <c r="AK647">
        <v>3554</v>
      </c>
      <c r="AL647" t="s">
        <v>257</v>
      </c>
      <c r="BD647" t="str">
        <f>"29-2031.00"</f>
        <v>29-2031.00</v>
      </c>
      <c r="BE647" t="s">
        <v>6048</v>
      </c>
      <c r="BF647" t="s">
        <v>6049</v>
      </c>
      <c r="BG647" t="s">
        <v>6050</v>
      </c>
      <c r="BH647">
        <v>1</v>
      </c>
      <c r="BI647">
        <v>1</v>
      </c>
      <c r="BJ647" s="1">
        <v>45647</v>
      </c>
      <c r="BK647" s="1">
        <v>46011</v>
      </c>
      <c r="BL647" s="1">
        <v>45647</v>
      </c>
      <c r="BM647" s="1">
        <v>46011</v>
      </c>
      <c r="BN647">
        <v>40</v>
      </c>
      <c r="BO647">
        <v>0</v>
      </c>
      <c r="BP647">
        <v>8</v>
      </c>
      <c r="BQ647">
        <v>8</v>
      </c>
      <c r="BR647">
        <v>8</v>
      </c>
      <c r="BS647">
        <v>8</v>
      </c>
      <c r="BT647">
        <v>8</v>
      </c>
      <c r="BU647">
        <v>0</v>
      </c>
      <c r="BV647" t="str">
        <f>"7:30 AM"</f>
        <v>7:30 AM</v>
      </c>
      <c r="BW647" t="str">
        <f>"4:30 PM"</f>
        <v>4:30 PM</v>
      </c>
      <c r="BX647" t="s">
        <v>189</v>
      </c>
      <c r="BY647">
        <v>0</v>
      </c>
      <c r="BZ647">
        <v>24</v>
      </c>
      <c r="CA647" t="s">
        <v>115</v>
      </c>
      <c r="CC647" s="2" t="s">
        <v>6051</v>
      </c>
      <c r="CD647" t="s">
        <v>250</v>
      </c>
      <c r="CE647" t="s">
        <v>251</v>
      </c>
      <c r="CF647" t="s">
        <v>119</v>
      </c>
      <c r="CG647" t="s">
        <v>120</v>
      </c>
      <c r="CH647" s="3">
        <v>96950</v>
      </c>
      <c r="CI647" s="4">
        <v>15.02</v>
      </c>
      <c r="CK647" s="4">
        <v>22.53</v>
      </c>
      <c r="CM647" t="s">
        <v>136</v>
      </c>
      <c r="CN647" t="s">
        <v>936</v>
      </c>
      <c r="CO647" t="s">
        <v>137</v>
      </c>
      <c r="CQ647" t="s">
        <v>115</v>
      </c>
      <c r="CR647" t="s">
        <v>138</v>
      </c>
      <c r="CS647" t="s">
        <v>139</v>
      </c>
      <c r="CT647" t="s">
        <v>138</v>
      </c>
      <c r="CU647" t="s">
        <v>139</v>
      </c>
      <c r="CV647" t="s">
        <v>139</v>
      </c>
      <c r="CW647" t="s">
        <v>139</v>
      </c>
      <c r="CX647" t="s">
        <v>12950</v>
      </c>
      <c r="CY647" s="10">
        <v>16702368202</v>
      </c>
      <c r="CZ647" t="s">
        <v>263</v>
      </c>
      <c r="DA647" t="s">
        <v>938</v>
      </c>
      <c r="DB647" t="s">
        <v>138</v>
      </c>
      <c r="DC647" t="s">
        <v>115</v>
      </c>
      <c r="DD647" t="s">
        <v>939</v>
      </c>
      <c r="DE647" t="s">
        <v>940</v>
      </c>
      <c r="DF647" t="s">
        <v>941</v>
      </c>
      <c r="DG647" t="s">
        <v>249</v>
      </c>
      <c r="DH647" t="s">
        <v>942</v>
      </c>
    </row>
    <row r="648" spans="1:112" ht="14.45" customHeight="1" x14ac:dyDescent="0.25">
      <c r="A648" t="s">
        <v>13318</v>
      </c>
      <c r="B648" t="s">
        <v>248</v>
      </c>
      <c r="C648" s="1">
        <v>45533</v>
      </c>
      <c r="D648" s="1">
        <v>45603</v>
      </c>
      <c r="E648" t="s">
        <v>114</v>
      </c>
      <c r="G648" t="s">
        <v>138</v>
      </c>
      <c r="H648" t="s">
        <v>115</v>
      </c>
      <c r="I648" t="s">
        <v>115</v>
      </c>
      <c r="J648" t="s">
        <v>13319</v>
      </c>
      <c r="K648" t="s">
        <v>13320</v>
      </c>
      <c r="L648" t="s">
        <v>13321</v>
      </c>
      <c r="N648" t="s">
        <v>119</v>
      </c>
      <c r="O648" t="s">
        <v>120</v>
      </c>
      <c r="P648" s="3">
        <v>96950</v>
      </c>
      <c r="Q648" t="s">
        <v>121</v>
      </c>
      <c r="S648" s="10">
        <v>16702357690</v>
      </c>
      <c r="U648" t="s">
        <v>13322</v>
      </c>
      <c r="V648">
        <v>56152</v>
      </c>
      <c r="W648" t="s">
        <v>123</v>
      </c>
      <c r="Y648" t="s">
        <v>1782</v>
      </c>
      <c r="Z648" t="s">
        <v>13323</v>
      </c>
      <c r="AB648" t="s">
        <v>295</v>
      </c>
      <c r="AC648" t="s">
        <v>13321</v>
      </c>
      <c r="AE648" t="s">
        <v>119</v>
      </c>
      <c r="AF648" t="s">
        <v>120</v>
      </c>
      <c r="AG648" s="3">
        <v>96950</v>
      </c>
      <c r="AH648" t="s">
        <v>121</v>
      </c>
      <c r="AJ648" s="10">
        <v>16702357690</v>
      </c>
      <c r="AL648" t="s">
        <v>404</v>
      </c>
      <c r="AM648" t="s">
        <v>400</v>
      </c>
      <c r="AN648" t="s">
        <v>401</v>
      </c>
      <c r="AO648" t="s">
        <v>402</v>
      </c>
      <c r="AQ648" t="s">
        <v>403</v>
      </c>
      <c r="AS648" t="s">
        <v>119</v>
      </c>
      <c r="AT648" t="s">
        <v>120</v>
      </c>
      <c r="AU648" s="3">
        <v>96950</v>
      </c>
      <c r="AV648" t="s">
        <v>121</v>
      </c>
      <c r="AX648">
        <v>16702353403</v>
      </c>
      <c r="AZ648" t="s">
        <v>2323</v>
      </c>
      <c r="BA648" t="s">
        <v>13324</v>
      </c>
      <c r="BD648" t="str">
        <f>"39-7011.00"</f>
        <v>39-7011.00</v>
      </c>
      <c r="BE648" t="s">
        <v>719</v>
      </c>
      <c r="BF648" t="s">
        <v>13325</v>
      </c>
      <c r="BG648" t="s">
        <v>2084</v>
      </c>
      <c r="BH648">
        <v>2</v>
      </c>
      <c r="BI648">
        <v>2</v>
      </c>
      <c r="BJ648" s="1">
        <v>45598</v>
      </c>
      <c r="BK648" s="1">
        <v>46692</v>
      </c>
      <c r="BL648" s="1">
        <v>45603</v>
      </c>
      <c r="BM648" s="1">
        <v>46692</v>
      </c>
      <c r="BN648">
        <v>35</v>
      </c>
      <c r="BO648">
        <v>0</v>
      </c>
      <c r="BP648">
        <v>7</v>
      </c>
      <c r="BQ648">
        <v>7</v>
      </c>
      <c r="BR648">
        <v>7</v>
      </c>
      <c r="BS648">
        <v>7</v>
      </c>
      <c r="BT648">
        <v>7</v>
      </c>
      <c r="BU648">
        <v>0</v>
      </c>
      <c r="BV648" t="str">
        <f>"9:00 AM"</f>
        <v>9:00 AM</v>
      </c>
      <c r="BW648" t="str">
        <f>"5:00 PM"</f>
        <v>5:00 PM</v>
      </c>
      <c r="BX648" t="s">
        <v>133</v>
      </c>
      <c r="BY648">
        <v>0</v>
      </c>
      <c r="BZ648">
        <v>24</v>
      </c>
      <c r="CA648" t="s">
        <v>115</v>
      </c>
      <c r="CC648" t="s">
        <v>13326</v>
      </c>
      <c r="CD648" t="s">
        <v>10788</v>
      </c>
      <c r="CF648" t="s">
        <v>119</v>
      </c>
      <c r="CG648" t="s">
        <v>120</v>
      </c>
      <c r="CH648" s="3">
        <v>96950</v>
      </c>
      <c r="CI648" s="4">
        <v>10.43</v>
      </c>
      <c r="CJ648" s="4">
        <v>10.43</v>
      </c>
      <c r="CK648" s="4">
        <v>0</v>
      </c>
      <c r="CL648" s="4">
        <v>0</v>
      </c>
      <c r="CM648" t="s">
        <v>136</v>
      </c>
      <c r="CN648" t="s">
        <v>240</v>
      </c>
      <c r="CO648" t="s">
        <v>137</v>
      </c>
      <c r="CQ648" t="s">
        <v>115</v>
      </c>
      <c r="CR648" t="s">
        <v>138</v>
      </c>
      <c r="CS648" t="s">
        <v>139</v>
      </c>
      <c r="CT648" t="s">
        <v>139</v>
      </c>
      <c r="CU648" t="s">
        <v>139</v>
      </c>
      <c r="CV648" t="s">
        <v>138</v>
      </c>
      <c r="CW648" t="s">
        <v>139</v>
      </c>
      <c r="CX648" t="s">
        <v>13327</v>
      </c>
      <c r="CY648" s="10">
        <v>16702357690</v>
      </c>
      <c r="CZ648" t="s">
        <v>404</v>
      </c>
      <c r="DA648" t="s">
        <v>139</v>
      </c>
      <c r="DB648" t="s">
        <v>138</v>
      </c>
      <c r="DC648" t="s">
        <v>115</v>
      </c>
    </row>
    <row r="649" spans="1:112" ht="14.45" customHeight="1" x14ac:dyDescent="0.25">
      <c r="A649" t="s">
        <v>13431</v>
      </c>
      <c r="B649" t="s">
        <v>158</v>
      </c>
      <c r="C649" s="1">
        <v>45512</v>
      </c>
      <c r="D649" s="1">
        <v>45603</v>
      </c>
      <c r="E649" t="s">
        <v>114</v>
      </c>
      <c r="G649" t="s">
        <v>115</v>
      </c>
      <c r="H649" t="s">
        <v>115</v>
      </c>
      <c r="I649" t="s">
        <v>115</v>
      </c>
      <c r="J649" t="s">
        <v>13432</v>
      </c>
      <c r="K649" t="s">
        <v>13433</v>
      </c>
      <c r="L649" t="s">
        <v>654</v>
      </c>
      <c r="N649" t="s">
        <v>128</v>
      </c>
      <c r="O649" t="s">
        <v>120</v>
      </c>
      <c r="P649" s="3">
        <v>96950</v>
      </c>
      <c r="Q649" t="s">
        <v>121</v>
      </c>
      <c r="S649" s="10">
        <v>16702338693</v>
      </c>
      <c r="U649" t="s">
        <v>13434</v>
      </c>
      <c r="V649">
        <v>621111</v>
      </c>
      <c r="W649" t="s">
        <v>123</v>
      </c>
      <c r="Y649" t="s">
        <v>4792</v>
      </c>
      <c r="Z649" t="s">
        <v>13435</v>
      </c>
      <c r="AB649" t="s">
        <v>13436</v>
      </c>
      <c r="AC649" t="s">
        <v>13437</v>
      </c>
      <c r="AD649" t="s">
        <v>654</v>
      </c>
      <c r="AE649" t="s">
        <v>128</v>
      </c>
      <c r="AF649" t="s">
        <v>120</v>
      </c>
      <c r="AG649" s="3">
        <v>96950</v>
      </c>
      <c r="AH649" t="s">
        <v>121</v>
      </c>
      <c r="AJ649" s="10">
        <v>16702338693</v>
      </c>
      <c r="AL649" t="s">
        <v>13438</v>
      </c>
      <c r="BD649" t="str">
        <f>"29-2011.01"</f>
        <v>29-2011.01</v>
      </c>
      <c r="BE649" t="s">
        <v>13439</v>
      </c>
      <c r="BF649" t="s">
        <v>13440</v>
      </c>
      <c r="BG649" t="s">
        <v>13441</v>
      </c>
      <c r="BH649">
        <v>3</v>
      </c>
      <c r="BJ649" s="1">
        <v>45566</v>
      </c>
      <c r="BK649" s="1">
        <v>45930</v>
      </c>
      <c r="BN649">
        <v>40</v>
      </c>
      <c r="BO649">
        <v>0</v>
      </c>
      <c r="BP649">
        <v>8</v>
      </c>
      <c r="BQ649">
        <v>8</v>
      </c>
      <c r="BR649">
        <v>8</v>
      </c>
      <c r="BS649">
        <v>8</v>
      </c>
      <c r="BT649">
        <v>8</v>
      </c>
      <c r="BU649">
        <v>0</v>
      </c>
      <c r="BV649" t="str">
        <f>"8:00 AM"</f>
        <v>8:00 AM</v>
      </c>
      <c r="BW649" t="str">
        <f>"5:00 PM"</f>
        <v>5:00 PM</v>
      </c>
      <c r="BX649" t="s">
        <v>189</v>
      </c>
      <c r="BY649">
        <v>0</v>
      </c>
      <c r="BZ649">
        <v>24</v>
      </c>
      <c r="CA649" t="s">
        <v>115</v>
      </c>
      <c r="CC649" t="s">
        <v>13442</v>
      </c>
      <c r="CD649" t="s">
        <v>13437</v>
      </c>
      <c r="CE649" t="s">
        <v>654</v>
      </c>
      <c r="CF649" t="s">
        <v>128</v>
      </c>
      <c r="CG649" t="s">
        <v>120</v>
      </c>
      <c r="CH649" s="3">
        <v>96950</v>
      </c>
      <c r="CI649" s="4">
        <v>19.34</v>
      </c>
      <c r="CJ649" s="4">
        <v>19.34</v>
      </c>
      <c r="CK649" s="4">
        <v>29.01</v>
      </c>
      <c r="CL649" s="4">
        <v>29.01</v>
      </c>
      <c r="CM649" t="s">
        <v>136</v>
      </c>
      <c r="CN649" t="s">
        <v>139</v>
      </c>
      <c r="CO649" t="s">
        <v>137</v>
      </c>
      <c r="CQ649" t="s">
        <v>115</v>
      </c>
      <c r="CR649" t="s">
        <v>138</v>
      </c>
      <c r="CS649" t="s">
        <v>139</v>
      </c>
      <c r="CT649" t="s">
        <v>138</v>
      </c>
      <c r="CU649" t="s">
        <v>139</v>
      </c>
      <c r="CV649" t="s">
        <v>138</v>
      </c>
      <c r="CW649" t="s">
        <v>139</v>
      </c>
      <c r="CX649" t="s">
        <v>1776</v>
      </c>
      <c r="CY649" s="10">
        <v>16702874118</v>
      </c>
      <c r="CZ649" t="s">
        <v>13438</v>
      </c>
      <c r="DA649" t="s">
        <v>139</v>
      </c>
      <c r="DB649" t="s">
        <v>138</v>
      </c>
      <c r="DC649" t="s">
        <v>115</v>
      </c>
    </row>
    <row r="650" spans="1:112" ht="14.45" customHeight="1" x14ac:dyDescent="0.25">
      <c r="A650" t="s">
        <v>13587</v>
      </c>
      <c r="B650" t="s">
        <v>248</v>
      </c>
      <c r="C650" s="1">
        <v>45533</v>
      </c>
      <c r="D650" s="1">
        <v>45603</v>
      </c>
      <c r="E650" t="s">
        <v>210</v>
      </c>
      <c r="F650" s="1">
        <v>45565</v>
      </c>
      <c r="G650" t="s">
        <v>138</v>
      </c>
      <c r="H650" t="s">
        <v>115</v>
      </c>
      <c r="I650" t="s">
        <v>115</v>
      </c>
      <c r="J650" t="s">
        <v>3161</v>
      </c>
      <c r="K650" t="s">
        <v>3162</v>
      </c>
      <c r="L650" t="s">
        <v>3163</v>
      </c>
      <c r="N650" t="s">
        <v>119</v>
      </c>
      <c r="O650" t="s">
        <v>120</v>
      </c>
      <c r="P650" s="3">
        <v>96950</v>
      </c>
      <c r="Q650" t="s">
        <v>121</v>
      </c>
      <c r="S650" s="10">
        <v>16702357717</v>
      </c>
      <c r="U650" t="s">
        <v>3164</v>
      </c>
      <c r="V650">
        <v>72251</v>
      </c>
      <c r="W650" t="s">
        <v>123</v>
      </c>
      <c r="Y650" t="s">
        <v>2697</v>
      </c>
      <c r="Z650" t="s">
        <v>3165</v>
      </c>
      <c r="AB650" t="s">
        <v>295</v>
      </c>
      <c r="AC650" t="s">
        <v>3163</v>
      </c>
      <c r="AE650" t="s">
        <v>119</v>
      </c>
      <c r="AF650" t="s">
        <v>120</v>
      </c>
      <c r="AG650" s="3">
        <v>96950</v>
      </c>
      <c r="AH650" t="s">
        <v>121</v>
      </c>
      <c r="AJ650" s="10">
        <v>16702357717</v>
      </c>
      <c r="AL650" t="s">
        <v>404</v>
      </c>
      <c r="AM650" t="s">
        <v>400</v>
      </c>
      <c r="AN650" t="s">
        <v>401</v>
      </c>
      <c r="AO650" t="s">
        <v>402</v>
      </c>
      <c r="AQ650" t="s">
        <v>403</v>
      </c>
      <c r="AS650" t="s">
        <v>119</v>
      </c>
      <c r="AT650" t="s">
        <v>120</v>
      </c>
      <c r="AU650" s="3">
        <v>96950</v>
      </c>
      <c r="AV650" t="s">
        <v>121</v>
      </c>
      <c r="AX650">
        <v>16702353403</v>
      </c>
      <c r="AZ650" t="s">
        <v>2323</v>
      </c>
      <c r="BA650" t="s">
        <v>405</v>
      </c>
      <c r="BD650" t="str">
        <f>"35-3031.00"</f>
        <v>35-3031.00</v>
      </c>
      <c r="BE650" t="s">
        <v>1980</v>
      </c>
      <c r="BF650" t="s">
        <v>13588</v>
      </c>
      <c r="BG650" t="s">
        <v>11664</v>
      </c>
      <c r="BH650">
        <v>3</v>
      </c>
      <c r="BI650">
        <v>3</v>
      </c>
      <c r="BJ650" s="1">
        <v>45567</v>
      </c>
      <c r="BK650" s="1">
        <v>46661</v>
      </c>
      <c r="BL650" s="1">
        <v>45603</v>
      </c>
      <c r="BM650" s="1">
        <v>46661</v>
      </c>
      <c r="BN650">
        <v>35</v>
      </c>
      <c r="BO650">
        <v>0</v>
      </c>
      <c r="BP650">
        <v>7</v>
      </c>
      <c r="BQ650">
        <v>7</v>
      </c>
      <c r="BR650">
        <v>7</v>
      </c>
      <c r="BS650">
        <v>7</v>
      </c>
      <c r="BT650">
        <v>7</v>
      </c>
      <c r="BU650">
        <v>0</v>
      </c>
      <c r="BV650" t="str">
        <f>"9:00 AM"</f>
        <v>9:00 AM</v>
      </c>
      <c r="BW650" t="str">
        <f>"5:00 PM"</f>
        <v>5:00 PM</v>
      </c>
      <c r="BX650" t="s">
        <v>240</v>
      </c>
      <c r="BY650">
        <v>0</v>
      </c>
      <c r="BZ650">
        <v>12</v>
      </c>
      <c r="CA650" t="s">
        <v>115</v>
      </c>
      <c r="CC650" t="s">
        <v>13589</v>
      </c>
      <c r="CD650" t="s">
        <v>3169</v>
      </c>
      <c r="CF650" t="s">
        <v>119</v>
      </c>
      <c r="CG650" t="s">
        <v>120</v>
      </c>
      <c r="CH650" s="3">
        <v>96950</v>
      </c>
      <c r="CI650" s="4">
        <v>8.0399999999999991</v>
      </c>
      <c r="CJ650" s="4">
        <v>8.0399999999999991</v>
      </c>
      <c r="CK650" s="4">
        <v>0</v>
      </c>
      <c r="CL650" s="4">
        <v>0</v>
      </c>
      <c r="CM650" t="s">
        <v>136</v>
      </c>
      <c r="CN650" t="s">
        <v>240</v>
      </c>
      <c r="CO650" t="s">
        <v>137</v>
      </c>
      <c r="CQ650" t="s">
        <v>115</v>
      </c>
      <c r="CR650" t="s">
        <v>138</v>
      </c>
      <c r="CS650" t="s">
        <v>139</v>
      </c>
      <c r="CT650" t="s">
        <v>139</v>
      </c>
      <c r="CU650" t="s">
        <v>139</v>
      </c>
      <c r="CV650" t="s">
        <v>138</v>
      </c>
      <c r="CW650" t="s">
        <v>139</v>
      </c>
      <c r="CX650" t="s">
        <v>13327</v>
      </c>
      <c r="CY650" s="10">
        <v>16702357717</v>
      </c>
      <c r="CZ650" t="s">
        <v>404</v>
      </c>
      <c r="DA650" t="s">
        <v>139</v>
      </c>
      <c r="DB650" t="s">
        <v>138</v>
      </c>
      <c r="DC650" t="s">
        <v>115</v>
      </c>
    </row>
    <row r="651" spans="1:112" ht="14.45" customHeight="1" x14ac:dyDescent="0.25">
      <c r="A651" t="s">
        <v>13844</v>
      </c>
      <c r="B651" t="s">
        <v>248</v>
      </c>
      <c r="C651" s="1">
        <v>45539</v>
      </c>
      <c r="D651" s="1">
        <v>45603</v>
      </c>
      <c r="E651" t="s">
        <v>210</v>
      </c>
      <c r="F651" s="1">
        <v>45656</v>
      </c>
      <c r="G651" t="s">
        <v>115</v>
      </c>
      <c r="H651" t="s">
        <v>115</v>
      </c>
      <c r="I651" t="s">
        <v>115</v>
      </c>
      <c r="J651" t="s">
        <v>249</v>
      </c>
      <c r="L651" t="s">
        <v>250</v>
      </c>
      <c r="M651" t="s">
        <v>251</v>
      </c>
      <c r="N651" t="s">
        <v>119</v>
      </c>
      <c r="O651" t="s">
        <v>120</v>
      </c>
      <c r="P651" s="3">
        <v>96950</v>
      </c>
      <c r="Q651" t="s">
        <v>121</v>
      </c>
      <c r="S651" s="10">
        <v>16702368202</v>
      </c>
      <c r="T651">
        <v>3554</v>
      </c>
      <c r="U651" t="s">
        <v>252</v>
      </c>
      <c r="V651">
        <v>62211</v>
      </c>
      <c r="W651" t="s">
        <v>123</v>
      </c>
      <c r="Y651" t="s">
        <v>253</v>
      </c>
      <c r="Z651" t="s">
        <v>254</v>
      </c>
      <c r="AA651" t="s">
        <v>255</v>
      </c>
      <c r="AB651" t="s">
        <v>256</v>
      </c>
      <c r="AC651" t="s">
        <v>250</v>
      </c>
      <c r="AD651" t="s">
        <v>251</v>
      </c>
      <c r="AE651" t="s">
        <v>119</v>
      </c>
      <c r="AF651" t="s">
        <v>120</v>
      </c>
      <c r="AG651" s="3">
        <v>96950</v>
      </c>
      <c r="AH651" t="s">
        <v>121</v>
      </c>
      <c r="AJ651" s="10">
        <v>16702368202</v>
      </c>
      <c r="AK651">
        <v>3554</v>
      </c>
      <c r="AL651" t="s">
        <v>257</v>
      </c>
      <c r="BD651" t="str">
        <f>"29-2034.00"</f>
        <v>29-2034.00</v>
      </c>
      <c r="BE651" t="s">
        <v>8685</v>
      </c>
      <c r="BF651" t="s">
        <v>10358</v>
      </c>
      <c r="BG651" t="s">
        <v>10359</v>
      </c>
      <c r="BH651">
        <v>1</v>
      </c>
      <c r="BI651">
        <v>1</v>
      </c>
      <c r="BJ651" s="1">
        <v>45658</v>
      </c>
      <c r="BK651" s="1">
        <v>46022</v>
      </c>
      <c r="BL651" s="1">
        <v>45658</v>
      </c>
      <c r="BM651" s="1">
        <v>46022</v>
      </c>
      <c r="BN651">
        <v>40</v>
      </c>
      <c r="BO651">
        <v>0</v>
      </c>
      <c r="BP651">
        <v>8</v>
      </c>
      <c r="BQ651">
        <v>8</v>
      </c>
      <c r="BR651">
        <v>8</v>
      </c>
      <c r="BS651">
        <v>8</v>
      </c>
      <c r="BT651">
        <v>8</v>
      </c>
      <c r="BU651">
        <v>0</v>
      </c>
      <c r="BV651" t="str">
        <f>"7:30 AM"</f>
        <v>7:30 AM</v>
      </c>
      <c r="BW651" t="str">
        <f>"4:30 PM"</f>
        <v>4:30 PM</v>
      </c>
      <c r="BX651" t="s">
        <v>189</v>
      </c>
      <c r="BY651">
        <v>0</v>
      </c>
      <c r="BZ651">
        <v>24</v>
      </c>
      <c r="CA651" t="s">
        <v>115</v>
      </c>
      <c r="CC651" s="2" t="s">
        <v>11282</v>
      </c>
      <c r="CD651" t="s">
        <v>250</v>
      </c>
      <c r="CE651" t="s">
        <v>251</v>
      </c>
      <c r="CF651" t="s">
        <v>119</v>
      </c>
      <c r="CG651" t="s">
        <v>120</v>
      </c>
      <c r="CH651" s="3">
        <v>96950</v>
      </c>
      <c r="CI651" s="4">
        <v>14.62</v>
      </c>
      <c r="CJ651" s="4">
        <v>23.55</v>
      </c>
      <c r="CK651" s="4">
        <v>21.93</v>
      </c>
      <c r="CL651" s="4">
        <v>35.33</v>
      </c>
      <c r="CM651" t="s">
        <v>136</v>
      </c>
      <c r="CN651" t="s">
        <v>936</v>
      </c>
      <c r="CO651" t="s">
        <v>137</v>
      </c>
      <c r="CQ651" t="s">
        <v>115</v>
      </c>
      <c r="CR651" t="s">
        <v>138</v>
      </c>
      <c r="CS651" t="s">
        <v>139</v>
      </c>
      <c r="CT651" t="s">
        <v>138</v>
      </c>
      <c r="CU651" t="s">
        <v>139</v>
      </c>
      <c r="CV651" t="s">
        <v>138</v>
      </c>
      <c r="CW651" t="s">
        <v>139</v>
      </c>
      <c r="CX651" t="s">
        <v>937</v>
      </c>
      <c r="CY651" s="10">
        <v>16702368202</v>
      </c>
      <c r="CZ651" t="s">
        <v>263</v>
      </c>
      <c r="DA651" t="s">
        <v>938</v>
      </c>
      <c r="DB651" t="s">
        <v>138</v>
      </c>
      <c r="DC651" t="s">
        <v>115</v>
      </c>
      <c r="DD651" t="s">
        <v>939</v>
      </c>
      <c r="DE651" t="s">
        <v>940</v>
      </c>
      <c r="DF651" t="s">
        <v>1759</v>
      </c>
      <c r="DG651" t="s">
        <v>249</v>
      </c>
      <c r="DH651" t="s">
        <v>942</v>
      </c>
    </row>
    <row r="652" spans="1:112" ht="14.45" customHeight="1" x14ac:dyDescent="0.25">
      <c r="A652" t="s">
        <v>2129</v>
      </c>
      <c r="B652" t="s">
        <v>248</v>
      </c>
      <c r="C652" s="1">
        <v>45539</v>
      </c>
      <c r="D652" s="1">
        <v>45604</v>
      </c>
      <c r="E652" t="s">
        <v>210</v>
      </c>
      <c r="F652" s="1">
        <v>45640</v>
      </c>
      <c r="G652" t="s">
        <v>115</v>
      </c>
      <c r="H652" t="s">
        <v>115</v>
      </c>
      <c r="I652" t="s">
        <v>115</v>
      </c>
      <c r="J652" t="s">
        <v>249</v>
      </c>
      <c r="L652" t="s">
        <v>250</v>
      </c>
      <c r="M652" t="s">
        <v>251</v>
      </c>
      <c r="N652" t="s">
        <v>119</v>
      </c>
      <c r="O652" t="s">
        <v>120</v>
      </c>
      <c r="P652" s="3">
        <v>96950</v>
      </c>
      <c r="Q652" t="s">
        <v>121</v>
      </c>
      <c r="S652" s="10">
        <v>16702368202</v>
      </c>
      <c r="T652">
        <v>3354</v>
      </c>
      <c r="U652" t="s">
        <v>252</v>
      </c>
      <c r="V652">
        <v>62211</v>
      </c>
      <c r="W652" t="s">
        <v>123</v>
      </c>
      <c r="Y652" t="s">
        <v>253</v>
      </c>
      <c r="Z652" t="s">
        <v>254</v>
      </c>
      <c r="AA652" t="s">
        <v>255</v>
      </c>
      <c r="AB652" t="s">
        <v>256</v>
      </c>
      <c r="AC652" t="s">
        <v>250</v>
      </c>
      <c r="AD652" t="s">
        <v>251</v>
      </c>
      <c r="AE652" t="s">
        <v>119</v>
      </c>
      <c r="AF652" t="s">
        <v>120</v>
      </c>
      <c r="AG652" s="3">
        <v>96950</v>
      </c>
      <c r="AH652" t="s">
        <v>121</v>
      </c>
      <c r="AJ652" s="10">
        <v>16702368202</v>
      </c>
      <c r="AK652">
        <v>3554</v>
      </c>
      <c r="AL652" t="s">
        <v>257</v>
      </c>
      <c r="BD652" t="str">
        <f>"29-1141.00"</f>
        <v>29-1141.00</v>
      </c>
      <c r="BE652" t="s">
        <v>258</v>
      </c>
      <c r="BF652" t="s">
        <v>259</v>
      </c>
      <c r="BG652" t="s">
        <v>258</v>
      </c>
      <c r="BH652">
        <v>23</v>
      </c>
      <c r="BI652">
        <v>23</v>
      </c>
      <c r="BJ652" s="1">
        <v>45642</v>
      </c>
      <c r="BK652" s="1">
        <v>46006</v>
      </c>
      <c r="BL652" s="1">
        <v>45642</v>
      </c>
      <c r="BM652" s="1">
        <v>46006</v>
      </c>
      <c r="BN652">
        <v>40</v>
      </c>
      <c r="BO652">
        <v>12</v>
      </c>
      <c r="BP652">
        <v>12</v>
      </c>
      <c r="BQ652">
        <v>12</v>
      </c>
      <c r="BR652">
        <v>4</v>
      </c>
      <c r="BS652">
        <v>0</v>
      </c>
      <c r="BT652">
        <v>0</v>
      </c>
      <c r="BU652">
        <v>0</v>
      </c>
      <c r="BV652" t="str">
        <f>"7:30 AM"</f>
        <v>7:30 AM</v>
      </c>
      <c r="BW652" t="str">
        <f>"7:30 PM"</f>
        <v>7:30 PM</v>
      </c>
      <c r="BX652" t="s">
        <v>189</v>
      </c>
      <c r="BY652">
        <v>0</v>
      </c>
      <c r="BZ652">
        <v>0</v>
      </c>
      <c r="CA652" t="s">
        <v>115</v>
      </c>
      <c r="CC652" s="2" t="s">
        <v>260</v>
      </c>
      <c r="CD652" t="s">
        <v>250</v>
      </c>
      <c r="CE652" t="s">
        <v>251</v>
      </c>
      <c r="CF652" t="s">
        <v>119</v>
      </c>
      <c r="CG652" t="s">
        <v>120</v>
      </c>
      <c r="CH652" s="3">
        <v>96950</v>
      </c>
      <c r="CI652" s="4">
        <v>22.22</v>
      </c>
      <c r="CJ652" s="4">
        <v>32.9</v>
      </c>
      <c r="CM652" t="s">
        <v>136</v>
      </c>
      <c r="CO652" t="s">
        <v>137</v>
      </c>
      <c r="CQ652" t="s">
        <v>115</v>
      </c>
      <c r="CR652" t="s">
        <v>138</v>
      </c>
      <c r="CS652" t="s">
        <v>139</v>
      </c>
      <c r="CT652" t="s">
        <v>139</v>
      </c>
      <c r="CU652" t="s">
        <v>138</v>
      </c>
      <c r="CV652" t="s">
        <v>138</v>
      </c>
      <c r="CW652" t="s">
        <v>139</v>
      </c>
      <c r="CX652" s="2" t="s">
        <v>2130</v>
      </c>
      <c r="CY652" s="10">
        <v>16702368202</v>
      </c>
      <c r="CZ652" t="s">
        <v>263</v>
      </c>
      <c r="DA652" t="s">
        <v>938</v>
      </c>
      <c r="DB652" t="s">
        <v>138</v>
      </c>
      <c r="DC652" t="s">
        <v>115</v>
      </c>
      <c r="DD652" t="s">
        <v>939</v>
      </c>
      <c r="DE652" t="s">
        <v>940</v>
      </c>
      <c r="DF652" t="s">
        <v>1759</v>
      </c>
      <c r="DG652" t="s">
        <v>249</v>
      </c>
      <c r="DH652" t="s">
        <v>942</v>
      </c>
    </row>
    <row r="653" spans="1:112" ht="14.45" customHeight="1" x14ac:dyDescent="0.25">
      <c r="A653" t="s">
        <v>2374</v>
      </c>
      <c r="B653" t="s">
        <v>248</v>
      </c>
      <c r="C653" s="1">
        <v>45539</v>
      </c>
      <c r="D653" s="1">
        <v>45604</v>
      </c>
      <c r="E653" t="s">
        <v>210</v>
      </c>
      <c r="F653" s="1">
        <v>45635</v>
      </c>
      <c r="G653" t="s">
        <v>115</v>
      </c>
      <c r="H653" t="s">
        <v>115</v>
      </c>
      <c r="I653" t="s">
        <v>115</v>
      </c>
      <c r="J653" t="s">
        <v>249</v>
      </c>
      <c r="L653" t="s">
        <v>250</v>
      </c>
      <c r="M653" t="s">
        <v>251</v>
      </c>
      <c r="N653" t="s">
        <v>119</v>
      </c>
      <c r="O653" t="s">
        <v>120</v>
      </c>
      <c r="P653" s="3">
        <v>96950</v>
      </c>
      <c r="Q653" t="s">
        <v>121</v>
      </c>
      <c r="S653" s="10">
        <v>16702368202</v>
      </c>
      <c r="T653">
        <v>3554</v>
      </c>
      <c r="U653" t="s">
        <v>252</v>
      </c>
      <c r="V653">
        <v>62211</v>
      </c>
      <c r="W653" t="s">
        <v>123</v>
      </c>
      <c r="Y653" t="s">
        <v>253</v>
      </c>
      <c r="Z653" t="s">
        <v>254</v>
      </c>
      <c r="AA653" t="s">
        <v>255</v>
      </c>
      <c r="AB653" t="s">
        <v>256</v>
      </c>
      <c r="AC653" t="s">
        <v>250</v>
      </c>
      <c r="AD653" t="s">
        <v>251</v>
      </c>
      <c r="AE653" t="s">
        <v>119</v>
      </c>
      <c r="AF653" t="s">
        <v>120</v>
      </c>
      <c r="AG653" s="3">
        <v>96950</v>
      </c>
      <c r="AH653" t="s">
        <v>121</v>
      </c>
      <c r="AJ653" s="10">
        <v>16702368202</v>
      </c>
      <c r="AK653">
        <v>3554</v>
      </c>
      <c r="AL653" t="s">
        <v>257</v>
      </c>
      <c r="BD653" t="str">
        <f>"29-1141.00"</f>
        <v>29-1141.00</v>
      </c>
      <c r="BE653" t="s">
        <v>258</v>
      </c>
      <c r="BF653" t="s">
        <v>259</v>
      </c>
      <c r="BG653" t="s">
        <v>258</v>
      </c>
      <c r="BH653">
        <v>16</v>
      </c>
      <c r="BI653">
        <v>16</v>
      </c>
      <c r="BJ653" s="1">
        <v>45637</v>
      </c>
      <c r="BK653" s="1">
        <v>46001</v>
      </c>
      <c r="BL653" s="1">
        <v>45637</v>
      </c>
      <c r="BM653" s="1">
        <v>46001</v>
      </c>
      <c r="BN653">
        <v>40</v>
      </c>
      <c r="BO653">
        <v>12</v>
      </c>
      <c r="BP653">
        <v>12</v>
      </c>
      <c r="BQ653">
        <v>12</v>
      </c>
      <c r="BR653">
        <v>4</v>
      </c>
      <c r="BS653">
        <v>0</v>
      </c>
      <c r="BT653">
        <v>0</v>
      </c>
      <c r="BU653">
        <v>0</v>
      </c>
      <c r="BV653" t="str">
        <f>"7:30 AM"</f>
        <v>7:30 AM</v>
      </c>
      <c r="BW653" t="str">
        <f>"7:30 PM"</f>
        <v>7:30 PM</v>
      </c>
      <c r="BX653" t="s">
        <v>189</v>
      </c>
      <c r="BY653">
        <v>0</v>
      </c>
      <c r="BZ653">
        <v>0</v>
      </c>
      <c r="CA653" t="s">
        <v>115</v>
      </c>
      <c r="CC653" s="2" t="s">
        <v>260</v>
      </c>
      <c r="CD653" t="s">
        <v>250</v>
      </c>
      <c r="CE653" t="s">
        <v>251</v>
      </c>
      <c r="CF653" t="s">
        <v>119</v>
      </c>
      <c r="CG653" t="s">
        <v>120</v>
      </c>
      <c r="CH653" s="3">
        <v>96950</v>
      </c>
      <c r="CI653" s="4">
        <v>22.22</v>
      </c>
      <c r="CJ653" s="4">
        <v>32.9</v>
      </c>
      <c r="CM653" t="s">
        <v>136</v>
      </c>
      <c r="CN653" t="s">
        <v>936</v>
      </c>
      <c r="CO653" t="s">
        <v>137</v>
      </c>
      <c r="CQ653" t="s">
        <v>115</v>
      </c>
      <c r="CR653" t="s">
        <v>138</v>
      </c>
      <c r="CS653" t="s">
        <v>139</v>
      </c>
      <c r="CT653" t="s">
        <v>139</v>
      </c>
      <c r="CU653" t="s">
        <v>139</v>
      </c>
      <c r="CV653" t="s">
        <v>138</v>
      </c>
      <c r="CW653" t="s">
        <v>139</v>
      </c>
      <c r="CX653" t="s">
        <v>937</v>
      </c>
      <c r="CY653" s="10">
        <v>16702368202</v>
      </c>
      <c r="CZ653" t="s">
        <v>263</v>
      </c>
      <c r="DA653" t="s">
        <v>938</v>
      </c>
      <c r="DB653" t="s">
        <v>138</v>
      </c>
      <c r="DC653" t="s">
        <v>115</v>
      </c>
      <c r="DD653" t="s">
        <v>939</v>
      </c>
      <c r="DE653" t="s">
        <v>940</v>
      </c>
      <c r="DF653" t="s">
        <v>941</v>
      </c>
      <c r="DG653" t="s">
        <v>249</v>
      </c>
      <c r="DH653" t="s">
        <v>942</v>
      </c>
    </row>
    <row r="654" spans="1:112" ht="14.45" customHeight="1" x14ac:dyDescent="0.25">
      <c r="A654" t="s">
        <v>3752</v>
      </c>
      <c r="B654" t="s">
        <v>248</v>
      </c>
      <c r="C654" s="1">
        <v>45548</v>
      </c>
      <c r="D654" s="1">
        <v>45604</v>
      </c>
      <c r="E654" t="s">
        <v>114</v>
      </c>
      <c r="G654" t="s">
        <v>115</v>
      </c>
      <c r="H654" t="s">
        <v>115</v>
      </c>
      <c r="I654" t="s">
        <v>115</v>
      </c>
      <c r="J654" t="s">
        <v>249</v>
      </c>
      <c r="L654" t="s">
        <v>250</v>
      </c>
      <c r="M654" t="s">
        <v>251</v>
      </c>
      <c r="N654" t="s">
        <v>119</v>
      </c>
      <c r="O654" t="s">
        <v>120</v>
      </c>
      <c r="P654" s="3">
        <v>96950</v>
      </c>
      <c r="Q654" t="s">
        <v>121</v>
      </c>
      <c r="S654" s="10">
        <v>16702368202</v>
      </c>
      <c r="T654">
        <v>3554</v>
      </c>
      <c r="U654" t="s">
        <v>252</v>
      </c>
      <c r="V654">
        <v>62211</v>
      </c>
      <c r="W654" t="s">
        <v>123</v>
      </c>
      <c r="Y654" t="s">
        <v>253</v>
      </c>
      <c r="Z654" t="s">
        <v>254</v>
      </c>
      <c r="AA654" t="s">
        <v>255</v>
      </c>
      <c r="AB654" t="s">
        <v>256</v>
      </c>
      <c r="AC654" t="s">
        <v>250</v>
      </c>
      <c r="AD654" t="s">
        <v>251</v>
      </c>
      <c r="AE654" t="s">
        <v>119</v>
      </c>
      <c r="AF654" t="s">
        <v>120</v>
      </c>
      <c r="AG654" s="3">
        <v>96950</v>
      </c>
      <c r="AH654" t="s">
        <v>121</v>
      </c>
      <c r="AJ654" s="10">
        <v>16702368202</v>
      </c>
      <c r="AK654">
        <v>3554</v>
      </c>
      <c r="AL654" t="s">
        <v>257</v>
      </c>
      <c r="BD654" t="str">
        <f>"29-1141.00"</f>
        <v>29-1141.00</v>
      </c>
      <c r="BE654" t="s">
        <v>258</v>
      </c>
      <c r="BF654" t="s">
        <v>259</v>
      </c>
      <c r="BG654" t="s">
        <v>258</v>
      </c>
      <c r="BH654">
        <v>16</v>
      </c>
      <c r="BI654">
        <v>16</v>
      </c>
      <c r="BJ654" s="1">
        <v>45597</v>
      </c>
      <c r="BK654" s="1">
        <v>45961</v>
      </c>
      <c r="BL654" s="1">
        <v>45604</v>
      </c>
      <c r="BM654" s="1">
        <v>45961</v>
      </c>
      <c r="BN654">
        <v>40</v>
      </c>
      <c r="BO654">
        <v>12</v>
      </c>
      <c r="BP654">
        <v>12</v>
      </c>
      <c r="BQ654">
        <v>12</v>
      </c>
      <c r="BR654">
        <v>4</v>
      </c>
      <c r="BS654">
        <v>0</v>
      </c>
      <c r="BT654">
        <v>0</v>
      </c>
      <c r="BU654">
        <v>0</v>
      </c>
      <c r="BV654" t="str">
        <f>"7:30 AM"</f>
        <v>7:30 AM</v>
      </c>
      <c r="BW654" t="str">
        <f>"7:30 PM"</f>
        <v>7:30 PM</v>
      </c>
      <c r="BX654" t="s">
        <v>189</v>
      </c>
      <c r="BY654">
        <v>0</v>
      </c>
      <c r="BZ654">
        <v>0</v>
      </c>
      <c r="CA654" t="s">
        <v>115</v>
      </c>
      <c r="CC654" s="2" t="s">
        <v>260</v>
      </c>
      <c r="CD654" t="s">
        <v>250</v>
      </c>
      <c r="CE654" t="s">
        <v>251</v>
      </c>
      <c r="CF654" t="s">
        <v>119</v>
      </c>
      <c r="CG654" t="s">
        <v>120</v>
      </c>
      <c r="CH654" s="3">
        <v>96950</v>
      </c>
      <c r="CI654" s="4">
        <v>22.22</v>
      </c>
      <c r="CJ654" s="4">
        <v>32.9</v>
      </c>
      <c r="CM654" t="s">
        <v>136</v>
      </c>
      <c r="CN654" t="s">
        <v>936</v>
      </c>
      <c r="CO654" t="s">
        <v>137</v>
      </c>
      <c r="CQ654" t="s">
        <v>115</v>
      </c>
      <c r="CR654" t="s">
        <v>138</v>
      </c>
      <c r="CS654" t="s">
        <v>139</v>
      </c>
      <c r="CT654" t="s">
        <v>139</v>
      </c>
      <c r="CU654" t="s">
        <v>139</v>
      </c>
      <c r="CV654" t="s">
        <v>138</v>
      </c>
      <c r="CW654" t="s">
        <v>139</v>
      </c>
      <c r="CX654" s="2" t="s">
        <v>3753</v>
      </c>
      <c r="CY654" s="10">
        <v>16702368202</v>
      </c>
      <c r="CZ654" t="s">
        <v>263</v>
      </c>
      <c r="DA654" t="s">
        <v>938</v>
      </c>
      <c r="DB654" t="s">
        <v>138</v>
      </c>
      <c r="DC654" t="s">
        <v>115</v>
      </c>
      <c r="DD654" t="s">
        <v>939</v>
      </c>
      <c r="DE654" t="s">
        <v>940</v>
      </c>
      <c r="DF654" t="s">
        <v>941</v>
      </c>
      <c r="DG654" t="s">
        <v>249</v>
      </c>
      <c r="DH654" t="s">
        <v>942</v>
      </c>
    </row>
    <row r="655" spans="1:112" ht="14.45" customHeight="1" x14ac:dyDescent="0.25">
      <c r="A655" t="s">
        <v>5418</v>
      </c>
      <c r="B655" t="s">
        <v>158</v>
      </c>
      <c r="C655" s="1">
        <v>45578</v>
      </c>
      <c r="D655" s="1">
        <v>45604</v>
      </c>
      <c r="E655" t="s">
        <v>210</v>
      </c>
      <c r="F655" s="1">
        <v>45687</v>
      </c>
      <c r="G655" t="s">
        <v>115</v>
      </c>
      <c r="H655" t="s">
        <v>115</v>
      </c>
      <c r="I655" t="s">
        <v>115</v>
      </c>
      <c r="J655" t="s">
        <v>5419</v>
      </c>
      <c r="K655" t="s">
        <v>5420</v>
      </c>
      <c r="L655" t="s">
        <v>5421</v>
      </c>
      <c r="N655" t="s">
        <v>128</v>
      </c>
      <c r="O655" t="s">
        <v>120</v>
      </c>
      <c r="P655" s="3">
        <v>96950</v>
      </c>
      <c r="Q655" t="s">
        <v>121</v>
      </c>
      <c r="S655" s="10">
        <v>16702872387</v>
      </c>
      <c r="U655" t="s">
        <v>5422</v>
      </c>
      <c r="V655">
        <v>423730</v>
      </c>
      <c r="W655" t="s">
        <v>123</v>
      </c>
      <c r="Y655" t="s">
        <v>5423</v>
      </c>
      <c r="Z655" t="s">
        <v>5424</v>
      </c>
      <c r="AB655" t="s">
        <v>126</v>
      </c>
      <c r="AC655" t="s">
        <v>5421</v>
      </c>
      <c r="AE655" t="s">
        <v>128</v>
      </c>
      <c r="AF655" t="s">
        <v>120</v>
      </c>
      <c r="AG655" s="3">
        <v>96950</v>
      </c>
      <c r="AH655" t="s">
        <v>121</v>
      </c>
      <c r="AJ655" s="10">
        <v>16702872387</v>
      </c>
      <c r="AL655" t="s">
        <v>5425</v>
      </c>
      <c r="BD655" t="str">
        <f>"49-9021.00"</f>
        <v>49-9021.00</v>
      </c>
      <c r="BE655" t="s">
        <v>203</v>
      </c>
      <c r="BF655" t="s">
        <v>5426</v>
      </c>
      <c r="BG655" t="s">
        <v>3857</v>
      </c>
      <c r="BH655">
        <v>1</v>
      </c>
      <c r="BJ655" s="1">
        <v>45689</v>
      </c>
      <c r="BK655" s="1">
        <v>45688</v>
      </c>
      <c r="BN655">
        <v>35</v>
      </c>
      <c r="BO655">
        <v>0</v>
      </c>
      <c r="BP655">
        <v>7</v>
      </c>
      <c r="BQ655">
        <v>7</v>
      </c>
      <c r="BR655">
        <v>7</v>
      </c>
      <c r="BS655">
        <v>7</v>
      </c>
      <c r="BT655">
        <v>7</v>
      </c>
      <c r="BU655">
        <v>0</v>
      </c>
      <c r="BV655" t="str">
        <f>"9:00 AM"</f>
        <v>9:00 AM</v>
      </c>
      <c r="BW655" t="str">
        <f>"5:00 PM"</f>
        <v>5:00 PM</v>
      </c>
      <c r="BX655" t="s">
        <v>133</v>
      </c>
      <c r="BY655">
        <v>0</v>
      </c>
      <c r="BZ655">
        <v>6</v>
      </c>
      <c r="CA655" t="s">
        <v>115</v>
      </c>
      <c r="CC655" t="s">
        <v>1194</v>
      </c>
      <c r="CD655" t="s">
        <v>5421</v>
      </c>
      <c r="CF655" t="s">
        <v>128</v>
      </c>
      <c r="CG655" t="s">
        <v>120</v>
      </c>
      <c r="CH655" s="3">
        <v>96950</v>
      </c>
      <c r="CI655" s="4">
        <v>10.74</v>
      </c>
      <c r="CJ655" s="4">
        <v>10.74</v>
      </c>
      <c r="CK655" s="4">
        <v>16.11</v>
      </c>
      <c r="CL655" s="4">
        <v>16.11</v>
      </c>
      <c r="CM655" t="s">
        <v>136</v>
      </c>
      <c r="CO655" t="s">
        <v>137</v>
      </c>
      <c r="CQ655" t="s">
        <v>115</v>
      </c>
      <c r="CR655" t="s">
        <v>138</v>
      </c>
      <c r="CS655" t="s">
        <v>139</v>
      </c>
      <c r="CT655" t="s">
        <v>138</v>
      </c>
      <c r="CU655" t="s">
        <v>139</v>
      </c>
      <c r="CV655" t="s">
        <v>138</v>
      </c>
      <c r="CW655" t="s">
        <v>139</v>
      </c>
      <c r="CX655" t="s">
        <v>5427</v>
      </c>
      <c r="CY655" s="10">
        <v>16702872387</v>
      </c>
      <c r="CZ655" t="s">
        <v>5428</v>
      </c>
      <c r="DA655" t="s">
        <v>139</v>
      </c>
      <c r="DB655" t="s">
        <v>138</v>
      </c>
      <c r="DC655" t="s">
        <v>115</v>
      </c>
      <c r="DD655" t="s">
        <v>5423</v>
      </c>
      <c r="DE655" t="s">
        <v>5424</v>
      </c>
      <c r="DG655" t="s">
        <v>5419</v>
      </c>
      <c r="DH655" t="s">
        <v>5428</v>
      </c>
    </row>
    <row r="656" spans="1:112" ht="14.45" customHeight="1" x14ac:dyDescent="0.25">
      <c r="A656" t="s">
        <v>5547</v>
      </c>
      <c r="B656" t="s">
        <v>248</v>
      </c>
      <c r="C656" s="1">
        <v>45548</v>
      </c>
      <c r="D656" s="1">
        <v>45604</v>
      </c>
      <c r="E656" t="s">
        <v>114</v>
      </c>
      <c r="G656" t="s">
        <v>115</v>
      </c>
      <c r="H656" t="s">
        <v>115</v>
      </c>
      <c r="I656" t="s">
        <v>115</v>
      </c>
      <c r="J656" t="s">
        <v>1501</v>
      </c>
      <c r="L656" t="s">
        <v>1502</v>
      </c>
      <c r="N656" t="s">
        <v>290</v>
      </c>
      <c r="O656" t="s">
        <v>120</v>
      </c>
      <c r="P656" s="3">
        <v>96952</v>
      </c>
      <c r="Q656" t="s">
        <v>121</v>
      </c>
      <c r="S656" s="10">
        <v>16704330422</v>
      </c>
      <c r="U656" t="s">
        <v>1503</v>
      </c>
      <c r="V656">
        <v>212312</v>
      </c>
      <c r="W656" t="s">
        <v>123</v>
      </c>
      <c r="Y656" t="s">
        <v>1504</v>
      </c>
      <c r="Z656" t="s">
        <v>1505</v>
      </c>
      <c r="AA656" t="s">
        <v>1506</v>
      </c>
      <c r="AB656" t="s">
        <v>443</v>
      </c>
      <c r="AC656" t="s">
        <v>1502</v>
      </c>
      <c r="AE656" t="s">
        <v>290</v>
      </c>
      <c r="AF656" t="s">
        <v>120</v>
      </c>
      <c r="AG656" s="3">
        <v>96952</v>
      </c>
      <c r="AH656" t="s">
        <v>121</v>
      </c>
      <c r="AJ656" s="10">
        <v>16704330422</v>
      </c>
      <c r="AL656" t="s">
        <v>1507</v>
      </c>
      <c r="BD656" t="str">
        <f>"49-3042.00"</f>
        <v>49-3042.00</v>
      </c>
      <c r="BE656" t="s">
        <v>1508</v>
      </c>
      <c r="BF656" t="s">
        <v>1509</v>
      </c>
      <c r="BG656" t="s">
        <v>1510</v>
      </c>
      <c r="BH656">
        <v>4</v>
      </c>
      <c r="BI656">
        <v>4</v>
      </c>
      <c r="BJ656" s="1">
        <v>45658</v>
      </c>
      <c r="BK656" s="1">
        <v>46022</v>
      </c>
      <c r="BL656" s="1">
        <v>45658</v>
      </c>
      <c r="BM656" s="1">
        <v>46022</v>
      </c>
      <c r="BN656">
        <v>40</v>
      </c>
      <c r="BO656">
        <v>0</v>
      </c>
      <c r="BP656">
        <v>8</v>
      </c>
      <c r="BQ656">
        <v>8</v>
      </c>
      <c r="BR656">
        <v>8</v>
      </c>
      <c r="BS656">
        <v>8</v>
      </c>
      <c r="BT656">
        <v>8</v>
      </c>
      <c r="BU656">
        <v>0</v>
      </c>
      <c r="BV656" t="str">
        <f>"7:30 AM"</f>
        <v>7:30 AM</v>
      </c>
      <c r="BW656" t="str">
        <f>"4:30 PM"</f>
        <v>4:30 PM</v>
      </c>
      <c r="BX656" t="s">
        <v>240</v>
      </c>
      <c r="BY656">
        <v>0</v>
      </c>
      <c r="BZ656">
        <v>24</v>
      </c>
      <c r="CA656" t="s">
        <v>115</v>
      </c>
      <c r="CC656" t="s">
        <v>1511</v>
      </c>
      <c r="CD656" t="s">
        <v>1502</v>
      </c>
      <c r="CF656" t="s">
        <v>290</v>
      </c>
      <c r="CG656" t="s">
        <v>120</v>
      </c>
      <c r="CH656" s="3">
        <v>96952</v>
      </c>
      <c r="CI656" s="4">
        <v>12.5</v>
      </c>
      <c r="CJ656" s="4">
        <v>12.5</v>
      </c>
      <c r="CK656" s="4">
        <v>18.75</v>
      </c>
      <c r="CL656" s="4">
        <v>18.75</v>
      </c>
      <c r="CM656" t="s">
        <v>136</v>
      </c>
      <c r="CN656" t="s">
        <v>3755</v>
      </c>
      <c r="CO656" t="s">
        <v>173</v>
      </c>
      <c r="CQ656" t="s">
        <v>115</v>
      </c>
      <c r="CR656" t="s">
        <v>138</v>
      </c>
      <c r="CS656" t="s">
        <v>138</v>
      </c>
      <c r="CT656" t="s">
        <v>138</v>
      </c>
      <c r="CU656" t="s">
        <v>139</v>
      </c>
      <c r="CV656" t="s">
        <v>138</v>
      </c>
      <c r="CW656" t="s">
        <v>138</v>
      </c>
      <c r="CX656" t="s">
        <v>3756</v>
      </c>
      <c r="CY656" s="10">
        <v>16704330422</v>
      </c>
      <c r="CZ656" t="s">
        <v>1507</v>
      </c>
      <c r="DA656" t="s">
        <v>139</v>
      </c>
      <c r="DB656" t="s">
        <v>138</v>
      </c>
      <c r="DC656" t="s">
        <v>115</v>
      </c>
    </row>
    <row r="657" spans="1:112" ht="14.45" customHeight="1" x14ac:dyDescent="0.25">
      <c r="A657" t="s">
        <v>5933</v>
      </c>
      <c r="B657" t="s">
        <v>158</v>
      </c>
      <c r="C657" s="1">
        <v>45497</v>
      </c>
      <c r="D657" s="1">
        <v>45604</v>
      </c>
      <c r="E657" t="s">
        <v>210</v>
      </c>
      <c r="F657" s="1">
        <v>45564</v>
      </c>
      <c r="G657" t="s">
        <v>138</v>
      </c>
      <c r="H657" t="s">
        <v>115</v>
      </c>
      <c r="I657" t="s">
        <v>115</v>
      </c>
      <c r="J657" t="s">
        <v>5934</v>
      </c>
      <c r="K657" t="s">
        <v>5935</v>
      </c>
      <c r="L657" t="s">
        <v>5936</v>
      </c>
      <c r="N657" t="s">
        <v>119</v>
      </c>
      <c r="O657" t="s">
        <v>120</v>
      </c>
      <c r="P657" s="3">
        <v>96950</v>
      </c>
      <c r="Q657" t="s">
        <v>121</v>
      </c>
      <c r="S657" s="10">
        <v>16702352276</v>
      </c>
      <c r="U657" t="s">
        <v>5937</v>
      </c>
      <c r="V657">
        <v>459310</v>
      </c>
      <c r="W657" t="s">
        <v>123</v>
      </c>
      <c r="Y657" t="s">
        <v>5938</v>
      </c>
      <c r="Z657" t="s">
        <v>2016</v>
      </c>
      <c r="AA657" t="s">
        <v>5939</v>
      </c>
      <c r="AB657" t="s">
        <v>1923</v>
      </c>
      <c r="AC657" t="s">
        <v>5940</v>
      </c>
      <c r="AE657" t="s">
        <v>119</v>
      </c>
      <c r="AF657" t="s">
        <v>120</v>
      </c>
      <c r="AG657" s="3">
        <v>96950</v>
      </c>
      <c r="AH657" t="s">
        <v>121</v>
      </c>
      <c r="AJ657" s="10">
        <v>16702352276</v>
      </c>
      <c r="AL657" t="s">
        <v>5941</v>
      </c>
      <c r="BD657" t="str">
        <f>"53-3031.00"</f>
        <v>53-3031.00</v>
      </c>
      <c r="BE657" t="s">
        <v>2288</v>
      </c>
      <c r="BF657" t="s">
        <v>5942</v>
      </c>
      <c r="BG657" t="s">
        <v>2717</v>
      </c>
      <c r="BH657">
        <v>1</v>
      </c>
      <c r="BJ657" s="1">
        <v>45566</v>
      </c>
      <c r="BK657" s="1">
        <v>46660</v>
      </c>
      <c r="BN657">
        <v>35</v>
      </c>
      <c r="BO657">
        <v>0</v>
      </c>
      <c r="BP657">
        <v>7</v>
      </c>
      <c r="BQ657">
        <v>7</v>
      </c>
      <c r="BR657">
        <v>7</v>
      </c>
      <c r="BS657">
        <v>7</v>
      </c>
      <c r="BT657">
        <v>7</v>
      </c>
      <c r="BU657">
        <v>0</v>
      </c>
      <c r="BV657" t="str">
        <f>"9:00 AM"</f>
        <v>9:00 AM</v>
      </c>
      <c r="BW657" t="str">
        <f>"5:00 PM"</f>
        <v>5:00 PM</v>
      </c>
      <c r="BX657" t="s">
        <v>133</v>
      </c>
      <c r="BY657">
        <v>0</v>
      </c>
      <c r="BZ657">
        <v>12</v>
      </c>
      <c r="CA657" t="s">
        <v>115</v>
      </c>
      <c r="CC657" t="s">
        <v>5943</v>
      </c>
      <c r="CD657" t="s">
        <v>5936</v>
      </c>
      <c r="CF657" t="s">
        <v>119</v>
      </c>
      <c r="CG657" t="s">
        <v>120</v>
      </c>
      <c r="CH657" s="3">
        <v>96950</v>
      </c>
      <c r="CI657" s="4">
        <v>8.34</v>
      </c>
      <c r="CJ657" s="4">
        <v>8.34</v>
      </c>
      <c r="CK657" s="4">
        <v>12.51</v>
      </c>
      <c r="CL657" s="4">
        <v>12.51</v>
      </c>
      <c r="CM657" t="s">
        <v>136</v>
      </c>
      <c r="CN657" t="s">
        <v>331</v>
      </c>
      <c r="CO657" t="s">
        <v>137</v>
      </c>
      <c r="CQ657" t="s">
        <v>115</v>
      </c>
      <c r="CR657" t="s">
        <v>138</v>
      </c>
      <c r="CS657" t="s">
        <v>139</v>
      </c>
      <c r="CT657" t="s">
        <v>138</v>
      </c>
      <c r="CU657" t="s">
        <v>139</v>
      </c>
      <c r="CV657" t="s">
        <v>138</v>
      </c>
      <c r="CW657" t="s">
        <v>139</v>
      </c>
      <c r="CX657" t="s">
        <v>5944</v>
      </c>
      <c r="CY657" s="10">
        <v>16702352276</v>
      </c>
      <c r="CZ657" t="s">
        <v>5941</v>
      </c>
      <c r="DA657" t="s">
        <v>139</v>
      </c>
      <c r="DB657" t="s">
        <v>138</v>
      </c>
      <c r="DC657" t="s">
        <v>115</v>
      </c>
    </row>
    <row r="658" spans="1:112" ht="14.45" customHeight="1" x14ac:dyDescent="0.25">
      <c r="A658" t="s">
        <v>6291</v>
      </c>
      <c r="B658" t="s">
        <v>248</v>
      </c>
      <c r="C658" s="1">
        <v>45548</v>
      </c>
      <c r="D658" s="1">
        <v>45604</v>
      </c>
      <c r="E658" t="s">
        <v>210</v>
      </c>
      <c r="F658" s="1">
        <v>45656</v>
      </c>
      <c r="G658" t="s">
        <v>115</v>
      </c>
      <c r="H658" t="s">
        <v>115</v>
      </c>
      <c r="I658" t="s">
        <v>115</v>
      </c>
      <c r="J658" t="s">
        <v>1501</v>
      </c>
      <c r="L658" t="s">
        <v>1502</v>
      </c>
      <c r="N658" t="s">
        <v>290</v>
      </c>
      <c r="O658" t="s">
        <v>120</v>
      </c>
      <c r="P658" s="3">
        <v>96952</v>
      </c>
      <c r="Q658" t="s">
        <v>121</v>
      </c>
      <c r="S658" s="10">
        <v>16704330422</v>
      </c>
      <c r="U658" t="s">
        <v>1503</v>
      </c>
      <c r="V658">
        <v>212312</v>
      </c>
      <c r="W658" t="s">
        <v>123</v>
      </c>
      <c r="Y658" t="s">
        <v>1504</v>
      </c>
      <c r="Z658" t="s">
        <v>1505</v>
      </c>
      <c r="AA658" t="s">
        <v>1506</v>
      </c>
      <c r="AB658" t="s">
        <v>443</v>
      </c>
      <c r="AC658" t="s">
        <v>1502</v>
      </c>
      <c r="AE658" t="s">
        <v>290</v>
      </c>
      <c r="AF658" t="s">
        <v>120</v>
      </c>
      <c r="AG658" s="3">
        <v>96952</v>
      </c>
      <c r="AH658" t="s">
        <v>121</v>
      </c>
      <c r="AJ658" s="10">
        <v>16704330422</v>
      </c>
      <c r="AL658" t="s">
        <v>1507</v>
      </c>
      <c r="BD658" t="str">
        <f>"49-3042.00"</f>
        <v>49-3042.00</v>
      </c>
      <c r="BE658" t="s">
        <v>1508</v>
      </c>
      <c r="BF658" t="s">
        <v>1509</v>
      </c>
      <c r="BG658" t="s">
        <v>1510</v>
      </c>
      <c r="BH658">
        <v>3</v>
      </c>
      <c r="BI658">
        <v>3</v>
      </c>
      <c r="BJ658" s="1">
        <v>45658</v>
      </c>
      <c r="BK658" s="1">
        <v>46022</v>
      </c>
      <c r="BL658" s="1">
        <v>45658</v>
      </c>
      <c r="BM658" s="1">
        <v>46022</v>
      </c>
      <c r="BN658">
        <v>40</v>
      </c>
      <c r="BO658">
        <v>0</v>
      </c>
      <c r="BP658">
        <v>8</v>
      </c>
      <c r="BQ658">
        <v>8</v>
      </c>
      <c r="BR658">
        <v>8</v>
      </c>
      <c r="BS658">
        <v>8</v>
      </c>
      <c r="BT658">
        <v>8</v>
      </c>
      <c r="BU658">
        <v>0</v>
      </c>
      <c r="BV658" t="str">
        <f>"7:30 AM"</f>
        <v>7:30 AM</v>
      </c>
      <c r="BW658" t="str">
        <f>"4:30 PM"</f>
        <v>4:30 PM</v>
      </c>
      <c r="BX658" t="s">
        <v>240</v>
      </c>
      <c r="BY658">
        <v>0</v>
      </c>
      <c r="BZ658">
        <v>24</v>
      </c>
      <c r="CA658" t="s">
        <v>115</v>
      </c>
      <c r="CC658" t="s">
        <v>1511</v>
      </c>
      <c r="CD658" t="s">
        <v>1502</v>
      </c>
      <c r="CF658" t="s">
        <v>290</v>
      </c>
      <c r="CG658" t="s">
        <v>120</v>
      </c>
      <c r="CH658" s="3">
        <v>96952</v>
      </c>
      <c r="CI658" s="4">
        <v>12.5</v>
      </c>
      <c r="CJ658" s="4">
        <v>12.5</v>
      </c>
      <c r="CK658" s="4">
        <v>18.75</v>
      </c>
      <c r="CL658" s="4">
        <v>18.75</v>
      </c>
      <c r="CM658" t="s">
        <v>136</v>
      </c>
      <c r="CN658" t="s">
        <v>3755</v>
      </c>
      <c r="CO658" t="s">
        <v>173</v>
      </c>
      <c r="CQ658" t="s">
        <v>115</v>
      </c>
      <c r="CR658" t="s">
        <v>138</v>
      </c>
      <c r="CS658" t="s">
        <v>138</v>
      </c>
      <c r="CT658" t="s">
        <v>138</v>
      </c>
      <c r="CU658" t="s">
        <v>139</v>
      </c>
      <c r="CV658" t="s">
        <v>138</v>
      </c>
      <c r="CW658" t="s">
        <v>138</v>
      </c>
      <c r="CX658" t="s">
        <v>3756</v>
      </c>
      <c r="CY658" s="10">
        <v>16704330422</v>
      </c>
      <c r="CZ658" t="s">
        <v>1507</v>
      </c>
      <c r="DA658" t="s">
        <v>139</v>
      </c>
      <c r="DB658" t="s">
        <v>138</v>
      </c>
      <c r="DC658" t="s">
        <v>115</v>
      </c>
    </row>
    <row r="659" spans="1:112" ht="14.45" customHeight="1" x14ac:dyDescent="0.25">
      <c r="A659" t="s">
        <v>7825</v>
      </c>
      <c r="B659" t="s">
        <v>248</v>
      </c>
      <c r="C659" s="1">
        <v>45497</v>
      </c>
      <c r="D659" s="1">
        <v>45604</v>
      </c>
      <c r="E659" t="s">
        <v>210</v>
      </c>
      <c r="F659" s="1">
        <v>45625</v>
      </c>
      <c r="G659" t="s">
        <v>115</v>
      </c>
      <c r="H659" t="s">
        <v>115</v>
      </c>
      <c r="I659" t="s">
        <v>115</v>
      </c>
      <c r="J659" t="s">
        <v>3665</v>
      </c>
      <c r="L659" t="s">
        <v>3666</v>
      </c>
      <c r="M659" t="s">
        <v>3667</v>
      </c>
      <c r="N659" t="s">
        <v>272</v>
      </c>
      <c r="O659" t="s">
        <v>120</v>
      </c>
      <c r="P659" s="3">
        <v>96952</v>
      </c>
      <c r="Q659" t="s">
        <v>121</v>
      </c>
      <c r="S659" s="10">
        <v>16702850520</v>
      </c>
      <c r="U659" t="s">
        <v>3668</v>
      </c>
      <c r="V659">
        <v>334210</v>
      </c>
      <c r="W659" t="s">
        <v>123</v>
      </c>
      <c r="Y659" t="s">
        <v>3669</v>
      </c>
      <c r="Z659" t="s">
        <v>3670</v>
      </c>
      <c r="AA659" t="s">
        <v>3671</v>
      </c>
      <c r="AB659" t="s">
        <v>3672</v>
      </c>
      <c r="AC659" t="s">
        <v>3666</v>
      </c>
      <c r="AD659" t="s">
        <v>3667</v>
      </c>
      <c r="AE659" t="s">
        <v>272</v>
      </c>
      <c r="AF659" t="s">
        <v>120</v>
      </c>
      <c r="AG659" s="3">
        <v>96952</v>
      </c>
      <c r="AH659" t="s">
        <v>121</v>
      </c>
      <c r="AJ659" s="10">
        <v>16702345080</v>
      </c>
      <c r="AL659" t="s">
        <v>6935</v>
      </c>
      <c r="AM659" t="s">
        <v>734</v>
      </c>
      <c r="AN659" t="s">
        <v>3674</v>
      </c>
      <c r="AO659" t="s">
        <v>3675</v>
      </c>
      <c r="AP659" t="s">
        <v>1097</v>
      </c>
      <c r="AQ659" t="s">
        <v>3677</v>
      </c>
      <c r="AR659" t="s">
        <v>6936</v>
      </c>
      <c r="AS659" t="s">
        <v>128</v>
      </c>
      <c r="AT659" t="s">
        <v>120</v>
      </c>
      <c r="AU659" s="3">
        <v>96950</v>
      </c>
      <c r="AV659" t="s">
        <v>121</v>
      </c>
      <c r="AX659">
        <v>16702330081</v>
      </c>
      <c r="AZ659" t="s">
        <v>2248</v>
      </c>
      <c r="BA659" t="s">
        <v>3683</v>
      </c>
      <c r="BB659" t="s">
        <v>120</v>
      </c>
      <c r="BC659" t="s">
        <v>2250</v>
      </c>
      <c r="BD659" t="str">
        <f>"49-2021.00"</f>
        <v>49-2021.00</v>
      </c>
      <c r="BE659" t="s">
        <v>3678</v>
      </c>
      <c r="BF659" t="s">
        <v>6937</v>
      </c>
      <c r="BG659" t="s">
        <v>6938</v>
      </c>
      <c r="BH659">
        <v>1</v>
      </c>
      <c r="BI659">
        <v>1</v>
      </c>
      <c r="BJ659" s="1">
        <v>45627</v>
      </c>
      <c r="BK659" s="1">
        <v>45991</v>
      </c>
      <c r="BL659" s="1">
        <v>45627</v>
      </c>
      <c r="BM659" s="1">
        <v>45991</v>
      </c>
      <c r="BN659">
        <v>40</v>
      </c>
      <c r="BO659">
        <v>0</v>
      </c>
      <c r="BP659">
        <v>8</v>
      </c>
      <c r="BQ659">
        <v>8</v>
      </c>
      <c r="BR659">
        <v>8</v>
      </c>
      <c r="BS659">
        <v>8</v>
      </c>
      <c r="BT659">
        <v>8</v>
      </c>
      <c r="BU659">
        <v>0</v>
      </c>
      <c r="BV659" t="str">
        <f>"7:00 AM"</f>
        <v>7:00 AM</v>
      </c>
      <c r="BW659" t="str">
        <f>"4:00 PM"</f>
        <v>4:00 PM</v>
      </c>
      <c r="BX659" t="s">
        <v>189</v>
      </c>
      <c r="BY659">
        <v>0</v>
      </c>
      <c r="BZ659">
        <v>24</v>
      </c>
      <c r="CA659" t="s">
        <v>115</v>
      </c>
      <c r="CC659" t="s">
        <v>3681</v>
      </c>
      <c r="CD659" t="s">
        <v>3666</v>
      </c>
      <c r="CE659" t="s">
        <v>3667</v>
      </c>
      <c r="CF659" t="s">
        <v>272</v>
      </c>
      <c r="CG659" t="s">
        <v>120</v>
      </c>
      <c r="CH659" s="3">
        <v>96952</v>
      </c>
      <c r="CI659" s="4">
        <v>19.27</v>
      </c>
      <c r="CJ659" s="4">
        <v>19.27</v>
      </c>
      <c r="CK659" s="4">
        <v>28.91</v>
      </c>
      <c r="CL659" s="4">
        <v>28.91</v>
      </c>
      <c r="CM659" t="s">
        <v>136</v>
      </c>
      <c r="CO659" t="s">
        <v>137</v>
      </c>
      <c r="CQ659" t="s">
        <v>115</v>
      </c>
      <c r="CR659" t="s">
        <v>138</v>
      </c>
      <c r="CS659" t="s">
        <v>139</v>
      </c>
      <c r="CT659" t="s">
        <v>138</v>
      </c>
      <c r="CU659" t="s">
        <v>139</v>
      </c>
      <c r="CV659" t="s">
        <v>138</v>
      </c>
      <c r="CW659" t="s">
        <v>139</v>
      </c>
      <c r="CX659" t="s">
        <v>7826</v>
      </c>
      <c r="CY659" s="10">
        <v>16702345080</v>
      </c>
      <c r="CZ659" t="s">
        <v>6935</v>
      </c>
      <c r="DA659" t="s">
        <v>139</v>
      </c>
      <c r="DB659" t="s">
        <v>138</v>
      </c>
      <c r="DC659" t="s">
        <v>115</v>
      </c>
      <c r="DD659" t="s">
        <v>3674</v>
      </c>
      <c r="DE659" t="s">
        <v>3675</v>
      </c>
      <c r="DF659" t="s">
        <v>3277</v>
      </c>
      <c r="DG659" t="s">
        <v>3683</v>
      </c>
      <c r="DH659" t="s">
        <v>2248</v>
      </c>
    </row>
    <row r="660" spans="1:112" ht="14.45" customHeight="1" x14ac:dyDescent="0.25">
      <c r="A660" t="s">
        <v>9409</v>
      </c>
      <c r="B660" t="s">
        <v>248</v>
      </c>
      <c r="C660" s="1">
        <v>45542</v>
      </c>
      <c r="D660" s="1">
        <v>45604</v>
      </c>
      <c r="E660" t="s">
        <v>210</v>
      </c>
      <c r="F660" s="1">
        <v>45671</v>
      </c>
      <c r="G660" t="s">
        <v>115</v>
      </c>
      <c r="H660" t="s">
        <v>115</v>
      </c>
      <c r="I660" t="s">
        <v>115</v>
      </c>
      <c r="J660" t="s">
        <v>9410</v>
      </c>
      <c r="K660" t="s">
        <v>139</v>
      </c>
      <c r="L660" t="s">
        <v>9411</v>
      </c>
      <c r="M660" t="s">
        <v>9412</v>
      </c>
      <c r="N660" t="s">
        <v>119</v>
      </c>
      <c r="O660" t="s">
        <v>120</v>
      </c>
      <c r="P660" s="3">
        <v>96950</v>
      </c>
      <c r="Q660" t="s">
        <v>121</v>
      </c>
      <c r="S660" s="10">
        <v>16702345050</v>
      </c>
      <c r="U660" t="s">
        <v>9413</v>
      </c>
      <c r="V660">
        <v>56132</v>
      </c>
      <c r="W660" t="s">
        <v>123</v>
      </c>
      <c r="Y660" t="s">
        <v>9414</v>
      </c>
      <c r="Z660" t="s">
        <v>9415</v>
      </c>
      <c r="AA660" t="s">
        <v>9416</v>
      </c>
      <c r="AB660" t="s">
        <v>9417</v>
      </c>
      <c r="AC660" t="s">
        <v>9411</v>
      </c>
      <c r="AD660" t="s">
        <v>9412</v>
      </c>
      <c r="AE660" t="s">
        <v>119</v>
      </c>
      <c r="AF660" t="s">
        <v>120</v>
      </c>
      <c r="AG660" s="3">
        <v>96950</v>
      </c>
      <c r="AH660" t="s">
        <v>121</v>
      </c>
      <c r="AJ660" s="10">
        <v>16702345050</v>
      </c>
      <c r="AL660" t="s">
        <v>9418</v>
      </c>
      <c r="BD660" t="str">
        <f>"43-3031.00"</f>
        <v>43-3031.00</v>
      </c>
      <c r="BE660" t="s">
        <v>387</v>
      </c>
      <c r="BF660" t="s">
        <v>9419</v>
      </c>
      <c r="BG660" t="s">
        <v>682</v>
      </c>
      <c r="BH660">
        <v>2</v>
      </c>
      <c r="BI660">
        <v>2</v>
      </c>
      <c r="BJ660" s="1">
        <v>45673</v>
      </c>
      <c r="BK660" s="1">
        <v>46037</v>
      </c>
      <c r="BL660" s="1">
        <v>45673</v>
      </c>
      <c r="BM660" s="1">
        <v>46037</v>
      </c>
      <c r="BN660">
        <v>35</v>
      </c>
      <c r="BO660">
        <v>0</v>
      </c>
      <c r="BP660">
        <v>7</v>
      </c>
      <c r="BQ660">
        <v>7</v>
      </c>
      <c r="BR660">
        <v>7</v>
      </c>
      <c r="BS660">
        <v>7</v>
      </c>
      <c r="BT660">
        <v>7</v>
      </c>
      <c r="BU660">
        <v>0</v>
      </c>
      <c r="BV660" t="str">
        <f>"9:00 AM"</f>
        <v>9:00 AM</v>
      </c>
      <c r="BW660" t="str">
        <f>"5:00 PM"</f>
        <v>5:00 PM</v>
      </c>
      <c r="BX660" t="s">
        <v>133</v>
      </c>
      <c r="BY660">
        <v>0</v>
      </c>
      <c r="BZ660">
        <v>24</v>
      </c>
      <c r="CA660" t="s">
        <v>115</v>
      </c>
      <c r="CC660" t="s">
        <v>9420</v>
      </c>
      <c r="CD660" t="s">
        <v>9411</v>
      </c>
      <c r="CE660" t="s">
        <v>9412</v>
      </c>
      <c r="CF660" t="s">
        <v>119</v>
      </c>
      <c r="CG660" t="s">
        <v>120</v>
      </c>
      <c r="CH660" s="3">
        <v>96950</v>
      </c>
      <c r="CI660" s="4">
        <v>12.28</v>
      </c>
      <c r="CJ660" s="4">
        <v>12.28</v>
      </c>
      <c r="CK660" s="4">
        <v>18.420000000000002</v>
      </c>
      <c r="CL660" s="4">
        <v>18.420000000000002</v>
      </c>
      <c r="CM660" t="s">
        <v>136</v>
      </c>
      <c r="CN660" t="s">
        <v>331</v>
      </c>
      <c r="CO660" t="s">
        <v>137</v>
      </c>
      <c r="CQ660" t="s">
        <v>115</v>
      </c>
      <c r="CR660" t="s">
        <v>138</v>
      </c>
      <c r="CS660" t="s">
        <v>139</v>
      </c>
      <c r="CT660" t="s">
        <v>138</v>
      </c>
      <c r="CU660" t="s">
        <v>139</v>
      </c>
      <c r="CV660" t="s">
        <v>138</v>
      </c>
      <c r="CW660" t="s">
        <v>139</v>
      </c>
      <c r="CX660" t="s">
        <v>331</v>
      </c>
      <c r="CY660" s="10">
        <v>16702345050</v>
      </c>
      <c r="CZ660" t="s">
        <v>9418</v>
      </c>
      <c r="DA660" t="s">
        <v>331</v>
      </c>
      <c r="DB660" t="s">
        <v>138</v>
      </c>
      <c r="DC660" t="s">
        <v>115</v>
      </c>
    </row>
    <row r="661" spans="1:112" ht="14.45" customHeight="1" x14ac:dyDescent="0.25">
      <c r="A661" t="s">
        <v>10122</v>
      </c>
      <c r="B661" t="s">
        <v>158</v>
      </c>
      <c r="C661" s="1">
        <v>45548</v>
      </c>
      <c r="D661" s="1">
        <v>45604</v>
      </c>
      <c r="E661" t="s">
        <v>114</v>
      </c>
      <c r="G661" t="s">
        <v>115</v>
      </c>
      <c r="H661" t="s">
        <v>115</v>
      </c>
      <c r="I661" t="s">
        <v>115</v>
      </c>
      <c r="J661" t="s">
        <v>3939</v>
      </c>
      <c r="K661" t="s">
        <v>3940</v>
      </c>
      <c r="L661" t="s">
        <v>3941</v>
      </c>
      <c r="M661" t="s">
        <v>3942</v>
      </c>
      <c r="N661" t="s">
        <v>128</v>
      </c>
      <c r="O661" t="s">
        <v>120</v>
      </c>
      <c r="P661" s="3">
        <v>96950</v>
      </c>
      <c r="Q661" t="s">
        <v>121</v>
      </c>
      <c r="S661" s="10">
        <v>16702876661</v>
      </c>
      <c r="U661" t="s">
        <v>3943</v>
      </c>
      <c r="V661">
        <v>812112</v>
      </c>
      <c r="W661" t="s">
        <v>123</v>
      </c>
      <c r="Y661" t="s">
        <v>308</v>
      </c>
      <c r="Z661" t="s">
        <v>309</v>
      </c>
      <c r="AB661" t="s">
        <v>3944</v>
      </c>
      <c r="AC661" t="s">
        <v>3941</v>
      </c>
      <c r="AD661" t="s">
        <v>4298</v>
      </c>
      <c r="AE661" t="s">
        <v>128</v>
      </c>
      <c r="AF661" t="s">
        <v>120</v>
      </c>
      <c r="AG661" s="3">
        <v>96950</v>
      </c>
      <c r="AH661" t="s">
        <v>121</v>
      </c>
      <c r="AJ661" s="10">
        <v>16702876661</v>
      </c>
      <c r="AL661" t="s">
        <v>3945</v>
      </c>
      <c r="BD661" t="str">
        <f>"39-5092.00"</f>
        <v>39-5092.00</v>
      </c>
      <c r="BE661" t="s">
        <v>311</v>
      </c>
      <c r="BF661" t="s">
        <v>9850</v>
      </c>
      <c r="BG661" t="s">
        <v>5791</v>
      </c>
      <c r="BH661">
        <v>4</v>
      </c>
      <c r="BJ661" s="1">
        <v>45566</v>
      </c>
      <c r="BK661" s="1">
        <v>45930</v>
      </c>
      <c r="BN661">
        <v>35</v>
      </c>
      <c r="BO661">
        <v>7</v>
      </c>
      <c r="BP661">
        <v>0</v>
      </c>
      <c r="BQ661">
        <v>0</v>
      </c>
      <c r="BR661">
        <v>7</v>
      </c>
      <c r="BS661">
        <v>7</v>
      </c>
      <c r="BT661">
        <v>7</v>
      </c>
      <c r="BU661">
        <v>7</v>
      </c>
      <c r="BV661" t="str">
        <f>"2:00 PM"</f>
        <v>2:00 PM</v>
      </c>
      <c r="BW661" t="str">
        <f>"9:00 PM"</f>
        <v>9:00 PM</v>
      </c>
      <c r="BX661" t="s">
        <v>240</v>
      </c>
      <c r="BY661">
        <v>0</v>
      </c>
      <c r="BZ661">
        <v>12</v>
      </c>
      <c r="CA661" t="s">
        <v>115</v>
      </c>
      <c r="CC661" t="s">
        <v>9851</v>
      </c>
      <c r="CD661" t="s">
        <v>3941</v>
      </c>
      <c r="CE661" t="s">
        <v>3942</v>
      </c>
      <c r="CF661" t="s">
        <v>306</v>
      </c>
      <c r="CG661" t="s">
        <v>120</v>
      </c>
      <c r="CH661" s="3">
        <v>96950</v>
      </c>
      <c r="CI661" s="4">
        <v>8.14</v>
      </c>
      <c r="CJ661" s="4">
        <v>8.14</v>
      </c>
      <c r="CK661" s="4">
        <v>12.21</v>
      </c>
      <c r="CL661" s="4">
        <v>12.21</v>
      </c>
      <c r="CM661" t="s">
        <v>136</v>
      </c>
      <c r="CN661" t="s">
        <v>224</v>
      </c>
      <c r="CO661" t="s">
        <v>137</v>
      </c>
      <c r="CQ661" t="s">
        <v>115</v>
      </c>
      <c r="CR661" t="s">
        <v>138</v>
      </c>
      <c r="CS661" t="s">
        <v>139</v>
      </c>
      <c r="CT661" t="s">
        <v>138</v>
      </c>
      <c r="CU661" t="s">
        <v>139</v>
      </c>
      <c r="CV661" t="s">
        <v>139</v>
      </c>
      <c r="CW661" t="s">
        <v>139</v>
      </c>
      <c r="CX661" t="s">
        <v>316</v>
      </c>
      <c r="CY661" s="10">
        <v>16702876661</v>
      </c>
      <c r="CZ661" t="s">
        <v>3945</v>
      </c>
      <c r="DA661" t="s">
        <v>139</v>
      </c>
      <c r="DB661" t="s">
        <v>138</v>
      </c>
      <c r="DC661" t="s">
        <v>115</v>
      </c>
    </row>
    <row r="662" spans="1:112" ht="14.45" customHeight="1" x14ac:dyDescent="0.25">
      <c r="A662" t="s">
        <v>10668</v>
      </c>
      <c r="B662" t="s">
        <v>248</v>
      </c>
      <c r="C662" s="1">
        <v>45525</v>
      </c>
      <c r="D662" s="1">
        <v>45604</v>
      </c>
      <c r="E662" t="s">
        <v>210</v>
      </c>
      <c r="F662" s="1">
        <v>45655</v>
      </c>
      <c r="G662" t="s">
        <v>115</v>
      </c>
      <c r="H662" t="s">
        <v>115</v>
      </c>
      <c r="I662" t="s">
        <v>115</v>
      </c>
      <c r="J662" t="s">
        <v>318</v>
      </c>
      <c r="K662" t="s">
        <v>319</v>
      </c>
      <c r="L662" t="s">
        <v>1412</v>
      </c>
      <c r="M662" t="s">
        <v>321</v>
      </c>
      <c r="N662" t="s">
        <v>128</v>
      </c>
      <c r="O662" t="s">
        <v>120</v>
      </c>
      <c r="P662" s="3">
        <v>96950</v>
      </c>
      <c r="Q662" t="s">
        <v>121</v>
      </c>
      <c r="S662" s="10">
        <v>16702336927</v>
      </c>
      <c r="U662" t="s">
        <v>322</v>
      </c>
      <c r="V662">
        <v>23622</v>
      </c>
      <c r="W662" t="s">
        <v>123</v>
      </c>
      <c r="Y662" t="s">
        <v>323</v>
      </c>
      <c r="Z662" t="s">
        <v>324</v>
      </c>
      <c r="AA662" t="s">
        <v>325</v>
      </c>
      <c r="AB662" t="s">
        <v>126</v>
      </c>
      <c r="AC662" t="s">
        <v>1412</v>
      </c>
      <c r="AE662" t="s">
        <v>128</v>
      </c>
      <c r="AF662" t="s">
        <v>120</v>
      </c>
      <c r="AG662" s="3">
        <v>96950</v>
      </c>
      <c r="AH662" t="s">
        <v>121</v>
      </c>
      <c r="AJ662" s="10">
        <v>16702336927</v>
      </c>
      <c r="AL662" t="s">
        <v>326</v>
      </c>
      <c r="BD662" t="str">
        <f>"17-3011.00"</f>
        <v>17-3011.00</v>
      </c>
      <c r="BE662" t="s">
        <v>1408</v>
      </c>
      <c r="BF662" t="s">
        <v>3733</v>
      </c>
      <c r="BG662" t="s">
        <v>1410</v>
      </c>
      <c r="BH662">
        <v>5</v>
      </c>
      <c r="BI662">
        <v>5</v>
      </c>
      <c r="BJ662" s="1">
        <v>45657</v>
      </c>
      <c r="BK662" s="1">
        <v>46021</v>
      </c>
      <c r="BL662" s="1">
        <v>45657</v>
      </c>
      <c r="BM662" s="1">
        <v>46021</v>
      </c>
      <c r="BN662">
        <v>40</v>
      </c>
      <c r="BO662">
        <v>0</v>
      </c>
      <c r="BP662">
        <v>8</v>
      </c>
      <c r="BQ662">
        <v>8</v>
      </c>
      <c r="BR662">
        <v>8</v>
      </c>
      <c r="BS662">
        <v>8</v>
      </c>
      <c r="BT662">
        <v>8</v>
      </c>
      <c r="BU662">
        <v>0</v>
      </c>
      <c r="BV662" t="str">
        <f>"8:00 AM"</f>
        <v>8:00 AM</v>
      </c>
      <c r="BW662" t="str">
        <f>"5:00 PM"</f>
        <v>5:00 PM</v>
      </c>
      <c r="BX662" t="s">
        <v>189</v>
      </c>
      <c r="BY662">
        <v>0</v>
      </c>
      <c r="BZ662">
        <v>24</v>
      </c>
      <c r="CA662" t="s">
        <v>115</v>
      </c>
      <c r="CC662" s="2" t="s">
        <v>10669</v>
      </c>
      <c r="CD662" t="s">
        <v>1412</v>
      </c>
      <c r="CE662" t="s">
        <v>321</v>
      </c>
      <c r="CF662" t="s">
        <v>128</v>
      </c>
      <c r="CG662" t="s">
        <v>120</v>
      </c>
      <c r="CH662" s="3">
        <v>96950</v>
      </c>
      <c r="CI662" s="4">
        <v>16.18</v>
      </c>
      <c r="CJ662" s="4">
        <v>16.18</v>
      </c>
      <c r="CK662" s="4">
        <v>0</v>
      </c>
      <c r="CL662" s="4">
        <v>0</v>
      </c>
      <c r="CM662" t="s">
        <v>136</v>
      </c>
      <c r="CO662" t="s">
        <v>137</v>
      </c>
      <c r="CQ662" t="s">
        <v>115</v>
      </c>
      <c r="CR662" t="s">
        <v>138</v>
      </c>
      <c r="CS662" t="s">
        <v>139</v>
      </c>
      <c r="CT662" t="s">
        <v>139</v>
      </c>
      <c r="CU662" t="s">
        <v>139</v>
      </c>
      <c r="CV662" t="s">
        <v>138</v>
      </c>
      <c r="CW662" t="s">
        <v>139</v>
      </c>
      <c r="CX662" t="s">
        <v>1122</v>
      </c>
      <c r="CY662" s="10">
        <v>16702336927</v>
      </c>
      <c r="CZ662" t="s">
        <v>326</v>
      </c>
      <c r="DA662" t="s">
        <v>139</v>
      </c>
      <c r="DB662" t="s">
        <v>138</v>
      </c>
      <c r="DC662" t="s">
        <v>115</v>
      </c>
    </row>
    <row r="663" spans="1:112" ht="14.45" customHeight="1" x14ac:dyDescent="0.25">
      <c r="A663" t="s">
        <v>10746</v>
      </c>
      <c r="B663" t="s">
        <v>158</v>
      </c>
      <c r="C663" s="1">
        <v>45505</v>
      </c>
      <c r="D663" s="1">
        <v>45604</v>
      </c>
      <c r="E663" t="s">
        <v>114</v>
      </c>
      <c r="G663" t="s">
        <v>115</v>
      </c>
      <c r="H663" t="s">
        <v>115</v>
      </c>
      <c r="I663" t="s">
        <v>115</v>
      </c>
      <c r="J663" t="s">
        <v>4640</v>
      </c>
      <c r="K663" t="s">
        <v>4641</v>
      </c>
      <c r="L663" t="s">
        <v>144</v>
      </c>
      <c r="N663" t="s">
        <v>145</v>
      </c>
      <c r="O663" t="s">
        <v>120</v>
      </c>
      <c r="P663" s="3">
        <v>96951</v>
      </c>
      <c r="Q663" t="s">
        <v>121</v>
      </c>
      <c r="S663" s="10">
        <v>16705320350</v>
      </c>
      <c r="U663" t="s">
        <v>4642</v>
      </c>
      <c r="V663">
        <v>445110</v>
      </c>
      <c r="W663" t="s">
        <v>123</v>
      </c>
      <c r="Y663" t="s">
        <v>147</v>
      </c>
      <c r="Z663" t="s">
        <v>148</v>
      </c>
      <c r="AA663" t="s">
        <v>1888</v>
      </c>
      <c r="AB663" t="s">
        <v>1986</v>
      </c>
      <c r="AC663" t="s">
        <v>144</v>
      </c>
      <c r="AE663" t="s">
        <v>145</v>
      </c>
      <c r="AF663" t="s">
        <v>120</v>
      </c>
      <c r="AG663" s="3">
        <v>96951</v>
      </c>
      <c r="AH663" t="s">
        <v>121</v>
      </c>
      <c r="AJ663" s="10">
        <v>16705320350</v>
      </c>
      <c r="AL663" t="s">
        <v>4643</v>
      </c>
      <c r="BD663" t="str">
        <f>"51-9198.00"</f>
        <v>51-9198.00</v>
      </c>
      <c r="BE663" t="s">
        <v>2301</v>
      </c>
      <c r="BF663" t="s">
        <v>7511</v>
      </c>
      <c r="BG663" t="s">
        <v>4645</v>
      </c>
      <c r="BH663">
        <v>3</v>
      </c>
      <c r="BJ663" s="1">
        <v>45597</v>
      </c>
      <c r="BK663" s="1">
        <v>45961</v>
      </c>
      <c r="BN663">
        <v>40</v>
      </c>
      <c r="BO663">
        <v>0</v>
      </c>
      <c r="BP663">
        <v>7</v>
      </c>
      <c r="BQ663">
        <v>7</v>
      </c>
      <c r="BR663">
        <v>7</v>
      </c>
      <c r="BS663">
        <v>7</v>
      </c>
      <c r="BT663">
        <v>7</v>
      </c>
      <c r="BU663">
        <v>5</v>
      </c>
      <c r="BV663" t="str">
        <f>"8:00 AM"</f>
        <v>8:00 AM</v>
      </c>
      <c r="BW663" t="str">
        <f>"4:00 PM"</f>
        <v>4:00 PM</v>
      </c>
      <c r="BX663" t="s">
        <v>240</v>
      </c>
      <c r="BY663">
        <v>0</v>
      </c>
      <c r="BZ663">
        <v>3</v>
      </c>
      <c r="CA663" t="s">
        <v>115</v>
      </c>
      <c r="CC663" t="s">
        <v>7512</v>
      </c>
      <c r="CD663" t="s">
        <v>155</v>
      </c>
      <c r="CF663" t="s">
        <v>145</v>
      </c>
      <c r="CG663" t="s">
        <v>120</v>
      </c>
      <c r="CH663" s="3">
        <v>96951</v>
      </c>
      <c r="CI663" s="4">
        <v>7.95</v>
      </c>
      <c r="CJ663" s="4">
        <v>7.95</v>
      </c>
      <c r="CK663" s="4">
        <v>11.93</v>
      </c>
      <c r="CL663" s="4">
        <v>11.93</v>
      </c>
      <c r="CM663" t="s">
        <v>136</v>
      </c>
      <c r="CN663" t="s">
        <v>139</v>
      </c>
      <c r="CO663" t="s">
        <v>137</v>
      </c>
      <c r="CQ663" t="s">
        <v>115</v>
      </c>
      <c r="CR663" t="s">
        <v>138</v>
      </c>
      <c r="CS663" t="s">
        <v>139</v>
      </c>
      <c r="CT663" t="s">
        <v>138</v>
      </c>
      <c r="CU663" t="s">
        <v>139</v>
      </c>
      <c r="CV663" t="s">
        <v>138</v>
      </c>
      <c r="CW663" t="s">
        <v>139</v>
      </c>
      <c r="CX663" t="s">
        <v>156</v>
      </c>
      <c r="CY663" s="10">
        <v>16705320350</v>
      </c>
      <c r="CZ663" t="s">
        <v>4643</v>
      </c>
      <c r="DA663" t="s">
        <v>139</v>
      </c>
      <c r="DB663" t="s">
        <v>138</v>
      </c>
      <c r="DC663" t="s">
        <v>115</v>
      </c>
    </row>
    <row r="664" spans="1:112" ht="14.45" customHeight="1" x14ac:dyDescent="0.25">
      <c r="A664" t="s">
        <v>11260</v>
      </c>
      <c r="B664" t="s">
        <v>248</v>
      </c>
      <c r="C664" s="1">
        <v>45469</v>
      </c>
      <c r="D664" s="1">
        <v>45604</v>
      </c>
      <c r="E664" t="s">
        <v>114</v>
      </c>
      <c r="G664" t="s">
        <v>115</v>
      </c>
      <c r="H664" t="s">
        <v>115</v>
      </c>
      <c r="I664" t="s">
        <v>115</v>
      </c>
      <c r="J664" t="s">
        <v>1346</v>
      </c>
      <c r="L664" t="s">
        <v>6989</v>
      </c>
      <c r="M664" t="s">
        <v>1348</v>
      </c>
      <c r="N664" t="s">
        <v>128</v>
      </c>
      <c r="O664" t="s">
        <v>120</v>
      </c>
      <c r="P664" s="3">
        <v>96950</v>
      </c>
      <c r="Q664" t="s">
        <v>121</v>
      </c>
      <c r="S664" s="10">
        <v>16702355009</v>
      </c>
      <c r="U664" t="s">
        <v>1349</v>
      </c>
      <c r="V664">
        <v>561311</v>
      </c>
      <c r="W664" t="s">
        <v>532</v>
      </c>
      <c r="X664" t="s">
        <v>138</v>
      </c>
      <c r="Y664" t="s">
        <v>1350</v>
      </c>
      <c r="Z664" t="s">
        <v>6990</v>
      </c>
      <c r="AA664" t="s">
        <v>1352</v>
      </c>
      <c r="AB664" t="s">
        <v>6991</v>
      </c>
      <c r="AC664" t="s">
        <v>523</v>
      </c>
      <c r="AD664" t="s">
        <v>1348</v>
      </c>
      <c r="AE664" t="s">
        <v>128</v>
      </c>
      <c r="AF664" t="s">
        <v>120</v>
      </c>
      <c r="AG664" s="3">
        <v>96950</v>
      </c>
      <c r="AH664" t="s">
        <v>121</v>
      </c>
      <c r="AJ664" s="10">
        <v>16702355009</v>
      </c>
      <c r="AL664" t="s">
        <v>1354</v>
      </c>
      <c r="BD664" t="str">
        <f>"49-9071.00"</f>
        <v>49-9071.00</v>
      </c>
      <c r="BE664" t="s">
        <v>169</v>
      </c>
      <c r="BF664" t="s">
        <v>11261</v>
      </c>
      <c r="BG664" t="s">
        <v>1356</v>
      </c>
      <c r="BH664">
        <v>10</v>
      </c>
      <c r="BI664">
        <v>10</v>
      </c>
      <c r="BJ664" s="1">
        <v>45566</v>
      </c>
      <c r="BK664" s="1">
        <v>45930</v>
      </c>
      <c r="BL664" s="1">
        <v>45604</v>
      </c>
      <c r="BM664" s="1">
        <v>45930</v>
      </c>
      <c r="BN664">
        <v>35</v>
      </c>
      <c r="BO664">
        <v>0</v>
      </c>
      <c r="BP664">
        <v>7</v>
      </c>
      <c r="BQ664">
        <v>7</v>
      </c>
      <c r="BR664">
        <v>7</v>
      </c>
      <c r="BS664">
        <v>7</v>
      </c>
      <c r="BT664">
        <v>7</v>
      </c>
      <c r="BU664">
        <v>0</v>
      </c>
      <c r="BV664" t="str">
        <f>"9:00 AM"</f>
        <v>9:00 AM</v>
      </c>
      <c r="BW664" t="str">
        <f>"5:00 PM"</f>
        <v>5:00 PM</v>
      </c>
      <c r="BX664" t="s">
        <v>133</v>
      </c>
      <c r="BY664">
        <v>0</v>
      </c>
      <c r="BZ664">
        <v>24</v>
      </c>
      <c r="CA664" t="s">
        <v>115</v>
      </c>
      <c r="CC664" t="s">
        <v>1357</v>
      </c>
      <c r="CD664" t="s">
        <v>4102</v>
      </c>
      <c r="CE664" t="s">
        <v>1348</v>
      </c>
      <c r="CF664" t="s">
        <v>128</v>
      </c>
      <c r="CG664" t="s">
        <v>120</v>
      </c>
      <c r="CH664" s="3">
        <v>96950</v>
      </c>
      <c r="CI664" s="4">
        <v>9.5399999999999991</v>
      </c>
      <c r="CJ664" s="4">
        <v>9.5399999999999991</v>
      </c>
      <c r="CK664" s="4">
        <v>14.31</v>
      </c>
      <c r="CL664" s="4">
        <v>14.31</v>
      </c>
      <c r="CM664" t="s">
        <v>1472</v>
      </c>
      <c r="CN664" t="s">
        <v>1343</v>
      </c>
      <c r="CO664" t="s">
        <v>137</v>
      </c>
      <c r="CQ664" t="s">
        <v>115</v>
      </c>
      <c r="CR664" t="s">
        <v>138</v>
      </c>
      <c r="CS664" t="s">
        <v>139</v>
      </c>
      <c r="CT664" t="s">
        <v>138</v>
      </c>
      <c r="CU664" t="s">
        <v>139</v>
      </c>
      <c r="CV664" t="s">
        <v>138</v>
      </c>
      <c r="CW664" t="s">
        <v>139</v>
      </c>
      <c r="CX664" t="s">
        <v>1359</v>
      </c>
      <c r="CY664" s="10">
        <v>16702355009</v>
      </c>
      <c r="CZ664" t="s">
        <v>1354</v>
      </c>
      <c r="DA664" t="s">
        <v>139</v>
      </c>
      <c r="DB664" t="s">
        <v>138</v>
      </c>
      <c r="DC664" t="s">
        <v>138</v>
      </c>
    </row>
    <row r="665" spans="1:112" ht="14.45" customHeight="1" x14ac:dyDescent="0.25">
      <c r="A665" t="s">
        <v>11907</v>
      </c>
      <c r="B665" t="s">
        <v>158</v>
      </c>
      <c r="C665" s="1">
        <v>45526</v>
      </c>
      <c r="D665" s="1">
        <v>45604</v>
      </c>
      <c r="E665" t="s">
        <v>114</v>
      </c>
      <c r="G665" t="s">
        <v>115</v>
      </c>
      <c r="H665" t="s">
        <v>115</v>
      </c>
      <c r="I665" t="s">
        <v>115</v>
      </c>
      <c r="J665" t="s">
        <v>2076</v>
      </c>
      <c r="K665" t="s">
        <v>2077</v>
      </c>
      <c r="L665" t="s">
        <v>2078</v>
      </c>
      <c r="M665" t="s">
        <v>2079</v>
      </c>
      <c r="N665" t="s">
        <v>119</v>
      </c>
      <c r="O665" t="s">
        <v>120</v>
      </c>
      <c r="P665" s="3">
        <v>96950</v>
      </c>
      <c r="Q665" t="s">
        <v>121</v>
      </c>
      <c r="S665" s="10">
        <v>16702358000</v>
      </c>
      <c r="U665" t="s">
        <v>2080</v>
      </c>
      <c r="V665">
        <v>561520</v>
      </c>
      <c r="W665" t="s">
        <v>123</v>
      </c>
      <c r="Y665" t="s">
        <v>1782</v>
      </c>
      <c r="Z665" t="s">
        <v>2081</v>
      </c>
      <c r="AB665" t="s">
        <v>428</v>
      </c>
      <c r="AC665" t="s">
        <v>2078</v>
      </c>
      <c r="AD665" t="s">
        <v>2079</v>
      </c>
      <c r="AE665" t="s">
        <v>119</v>
      </c>
      <c r="AF665" t="s">
        <v>120</v>
      </c>
      <c r="AG665" s="3">
        <v>96950</v>
      </c>
      <c r="AH665" t="s">
        <v>121</v>
      </c>
      <c r="AJ665" s="10">
        <v>16702358000</v>
      </c>
      <c r="AL665" t="s">
        <v>2082</v>
      </c>
      <c r="BD665" t="str">
        <f>"39-7011.00"</f>
        <v>39-7011.00</v>
      </c>
      <c r="BE665" t="s">
        <v>719</v>
      </c>
      <c r="BF665" t="s">
        <v>2083</v>
      </c>
      <c r="BG665" t="s">
        <v>2084</v>
      </c>
      <c r="BH665">
        <v>5</v>
      </c>
      <c r="BJ665" s="1">
        <v>45566</v>
      </c>
      <c r="BK665" s="1">
        <v>45930</v>
      </c>
      <c r="BN665">
        <v>35</v>
      </c>
      <c r="BO665">
        <v>7</v>
      </c>
      <c r="BP665">
        <v>0</v>
      </c>
      <c r="BQ665">
        <v>0</v>
      </c>
      <c r="BR665">
        <v>7</v>
      </c>
      <c r="BS665">
        <v>7</v>
      </c>
      <c r="BT665">
        <v>7</v>
      </c>
      <c r="BU665">
        <v>7</v>
      </c>
      <c r="BV665" t="str">
        <f>"9:00 AM"</f>
        <v>9:00 AM</v>
      </c>
      <c r="BW665" t="str">
        <f>"5:00 PM"</f>
        <v>5:00 PM</v>
      </c>
      <c r="BX665" t="s">
        <v>133</v>
      </c>
      <c r="BY665">
        <v>0</v>
      </c>
      <c r="BZ665">
        <v>24</v>
      </c>
      <c r="CA665" t="s">
        <v>115</v>
      </c>
      <c r="CC665" s="2" t="s">
        <v>2085</v>
      </c>
      <c r="CD665" t="s">
        <v>2078</v>
      </c>
      <c r="CE665" t="s">
        <v>2079</v>
      </c>
      <c r="CF665" t="s">
        <v>119</v>
      </c>
      <c r="CG665" t="s">
        <v>120</v>
      </c>
      <c r="CH665" s="3">
        <v>96950</v>
      </c>
      <c r="CI665" s="4">
        <v>10.43</v>
      </c>
      <c r="CJ665" s="4">
        <v>10.43</v>
      </c>
      <c r="CK665" s="4">
        <v>15.64</v>
      </c>
      <c r="CL665" s="4">
        <v>15.64</v>
      </c>
      <c r="CM665" t="s">
        <v>136</v>
      </c>
      <c r="CN665" t="s">
        <v>191</v>
      </c>
      <c r="CO665" t="s">
        <v>137</v>
      </c>
      <c r="CQ665" t="s">
        <v>115</v>
      </c>
      <c r="CR665" t="s">
        <v>138</v>
      </c>
      <c r="CS665" t="s">
        <v>139</v>
      </c>
      <c r="CT665" t="s">
        <v>138</v>
      </c>
      <c r="CU665" t="s">
        <v>139</v>
      </c>
      <c r="CV665" t="s">
        <v>138</v>
      </c>
      <c r="CW665" t="s">
        <v>139</v>
      </c>
      <c r="CX665" t="s">
        <v>2086</v>
      </c>
      <c r="CY665" s="10">
        <v>16702358000</v>
      </c>
      <c r="CZ665" t="s">
        <v>2082</v>
      </c>
      <c r="DA665" t="s">
        <v>139</v>
      </c>
      <c r="DB665" t="s">
        <v>138</v>
      </c>
      <c r="DC665" t="s">
        <v>115</v>
      </c>
    </row>
    <row r="666" spans="1:112" ht="14.45" customHeight="1" x14ac:dyDescent="0.25">
      <c r="A666" t="s">
        <v>12480</v>
      </c>
      <c r="B666" t="s">
        <v>248</v>
      </c>
      <c r="C666" s="1">
        <v>45537</v>
      </c>
      <c r="D666" s="1">
        <v>45604</v>
      </c>
      <c r="E666" t="s">
        <v>210</v>
      </c>
      <c r="F666" s="1">
        <v>45687</v>
      </c>
      <c r="G666" t="s">
        <v>115</v>
      </c>
      <c r="H666" t="s">
        <v>115</v>
      </c>
      <c r="I666" t="s">
        <v>115</v>
      </c>
      <c r="J666" t="s">
        <v>287</v>
      </c>
      <c r="K666" t="s">
        <v>139</v>
      </c>
      <c r="L666" t="s">
        <v>288</v>
      </c>
      <c r="M666" t="s">
        <v>289</v>
      </c>
      <c r="N666" t="s">
        <v>290</v>
      </c>
      <c r="O666" t="s">
        <v>120</v>
      </c>
      <c r="P666" s="3">
        <v>96952</v>
      </c>
      <c r="Q666" t="s">
        <v>121</v>
      </c>
      <c r="R666" t="s">
        <v>139</v>
      </c>
      <c r="S666" s="10">
        <v>16704339989</v>
      </c>
      <c r="U666" t="s">
        <v>291</v>
      </c>
      <c r="V666">
        <v>481111</v>
      </c>
      <c r="W666" t="s">
        <v>123</v>
      </c>
      <c r="Y666" t="s">
        <v>292</v>
      </c>
      <c r="Z666" t="s">
        <v>293</v>
      </c>
      <c r="AA666" t="s">
        <v>294</v>
      </c>
      <c r="AB666" t="s">
        <v>295</v>
      </c>
      <c r="AC666" t="s">
        <v>288</v>
      </c>
      <c r="AD666" t="s">
        <v>289</v>
      </c>
      <c r="AE666" t="s">
        <v>290</v>
      </c>
      <c r="AF666" t="s">
        <v>120</v>
      </c>
      <c r="AG666" s="3">
        <v>96952</v>
      </c>
      <c r="AH666" t="s">
        <v>121</v>
      </c>
      <c r="AJ666" s="10">
        <v>16704339989</v>
      </c>
      <c r="AL666" t="s">
        <v>296</v>
      </c>
      <c r="BD666" t="str">
        <f>"37-2011.00"</f>
        <v>37-2011.00</v>
      </c>
      <c r="BE666" t="s">
        <v>1133</v>
      </c>
      <c r="BF666" t="s">
        <v>12481</v>
      </c>
      <c r="BG666" t="s">
        <v>12482</v>
      </c>
      <c r="BH666">
        <v>1</v>
      </c>
      <c r="BI666">
        <v>1</v>
      </c>
      <c r="BJ666" s="1">
        <v>45689</v>
      </c>
      <c r="BK666" s="1">
        <v>46053</v>
      </c>
      <c r="BL666" s="1">
        <v>45689</v>
      </c>
      <c r="BM666" s="1">
        <v>46053</v>
      </c>
      <c r="BN666">
        <v>40</v>
      </c>
      <c r="BO666">
        <v>0</v>
      </c>
      <c r="BP666">
        <v>8</v>
      </c>
      <c r="BQ666">
        <v>8</v>
      </c>
      <c r="BR666">
        <v>8</v>
      </c>
      <c r="BS666">
        <v>8</v>
      </c>
      <c r="BT666">
        <v>8</v>
      </c>
      <c r="BU666">
        <v>0</v>
      </c>
      <c r="BV666" t="str">
        <f>"8:00 AM"</f>
        <v>8:00 AM</v>
      </c>
      <c r="BW666" t="str">
        <f>"5:00 PM"</f>
        <v>5:00 PM</v>
      </c>
      <c r="BX666" t="s">
        <v>240</v>
      </c>
      <c r="BY666">
        <v>0</v>
      </c>
      <c r="BZ666">
        <v>12</v>
      </c>
      <c r="CA666" t="s">
        <v>115</v>
      </c>
      <c r="CC666" t="s">
        <v>12483</v>
      </c>
      <c r="CD666" t="s">
        <v>288</v>
      </c>
      <c r="CE666" t="s">
        <v>289</v>
      </c>
      <c r="CF666" t="s">
        <v>290</v>
      </c>
      <c r="CG666" t="s">
        <v>120</v>
      </c>
      <c r="CH666" s="3">
        <v>96952</v>
      </c>
      <c r="CI666" s="4">
        <v>8.2899999999999991</v>
      </c>
      <c r="CJ666" s="4">
        <v>8.3000000000000007</v>
      </c>
      <c r="CK666" s="4">
        <v>0</v>
      </c>
      <c r="CL666" s="4">
        <v>0</v>
      </c>
      <c r="CM666" t="s">
        <v>136</v>
      </c>
      <c r="CN666" t="s">
        <v>139</v>
      </c>
      <c r="CO666" t="s">
        <v>137</v>
      </c>
      <c r="CQ666" t="s">
        <v>115</v>
      </c>
      <c r="CR666" t="s">
        <v>138</v>
      </c>
      <c r="CS666" t="s">
        <v>139</v>
      </c>
      <c r="CT666" t="s">
        <v>139</v>
      </c>
      <c r="CU666" t="s">
        <v>138</v>
      </c>
      <c r="CV666" t="s">
        <v>138</v>
      </c>
      <c r="CW666" t="s">
        <v>139</v>
      </c>
      <c r="CX666" t="s">
        <v>301</v>
      </c>
      <c r="CY666" s="10">
        <v>16704339989</v>
      </c>
      <c r="CZ666" t="s">
        <v>302</v>
      </c>
      <c r="DA666" t="s">
        <v>139</v>
      </c>
      <c r="DB666" t="s">
        <v>138</v>
      </c>
      <c r="DC666" t="s">
        <v>115</v>
      </c>
    </row>
    <row r="667" spans="1:112" ht="14.45" customHeight="1" x14ac:dyDescent="0.25">
      <c r="A667" t="s">
        <v>12914</v>
      </c>
      <c r="B667" t="s">
        <v>248</v>
      </c>
      <c r="C667" s="1">
        <v>45525</v>
      </c>
      <c r="D667" s="1">
        <v>45604</v>
      </c>
      <c r="E667" t="s">
        <v>210</v>
      </c>
      <c r="F667" s="1">
        <v>45701</v>
      </c>
      <c r="G667" t="s">
        <v>115</v>
      </c>
      <c r="H667" t="s">
        <v>115</v>
      </c>
      <c r="I667" t="s">
        <v>115</v>
      </c>
      <c r="J667" t="s">
        <v>1067</v>
      </c>
      <c r="K667" t="s">
        <v>2618</v>
      </c>
      <c r="L667" t="s">
        <v>1069</v>
      </c>
      <c r="N667" t="s">
        <v>119</v>
      </c>
      <c r="O667" t="s">
        <v>120</v>
      </c>
      <c r="P667" s="3">
        <v>96950</v>
      </c>
      <c r="Q667" t="s">
        <v>121</v>
      </c>
      <c r="S667" s="10">
        <v>16702356129</v>
      </c>
      <c r="U667" t="s">
        <v>1070</v>
      </c>
      <c r="V667">
        <v>56132</v>
      </c>
      <c r="W667" t="s">
        <v>123</v>
      </c>
      <c r="Y667" t="s">
        <v>1071</v>
      </c>
      <c r="Z667" t="s">
        <v>1072</v>
      </c>
      <c r="AA667" t="s">
        <v>1073</v>
      </c>
      <c r="AB667" t="s">
        <v>792</v>
      </c>
      <c r="AC667" t="s">
        <v>1069</v>
      </c>
      <c r="AE667" t="s">
        <v>119</v>
      </c>
      <c r="AF667" t="s">
        <v>120</v>
      </c>
      <c r="AG667" s="3">
        <v>96950</v>
      </c>
      <c r="AH667" t="s">
        <v>121</v>
      </c>
      <c r="AJ667" s="10">
        <v>16702356129</v>
      </c>
      <c r="AL667" t="s">
        <v>1080</v>
      </c>
      <c r="BD667" t="str">
        <f>"37-2012.00"</f>
        <v>37-2012.00</v>
      </c>
      <c r="BE667" t="s">
        <v>647</v>
      </c>
      <c r="BF667" t="s">
        <v>2619</v>
      </c>
      <c r="BG667" t="s">
        <v>2620</v>
      </c>
      <c r="BH667">
        <v>10</v>
      </c>
      <c r="BI667">
        <v>10</v>
      </c>
      <c r="BJ667" s="1">
        <v>45703</v>
      </c>
      <c r="BK667" s="1">
        <v>46067</v>
      </c>
      <c r="BL667" s="1">
        <v>45703</v>
      </c>
      <c r="BM667" s="1">
        <v>46067</v>
      </c>
      <c r="BN667">
        <v>35</v>
      </c>
      <c r="BO667">
        <v>0</v>
      </c>
      <c r="BP667">
        <v>7</v>
      </c>
      <c r="BQ667">
        <v>7</v>
      </c>
      <c r="BR667">
        <v>7</v>
      </c>
      <c r="BS667">
        <v>7</v>
      </c>
      <c r="BT667">
        <v>7</v>
      </c>
      <c r="BU667">
        <v>0</v>
      </c>
      <c r="BV667" t="str">
        <f>"8:00 AM"</f>
        <v>8:00 AM</v>
      </c>
      <c r="BW667" t="str">
        <f>"4:00 PM"</f>
        <v>4:00 PM</v>
      </c>
      <c r="BX667" t="s">
        <v>240</v>
      </c>
      <c r="BY667">
        <v>0</v>
      </c>
      <c r="BZ667">
        <v>3</v>
      </c>
      <c r="CA667" t="s">
        <v>115</v>
      </c>
      <c r="CC667" t="s">
        <v>2621</v>
      </c>
      <c r="CD667" t="s">
        <v>1077</v>
      </c>
      <c r="CE667" t="s">
        <v>1078</v>
      </c>
      <c r="CF667" t="s">
        <v>119</v>
      </c>
      <c r="CG667" t="s">
        <v>120</v>
      </c>
      <c r="CH667" s="3">
        <v>96950</v>
      </c>
      <c r="CI667" s="4">
        <v>7.77</v>
      </c>
      <c r="CJ667" s="4">
        <v>7.77</v>
      </c>
      <c r="CK667" s="4">
        <v>11.65</v>
      </c>
      <c r="CL667" s="4">
        <v>11.65</v>
      </c>
      <c r="CM667" t="s">
        <v>136</v>
      </c>
      <c r="CO667" t="s">
        <v>137</v>
      </c>
      <c r="CQ667" t="s">
        <v>115</v>
      </c>
      <c r="CR667" t="s">
        <v>138</v>
      </c>
      <c r="CS667" t="s">
        <v>139</v>
      </c>
      <c r="CT667" t="s">
        <v>138</v>
      </c>
      <c r="CU667" t="s">
        <v>139</v>
      </c>
      <c r="CV667" t="s">
        <v>138</v>
      </c>
      <c r="CW667" t="s">
        <v>139</v>
      </c>
      <c r="CX667" t="s">
        <v>1079</v>
      </c>
      <c r="CY667" s="10">
        <v>16702356129</v>
      </c>
      <c r="CZ667" t="s">
        <v>1080</v>
      </c>
      <c r="DA667" t="s">
        <v>417</v>
      </c>
      <c r="DB667" t="s">
        <v>138</v>
      </c>
      <c r="DC667" t="s">
        <v>115</v>
      </c>
    </row>
    <row r="668" spans="1:112" ht="14.45" customHeight="1" x14ac:dyDescent="0.25">
      <c r="A668" t="s">
        <v>13329</v>
      </c>
      <c r="B668" t="s">
        <v>248</v>
      </c>
      <c r="C668" s="1">
        <v>45548</v>
      </c>
      <c r="D668" s="1">
        <v>45604</v>
      </c>
      <c r="E668" t="s">
        <v>210</v>
      </c>
      <c r="F668" s="1">
        <v>45688</v>
      </c>
      <c r="G668" t="s">
        <v>115</v>
      </c>
      <c r="H668" t="s">
        <v>115</v>
      </c>
      <c r="I668" t="s">
        <v>115</v>
      </c>
      <c r="J668" t="s">
        <v>13330</v>
      </c>
      <c r="L668" t="s">
        <v>1502</v>
      </c>
      <c r="N668" t="s">
        <v>290</v>
      </c>
      <c r="O668" t="s">
        <v>120</v>
      </c>
      <c r="P668" s="3">
        <v>96952</v>
      </c>
      <c r="Q668" t="s">
        <v>121</v>
      </c>
      <c r="S668" s="10">
        <v>16704330422</v>
      </c>
      <c r="U668" t="s">
        <v>13331</v>
      </c>
      <c r="V668">
        <v>236220</v>
      </c>
      <c r="W668" t="s">
        <v>123</v>
      </c>
      <c r="Y668" t="s">
        <v>1504</v>
      </c>
      <c r="Z668" t="s">
        <v>1505</v>
      </c>
      <c r="AA668" t="s">
        <v>1506</v>
      </c>
      <c r="AB668" t="s">
        <v>126</v>
      </c>
      <c r="AC668" t="s">
        <v>1502</v>
      </c>
      <c r="AE668" t="s">
        <v>290</v>
      </c>
      <c r="AF668" t="s">
        <v>120</v>
      </c>
      <c r="AG668" s="3">
        <v>96952</v>
      </c>
      <c r="AH668" t="s">
        <v>121</v>
      </c>
      <c r="AJ668" s="10">
        <v>16704330422</v>
      </c>
      <c r="AL668" t="s">
        <v>1507</v>
      </c>
      <c r="BD668" t="str">
        <f>"49-9071.00"</f>
        <v>49-9071.00</v>
      </c>
      <c r="BE668" t="s">
        <v>169</v>
      </c>
      <c r="BF668" t="s">
        <v>13332</v>
      </c>
      <c r="BG668" t="s">
        <v>169</v>
      </c>
      <c r="BH668">
        <v>8</v>
      </c>
      <c r="BI668">
        <v>8</v>
      </c>
      <c r="BJ668" s="1">
        <v>45689</v>
      </c>
      <c r="BK668" s="1">
        <v>46053</v>
      </c>
      <c r="BL668" s="1">
        <v>45689</v>
      </c>
      <c r="BM668" s="1">
        <v>46053</v>
      </c>
      <c r="BN668">
        <v>40</v>
      </c>
      <c r="BO668">
        <v>0</v>
      </c>
      <c r="BP668">
        <v>8</v>
      </c>
      <c r="BQ668">
        <v>8</v>
      </c>
      <c r="BR668">
        <v>8</v>
      </c>
      <c r="BS668">
        <v>8</v>
      </c>
      <c r="BT668">
        <v>8</v>
      </c>
      <c r="BU668">
        <v>0</v>
      </c>
      <c r="BV668" t="str">
        <f>"7:30 AM"</f>
        <v>7:30 AM</v>
      </c>
      <c r="BW668" t="str">
        <f>"4:30 PM"</f>
        <v>4:30 PM</v>
      </c>
      <c r="BX668" t="s">
        <v>240</v>
      </c>
      <c r="BY668">
        <v>0</v>
      </c>
      <c r="BZ668">
        <v>12</v>
      </c>
      <c r="CA668" t="s">
        <v>115</v>
      </c>
      <c r="CC668" t="s">
        <v>13333</v>
      </c>
      <c r="CD668" t="s">
        <v>1502</v>
      </c>
      <c r="CF668" t="s">
        <v>290</v>
      </c>
      <c r="CG668" t="s">
        <v>120</v>
      </c>
      <c r="CH668" s="3">
        <v>96952</v>
      </c>
      <c r="CI668" s="4">
        <v>9.75</v>
      </c>
      <c r="CJ668" s="4">
        <v>13</v>
      </c>
      <c r="CK668" s="4">
        <v>14.63</v>
      </c>
      <c r="CL668" s="4">
        <v>19.5</v>
      </c>
      <c r="CM668" t="s">
        <v>136</v>
      </c>
      <c r="CN668" t="s">
        <v>7476</v>
      </c>
      <c r="CO668" t="s">
        <v>137</v>
      </c>
      <c r="CQ668" t="s">
        <v>115</v>
      </c>
      <c r="CR668" t="s">
        <v>138</v>
      </c>
      <c r="CS668" t="s">
        <v>138</v>
      </c>
      <c r="CT668" t="s">
        <v>138</v>
      </c>
      <c r="CU668" t="s">
        <v>139</v>
      </c>
      <c r="CV668" t="s">
        <v>138</v>
      </c>
      <c r="CW668" t="s">
        <v>138</v>
      </c>
      <c r="CX668" t="s">
        <v>3756</v>
      </c>
      <c r="CY668" s="10">
        <v>16704330422</v>
      </c>
      <c r="CZ668" t="s">
        <v>1507</v>
      </c>
      <c r="DA668" t="s">
        <v>139</v>
      </c>
      <c r="DB668" t="s">
        <v>138</v>
      </c>
      <c r="DC668" t="s">
        <v>115</v>
      </c>
    </row>
    <row r="669" spans="1:112" ht="14.45" customHeight="1" x14ac:dyDescent="0.25">
      <c r="A669" t="s">
        <v>13363</v>
      </c>
      <c r="B669" t="s">
        <v>1155</v>
      </c>
      <c r="C669" s="1">
        <v>45539</v>
      </c>
      <c r="D669" s="1">
        <v>45604</v>
      </c>
      <c r="E669" t="s">
        <v>210</v>
      </c>
      <c r="F669" s="1">
        <v>45650</v>
      </c>
      <c r="G669" t="s">
        <v>115</v>
      </c>
      <c r="H669" t="s">
        <v>115</v>
      </c>
      <c r="I669" t="s">
        <v>115</v>
      </c>
      <c r="J669" t="s">
        <v>2574</v>
      </c>
      <c r="K669" t="s">
        <v>2575</v>
      </c>
      <c r="L669" t="s">
        <v>2576</v>
      </c>
      <c r="M669" t="s">
        <v>2577</v>
      </c>
      <c r="N669" t="s">
        <v>128</v>
      </c>
      <c r="O669" t="s">
        <v>120</v>
      </c>
      <c r="P669" s="3">
        <v>96950</v>
      </c>
      <c r="Q669" t="s">
        <v>121</v>
      </c>
      <c r="S669" s="10">
        <v>16703223311</v>
      </c>
      <c r="T669">
        <v>4504</v>
      </c>
      <c r="U669" t="s">
        <v>2578</v>
      </c>
      <c r="V669">
        <v>72111</v>
      </c>
      <c r="W669" t="s">
        <v>123</v>
      </c>
      <c r="Y669" t="s">
        <v>1097</v>
      </c>
      <c r="Z669" t="s">
        <v>2579</v>
      </c>
      <c r="AB669" t="s">
        <v>981</v>
      </c>
      <c r="AC669" t="s">
        <v>2576</v>
      </c>
      <c r="AD669" t="s">
        <v>2577</v>
      </c>
      <c r="AE669" t="s">
        <v>128</v>
      </c>
      <c r="AF669" t="s">
        <v>120</v>
      </c>
      <c r="AG669" s="3">
        <v>96950</v>
      </c>
      <c r="AH669" t="s">
        <v>121</v>
      </c>
      <c r="AJ669" s="10">
        <v>16703223311</v>
      </c>
      <c r="AK669">
        <v>4506</v>
      </c>
      <c r="AL669" t="s">
        <v>2580</v>
      </c>
      <c r="BD669" t="str">
        <f>"35-2014.00"</f>
        <v>35-2014.00</v>
      </c>
      <c r="BE669" t="s">
        <v>221</v>
      </c>
      <c r="BF669" t="s">
        <v>3267</v>
      </c>
      <c r="BG669" t="s">
        <v>373</v>
      </c>
      <c r="BH669">
        <v>18</v>
      </c>
      <c r="BI669">
        <v>17</v>
      </c>
      <c r="BJ669" s="1">
        <v>45652</v>
      </c>
      <c r="BK669" s="1">
        <v>46016</v>
      </c>
      <c r="BL669" s="1">
        <v>45652</v>
      </c>
      <c r="BM669" s="1">
        <v>46016</v>
      </c>
      <c r="BN669">
        <v>35</v>
      </c>
      <c r="BO669">
        <v>0</v>
      </c>
      <c r="BP669">
        <v>7</v>
      </c>
      <c r="BQ669">
        <v>7</v>
      </c>
      <c r="BR669">
        <v>7</v>
      </c>
      <c r="BS669">
        <v>7</v>
      </c>
      <c r="BT669">
        <v>7</v>
      </c>
      <c r="BU669">
        <v>0</v>
      </c>
      <c r="BV669" t="str">
        <f>"8:00 AM"</f>
        <v>8:00 AM</v>
      </c>
      <c r="BW669" t="str">
        <f>"5:00 PM"</f>
        <v>5:00 PM</v>
      </c>
      <c r="BX669" t="s">
        <v>240</v>
      </c>
      <c r="BY669">
        <v>0</v>
      </c>
      <c r="BZ669">
        <v>6</v>
      </c>
      <c r="CA669" t="s">
        <v>115</v>
      </c>
      <c r="CC669" s="2" t="s">
        <v>3268</v>
      </c>
      <c r="CD669" t="s">
        <v>2576</v>
      </c>
      <c r="CE669" t="s">
        <v>2577</v>
      </c>
      <c r="CF669" t="s">
        <v>128</v>
      </c>
      <c r="CG669" t="s">
        <v>120</v>
      </c>
      <c r="CH669" s="3">
        <v>96950</v>
      </c>
      <c r="CI669" s="4">
        <v>8.83</v>
      </c>
      <c r="CJ669" s="4">
        <v>11.59</v>
      </c>
      <c r="CK669" s="4">
        <v>13.25</v>
      </c>
      <c r="CL669" s="4">
        <v>17.39</v>
      </c>
      <c r="CM669" t="s">
        <v>136</v>
      </c>
      <c r="CN669" t="s">
        <v>2585</v>
      </c>
      <c r="CO669" t="s">
        <v>137</v>
      </c>
      <c r="CQ669" t="s">
        <v>115</v>
      </c>
      <c r="CR669" t="s">
        <v>138</v>
      </c>
      <c r="CS669" t="s">
        <v>139</v>
      </c>
      <c r="CT669" t="s">
        <v>138</v>
      </c>
      <c r="CU669" t="s">
        <v>139</v>
      </c>
      <c r="CV669" t="s">
        <v>138</v>
      </c>
      <c r="CW669" t="s">
        <v>138</v>
      </c>
      <c r="CX669" s="2" t="s">
        <v>8798</v>
      </c>
      <c r="CY669" s="10">
        <v>16703223311</v>
      </c>
      <c r="CZ669" t="s">
        <v>2587</v>
      </c>
      <c r="DA669" t="s">
        <v>2588</v>
      </c>
      <c r="DB669" t="s">
        <v>138</v>
      </c>
      <c r="DC669" t="s">
        <v>115</v>
      </c>
      <c r="DD669" t="s">
        <v>2589</v>
      </c>
      <c r="DE669" t="s">
        <v>2590</v>
      </c>
      <c r="DF669" t="s">
        <v>1176</v>
      </c>
      <c r="DG669" t="s">
        <v>2591</v>
      </c>
      <c r="DH669" t="s">
        <v>2592</v>
      </c>
    </row>
    <row r="670" spans="1:112" ht="14.45" customHeight="1" x14ac:dyDescent="0.25">
      <c r="A670" t="s">
        <v>13548</v>
      </c>
      <c r="B670" t="s">
        <v>248</v>
      </c>
      <c r="C670" s="1">
        <v>45537</v>
      </c>
      <c r="D670" s="1">
        <v>45604</v>
      </c>
      <c r="E670" t="s">
        <v>210</v>
      </c>
      <c r="F670" s="1">
        <v>45564</v>
      </c>
      <c r="G670" t="s">
        <v>115</v>
      </c>
      <c r="H670" t="s">
        <v>115</v>
      </c>
      <c r="I670" t="s">
        <v>115</v>
      </c>
      <c r="J670" t="s">
        <v>3643</v>
      </c>
      <c r="K670" t="s">
        <v>3643</v>
      </c>
      <c r="L670" t="s">
        <v>3644</v>
      </c>
      <c r="M670" t="s">
        <v>167</v>
      </c>
      <c r="N670" t="s">
        <v>119</v>
      </c>
      <c r="O670" t="s">
        <v>120</v>
      </c>
      <c r="P670" s="3">
        <v>96950</v>
      </c>
      <c r="Q670" t="s">
        <v>121</v>
      </c>
      <c r="S670" s="10">
        <v>16702356622</v>
      </c>
      <c r="U670" t="s">
        <v>161</v>
      </c>
      <c r="V670">
        <v>236115</v>
      </c>
      <c r="W670" t="s">
        <v>123</v>
      </c>
      <c r="Y670" t="s">
        <v>162</v>
      </c>
      <c r="Z670" t="s">
        <v>163</v>
      </c>
      <c r="AA670" t="s">
        <v>164</v>
      </c>
      <c r="AB670" t="s">
        <v>3645</v>
      </c>
      <c r="AC670" t="s">
        <v>166</v>
      </c>
      <c r="AD670" t="s">
        <v>167</v>
      </c>
      <c r="AE670" t="s">
        <v>119</v>
      </c>
      <c r="AF670" t="s">
        <v>120</v>
      </c>
      <c r="AG670" s="3">
        <v>96950</v>
      </c>
      <c r="AH670" t="s">
        <v>121</v>
      </c>
      <c r="AJ670" s="10">
        <v>16702356622</v>
      </c>
      <c r="AL670" t="s">
        <v>168</v>
      </c>
      <c r="BD670" t="str">
        <f>"13-2011.00"</f>
        <v>13-2011.00</v>
      </c>
      <c r="BE670" t="s">
        <v>893</v>
      </c>
      <c r="BF670" t="s">
        <v>3646</v>
      </c>
      <c r="BG670" t="s">
        <v>201</v>
      </c>
      <c r="BH670">
        <v>1</v>
      </c>
      <c r="BI670">
        <v>1</v>
      </c>
      <c r="BJ670" s="1">
        <v>45566</v>
      </c>
      <c r="BK670" s="1">
        <v>45930</v>
      </c>
      <c r="BL670" s="1">
        <v>45604</v>
      </c>
      <c r="BM670" s="1">
        <v>45930</v>
      </c>
      <c r="BN670">
        <v>40</v>
      </c>
      <c r="BO670">
        <v>0</v>
      </c>
      <c r="BP670">
        <v>8</v>
      </c>
      <c r="BQ670">
        <v>8</v>
      </c>
      <c r="BR670">
        <v>8</v>
      </c>
      <c r="BS670">
        <v>8</v>
      </c>
      <c r="BT670">
        <v>8</v>
      </c>
      <c r="BU670">
        <v>0</v>
      </c>
      <c r="BV670" t="str">
        <f>"8:00 AM"</f>
        <v>8:00 AM</v>
      </c>
      <c r="BW670" t="str">
        <f>"5:00 PM"</f>
        <v>5:00 PM</v>
      </c>
      <c r="BX670" t="s">
        <v>360</v>
      </c>
      <c r="BY670">
        <v>0</v>
      </c>
      <c r="BZ670">
        <v>6</v>
      </c>
      <c r="CA670" t="s">
        <v>115</v>
      </c>
      <c r="CC670" t="s">
        <v>3647</v>
      </c>
      <c r="CD670" t="s">
        <v>1659</v>
      </c>
      <c r="CF670" t="s">
        <v>119</v>
      </c>
      <c r="CG670" t="s">
        <v>120</v>
      </c>
      <c r="CH670" s="3">
        <v>96950</v>
      </c>
      <c r="CI670" s="4">
        <v>17.48</v>
      </c>
      <c r="CJ670" s="4">
        <v>17.48</v>
      </c>
      <c r="CK670" s="4">
        <v>26.22</v>
      </c>
      <c r="CL670" s="4">
        <v>26.22</v>
      </c>
      <c r="CM670" t="s">
        <v>136</v>
      </c>
      <c r="CN670" t="s">
        <v>240</v>
      </c>
      <c r="CO670" t="s">
        <v>173</v>
      </c>
      <c r="CQ670" t="s">
        <v>115</v>
      </c>
      <c r="CR670" t="s">
        <v>138</v>
      </c>
      <c r="CS670" t="s">
        <v>138</v>
      </c>
      <c r="CT670" t="s">
        <v>138</v>
      </c>
      <c r="CU670" t="s">
        <v>139</v>
      </c>
      <c r="CV670" t="s">
        <v>138</v>
      </c>
      <c r="CW670" t="s">
        <v>138</v>
      </c>
      <c r="CX670" s="2" t="s">
        <v>3648</v>
      </c>
      <c r="CY670" s="10">
        <v>16702356622</v>
      </c>
      <c r="CZ670" t="s">
        <v>168</v>
      </c>
      <c r="DA670" t="s">
        <v>139</v>
      </c>
      <c r="DB670" t="s">
        <v>138</v>
      </c>
      <c r="DC670" t="s">
        <v>115</v>
      </c>
    </row>
    <row r="671" spans="1:112" ht="14.45" customHeight="1" x14ac:dyDescent="0.25">
      <c r="A671" t="s">
        <v>13594</v>
      </c>
      <c r="B671" t="s">
        <v>248</v>
      </c>
      <c r="C671" s="1">
        <v>45539</v>
      </c>
      <c r="D671" s="1">
        <v>45604</v>
      </c>
      <c r="E671" t="s">
        <v>210</v>
      </c>
      <c r="F671" s="1">
        <v>45656</v>
      </c>
      <c r="G671" t="s">
        <v>115</v>
      </c>
      <c r="H671" t="s">
        <v>115</v>
      </c>
      <c r="I671" t="s">
        <v>115</v>
      </c>
      <c r="J671" t="s">
        <v>249</v>
      </c>
      <c r="L671" t="s">
        <v>250</v>
      </c>
      <c r="M671" t="s">
        <v>251</v>
      </c>
      <c r="N671" t="s">
        <v>119</v>
      </c>
      <c r="O671" t="s">
        <v>120</v>
      </c>
      <c r="P671" s="3">
        <v>96950</v>
      </c>
      <c r="Q671" t="s">
        <v>121</v>
      </c>
      <c r="S671" s="10">
        <v>16702368202</v>
      </c>
      <c r="T671">
        <v>3554</v>
      </c>
      <c r="U671" t="s">
        <v>252</v>
      </c>
      <c r="V671">
        <v>62211</v>
      </c>
      <c r="W671" t="s">
        <v>123</v>
      </c>
      <c r="Y671" t="s">
        <v>253</v>
      </c>
      <c r="Z671" t="s">
        <v>254</v>
      </c>
      <c r="AA671" t="s">
        <v>255</v>
      </c>
      <c r="AB671" t="s">
        <v>256</v>
      </c>
      <c r="AC671" t="s">
        <v>250</v>
      </c>
      <c r="AD671" t="s">
        <v>251</v>
      </c>
      <c r="AE671" t="s">
        <v>119</v>
      </c>
      <c r="AF671" t="s">
        <v>120</v>
      </c>
      <c r="AG671" s="3">
        <v>96950</v>
      </c>
      <c r="AH671" t="s">
        <v>121</v>
      </c>
      <c r="AJ671" s="10">
        <v>16702368202</v>
      </c>
      <c r="AK671">
        <v>3554</v>
      </c>
      <c r="AL671" t="s">
        <v>257</v>
      </c>
      <c r="BD671" t="str">
        <f>"29-1141.00"</f>
        <v>29-1141.00</v>
      </c>
      <c r="BE671" t="s">
        <v>258</v>
      </c>
      <c r="BF671" t="s">
        <v>259</v>
      </c>
      <c r="BG671" t="s">
        <v>258</v>
      </c>
      <c r="BH671">
        <v>2</v>
      </c>
      <c r="BI671">
        <v>2</v>
      </c>
      <c r="BJ671" s="1">
        <v>45658</v>
      </c>
      <c r="BK671" s="1">
        <v>46022</v>
      </c>
      <c r="BL671" s="1">
        <v>45658</v>
      </c>
      <c r="BM671" s="1">
        <v>46022</v>
      </c>
      <c r="BN671">
        <v>40</v>
      </c>
      <c r="BO671">
        <v>12</v>
      </c>
      <c r="BP671">
        <v>12</v>
      </c>
      <c r="BQ671">
        <v>12</v>
      </c>
      <c r="BR671">
        <v>4</v>
      </c>
      <c r="BS671">
        <v>0</v>
      </c>
      <c r="BT671">
        <v>0</v>
      </c>
      <c r="BU671">
        <v>0</v>
      </c>
      <c r="BV671" t="str">
        <f>"7:30 AM"</f>
        <v>7:30 AM</v>
      </c>
      <c r="BW671" t="str">
        <f>"7:30 PM"</f>
        <v>7:30 PM</v>
      </c>
      <c r="BX671" t="s">
        <v>189</v>
      </c>
      <c r="BY671">
        <v>0</v>
      </c>
      <c r="BZ671">
        <v>0</v>
      </c>
      <c r="CA671" t="s">
        <v>115</v>
      </c>
      <c r="CC671" s="2" t="s">
        <v>260</v>
      </c>
      <c r="CD671" t="s">
        <v>250</v>
      </c>
      <c r="CE671" t="s">
        <v>251</v>
      </c>
      <c r="CF671" t="s">
        <v>119</v>
      </c>
      <c r="CG671" t="s">
        <v>120</v>
      </c>
      <c r="CH671" s="3">
        <v>96950</v>
      </c>
      <c r="CI671" s="4">
        <v>22.22</v>
      </c>
      <c r="CJ671" s="4">
        <v>32.9</v>
      </c>
      <c r="CM671" t="s">
        <v>136</v>
      </c>
      <c r="CN671" t="s">
        <v>936</v>
      </c>
      <c r="CO671" t="s">
        <v>137</v>
      </c>
      <c r="CQ671" t="s">
        <v>138</v>
      </c>
      <c r="CR671" t="s">
        <v>138</v>
      </c>
      <c r="CS671" t="s">
        <v>139</v>
      </c>
      <c r="CT671" t="s">
        <v>139</v>
      </c>
      <c r="CU671" t="s">
        <v>139</v>
      </c>
      <c r="CV671" t="s">
        <v>138</v>
      </c>
      <c r="CW671" t="s">
        <v>139</v>
      </c>
      <c r="CX671" t="s">
        <v>937</v>
      </c>
      <c r="CY671" s="10">
        <v>16702368202</v>
      </c>
      <c r="CZ671" t="s">
        <v>263</v>
      </c>
      <c r="DA671" t="s">
        <v>938</v>
      </c>
      <c r="DB671" t="s">
        <v>138</v>
      </c>
      <c r="DC671" t="s">
        <v>115</v>
      </c>
      <c r="DD671" t="s">
        <v>939</v>
      </c>
      <c r="DE671" t="s">
        <v>940</v>
      </c>
      <c r="DF671" t="s">
        <v>941</v>
      </c>
      <c r="DG671" t="s">
        <v>249</v>
      </c>
      <c r="DH671" t="s">
        <v>942</v>
      </c>
    </row>
    <row r="672" spans="1:112" ht="14.45" customHeight="1" x14ac:dyDescent="0.25">
      <c r="A672" t="s">
        <v>990</v>
      </c>
      <c r="B672" t="s">
        <v>158</v>
      </c>
      <c r="C672" s="1">
        <v>45538</v>
      </c>
      <c r="D672" s="1">
        <v>45608</v>
      </c>
      <c r="E672" t="s">
        <v>114</v>
      </c>
      <c r="G672" t="s">
        <v>138</v>
      </c>
      <c r="H672" t="s">
        <v>138</v>
      </c>
      <c r="I672" t="s">
        <v>115</v>
      </c>
      <c r="J672" t="s">
        <v>590</v>
      </c>
      <c r="K672" t="s">
        <v>991</v>
      </c>
      <c r="L672" t="s">
        <v>992</v>
      </c>
      <c r="M672" t="s">
        <v>993</v>
      </c>
      <c r="N672" t="s">
        <v>128</v>
      </c>
      <c r="O672" t="s">
        <v>120</v>
      </c>
      <c r="P672" s="3">
        <v>96950</v>
      </c>
      <c r="Q672" t="s">
        <v>121</v>
      </c>
      <c r="S672" s="10">
        <v>16702850063</v>
      </c>
      <c r="U672" t="s">
        <v>594</v>
      </c>
      <c r="V672">
        <v>56179</v>
      </c>
      <c r="W672" t="s">
        <v>123</v>
      </c>
      <c r="Y672" t="s">
        <v>994</v>
      </c>
      <c r="Z672" t="s">
        <v>995</v>
      </c>
      <c r="AA672" t="s">
        <v>996</v>
      </c>
      <c r="AB672" t="s">
        <v>997</v>
      </c>
      <c r="AC672" t="s">
        <v>992</v>
      </c>
      <c r="AD672" t="s">
        <v>993</v>
      </c>
      <c r="AE672" t="s">
        <v>128</v>
      </c>
      <c r="AF672" t="s">
        <v>120</v>
      </c>
      <c r="AG672" s="3">
        <v>96950</v>
      </c>
      <c r="AH672" t="s">
        <v>121</v>
      </c>
      <c r="AJ672" s="10">
        <v>16702850063</v>
      </c>
      <c r="AL672" t="s">
        <v>599</v>
      </c>
      <c r="BD672" t="str">
        <f>"49-9071.00"</f>
        <v>49-9071.00</v>
      </c>
      <c r="BE672" t="s">
        <v>169</v>
      </c>
      <c r="BF672" t="s">
        <v>998</v>
      </c>
      <c r="BG672" t="s">
        <v>797</v>
      </c>
      <c r="BH672">
        <v>25</v>
      </c>
      <c r="BJ672" s="1">
        <v>45566</v>
      </c>
      <c r="BK672" s="1">
        <v>45930</v>
      </c>
      <c r="BN672">
        <v>40</v>
      </c>
      <c r="BO672">
        <v>0</v>
      </c>
      <c r="BP672">
        <v>8</v>
      </c>
      <c r="BQ672">
        <v>8</v>
      </c>
      <c r="BR672">
        <v>8</v>
      </c>
      <c r="BS672">
        <v>8</v>
      </c>
      <c r="BT672">
        <v>8</v>
      </c>
      <c r="BU672">
        <v>0</v>
      </c>
      <c r="BV672" t="str">
        <f>"8:08 AM"</f>
        <v>8:08 AM</v>
      </c>
      <c r="BW672" t="str">
        <f>"5:08 PM"</f>
        <v>5:08 PM</v>
      </c>
      <c r="BX672" t="s">
        <v>133</v>
      </c>
      <c r="BY672">
        <v>0</v>
      </c>
      <c r="BZ672">
        <v>24</v>
      </c>
      <c r="CA672" t="s">
        <v>115</v>
      </c>
      <c r="CC672" t="s">
        <v>999</v>
      </c>
      <c r="CD672" t="s">
        <v>992</v>
      </c>
      <c r="CE672" t="s">
        <v>1000</v>
      </c>
      <c r="CF672" t="s">
        <v>128</v>
      </c>
      <c r="CG672" t="s">
        <v>120</v>
      </c>
      <c r="CH672" s="3">
        <v>96950</v>
      </c>
      <c r="CI672" s="4">
        <v>9.75</v>
      </c>
      <c r="CJ672" s="4">
        <v>9.75</v>
      </c>
      <c r="CK672" s="4">
        <v>14.63</v>
      </c>
      <c r="CL672" s="4">
        <v>14.63</v>
      </c>
      <c r="CM672" t="s">
        <v>136</v>
      </c>
      <c r="CN672" t="s">
        <v>1001</v>
      </c>
      <c r="CO672" t="s">
        <v>137</v>
      </c>
      <c r="CQ672" t="s">
        <v>115</v>
      </c>
      <c r="CR672" t="s">
        <v>138</v>
      </c>
      <c r="CS672" t="s">
        <v>138</v>
      </c>
      <c r="CT672" t="s">
        <v>138</v>
      </c>
      <c r="CU672" t="s">
        <v>139</v>
      </c>
      <c r="CV672" t="s">
        <v>138</v>
      </c>
      <c r="CW672" t="s">
        <v>138</v>
      </c>
      <c r="CX672" s="2" t="s">
        <v>1002</v>
      </c>
      <c r="CY672" s="10">
        <v>16702850063</v>
      </c>
      <c r="CZ672" t="s">
        <v>599</v>
      </c>
      <c r="DA672" t="s">
        <v>139</v>
      </c>
      <c r="DB672" t="s">
        <v>138</v>
      </c>
      <c r="DC672" t="s">
        <v>115</v>
      </c>
    </row>
    <row r="673" spans="1:112" ht="14.45" customHeight="1" x14ac:dyDescent="0.25">
      <c r="A673" t="s">
        <v>2138</v>
      </c>
      <c r="B673" t="s">
        <v>248</v>
      </c>
      <c r="C673" s="1">
        <v>45547</v>
      </c>
      <c r="D673" s="1">
        <v>45608</v>
      </c>
      <c r="E673" t="s">
        <v>210</v>
      </c>
      <c r="F673" s="1">
        <v>45657</v>
      </c>
      <c r="G673" t="s">
        <v>115</v>
      </c>
      <c r="H673" t="s">
        <v>115</v>
      </c>
      <c r="I673" t="s">
        <v>115</v>
      </c>
      <c r="J673" t="s">
        <v>350</v>
      </c>
      <c r="L673" t="s">
        <v>351</v>
      </c>
      <c r="N673" t="s">
        <v>119</v>
      </c>
      <c r="O673" t="s">
        <v>120</v>
      </c>
      <c r="P673" s="3">
        <v>96950</v>
      </c>
      <c r="Q673" t="s">
        <v>121</v>
      </c>
      <c r="R673" t="s">
        <v>331</v>
      </c>
      <c r="S673" s="10">
        <v>16702358748</v>
      </c>
      <c r="U673" t="s">
        <v>352</v>
      </c>
      <c r="V673">
        <v>23622</v>
      </c>
      <c r="W673" t="s">
        <v>123</v>
      </c>
      <c r="Y673" t="s">
        <v>353</v>
      </c>
      <c r="Z673" t="s">
        <v>354</v>
      </c>
      <c r="AA673" t="s">
        <v>355</v>
      </c>
      <c r="AB673" t="s">
        <v>295</v>
      </c>
      <c r="AC673" t="s">
        <v>351</v>
      </c>
      <c r="AE673" t="s">
        <v>119</v>
      </c>
      <c r="AF673" t="s">
        <v>120</v>
      </c>
      <c r="AG673" s="3">
        <v>96950</v>
      </c>
      <c r="AH673" t="s">
        <v>121</v>
      </c>
      <c r="AJ673" s="10">
        <v>16702358748</v>
      </c>
      <c r="AL673" t="s">
        <v>356</v>
      </c>
      <c r="BD673" t="str">
        <f>"13-1051.00"</f>
        <v>13-1051.00</v>
      </c>
      <c r="BE673" t="s">
        <v>357</v>
      </c>
      <c r="BF673" t="s">
        <v>358</v>
      </c>
      <c r="BG673" t="s">
        <v>359</v>
      </c>
      <c r="BH673">
        <v>1</v>
      </c>
      <c r="BI673">
        <v>1</v>
      </c>
      <c r="BJ673" s="1">
        <v>45659</v>
      </c>
      <c r="BK673" s="1">
        <v>46023</v>
      </c>
      <c r="BL673" s="1">
        <v>45659</v>
      </c>
      <c r="BM673" s="1">
        <v>46023</v>
      </c>
      <c r="BN673">
        <v>35</v>
      </c>
      <c r="BO673">
        <v>0</v>
      </c>
      <c r="BP673">
        <v>7</v>
      </c>
      <c r="BQ673">
        <v>7</v>
      </c>
      <c r="BR673">
        <v>7</v>
      </c>
      <c r="BS673">
        <v>7</v>
      </c>
      <c r="BT673">
        <v>7</v>
      </c>
      <c r="BU673">
        <v>0</v>
      </c>
      <c r="BV673" t="str">
        <f>"8:00 AM"</f>
        <v>8:00 AM</v>
      </c>
      <c r="BW673" t="str">
        <f>"4:00 PM"</f>
        <v>4:00 PM</v>
      </c>
      <c r="BX673" t="s">
        <v>360</v>
      </c>
      <c r="BY673">
        <v>0</v>
      </c>
      <c r="BZ673">
        <v>24</v>
      </c>
      <c r="CA673" t="s">
        <v>115</v>
      </c>
      <c r="CC673" t="s">
        <v>361</v>
      </c>
      <c r="CD673" t="s">
        <v>351</v>
      </c>
      <c r="CF673" t="s">
        <v>119</v>
      </c>
      <c r="CG673" t="s">
        <v>120</v>
      </c>
      <c r="CH673" s="3">
        <v>96950</v>
      </c>
      <c r="CI673" s="4">
        <v>17.25</v>
      </c>
      <c r="CJ673" s="4">
        <v>17.5</v>
      </c>
      <c r="CK673" s="4">
        <v>25.87</v>
      </c>
      <c r="CL673" s="4">
        <v>26.25</v>
      </c>
      <c r="CM673" t="s">
        <v>136</v>
      </c>
      <c r="CN673" t="s">
        <v>331</v>
      </c>
      <c r="CO673" t="s">
        <v>173</v>
      </c>
      <c r="CQ673" t="s">
        <v>115</v>
      </c>
      <c r="CR673" t="s">
        <v>138</v>
      </c>
      <c r="CS673" t="s">
        <v>139</v>
      </c>
      <c r="CT673" t="s">
        <v>138</v>
      </c>
      <c r="CU673" t="s">
        <v>139</v>
      </c>
      <c r="CV673" t="s">
        <v>138</v>
      </c>
      <c r="CW673" t="s">
        <v>139</v>
      </c>
      <c r="CX673" t="s">
        <v>13929</v>
      </c>
      <c r="CY673" s="10">
        <v>16702358748</v>
      </c>
      <c r="CZ673" t="s">
        <v>356</v>
      </c>
      <c r="DA673" t="s">
        <v>331</v>
      </c>
      <c r="DB673" t="s">
        <v>138</v>
      </c>
      <c r="DC673" t="s">
        <v>115</v>
      </c>
    </row>
    <row r="674" spans="1:112" ht="14.45" customHeight="1" x14ac:dyDescent="0.25">
      <c r="A674" t="s">
        <v>2158</v>
      </c>
      <c r="B674" t="s">
        <v>158</v>
      </c>
      <c r="C674" s="1">
        <v>45506</v>
      </c>
      <c r="D674" s="1">
        <v>45608</v>
      </c>
      <c r="E674" t="s">
        <v>114</v>
      </c>
      <c r="G674" t="s">
        <v>115</v>
      </c>
      <c r="H674" t="s">
        <v>115</v>
      </c>
      <c r="I674" t="s">
        <v>115</v>
      </c>
      <c r="J674" t="s">
        <v>2159</v>
      </c>
      <c r="L674" t="s">
        <v>2160</v>
      </c>
      <c r="M674" t="s">
        <v>2161</v>
      </c>
      <c r="N674" t="s">
        <v>128</v>
      </c>
      <c r="O674" t="s">
        <v>120</v>
      </c>
      <c r="P674" s="3">
        <v>96950</v>
      </c>
      <c r="Q674" t="s">
        <v>121</v>
      </c>
      <c r="S674" s="10">
        <v>16702872161</v>
      </c>
      <c r="U674" t="s">
        <v>2162</v>
      </c>
      <c r="V674">
        <v>2361</v>
      </c>
      <c r="W674" t="s">
        <v>123</v>
      </c>
      <c r="Y674" t="s">
        <v>2163</v>
      </c>
      <c r="Z674" t="s">
        <v>2164</v>
      </c>
      <c r="AB674" t="s">
        <v>658</v>
      </c>
      <c r="AC674" t="s">
        <v>2160</v>
      </c>
      <c r="AD674" t="s">
        <v>2165</v>
      </c>
      <c r="AE674" t="s">
        <v>128</v>
      </c>
      <c r="AF674" t="s">
        <v>120</v>
      </c>
      <c r="AG674" s="3">
        <v>96950</v>
      </c>
      <c r="AH674" t="s">
        <v>121</v>
      </c>
      <c r="AJ674" s="10">
        <v>16702872161</v>
      </c>
      <c r="AL674" t="s">
        <v>2166</v>
      </c>
      <c r="BD674" t="str">
        <f>"49-9071.00"</f>
        <v>49-9071.00</v>
      </c>
      <c r="BE674" t="s">
        <v>169</v>
      </c>
      <c r="BF674" t="s">
        <v>2167</v>
      </c>
      <c r="BG674" t="s">
        <v>1404</v>
      </c>
      <c r="BH674">
        <v>10</v>
      </c>
      <c r="BJ674" s="1">
        <v>45566</v>
      </c>
      <c r="BK674" s="1">
        <v>45930</v>
      </c>
      <c r="BN674">
        <v>35</v>
      </c>
      <c r="BO674">
        <v>0</v>
      </c>
      <c r="BP674">
        <v>7</v>
      </c>
      <c r="BQ674">
        <v>7</v>
      </c>
      <c r="BR674">
        <v>7</v>
      </c>
      <c r="BS674">
        <v>7</v>
      </c>
      <c r="BT674">
        <v>7</v>
      </c>
      <c r="BU674">
        <v>0</v>
      </c>
      <c r="BV674" t="str">
        <f>"9:00 AM"</f>
        <v>9:00 AM</v>
      </c>
      <c r="BW674" t="str">
        <f>"5:00 PM"</f>
        <v>5:00 PM</v>
      </c>
      <c r="BX674" t="s">
        <v>133</v>
      </c>
      <c r="BY674">
        <v>0</v>
      </c>
      <c r="BZ674">
        <v>24</v>
      </c>
      <c r="CA674" t="s">
        <v>115</v>
      </c>
      <c r="CC674" s="2" t="s">
        <v>2168</v>
      </c>
      <c r="CD674" t="s">
        <v>2160</v>
      </c>
      <c r="CE674" t="s">
        <v>2165</v>
      </c>
      <c r="CF674" t="s">
        <v>128</v>
      </c>
      <c r="CG674" t="s">
        <v>120</v>
      </c>
      <c r="CH674" s="3">
        <v>96950</v>
      </c>
      <c r="CI674" s="4">
        <v>9.5399999999999991</v>
      </c>
      <c r="CJ674" s="4">
        <v>9.5399999999999991</v>
      </c>
      <c r="CK674" s="4">
        <v>14.31</v>
      </c>
      <c r="CL674" s="4">
        <v>14.31</v>
      </c>
      <c r="CM674" t="s">
        <v>136</v>
      </c>
      <c r="CN674" t="s">
        <v>139</v>
      </c>
      <c r="CO674" t="s">
        <v>137</v>
      </c>
      <c r="CQ674" t="s">
        <v>115</v>
      </c>
      <c r="CR674" t="s">
        <v>138</v>
      </c>
      <c r="CS674" t="s">
        <v>139</v>
      </c>
      <c r="CT674" t="s">
        <v>138</v>
      </c>
      <c r="CU674" t="s">
        <v>139</v>
      </c>
      <c r="CV674" t="s">
        <v>138</v>
      </c>
      <c r="CW674" t="s">
        <v>139</v>
      </c>
      <c r="CX674" t="s">
        <v>2169</v>
      </c>
      <c r="CY674" s="10">
        <v>16702872161</v>
      </c>
      <c r="CZ674" t="s">
        <v>2166</v>
      </c>
      <c r="DA674" t="s">
        <v>139</v>
      </c>
      <c r="DB674" t="s">
        <v>138</v>
      </c>
      <c r="DC674" t="s">
        <v>115</v>
      </c>
      <c r="DD674" t="s">
        <v>2163</v>
      </c>
      <c r="DE674" t="s">
        <v>2170</v>
      </c>
      <c r="DG674" t="s">
        <v>2159</v>
      </c>
      <c r="DH674" t="s">
        <v>2166</v>
      </c>
    </row>
    <row r="675" spans="1:112" ht="14.45" customHeight="1" x14ac:dyDescent="0.25">
      <c r="A675" t="s">
        <v>2897</v>
      </c>
      <c r="B675" t="s">
        <v>158</v>
      </c>
      <c r="C675" s="1">
        <v>45503</v>
      </c>
      <c r="D675" s="1">
        <v>45608</v>
      </c>
      <c r="E675" t="s">
        <v>114</v>
      </c>
      <c r="G675" t="s">
        <v>115</v>
      </c>
      <c r="H675" t="s">
        <v>115</v>
      </c>
      <c r="I675" t="s">
        <v>115</v>
      </c>
      <c r="J675" t="s">
        <v>2898</v>
      </c>
      <c r="K675" t="s">
        <v>2899</v>
      </c>
      <c r="L675" t="s">
        <v>2900</v>
      </c>
      <c r="M675" t="s">
        <v>2901</v>
      </c>
      <c r="N675" t="s">
        <v>128</v>
      </c>
      <c r="O675" t="s">
        <v>120</v>
      </c>
      <c r="P675" s="3">
        <v>96950</v>
      </c>
      <c r="Q675" t="s">
        <v>121</v>
      </c>
      <c r="S675" s="10">
        <v>16702851093</v>
      </c>
      <c r="U675" t="s">
        <v>2902</v>
      </c>
      <c r="V675">
        <v>561510</v>
      </c>
      <c r="W675" t="s">
        <v>123</v>
      </c>
      <c r="Y675" t="s">
        <v>2903</v>
      </c>
      <c r="Z675" t="s">
        <v>2904</v>
      </c>
      <c r="AB675" t="s">
        <v>658</v>
      </c>
      <c r="AC675" t="s">
        <v>2900</v>
      </c>
      <c r="AD675" t="s">
        <v>2901</v>
      </c>
      <c r="AE675" t="s">
        <v>128</v>
      </c>
      <c r="AF675" t="s">
        <v>120</v>
      </c>
      <c r="AG675" s="3">
        <v>96950</v>
      </c>
      <c r="AH675" t="s">
        <v>121</v>
      </c>
      <c r="AJ675" s="10">
        <v>16702851093</v>
      </c>
      <c r="AL675" t="s">
        <v>2905</v>
      </c>
      <c r="BD675" t="str">
        <f>"39-7011.00"</f>
        <v>39-7011.00</v>
      </c>
      <c r="BE675" t="s">
        <v>719</v>
      </c>
      <c r="BF675" t="s">
        <v>2906</v>
      </c>
      <c r="BG675" t="s">
        <v>721</v>
      </c>
      <c r="BH675">
        <v>3</v>
      </c>
      <c r="BJ675" s="1">
        <v>45566</v>
      </c>
      <c r="BK675" s="1">
        <v>45930</v>
      </c>
      <c r="BN675">
        <v>40</v>
      </c>
      <c r="BO675">
        <v>0</v>
      </c>
      <c r="BP675">
        <v>8</v>
      </c>
      <c r="BQ675">
        <v>8</v>
      </c>
      <c r="BR675">
        <v>8</v>
      </c>
      <c r="BS675">
        <v>8</v>
      </c>
      <c r="BT675">
        <v>8</v>
      </c>
      <c r="BU675">
        <v>0</v>
      </c>
      <c r="BV675" t="str">
        <f>"8:00 AM"</f>
        <v>8:00 AM</v>
      </c>
      <c r="BW675" t="str">
        <f>"5:00 PM"</f>
        <v>5:00 PM</v>
      </c>
      <c r="BX675" t="s">
        <v>133</v>
      </c>
      <c r="BY675">
        <v>0</v>
      </c>
      <c r="BZ675">
        <v>24</v>
      </c>
      <c r="CA675" t="s">
        <v>115</v>
      </c>
      <c r="CC675" t="s">
        <v>2907</v>
      </c>
      <c r="CD675" t="s">
        <v>2900</v>
      </c>
      <c r="CE675" t="s">
        <v>2901</v>
      </c>
      <c r="CF675" t="s">
        <v>128</v>
      </c>
      <c r="CG675" t="s">
        <v>120</v>
      </c>
      <c r="CH675" s="3">
        <v>96950</v>
      </c>
      <c r="CI675" s="4">
        <v>10.43</v>
      </c>
      <c r="CJ675" s="4">
        <v>10.43</v>
      </c>
      <c r="CK675" s="4">
        <v>15.65</v>
      </c>
      <c r="CL675" s="4">
        <v>15.65</v>
      </c>
      <c r="CM675" t="s">
        <v>136</v>
      </c>
      <c r="CN675" t="s">
        <v>139</v>
      </c>
      <c r="CO675" t="s">
        <v>137</v>
      </c>
      <c r="CQ675" t="s">
        <v>115</v>
      </c>
      <c r="CR675" t="s">
        <v>138</v>
      </c>
      <c r="CS675" t="s">
        <v>139</v>
      </c>
      <c r="CT675" t="s">
        <v>138</v>
      </c>
      <c r="CU675" t="s">
        <v>139</v>
      </c>
      <c r="CV675" t="s">
        <v>138</v>
      </c>
      <c r="CW675" t="s">
        <v>139</v>
      </c>
      <c r="CX675" t="s">
        <v>1776</v>
      </c>
      <c r="CY675" s="10">
        <v>16702851093</v>
      </c>
      <c r="CZ675" t="s">
        <v>2905</v>
      </c>
      <c r="DA675" t="s">
        <v>139</v>
      </c>
      <c r="DB675" t="s">
        <v>138</v>
      </c>
      <c r="DC675" t="s">
        <v>115</v>
      </c>
    </row>
    <row r="676" spans="1:112" ht="14.45" customHeight="1" x14ac:dyDescent="0.25">
      <c r="A676" t="s">
        <v>2941</v>
      </c>
      <c r="B676" t="s">
        <v>248</v>
      </c>
      <c r="C676" s="1">
        <v>45535</v>
      </c>
      <c r="D676" s="1">
        <v>45608</v>
      </c>
      <c r="E676" t="s">
        <v>210</v>
      </c>
      <c r="F676" s="1">
        <v>45688</v>
      </c>
      <c r="G676" t="s">
        <v>115</v>
      </c>
      <c r="H676" t="s">
        <v>115</v>
      </c>
      <c r="I676" t="s">
        <v>115</v>
      </c>
      <c r="J676" t="s">
        <v>1672</v>
      </c>
      <c r="K676" t="s">
        <v>1672</v>
      </c>
      <c r="L676" t="s">
        <v>2942</v>
      </c>
      <c r="M676" t="s">
        <v>2943</v>
      </c>
      <c r="N676" t="s">
        <v>128</v>
      </c>
      <c r="O676" t="s">
        <v>120</v>
      </c>
      <c r="P676" s="3">
        <v>96950</v>
      </c>
      <c r="Q676" t="s">
        <v>121</v>
      </c>
      <c r="R676" t="s">
        <v>1661</v>
      </c>
      <c r="S676" s="10">
        <v>16702870614</v>
      </c>
      <c r="U676" t="s">
        <v>1675</v>
      </c>
      <c r="V676">
        <v>56132</v>
      </c>
      <c r="W676" t="s">
        <v>123</v>
      </c>
      <c r="Y676" t="s">
        <v>1676</v>
      </c>
      <c r="Z676" t="s">
        <v>1677</v>
      </c>
      <c r="AA676" t="s">
        <v>1678</v>
      </c>
      <c r="AB676" t="s">
        <v>448</v>
      </c>
      <c r="AC676" t="s">
        <v>1000</v>
      </c>
      <c r="AD676" t="s">
        <v>2943</v>
      </c>
      <c r="AE676" t="s">
        <v>2944</v>
      </c>
      <c r="AF676" t="s">
        <v>120</v>
      </c>
      <c r="AG676" s="3">
        <v>96950</v>
      </c>
      <c r="AH676" t="s">
        <v>121</v>
      </c>
      <c r="AJ676" s="10">
        <v>16702870614</v>
      </c>
      <c r="AL676" t="s">
        <v>1679</v>
      </c>
      <c r="BD676" t="str">
        <f>"49-9071.00"</f>
        <v>49-9071.00</v>
      </c>
      <c r="BE676" t="s">
        <v>169</v>
      </c>
      <c r="BF676" t="s">
        <v>1680</v>
      </c>
      <c r="BG676" t="s">
        <v>1681</v>
      </c>
      <c r="BH676">
        <v>10</v>
      </c>
      <c r="BI676">
        <v>10</v>
      </c>
      <c r="BJ676" s="1">
        <v>45689</v>
      </c>
      <c r="BK676" s="1">
        <v>46053</v>
      </c>
      <c r="BL676" s="1">
        <v>45689</v>
      </c>
      <c r="BM676" s="1">
        <v>46053</v>
      </c>
      <c r="BN676">
        <v>35</v>
      </c>
      <c r="BO676">
        <v>0</v>
      </c>
      <c r="BP676">
        <v>7</v>
      </c>
      <c r="BQ676">
        <v>7</v>
      </c>
      <c r="BR676">
        <v>7</v>
      </c>
      <c r="BS676">
        <v>7</v>
      </c>
      <c r="BT676">
        <v>7</v>
      </c>
      <c r="BU676">
        <v>0</v>
      </c>
      <c r="BV676" t="str">
        <f>"8:00 AM"</f>
        <v>8:00 AM</v>
      </c>
      <c r="BW676" t="str">
        <f>"4:00 PM"</f>
        <v>4:00 PM</v>
      </c>
      <c r="BX676" t="s">
        <v>240</v>
      </c>
      <c r="BY676">
        <v>0</v>
      </c>
      <c r="BZ676">
        <v>6</v>
      </c>
      <c r="CA676" t="s">
        <v>115</v>
      </c>
      <c r="CC676" t="s">
        <v>1682</v>
      </c>
      <c r="CD676" t="s">
        <v>1000</v>
      </c>
      <c r="CE676" t="s">
        <v>2943</v>
      </c>
      <c r="CF676" t="s">
        <v>2945</v>
      </c>
      <c r="CG676" t="s">
        <v>120</v>
      </c>
      <c r="CH676" s="3">
        <v>96950</v>
      </c>
      <c r="CI676" s="4">
        <v>9.75</v>
      </c>
      <c r="CJ676" s="4">
        <v>9.75</v>
      </c>
      <c r="CK676" s="4">
        <v>14.63</v>
      </c>
      <c r="CL676" s="4">
        <v>14.63</v>
      </c>
      <c r="CM676" t="s">
        <v>136</v>
      </c>
      <c r="CN676" t="s">
        <v>1684</v>
      </c>
      <c r="CO676" t="s">
        <v>137</v>
      </c>
      <c r="CQ676" t="s">
        <v>115</v>
      </c>
      <c r="CR676" t="s">
        <v>138</v>
      </c>
      <c r="CS676" t="s">
        <v>139</v>
      </c>
      <c r="CT676" t="s">
        <v>138</v>
      </c>
      <c r="CU676" t="s">
        <v>138</v>
      </c>
      <c r="CV676" t="s">
        <v>138</v>
      </c>
      <c r="CW676" t="s">
        <v>139</v>
      </c>
      <c r="CX676" t="s">
        <v>2946</v>
      </c>
      <c r="CY676" s="10">
        <v>16702870614</v>
      </c>
      <c r="CZ676" t="s">
        <v>1679</v>
      </c>
      <c r="DA676" t="s">
        <v>208</v>
      </c>
      <c r="DB676" t="s">
        <v>138</v>
      </c>
      <c r="DC676" t="s">
        <v>115</v>
      </c>
    </row>
    <row r="677" spans="1:112" ht="14.45" customHeight="1" x14ac:dyDescent="0.25">
      <c r="A677" t="s">
        <v>3024</v>
      </c>
      <c r="B677" t="s">
        <v>248</v>
      </c>
      <c r="C677" s="1">
        <v>45509</v>
      </c>
      <c r="D677" s="1">
        <v>45608</v>
      </c>
      <c r="E677" t="s">
        <v>114</v>
      </c>
      <c r="G677" t="s">
        <v>115</v>
      </c>
      <c r="H677" t="s">
        <v>115</v>
      </c>
      <c r="I677" t="s">
        <v>115</v>
      </c>
      <c r="J677" t="s">
        <v>3025</v>
      </c>
      <c r="L677" t="s">
        <v>3026</v>
      </c>
      <c r="N677" t="s">
        <v>377</v>
      </c>
      <c r="O677" t="s">
        <v>120</v>
      </c>
      <c r="P677" s="3">
        <v>96951</v>
      </c>
      <c r="Q677" t="s">
        <v>121</v>
      </c>
      <c r="S677" s="10">
        <v>16705323483</v>
      </c>
      <c r="U677" t="s">
        <v>3027</v>
      </c>
      <c r="V677">
        <v>611620</v>
      </c>
      <c r="W677" t="s">
        <v>123</v>
      </c>
      <c r="Y677" t="s">
        <v>3028</v>
      </c>
      <c r="Z677" t="s">
        <v>3029</v>
      </c>
      <c r="AB677" t="s">
        <v>997</v>
      </c>
      <c r="AC677" t="s">
        <v>3030</v>
      </c>
      <c r="AE677" t="s">
        <v>145</v>
      </c>
      <c r="AF677" t="s">
        <v>120</v>
      </c>
      <c r="AG677" s="3">
        <v>96951</v>
      </c>
      <c r="AH677" t="s">
        <v>121</v>
      </c>
      <c r="AJ677" s="10">
        <v>16705323483</v>
      </c>
      <c r="AL677" t="s">
        <v>3031</v>
      </c>
      <c r="BD677" t="str">
        <f>"25-3021.00"</f>
        <v>25-3021.00</v>
      </c>
      <c r="BE677" t="s">
        <v>130</v>
      </c>
      <c r="BF677" t="s">
        <v>3032</v>
      </c>
      <c r="BG677" t="s">
        <v>132</v>
      </c>
      <c r="BH677">
        <v>2</v>
      </c>
      <c r="BI677">
        <v>2</v>
      </c>
      <c r="BJ677" s="1">
        <v>45566</v>
      </c>
      <c r="BK677" s="1">
        <v>45930</v>
      </c>
      <c r="BL677" s="1">
        <v>45608</v>
      </c>
      <c r="BM677" s="1">
        <v>45930</v>
      </c>
      <c r="BN677">
        <v>35</v>
      </c>
      <c r="BO677">
        <v>0</v>
      </c>
      <c r="BP677">
        <v>7</v>
      </c>
      <c r="BQ677">
        <v>7</v>
      </c>
      <c r="BR677">
        <v>7</v>
      </c>
      <c r="BS677">
        <v>7</v>
      </c>
      <c r="BT677">
        <v>7</v>
      </c>
      <c r="BU677">
        <v>0</v>
      </c>
      <c r="BV677" t="str">
        <f>"8:00 AM"</f>
        <v>8:00 AM</v>
      </c>
      <c r="BW677" t="str">
        <f>"4:00 PM"</f>
        <v>4:00 PM</v>
      </c>
      <c r="BX677" t="s">
        <v>240</v>
      </c>
      <c r="BY677">
        <v>0</v>
      </c>
      <c r="BZ677">
        <v>12</v>
      </c>
      <c r="CA677" t="s">
        <v>115</v>
      </c>
      <c r="CC677" s="2" t="s">
        <v>3033</v>
      </c>
      <c r="CD677" t="s">
        <v>3034</v>
      </c>
      <c r="CF677" t="s">
        <v>377</v>
      </c>
      <c r="CG677" t="s">
        <v>120</v>
      </c>
      <c r="CH677" s="3">
        <v>96951</v>
      </c>
      <c r="CI677" s="4">
        <v>17.760000000000002</v>
      </c>
      <c r="CJ677" s="4">
        <v>17.760000000000002</v>
      </c>
      <c r="CK677" s="4">
        <v>0</v>
      </c>
      <c r="CL677" s="4">
        <v>0</v>
      </c>
      <c r="CM677" t="s">
        <v>136</v>
      </c>
      <c r="CO677" t="s">
        <v>137</v>
      </c>
      <c r="CQ677" t="s">
        <v>115</v>
      </c>
      <c r="CR677" t="s">
        <v>138</v>
      </c>
      <c r="CS677" t="s">
        <v>139</v>
      </c>
      <c r="CT677" t="s">
        <v>139</v>
      </c>
      <c r="CU677" t="s">
        <v>139</v>
      </c>
      <c r="CV677" t="s">
        <v>138</v>
      </c>
      <c r="CW677" t="s">
        <v>139</v>
      </c>
      <c r="CX677" t="s">
        <v>3035</v>
      </c>
      <c r="CY677" s="10">
        <v>16705323483</v>
      </c>
      <c r="CZ677" t="s">
        <v>3031</v>
      </c>
      <c r="DA677" t="s">
        <v>139</v>
      </c>
      <c r="DB677" t="s">
        <v>138</v>
      </c>
      <c r="DC677" t="s">
        <v>115</v>
      </c>
    </row>
    <row r="678" spans="1:112" ht="14.45" customHeight="1" x14ac:dyDescent="0.25">
      <c r="A678" t="s">
        <v>3577</v>
      </c>
      <c r="B678" t="s">
        <v>1155</v>
      </c>
      <c r="C678" s="1">
        <v>45541</v>
      </c>
      <c r="D678" s="1">
        <v>45608</v>
      </c>
      <c r="E678" t="s">
        <v>210</v>
      </c>
      <c r="F678" s="1">
        <v>45657</v>
      </c>
      <c r="G678" t="s">
        <v>115</v>
      </c>
      <c r="H678" t="s">
        <v>115</v>
      </c>
      <c r="I678" t="s">
        <v>115</v>
      </c>
      <c r="J678" t="s">
        <v>2347</v>
      </c>
      <c r="K678" t="s">
        <v>2348</v>
      </c>
      <c r="L678" t="s">
        <v>2349</v>
      </c>
      <c r="M678" t="s">
        <v>2350</v>
      </c>
      <c r="N678" t="s">
        <v>128</v>
      </c>
      <c r="O678" t="s">
        <v>120</v>
      </c>
      <c r="P678" s="3">
        <v>96950</v>
      </c>
      <c r="Q678" t="s">
        <v>121</v>
      </c>
      <c r="S678" s="10">
        <v>16702356238</v>
      </c>
      <c r="U678" t="s">
        <v>2351</v>
      </c>
      <c r="V678">
        <v>56132</v>
      </c>
      <c r="W678" t="s">
        <v>532</v>
      </c>
      <c r="X678" t="s">
        <v>138</v>
      </c>
      <c r="Y678" t="s">
        <v>2352</v>
      </c>
      <c r="Z678" t="s">
        <v>2353</v>
      </c>
      <c r="AA678" t="s">
        <v>2354</v>
      </c>
      <c r="AB678" t="s">
        <v>126</v>
      </c>
      <c r="AC678" t="s">
        <v>2349</v>
      </c>
      <c r="AD678" t="s">
        <v>2355</v>
      </c>
      <c r="AE678" t="s">
        <v>128</v>
      </c>
      <c r="AF678" t="s">
        <v>120</v>
      </c>
      <c r="AG678" s="3">
        <v>96950</v>
      </c>
      <c r="AH678" t="s">
        <v>121</v>
      </c>
      <c r="AJ678" s="10">
        <v>16702356238</v>
      </c>
      <c r="AL678" t="s">
        <v>2356</v>
      </c>
      <c r="BD678" t="str">
        <f>"37-2011.00"</f>
        <v>37-2011.00</v>
      </c>
      <c r="BE678" t="s">
        <v>1133</v>
      </c>
      <c r="BF678" t="s">
        <v>2357</v>
      </c>
      <c r="BG678" t="s">
        <v>2358</v>
      </c>
      <c r="BH678">
        <v>3</v>
      </c>
      <c r="BI678">
        <v>2</v>
      </c>
      <c r="BJ678" s="1">
        <v>45659</v>
      </c>
      <c r="BK678" s="1">
        <v>46023</v>
      </c>
      <c r="BL678" s="1">
        <v>45659</v>
      </c>
      <c r="BM678" s="1">
        <v>46023</v>
      </c>
      <c r="BN678">
        <v>35</v>
      </c>
      <c r="BO678">
        <v>0</v>
      </c>
      <c r="BP678">
        <v>7</v>
      </c>
      <c r="BQ678">
        <v>7</v>
      </c>
      <c r="BR678">
        <v>7</v>
      </c>
      <c r="BS678">
        <v>7</v>
      </c>
      <c r="BT678">
        <v>7</v>
      </c>
      <c r="BU678">
        <v>0</v>
      </c>
      <c r="BV678" t="str">
        <f>"6:00 AM"</f>
        <v>6:00 AM</v>
      </c>
      <c r="BW678" t="str">
        <f>"2:00 PM"</f>
        <v>2:00 PM</v>
      </c>
      <c r="BX678" t="s">
        <v>240</v>
      </c>
      <c r="BY678">
        <v>0</v>
      </c>
      <c r="BZ678">
        <v>12</v>
      </c>
      <c r="CA678" t="s">
        <v>115</v>
      </c>
      <c r="CC678" t="s">
        <v>3578</v>
      </c>
      <c r="CD678" t="s">
        <v>2360</v>
      </c>
      <c r="CE678" t="s">
        <v>1138</v>
      </c>
      <c r="CF678" t="s">
        <v>128</v>
      </c>
      <c r="CG678" t="s">
        <v>120</v>
      </c>
      <c r="CH678" s="3">
        <v>96950</v>
      </c>
      <c r="CI678" s="4">
        <v>8.2899999999999991</v>
      </c>
      <c r="CJ678" s="4">
        <v>8.2899999999999991</v>
      </c>
      <c r="CK678" s="4">
        <v>12.44</v>
      </c>
      <c r="CL678" s="4">
        <v>12.44</v>
      </c>
      <c r="CM678" t="s">
        <v>136</v>
      </c>
      <c r="CN678" t="s">
        <v>2126</v>
      </c>
      <c r="CO678" t="s">
        <v>137</v>
      </c>
      <c r="CQ678" t="s">
        <v>138</v>
      </c>
      <c r="CR678" t="s">
        <v>138</v>
      </c>
      <c r="CS678" t="s">
        <v>139</v>
      </c>
      <c r="CT678" t="s">
        <v>138</v>
      </c>
      <c r="CU678" t="s">
        <v>138</v>
      </c>
      <c r="CV678" t="s">
        <v>138</v>
      </c>
      <c r="CW678" t="s">
        <v>139</v>
      </c>
      <c r="CX678" t="s">
        <v>3579</v>
      </c>
      <c r="CY678" s="10">
        <v>16702356238</v>
      </c>
      <c r="CZ678" t="s">
        <v>2356</v>
      </c>
      <c r="DA678" t="s">
        <v>2362</v>
      </c>
      <c r="DB678" t="s">
        <v>138</v>
      </c>
      <c r="DC678" t="s">
        <v>138</v>
      </c>
    </row>
    <row r="679" spans="1:112" ht="14.45" customHeight="1" x14ac:dyDescent="0.25">
      <c r="A679" t="s">
        <v>3754</v>
      </c>
      <c r="B679" t="s">
        <v>248</v>
      </c>
      <c r="C679" s="1">
        <v>45548</v>
      </c>
      <c r="D679" s="1">
        <v>45608</v>
      </c>
      <c r="E679" t="s">
        <v>210</v>
      </c>
      <c r="F679" s="1">
        <v>45656</v>
      </c>
      <c r="G679" t="s">
        <v>138</v>
      </c>
      <c r="H679" t="s">
        <v>115</v>
      </c>
      <c r="I679" t="s">
        <v>115</v>
      </c>
      <c r="J679" t="s">
        <v>1501</v>
      </c>
      <c r="L679" t="s">
        <v>1502</v>
      </c>
      <c r="N679" t="s">
        <v>290</v>
      </c>
      <c r="O679" t="s">
        <v>120</v>
      </c>
      <c r="P679" s="3">
        <v>96952</v>
      </c>
      <c r="Q679" t="s">
        <v>121</v>
      </c>
      <c r="S679" s="10">
        <v>16704330422</v>
      </c>
      <c r="U679" t="s">
        <v>1503</v>
      </c>
      <c r="V679">
        <v>212312</v>
      </c>
      <c r="W679" t="s">
        <v>123</v>
      </c>
      <c r="Y679" t="s">
        <v>1504</v>
      </c>
      <c r="Z679" t="s">
        <v>1505</v>
      </c>
      <c r="AA679" t="s">
        <v>1506</v>
      </c>
      <c r="AB679" t="s">
        <v>443</v>
      </c>
      <c r="AC679" t="s">
        <v>1502</v>
      </c>
      <c r="AE679" t="s">
        <v>290</v>
      </c>
      <c r="AF679" t="s">
        <v>120</v>
      </c>
      <c r="AG679" s="3">
        <v>96952</v>
      </c>
      <c r="AH679" t="s">
        <v>121</v>
      </c>
      <c r="AJ679" s="10">
        <v>16704330422</v>
      </c>
      <c r="AL679" t="s">
        <v>1507</v>
      </c>
      <c r="BD679" t="str">
        <f>"49-3042.00"</f>
        <v>49-3042.00</v>
      </c>
      <c r="BE679" t="s">
        <v>1508</v>
      </c>
      <c r="BF679" t="s">
        <v>1509</v>
      </c>
      <c r="BG679" t="s">
        <v>1510</v>
      </c>
      <c r="BH679">
        <v>1</v>
      </c>
      <c r="BI679">
        <v>1</v>
      </c>
      <c r="BJ679" s="1">
        <v>45658</v>
      </c>
      <c r="BK679" s="1">
        <v>46752</v>
      </c>
      <c r="BL679" s="1">
        <v>45658</v>
      </c>
      <c r="BM679" s="1">
        <v>46752</v>
      </c>
      <c r="BN679">
        <v>40</v>
      </c>
      <c r="BO679">
        <v>0</v>
      </c>
      <c r="BP679">
        <v>8</v>
      </c>
      <c r="BQ679">
        <v>8</v>
      </c>
      <c r="BR679">
        <v>8</v>
      </c>
      <c r="BS679">
        <v>8</v>
      </c>
      <c r="BT679">
        <v>8</v>
      </c>
      <c r="BU679">
        <v>0</v>
      </c>
      <c r="BV679" t="str">
        <f>"7:30 AM"</f>
        <v>7:30 AM</v>
      </c>
      <c r="BW679" t="str">
        <f>"4:30 PM"</f>
        <v>4:30 PM</v>
      </c>
      <c r="BX679" t="s">
        <v>240</v>
      </c>
      <c r="BY679">
        <v>0</v>
      </c>
      <c r="BZ679">
        <v>24</v>
      </c>
      <c r="CA679" t="s">
        <v>115</v>
      </c>
      <c r="CC679" t="s">
        <v>3736</v>
      </c>
      <c r="CD679" t="s">
        <v>1502</v>
      </c>
      <c r="CF679" t="s">
        <v>290</v>
      </c>
      <c r="CG679" t="s">
        <v>120</v>
      </c>
      <c r="CH679" s="3">
        <v>96952</v>
      </c>
      <c r="CI679" s="4">
        <v>12.5</v>
      </c>
      <c r="CJ679" s="4">
        <v>12.5</v>
      </c>
      <c r="CK679" s="4">
        <v>18.75</v>
      </c>
      <c r="CL679" s="4">
        <v>18.75</v>
      </c>
      <c r="CM679" t="s">
        <v>136</v>
      </c>
      <c r="CN679" t="s">
        <v>3755</v>
      </c>
      <c r="CO679" t="s">
        <v>173</v>
      </c>
      <c r="CQ679" t="s">
        <v>115</v>
      </c>
      <c r="CR679" t="s">
        <v>138</v>
      </c>
      <c r="CS679" t="s">
        <v>138</v>
      </c>
      <c r="CT679" t="s">
        <v>138</v>
      </c>
      <c r="CU679" t="s">
        <v>139</v>
      </c>
      <c r="CV679" t="s">
        <v>138</v>
      </c>
      <c r="CW679" t="s">
        <v>139</v>
      </c>
      <c r="CX679" t="s">
        <v>3756</v>
      </c>
      <c r="CY679" s="10">
        <v>16704330422</v>
      </c>
      <c r="CZ679" t="s">
        <v>1507</v>
      </c>
      <c r="DA679" t="s">
        <v>139</v>
      </c>
      <c r="DB679" t="s">
        <v>138</v>
      </c>
      <c r="DC679" t="s">
        <v>115</v>
      </c>
    </row>
    <row r="680" spans="1:112" ht="14.45" customHeight="1" x14ac:dyDescent="0.25">
      <c r="A680" t="s">
        <v>4976</v>
      </c>
      <c r="B680" t="s">
        <v>158</v>
      </c>
      <c r="C680" s="1">
        <v>45522</v>
      </c>
      <c r="D680" s="1">
        <v>45608</v>
      </c>
      <c r="E680" t="s">
        <v>114</v>
      </c>
      <c r="G680" t="s">
        <v>115</v>
      </c>
      <c r="H680" t="s">
        <v>115</v>
      </c>
      <c r="I680" t="s">
        <v>115</v>
      </c>
      <c r="J680" t="s">
        <v>4977</v>
      </c>
      <c r="K680" t="s">
        <v>4978</v>
      </c>
      <c r="L680" t="s">
        <v>4979</v>
      </c>
      <c r="M680" t="s">
        <v>139</v>
      </c>
      <c r="N680" t="s">
        <v>119</v>
      </c>
      <c r="O680" t="s">
        <v>120</v>
      </c>
      <c r="P680" s="3">
        <v>96950</v>
      </c>
      <c r="Q680" t="s">
        <v>121</v>
      </c>
      <c r="R680" t="s">
        <v>139</v>
      </c>
      <c r="S680" s="10">
        <v>16702858138</v>
      </c>
      <c r="U680" t="s">
        <v>4980</v>
      </c>
      <c r="V680">
        <v>8114</v>
      </c>
      <c r="W680" t="s">
        <v>123</v>
      </c>
      <c r="Y680" t="s">
        <v>4981</v>
      </c>
      <c r="Z680" t="s">
        <v>4982</v>
      </c>
      <c r="AA680" t="s">
        <v>3100</v>
      </c>
      <c r="AB680" t="s">
        <v>1923</v>
      </c>
      <c r="AC680" t="s">
        <v>4979</v>
      </c>
      <c r="AD680" t="s">
        <v>139</v>
      </c>
      <c r="AE680" t="s">
        <v>119</v>
      </c>
      <c r="AF680" t="s">
        <v>120</v>
      </c>
      <c r="AG680" s="3">
        <v>96950</v>
      </c>
      <c r="AH680" t="s">
        <v>121</v>
      </c>
      <c r="AI680" t="s">
        <v>762</v>
      </c>
      <c r="AJ680" s="10">
        <v>16702858138</v>
      </c>
      <c r="AL680" t="s">
        <v>4983</v>
      </c>
      <c r="BD680" t="str">
        <f>"49-9071.00"</f>
        <v>49-9071.00</v>
      </c>
      <c r="BE680" t="s">
        <v>169</v>
      </c>
      <c r="BF680" t="s">
        <v>4984</v>
      </c>
      <c r="BG680" t="s">
        <v>1417</v>
      </c>
      <c r="BH680">
        <v>10</v>
      </c>
      <c r="BJ680" s="1">
        <v>45597</v>
      </c>
      <c r="BK680" s="1">
        <v>45961</v>
      </c>
      <c r="BN680">
        <v>35</v>
      </c>
      <c r="BO680">
        <v>0</v>
      </c>
      <c r="BP680">
        <v>7</v>
      </c>
      <c r="BQ680">
        <v>7</v>
      </c>
      <c r="BR680">
        <v>7</v>
      </c>
      <c r="BS680">
        <v>7</v>
      </c>
      <c r="BT680">
        <v>7</v>
      </c>
      <c r="BU680">
        <v>0</v>
      </c>
      <c r="BV680" t="str">
        <f>"9:00 AM"</f>
        <v>9:00 AM</v>
      </c>
      <c r="BW680" t="str">
        <f>"5:00 PM"</f>
        <v>5:00 PM</v>
      </c>
      <c r="BX680" t="s">
        <v>133</v>
      </c>
      <c r="BY680">
        <v>0</v>
      </c>
      <c r="BZ680">
        <v>3</v>
      </c>
      <c r="CA680" t="s">
        <v>115</v>
      </c>
      <c r="CC680" t="e">
        <f>- Knowledge in repairing and maintenance job of building and machine.
- Knowledge in operating special tools</f>
        <v>#NAME?</v>
      </c>
      <c r="CD680" t="s">
        <v>2861</v>
      </c>
      <c r="CE680" t="s">
        <v>139</v>
      </c>
      <c r="CF680" t="s">
        <v>119</v>
      </c>
      <c r="CG680" t="s">
        <v>120</v>
      </c>
      <c r="CH680" s="3">
        <v>96950</v>
      </c>
      <c r="CI680" s="4">
        <v>9.75</v>
      </c>
      <c r="CJ680" s="4">
        <v>9.75</v>
      </c>
      <c r="CK680" s="4">
        <v>14.62</v>
      </c>
      <c r="CL680" s="4">
        <v>14.62</v>
      </c>
      <c r="CM680" t="s">
        <v>136</v>
      </c>
      <c r="CO680" t="s">
        <v>137</v>
      </c>
      <c r="CQ680" t="s">
        <v>115</v>
      </c>
      <c r="CR680" t="s">
        <v>138</v>
      </c>
      <c r="CS680" t="s">
        <v>138</v>
      </c>
      <c r="CT680" t="s">
        <v>138</v>
      </c>
      <c r="CU680" t="s">
        <v>138</v>
      </c>
      <c r="CV680" t="s">
        <v>138</v>
      </c>
      <c r="CW680" t="s">
        <v>139</v>
      </c>
      <c r="CX680" s="2" t="s">
        <v>4985</v>
      </c>
      <c r="CY680" s="10">
        <v>16702858138</v>
      </c>
      <c r="CZ680" t="s">
        <v>4983</v>
      </c>
      <c r="DA680" t="s">
        <v>417</v>
      </c>
      <c r="DB680" t="s">
        <v>138</v>
      </c>
      <c r="DC680" t="s">
        <v>115</v>
      </c>
    </row>
    <row r="681" spans="1:112" ht="14.45" customHeight="1" x14ac:dyDescent="0.25">
      <c r="A681" t="s">
        <v>6377</v>
      </c>
      <c r="B681" t="s">
        <v>248</v>
      </c>
      <c r="C681" s="1">
        <v>45547</v>
      </c>
      <c r="D681" s="1">
        <v>45608</v>
      </c>
      <c r="E681" t="s">
        <v>210</v>
      </c>
      <c r="F681" s="1">
        <v>45564</v>
      </c>
      <c r="G681" t="s">
        <v>115</v>
      </c>
      <c r="H681" t="s">
        <v>115</v>
      </c>
      <c r="I681" t="s">
        <v>115</v>
      </c>
      <c r="J681" t="s">
        <v>6378</v>
      </c>
      <c r="K681" t="s">
        <v>6379</v>
      </c>
      <c r="L681" t="s">
        <v>6380</v>
      </c>
      <c r="N681" t="s">
        <v>377</v>
      </c>
      <c r="O681" t="s">
        <v>120</v>
      </c>
      <c r="P681" s="3">
        <v>96951</v>
      </c>
      <c r="Q681" t="s">
        <v>121</v>
      </c>
      <c r="S681" s="10">
        <v>16705320065</v>
      </c>
      <c r="U681" t="s">
        <v>6381</v>
      </c>
      <c r="V681">
        <v>81231</v>
      </c>
      <c r="W681" t="s">
        <v>123</v>
      </c>
      <c r="Y681" t="s">
        <v>1549</v>
      </c>
      <c r="Z681" t="s">
        <v>1550</v>
      </c>
      <c r="AB681" t="s">
        <v>792</v>
      </c>
      <c r="AC681" t="s">
        <v>6382</v>
      </c>
      <c r="AE681" t="s">
        <v>377</v>
      </c>
      <c r="AF681" t="s">
        <v>120</v>
      </c>
      <c r="AG681" s="3">
        <v>96951</v>
      </c>
      <c r="AH681" t="s">
        <v>121</v>
      </c>
      <c r="AJ681" s="10">
        <v>16705320065</v>
      </c>
      <c r="AL681" t="s">
        <v>6383</v>
      </c>
      <c r="BD681" t="str">
        <f>"49-9071.00"</f>
        <v>49-9071.00</v>
      </c>
      <c r="BE681" t="s">
        <v>169</v>
      </c>
      <c r="BF681" t="s">
        <v>6384</v>
      </c>
      <c r="BG681" t="s">
        <v>6385</v>
      </c>
      <c r="BH681">
        <v>2</v>
      </c>
      <c r="BI681">
        <v>2</v>
      </c>
      <c r="BJ681" s="1">
        <v>45566</v>
      </c>
      <c r="BK681" s="1">
        <v>45930</v>
      </c>
      <c r="BL681" s="1">
        <v>45608</v>
      </c>
      <c r="BM681" s="1">
        <v>45930</v>
      </c>
      <c r="BN681">
        <v>35</v>
      </c>
      <c r="BO681">
        <v>0</v>
      </c>
      <c r="BP681">
        <v>7</v>
      </c>
      <c r="BQ681">
        <v>7</v>
      </c>
      <c r="BR681">
        <v>7</v>
      </c>
      <c r="BS681">
        <v>7</v>
      </c>
      <c r="BT681">
        <v>7</v>
      </c>
      <c r="BU681">
        <v>0</v>
      </c>
      <c r="BV681" t="str">
        <f>"8:00 AM"</f>
        <v>8:00 AM</v>
      </c>
      <c r="BW681" t="str">
        <f>"5:00 PM"</f>
        <v>5:00 PM</v>
      </c>
      <c r="BX681" t="s">
        <v>133</v>
      </c>
      <c r="BY681">
        <v>0</v>
      </c>
      <c r="BZ681">
        <v>12</v>
      </c>
      <c r="CA681" t="s">
        <v>115</v>
      </c>
      <c r="CC681" t="s">
        <v>6386</v>
      </c>
      <c r="CD681" t="s">
        <v>1556</v>
      </c>
      <c r="CF681" t="s">
        <v>1557</v>
      </c>
      <c r="CG681" t="s">
        <v>120</v>
      </c>
      <c r="CH681" s="3">
        <v>96951</v>
      </c>
      <c r="CI681" s="4">
        <v>10.02</v>
      </c>
      <c r="CJ681" s="4">
        <v>10.02</v>
      </c>
      <c r="CK681" s="4">
        <v>15.03</v>
      </c>
      <c r="CL681" s="4">
        <v>15.03</v>
      </c>
      <c r="CM681" t="s">
        <v>136</v>
      </c>
      <c r="CN681" t="s">
        <v>191</v>
      </c>
      <c r="CO681" t="s">
        <v>137</v>
      </c>
      <c r="CQ681" t="s">
        <v>115</v>
      </c>
      <c r="CR681" t="s">
        <v>138</v>
      </c>
      <c r="CS681" t="s">
        <v>139</v>
      </c>
      <c r="CT681" t="s">
        <v>138</v>
      </c>
      <c r="CU681" t="s">
        <v>139</v>
      </c>
      <c r="CV681" t="s">
        <v>138</v>
      </c>
      <c r="CW681" t="s">
        <v>139</v>
      </c>
      <c r="CX681" t="s">
        <v>1746</v>
      </c>
      <c r="CY681" s="10">
        <v>16705320065</v>
      </c>
      <c r="CZ681" t="s">
        <v>6383</v>
      </c>
      <c r="DA681" t="s">
        <v>139</v>
      </c>
      <c r="DB681" t="s">
        <v>138</v>
      </c>
      <c r="DC681" t="s">
        <v>115</v>
      </c>
      <c r="DD681" t="s">
        <v>1549</v>
      </c>
      <c r="DE681" t="s">
        <v>1550</v>
      </c>
      <c r="DG681" t="s">
        <v>6387</v>
      </c>
      <c r="DH681" t="s">
        <v>6383</v>
      </c>
    </row>
    <row r="682" spans="1:112" ht="14.45" customHeight="1" x14ac:dyDescent="0.25">
      <c r="A682" t="s">
        <v>6555</v>
      </c>
      <c r="B682" t="s">
        <v>158</v>
      </c>
      <c r="C682" s="1">
        <v>45547</v>
      </c>
      <c r="D682" s="1">
        <v>45608</v>
      </c>
      <c r="E682" t="s">
        <v>210</v>
      </c>
      <c r="F682" s="1">
        <v>45635</v>
      </c>
      <c r="G682" t="s">
        <v>115</v>
      </c>
      <c r="H682" t="s">
        <v>115</v>
      </c>
      <c r="I682" t="s">
        <v>115</v>
      </c>
      <c r="J682" t="s">
        <v>3565</v>
      </c>
      <c r="L682" t="s">
        <v>3566</v>
      </c>
      <c r="N682" t="s">
        <v>119</v>
      </c>
      <c r="O682" t="s">
        <v>120</v>
      </c>
      <c r="P682" s="3">
        <v>96950</v>
      </c>
      <c r="Q682" t="s">
        <v>121</v>
      </c>
      <c r="S682" s="10">
        <v>16702358938</v>
      </c>
      <c r="U682" t="s">
        <v>3567</v>
      </c>
      <c r="V682">
        <v>441330</v>
      </c>
      <c r="W682" t="s">
        <v>123</v>
      </c>
      <c r="Y682" t="s">
        <v>3568</v>
      </c>
      <c r="Z682" t="s">
        <v>3569</v>
      </c>
      <c r="AB682" t="s">
        <v>3053</v>
      </c>
      <c r="AC682" t="s">
        <v>3566</v>
      </c>
      <c r="AE682" t="s">
        <v>119</v>
      </c>
      <c r="AF682" t="s">
        <v>120</v>
      </c>
      <c r="AG682" s="3">
        <v>96950</v>
      </c>
      <c r="AH682" t="s">
        <v>121</v>
      </c>
      <c r="AJ682" s="10">
        <v>16702875665</v>
      </c>
      <c r="AL682" t="s">
        <v>3570</v>
      </c>
      <c r="BD682" t="str">
        <f>"49-3022.00"</f>
        <v>49-3022.00</v>
      </c>
      <c r="BE682" t="s">
        <v>3571</v>
      </c>
      <c r="BF682" t="s">
        <v>3572</v>
      </c>
      <c r="BG682" t="s">
        <v>3573</v>
      </c>
      <c r="BH682">
        <v>1</v>
      </c>
      <c r="BJ682" s="1">
        <v>45637</v>
      </c>
      <c r="BK682" s="1">
        <v>46001</v>
      </c>
      <c r="BN682">
        <v>35</v>
      </c>
      <c r="BO682">
        <v>0</v>
      </c>
      <c r="BP682">
        <v>7</v>
      </c>
      <c r="BQ682">
        <v>7</v>
      </c>
      <c r="BR682">
        <v>7</v>
      </c>
      <c r="BS682">
        <v>7</v>
      </c>
      <c r="BT682">
        <v>7</v>
      </c>
      <c r="BU682">
        <v>0</v>
      </c>
      <c r="BV682" t="str">
        <f>"9:00 AM"</f>
        <v>9:00 AM</v>
      </c>
      <c r="BW682" t="str">
        <f>"5:00 PM"</f>
        <v>5:00 PM</v>
      </c>
      <c r="BX682" t="s">
        <v>133</v>
      </c>
      <c r="BY682">
        <v>0</v>
      </c>
      <c r="BZ682">
        <v>12</v>
      </c>
      <c r="CA682" t="s">
        <v>115</v>
      </c>
      <c r="CC682" t="s">
        <v>3574</v>
      </c>
      <c r="CD682" t="s">
        <v>3575</v>
      </c>
      <c r="CF682" t="s">
        <v>119</v>
      </c>
      <c r="CG682" t="s">
        <v>120</v>
      </c>
      <c r="CH682" s="3">
        <v>96950</v>
      </c>
      <c r="CI682" s="4">
        <v>11.18</v>
      </c>
      <c r="CJ682" s="4">
        <v>14.14</v>
      </c>
      <c r="CK682" s="4">
        <v>16.77</v>
      </c>
      <c r="CL682" s="4">
        <v>21.21</v>
      </c>
      <c r="CM682" t="s">
        <v>136</v>
      </c>
      <c r="CO682" t="s">
        <v>137</v>
      </c>
      <c r="CQ682" t="s">
        <v>115</v>
      </c>
      <c r="CR682" t="s">
        <v>138</v>
      </c>
      <c r="CS682" t="s">
        <v>139</v>
      </c>
      <c r="CT682" t="s">
        <v>138</v>
      </c>
      <c r="CU682" t="s">
        <v>139</v>
      </c>
      <c r="CV682" t="s">
        <v>138</v>
      </c>
      <c r="CW682" t="s">
        <v>139</v>
      </c>
      <c r="CX682" t="s">
        <v>3576</v>
      </c>
      <c r="CY682" s="10">
        <v>16702358938</v>
      </c>
      <c r="CZ682" t="s">
        <v>3570</v>
      </c>
      <c r="DA682" t="s">
        <v>572</v>
      </c>
      <c r="DB682" t="s">
        <v>138</v>
      </c>
      <c r="DC682" t="s">
        <v>115</v>
      </c>
    </row>
    <row r="683" spans="1:112" ht="14.45" customHeight="1" x14ac:dyDescent="0.25">
      <c r="A683" t="s">
        <v>7419</v>
      </c>
      <c r="B683" t="s">
        <v>248</v>
      </c>
      <c r="C683" s="1">
        <v>45560</v>
      </c>
      <c r="D683" s="1">
        <v>45608</v>
      </c>
      <c r="E683" t="s">
        <v>210</v>
      </c>
      <c r="F683" s="1">
        <v>45656</v>
      </c>
      <c r="G683" t="s">
        <v>138</v>
      </c>
      <c r="H683" t="s">
        <v>115</v>
      </c>
      <c r="I683" t="s">
        <v>115</v>
      </c>
      <c r="J683" t="s">
        <v>7420</v>
      </c>
      <c r="K683" t="s">
        <v>7421</v>
      </c>
      <c r="L683" t="s">
        <v>7422</v>
      </c>
      <c r="N683" t="s">
        <v>145</v>
      </c>
      <c r="O683" t="s">
        <v>120</v>
      </c>
      <c r="P683" s="3">
        <v>96951</v>
      </c>
      <c r="Q683" t="s">
        <v>121</v>
      </c>
      <c r="S683" s="10">
        <v>16705323394</v>
      </c>
      <c r="U683" t="s">
        <v>3050</v>
      </c>
      <c r="V683">
        <v>45711</v>
      </c>
      <c r="W683" t="s">
        <v>123</v>
      </c>
      <c r="Y683" t="s">
        <v>5772</v>
      </c>
      <c r="Z683" t="s">
        <v>7423</v>
      </c>
      <c r="AA683" t="s">
        <v>147</v>
      </c>
      <c r="AB683" t="s">
        <v>448</v>
      </c>
      <c r="AC683" t="s">
        <v>7422</v>
      </c>
      <c r="AE683" t="s">
        <v>377</v>
      </c>
      <c r="AF683" t="s">
        <v>120</v>
      </c>
      <c r="AG683" s="3">
        <v>96951</v>
      </c>
      <c r="AH683" t="s">
        <v>121</v>
      </c>
      <c r="AJ683" s="10">
        <v>16705323394</v>
      </c>
      <c r="AL683" t="s">
        <v>7424</v>
      </c>
      <c r="BD683" t="str">
        <f>"49-9021.00"</f>
        <v>49-9021.00</v>
      </c>
      <c r="BE683" t="s">
        <v>203</v>
      </c>
      <c r="BF683" t="s">
        <v>7425</v>
      </c>
      <c r="BG683" t="s">
        <v>7426</v>
      </c>
      <c r="BH683">
        <v>1</v>
      </c>
      <c r="BI683">
        <v>1</v>
      </c>
      <c r="BJ683" s="1">
        <v>45658</v>
      </c>
      <c r="BK683" s="1">
        <v>46022</v>
      </c>
      <c r="BL683" s="1">
        <v>45658</v>
      </c>
      <c r="BM683" s="1">
        <v>46022</v>
      </c>
      <c r="BN683">
        <v>35</v>
      </c>
      <c r="BO683">
        <v>0</v>
      </c>
      <c r="BP683">
        <v>7</v>
      </c>
      <c r="BQ683">
        <v>7</v>
      </c>
      <c r="BR683">
        <v>7</v>
      </c>
      <c r="BS683">
        <v>7</v>
      </c>
      <c r="BT683">
        <v>7</v>
      </c>
      <c r="BU683">
        <v>0</v>
      </c>
      <c r="BV683" t="str">
        <f>"8:00 AM"</f>
        <v>8:00 AM</v>
      </c>
      <c r="BW683" t="str">
        <f>"5:00 PM"</f>
        <v>5:00 PM</v>
      </c>
      <c r="BX683" t="s">
        <v>133</v>
      </c>
      <c r="BY683">
        <v>0</v>
      </c>
      <c r="BZ683">
        <v>24</v>
      </c>
      <c r="CA683" t="s">
        <v>115</v>
      </c>
      <c r="CC683" s="2" t="s">
        <v>7427</v>
      </c>
      <c r="CD683" t="s">
        <v>7422</v>
      </c>
      <c r="CF683" t="s">
        <v>145</v>
      </c>
      <c r="CG683" t="s">
        <v>120</v>
      </c>
      <c r="CH683" s="3">
        <v>96951</v>
      </c>
      <c r="CI683" s="4">
        <v>10.74</v>
      </c>
      <c r="CJ683" s="4">
        <v>10.74</v>
      </c>
      <c r="CM683" t="s">
        <v>136</v>
      </c>
      <c r="CO683" t="s">
        <v>137</v>
      </c>
      <c r="CQ683" t="s">
        <v>115</v>
      </c>
      <c r="CR683" t="s">
        <v>138</v>
      </c>
      <c r="CS683" t="s">
        <v>139</v>
      </c>
      <c r="CT683" t="s">
        <v>139</v>
      </c>
      <c r="CU683" t="s">
        <v>139</v>
      </c>
      <c r="CV683" t="s">
        <v>138</v>
      </c>
      <c r="CW683" t="s">
        <v>139</v>
      </c>
      <c r="CX683" t="s">
        <v>3058</v>
      </c>
      <c r="CY683" s="10">
        <v>16705323394</v>
      </c>
      <c r="CZ683" t="s">
        <v>3059</v>
      </c>
      <c r="DA683" t="s">
        <v>3059</v>
      </c>
      <c r="DB683" t="s">
        <v>138</v>
      </c>
      <c r="DC683" t="s">
        <v>115</v>
      </c>
    </row>
    <row r="684" spans="1:112" ht="14.45" customHeight="1" x14ac:dyDescent="0.25">
      <c r="A684" t="s">
        <v>8254</v>
      </c>
      <c r="B684" t="s">
        <v>158</v>
      </c>
      <c r="C684" s="1">
        <v>45548</v>
      </c>
      <c r="D684" s="1">
        <v>45608</v>
      </c>
      <c r="E684" t="s">
        <v>210</v>
      </c>
      <c r="F684" s="1">
        <v>45625</v>
      </c>
      <c r="G684" t="s">
        <v>115</v>
      </c>
      <c r="H684" t="s">
        <v>115</v>
      </c>
      <c r="I684" t="s">
        <v>115</v>
      </c>
      <c r="J684" t="s">
        <v>6852</v>
      </c>
      <c r="K684" t="s">
        <v>8255</v>
      </c>
      <c r="L684" t="s">
        <v>8256</v>
      </c>
      <c r="M684" t="s">
        <v>1095</v>
      </c>
      <c r="N684" t="s">
        <v>128</v>
      </c>
      <c r="O684" t="s">
        <v>120</v>
      </c>
      <c r="P684" s="3">
        <v>96950</v>
      </c>
      <c r="Q684" t="s">
        <v>121</v>
      </c>
      <c r="S684" s="10">
        <v>16704833702</v>
      </c>
      <c r="T684">
        <v>0</v>
      </c>
      <c r="U684" t="s">
        <v>6855</v>
      </c>
      <c r="V684">
        <v>56152</v>
      </c>
      <c r="W684" t="s">
        <v>123</v>
      </c>
      <c r="Y684" t="s">
        <v>5161</v>
      </c>
      <c r="Z684" t="s">
        <v>8257</v>
      </c>
      <c r="AB684" t="s">
        <v>997</v>
      </c>
      <c r="AC684" t="s">
        <v>8256</v>
      </c>
      <c r="AD684" t="s">
        <v>1095</v>
      </c>
      <c r="AE684" t="s">
        <v>128</v>
      </c>
      <c r="AF684" t="s">
        <v>120</v>
      </c>
      <c r="AG684" s="3">
        <v>96950</v>
      </c>
      <c r="AH684" t="s">
        <v>121</v>
      </c>
      <c r="AJ684" s="10">
        <v>16704833702</v>
      </c>
      <c r="AK684">
        <v>0</v>
      </c>
      <c r="AL684" t="s">
        <v>6859</v>
      </c>
      <c r="BD684" t="str">
        <f>"39-7011.00"</f>
        <v>39-7011.00</v>
      </c>
      <c r="BE684" t="s">
        <v>719</v>
      </c>
      <c r="BF684" t="s">
        <v>8258</v>
      </c>
      <c r="BG684" t="s">
        <v>721</v>
      </c>
      <c r="BH684">
        <v>2</v>
      </c>
      <c r="BJ684" s="1">
        <v>45627</v>
      </c>
      <c r="BK684" s="1">
        <v>45991</v>
      </c>
      <c r="BN684">
        <v>40</v>
      </c>
      <c r="BO684">
        <v>0</v>
      </c>
      <c r="BP684">
        <v>8</v>
      </c>
      <c r="BQ684">
        <v>8</v>
      </c>
      <c r="BR684">
        <v>8</v>
      </c>
      <c r="BS684">
        <v>8</v>
      </c>
      <c r="BT684">
        <v>8</v>
      </c>
      <c r="BU684">
        <v>0</v>
      </c>
      <c r="BV684" t="str">
        <f>"8:00 AM"</f>
        <v>8:00 AM</v>
      </c>
      <c r="BW684" t="str">
        <f>"5:00 PM"</f>
        <v>5:00 PM</v>
      </c>
      <c r="BX684" t="s">
        <v>133</v>
      </c>
      <c r="BY684">
        <v>0</v>
      </c>
      <c r="BZ684">
        <v>24</v>
      </c>
      <c r="CA684" t="s">
        <v>115</v>
      </c>
      <c r="CC684" t="s">
        <v>6861</v>
      </c>
      <c r="CD684" t="s">
        <v>8256</v>
      </c>
      <c r="CE684" t="s">
        <v>1095</v>
      </c>
      <c r="CF684" t="s">
        <v>128</v>
      </c>
      <c r="CG684" t="s">
        <v>120</v>
      </c>
      <c r="CH684" s="3">
        <v>96950</v>
      </c>
      <c r="CI684" s="4">
        <v>10.43</v>
      </c>
      <c r="CJ684" s="4">
        <v>10.43</v>
      </c>
      <c r="CK684" s="4">
        <v>15.65</v>
      </c>
      <c r="CL684" s="4">
        <v>15.65</v>
      </c>
      <c r="CM684" t="s">
        <v>136</v>
      </c>
      <c r="CN684" t="s">
        <v>139</v>
      </c>
      <c r="CO684" t="s">
        <v>137</v>
      </c>
      <c r="CQ684" t="s">
        <v>115</v>
      </c>
      <c r="CR684" t="s">
        <v>138</v>
      </c>
      <c r="CS684" t="s">
        <v>139</v>
      </c>
      <c r="CT684" t="s">
        <v>138</v>
      </c>
      <c r="CU684" t="s">
        <v>139</v>
      </c>
      <c r="CV684" t="s">
        <v>138</v>
      </c>
      <c r="CW684" t="s">
        <v>139</v>
      </c>
      <c r="CX684" t="s">
        <v>1103</v>
      </c>
      <c r="CY684" s="10">
        <v>16702333702</v>
      </c>
      <c r="CZ684" t="s">
        <v>6859</v>
      </c>
      <c r="DA684" t="s">
        <v>139</v>
      </c>
      <c r="DB684" t="s">
        <v>138</v>
      </c>
      <c r="DC684" t="s">
        <v>115</v>
      </c>
      <c r="DD684" t="s">
        <v>5161</v>
      </c>
      <c r="DE684" t="s">
        <v>8257</v>
      </c>
      <c r="DG684" t="s">
        <v>6852</v>
      </c>
      <c r="DH684" t="s">
        <v>6859</v>
      </c>
    </row>
    <row r="685" spans="1:112" ht="14.45" customHeight="1" x14ac:dyDescent="0.25">
      <c r="A685" t="s">
        <v>8808</v>
      </c>
      <c r="B685" t="s">
        <v>248</v>
      </c>
      <c r="C685" s="1">
        <v>45539</v>
      </c>
      <c r="D685" s="1">
        <v>45608</v>
      </c>
      <c r="E685" t="s">
        <v>114</v>
      </c>
      <c r="G685" t="s">
        <v>138</v>
      </c>
      <c r="H685" t="s">
        <v>115</v>
      </c>
      <c r="I685" t="s">
        <v>115</v>
      </c>
      <c r="J685" t="s">
        <v>249</v>
      </c>
      <c r="L685" t="s">
        <v>250</v>
      </c>
      <c r="M685" t="s">
        <v>251</v>
      </c>
      <c r="N685" t="s">
        <v>119</v>
      </c>
      <c r="O685" t="s">
        <v>120</v>
      </c>
      <c r="P685" s="3">
        <v>96950</v>
      </c>
      <c r="Q685" t="s">
        <v>121</v>
      </c>
      <c r="S685" s="10">
        <v>16702368202</v>
      </c>
      <c r="T685">
        <v>3554</v>
      </c>
      <c r="U685" t="s">
        <v>252</v>
      </c>
      <c r="V685">
        <v>62211</v>
      </c>
      <c r="W685" t="s">
        <v>123</v>
      </c>
      <c r="Y685" t="s">
        <v>253</v>
      </c>
      <c r="Z685" t="s">
        <v>254</v>
      </c>
      <c r="AA685" t="s">
        <v>255</v>
      </c>
      <c r="AB685" t="s">
        <v>256</v>
      </c>
      <c r="AC685" t="s">
        <v>250</v>
      </c>
      <c r="AD685" t="s">
        <v>251</v>
      </c>
      <c r="AE685" t="s">
        <v>119</v>
      </c>
      <c r="AF685" t="s">
        <v>120</v>
      </c>
      <c r="AG685" s="3">
        <v>96950</v>
      </c>
      <c r="AH685" t="s">
        <v>121</v>
      </c>
      <c r="AJ685" s="10">
        <v>16702368202</v>
      </c>
      <c r="AK685">
        <v>3554</v>
      </c>
      <c r="AL685" t="s">
        <v>257</v>
      </c>
      <c r="BD685" t="str">
        <f>"29-2052.00"</f>
        <v>29-2052.00</v>
      </c>
      <c r="BE685" t="s">
        <v>8809</v>
      </c>
      <c r="BF685" t="s">
        <v>8810</v>
      </c>
      <c r="BG685" t="s">
        <v>8809</v>
      </c>
      <c r="BH685">
        <v>2</v>
      </c>
      <c r="BI685">
        <v>2</v>
      </c>
      <c r="BJ685" s="1">
        <v>45616</v>
      </c>
      <c r="BK685" s="1">
        <v>46710</v>
      </c>
      <c r="BL685" s="1">
        <v>45616</v>
      </c>
      <c r="BM685" s="1">
        <v>46710</v>
      </c>
      <c r="BN685">
        <v>40</v>
      </c>
      <c r="BO685">
        <v>0</v>
      </c>
      <c r="BP685">
        <v>8</v>
      </c>
      <c r="BQ685">
        <v>8</v>
      </c>
      <c r="BR685">
        <v>8</v>
      </c>
      <c r="BS685">
        <v>8</v>
      </c>
      <c r="BT685">
        <v>8</v>
      </c>
      <c r="BU685">
        <v>0</v>
      </c>
      <c r="BV685" t="str">
        <f>"7:00 AM"</f>
        <v>7:00 AM</v>
      </c>
      <c r="BW685" t="str">
        <f>"4:00 PM"</f>
        <v>4:00 PM</v>
      </c>
      <c r="BX685" t="s">
        <v>133</v>
      </c>
      <c r="BY685">
        <v>0</v>
      </c>
      <c r="BZ685">
        <v>12</v>
      </c>
      <c r="CA685" t="s">
        <v>115</v>
      </c>
      <c r="CC685" s="2" t="s">
        <v>8811</v>
      </c>
      <c r="CD685" t="s">
        <v>250</v>
      </c>
      <c r="CE685" t="s">
        <v>251</v>
      </c>
      <c r="CF685" t="s">
        <v>119</v>
      </c>
      <c r="CG685" t="s">
        <v>120</v>
      </c>
      <c r="CH685" s="3">
        <v>96950</v>
      </c>
      <c r="CI685" s="4">
        <v>15.39</v>
      </c>
      <c r="CJ685" s="4">
        <v>23.38</v>
      </c>
      <c r="CK685" s="4">
        <v>23.09</v>
      </c>
      <c r="CL685" s="4">
        <v>35.07</v>
      </c>
      <c r="CM685" t="s">
        <v>136</v>
      </c>
      <c r="CN685" t="s">
        <v>936</v>
      </c>
      <c r="CO685" t="s">
        <v>137</v>
      </c>
      <c r="CQ685" t="s">
        <v>115</v>
      </c>
      <c r="CR685" t="s">
        <v>138</v>
      </c>
      <c r="CS685" t="s">
        <v>139</v>
      </c>
      <c r="CT685" t="s">
        <v>138</v>
      </c>
      <c r="CU685" t="s">
        <v>139</v>
      </c>
      <c r="CV685" t="s">
        <v>138</v>
      </c>
      <c r="CW685" t="s">
        <v>139</v>
      </c>
      <c r="CX685" t="s">
        <v>937</v>
      </c>
      <c r="CY685" s="10">
        <v>16702368202</v>
      </c>
      <c r="CZ685" t="s">
        <v>263</v>
      </c>
      <c r="DA685" t="s">
        <v>938</v>
      </c>
      <c r="DB685" t="s">
        <v>138</v>
      </c>
      <c r="DC685" t="s">
        <v>115</v>
      </c>
      <c r="DD685" t="s">
        <v>939</v>
      </c>
      <c r="DE685" t="s">
        <v>940</v>
      </c>
      <c r="DF685" t="s">
        <v>941</v>
      </c>
      <c r="DG685" t="s">
        <v>249</v>
      </c>
      <c r="DH685" t="s">
        <v>942</v>
      </c>
    </row>
    <row r="686" spans="1:112" ht="14.45" customHeight="1" x14ac:dyDescent="0.25">
      <c r="A686" t="s">
        <v>9820</v>
      </c>
      <c r="B686" t="s">
        <v>142</v>
      </c>
      <c r="C686" s="1">
        <v>45602</v>
      </c>
      <c r="D686" s="1">
        <v>45608</v>
      </c>
      <c r="E686" t="s">
        <v>114</v>
      </c>
      <c r="G686" t="s">
        <v>115</v>
      </c>
      <c r="H686" t="s">
        <v>115</v>
      </c>
      <c r="I686" t="s">
        <v>115</v>
      </c>
      <c r="J686" t="s">
        <v>7279</v>
      </c>
      <c r="K686" t="s">
        <v>7280</v>
      </c>
      <c r="L686" t="s">
        <v>7281</v>
      </c>
      <c r="M686" t="s">
        <v>7282</v>
      </c>
      <c r="N686" t="s">
        <v>119</v>
      </c>
      <c r="O686" t="s">
        <v>120</v>
      </c>
      <c r="P686" s="3">
        <v>96950</v>
      </c>
      <c r="Q686" t="s">
        <v>121</v>
      </c>
      <c r="S686" s="10">
        <v>16702852752</v>
      </c>
      <c r="U686" t="s">
        <v>7283</v>
      </c>
      <c r="V686">
        <v>221330</v>
      </c>
      <c r="W686" t="s">
        <v>123</v>
      </c>
      <c r="Y686" t="s">
        <v>7284</v>
      </c>
      <c r="Z686" t="s">
        <v>6366</v>
      </c>
      <c r="AA686" t="s">
        <v>1650</v>
      </c>
      <c r="AB686" t="s">
        <v>1031</v>
      </c>
      <c r="AC686" t="s">
        <v>7281</v>
      </c>
      <c r="AD686" t="s">
        <v>7282</v>
      </c>
      <c r="AE686" t="s">
        <v>119</v>
      </c>
      <c r="AF686" t="s">
        <v>120</v>
      </c>
      <c r="AG686" s="3">
        <v>96950</v>
      </c>
      <c r="AH686" t="s">
        <v>121</v>
      </c>
      <c r="AJ686" s="10">
        <v>16702852752</v>
      </c>
      <c r="AL686" t="s">
        <v>7285</v>
      </c>
      <c r="BD686" t="str">
        <f>"49-9071.00"</f>
        <v>49-9071.00</v>
      </c>
      <c r="BE686" t="s">
        <v>169</v>
      </c>
      <c r="BF686" t="s">
        <v>7286</v>
      </c>
      <c r="BG686" t="s">
        <v>169</v>
      </c>
      <c r="BH686">
        <v>2</v>
      </c>
      <c r="BJ686" s="1">
        <v>45748</v>
      </c>
      <c r="BK686" s="1">
        <v>46112</v>
      </c>
      <c r="BN686">
        <v>40</v>
      </c>
      <c r="BO686">
        <v>0</v>
      </c>
      <c r="BP686">
        <v>8</v>
      </c>
      <c r="BQ686">
        <v>8</v>
      </c>
      <c r="BR686">
        <v>8</v>
      </c>
      <c r="BS686">
        <v>8</v>
      </c>
      <c r="BT686">
        <v>8</v>
      </c>
      <c r="BU686">
        <v>0</v>
      </c>
      <c r="BV686" t="str">
        <f>"8:00 AM"</f>
        <v>8:00 AM</v>
      </c>
      <c r="BW686" t="str">
        <f>"5:00 PM"</f>
        <v>5:00 PM</v>
      </c>
      <c r="BX686" t="s">
        <v>133</v>
      </c>
      <c r="BY686">
        <v>0</v>
      </c>
      <c r="BZ686">
        <v>24</v>
      </c>
      <c r="CA686" t="s">
        <v>115</v>
      </c>
      <c r="CC686" t="s">
        <v>7287</v>
      </c>
      <c r="CD686" t="s">
        <v>7281</v>
      </c>
      <c r="CF686" t="s">
        <v>119</v>
      </c>
      <c r="CG686" t="s">
        <v>120</v>
      </c>
      <c r="CH686" s="3">
        <v>96950</v>
      </c>
      <c r="CI686" s="4">
        <v>9.75</v>
      </c>
      <c r="CJ686" s="4">
        <v>9.75</v>
      </c>
      <c r="CK686" s="4">
        <v>14.63</v>
      </c>
      <c r="CL686" s="4">
        <v>14.63</v>
      </c>
      <c r="CM686" t="s">
        <v>136</v>
      </c>
      <c r="CN686" t="s">
        <v>139</v>
      </c>
      <c r="CO686" t="s">
        <v>137</v>
      </c>
      <c r="CQ686" t="s">
        <v>115</v>
      </c>
      <c r="CR686" t="s">
        <v>138</v>
      </c>
      <c r="CS686" t="s">
        <v>139</v>
      </c>
      <c r="CT686" t="s">
        <v>138</v>
      </c>
      <c r="CU686" t="s">
        <v>139</v>
      </c>
      <c r="CV686" t="s">
        <v>138</v>
      </c>
      <c r="CW686" t="s">
        <v>139</v>
      </c>
      <c r="CX686" t="s">
        <v>416</v>
      </c>
      <c r="CY686" s="10">
        <v>16702852752</v>
      </c>
      <c r="CZ686" t="s">
        <v>7285</v>
      </c>
      <c r="DA686" t="s">
        <v>626</v>
      </c>
      <c r="DB686" t="s">
        <v>138</v>
      </c>
      <c r="DC686" t="s">
        <v>115</v>
      </c>
      <c r="DD686" t="s">
        <v>2127</v>
      </c>
      <c r="DE686" t="s">
        <v>2128</v>
      </c>
      <c r="DF686" t="s">
        <v>420</v>
      </c>
      <c r="DG686" t="s">
        <v>7094</v>
      </c>
      <c r="DH686" t="s">
        <v>422</v>
      </c>
    </row>
    <row r="687" spans="1:112" ht="14.45" customHeight="1" x14ac:dyDescent="0.25">
      <c r="A687" t="s">
        <v>9877</v>
      </c>
      <c r="B687" t="s">
        <v>142</v>
      </c>
      <c r="C687" s="1">
        <v>45603</v>
      </c>
      <c r="D687" s="1">
        <v>45608</v>
      </c>
      <c r="E687" t="s">
        <v>114</v>
      </c>
      <c r="G687" t="s">
        <v>138</v>
      </c>
      <c r="H687" t="s">
        <v>115</v>
      </c>
      <c r="I687" t="s">
        <v>115</v>
      </c>
      <c r="J687" t="s">
        <v>176</v>
      </c>
      <c r="K687" t="s">
        <v>176</v>
      </c>
      <c r="L687" t="s">
        <v>177</v>
      </c>
      <c r="M687" t="s">
        <v>178</v>
      </c>
      <c r="N687" t="s">
        <v>128</v>
      </c>
      <c r="O687" t="s">
        <v>120</v>
      </c>
      <c r="P687" s="3">
        <v>96950</v>
      </c>
      <c r="Q687" t="s">
        <v>121</v>
      </c>
      <c r="S687" s="10">
        <v>16702355912</v>
      </c>
      <c r="U687" t="s">
        <v>179</v>
      </c>
      <c r="V687">
        <v>56132</v>
      </c>
      <c r="W687" t="s">
        <v>123</v>
      </c>
      <c r="Y687" t="s">
        <v>581</v>
      </c>
      <c r="Z687" t="s">
        <v>4856</v>
      </c>
      <c r="AA687" t="s">
        <v>4857</v>
      </c>
      <c r="AB687" t="s">
        <v>1843</v>
      </c>
      <c r="AC687" t="s">
        <v>4858</v>
      </c>
      <c r="AE687" t="s">
        <v>128</v>
      </c>
      <c r="AF687" t="s">
        <v>120</v>
      </c>
      <c r="AG687" s="3">
        <v>96950</v>
      </c>
      <c r="AH687" t="s">
        <v>121</v>
      </c>
      <c r="AJ687" s="10">
        <v>16702355912</v>
      </c>
      <c r="AL687" t="s">
        <v>185</v>
      </c>
      <c r="BD687" t="str">
        <f>"23-2011.00"</f>
        <v>23-2011.00</v>
      </c>
      <c r="BE687" t="s">
        <v>186</v>
      </c>
      <c r="BF687" t="s">
        <v>5317</v>
      </c>
      <c r="BG687" t="s">
        <v>188</v>
      </c>
      <c r="BH687">
        <v>3</v>
      </c>
      <c r="BJ687" s="1">
        <v>45778</v>
      </c>
      <c r="BK687" s="1">
        <v>46873</v>
      </c>
      <c r="BN687">
        <v>35</v>
      </c>
      <c r="BO687">
        <v>0</v>
      </c>
      <c r="BP687">
        <v>7</v>
      </c>
      <c r="BQ687">
        <v>7</v>
      </c>
      <c r="BR687">
        <v>7</v>
      </c>
      <c r="BS687">
        <v>7</v>
      </c>
      <c r="BT687">
        <v>7</v>
      </c>
      <c r="BU687">
        <v>0</v>
      </c>
      <c r="BV687" t="str">
        <f>"9:00 AM"</f>
        <v>9:00 AM</v>
      </c>
      <c r="BW687" t="str">
        <f>"5:00 PM"</f>
        <v>5:00 PM</v>
      </c>
      <c r="BX687" t="s">
        <v>189</v>
      </c>
      <c r="BY687">
        <v>0</v>
      </c>
      <c r="BZ687">
        <v>12</v>
      </c>
      <c r="CA687" t="s">
        <v>115</v>
      </c>
      <c r="CC687" t="s">
        <v>5318</v>
      </c>
      <c r="CD687" t="s">
        <v>177</v>
      </c>
      <c r="CE687" t="s">
        <v>178</v>
      </c>
      <c r="CF687" t="s">
        <v>128</v>
      </c>
      <c r="CG687" t="s">
        <v>120</v>
      </c>
      <c r="CH687" s="3">
        <v>96950</v>
      </c>
      <c r="CI687" s="4">
        <v>18.59</v>
      </c>
      <c r="CJ687" s="4">
        <v>18.59</v>
      </c>
      <c r="CK687" s="4">
        <v>27.89</v>
      </c>
      <c r="CL687" s="4">
        <v>27.89</v>
      </c>
      <c r="CM687" t="s">
        <v>136</v>
      </c>
      <c r="CN687" t="s">
        <v>191</v>
      </c>
      <c r="CO687" t="s">
        <v>137</v>
      </c>
      <c r="CQ687" t="s">
        <v>115</v>
      </c>
      <c r="CR687" t="s">
        <v>138</v>
      </c>
      <c r="CS687" t="s">
        <v>139</v>
      </c>
      <c r="CT687" t="s">
        <v>138</v>
      </c>
      <c r="CU687" t="s">
        <v>139</v>
      </c>
      <c r="CV687" t="s">
        <v>139</v>
      </c>
      <c r="CW687" t="s">
        <v>139</v>
      </c>
      <c r="CX687" t="s">
        <v>7904</v>
      </c>
      <c r="CY687" s="10">
        <v>16702355912</v>
      </c>
      <c r="CZ687" t="s">
        <v>185</v>
      </c>
      <c r="DA687" t="s">
        <v>139</v>
      </c>
      <c r="DB687" t="s">
        <v>138</v>
      </c>
      <c r="DC687" t="s">
        <v>115</v>
      </c>
    </row>
    <row r="688" spans="1:112" ht="14.45" customHeight="1" x14ac:dyDescent="0.25">
      <c r="A688" t="s">
        <v>10109</v>
      </c>
      <c r="B688" t="s">
        <v>248</v>
      </c>
      <c r="C688" s="1">
        <v>45547</v>
      </c>
      <c r="D688" s="1">
        <v>45608</v>
      </c>
      <c r="E688" t="s">
        <v>114</v>
      </c>
      <c r="G688" t="s">
        <v>115</v>
      </c>
      <c r="H688" t="s">
        <v>115</v>
      </c>
      <c r="I688" t="s">
        <v>115</v>
      </c>
      <c r="J688" t="s">
        <v>350</v>
      </c>
      <c r="L688" t="s">
        <v>351</v>
      </c>
      <c r="N688" t="s">
        <v>119</v>
      </c>
      <c r="O688" t="s">
        <v>120</v>
      </c>
      <c r="P688" s="3">
        <v>96950</v>
      </c>
      <c r="Q688" t="s">
        <v>121</v>
      </c>
      <c r="S688" s="10">
        <v>16702358748</v>
      </c>
      <c r="U688" t="s">
        <v>352</v>
      </c>
      <c r="V688">
        <v>23622</v>
      </c>
      <c r="W688" t="s">
        <v>123</v>
      </c>
      <c r="Y688" t="s">
        <v>353</v>
      </c>
      <c r="Z688" t="s">
        <v>354</v>
      </c>
      <c r="AA688" t="s">
        <v>355</v>
      </c>
      <c r="AB688" t="s">
        <v>295</v>
      </c>
      <c r="AC688" t="s">
        <v>351</v>
      </c>
      <c r="AE688" t="s">
        <v>119</v>
      </c>
      <c r="AF688" t="s">
        <v>120</v>
      </c>
      <c r="AG688" s="3">
        <v>96950</v>
      </c>
      <c r="AH688" t="s">
        <v>121</v>
      </c>
      <c r="AJ688" s="10">
        <v>16702358748</v>
      </c>
      <c r="AL688" t="s">
        <v>356</v>
      </c>
      <c r="BD688" t="str">
        <f>"17-3022.00"</f>
        <v>17-3022.00</v>
      </c>
      <c r="BE688" t="s">
        <v>2760</v>
      </c>
      <c r="BF688" t="s">
        <v>2761</v>
      </c>
      <c r="BG688" t="s">
        <v>2762</v>
      </c>
      <c r="BH688">
        <v>3</v>
      </c>
      <c r="BI688">
        <v>3</v>
      </c>
      <c r="BJ688" s="1">
        <v>45611</v>
      </c>
      <c r="BK688" s="1">
        <v>45975</v>
      </c>
      <c r="BL688" s="1">
        <v>45611</v>
      </c>
      <c r="BM688" s="1">
        <v>45975</v>
      </c>
      <c r="BN688">
        <v>35</v>
      </c>
      <c r="BO688">
        <v>0</v>
      </c>
      <c r="BP688">
        <v>7</v>
      </c>
      <c r="BQ688">
        <v>7</v>
      </c>
      <c r="BR688">
        <v>7</v>
      </c>
      <c r="BS688">
        <v>7</v>
      </c>
      <c r="BT688">
        <v>7</v>
      </c>
      <c r="BU688">
        <v>0</v>
      </c>
      <c r="BV688" t="str">
        <f>"8:00 AM"</f>
        <v>8:00 AM</v>
      </c>
      <c r="BW688" t="str">
        <f>"4:00 PM"</f>
        <v>4:00 PM</v>
      </c>
      <c r="BX688" t="s">
        <v>189</v>
      </c>
      <c r="BY688">
        <v>0</v>
      </c>
      <c r="BZ688">
        <v>24</v>
      </c>
      <c r="CA688" t="s">
        <v>115</v>
      </c>
      <c r="CC688" t="s">
        <v>10110</v>
      </c>
      <c r="CD688" t="s">
        <v>351</v>
      </c>
      <c r="CF688" t="s">
        <v>119</v>
      </c>
      <c r="CG688" t="s">
        <v>120</v>
      </c>
      <c r="CH688" s="3">
        <v>96950</v>
      </c>
      <c r="CI688" s="4">
        <v>15.75</v>
      </c>
      <c r="CJ688" s="4">
        <v>15.75</v>
      </c>
      <c r="CK688" s="4">
        <v>23.62</v>
      </c>
      <c r="CL688" s="4">
        <v>23.62</v>
      </c>
      <c r="CM688" t="s">
        <v>136</v>
      </c>
      <c r="CN688" t="s">
        <v>331</v>
      </c>
      <c r="CO688" t="s">
        <v>173</v>
      </c>
      <c r="CQ688" t="s">
        <v>115</v>
      </c>
      <c r="CR688" t="s">
        <v>138</v>
      </c>
      <c r="CS688" t="s">
        <v>139</v>
      </c>
      <c r="CT688" t="s">
        <v>138</v>
      </c>
      <c r="CU688" t="s">
        <v>139</v>
      </c>
      <c r="CV688" t="s">
        <v>138</v>
      </c>
      <c r="CW688" t="s">
        <v>139</v>
      </c>
      <c r="CX688" t="s">
        <v>13929</v>
      </c>
      <c r="CY688" s="10">
        <v>16702358748</v>
      </c>
      <c r="CZ688" t="s">
        <v>356</v>
      </c>
      <c r="DA688" t="s">
        <v>331</v>
      </c>
      <c r="DB688" t="s">
        <v>138</v>
      </c>
      <c r="DC688" t="s">
        <v>115</v>
      </c>
    </row>
    <row r="689" spans="1:112" ht="14.45" customHeight="1" x14ac:dyDescent="0.25">
      <c r="A689" t="s">
        <v>10986</v>
      </c>
      <c r="B689" t="s">
        <v>158</v>
      </c>
      <c r="C689" s="1">
        <v>45503</v>
      </c>
      <c r="D689" s="1">
        <v>45608</v>
      </c>
      <c r="E689" t="s">
        <v>114</v>
      </c>
      <c r="G689" t="s">
        <v>115</v>
      </c>
      <c r="H689" t="s">
        <v>115</v>
      </c>
      <c r="I689" t="s">
        <v>115</v>
      </c>
      <c r="J689" t="s">
        <v>3504</v>
      </c>
      <c r="K689" t="s">
        <v>3505</v>
      </c>
      <c r="L689" t="s">
        <v>2900</v>
      </c>
      <c r="M689" t="s">
        <v>2901</v>
      </c>
      <c r="N689" t="s">
        <v>128</v>
      </c>
      <c r="O689" t="s">
        <v>120</v>
      </c>
      <c r="P689" s="3">
        <v>96950</v>
      </c>
      <c r="Q689" t="s">
        <v>121</v>
      </c>
      <c r="S689" s="10">
        <v>16702851093</v>
      </c>
      <c r="U689" t="s">
        <v>2902</v>
      </c>
      <c r="V689">
        <v>111211</v>
      </c>
      <c r="W689" t="s">
        <v>123</v>
      </c>
      <c r="Y689" t="s">
        <v>2903</v>
      </c>
      <c r="Z689" t="s">
        <v>2904</v>
      </c>
      <c r="AB689" t="s">
        <v>658</v>
      </c>
      <c r="AC689" t="s">
        <v>2900</v>
      </c>
      <c r="AD689" t="s">
        <v>2901</v>
      </c>
      <c r="AE689" t="s">
        <v>128</v>
      </c>
      <c r="AF689" t="s">
        <v>120</v>
      </c>
      <c r="AG689" s="3">
        <v>96950</v>
      </c>
      <c r="AH689" t="s">
        <v>121</v>
      </c>
      <c r="AJ689" s="10">
        <v>16702851093</v>
      </c>
      <c r="AL689" t="s">
        <v>2905</v>
      </c>
      <c r="BD689" t="str">
        <f>"45-2092.00"</f>
        <v>45-2092.00</v>
      </c>
      <c r="BE689" t="s">
        <v>1875</v>
      </c>
      <c r="BF689" t="s">
        <v>3506</v>
      </c>
      <c r="BG689" t="s">
        <v>2269</v>
      </c>
      <c r="BH689">
        <v>3</v>
      </c>
      <c r="BJ689" s="1">
        <v>45566</v>
      </c>
      <c r="BK689" s="1">
        <v>45930</v>
      </c>
      <c r="BN689">
        <v>40</v>
      </c>
      <c r="BO689">
        <v>0</v>
      </c>
      <c r="BP689">
        <v>8</v>
      </c>
      <c r="BQ689">
        <v>8</v>
      </c>
      <c r="BR689">
        <v>8</v>
      </c>
      <c r="BS689">
        <v>8</v>
      </c>
      <c r="BT689">
        <v>8</v>
      </c>
      <c r="BU689">
        <v>0</v>
      </c>
      <c r="BV689" t="str">
        <f>"8:00 AM"</f>
        <v>8:00 AM</v>
      </c>
      <c r="BW689" t="str">
        <f>"5:00 PM"</f>
        <v>5:00 PM</v>
      </c>
      <c r="BX689" t="s">
        <v>240</v>
      </c>
      <c r="BY689">
        <v>0</v>
      </c>
      <c r="BZ689">
        <v>3</v>
      </c>
      <c r="CA689" t="s">
        <v>115</v>
      </c>
      <c r="CC689" t="s">
        <v>3507</v>
      </c>
      <c r="CD689" t="s">
        <v>2900</v>
      </c>
      <c r="CE689" t="s">
        <v>2901</v>
      </c>
      <c r="CF689" t="s">
        <v>128</v>
      </c>
      <c r="CG689" t="s">
        <v>120</v>
      </c>
      <c r="CH689" s="3">
        <v>96950</v>
      </c>
      <c r="CI689" s="4">
        <v>11.91</v>
      </c>
      <c r="CJ689" s="4">
        <v>11.91</v>
      </c>
      <c r="CK689" s="4">
        <v>17.87</v>
      </c>
      <c r="CL689" s="4">
        <v>17.87</v>
      </c>
      <c r="CM689" t="s">
        <v>136</v>
      </c>
      <c r="CN689" t="s">
        <v>139</v>
      </c>
      <c r="CO689" t="s">
        <v>137</v>
      </c>
      <c r="CQ689" t="s">
        <v>115</v>
      </c>
      <c r="CR689" t="s">
        <v>138</v>
      </c>
      <c r="CS689" t="s">
        <v>139</v>
      </c>
      <c r="CT689" t="s">
        <v>138</v>
      </c>
      <c r="CU689" t="s">
        <v>139</v>
      </c>
      <c r="CV689" t="s">
        <v>138</v>
      </c>
      <c r="CW689" t="s">
        <v>139</v>
      </c>
      <c r="CX689" t="s">
        <v>1776</v>
      </c>
      <c r="CY689" s="10">
        <v>16702851093</v>
      </c>
      <c r="CZ689" t="s">
        <v>2905</v>
      </c>
      <c r="DA689" t="s">
        <v>139</v>
      </c>
      <c r="DB689" t="s">
        <v>138</v>
      </c>
      <c r="DC689" t="s">
        <v>115</v>
      </c>
    </row>
    <row r="690" spans="1:112" ht="14.45" customHeight="1" x14ac:dyDescent="0.25">
      <c r="A690" t="s">
        <v>11281</v>
      </c>
      <c r="B690" t="s">
        <v>248</v>
      </c>
      <c r="C690" s="1">
        <v>45539</v>
      </c>
      <c r="D690" s="1">
        <v>45608</v>
      </c>
      <c r="E690" t="s">
        <v>210</v>
      </c>
      <c r="F690" s="1">
        <v>45635</v>
      </c>
      <c r="G690" t="s">
        <v>115</v>
      </c>
      <c r="H690" t="s">
        <v>115</v>
      </c>
      <c r="I690" t="s">
        <v>115</v>
      </c>
      <c r="J690" t="s">
        <v>249</v>
      </c>
      <c r="L690" t="s">
        <v>250</v>
      </c>
      <c r="M690" t="s">
        <v>251</v>
      </c>
      <c r="N690" t="s">
        <v>119</v>
      </c>
      <c r="O690" t="s">
        <v>120</v>
      </c>
      <c r="P690" s="3">
        <v>96950</v>
      </c>
      <c r="Q690" t="s">
        <v>121</v>
      </c>
      <c r="S690" s="10">
        <v>16702368202</v>
      </c>
      <c r="U690" t="s">
        <v>252</v>
      </c>
      <c r="V690">
        <v>62211</v>
      </c>
      <c r="W690" t="s">
        <v>123</v>
      </c>
      <c r="Y690" t="s">
        <v>253</v>
      </c>
      <c r="Z690" t="s">
        <v>254</v>
      </c>
      <c r="AA690" t="s">
        <v>255</v>
      </c>
      <c r="AB690" t="s">
        <v>256</v>
      </c>
      <c r="AC690" t="s">
        <v>250</v>
      </c>
      <c r="AD690" t="s">
        <v>251</v>
      </c>
      <c r="AE690" t="s">
        <v>119</v>
      </c>
      <c r="AF690" t="s">
        <v>120</v>
      </c>
      <c r="AG690" s="3">
        <v>96950</v>
      </c>
      <c r="AH690" t="s">
        <v>121</v>
      </c>
      <c r="AJ690" s="10">
        <v>16702368202</v>
      </c>
      <c r="AK690">
        <v>3554</v>
      </c>
      <c r="AL690" t="s">
        <v>257</v>
      </c>
      <c r="BD690" t="str">
        <f>"29-2034.00"</f>
        <v>29-2034.00</v>
      </c>
      <c r="BE690" t="s">
        <v>8685</v>
      </c>
      <c r="BF690" t="s">
        <v>10358</v>
      </c>
      <c r="BG690" t="s">
        <v>10359</v>
      </c>
      <c r="BH690">
        <v>2</v>
      </c>
      <c r="BI690">
        <v>2</v>
      </c>
      <c r="BJ690" s="1">
        <v>45637</v>
      </c>
      <c r="BK690" s="1">
        <v>46001</v>
      </c>
      <c r="BL690" s="1">
        <v>45637</v>
      </c>
      <c r="BM690" s="1">
        <v>46001</v>
      </c>
      <c r="BN690">
        <v>40</v>
      </c>
      <c r="BO690">
        <v>0</v>
      </c>
      <c r="BP690">
        <v>8</v>
      </c>
      <c r="BQ690">
        <v>8</v>
      </c>
      <c r="BR690">
        <v>8</v>
      </c>
      <c r="BS690">
        <v>8</v>
      </c>
      <c r="BT690">
        <v>8</v>
      </c>
      <c r="BU690">
        <v>0</v>
      </c>
      <c r="BV690" t="str">
        <f>"7:30 AM"</f>
        <v>7:30 AM</v>
      </c>
      <c r="BW690" t="str">
        <f>"4:30 PM"</f>
        <v>4:30 PM</v>
      </c>
      <c r="BX690" t="s">
        <v>189</v>
      </c>
      <c r="BY690">
        <v>0</v>
      </c>
      <c r="BZ690">
        <v>24</v>
      </c>
      <c r="CA690" t="s">
        <v>115</v>
      </c>
      <c r="CC690" s="2" t="s">
        <v>11282</v>
      </c>
      <c r="CD690" t="s">
        <v>250</v>
      </c>
      <c r="CE690" t="s">
        <v>251</v>
      </c>
      <c r="CF690" t="s">
        <v>119</v>
      </c>
      <c r="CG690" t="s">
        <v>120</v>
      </c>
      <c r="CH690" s="3">
        <v>96950</v>
      </c>
      <c r="CI690" s="4">
        <v>14.62</v>
      </c>
      <c r="CJ690" s="4">
        <v>23.55</v>
      </c>
      <c r="CK690" s="4">
        <v>21.93</v>
      </c>
      <c r="CL690" s="4">
        <v>35.33</v>
      </c>
      <c r="CM690" t="s">
        <v>136</v>
      </c>
      <c r="CN690" t="s">
        <v>11283</v>
      </c>
      <c r="CO690" t="s">
        <v>137</v>
      </c>
      <c r="CQ690" t="s">
        <v>138</v>
      </c>
      <c r="CR690" t="s">
        <v>138</v>
      </c>
      <c r="CS690" t="s">
        <v>139</v>
      </c>
      <c r="CT690" t="s">
        <v>138</v>
      </c>
      <c r="CU690" t="s">
        <v>139</v>
      </c>
      <c r="CV690" t="s">
        <v>138</v>
      </c>
      <c r="CW690" t="s">
        <v>139</v>
      </c>
      <c r="CX690" t="s">
        <v>937</v>
      </c>
      <c r="CY690" s="10">
        <v>16702368202</v>
      </c>
      <c r="CZ690" t="s">
        <v>263</v>
      </c>
      <c r="DA690" t="s">
        <v>938</v>
      </c>
      <c r="DB690" t="s">
        <v>138</v>
      </c>
      <c r="DC690" t="s">
        <v>115</v>
      </c>
      <c r="DD690" t="s">
        <v>939</v>
      </c>
      <c r="DE690" t="s">
        <v>940</v>
      </c>
      <c r="DF690" t="s">
        <v>1759</v>
      </c>
      <c r="DG690" t="s">
        <v>249</v>
      </c>
      <c r="DH690" t="s">
        <v>942</v>
      </c>
    </row>
    <row r="691" spans="1:112" ht="14.45" customHeight="1" x14ac:dyDescent="0.25">
      <c r="A691" t="s">
        <v>12693</v>
      </c>
      <c r="B691" t="s">
        <v>158</v>
      </c>
      <c r="C691" s="1">
        <v>45506</v>
      </c>
      <c r="D691" s="1">
        <v>45608</v>
      </c>
      <c r="E691" t="s">
        <v>210</v>
      </c>
      <c r="F691" s="1">
        <v>45564</v>
      </c>
      <c r="G691" t="s">
        <v>138</v>
      </c>
      <c r="H691" t="s">
        <v>115</v>
      </c>
      <c r="I691" t="s">
        <v>115</v>
      </c>
      <c r="J691" t="s">
        <v>2509</v>
      </c>
      <c r="K691" t="s">
        <v>2510</v>
      </c>
      <c r="L691" t="s">
        <v>2160</v>
      </c>
      <c r="M691" t="s">
        <v>2161</v>
      </c>
      <c r="N691" t="s">
        <v>128</v>
      </c>
      <c r="O691" t="s">
        <v>120</v>
      </c>
      <c r="P691" s="3">
        <v>96950</v>
      </c>
      <c r="Q691" t="s">
        <v>121</v>
      </c>
      <c r="S691" s="10">
        <v>16702872161</v>
      </c>
      <c r="U691" t="s">
        <v>2162</v>
      </c>
      <c r="V691">
        <v>561612</v>
      </c>
      <c r="W691" t="s">
        <v>123</v>
      </c>
      <c r="Y691" t="s">
        <v>2163</v>
      </c>
      <c r="Z691" t="s">
        <v>2170</v>
      </c>
      <c r="AB691" t="s">
        <v>658</v>
      </c>
      <c r="AC691" t="s">
        <v>2511</v>
      </c>
      <c r="AD691" t="s">
        <v>2165</v>
      </c>
      <c r="AE691" t="s">
        <v>128</v>
      </c>
      <c r="AF691" t="s">
        <v>120</v>
      </c>
      <c r="AG691" s="3">
        <v>96950</v>
      </c>
      <c r="AH691" t="s">
        <v>121</v>
      </c>
      <c r="AJ691" s="10">
        <v>16702872161</v>
      </c>
      <c r="AL691" t="s">
        <v>2166</v>
      </c>
      <c r="BD691" t="str">
        <f>"33-9032.00"</f>
        <v>33-9032.00</v>
      </c>
      <c r="BE691" t="s">
        <v>1641</v>
      </c>
      <c r="BF691" t="s">
        <v>2512</v>
      </c>
      <c r="BG691" t="s">
        <v>2513</v>
      </c>
      <c r="BH691">
        <v>6</v>
      </c>
      <c r="BJ691" s="1">
        <v>45566</v>
      </c>
      <c r="BK691" s="1">
        <v>46660</v>
      </c>
      <c r="BN691">
        <v>35</v>
      </c>
      <c r="BO691">
        <v>0</v>
      </c>
      <c r="BP691">
        <v>7</v>
      </c>
      <c r="BQ691">
        <v>7</v>
      </c>
      <c r="BR691">
        <v>7</v>
      </c>
      <c r="BS691">
        <v>7</v>
      </c>
      <c r="BT691">
        <v>7</v>
      </c>
      <c r="BU691">
        <v>0</v>
      </c>
      <c r="BV691" t="str">
        <f>"1:00 AM"</f>
        <v>1:00 AM</v>
      </c>
      <c r="BW691" t="str">
        <f>"8:00 AM"</f>
        <v>8:00 AM</v>
      </c>
      <c r="BX691" t="s">
        <v>133</v>
      </c>
      <c r="BY691">
        <v>0</v>
      </c>
      <c r="BZ691">
        <v>12</v>
      </c>
      <c r="CA691" t="s">
        <v>115</v>
      </c>
      <c r="CC691" t="s">
        <v>2514</v>
      </c>
      <c r="CD691" t="s">
        <v>2160</v>
      </c>
      <c r="CE691" t="s">
        <v>2165</v>
      </c>
      <c r="CF691" t="s">
        <v>128</v>
      </c>
      <c r="CG691" t="s">
        <v>120</v>
      </c>
      <c r="CH691" s="3">
        <v>96950</v>
      </c>
      <c r="CI691" s="4">
        <v>7.96</v>
      </c>
      <c r="CJ691" s="4">
        <v>7.96</v>
      </c>
      <c r="CK691" s="4">
        <v>11.94</v>
      </c>
      <c r="CL691" s="4">
        <v>11.94</v>
      </c>
      <c r="CM691" t="s">
        <v>136</v>
      </c>
      <c r="CN691" t="s">
        <v>331</v>
      </c>
      <c r="CO691" t="s">
        <v>137</v>
      </c>
      <c r="CQ691" t="s">
        <v>115</v>
      </c>
      <c r="CR691" t="s">
        <v>138</v>
      </c>
      <c r="CS691" t="s">
        <v>139</v>
      </c>
      <c r="CT691" t="s">
        <v>138</v>
      </c>
      <c r="CU691" t="s">
        <v>139</v>
      </c>
      <c r="CV691" t="s">
        <v>138</v>
      </c>
      <c r="CW691" t="s">
        <v>139</v>
      </c>
      <c r="CX691" t="s">
        <v>2169</v>
      </c>
      <c r="CY691" s="10">
        <v>16702872161</v>
      </c>
      <c r="CZ691" t="s">
        <v>2166</v>
      </c>
      <c r="DA691" t="s">
        <v>331</v>
      </c>
      <c r="DB691" t="s">
        <v>138</v>
      </c>
      <c r="DC691" t="s">
        <v>115</v>
      </c>
      <c r="DD691" t="s">
        <v>2163</v>
      </c>
      <c r="DE691" t="s">
        <v>2170</v>
      </c>
      <c r="DG691" t="s">
        <v>2159</v>
      </c>
      <c r="DH691" t="s">
        <v>2166</v>
      </c>
    </row>
    <row r="692" spans="1:112" ht="14.45" customHeight="1" x14ac:dyDescent="0.25">
      <c r="A692" t="s">
        <v>13161</v>
      </c>
      <c r="B692" t="s">
        <v>158</v>
      </c>
      <c r="C692" s="1">
        <v>45532</v>
      </c>
      <c r="D692" s="1">
        <v>45608</v>
      </c>
      <c r="E692" t="s">
        <v>114</v>
      </c>
      <c r="G692" t="s">
        <v>115</v>
      </c>
      <c r="H692" t="s">
        <v>115</v>
      </c>
      <c r="I692" t="s">
        <v>115</v>
      </c>
      <c r="J692" t="s">
        <v>4483</v>
      </c>
      <c r="L692" t="s">
        <v>4484</v>
      </c>
      <c r="M692" t="s">
        <v>4485</v>
      </c>
      <c r="N692" t="s">
        <v>128</v>
      </c>
      <c r="O692" t="s">
        <v>120</v>
      </c>
      <c r="P692" s="3">
        <v>96950</v>
      </c>
      <c r="Q692" t="s">
        <v>121</v>
      </c>
      <c r="S692" s="10">
        <v>16709890401</v>
      </c>
      <c r="U692" t="s">
        <v>4486</v>
      </c>
      <c r="V692">
        <v>44414</v>
      </c>
      <c r="W692" t="s">
        <v>123</v>
      </c>
      <c r="Y692" t="s">
        <v>4487</v>
      </c>
      <c r="Z692" t="s">
        <v>4488</v>
      </c>
      <c r="AB692" t="s">
        <v>126</v>
      </c>
      <c r="AC692" t="s">
        <v>4484</v>
      </c>
      <c r="AD692" t="s">
        <v>4485</v>
      </c>
      <c r="AE692" t="s">
        <v>128</v>
      </c>
      <c r="AF692" t="s">
        <v>120</v>
      </c>
      <c r="AG692" s="3">
        <v>96950</v>
      </c>
      <c r="AH692" t="s">
        <v>121</v>
      </c>
      <c r="AJ692" s="10">
        <v>16709890401</v>
      </c>
      <c r="AL692" t="s">
        <v>4489</v>
      </c>
      <c r="BD692" t="str">
        <f>"49-9071.00"</f>
        <v>49-9071.00</v>
      </c>
      <c r="BE692" t="s">
        <v>169</v>
      </c>
      <c r="BF692" t="s">
        <v>4490</v>
      </c>
      <c r="BG692" t="s">
        <v>4491</v>
      </c>
      <c r="BH692">
        <v>10</v>
      </c>
      <c r="BJ692" s="1">
        <v>45566</v>
      </c>
      <c r="BK692" s="1">
        <v>45930</v>
      </c>
      <c r="BN692">
        <v>35</v>
      </c>
      <c r="BO692">
        <v>0</v>
      </c>
      <c r="BP692">
        <v>7</v>
      </c>
      <c r="BQ692">
        <v>7</v>
      </c>
      <c r="BR692">
        <v>7</v>
      </c>
      <c r="BS692">
        <v>7</v>
      </c>
      <c r="BT692">
        <v>7</v>
      </c>
      <c r="BU692">
        <v>0</v>
      </c>
      <c r="BV692" t="str">
        <f>"8:00 AM"</f>
        <v>8:00 AM</v>
      </c>
      <c r="BW692" t="str">
        <f>"4:00 PM"</f>
        <v>4:00 PM</v>
      </c>
      <c r="BX692" t="s">
        <v>133</v>
      </c>
      <c r="BY692">
        <v>0</v>
      </c>
      <c r="BZ692">
        <v>12</v>
      </c>
      <c r="CA692" t="s">
        <v>115</v>
      </c>
      <c r="CC692" t="s">
        <v>4492</v>
      </c>
      <c r="CD692" t="s">
        <v>4484</v>
      </c>
      <c r="CE692" t="s">
        <v>4485</v>
      </c>
      <c r="CF692" t="s">
        <v>128</v>
      </c>
      <c r="CG692" t="s">
        <v>120</v>
      </c>
      <c r="CH692" s="3">
        <v>96950</v>
      </c>
      <c r="CI692" s="4">
        <v>9.75</v>
      </c>
      <c r="CJ692" s="4">
        <v>9.75</v>
      </c>
      <c r="CK692" s="4">
        <v>14.63</v>
      </c>
      <c r="CL692" s="4">
        <v>14.63</v>
      </c>
      <c r="CM692" t="s">
        <v>136</v>
      </c>
      <c r="CN692" t="s">
        <v>331</v>
      </c>
      <c r="CO692" t="s">
        <v>137</v>
      </c>
      <c r="CQ692" t="s">
        <v>115</v>
      </c>
      <c r="CR692" t="s">
        <v>138</v>
      </c>
      <c r="CS692" t="s">
        <v>139</v>
      </c>
      <c r="CT692" t="s">
        <v>138</v>
      </c>
      <c r="CU692" t="s">
        <v>139</v>
      </c>
      <c r="CV692" t="s">
        <v>138</v>
      </c>
      <c r="CW692" t="s">
        <v>139</v>
      </c>
      <c r="CX692" t="s">
        <v>2169</v>
      </c>
      <c r="CY692" s="10">
        <v>16709890401</v>
      </c>
      <c r="CZ692" t="s">
        <v>4489</v>
      </c>
      <c r="DA692" t="s">
        <v>331</v>
      </c>
      <c r="DB692" t="s">
        <v>138</v>
      </c>
      <c r="DC692" t="s">
        <v>115</v>
      </c>
      <c r="DD692" t="s">
        <v>4487</v>
      </c>
      <c r="DE692" t="s">
        <v>4488</v>
      </c>
      <c r="DG692" t="s">
        <v>4483</v>
      </c>
      <c r="DH692" t="s">
        <v>4489</v>
      </c>
    </row>
    <row r="693" spans="1:112" ht="14.45" customHeight="1" x14ac:dyDescent="0.25">
      <c r="A693" t="s">
        <v>13584</v>
      </c>
      <c r="B693" t="s">
        <v>158</v>
      </c>
      <c r="C693" s="1">
        <v>45512</v>
      </c>
      <c r="D693" s="1">
        <v>45608</v>
      </c>
      <c r="E693" t="s">
        <v>210</v>
      </c>
      <c r="F693" s="1">
        <v>45564</v>
      </c>
      <c r="G693" t="s">
        <v>115</v>
      </c>
      <c r="H693" t="s">
        <v>115</v>
      </c>
      <c r="I693" t="s">
        <v>115</v>
      </c>
      <c r="J693" t="s">
        <v>4383</v>
      </c>
      <c r="L693" t="s">
        <v>4384</v>
      </c>
      <c r="M693" t="s">
        <v>4385</v>
      </c>
      <c r="N693" t="s">
        <v>272</v>
      </c>
      <c r="O693" t="s">
        <v>120</v>
      </c>
      <c r="P693" s="3">
        <v>96952</v>
      </c>
      <c r="Q693" t="s">
        <v>121</v>
      </c>
      <c r="S693" s="10">
        <v>16707832999</v>
      </c>
      <c r="U693" t="s">
        <v>4386</v>
      </c>
      <c r="V693">
        <v>72251</v>
      </c>
      <c r="W693" t="s">
        <v>123</v>
      </c>
      <c r="Y693" t="s">
        <v>4937</v>
      </c>
      <c r="Z693" t="s">
        <v>4938</v>
      </c>
      <c r="AA693" t="s">
        <v>4939</v>
      </c>
      <c r="AB693" t="s">
        <v>126</v>
      </c>
      <c r="AC693" t="s">
        <v>4384</v>
      </c>
      <c r="AD693" t="s">
        <v>4385</v>
      </c>
      <c r="AE693" t="s">
        <v>272</v>
      </c>
      <c r="AF693" t="s">
        <v>120</v>
      </c>
      <c r="AG693" s="3">
        <v>96952</v>
      </c>
      <c r="AH693" t="s">
        <v>121</v>
      </c>
      <c r="AJ693" s="10">
        <v>16707832999</v>
      </c>
      <c r="AL693" t="s">
        <v>4389</v>
      </c>
      <c r="BD693" t="str">
        <f>"35-2014.00"</f>
        <v>35-2014.00</v>
      </c>
      <c r="BE693" t="s">
        <v>221</v>
      </c>
      <c r="BF693" t="s">
        <v>4940</v>
      </c>
      <c r="BG693" t="s">
        <v>223</v>
      </c>
      <c r="BH693">
        <v>5</v>
      </c>
      <c r="BJ693" s="1">
        <v>45566</v>
      </c>
      <c r="BK693" s="1">
        <v>45930</v>
      </c>
      <c r="BN693">
        <v>35</v>
      </c>
      <c r="BO693">
        <v>7</v>
      </c>
      <c r="BP693">
        <v>0</v>
      </c>
      <c r="BQ693">
        <v>0</v>
      </c>
      <c r="BR693">
        <v>7</v>
      </c>
      <c r="BS693">
        <v>7</v>
      </c>
      <c r="BT693">
        <v>7</v>
      </c>
      <c r="BU693">
        <v>7</v>
      </c>
      <c r="BV693" t="str">
        <f>"8:00 AM"</f>
        <v>8:00 AM</v>
      </c>
      <c r="BW693" t="str">
        <f>"5:00 PM"</f>
        <v>5:00 PM</v>
      </c>
      <c r="BX693" t="s">
        <v>240</v>
      </c>
      <c r="BY693">
        <v>0</v>
      </c>
      <c r="BZ693">
        <v>12</v>
      </c>
      <c r="CA693" t="s">
        <v>115</v>
      </c>
      <c r="CC693" s="2" t="s">
        <v>4392</v>
      </c>
      <c r="CD693" t="s">
        <v>4384</v>
      </c>
      <c r="CE693" t="s">
        <v>4385</v>
      </c>
      <c r="CF693" t="s">
        <v>272</v>
      </c>
      <c r="CG693" t="s">
        <v>120</v>
      </c>
      <c r="CH693" s="3">
        <v>96952</v>
      </c>
      <c r="CI693" s="4">
        <v>8.83</v>
      </c>
      <c r="CJ693" s="4">
        <v>8.83</v>
      </c>
      <c r="CK693" s="4">
        <v>13.24</v>
      </c>
      <c r="CL693" s="4">
        <v>13.24</v>
      </c>
      <c r="CM693" t="s">
        <v>136</v>
      </c>
      <c r="CN693" t="s">
        <v>224</v>
      </c>
      <c r="CO693" t="s">
        <v>137</v>
      </c>
      <c r="CQ693" t="s">
        <v>115</v>
      </c>
      <c r="CR693" t="s">
        <v>138</v>
      </c>
      <c r="CS693" t="s">
        <v>139</v>
      </c>
      <c r="CT693" t="s">
        <v>138</v>
      </c>
      <c r="CU693" t="s">
        <v>139</v>
      </c>
      <c r="CV693" t="s">
        <v>138</v>
      </c>
      <c r="CW693" t="s">
        <v>139</v>
      </c>
      <c r="CX693" t="s">
        <v>2086</v>
      </c>
      <c r="CY693" s="10">
        <v>16707832999</v>
      </c>
      <c r="CZ693" t="s">
        <v>4389</v>
      </c>
      <c r="DA693" t="s">
        <v>139</v>
      </c>
      <c r="DB693" t="s">
        <v>138</v>
      </c>
      <c r="DC693" t="s">
        <v>115</v>
      </c>
    </row>
    <row r="694" spans="1:112" ht="14.45" customHeight="1" x14ac:dyDescent="0.25">
      <c r="A694" t="s">
        <v>4948</v>
      </c>
      <c r="B694" t="s">
        <v>248</v>
      </c>
      <c r="C694" s="1">
        <v>45563</v>
      </c>
      <c r="D694" s="1">
        <v>45609</v>
      </c>
      <c r="E694" t="s">
        <v>210</v>
      </c>
      <c r="F694" s="1">
        <v>45625</v>
      </c>
      <c r="G694" t="s">
        <v>115</v>
      </c>
      <c r="H694" t="s">
        <v>115</v>
      </c>
      <c r="I694" t="s">
        <v>115</v>
      </c>
      <c r="J694" t="s">
        <v>2274</v>
      </c>
      <c r="K694" t="s">
        <v>4949</v>
      </c>
      <c r="L694" t="s">
        <v>2276</v>
      </c>
      <c r="M694" t="s">
        <v>2277</v>
      </c>
      <c r="N694" t="s">
        <v>128</v>
      </c>
      <c r="O694" t="s">
        <v>120</v>
      </c>
      <c r="P694" s="3">
        <v>96950</v>
      </c>
      <c r="Q694" t="s">
        <v>121</v>
      </c>
      <c r="R694" t="s">
        <v>1661</v>
      </c>
      <c r="S694" s="10">
        <v>16702353481</v>
      </c>
      <c r="U694" t="s">
        <v>2278</v>
      </c>
      <c r="V694">
        <v>811111</v>
      </c>
      <c r="W694" t="s">
        <v>123</v>
      </c>
      <c r="Y694" t="s">
        <v>2279</v>
      </c>
      <c r="Z694" t="s">
        <v>2280</v>
      </c>
      <c r="AA694" t="s">
        <v>2281</v>
      </c>
      <c r="AB694" t="s">
        <v>2220</v>
      </c>
      <c r="AC694" t="s">
        <v>2276</v>
      </c>
      <c r="AD694" t="s">
        <v>2277</v>
      </c>
      <c r="AE694" t="s">
        <v>128</v>
      </c>
      <c r="AF694" t="s">
        <v>120</v>
      </c>
      <c r="AG694" s="3">
        <v>96950</v>
      </c>
      <c r="AH694" t="s">
        <v>121</v>
      </c>
      <c r="AI694" t="s">
        <v>128</v>
      </c>
      <c r="AJ694" s="10">
        <v>16702353481</v>
      </c>
      <c r="AL694" t="s">
        <v>2282</v>
      </c>
      <c r="BD694" t="str">
        <f>"49-9071.00"</f>
        <v>49-9071.00</v>
      </c>
      <c r="BE694" t="s">
        <v>169</v>
      </c>
      <c r="BF694" t="s">
        <v>2283</v>
      </c>
      <c r="BG694" t="s">
        <v>1101</v>
      </c>
      <c r="BH694">
        <v>2</v>
      </c>
      <c r="BI694">
        <v>2</v>
      </c>
      <c r="BJ694" s="1">
        <v>45627</v>
      </c>
      <c r="BK694" s="1">
        <v>45991</v>
      </c>
      <c r="BL694" s="1">
        <v>45627</v>
      </c>
      <c r="BM694" s="1">
        <v>45991</v>
      </c>
      <c r="BN694">
        <v>35</v>
      </c>
      <c r="BO694">
        <v>0</v>
      </c>
      <c r="BP694">
        <v>7</v>
      </c>
      <c r="BQ694">
        <v>7</v>
      </c>
      <c r="BR694">
        <v>7</v>
      </c>
      <c r="BS694">
        <v>7</v>
      </c>
      <c r="BT694">
        <v>7</v>
      </c>
      <c r="BU694">
        <v>0</v>
      </c>
      <c r="BV694" t="str">
        <f>"8:00 AM"</f>
        <v>8:00 AM</v>
      </c>
      <c r="BW694" t="str">
        <f>"4:00 PM"</f>
        <v>4:00 PM</v>
      </c>
      <c r="BX694" t="s">
        <v>240</v>
      </c>
      <c r="BY694">
        <v>0</v>
      </c>
      <c r="BZ694">
        <v>12</v>
      </c>
      <c r="CA694" t="s">
        <v>115</v>
      </c>
      <c r="CC694" t="s">
        <v>2284</v>
      </c>
      <c r="CD694" t="s">
        <v>2276</v>
      </c>
      <c r="CE694" t="s">
        <v>2277</v>
      </c>
      <c r="CF694" t="s">
        <v>128</v>
      </c>
      <c r="CG694" t="s">
        <v>120</v>
      </c>
      <c r="CH694" s="3">
        <v>96950</v>
      </c>
      <c r="CI694" s="4">
        <v>9.75</v>
      </c>
      <c r="CJ694" s="4">
        <v>9.75</v>
      </c>
      <c r="CK694" s="4">
        <v>14.63</v>
      </c>
      <c r="CL694" s="4">
        <v>14.63</v>
      </c>
      <c r="CM694" t="s">
        <v>136</v>
      </c>
      <c r="CN694" t="s">
        <v>139</v>
      </c>
      <c r="CO694" t="s">
        <v>137</v>
      </c>
      <c r="CQ694" t="s">
        <v>115</v>
      </c>
      <c r="CR694" t="s">
        <v>138</v>
      </c>
      <c r="CS694" t="s">
        <v>139</v>
      </c>
      <c r="CT694" t="s">
        <v>138</v>
      </c>
      <c r="CU694" t="s">
        <v>139</v>
      </c>
      <c r="CV694" t="s">
        <v>138</v>
      </c>
      <c r="CW694" t="s">
        <v>138</v>
      </c>
      <c r="CX694" t="s">
        <v>4950</v>
      </c>
      <c r="CY694" s="10">
        <v>16702353481</v>
      </c>
      <c r="CZ694" t="s">
        <v>2282</v>
      </c>
      <c r="DA694" t="s">
        <v>139</v>
      </c>
      <c r="DB694" t="s">
        <v>138</v>
      </c>
      <c r="DC694" t="s">
        <v>115</v>
      </c>
      <c r="DD694" t="s">
        <v>1710</v>
      </c>
      <c r="DE694" t="s">
        <v>2286</v>
      </c>
      <c r="DF694" t="s">
        <v>1741</v>
      </c>
      <c r="DG694" t="s">
        <v>4951</v>
      </c>
      <c r="DH694" t="s">
        <v>2282</v>
      </c>
    </row>
    <row r="695" spans="1:112" ht="14.45" customHeight="1" x14ac:dyDescent="0.25">
      <c r="A695" t="s">
        <v>6538</v>
      </c>
      <c r="B695" t="s">
        <v>248</v>
      </c>
      <c r="C695" s="1">
        <v>45547</v>
      </c>
      <c r="D695" s="1">
        <v>45609</v>
      </c>
      <c r="E695" t="s">
        <v>210</v>
      </c>
      <c r="F695" s="1">
        <v>45625</v>
      </c>
      <c r="G695" t="s">
        <v>115</v>
      </c>
      <c r="H695" t="s">
        <v>115</v>
      </c>
      <c r="I695" t="s">
        <v>115</v>
      </c>
      <c r="J695" t="s">
        <v>6539</v>
      </c>
      <c r="K695" t="s">
        <v>139</v>
      </c>
      <c r="L695" t="s">
        <v>6540</v>
      </c>
      <c r="M695" t="s">
        <v>6541</v>
      </c>
      <c r="N695" t="s">
        <v>119</v>
      </c>
      <c r="O695" t="s">
        <v>120</v>
      </c>
      <c r="P695" s="3">
        <v>96950</v>
      </c>
      <c r="Q695" t="s">
        <v>121</v>
      </c>
      <c r="R695" t="s">
        <v>139</v>
      </c>
      <c r="S695" s="10">
        <v>16702330349</v>
      </c>
      <c r="U695" t="s">
        <v>2728</v>
      </c>
      <c r="V695">
        <v>56132</v>
      </c>
      <c r="W695" t="s">
        <v>532</v>
      </c>
      <c r="X695" t="s">
        <v>138</v>
      </c>
      <c r="Y695" t="s">
        <v>6542</v>
      </c>
      <c r="Z695" t="s">
        <v>6543</v>
      </c>
      <c r="AA695" t="s">
        <v>383</v>
      </c>
      <c r="AB695" t="s">
        <v>792</v>
      </c>
      <c r="AC695" t="s">
        <v>6540</v>
      </c>
      <c r="AD695" t="s">
        <v>2727</v>
      </c>
      <c r="AE695" t="s">
        <v>119</v>
      </c>
      <c r="AF695" t="s">
        <v>120</v>
      </c>
      <c r="AG695" s="3">
        <v>96950</v>
      </c>
      <c r="AH695" t="s">
        <v>121</v>
      </c>
      <c r="AJ695" s="10">
        <v>16702330349</v>
      </c>
      <c r="AL695" t="s">
        <v>6544</v>
      </c>
      <c r="BD695" t="str">
        <f>"37-2012.00"</f>
        <v>37-2012.00</v>
      </c>
      <c r="BE695" t="s">
        <v>647</v>
      </c>
      <c r="BF695" t="s">
        <v>6545</v>
      </c>
      <c r="BG695" t="s">
        <v>6546</v>
      </c>
      <c r="BH695">
        <v>1</v>
      </c>
      <c r="BI695">
        <v>1</v>
      </c>
      <c r="BJ695" s="1">
        <v>45627</v>
      </c>
      <c r="BK695" s="1">
        <v>45991</v>
      </c>
      <c r="BL695" s="1">
        <v>45627</v>
      </c>
      <c r="BM695" s="1">
        <v>45991</v>
      </c>
      <c r="BN695">
        <v>35</v>
      </c>
      <c r="BO695">
        <v>0</v>
      </c>
      <c r="BP695">
        <v>7</v>
      </c>
      <c r="BQ695">
        <v>7</v>
      </c>
      <c r="BR695">
        <v>7</v>
      </c>
      <c r="BS695">
        <v>7</v>
      </c>
      <c r="BT695">
        <v>7</v>
      </c>
      <c r="BU695">
        <v>0</v>
      </c>
      <c r="BV695" t="str">
        <f>"9:00 AM"</f>
        <v>9:00 AM</v>
      </c>
      <c r="BW695" t="str">
        <f>"5:00 PM"</f>
        <v>5:00 PM</v>
      </c>
      <c r="BX695" t="s">
        <v>240</v>
      </c>
      <c r="BY695">
        <v>0</v>
      </c>
      <c r="BZ695">
        <v>3</v>
      </c>
      <c r="CA695" t="s">
        <v>115</v>
      </c>
      <c r="CC695" t="s">
        <v>6547</v>
      </c>
      <c r="CD695" t="s">
        <v>6548</v>
      </c>
      <c r="CF695" t="s">
        <v>119</v>
      </c>
      <c r="CG695" t="s">
        <v>120</v>
      </c>
      <c r="CH695" s="3">
        <v>96950</v>
      </c>
      <c r="CI695" s="4">
        <v>7.77</v>
      </c>
      <c r="CJ695" s="4">
        <v>7.77</v>
      </c>
      <c r="CK695" s="4">
        <v>0</v>
      </c>
      <c r="CL695" s="4">
        <v>0</v>
      </c>
      <c r="CM695" t="s">
        <v>136</v>
      </c>
      <c r="CN695" t="s">
        <v>139</v>
      </c>
      <c r="CO695" t="s">
        <v>137</v>
      </c>
      <c r="CQ695" t="s">
        <v>115</v>
      </c>
      <c r="CR695" t="s">
        <v>138</v>
      </c>
      <c r="CS695" t="s">
        <v>139</v>
      </c>
      <c r="CT695" t="s">
        <v>139</v>
      </c>
      <c r="CU695" t="s">
        <v>139</v>
      </c>
      <c r="CV695" t="s">
        <v>138</v>
      </c>
      <c r="CW695" t="s">
        <v>139</v>
      </c>
      <c r="CX695" t="s">
        <v>240</v>
      </c>
      <c r="CY695" s="10">
        <v>16702330349</v>
      </c>
      <c r="CZ695" t="s">
        <v>2731</v>
      </c>
      <c r="DA695" t="s">
        <v>139</v>
      </c>
      <c r="DB695" t="s">
        <v>138</v>
      </c>
      <c r="DC695" t="s">
        <v>138</v>
      </c>
    </row>
    <row r="696" spans="1:112" ht="14.45" customHeight="1" x14ac:dyDescent="0.25">
      <c r="A696" t="s">
        <v>6895</v>
      </c>
      <c r="B696" t="s">
        <v>248</v>
      </c>
      <c r="C696" s="1">
        <v>45566</v>
      </c>
      <c r="D696" s="1">
        <v>45609</v>
      </c>
      <c r="E696" t="s">
        <v>114</v>
      </c>
      <c r="G696" t="s">
        <v>115</v>
      </c>
      <c r="H696" t="s">
        <v>115</v>
      </c>
      <c r="I696" t="s">
        <v>115</v>
      </c>
      <c r="J696" t="s">
        <v>318</v>
      </c>
      <c r="K696" t="s">
        <v>319</v>
      </c>
      <c r="L696" t="s">
        <v>1118</v>
      </c>
      <c r="M696" t="s">
        <v>321</v>
      </c>
      <c r="N696" t="s">
        <v>128</v>
      </c>
      <c r="O696" t="s">
        <v>120</v>
      </c>
      <c r="P696" s="3">
        <v>96950</v>
      </c>
      <c r="Q696" t="s">
        <v>121</v>
      </c>
      <c r="S696" s="10">
        <v>16702336927</v>
      </c>
      <c r="U696" t="s">
        <v>322</v>
      </c>
      <c r="V696">
        <v>23622</v>
      </c>
      <c r="W696" t="s">
        <v>123</v>
      </c>
      <c r="Y696" t="s">
        <v>323</v>
      </c>
      <c r="Z696" t="s">
        <v>324</v>
      </c>
      <c r="AA696" t="s">
        <v>325</v>
      </c>
      <c r="AB696" t="s">
        <v>126</v>
      </c>
      <c r="AC696" t="s">
        <v>6896</v>
      </c>
      <c r="AD696" t="s">
        <v>321</v>
      </c>
      <c r="AE696" t="s">
        <v>128</v>
      </c>
      <c r="AF696" t="s">
        <v>120</v>
      </c>
      <c r="AG696" s="3">
        <v>96950</v>
      </c>
      <c r="AH696" t="s">
        <v>121</v>
      </c>
      <c r="AJ696" s="10">
        <v>16702336927</v>
      </c>
      <c r="AL696" t="s">
        <v>326</v>
      </c>
      <c r="BD696" t="str">
        <f>"49-9071.00"</f>
        <v>49-9071.00</v>
      </c>
      <c r="BE696" t="s">
        <v>169</v>
      </c>
      <c r="BF696" t="s">
        <v>6897</v>
      </c>
      <c r="BG696" t="s">
        <v>6898</v>
      </c>
      <c r="BH696">
        <v>12</v>
      </c>
      <c r="BI696">
        <v>12</v>
      </c>
      <c r="BJ696" s="1">
        <v>45657</v>
      </c>
      <c r="BK696" s="1">
        <v>46021</v>
      </c>
      <c r="BL696" s="1">
        <v>45657</v>
      </c>
      <c r="BM696" s="1">
        <v>46021</v>
      </c>
      <c r="BN696">
        <v>35</v>
      </c>
      <c r="BO696">
        <v>0</v>
      </c>
      <c r="BP696">
        <v>7</v>
      </c>
      <c r="BQ696">
        <v>7</v>
      </c>
      <c r="BR696">
        <v>7</v>
      </c>
      <c r="BS696">
        <v>7</v>
      </c>
      <c r="BT696">
        <v>7</v>
      </c>
      <c r="BU696">
        <v>0</v>
      </c>
      <c r="BV696" t="str">
        <f>"7:30 AM"</f>
        <v>7:30 AM</v>
      </c>
      <c r="BW696" t="str">
        <f>"3:30 PM"</f>
        <v>3:30 PM</v>
      </c>
      <c r="BX696" t="s">
        <v>133</v>
      </c>
      <c r="BY696">
        <v>0</v>
      </c>
      <c r="BZ696">
        <v>24</v>
      </c>
      <c r="CA696" t="s">
        <v>115</v>
      </c>
      <c r="CC696" s="2" t="s">
        <v>6899</v>
      </c>
      <c r="CD696" t="s">
        <v>1118</v>
      </c>
      <c r="CF696" t="s">
        <v>128</v>
      </c>
      <c r="CG696" t="s">
        <v>120</v>
      </c>
      <c r="CH696" s="3">
        <v>96950</v>
      </c>
      <c r="CI696" s="4">
        <v>9.75</v>
      </c>
      <c r="CJ696" s="4">
        <v>9.75</v>
      </c>
      <c r="CK696" s="4">
        <v>14.63</v>
      </c>
      <c r="CL696" s="4">
        <v>14.63</v>
      </c>
      <c r="CM696" t="s">
        <v>136</v>
      </c>
      <c r="CO696" t="s">
        <v>137</v>
      </c>
      <c r="CQ696" t="s">
        <v>115</v>
      </c>
      <c r="CR696" t="s">
        <v>138</v>
      </c>
      <c r="CS696" t="s">
        <v>139</v>
      </c>
      <c r="CT696" t="s">
        <v>138</v>
      </c>
      <c r="CU696" t="s">
        <v>139</v>
      </c>
      <c r="CV696" t="s">
        <v>138</v>
      </c>
      <c r="CW696" t="s">
        <v>139</v>
      </c>
      <c r="CX696" t="s">
        <v>1122</v>
      </c>
      <c r="CY696" s="10">
        <v>16702336927</v>
      </c>
      <c r="CZ696" t="s">
        <v>326</v>
      </c>
      <c r="DA696" t="s">
        <v>139</v>
      </c>
      <c r="DB696" t="s">
        <v>138</v>
      </c>
      <c r="DC696" t="s">
        <v>115</v>
      </c>
    </row>
    <row r="697" spans="1:112" ht="14.45" customHeight="1" x14ac:dyDescent="0.25">
      <c r="A697" t="s">
        <v>6988</v>
      </c>
      <c r="B697" t="s">
        <v>1155</v>
      </c>
      <c r="C697" s="1">
        <v>45469</v>
      </c>
      <c r="D697" s="1">
        <v>45609</v>
      </c>
      <c r="E697" t="s">
        <v>114</v>
      </c>
      <c r="G697" t="s">
        <v>115</v>
      </c>
      <c r="H697" t="s">
        <v>115</v>
      </c>
      <c r="I697" t="s">
        <v>115</v>
      </c>
      <c r="J697" t="s">
        <v>1346</v>
      </c>
      <c r="K697" t="s">
        <v>13930</v>
      </c>
      <c r="L697" t="s">
        <v>6989</v>
      </c>
      <c r="M697" t="s">
        <v>1348</v>
      </c>
      <c r="N697" t="s">
        <v>128</v>
      </c>
      <c r="O697" t="s">
        <v>120</v>
      </c>
      <c r="P697" s="3">
        <v>96950</v>
      </c>
      <c r="Q697" t="s">
        <v>121</v>
      </c>
      <c r="S697" s="10">
        <v>16702355009</v>
      </c>
      <c r="U697" t="s">
        <v>1349</v>
      </c>
      <c r="V697">
        <v>722515</v>
      </c>
      <c r="W697" t="s">
        <v>123</v>
      </c>
      <c r="Y697" t="s">
        <v>1350</v>
      </c>
      <c r="Z697" t="s">
        <v>6990</v>
      </c>
      <c r="AA697" t="s">
        <v>1352</v>
      </c>
      <c r="AB697" t="s">
        <v>6991</v>
      </c>
      <c r="AC697" t="s">
        <v>523</v>
      </c>
      <c r="AD697" t="s">
        <v>1348</v>
      </c>
      <c r="AE697" t="s">
        <v>128</v>
      </c>
      <c r="AF697" t="s">
        <v>120</v>
      </c>
      <c r="AG697" s="3">
        <v>96950</v>
      </c>
      <c r="AH697" t="s">
        <v>121</v>
      </c>
      <c r="AJ697" s="10">
        <v>16702355009</v>
      </c>
      <c r="AL697" t="s">
        <v>1354</v>
      </c>
      <c r="BD697" t="str">
        <f>"35-2021.00"</f>
        <v>35-2021.00</v>
      </c>
      <c r="BE697" t="s">
        <v>282</v>
      </c>
      <c r="BF697" t="s">
        <v>6992</v>
      </c>
      <c r="BG697" t="s">
        <v>6993</v>
      </c>
      <c r="BH697">
        <v>10</v>
      </c>
      <c r="BI697">
        <v>6</v>
      </c>
      <c r="BJ697" s="1">
        <v>45566</v>
      </c>
      <c r="BK697" s="1">
        <v>45930</v>
      </c>
      <c r="BL697" s="1">
        <v>45609</v>
      </c>
      <c r="BM697" s="1">
        <v>45930</v>
      </c>
      <c r="BN697">
        <v>35</v>
      </c>
      <c r="BO697">
        <v>0</v>
      </c>
      <c r="BP697">
        <v>7</v>
      </c>
      <c r="BQ697">
        <v>7</v>
      </c>
      <c r="BR697">
        <v>7</v>
      </c>
      <c r="BS697">
        <v>7</v>
      </c>
      <c r="BT697">
        <v>7</v>
      </c>
      <c r="BU697">
        <v>0</v>
      </c>
      <c r="BV697" t="str">
        <f>"8:00 AM"</f>
        <v>8:00 AM</v>
      </c>
      <c r="BW697" t="str">
        <f>"4:00 PM"</f>
        <v>4:00 PM</v>
      </c>
      <c r="BX697" t="s">
        <v>240</v>
      </c>
      <c r="BY697">
        <v>0</v>
      </c>
      <c r="BZ697">
        <v>3</v>
      </c>
      <c r="CA697" t="s">
        <v>115</v>
      </c>
      <c r="CC697" t="s">
        <v>6994</v>
      </c>
      <c r="CD697" t="s">
        <v>2861</v>
      </c>
      <c r="CE697" t="s">
        <v>1348</v>
      </c>
      <c r="CF697" t="s">
        <v>128</v>
      </c>
      <c r="CG697" t="s">
        <v>120</v>
      </c>
      <c r="CH697" s="3">
        <v>96950</v>
      </c>
      <c r="CI697" s="4">
        <v>7.95</v>
      </c>
      <c r="CJ697" s="4">
        <v>7.95</v>
      </c>
      <c r="CK697" s="4">
        <v>11.93</v>
      </c>
      <c r="CL697" s="4">
        <v>11.93</v>
      </c>
      <c r="CM697" t="s">
        <v>136</v>
      </c>
      <c r="CN697" t="s">
        <v>6995</v>
      </c>
      <c r="CO697" t="s">
        <v>137</v>
      </c>
      <c r="CQ697" t="s">
        <v>115</v>
      </c>
      <c r="CR697" t="s">
        <v>138</v>
      </c>
      <c r="CS697" t="s">
        <v>139</v>
      </c>
      <c r="CT697" t="s">
        <v>138</v>
      </c>
      <c r="CU697" t="s">
        <v>139</v>
      </c>
      <c r="CV697" t="s">
        <v>138</v>
      </c>
      <c r="CW697" t="s">
        <v>139</v>
      </c>
      <c r="CX697" s="2" t="s">
        <v>6996</v>
      </c>
      <c r="CY697" s="10">
        <v>16702355009</v>
      </c>
      <c r="CZ697" t="s">
        <v>1354</v>
      </c>
      <c r="DA697" t="s">
        <v>139</v>
      </c>
      <c r="DB697" t="s">
        <v>138</v>
      </c>
      <c r="DC697" t="s">
        <v>115</v>
      </c>
    </row>
    <row r="698" spans="1:112" ht="14.45" customHeight="1" x14ac:dyDescent="0.25">
      <c r="A698" t="s">
        <v>10069</v>
      </c>
      <c r="B698" t="s">
        <v>248</v>
      </c>
      <c r="C698" s="1">
        <v>45541</v>
      </c>
      <c r="D698" s="1">
        <v>45609</v>
      </c>
      <c r="E698" t="s">
        <v>114</v>
      </c>
      <c r="G698" t="s">
        <v>115</v>
      </c>
      <c r="H698" t="s">
        <v>115</v>
      </c>
      <c r="I698" t="s">
        <v>115</v>
      </c>
      <c r="J698" t="s">
        <v>2658</v>
      </c>
      <c r="L698" t="s">
        <v>2659</v>
      </c>
      <c r="M698" t="s">
        <v>9822</v>
      </c>
      <c r="N698" t="s">
        <v>1375</v>
      </c>
      <c r="O698" t="s">
        <v>120</v>
      </c>
      <c r="P698" s="3">
        <v>96950</v>
      </c>
      <c r="Q698" t="s">
        <v>121</v>
      </c>
      <c r="S698" s="10">
        <v>16703226031</v>
      </c>
      <c r="U698" t="s">
        <v>2661</v>
      </c>
      <c r="V698">
        <v>424410</v>
      </c>
      <c r="W698" t="s">
        <v>123</v>
      </c>
      <c r="Y698" t="s">
        <v>2662</v>
      </c>
      <c r="Z698" t="s">
        <v>2663</v>
      </c>
      <c r="AA698" t="s">
        <v>2664</v>
      </c>
      <c r="AB698" t="s">
        <v>2665</v>
      </c>
      <c r="AC698" t="s">
        <v>2659</v>
      </c>
      <c r="AD698" t="s">
        <v>9822</v>
      </c>
      <c r="AE698" t="s">
        <v>10070</v>
      </c>
      <c r="AF698" t="s">
        <v>120</v>
      </c>
      <c r="AG698" s="3">
        <v>96950</v>
      </c>
      <c r="AH698" t="s">
        <v>121</v>
      </c>
      <c r="AJ698" s="10">
        <v>16714826466</v>
      </c>
      <c r="AL698" t="s">
        <v>10071</v>
      </c>
      <c r="AM698" t="s">
        <v>734</v>
      </c>
      <c r="AN698" t="s">
        <v>735</v>
      </c>
      <c r="AO698" t="s">
        <v>736</v>
      </c>
      <c r="AP698" t="s">
        <v>737</v>
      </c>
      <c r="AQ698" t="s">
        <v>738</v>
      </c>
      <c r="AR698" t="s">
        <v>739</v>
      </c>
      <c r="AS698" t="s">
        <v>706</v>
      </c>
      <c r="AT698" t="s">
        <v>707</v>
      </c>
      <c r="AU698" s="3">
        <v>96913</v>
      </c>
      <c r="AV698" t="s">
        <v>121</v>
      </c>
      <c r="AX698">
        <v>16716461222</v>
      </c>
      <c r="AY698">
        <v>111</v>
      </c>
      <c r="AZ698" t="s">
        <v>740</v>
      </c>
      <c r="BA698" t="s">
        <v>741</v>
      </c>
      <c r="BB698" t="s">
        <v>707</v>
      </c>
      <c r="BC698" t="s">
        <v>742</v>
      </c>
      <c r="BD698" t="str">
        <f>"53-3031.00"</f>
        <v>53-3031.00</v>
      </c>
      <c r="BE698" t="s">
        <v>2288</v>
      </c>
      <c r="BF698" t="s">
        <v>10072</v>
      </c>
      <c r="BG698" t="s">
        <v>3501</v>
      </c>
      <c r="BH698">
        <v>2</v>
      </c>
      <c r="BI698">
        <v>2</v>
      </c>
      <c r="BJ698" s="1">
        <v>45660</v>
      </c>
      <c r="BK698" s="1">
        <v>45930</v>
      </c>
      <c r="BL698" s="1">
        <v>45660</v>
      </c>
      <c r="BM698" s="1">
        <v>45930</v>
      </c>
      <c r="BN698">
        <v>40</v>
      </c>
      <c r="BO698">
        <v>0</v>
      </c>
      <c r="BP698">
        <v>8</v>
      </c>
      <c r="BQ698">
        <v>8</v>
      </c>
      <c r="BR698">
        <v>8</v>
      </c>
      <c r="BS698">
        <v>8</v>
      </c>
      <c r="BT698">
        <v>8</v>
      </c>
      <c r="BU698">
        <v>0</v>
      </c>
      <c r="BV698" t="str">
        <f>"8:00 AM"</f>
        <v>8:00 AM</v>
      </c>
      <c r="BW698" t="str">
        <f>"5:00 PM"</f>
        <v>5:00 PM</v>
      </c>
      <c r="BX698" t="s">
        <v>133</v>
      </c>
      <c r="BY698">
        <v>0</v>
      </c>
      <c r="BZ698">
        <v>12</v>
      </c>
      <c r="CA698" t="s">
        <v>115</v>
      </c>
      <c r="CC698" s="2" t="s">
        <v>10073</v>
      </c>
      <c r="CD698" t="s">
        <v>2659</v>
      </c>
      <c r="CE698" t="s">
        <v>9822</v>
      </c>
      <c r="CF698" t="s">
        <v>1375</v>
      </c>
      <c r="CG698" t="s">
        <v>120</v>
      </c>
      <c r="CH698" s="3">
        <v>96950</v>
      </c>
      <c r="CI698" s="4">
        <v>8.34</v>
      </c>
      <c r="CJ698" s="4">
        <v>8.34</v>
      </c>
      <c r="CK698" s="4">
        <v>12.51</v>
      </c>
      <c r="CL698" s="4">
        <v>12.51</v>
      </c>
      <c r="CM698" t="s">
        <v>136</v>
      </c>
      <c r="CN698" t="s">
        <v>10074</v>
      </c>
      <c r="CO698" t="s">
        <v>137</v>
      </c>
      <c r="CQ698" t="s">
        <v>138</v>
      </c>
      <c r="CR698" t="s">
        <v>138</v>
      </c>
      <c r="CS698" t="s">
        <v>138</v>
      </c>
      <c r="CT698" t="s">
        <v>138</v>
      </c>
      <c r="CU698" t="s">
        <v>139</v>
      </c>
      <c r="CV698" t="s">
        <v>138</v>
      </c>
      <c r="CW698" t="s">
        <v>138</v>
      </c>
      <c r="CX698" t="s">
        <v>2669</v>
      </c>
      <c r="CY698" s="10">
        <v>16703226031</v>
      </c>
      <c r="CZ698" t="s">
        <v>2666</v>
      </c>
      <c r="DA698" t="s">
        <v>139</v>
      </c>
      <c r="DB698" t="s">
        <v>138</v>
      </c>
      <c r="DC698" t="s">
        <v>115</v>
      </c>
    </row>
    <row r="699" spans="1:112" ht="14.45" customHeight="1" x14ac:dyDescent="0.25">
      <c r="A699" t="s">
        <v>10466</v>
      </c>
      <c r="B699" t="s">
        <v>158</v>
      </c>
      <c r="C699" s="1">
        <v>45512</v>
      </c>
      <c r="D699" s="1">
        <v>45609</v>
      </c>
      <c r="E699" t="s">
        <v>210</v>
      </c>
      <c r="F699" s="1">
        <v>45656</v>
      </c>
      <c r="G699" t="s">
        <v>138</v>
      </c>
      <c r="H699" t="s">
        <v>115</v>
      </c>
      <c r="I699" t="s">
        <v>115</v>
      </c>
      <c r="J699" t="s">
        <v>627</v>
      </c>
      <c r="K699" t="s">
        <v>628</v>
      </c>
      <c r="L699" t="s">
        <v>3394</v>
      </c>
      <c r="M699" t="s">
        <v>2910</v>
      </c>
      <c r="N699" t="s">
        <v>128</v>
      </c>
      <c r="O699" t="s">
        <v>120</v>
      </c>
      <c r="P699" s="3">
        <v>96950</v>
      </c>
      <c r="Q699" t="s">
        <v>121</v>
      </c>
      <c r="S699" s="10">
        <v>16702357354</v>
      </c>
      <c r="U699" t="s">
        <v>631</v>
      </c>
      <c r="V699">
        <v>81231</v>
      </c>
      <c r="W699" t="s">
        <v>123</v>
      </c>
      <c r="Y699" t="s">
        <v>632</v>
      </c>
      <c r="Z699" t="s">
        <v>633</v>
      </c>
      <c r="AB699" t="s">
        <v>126</v>
      </c>
      <c r="AC699" t="s">
        <v>3394</v>
      </c>
      <c r="AD699" t="s">
        <v>2910</v>
      </c>
      <c r="AE699" t="s">
        <v>128</v>
      </c>
      <c r="AF699" t="s">
        <v>120</v>
      </c>
      <c r="AG699" s="3">
        <v>96950</v>
      </c>
      <c r="AH699" t="s">
        <v>121</v>
      </c>
      <c r="AJ699" s="10">
        <v>16702357354</v>
      </c>
      <c r="AL699" t="s">
        <v>634</v>
      </c>
      <c r="BD699" t="str">
        <f>"53-7065.00"</f>
        <v>53-7065.00</v>
      </c>
      <c r="BE699" t="s">
        <v>519</v>
      </c>
      <c r="BF699" t="s">
        <v>10467</v>
      </c>
      <c r="BG699" t="s">
        <v>10468</v>
      </c>
      <c r="BH699">
        <v>3</v>
      </c>
      <c r="BJ699" s="1">
        <v>45658</v>
      </c>
      <c r="BK699" s="1">
        <v>46752</v>
      </c>
      <c r="BN699">
        <v>36</v>
      </c>
      <c r="BO699">
        <v>0</v>
      </c>
      <c r="BP699">
        <v>6</v>
      </c>
      <c r="BQ699">
        <v>6</v>
      </c>
      <c r="BR699">
        <v>6</v>
      </c>
      <c r="BS699">
        <v>6</v>
      </c>
      <c r="BT699">
        <v>6</v>
      </c>
      <c r="BU699">
        <v>6</v>
      </c>
      <c r="BV699" t="str">
        <f>"9:00 AM"</f>
        <v>9:00 AM</v>
      </c>
      <c r="BW699" t="str">
        <f>"4:00 PM"</f>
        <v>4:00 PM</v>
      </c>
      <c r="BX699" t="s">
        <v>133</v>
      </c>
      <c r="BY699">
        <v>0</v>
      </c>
      <c r="BZ699">
        <v>12</v>
      </c>
      <c r="CA699" t="s">
        <v>115</v>
      </c>
      <c r="CC699" s="2" t="s">
        <v>10469</v>
      </c>
      <c r="CD699" t="s">
        <v>3394</v>
      </c>
      <c r="CE699" t="s">
        <v>2910</v>
      </c>
      <c r="CF699" t="s">
        <v>128</v>
      </c>
      <c r="CG699" t="s">
        <v>120</v>
      </c>
      <c r="CH699" s="3">
        <v>96950</v>
      </c>
      <c r="CI699" s="4">
        <v>8.86</v>
      </c>
      <c r="CJ699" s="4">
        <v>8.86</v>
      </c>
      <c r="CK699" s="4">
        <v>0</v>
      </c>
      <c r="CL699" s="4">
        <v>0</v>
      </c>
      <c r="CM699" t="s">
        <v>136</v>
      </c>
      <c r="CN699" t="s">
        <v>139</v>
      </c>
      <c r="CO699" t="s">
        <v>137</v>
      </c>
      <c r="CQ699" t="s">
        <v>115</v>
      </c>
      <c r="CR699" t="s">
        <v>138</v>
      </c>
      <c r="CS699" t="s">
        <v>139</v>
      </c>
      <c r="CT699" t="s">
        <v>139</v>
      </c>
      <c r="CU699" t="s">
        <v>139</v>
      </c>
      <c r="CV699" t="s">
        <v>138</v>
      </c>
      <c r="CW699" t="s">
        <v>139</v>
      </c>
      <c r="CX699" t="s">
        <v>139</v>
      </c>
      <c r="CY699" s="10">
        <v>16702357354</v>
      </c>
      <c r="CZ699" t="s">
        <v>634</v>
      </c>
      <c r="DA699" t="s">
        <v>139</v>
      </c>
      <c r="DB699" t="s">
        <v>138</v>
      </c>
      <c r="DC699" t="s">
        <v>115</v>
      </c>
      <c r="DD699" t="s">
        <v>635</v>
      </c>
      <c r="DE699" t="s">
        <v>636</v>
      </c>
      <c r="DF699" t="s">
        <v>149</v>
      </c>
      <c r="DG699" t="s">
        <v>627</v>
      </c>
      <c r="DH699" t="s">
        <v>634</v>
      </c>
    </row>
    <row r="700" spans="1:112" ht="14.45" customHeight="1" x14ac:dyDescent="0.25">
      <c r="A700" t="s">
        <v>10674</v>
      </c>
      <c r="B700" t="s">
        <v>158</v>
      </c>
      <c r="C700" s="1">
        <v>45526</v>
      </c>
      <c r="D700" s="1">
        <v>45609</v>
      </c>
      <c r="E700" t="s">
        <v>114</v>
      </c>
      <c r="G700" t="s">
        <v>115</v>
      </c>
      <c r="H700" t="s">
        <v>115</v>
      </c>
      <c r="I700" t="s">
        <v>115</v>
      </c>
      <c r="J700" t="s">
        <v>10675</v>
      </c>
      <c r="K700" t="s">
        <v>10676</v>
      </c>
      <c r="L700" t="s">
        <v>2078</v>
      </c>
      <c r="M700" t="s">
        <v>2079</v>
      </c>
      <c r="N700" t="s">
        <v>119</v>
      </c>
      <c r="O700" t="s">
        <v>120</v>
      </c>
      <c r="P700" s="3">
        <v>96950</v>
      </c>
      <c r="Q700" t="s">
        <v>121</v>
      </c>
      <c r="S700" s="10">
        <v>16702358000</v>
      </c>
      <c r="U700" t="s">
        <v>2080</v>
      </c>
      <c r="V700">
        <v>812199</v>
      </c>
      <c r="W700" t="s">
        <v>123</v>
      </c>
      <c r="Y700" t="s">
        <v>1782</v>
      </c>
      <c r="Z700" t="s">
        <v>2081</v>
      </c>
      <c r="AB700" t="s">
        <v>428</v>
      </c>
      <c r="AC700" t="s">
        <v>2078</v>
      </c>
      <c r="AD700" t="s">
        <v>2079</v>
      </c>
      <c r="AE700" t="s">
        <v>119</v>
      </c>
      <c r="AF700" t="s">
        <v>120</v>
      </c>
      <c r="AG700" s="3">
        <v>96950</v>
      </c>
      <c r="AH700" t="s">
        <v>121</v>
      </c>
      <c r="AJ700" s="10">
        <v>16702358000</v>
      </c>
      <c r="AL700" t="s">
        <v>2082</v>
      </c>
      <c r="BD700" t="str">
        <f>"31-9011.00"</f>
        <v>31-9011.00</v>
      </c>
      <c r="BE700" t="s">
        <v>671</v>
      </c>
      <c r="BF700" t="s">
        <v>10677</v>
      </c>
      <c r="BG700" t="s">
        <v>6056</v>
      </c>
      <c r="BH700">
        <v>5</v>
      </c>
      <c r="BJ700" s="1">
        <v>45566</v>
      </c>
      <c r="BK700" s="1">
        <v>45930</v>
      </c>
      <c r="BN700">
        <v>35</v>
      </c>
      <c r="BO700">
        <v>7</v>
      </c>
      <c r="BP700">
        <v>0</v>
      </c>
      <c r="BQ700">
        <v>0</v>
      </c>
      <c r="BR700">
        <v>7</v>
      </c>
      <c r="BS700">
        <v>7</v>
      </c>
      <c r="BT700">
        <v>7</v>
      </c>
      <c r="BU700">
        <v>7</v>
      </c>
      <c r="BV700" t="str">
        <f>"11:00 AM"</f>
        <v>11:00 AM</v>
      </c>
      <c r="BW700" t="str">
        <f>"6:00 PM"</f>
        <v>6:00 PM</v>
      </c>
      <c r="BX700" t="s">
        <v>133</v>
      </c>
      <c r="BY700">
        <v>0</v>
      </c>
      <c r="BZ700">
        <v>24</v>
      </c>
      <c r="CA700" t="s">
        <v>115</v>
      </c>
      <c r="CC700" s="2" t="s">
        <v>10678</v>
      </c>
      <c r="CD700" t="s">
        <v>2078</v>
      </c>
      <c r="CE700" t="s">
        <v>2079</v>
      </c>
      <c r="CF700" t="s">
        <v>119</v>
      </c>
      <c r="CG700" t="s">
        <v>120</v>
      </c>
      <c r="CH700" s="3">
        <v>96950</v>
      </c>
      <c r="CI700" s="4">
        <v>12.37</v>
      </c>
      <c r="CJ700" s="4">
        <v>12.37</v>
      </c>
      <c r="CK700" s="4">
        <v>18.559999999999999</v>
      </c>
      <c r="CL700" s="4">
        <v>18.559999999999999</v>
      </c>
      <c r="CM700" t="s">
        <v>136</v>
      </c>
      <c r="CN700" t="s">
        <v>191</v>
      </c>
      <c r="CO700" t="s">
        <v>137</v>
      </c>
      <c r="CQ700" t="s">
        <v>115</v>
      </c>
      <c r="CR700" t="s">
        <v>138</v>
      </c>
      <c r="CS700" t="s">
        <v>139</v>
      </c>
      <c r="CT700" t="s">
        <v>138</v>
      </c>
      <c r="CU700" t="s">
        <v>139</v>
      </c>
      <c r="CV700" t="s">
        <v>138</v>
      </c>
      <c r="CW700" t="s">
        <v>139</v>
      </c>
      <c r="CX700" t="s">
        <v>2086</v>
      </c>
      <c r="CY700" s="10">
        <v>16702358000</v>
      </c>
      <c r="CZ700" t="s">
        <v>2082</v>
      </c>
      <c r="DA700" t="s">
        <v>139</v>
      </c>
      <c r="DB700" t="s">
        <v>138</v>
      </c>
      <c r="DC700" t="s">
        <v>115</v>
      </c>
    </row>
    <row r="701" spans="1:112" ht="14.45" customHeight="1" x14ac:dyDescent="0.25">
      <c r="A701" t="s">
        <v>10992</v>
      </c>
      <c r="B701" t="s">
        <v>158</v>
      </c>
      <c r="C701" s="1">
        <v>45516</v>
      </c>
      <c r="D701" s="1">
        <v>45609</v>
      </c>
      <c r="E701" t="s">
        <v>114</v>
      </c>
      <c r="G701" t="s">
        <v>115</v>
      </c>
      <c r="H701" t="s">
        <v>115</v>
      </c>
      <c r="I701" t="s">
        <v>115</v>
      </c>
      <c r="J701" t="s">
        <v>4383</v>
      </c>
      <c r="L701" t="s">
        <v>4384</v>
      </c>
      <c r="M701" t="s">
        <v>4385</v>
      </c>
      <c r="N701" t="s">
        <v>272</v>
      </c>
      <c r="O701" t="s">
        <v>120</v>
      </c>
      <c r="P701" s="3">
        <v>96952</v>
      </c>
      <c r="Q701" t="s">
        <v>121</v>
      </c>
      <c r="S701" s="10">
        <v>16707832999</v>
      </c>
      <c r="U701" t="s">
        <v>4386</v>
      </c>
      <c r="V701">
        <v>72251</v>
      </c>
      <c r="W701" t="s">
        <v>123</v>
      </c>
      <c r="Y701" t="s">
        <v>4937</v>
      </c>
      <c r="Z701" t="s">
        <v>4938</v>
      </c>
      <c r="AA701" t="s">
        <v>4939</v>
      </c>
      <c r="AB701" t="s">
        <v>126</v>
      </c>
      <c r="AC701" t="s">
        <v>4384</v>
      </c>
      <c r="AD701" t="s">
        <v>4385</v>
      </c>
      <c r="AE701" t="s">
        <v>272</v>
      </c>
      <c r="AF701" t="s">
        <v>120</v>
      </c>
      <c r="AG701" s="3">
        <v>96952</v>
      </c>
      <c r="AH701" t="s">
        <v>121</v>
      </c>
      <c r="AJ701" s="10">
        <v>16707832999</v>
      </c>
      <c r="AL701" t="s">
        <v>4389</v>
      </c>
      <c r="BD701" t="str">
        <f>"35-2014.00"</f>
        <v>35-2014.00</v>
      </c>
      <c r="BE701" t="s">
        <v>221</v>
      </c>
      <c r="BF701" t="s">
        <v>4940</v>
      </c>
      <c r="BG701" t="s">
        <v>223</v>
      </c>
      <c r="BH701">
        <v>3</v>
      </c>
      <c r="BJ701" s="1">
        <v>45566</v>
      </c>
      <c r="BK701" s="1">
        <v>45930</v>
      </c>
      <c r="BN701">
        <v>35</v>
      </c>
      <c r="BO701">
        <v>7</v>
      </c>
      <c r="BP701">
        <v>0</v>
      </c>
      <c r="BQ701">
        <v>0</v>
      </c>
      <c r="BR701">
        <v>7</v>
      </c>
      <c r="BS701">
        <v>7</v>
      </c>
      <c r="BT701">
        <v>7</v>
      </c>
      <c r="BU701">
        <v>7</v>
      </c>
      <c r="BV701" t="str">
        <f>"8:00 AM"</f>
        <v>8:00 AM</v>
      </c>
      <c r="BW701" t="str">
        <f>"5:00 PM"</f>
        <v>5:00 PM</v>
      </c>
      <c r="BX701" t="s">
        <v>240</v>
      </c>
      <c r="BY701">
        <v>0</v>
      </c>
      <c r="BZ701">
        <v>12</v>
      </c>
      <c r="CA701" t="s">
        <v>115</v>
      </c>
      <c r="CC701" s="2" t="s">
        <v>4392</v>
      </c>
      <c r="CD701" t="s">
        <v>4384</v>
      </c>
      <c r="CE701" t="s">
        <v>4385</v>
      </c>
      <c r="CF701" t="s">
        <v>272</v>
      </c>
      <c r="CG701" t="s">
        <v>120</v>
      </c>
      <c r="CH701" s="3">
        <v>96952</v>
      </c>
      <c r="CI701" s="4">
        <v>8.83</v>
      </c>
      <c r="CJ701" s="4">
        <v>8.83</v>
      </c>
      <c r="CK701" s="4">
        <v>13.24</v>
      </c>
      <c r="CL701" s="4">
        <v>13.24</v>
      </c>
      <c r="CM701" t="s">
        <v>136</v>
      </c>
      <c r="CO701" t="s">
        <v>137</v>
      </c>
      <c r="CQ701" t="s">
        <v>115</v>
      </c>
      <c r="CR701" t="s">
        <v>138</v>
      </c>
      <c r="CS701" t="s">
        <v>139</v>
      </c>
      <c r="CT701" t="s">
        <v>138</v>
      </c>
      <c r="CU701" t="s">
        <v>139</v>
      </c>
      <c r="CV701" t="s">
        <v>138</v>
      </c>
      <c r="CW701" t="s">
        <v>139</v>
      </c>
      <c r="CX701" t="s">
        <v>2086</v>
      </c>
      <c r="CY701" s="10">
        <v>16707832999</v>
      </c>
      <c r="CZ701" t="s">
        <v>4389</v>
      </c>
      <c r="DA701" t="s">
        <v>139</v>
      </c>
      <c r="DB701" t="s">
        <v>138</v>
      </c>
      <c r="DC701" t="s">
        <v>115</v>
      </c>
    </row>
    <row r="702" spans="1:112" ht="14.45" customHeight="1" x14ac:dyDescent="0.25">
      <c r="A702" t="s">
        <v>11342</v>
      </c>
      <c r="B702" t="s">
        <v>142</v>
      </c>
      <c r="C702" s="1">
        <v>45602</v>
      </c>
      <c r="D702" s="1">
        <v>45609</v>
      </c>
      <c r="E702" t="s">
        <v>114</v>
      </c>
      <c r="G702" t="s">
        <v>115</v>
      </c>
      <c r="H702" t="s">
        <v>115</v>
      </c>
      <c r="I702" t="s">
        <v>115</v>
      </c>
      <c r="J702" t="s">
        <v>7279</v>
      </c>
      <c r="K702" t="s">
        <v>7280</v>
      </c>
      <c r="L702" t="s">
        <v>7281</v>
      </c>
      <c r="M702" t="s">
        <v>7282</v>
      </c>
      <c r="N702" t="s">
        <v>119</v>
      </c>
      <c r="O702" t="s">
        <v>120</v>
      </c>
      <c r="P702" s="3">
        <v>96950</v>
      </c>
      <c r="Q702" t="s">
        <v>121</v>
      </c>
      <c r="S702" s="10">
        <v>16702852752</v>
      </c>
      <c r="U702" t="s">
        <v>7283</v>
      </c>
      <c r="V702">
        <v>221330</v>
      </c>
      <c r="W702" t="s">
        <v>123</v>
      </c>
      <c r="Y702" t="s">
        <v>7284</v>
      </c>
      <c r="Z702" t="s">
        <v>6366</v>
      </c>
      <c r="AA702" t="s">
        <v>1650</v>
      </c>
      <c r="AB702" t="s">
        <v>1031</v>
      </c>
      <c r="AC702" t="s">
        <v>7281</v>
      </c>
      <c r="AD702" t="s">
        <v>7282</v>
      </c>
      <c r="AE702" t="s">
        <v>119</v>
      </c>
      <c r="AF702" t="s">
        <v>120</v>
      </c>
      <c r="AG702" s="3">
        <v>96950</v>
      </c>
      <c r="AH702" t="s">
        <v>121</v>
      </c>
      <c r="AJ702" s="10">
        <v>16702852752</v>
      </c>
      <c r="AL702" t="s">
        <v>7285</v>
      </c>
      <c r="BD702" t="str">
        <f>"49-9021.00"</f>
        <v>49-9021.00</v>
      </c>
      <c r="BE702" t="s">
        <v>203</v>
      </c>
      <c r="BF702" t="s">
        <v>11343</v>
      </c>
      <c r="BG702" t="s">
        <v>11344</v>
      </c>
      <c r="BH702">
        <v>3</v>
      </c>
      <c r="BJ702" s="1">
        <v>45748</v>
      </c>
      <c r="BK702" s="1">
        <v>46112</v>
      </c>
      <c r="BN702">
        <v>40</v>
      </c>
      <c r="BO702">
        <v>0</v>
      </c>
      <c r="BP702">
        <v>8</v>
      </c>
      <c r="BQ702">
        <v>8</v>
      </c>
      <c r="BR702">
        <v>8</v>
      </c>
      <c r="BS702">
        <v>8</v>
      </c>
      <c r="BT702">
        <v>8</v>
      </c>
      <c r="BU702">
        <v>0</v>
      </c>
      <c r="BV702" t="str">
        <f>"8:00 AM"</f>
        <v>8:00 AM</v>
      </c>
      <c r="BW702" t="str">
        <f>"5:00 PM"</f>
        <v>5:00 PM</v>
      </c>
      <c r="BX702" t="s">
        <v>133</v>
      </c>
      <c r="BY702">
        <v>0</v>
      </c>
      <c r="BZ702">
        <v>24</v>
      </c>
      <c r="CA702" t="s">
        <v>115</v>
      </c>
      <c r="CC702" t="s">
        <v>11345</v>
      </c>
      <c r="CD702" t="s">
        <v>7281</v>
      </c>
      <c r="CF702" t="s">
        <v>119</v>
      </c>
      <c r="CG702" t="s">
        <v>120</v>
      </c>
      <c r="CH702" s="3">
        <v>96950</v>
      </c>
      <c r="CI702" s="4">
        <v>10.74</v>
      </c>
      <c r="CJ702" s="4">
        <v>10.74</v>
      </c>
      <c r="CK702" s="4">
        <v>16.11</v>
      </c>
      <c r="CL702" s="4">
        <v>16.11</v>
      </c>
      <c r="CM702" t="s">
        <v>136</v>
      </c>
      <c r="CN702" t="s">
        <v>139</v>
      </c>
      <c r="CO702" t="s">
        <v>137</v>
      </c>
      <c r="CQ702" t="s">
        <v>115</v>
      </c>
      <c r="CR702" t="s">
        <v>138</v>
      </c>
      <c r="CS702" t="s">
        <v>139</v>
      </c>
      <c r="CT702" t="s">
        <v>138</v>
      </c>
      <c r="CU702" t="s">
        <v>139</v>
      </c>
      <c r="CV702" t="s">
        <v>138</v>
      </c>
      <c r="CW702" t="s">
        <v>139</v>
      </c>
      <c r="CX702" t="s">
        <v>416</v>
      </c>
      <c r="CY702" s="10">
        <v>16702852752</v>
      </c>
      <c r="CZ702" t="s">
        <v>7285</v>
      </c>
      <c r="DA702" t="s">
        <v>626</v>
      </c>
      <c r="DB702" t="s">
        <v>138</v>
      </c>
      <c r="DC702" t="s">
        <v>115</v>
      </c>
      <c r="DD702" t="s">
        <v>2127</v>
      </c>
      <c r="DE702" t="s">
        <v>2128</v>
      </c>
      <c r="DF702" t="s">
        <v>420</v>
      </c>
      <c r="DG702" t="s">
        <v>7094</v>
      </c>
      <c r="DH702" t="s">
        <v>422</v>
      </c>
    </row>
    <row r="703" spans="1:112" ht="14.45" customHeight="1" x14ac:dyDescent="0.25">
      <c r="A703" t="s">
        <v>11395</v>
      </c>
      <c r="B703" t="s">
        <v>248</v>
      </c>
      <c r="C703" s="1">
        <v>45566</v>
      </c>
      <c r="D703" s="1">
        <v>45609</v>
      </c>
      <c r="E703" t="s">
        <v>210</v>
      </c>
      <c r="F703" s="1">
        <v>45687</v>
      </c>
      <c r="G703" t="s">
        <v>115</v>
      </c>
      <c r="H703" t="s">
        <v>115</v>
      </c>
      <c r="I703" t="s">
        <v>115</v>
      </c>
      <c r="J703" t="s">
        <v>318</v>
      </c>
      <c r="K703" t="s">
        <v>319</v>
      </c>
      <c r="L703" t="s">
        <v>1118</v>
      </c>
      <c r="M703" t="s">
        <v>321</v>
      </c>
      <c r="N703" t="s">
        <v>128</v>
      </c>
      <c r="O703" t="s">
        <v>120</v>
      </c>
      <c r="P703" s="3">
        <v>96950</v>
      </c>
      <c r="Q703" t="s">
        <v>121</v>
      </c>
      <c r="S703" s="10">
        <v>16702336927</v>
      </c>
      <c r="U703" t="s">
        <v>322</v>
      </c>
      <c r="V703">
        <v>23622</v>
      </c>
      <c r="W703" t="s">
        <v>123</v>
      </c>
      <c r="Y703" t="s">
        <v>323</v>
      </c>
      <c r="Z703" t="s">
        <v>324</v>
      </c>
      <c r="AA703" t="s">
        <v>325</v>
      </c>
      <c r="AB703" t="s">
        <v>126</v>
      </c>
      <c r="AC703" t="s">
        <v>6896</v>
      </c>
      <c r="AD703" t="s">
        <v>321</v>
      </c>
      <c r="AE703" t="s">
        <v>128</v>
      </c>
      <c r="AF703" t="s">
        <v>120</v>
      </c>
      <c r="AG703" s="3">
        <v>96950</v>
      </c>
      <c r="AH703" t="s">
        <v>121</v>
      </c>
      <c r="AJ703" s="10">
        <v>16702336927</v>
      </c>
      <c r="AL703" t="s">
        <v>326</v>
      </c>
      <c r="BD703" t="str">
        <f>"49-9071.00"</f>
        <v>49-9071.00</v>
      </c>
      <c r="BE703" t="s">
        <v>169</v>
      </c>
      <c r="BF703" t="s">
        <v>6897</v>
      </c>
      <c r="BG703" t="s">
        <v>6898</v>
      </c>
      <c r="BH703">
        <v>6</v>
      </c>
      <c r="BI703">
        <v>6</v>
      </c>
      <c r="BJ703" s="1">
        <v>45689</v>
      </c>
      <c r="BK703" s="1">
        <v>46053</v>
      </c>
      <c r="BL703" s="1">
        <v>45689</v>
      </c>
      <c r="BM703" s="1">
        <v>46053</v>
      </c>
      <c r="BN703">
        <v>35</v>
      </c>
      <c r="BO703">
        <v>0</v>
      </c>
      <c r="BP703">
        <v>7</v>
      </c>
      <c r="BQ703">
        <v>7</v>
      </c>
      <c r="BR703">
        <v>7</v>
      </c>
      <c r="BS703">
        <v>7</v>
      </c>
      <c r="BT703">
        <v>7</v>
      </c>
      <c r="BU703">
        <v>0</v>
      </c>
      <c r="BV703" t="str">
        <f>"7:30 AM"</f>
        <v>7:30 AM</v>
      </c>
      <c r="BW703" t="str">
        <f>"3:30 PM"</f>
        <v>3:30 PM</v>
      </c>
      <c r="BX703" t="s">
        <v>133</v>
      </c>
      <c r="BY703">
        <v>0</v>
      </c>
      <c r="BZ703">
        <v>24</v>
      </c>
      <c r="CA703" t="s">
        <v>115</v>
      </c>
      <c r="CC703" s="2" t="s">
        <v>8282</v>
      </c>
      <c r="CD703" t="s">
        <v>1118</v>
      </c>
      <c r="CF703" t="s">
        <v>128</v>
      </c>
      <c r="CG703" t="s">
        <v>120</v>
      </c>
      <c r="CH703" s="3">
        <v>96950</v>
      </c>
      <c r="CI703" s="4">
        <v>9.75</v>
      </c>
      <c r="CJ703" s="4">
        <v>9.75</v>
      </c>
      <c r="CK703" s="4">
        <v>14.63</v>
      </c>
      <c r="CL703" s="4">
        <v>14.63</v>
      </c>
      <c r="CM703" t="s">
        <v>136</v>
      </c>
      <c r="CO703" t="s">
        <v>137</v>
      </c>
      <c r="CQ703" t="s">
        <v>115</v>
      </c>
      <c r="CR703" t="s">
        <v>138</v>
      </c>
      <c r="CS703" t="s">
        <v>139</v>
      </c>
      <c r="CT703" t="s">
        <v>138</v>
      </c>
      <c r="CU703" t="s">
        <v>139</v>
      </c>
      <c r="CV703" t="s">
        <v>138</v>
      </c>
      <c r="CW703" t="s">
        <v>139</v>
      </c>
      <c r="CX703" t="s">
        <v>1122</v>
      </c>
      <c r="CY703" s="10">
        <v>16702336927</v>
      </c>
      <c r="CZ703" t="s">
        <v>326</v>
      </c>
      <c r="DA703" t="s">
        <v>139</v>
      </c>
      <c r="DB703" t="s">
        <v>138</v>
      </c>
      <c r="DC703" t="s">
        <v>115</v>
      </c>
    </row>
    <row r="704" spans="1:112" ht="14.45" customHeight="1" x14ac:dyDescent="0.25">
      <c r="A704" t="s">
        <v>3582</v>
      </c>
      <c r="B704" t="s">
        <v>248</v>
      </c>
      <c r="C704" s="1">
        <v>45551</v>
      </c>
      <c r="D704" s="1">
        <v>45610</v>
      </c>
      <c r="E704" t="s">
        <v>210</v>
      </c>
      <c r="F704" s="1">
        <v>45656</v>
      </c>
      <c r="G704" t="s">
        <v>115</v>
      </c>
      <c r="H704" t="s">
        <v>115</v>
      </c>
      <c r="I704" t="s">
        <v>115</v>
      </c>
      <c r="J704" t="s">
        <v>3583</v>
      </c>
      <c r="K704" t="s">
        <v>3584</v>
      </c>
      <c r="L704" t="s">
        <v>3585</v>
      </c>
      <c r="M704" t="s">
        <v>3586</v>
      </c>
      <c r="N704" t="s">
        <v>128</v>
      </c>
      <c r="O704" t="s">
        <v>120</v>
      </c>
      <c r="P704" s="3">
        <v>96950</v>
      </c>
      <c r="Q704" t="s">
        <v>121</v>
      </c>
      <c r="R704" t="s">
        <v>128</v>
      </c>
      <c r="S704" s="10">
        <v>16702882288</v>
      </c>
      <c r="T704">
        <v>106</v>
      </c>
      <c r="U704" t="s">
        <v>3587</v>
      </c>
      <c r="V704">
        <v>44414</v>
      </c>
      <c r="W704" t="s">
        <v>123</v>
      </c>
      <c r="Y704" t="s">
        <v>691</v>
      </c>
      <c r="Z704" t="s">
        <v>3588</v>
      </c>
      <c r="AA704" t="s">
        <v>139</v>
      </c>
      <c r="AB704" t="s">
        <v>3589</v>
      </c>
      <c r="AC704" t="s">
        <v>3585</v>
      </c>
      <c r="AD704" t="s">
        <v>3586</v>
      </c>
      <c r="AE704" t="s">
        <v>128</v>
      </c>
      <c r="AF704" t="s">
        <v>120</v>
      </c>
      <c r="AG704" s="3">
        <v>96950</v>
      </c>
      <c r="AH704" t="s">
        <v>121</v>
      </c>
      <c r="AI704" t="s">
        <v>128</v>
      </c>
      <c r="AJ704" s="10">
        <v>16702882288</v>
      </c>
      <c r="AK704">
        <v>106</v>
      </c>
      <c r="AL704" t="s">
        <v>3590</v>
      </c>
      <c r="BD704" t="str">
        <f>"53-7065.00"</f>
        <v>53-7065.00</v>
      </c>
      <c r="BE704" t="s">
        <v>519</v>
      </c>
      <c r="BF704" t="s">
        <v>3591</v>
      </c>
      <c r="BG704" t="s">
        <v>3592</v>
      </c>
      <c r="BH704">
        <v>1</v>
      </c>
      <c r="BI704">
        <v>1</v>
      </c>
      <c r="BJ704" s="1">
        <v>45658</v>
      </c>
      <c r="BK704" s="1">
        <v>46022</v>
      </c>
      <c r="BL704" s="1">
        <v>45658</v>
      </c>
      <c r="BM704" s="1">
        <v>46022</v>
      </c>
      <c r="BN704">
        <v>40</v>
      </c>
      <c r="BO704">
        <v>0</v>
      </c>
      <c r="BP704">
        <v>7</v>
      </c>
      <c r="BQ704">
        <v>6.5</v>
      </c>
      <c r="BR704">
        <v>6.5</v>
      </c>
      <c r="BS704">
        <v>6.5</v>
      </c>
      <c r="BT704">
        <v>6.5</v>
      </c>
      <c r="BU704">
        <v>7</v>
      </c>
      <c r="BV704" t="str">
        <f>"8:00 AM"</f>
        <v>8:00 AM</v>
      </c>
      <c r="BW704" t="str">
        <f>"5:00 PM"</f>
        <v>5:00 PM</v>
      </c>
      <c r="BX704" t="s">
        <v>133</v>
      </c>
      <c r="BY704">
        <v>0</v>
      </c>
      <c r="BZ704">
        <v>12</v>
      </c>
      <c r="CA704" t="s">
        <v>115</v>
      </c>
      <c r="CC704" s="2" t="s">
        <v>3593</v>
      </c>
      <c r="CD704" t="s">
        <v>3585</v>
      </c>
      <c r="CE704" t="s">
        <v>3586</v>
      </c>
      <c r="CF704" t="s">
        <v>128</v>
      </c>
      <c r="CG704" t="s">
        <v>120</v>
      </c>
      <c r="CH704" s="3">
        <v>96950</v>
      </c>
      <c r="CI704" s="4">
        <v>8.86</v>
      </c>
      <c r="CJ704" s="4">
        <v>9</v>
      </c>
      <c r="CK704" s="4">
        <v>13.29</v>
      </c>
      <c r="CL704" s="4">
        <v>13.5</v>
      </c>
      <c r="CM704" t="s">
        <v>136</v>
      </c>
      <c r="CN704" t="s">
        <v>139</v>
      </c>
      <c r="CO704" t="s">
        <v>137</v>
      </c>
      <c r="CQ704" t="s">
        <v>115</v>
      </c>
      <c r="CR704" t="s">
        <v>138</v>
      </c>
      <c r="CS704" t="s">
        <v>139</v>
      </c>
      <c r="CT704" t="s">
        <v>138</v>
      </c>
      <c r="CU704" t="s">
        <v>139</v>
      </c>
      <c r="CV704" t="s">
        <v>138</v>
      </c>
      <c r="CW704" t="s">
        <v>138</v>
      </c>
      <c r="CX704" t="s">
        <v>3594</v>
      </c>
      <c r="CY704" s="10">
        <v>16702882888</v>
      </c>
      <c r="CZ704" t="s">
        <v>3590</v>
      </c>
      <c r="DA704" t="s">
        <v>139</v>
      </c>
      <c r="DB704" t="s">
        <v>138</v>
      </c>
      <c r="DC704" t="s">
        <v>115</v>
      </c>
    </row>
    <row r="705" spans="1:112" ht="14.45" customHeight="1" x14ac:dyDescent="0.25">
      <c r="A705" t="s">
        <v>4267</v>
      </c>
      <c r="B705" t="s">
        <v>1155</v>
      </c>
      <c r="C705" s="1">
        <v>45552</v>
      </c>
      <c r="D705" s="1">
        <v>45610</v>
      </c>
      <c r="E705" t="s">
        <v>114</v>
      </c>
      <c r="G705" t="s">
        <v>115</v>
      </c>
      <c r="H705" t="s">
        <v>115</v>
      </c>
      <c r="I705" t="s">
        <v>115</v>
      </c>
      <c r="J705" t="s">
        <v>2574</v>
      </c>
      <c r="K705" t="s">
        <v>2575</v>
      </c>
      <c r="L705" t="s">
        <v>2576</v>
      </c>
      <c r="M705" t="s">
        <v>2577</v>
      </c>
      <c r="N705" t="s">
        <v>128</v>
      </c>
      <c r="O705" t="s">
        <v>120</v>
      </c>
      <c r="P705" s="3">
        <v>96950</v>
      </c>
      <c r="Q705" t="s">
        <v>121</v>
      </c>
      <c r="S705" s="10">
        <v>16703223311</v>
      </c>
      <c r="T705">
        <v>4504</v>
      </c>
      <c r="U705" t="s">
        <v>2578</v>
      </c>
      <c r="V705">
        <v>72111</v>
      </c>
      <c r="W705" t="s">
        <v>123</v>
      </c>
      <c r="Y705" t="s">
        <v>1097</v>
      </c>
      <c r="Z705" t="s">
        <v>2579</v>
      </c>
      <c r="AB705" t="s">
        <v>981</v>
      </c>
      <c r="AC705" t="s">
        <v>2576</v>
      </c>
      <c r="AD705" t="s">
        <v>2577</v>
      </c>
      <c r="AE705" t="s">
        <v>128</v>
      </c>
      <c r="AF705" t="s">
        <v>120</v>
      </c>
      <c r="AG705" s="3">
        <v>96950</v>
      </c>
      <c r="AH705" t="s">
        <v>121</v>
      </c>
      <c r="AJ705" s="10">
        <v>16703223311</v>
      </c>
      <c r="AK705">
        <v>4506</v>
      </c>
      <c r="AL705" t="s">
        <v>2580</v>
      </c>
      <c r="BD705" t="str">
        <f>"35-1011.00"</f>
        <v>35-1011.00</v>
      </c>
      <c r="BE705" t="s">
        <v>4268</v>
      </c>
      <c r="BF705" t="s">
        <v>4269</v>
      </c>
      <c r="BG705" t="s">
        <v>4270</v>
      </c>
      <c r="BH705">
        <v>10</v>
      </c>
      <c r="BI705">
        <v>9</v>
      </c>
      <c r="BJ705" s="1">
        <v>45641</v>
      </c>
      <c r="BK705" s="1">
        <v>46005</v>
      </c>
      <c r="BL705" s="1">
        <v>45641</v>
      </c>
      <c r="BM705" s="1">
        <v>46005</v>
      </c>
      <c r="BN705">
        <v>35</v>
      </c>
      <c r="BO705">
        <v>0</v>
      </c>
      <c r="BP705">
        <v>7</v>
      </c>
      <c r="BQ705">
        <v>7</v>
      </c>
      <c r="BR705">
        <v>7</v>
      </c>
      <c r="BS705">
        <v>7</v>
      </c>
      <c r="BT705">
        <v>7</v>
      </c>
      <c r="BU705">
        <v>0</v>
      </c>
      <c r="BV705" t="str">
        <f>"8:00 AM"</f>
        <v>8:00 AM</v>
      </c>
      <c r="BW705" t="str">
        <f>"4:00 PM"</f>
        <v>4:00 PM</v>
      </c>
      <c r="BX705" t="s">
        <v>133</v>
      </c>
      <c r="BY705">
        <v>0</v>
      </c>
      <c r="BZ705">
        <v>12</v>
      </c>
      <c r="CA705" t="s">
        <v>138</v>
      </c>
      <c r="CB705">
        <v>12</v>
      </c>
      <c r="CC705" s="2" t="s">
        <v>4271</v>
      </c>
      <c r="CD705" t="s">
        <v>2576</v>
      </c>
      <c r="CE705" t="s">
        <v>2577</v>
      </c>
      <c r="CF705" t="s">
        <v>128</v>
      </c>
      <c r="CG705" t="s">
        <v>120</v>
      </c>
      <c r="CH705" s="3">
        <v>96950</v>
      </c>
      <c r="CI705" s="4">
        <v>15.13</v>
      </c>
      <c r="CJ705" s="4">
        <v>15.13</v>
      </c>
      <c r="CK705" s="4">
        <v>22.7</v>
      </c>
      <c r="CL705" s="4">
        <v>22.7</v>
      </c>
      <c r="CM705" t="s">
        <v>136</v>
      </c>
      <c r="CN705" t="s">
        <v>2585</v>
      </c>
      <c r="CO705" t="s">
        <v>137</v>
      </c>
      <c r="CQ705" t="s">
        <v>115</v>
      </c>
      <c r="CR705" t="s">
        <v>138</v>
      </c>
      <c r="CS705" t="s">
        <v>139</v>
      </c>
      <c r="CT705" t="s">
        <v>138</v>
      </c>
      <c r="CU705" t="s">
        <v>139</v>
      </c>
      <c r="CV705" t="s">
        <v>138</v>
      </c>
      <c r="CW705" t="s">
        <v>138</v>
      </c>
      <c r="CX705" s="2" t="s">
        <v>4272</v>
      </c>
      <c r="CY705" s="10">
        <v>16703223311</v>
      </c>
      <c r="CZ705" t="s">
        <v>2587</v>
      </c>
      <c r="DA705" t="s">
        <v>2588</v>
      </c>
      <c r="DB705" t="s">
        <v>138</v>
      </c>
      <c r="DC705" t="s">
        <v>115</v>
      </c>
      <c r="DD705" t="s">
        <v>2590</v>
      </c>
      <c r="DE705" t="s">
        <v>2589</v>
      </c>
      <c r="DF705" t="s">
        <v>1176</v>
      </c>
      <c r="DG705" t="s">
        <v>2591</v>
      </c>
      <c r="DH705" t="s">
        <v>2592</v>
      </c>
    </row>
    <row r="706" spans="1:112" ht="14.45" customHeight="1" x14ac:dyDescent="0.25">
      <c r="A706" t="s">
        <v>5070</v>
      </c>
      <c r="B706" t="s">
        <v>113</v>
      </c>
      <c r="C706" s="1">
        <v>45593</v>
      </c>
      <c r="D706" s="1">
        <v>45610</v>
      </c>
      <c r="E706" t="s">
        <v>210</v>
      </c>
      <c r="F706" s="1">
        <v>45715</v>
      </c>
      <c r="G706" t="s">
        <v>138</v>
      </c>
      <c r="H706" t="s">
        <v>115</v>
      </c>
      <c r="I706" t="s">
        <v>115</v>
      </c>
      <c r="J706" t="s">
        <v>5071</v>
      </c>
      <c r="K706" t="s">
        <v>5072</v>
      </c>
      <c r="L706" t="s">
        <v>5073</v>
      </c>
      <c r="N706" t="s">
        <v>128</v>
      </c>
      <c r="O706" t="s">
        <v>120</v>
      </c>
      <c r="P706" s="3">
        <v>96950</v>
      </c>
      <c r="Q706" t="s">
        <v>121</v>
      </c>
      <c r="S706" s="10">
        <v>16702347898</v>
      </c>
      <c r="U706" t="s">
        <v>5074</v>
      </c>
      <c r="V706">
        <v>56132</v>
      </c>
      <c r="W706" t="s">
        <v>123</v>
      </c>
      <c r="Y706" t="s">
        <v>5075</v>
      </c>
      <c r="Z706" t="s">
        <v>5076</v>
      </c>
      <c r="AA706" t="s">
        <v>5077</v>
      </c>
      <c r="AB706" t="s">
        <v>895</v>
      </c>
      <c r="AC706" t="s">
        <v>5073</v>
      </c>
      <c r="AD706" t="s">
        <v>5078</v>
      </c>
      <c r="AE706" t="s">
        <v>128</v>
      </c>
      <c r="AF706" t="s">
        <v>120</v>
      </c>
      <c r="AG706" s="3">
        <v>96950</v>
      </c>
      <c r="AH706" t="s">
        <v>121</v>
      </c>
      <c r="AJ706" s="10">
        <v>16702347898</v>
      </c>
      <c r="AL706" t="s">
        <v>5079</v>
      </c>
      <c r="BD706" t="str">
        <f>"37-2012.00"</f>
        <v>37-2012.00</v>
      </c>
      <c r="BE706" t="s">
        <v>647</v>
      </c>
      <c r="BF706" t="s">
        <v>5080</v>
      </c>
      <c r="BG706" t="s">
        <v>5081</v>
      </c>
      <c r="BH706">
        <v>3</v>
      </c>
      <c r="BJ706" s="1">
        <v>45717</v>
      </c>
      <c r="BK706" s="1">
        <v>46811</v>
      </c>
      <c r="BN706">
        <v>35</v>
      </c>
      <c r="BO706">
        <v>0</v>
      </c>
      <c r="BP706">
        <v>7</v>
      </c>
      <c r="BQ706">
        <v>7</v>
      </c>
      <c r="BR706">
        <v>7</v>
      </c>
      <c r="BS706">
        <v>7</v>
      </c>
      <c r="BT706">
        <v>7</v>
      </c>
      <c r="BU706">
        <v>0</v>
      </c>
      <c r="BV706" t="str">
        <f>"8:00 AM"</f>
        <v>8:00 AM</v>
      </c>
      <c r="BW706" t="str">
        <f>"4:00 PM"</f>
        <v>4:00 PM</v>
      </c>
      <c r="BX706" t="s">
        <v>240</v>
      </c>
      <c r="BY706">
        <v>0</v>
      </c>
      <c r="BZ706">
        <v>3</v>
      </c>
      <c r="CA706" t="s">
        <v>115</v>
      </c>
      <c r="CC706" t="s">
        <v>5082</v>
      </c>
      <c r="CD706" t="s">
        <v>3141</v>
      </c>
      <c r="CE706" t="s">
        <v>5083</v>
      </c>
      <c r="CF706" t="s">
        <v>128</v>
      </c>
      <c r="CG706" t="s">
        <v>120</v>
      </c>
      <c r="CH706" s="3">
        <v>96950</v>
      </c>
      <c r="CI706" s="4">
        <v>7.77</v>
      </c>
      <c r="CJ706" s="4">
        <v>7.77</v>
      </c>
      <c r="CK706" s="4">
        <v>11.65</v>
      </c>
      <c r="CL706" s="4">
        <v>11.65</v>
      </c>
      <c r="CM706" t="s">
        <v>136</v>
      </c>
      <c r="CN706" t="s">
        <v>5084</v>
      </c>
      <c r="CO706" t="s">
        <v>137</v>
      </c>
      <c r="CQ706" t="s">
        <v>138</v>
      </c>
      <c r="CR706" t="s">
        <v>138</v>
      </c>
      <c r="CS706" t="s">
        <v>139</v>
      </c>
      <c r="CT706" t="s">
        <v>138</v>
      </c>
      <c r="CU706" t="s">
        <v>139</v>
      </c>
      <c r="CV706" t="s">
        <v>138</v>
      </c>
      <c r="CW706" t="s">
        <v>139</v>
      </c>
      <c r="CX706" t="s">
        <v>5085</v>
      </c>
      <c r="CY706" s="10">
        <v>16702347898</v>
      </c>
      <c r="CZ706" t="s">
        <v>5086</v>
      </c>
      <c r="DA706" t="s">
        <v>331</v>
      </c>
      <c r="DB706" t="s">
        <v>138</v>
      </c>
      <c r="DC706" t="s">
        <v>115</v>
      </c>
    </row>
    <row r="707" spans="1:112" ht="14.45" customHeight="1" x14ac:dyDescent="0.25">
      <c r="A707" t="s">
        <v>5548</v>
      </c>
      <c r="B707" t="s">
        <v>248</v>
      </c>
      <c r="C707" s="1">
        <v>45561</v>
      </c>
      <c r="D707" s="1">
        <v>45610</v>
      </c>
      <c r="E707" t="s">
        <v>114</v>
      </c>
      <c r="G707" t="s">
        <v>115</v>
      </c>
      <c r="H707" t="s">
        <v>115</v>
      </c>
      <c r="I707" t="s">
        <v>115</v>
      </c>
      <c r="J707" t="s">
        <v>3184</v>
      </c>
      <c r="K707" t="s">
        <v>139</v>
      </c>
      <c r="L707" t="s">
        <v>3185</v>
      </c>
      <c r="M707" t="s">
        <v>3186</v>
      </c>
      <c r="N707" t="s">
        <v>119</v>
      </c>
      <c r="O707" t="s">
        <v>120</v>
      </c>
      <c r="P707" s="3">
        <v>96950</v>
      </c>
      <c r="Q707" t="s">
        <v>121</v>
      </c>
      <c r="R707" t="s">
        <v>762</v>
      </c>
      <c r="S707" s="10">
        <v>16702338600</v>
      </c>
      <c r="T707">
        <v>0</v>
      </c>
      <c r="U707" t="s">
        <v>3187</v>
      </c>
      <c r="V707">
        <v>56172</v>
      </c>
      <c r="W707" t="s">
        <v>123</v>
      </c>
      <c r="Y707" t="s">
        <v>3188</v>
      </c>
      <c r="Z707" t="s">
        <v>1864</v>
      </c>
      <c r="AA707" t="s">
        <v>3189</v>
      </c>
      <c r="AB707" t="s">
        <v>3190</v>
      </c>
      <c r="AC707" t="s">
        <v>3185</v>
      </c>
      <c r="AD707" t="s">
        <v>3186</v>
      </c>
      <c r="AE707" t="s">
        <v>119</v>
      </c>
      <c r="AF707" t="s">
        <v>120</v>
      </c>
      <c r="AG707" s="3">
        <v>96950</v>
      </c>
      <c r="AH707" t="s">
        <v>121</v>
      </c>
      <c r="AI707" t="s">
        <v>762</v>
      </c>
      <c r="AJ707" s="10">
        <v>16702338600</v>
      </c>
      <c r="AK707">
        <v>0</v>
      </c>
      <c r="AL707" t="s">
        <v>3191</v>
      </c>
      <c r="BD707" t="str">
        <f>"49-9071.00"</f>
        <v>49-9071.00</v>
      </c>
      <c r="BE707" t="s">
        <v>169</v>
      </c>
      <c r="BF707" t="s">
        <v>5549</v>
      </c>
      <c r="BG707" t="s">
        <v>3193</v>
      </c>
      <c r="BH707">
        <v>1</v>
      </c>
      <c r="BI707">
        <v>1</v>
      </c>
      <c r="BJ707" s="1">
        <v>45659</v>
      </c>
      <c r="BK707" s="1">
        <v>46023</v>
      </c>
      <c r="BL707" s="1">
        <v>45659</v>
      </c>
      <c r="BM707" s="1">
        <v>46023</v>
      </c>
      <c r="BN707">
        <v>40</v>
      </c>
      <c r="BO707">
        <v>0</v>
      </c>
      <c r="BP707">
        <v>8</v>
      </c>
      <c r="BQ707">
        <v>8</v>
      </c>
      <c r="BR707">
        <v>8</v>
      </c>
      <c r="BS707">
        <v>8</v>
      </c>
      <c r="BT707">
        <v>8</v>
      </c>
      <c r="BU707">
        <v>0</v>
      </c>
      <c r="BV707" t="str">
        <f>"8:00 AM"</f>
        <v>8:00 AM</v>
      </c>
      <c r="BW707" t="str">
        <f>"5:00 PM"</f>
        <v>5:00 PM</v>
      </c>
      <c r="BX707" t="s">
        <v>240</v>
      </c>
      <c r="BY707">
        <v>0</v>
      </c>
      <c r="BZ707">
        <v>24</v>
      </c>
      <c r="CA707" t="s">
        <v>115</v>
      </c>
      <c r="CC707" s="2" t="s">
        <v>5550</v>
      </c>
      <c r="CD707" t="s">
        <v>3185</v>
      </c>
      <c r="CE707" t="s">
        <v>3186</v>
      </c>
      <c r="CF707" t="s">
        <v>119</v>
      </c>
      <c r="CG707" t="s">
        <v>120</v>
      </c>
      <c r="CH707" s="3">
        <v>96950</v>
      </c>
      <c r="CI707" s="4">
        <v>9.75</v>
      </c>
      <c r="CJ707" s="4">
        <v>10</v>
      </c>
      <c r="CK707" s="4">
        <v>14.63</v>
      </c>
      <c r="CL707" s="4">
        <v>15</v>
      </c>
      <c r="CM707" t="s">
        <v>136</v>
      </c>
      <c r="CN707" t="s">
        <v>5551</v>
      </c>
      <c r="CO707" t="s">
        <v>137</v>
      </c>
      <c r="CQ707" t="s">
        <v>138</v>
      </c>
      <c r="CR707" t="s">
        <v>138</v>
      </c>
      <c r="CS707" t="s">
        <v>139</v>
      </c>
      <c r="CT707" t="s">
        <v>138</v>
      </c>
      <c r="CU707" t="s">
        <v>139</v>
      </c>
      <c r="CV707" t="s">
        <v>138</v>
      </c>
      <c r="CW707" t="s">
        <v>139</v>
      </c>
      <c r="CX707" t="s">
        <v>1369</v>
      </c>
      <c r="CY707" s="10">
        <v>16702338600</v>
      </c>
      <c r="CZ707" t="s">
        <v>3191</v>
      </c>
      <c r="DA707" t="s">
        <v>139</v>
      </c>
      <c r="DB707" t="s">
        <v>138</v>
      </c>
      <c r="DC707" t="s">
        <v>115</v>
      </c>
    </row>
    <row r="708" spans="1:112" ht="14.45" customHeight="1" x14ac:dyDescent="0.25">
      <c r="A708" t="s">
        <v>6930</v>
      </c>
      <c r="B708" t="s">
        <v>248</v>
      </c>
      <c r="C708" s="1">
        <v>45548</v>
      </c>
      <c r="D708" s="1">
        <v>45610</v>
      </c>
      <c r="E708" t="s">
        <v>210</v>
      </c>
      <c r="F708" s="1">
        <v>45656</v>
      </c>
      <c r="G708" t="s">
        <v>115</v>
      </c>
      <c r="H708" t="s">
        <v>115</v>
      </c>
      <c r="I708" t="s">
        <v>115</v>
      </c>
      <c r="J708" t="s">
        <v>1501</v>
      </c>
      <c r="L708" t="s">
        <v>1502</v>
      </c>
      <c r="N708" t="s">
        <v>290</v>
      </c>
      <c r="O708" t="s">
        <v>120</v>
      </c>
      <c r="P708" s="3">
        <v>96952</v>
      </c>
      <c r="Q708" t="s">
        <v>121</v>
      </c>
      <c r="S708" s="10">
        <v>16704330422</v>
      </c>
      <c r="U708" t="s">
        <v>1503</v>
      </c>
      <c r="V708">
        <v>212312</v>
      </c>
      <c r="W708" t="s">
        <v>123</v>
      </c>
      <c r="Y708" t="s">
        <v>1504</v>
      </c>
      <c r="Z708" t="s">
        <v>1505</v>
      </c>
      <c r="AA708" t="s">
        <v>1506</v>
      </c>
      <c r="AB708" t="s">
        <v>443</v>
      </c>
      <c r="AC708" t="s">
        <v>1502</v>
      </c>
      <c r="AE708" t="s">
        <v>290</v>
      </c>
      <c r="AF708" t="s">
        <v>120</v>
      </c>
      <c r="AG708" s="3">
        <v>96952</v>
      </c>
      <c r="AH708" t="s">
        <v>121</v>
      </c>
      <c r="AJ708" s="10">
        <v>16704330422</v>
      </c>
      <c r="AL708" t="s">
        <v>1507</v>
      </c>
      <c r="BD708" t="str">
        <f>"47-2073.00"</f>
        <v>47-2073.00</v>
      </c>
      <c r="BE708" t="s">
        <v>4349</v>
      </c>
      <c r="BF708" t="s">
        <v>6931</v>
      </c>
      <c r="BG708" t="s">
        <v>6932</v>
      </c>
      <c r="BH708">
        <v>6</v>
      </c>
      <c r="BI708">
        <v>6</v>
      </c>
      <c r="BJ708" s="1">
        <v>45658</v>
      </c>
      <c r="BK708" s="1">
        <v>46022</v>
      </c>
      <c r="BL708" s="1">
        <v>45658</v>
      </c>
      <c r="BM708" s="1">
        <v>46022</v>
      </c>
      <c r="BN708">
        <v>40</v>
      </c>
      <c r="BO708">
        <v>0</v>
      </c>
      <c r="BP708">
        <v>8</v>
      </c>
      <c r="BQ708">
        <v>8</v>
      </c>
      <c r="BR708">
        <v>8</v>
      </c>
      <c r="BS708">
        <v>8</v>
      </c>
      <c r="BT708">
        <v>8</v>
      </c>
      <c r="BU708">
        <v>0</v>
      </c>
      <c r="BV708" t="str">
        <f>"7:30 AM"</f>
        <v>7:30 AM</v>
      </c>
      <c r="BW708" t="str">
        <f>"4:30 PM"</f>
        <v>4:30 PM</v>
      </c>
      <c r="BX708" t="s">
        <v>240</v>
      </c>
      <c r="BY708">
        <v>0</v>
      </c>
      <c r="BZ708">
        <v>12</v>
      </c>
      <c r="CA708" t="s">
        <v>115</v>
      </c>
      <c r="CC708" t="s">
        <v>6933</v>
      </c>
      <c r="CD708" t="s">
        <v>1502</v>
      </c>
      <c r="CF708" t="s">
        <v>290</v>
      </c>
      <c r="CG708" t="s">
        <v>120</v>
      </c>
      <c r="CH708" s="3">
        <v>96952</v>
      </c>
      <c r="CI708" s="4">
        <v>12</v>
      </c>
      <c r="CJ708" s="4">
        <v>13</v>
      </c>
      <c r="CK708" s="4">
        <v>18</v>
      </c>
      <c r="CL708" s="4">
        <v>19.5</v>
      </c>
      <c r="CM708" t="s">
        <v>136</v>
      </c>
      <c r="CN708" t="s">
        <v>3755</v>
      </c>
      <c r="CO708" t="s">
        <v>173</v>
      </c>
      <c r="CQ708" t="s">
        <v>115</v>
      </c>
      <c r="CR708" t="s">
        <v>138</v>
      </c>
      <c r="CS708" t="s">
        <v>138</v>
      </c>
      <c r="CT708" t="s">
        <v>138</v>
      </c>
      <c r="CU708" t="s">
        <v>139</v>
      </c>
      <c r="CV708" t="s">
        <v>138</v>
      </c>
      <c r="CW708" t="s">
        <v>138</v>
      </c>
      <c r="CX708" t="s">
        <v>3756</v>
      </c>
      <c r="CY708" s="10">
        <v>16704330422</v>
      </c>
      <c r="CZ708" t="s">
        <v>1507</v>
      </c>
      <c r="DA708" t="s">
        <v>139</v>
      </c>
      <c r="DB708" t="s">
        <v>138</v>
      </c>
      <c r="DC708" t="s">
        <v>115</v>
      </c>
    </row>
    <row r="709" spans="1:112" ht="14.45" customHeight="1" x14ac:dyDescent="0.25">
      <c r="A709" t="s">
        <v>7102</v>
      </c>
      <c r="B709" t="s">
        <v>158</v>
      </c>
      <c r="C709" s="1">
        <v>45539</v>
      </c>
      <c r="D709" s="1">
        <v>45610</v>
      </c>
      <c r="E709" t="s">
        <v>114</v>
      </c>
      <c r="G709" t="s">
        <v>115</v>
      </c>
      <c r="H709" t="s">
        <v>115</v>
      </c>
      <c r="I709" t="s">
        <v>115</v>
      </c>
      <c r="J709" t="s">
        <v>269</v>
      </c>
      <c r="K709" t="s">
        <v>270</v>
      </c>
      <c r="L709" t="s">
        <v>271</v>
      </c>
      <c r="M709" t="s">
        <v>6343</v>
      </c>
      <c r="N709" t="s">
        <v>272</v>
      </c>
      <c r="O709" t="s">
        <v>120</v>
      </c>
      <c r="P709" s="3">
        <v>96952</v>
      </c>
      <c r="Q709" t="s">
        <v>121</v>
      </c>
      <c r="S709" s="10">
        <v>16704335682</v>
      </c>
      <c r="U709" t="s">
        <v>273</v>
      </c>
      <c r="V709">
        <v>722511</v>
      </c>
      <c r="W709" t="s">
        <v>123</v>
      </c>
      <c r="Y709" t="s">
        <v>274</v>
      </c>
      <c r="Z709" t="s">
        <v>275</v>
      </c>
      <c r="AA709" t="s">
        <v>276</v>
      </c>
      <c r="AB709" t="s">
        <v>277</v>
      </c>
      <c r="AC709" t="s">
        <v>278</v>
      </c>
      <c r="AE709" t="s">
        <v>279</v>
      </c>
      <c r="AF709" t="s">
        <v>280</v>
      </c>
      <c r="AG709" s="3">
        <v>33315</v>
      </c>
      <c r="AH709" t="s">
        <v>121</v>
      </c>
      <c r="AJ709" s="10">
        <v>13057107039</v>
      </c>
      <c r="AL709" t="s">
        <v>281</v>
      </c>
      <c r="BD709" t="str">
        <f>"35-3031.00"</f>
        <v>35-3031.00</v>
      </c>
      <c r="BE709" t="s">
        <v>1980</v>
      </c>
      <c r="BF709" t="s">
        <v>6344</v>
      </c>
      <c r="BG709" t="s">
        <v>6345</v>
      </c>
      <c r="BH709">
        <v>1</v>
      </c>
      <c r="BJ709" s="1">
        <v>45627</v>
      </c>
      <c r="BK709" s="1">
        <v>45991</v>
      </c>
      <c r="BN709">
        <v>40</v>
      </c>
      <c r="BO709">
        <v>0</v>
      </c>
      <c r="BP709">
        <v>8</v>
      </c>
      <c r="BQ709">
        <v>8</v>
      </c>
      <c r="BR709">
        <v>8</v>
      </c>
      <c r="BS709">
        <v>8</v>
      </c>
      <c r="BT709">
        <v>8</v>
      </c>
      <c r="BU709">
        <v>0</v>
      </c>
      <c r="BV709" t="str">
        <f>"6:00 AM"</f>
        <v>6:00 AM</v>
      </c>
      <c r="BW709" t="str">
        <f>"10:00 PM"</f>
        <v>10:00 PM</v>
      </c>
      <c r="BX709" t="s">
        <v>240</v>
      </c>
      <c r="BY709">
        <v>0</v>
      </c>
      <c r="BZ709">
        <v>0</v>
      </c>
      <c r="CA709" t="s">
        <v>115</v>
      </c>
      <c r="CC709" t="s">
        <v>224</v>
      </c>
      <c r="CD709" t="s">
        <v>271</v>
      </c>
      <c r="CF709" t="s">
        <v>272</v>
      </c>
      <c r="CG709" t="s">
        <v>120</v>
      </c>
      <c r="CH709" s="3">
        <v>96952</v>
      </c>
      <c r="CI709" s="4">
        <v>8.0399999999999991</v>
      </c>
      <c r="CJ709" s="4">
        <v>8.0399999999999991</v>
      </c>
      <c r="CK709" s="4">
        <v>12.06</v>
      </c>
      <c r="CL709" s="4">
        <v>12.06</v>
      </c>
      <c r="CM709" t="s">
        <v>136</v>
      </c>
      <c r="CN709" t="s">
        <v>139</v>
      </c>
      <c r="CO709" t="s">
        <v>137</v>
      </c>
      <c r="CQ709" t="s">
        <v>115</v>
      </c>
      <c r="CR709" t="s">
        <v>138</v>
      </c>
      <c r="CS709" t="s">
        <v>139</v>
      </c>
      <c r="CT709" t="s">
        <v>138</v>
      </c>
      <c r="CU709" t="s">
        <v>139</v>
      </c>
      <c r="CV709" t="s">
        <v>138</v>
      </c>
      <c r="CW709" t="s">
        <v>139</v>
      </c>
      <c r="CX709" t="s">
        <v>2917</v>
      </c>
      <c r="CY709" s="10">
        <v>16702853413</v>
      </c>
      <c r="CZ709" t="s">
        <v>281</v>
      </c>
      <c r="DA709" t="s">
        <v>139</v>
      </c>
      <c r="DB709" t="s">
        <v>138</v>
      </c>
      <c r="DC709" t="s">
        <v>115</v>
      </c>
    </row>
    <row r="710" spans="1:112" ht="14.45" customHeight="1" x14ac:dyDescent="0.25">
      <c r="A710" t="s">
        <v>7441</v>
      </c>
      <c r="B710" t="s">
        <v>248</v>
      </c>
      <c r="C710" s="1">
        <v>45460</v>
      </c>
      <c r="D710" s="1">
        <v>45610</v>
      </c>
      <c r="E710" t="s">
        <v>114</v>
      </c>
      <c r="G710" t="s">
        <v>115</v>
      </c>
      <c r="H710" t="s">
        <v>115</v>
      </c>
      <c r="I710" t="s">
        <v>115</v>
      </c>
      <c r="J710" t="s">
        <v>7442</v>
      </c>
      <c r="K710" t="s">
        <v>7443</v>
      </c>
      <c r="L710" t="s">
        <v>7444</v>
      </c>
      <c r="M710" t="s">
        <v>7445</v>
      </c>
      <c r="N710" t="s">
        <v>119</v>
      </c>
      <c r="O710" t="s">
        <v>120</v>
      </c>
      <c r="P710" s="3">
        <v>96950</v>
      </c>
      <c r="Q710" t="s">
        <v>121</v>
      </c>
      <c r="S710" s="10">
        <v>16702336927</v>
      </c>
      <c r="U710" t="s">
        <v>7446</v>
      </c>
      <c r="V710">
        <v>236220</v>
      </c>
      <c r="W710" t="s">
        <v>123</v>
      </c>
      <c r="Y710" t="s">
        <v>7447</v>
      </c>
      <c r="Z710" t="s">
        <v>7448</v>
      </c>
      <c r="AA710" t="s">
        <v>7449</v>
      </c>
      <c r="AB710" t="s">
        <v>295</v>
      </c>
      <c r="AC710" t="s">
        <v>4291</v>
      </c>
      <c r="AE710" t="s">
        <v>119</v>
      </c>
      <c r="AF710" t="s">
        <v>120</v>
      </c>
      <c r="AG710" s="3">
        <v>96950</v>
      </c>
      <c r="AH710" t="s">
        <v>121</v>
      </c>
      <c r="AJ710" s="10">
        <v>16702336927</v>
      </c>
      <c r="AL710" t="s">
        <v>5257</v>
      </c>
      <c r="BD710" t="str">
        <f>"17-3011.00"</f>
        <v>17-3011.00</v>
      </c>
      <c r="BE710" t="s">
        <v>1408</v>
      </c>
      <c r="BF710" t="s">
        <v>7450</v>
      </c>
      <c r="BG710" t="s">
        <v>1410</v>
      </c>
      <c r="BH710">
        <v>3</v>
      </c>
      <c r="BI710">
        <v>3</v>
      </c>
      <c r="BJ710" s="1">
        <v>45566</v>
      </c>
      <c r="BK710" s="1">
        <v>45930</v>
      </c>
      <c r="BL710" s="1">
        <v>45610</v>
      </c>
      <c r="BM710" s="1">
        <v>45930</v>
      </c>
      <c r="BN710">
        <v>40</v>
      </c>
      <c r="BO710">
        <v>0</v>
      </c>
      <c r="BP710">
        <v>8</v>
      </c>
      <c r="BQ710">
        <v>8</v>
      </c>
      <c r="BR710">
        <v>8</v>
      </c>
      <c r="BS710">
        <v>8</v>
      </c>
      <c r="BT710">
        <v>8</v>
      </c>
      <c r="BU710">
        <v>0</v>
      </c>
      <c r="BV710" t="str">
        <f>"8:00 AM"</f>
        <v>8:00 AM</v>
      </c>
      <c r="BW710" t="str">
        <f>"5:00 PM"</f>
        <v>5:00 PM</v>
      </c>
      <c r="BX710" t="s">
        <v>189</v>
      </c>
      <c r="BY710">
        <v>0</v>
      </c>
      <c r="BZ710">
        <v>24</v>
      </c>
      <c r="CA710" t="s">
        <v>115</v>
      </c>
      <c r="CC710" t="s">
        <v>7451</v>
      </c>
      <c r="CD710" t="s">
        <v>4291</v>
      </c>
      <c r="CE710" t="s">
        <v>321</v>
      </c>
      <c r="CF710" t="s">
        <v>119</v>
      </c>
      <c r="CG710" t="s">
        <v>120</v>
      </c>
      <c r="CH710" s="3">
        <v>96950</v>
      </c>
      <c r="CI710" s="4">
        <v>16.93</v>
      </c>
      <c r="CJ710" s="4">
        <v>16.93</v>
      </c>
      <c r="CM710" t="s">
        <v>136</v>
      </c>
      <c r="CO710" t="s">
        <v>137</v>
      </c>
      <c r="CQ710" t="s">
        <v>115</v>
      </c>
      <c r="CR710" t="s">
        <v>138</v>
      </c>
      <c r="CS710" t="s">
        <v>139</v>
      </c>
      <c r="CT710" t="s">
        <v>139</v>
      </c>
      <c r="CU710" t="s">
        <v>139</v>
      </c>
      <c r="CV710" t="s">
        <v>138</v>
      </c>
      <c r="CW710" t="s">
        <v>139</v>
      </c>
      <c r="CX710" t="s">
        <v>1122</v>
      </c>
      <c r="CY710" s="10">
        <v>16702336927</v>
      </c>
      <c r="CZ710" t="s">
        <v>5257</v>
      </c>
      <c r="DA710" t="s">
        <v>139</v>
      </c>
      <c r="DB710" t="s">
        <v>138</v>
      </c>
      <c r="DC710" t="s">
        <v>115</v>
      </c>
    </row>
    <row r="711" spans="1:112" ht="14.45" customHeight="1" x14ac:dyDescent="0.25">
      <c r="A711" t="s">
        <v>8351</v>
      </c>
      <c r="B711" t="s">
        <v>158</v>
      </c>
      <c r="C711" s="1">
        <v>45463</v>
      </c>
      <c r="D711" s="1">
        <v>45610</v>
      </c>
      <c r="E711" t="s">
        <v>114</v>
      </c>
      <c r="G711" t="s">
        <v>115</v>
      </c>
      <c r="H711" t="s">
        <v>115</v>
      </c>
      <c r="I711" t="s">
        <v>115</v>
      </c>
      <c r="J711" t="s">
        <v>1239</v>
      </c>
      <c r="K711" t="s">
        <v>2055</v>
      </c>
      <c r="L711" t="s">
        <v>1241</v>
      </c>
      <c r="N711" t="s">
        <v>128</v>
      </c>
      <c r="O711" t="s">
        <v>120</v>
      </c>
      <c r="P711" s="3">
        <v>96950</v>
      </c>
      <c r="Q711" t="s">
        <v>121</v>
      </c>
      <c r="S711" s="10">
        <v>16707833052</v>
      </c>
      <c r="U711" t="s">
        <v>1242</v>
      </c>
      <c r="V711">
        <v>561311</v>
      </c>
      <c r="W711" t="s">
        <v>123</v>
      </c>
      <c r="Y711" t="s">
        <v>1243</v>
      </c>
      <c r="Z711" t="s">
        <v>1244</v>
      </c>
      <c r="AB711" t="s">
        <v>218</v>
      </c>
      <c r="AC711" t="s">
        <v>1241</v>
      </c>
      <c r="AE711" t="s">
        <v>128</v>
      </c>
      <c r="AF711" t="s">
        <v>120</v>
      </c>
      <c r="AG711" s="3">
        <v>96950</v>
      </c>
      <c r="AH711" t="s">
        <v>121</v>
      </c>
      <c r="AJ711" s="10">
        <v>16707833052</v>
      </c>
      <c r="AL711" t="s">
        <v>1245</v>
      </c>
      <c r="BD711" t="str">
        <f>"37-2011.00"</f>
        <v>37-2011.00</v>
      </c>
      <c r="BE711" t="s">
        <v>1133</v>
      </c>
      <c r="BF711" t="s">
        <v>8352</v>
      </c>
      <c r="BG711" t="s">
        <v>1726</v>
      </c>
      <c r="BH711">
        <v>15</v>
      </c>
      <c r="BJ711" s="1">
        <v>45566</v>
      </c>
      <c r="BK711" s="1">
        <v>45930</v>
      </c>
      <c r="BN711">
        <v>35</v>
      </c>
      <c r="BO711">
        <v>0</v>
      </c>
      <c r="BP711">
        <v>7</v>
      </c>
      <c r="BQ711">
        <v>7</v>
      </c>
      <c r="BR711">
        <v>7</v>
      </c>
      <c r="BS711">
        <v>7</v>
      </c>
      <c r="BT711">
        <v>7</v>
      </c>
      <c r="BU711">
        <v>0</v>
      </c>
      <c r="BV711" t="str">
        <f>"8:00 AM"</f>
        <v>8:00 AM</v>
      </c>
      <c r="BW711" t="str">
        <f>"3:00 PM"</f>
        <v>3:00 PM</v>
      </c>
      <c r="BX711" t="s">
        <v>240</v>
      </c>
      <c r="BY711">
        <v>0</v>
      </c>
      <c r="BZ711">
        <v>3</v>
      </c>
      <c r="CA711" t="s">
        <v>115</v>
      </c>
      <c r="CC711" t="s">
        <v>8353</v>
      </c>
      <c r="CD711" t="s">
        <v>1249</v>
      </c>
      <c r="CF711" t="s">
        <v>128</v>
      </c>
      <c r="CG711" t="s">
        <v>120</v>
      </c>
      <c r="CH711" s="3">
        <v>96950</v>
      </c>
      <c r="CI711" s="4">
        <v>8.15</v>
      </c>
      <c r="CJ711" s="4">
        <v>8.15</v>
      </c>
      <c r="CK711" s="4">
        <v>12.23</v>
      </c>
      <c r="CL711" s="4">
        <v>12.23</v>
      </c>
      <c r="CM711" t="s">
        <v>136</v>
      </c>
      <c r="CN711" t="s">
        <v>224</v>
      </c>
      <c r="CO711" t="s">
        <v>137</v>
      </c>
      <c r="CQ711" t="s">
        <v>115</v>
      </c>
      <c r="CR711" t="s">
        <v>138</v>
      </c>
      <c r="CS711" t="s">
        <v>139</v>
      </c>
      <c r="CT711" t="s">
        <v>138</v>
      </c>
      <c r="CU711" t="s">
        <v>139</v>
      </c>
      <c r="CV711" t="s">
        <v>138</v>
      </c>
      <c r="CW711" t="s">
        <v>139</v>
      </c>
      <c r="CX711" t="s">
        <v>8354</v>
      </c>
      <c r="CY711" s="10">
        <v>16702353052</v>
      </c>
      <c r="CZ711" t="s">
        <v>1251</v>
      </c>
      <c r="DA711" t="s">
        <v>139</v>
      </c>
      <c r="DB711" t="s">
        <v>138</v>
      </c>
      <c r="DC711" t="s">
        <v>115</v>
      </c>
    </row>
    <row r="712" spans="1:112" ht="14.45" customHeight="1" x14ac:dyDescent="0.25">
      <c r="A712" t="s">
        <v>10024</v>
      </c>
      <c r="B712" t="s">
        <v>248</v>
      </c>
      <c r="C712" s="1">
        <v>45565</v>
      </c>
      <c r="D712" s="1">
        <v>45610</v>
      </c>
      <c r="E712" t="s">
        <v>114</v>
      </c>
      <c r="G712" t="s">
        <v>115</v>
      </c>
      <c r="H712" t="s">
        <v>115</v>
      </c>
      <c r="I712" t="s">
        <v>115</v>
      </c>
      <c r="J712" t="s">
        <v>8931</v>
      </c>
      <c r="K712" t="s">
        <v>8932</v>
      </c>
      <c r="L712" t="s">
        <v>8933</v>
      </c>
      <c r="M712" t="s">
        <v>8934</v>
      </c>
      <c r="N712" t="s">
        <v>128</v>
      </c>
      <c r="O712" t="s">
        <v>120</v>
      </c>
      <c r="P712" s="3">
        <v>96950</v>
      </c>
      <c r="Q712" t="s">
        <v>121</v>
      </c>
      <c r="S712" s="10">
        <v>16702858609</v>
      </c>
      <c r="U712" t="s">
        <v>8935</v>
      </c>
      <c r="V712">
        <v>812112</v>
      </c>
      <c r="W712" t="s">
        <v>123</v>
      </c>
      <c r="Y712" t="s">
        <v>8936</v>
      </c>
      <c r="Z712" t="s">
        <v>8937</v>
      </c>
      <c r="AB712" t="s">
        <v>1843</v>
      </c>
      <c r="AC712" t="s">
        <v>8933</v>
      </c>
      <c r="AD712" t="s">
        <v>8934</v>
      </c>
      <c r="AE712" t="s">
        <v>128</v>
      </c>
      <c r="AF712" t="s">
        <v>120</v>
      </c>
      <c r="AG712" s="3">
        <v>96950</v>
      </c>
      <c r="AH712" t="s">
        <v>121</v>
      </c>
      <c r="AJ712" s="10">
        <v>16702853699</v>
      </c>
      <c r="AL712" t="s">
        <v>8938</v>
      </c>
      <c r="BD712" t="str">
        <f>"39-5012.00"</f>
        <v>39-5012.00</v>
      </c>
      <c r="BE712" t="s">
        <v>1772</v>
      </c>
      <c r="BF712" t="s">
        <v>8939</v>
      </c>
      <c r="BG712" t="s">
        <v>4413</v>
      </c>
      <c r="BH712">
        <v>3</v>
      </c>
      <c r="BI712">
        <v>3</v>
      </c>
      <c r="BJ712" s="1">
        <v>45597</v>
      </c>
      <c r="BK712" s="1">
        <v>45930</v>
      </c>
      <c r="BL712" s="1">
        <v>45610</v>
      </c>
      <c r="BM712" s="1">
        <v>45930</v>
      </c>
      <c r="BN712">
        <v>35</v>
      </c>
      <c r="BO712">
        <v>5</v>
      </c>
      <c r="BP712">
        <v>5</v>
      </c>
      <c r="BQ712">
        <v>5</v>
      </c>
      <c r="BR712">
        <v>5</v>
      </c>
      <c r="BS712">
        <v>5</v>
      </c>
      <c r="BT712">
        <v>5</v>
      </c>
      <c r="BU712">
        <v>5</v>
      </c>
      <c r="BV712" t="str">
        <f>"12:00 PM"</f>
        <v>12:00 PM</v>
      </c>
      <c r="BW712" t="str">
        <f>"6:00 PM"</f>
        <v>6:00 PM</v>
      </c>
      <c r="BX712" t="s">
        <v>133</v>
      </c>
      <c r="BY712">
        <v>0</v>
      </c>
      <c r="BZ712">
        <v>12</v>
      </c>
      <c r="CA712" t="s">
        <v>115</v>
      </c>
      <c r="CC712" s="2" t="s">
        <v>10025</v>
      </c>
      <c r="CD712" t="s">
        <v>8934</v>
      </c>
      <c r="CF712" t="s">
        <v>128</v>
      </c>
      <c r="CG712" t="s">
        <v>120</v>
      </c>
      <c r="CH712" s="3">
        <v>96950</v>
      </c>
      <c r="CI712" s="4">
        <v>7.98</v>
      </c>
      <c r="CJ712" s="4">
        <v>7.98</v>
      </c>
      <c r="CK712" s="4">
        <v>11.97</v>
      </c>
      <c r="CL712" s="4">
        <v>11.97</v>
      </c>
      <c r="CM712" t="s">
        <v>136</v>
      </c>
      <c r="CN712" t="s">
        <v>224</v>
      </c>
      <c r="CO712" t="s">
        <v>137</v>
      </c>
      <c r="CQ712" t="s">
        <v>115</v>
      </c>
      <c r="CR712" t="s">
        <v>138</v>
      </c>
      <c r="CS712" t="s">
        <v>139</v>
      </c>
      <c r="CT712" t="s">
        <v>138</v>
      </c>
      <c r="CU712" t="s">
        <v>139</v>
      </c>
      <c r="CV712" t="s">
        <v>138</v>
      </c>
      <c r="CW712" t="s">
        <v>139</v>
      </c>
      <c r="CX712" t="s">
        <v>7397</v>
      </c>
      <c r="CY712" s="10">
        <v>16702858609</v>
      </c>
      <c r="CZ712" t="s">
        <v>8938</v>
      </c>
      <c r="DA712" t="s">
        <v>331</v>
      </c>
      <c r="DB712" t="s">
        <v>138</v>
      </c>
      <c r="DC712" t="s">
        <v>115</v>
      </c>
    </row>
    <row r="713" spans="1:112" ht="14.45" customHeight="1" x14ac:dyDescent="0.25">
      <c r="A713" t="s">
        <v>10060</v>
      </c>
      <c r="B713" t="s">
        <v>113</v>
      </c>
      <c r="C713" s="1">
        <v>45610</v>
      </c>
      <c r="D713" s="1">
        <v>45610</v>
      </c>
      <c r="E713" t="s">
        <v>114</v>
      </c>
      <c r="G713" t="s">
        <v>115</v>
      </c>
      <c r="H713" t="s">
        <v>115</v>
      </c>
      <c r="I713" t="s">
        <v>115</v>
      </c>
      <c r="J713" t="s">
        <v>2234</v>
      </c>
      <c r="K713" t="s">
        <v>2235</v>
      </c>
      <c r="L713" t="s">
        <v>2236</v>
      </c>
      <c r="M713" t="s">
        <v>2237</v>
      </c>
      <c r="N713" t="s">
        <v>290</v>
      </c>
      <c r="O713" t="s">
        <v>120</v>
      </c>
      <c r="P713" s="3">
        <v>96952</v>
      </c>
      <c r="Q713" t="s">
        <v>121</v>
      </c>
      <c r="S713" s="10">
        <v>16716473668</v>
      </c>
      <c r="U713" t="s">
        <v>2238</v>
      </c>
      <c r="V713">
        <v>236220</v>
      </c>
      <c r="W713" t="s">
        <v>123</v>
      </c>
      <c r="Y713" t="s">
        <v>2239</v>
      </c>
      <c r="Z713" t="s">
        <v>2240</v>
      </c>
      <c r="AB713" t="s">
        <v>754</v>
      </c>
      <c r="AC713" t="s">
        <v>2241</v>
      </c>
      <c r="AD713" t="s">
        <v>2242</v>
      </c>
      <c r="AE713" t="s">
        <v>706</v>
      </c>
      <c r="AF713" t="s">
        <v>707</v>
      </c>
      <c r="AG713" s="3">
        <v>96913</v>
      </c>
      <c r="AH713" t="s">
        <v>121</v>
      </c>
      <c r="AJ713" s="10">
        <v>16716473668</v>
      </c>
      <c r="AL713" t="s">
        <v>2243</v>
      </c>
      <c r="AM713" t="s">
        <v>734</v>
      </c>
      <c r="AN713" t="s">
        <v>2244</v>
      </c>
      <c r="AO713" t="s">
        <v>2245</v>
      </c>
      <c r="AP713" t="s">
        <v>782</v>
      </c>
      <c r="AQ713" t="s">
        <v>2246</v>
      </c>
      <c r="AR713" t="s">
        <v>2247</v>
      </c>
      <c r="AS713" t="s">
        <v>119</v>
      </c>
      <c r="AT713" t="s">
        <v>120</v>
      </c>
      <c r="AU713" s="3">
        <v>96950</v>
      </c>
      <c r="AV713" t="s">
        <v>121</v>
      </c>
      <c r="AX713">
        <v>16702330081</v>
      </c>
      <c r="AZ713" t="s">
        <v>2248</v>
      </c>
      <c r="BA713" t="s">
        <v>2249</v>
      </c>
      <c r="BB713" t="s">
        <v>120</v>
      </c>
      <c r="BC713" t="s">
        <v>2250</v>
      </c>
      <c r="BD713" t="str">
        <f>"53-7021.00"</f>
        <v>53-7021.00</v>
      </c>
      <c r="BE713" t="s">
        <v>5258</v>
      </c>
      <c r="BF713" t="s">
        <v>5651</v>
      </c>
      <c r="BG713" t="s">
        <v>5652</v>
      </c>
      <c r="BH713">
        <v>2</v>
      </c>
      <c r="BJ713" s="1">
        <v>45301</v>
      </c>
      <c r="BK713" s="1">
        <v>45666</v>
      </c>
      <c r="BN713">
        <v>40</v>
      </c>
      <c r="BO713">
        <v>0</v>
      </c>
      <c r="BP713">
        <v>8</v>
      </c>
      <c r="BQ713">
        <v>8</v>
      </c>
      <c r="BR713">
        <v>8</v>
      </c>
      <c r="BS713">
        <v>8</v>
      </c>
      <c r="BT713">
        <v>8</v>
      </c>
      <c r="BU713">
        <v>0</v>
      </c>
      <c r="BV713" t="str">
        <f>"8:00 AM"</f>
        <v>8:00 AM</v>
      </c>
      <c r="BW713" t="str">
        <f>"5:00 PM"</f>
        <v>5:00 PM</v>
      </c>
      <c r="BX713" t="s">
        <v>133</v>
      </c>
      <c r="BY713">
        <v>0</v>
      </c>
      <c r="BZ713">
        <v>12</v>
      </c>
      <c r="CA713" t="s">
        <v>115</v>
      </c>
      <c r="CC713" t="s">
        <v>10061</v>
      </c>
      <c r="CD713" t="s">
        <v>2253</v>
      </c>
      <c r="CF713" t="s">
        <v>290</v>
      </c>
      <c r="CG713" t="s">
        <v>120</v>
      </c>
      <c r="CH713" s="3">
        <v>96952</v>
      </c>
      <c r="CI713" s="4">
        <v>8.91</v>
      </c>
      <c r="CK713" s="4">
        <v>13.37</v>
      </c>
      <c r="CM713" t="s">
        <v>136</v>
      </c>
      <c r="CN713" t="s">
        <v>10062</v>
      </c>
      <c r="CO713" t="s">
        <v>137</v>
      </c>
      <c r="CQ713" t="s">
        <v>115</v>
      </c>
      <c r="CR713" t="s">
        <v>138</v>
      </c>
      <c r="CS713" t="s">
        <v>138</v>
      </c>
      <c r="CT713" t="s">
        <v>138</v>
      </c>
      <c r="CU713" t="s">
        <v>139</v>
      </c>
      <c r="CV713" t="s">
        <v>138</v>
      </c>
      <c r="CW713" t="s">
        <v>138</v>
      </c>
      <c r="CX713" t="s">
        <v>10063</v>
      </c>
      <c r="CY713" s="10">
        <v>16716473668</v>
      </c>
      <c r="CZ713" t="s">
        <v>2243</v>
      </c>
      <c r="DA713" t="s">
        <v>139</v>
      </c>
      <c r="DB713" t="s">
        <v>138</v>
      </c>
      <c r="DC713" t="s">
        <v>115</v>
      </c>
    </row>
    <row r="714" spans="1:112" ht="14.45" customHeight="1" x14ac:dyDescent="0.25">
      <c r="A714" t="s">
        <v>10369</v>
      </c>
      <c r="B714" t="s">
        <v>113</v>
      </c>
      <c r="C714" s="1">
        <v>45540</v>
      </c>
      <c r="D714" s="1">
        <v>45610</v>
      </c>
      <c r="E714" t="s">
        <v>210</v>
      </c>
      <c r="F714" s="1">
        <v>45656</v>
      </c>
      <c r="G714" t="s">
        <v>115</v>
      </c>
      <c r="H714" t="s">
        <v>115</v>
      </c>
      <c r="I714" t="s">
        <v>115</v>
      </c>
      <c r="J714" t="s">
        <v>5071</v>
      </c>
      <c r="K714" t="s">
        <v>5072</v>
      </c>
      <c r="L714" t="s">
        <v>5073</v>
      </c>
      <c r="N714" t="s">
        <v>128</v>
      </c>
      <c r="O714" t="s">
        <v>120</v>
      </c>
      <c r="P714" s="3">
        <v>96950</v>
      </c>
      <c r="Q714" t="s">
        <v>121</v>
      </c>
      <c r="S714" s="10">
        <v>16702347898</v>
      </c>
      <c r="U714" t="s">
        <v>5074</v>
      </c>
      <c r="V714">
        <v>56132</v>
      </c>
      <c r="W714" t="s">
        <v>123</v>
      </c>
      <c r="Y714" t="s">
        <v>5075</v>
      </c>
      <c r="Z714" t="s">
        <v>5076</v>
      </c>
      <c r="AA714" t="s">
        <v>5077</v>
      </c>
      <c r="AB714" t="s">
        <v>895</v>
      </c>
      <c r="AC714" t="s">
        <v>5073</v>
      </c>
      <c r="AD714" t="s">
        <v>5078</v>
      </c>
      <c r="AE714" t="s">
        <v>128</v>
      </c>
      <c r="AF714" t="s">
        <v>120</v>
      </c>
      <c r="AG714" s="3">
        <v>96950</v>
      </c>
      <c r="AH714" t="s">
        <v>121</v>
      </c>
      <c r="AJ714" s="10">
        <v>16702347898</v>
      </c>
      <c r="AL714" t="s">
        <v>5079</v>
      </c>
      <c r="BD714" t="str">
        <f>"37-2012.00"</f>
        <v>37-2012.00</v>
      </c>
      <c r="BE714" t="s">
        <v>647</v>
      </c>
      <c r="BF714" t="s">
        <v>5080</v>
      </c>
      <c r="BG714" t="s">
        <v>5081</v>
      </c>
      <c r="BH714">
        <v>2</v>
      </c>
      <c r="BJ714" s="1">
        <v>45658</v>
      </c>
      <c r="BK714" s="1">
        <v>46022</v>
      </c>
      <c r="BN714">
        <v>35</v>
      </c>
      <c r="BO714">
        <v>0</v>
      </c>
      <c r="BP714">
        <v>7</v>
      </c>
      <c r="BQ714">
        <v>7</v>
      </c>
      <c r="BR714">
        <v>7</v>
      </c>
      <c r="BS714">
        <v>7</v>
      </c>
      <c r="BT714">
        <v>7</v>
      </c>
      <c r="BU714">
        <v>0</v>
      </c>
      <c r="BV714" t="str">
        <f>"8:00 AM"</f>
        <v>8:00 AM</v>
      </c>
      <c r="BW714" t="str">
        <f>"4:00 PM"</f>
        <v>4:00 PM</v>
      </c>
      <c r="BX714" t="s">
        <v>133</v>
      </c>
      <c r="BY714">
        <v>0</v>
      </c>
      <c r="BZ714">
        <v>3</v>
      </c>
      <c r="CA714" t="s">
        <v>115</v>
      </c>
      <c r="CC714" s="2" t="s">
        <v>10370</v>
      </c>
      <c r="CD714" t="s">
        <v>7799</v>
      </c>
      <c r="CF714" t="s">
        <v>145</v>
      </c>
      <c r="CG714" t="s">
        <v>120</v>
      </c>
      <c r="CH714" s="3">
        <v>96951</v>
      </c>
      <c r="CI714" s="4">
        <v>7.77</v>
      </c>
      <c r="CJ714" s="4">
        <v>7.77</v>
      </c>
      <c r="CK714" s="4">
        <v>11.65</v>
      </c>
      <c r="CL714" s="4">
        <v>11.65</v>
      </c>
      <c r="CM714" t="s">
        <v>136</v>
      </c>
      <c r="CN714" t="s">
        <v>139</v>
      </c>
      <c r="CO714" t="s">
        <v>137</v>
      </c>
      <c r="CQ714" t="s">
        <v>115</v>
      </c>
      <c r="CR714" t="s">
        <v>138</v>
      </c>
      <c r="CS714" t="s">
        <v>139</v>
      </c>
      <c r="CT714" t="s">
        <v>138</v>
      </c>
      <c r="CU714" t="s">
        <v>139</v>
      </c>
      <c r="CV714" t="s">
        <v>138</v>
      </c>
      <c r="CW714" t="s">
        <v>139</v>
      </c>
      <c r="CX714" t="s">
        <v>10371</v>
      </c>
      <c r="CY714" s="10">
        <v>16702347898</v>
      </c>
      <c r="CZ714" t="s">
        <v>5079</v>
      </c>
      <c r="DA714" t="s">
        <v>331</v>
      </c>
      <c r="DB714" t="s">
        <v>138</v>
      </c>
      <c r="DC714" t="s">
        <v>115</v>
      </c>
    </row>
    <row r="715" spans="1:112" ht="14.45" customHeight="1" x14ac:dyDescent="0.25">
      <c r="A715" t="s">
        <v>10373</v>
      </c>
      <c r="B715" t="s">
        <v>248</v>
      </c>
      <c r="C715" s="1">
        <v>45516</v>
      </c>
      <c r="D715" s="1">
        <v>45610</v>
      </c>
      <c r="E715" t="s">
        <v>114</v>
      </c>
      <c r="G715" t="s">
        <v>138</v>
      </c>
      <c r="H715" t="s">
        <v>115</v>
      </c>
      <c r="I715" t="s">
        <v>115</v>
      </c>
      <c r="J715" t="s">
        <v>4041</v>
      </c>
      <c r="K715" t="s">
        <v>4042</v>
      </c>
      <c r="L715" t="s">
        <v>4043</v>
      </c>
      <c r="N715" t="s">
        <v>128</v>
      </c>
      <c r="O715" t="s">
        <v>120</v>
      </c>
      <c r="P715" s="3">
        <v>96950</v>
      </c>
      <c r="Q715" t="s">
        <v>121</v>
      </c>
      <c r="S715" s="10">
        <v>16702375051</v>
      </c>
      <c r="U715" t="s">
        <v>4044</v>
      </c>
      <c r="V715">
        <v>721110</v>
      </c>
      <c r="W715" t="s">
        <v>123</v>
      </c>
      <c r="Y715" t="s">
        <v>4045</v>
      </c>
      <c r="Z715" t="s">
        <v>4046</v>
      </c>
      <c r="AB715" t="s">
        <v>516</v>
      </c>
      <c r="AC715" t="s">
        <v>4043</v>
      </c>
      <c r="AE715" t="s">
        <v>128</v>
      </c>
      <c r="AF715" t="s">
        <v>120</v>
      </c>
      <c r="AG715" s="3">
        <v>96950</v>
      </c>
      <c r="AH715" t="s">
        <v>121</v>
      </c>
      <c r="AJ715" s="10">
        <v>16702375051</v>
      </c>
      <c r="AL715" t="s">
        <v>4047</v>
      </c>
      <c r="BD715" t="str">
        <f>"13-2011.00"</f>
        <v>13-2011.00</v>
      </c>
      <c r="BE715" t="s">
        <v>893</v>
      </c>
      <c r="BF715" t="s">
        <v>10374</v>
      </c>
      <c r="BG715" t="s">
        <v>10375</v>
      </c>
      <c r="BH715">
        <v>1</v>
      </c>
      <c r="BI715">
        <v>1</v>
      </c>
      <c r="BJ715" s="1">
        <v>45628</v>
      </c>
      <c r="BK715" s="1">
        <v>46722</v>
      </c>
      <c r="BL715" s="1">
        <v>45628</v>
      </c>
      <c r="BM715" s="1">
        <v>46722</v>
      </c>
      <c r="BN715">
        <v>35</v>
      </c>
      <c r="BO715">
        <v>0</v>
      </c>
      <c r="BP715">
        <v>7</v>
      </c>
      <c r="BQ715">
        <v>7</v>
      </c>
      <c r="BR715">
        <v>7</v>
      </c>
      <c r="BS715">
        <v>7</v>
      </c>
      <c r="BT715">
        <v>7</v>
      </c>
      <c r="BU715">
        <v>0</v>
      </c>
      <c r="BV715" t="str">
        <f>"8:00 AM"</f>
        <v>8:00 AM</v>
      </c>
      <c r="BW715" t="str">
        <f>"4:00 PM"</f>
        <v>4:00 PM</v>
      </c>
      <c r="BX715" t="s">
        <v>189</v>
      </c>
      <c r="BY715">
        <v>0</v>
      </c>
      <c r="BZ715">
        <v>24</v>
      </c>
      <c r="CA715" t="s">
        <v>138</v>
      </c>
      <c r="CB715">
        <v>2</v>
      </c>
      <c r="CC715" s="2" t="s">
        <v>10376</v>
      </c>
      <c r="CD715" t="s">
        <v>10377</v>
      </c>
      <c r="CE715" t="s">
        <v>4043</v>
      </c>
      <c r="CF715" t="s">
        <v>128</v>
      </c>
      <c r="CG715" t="s">
        <v>120</v>
      </c>
      <c r="CH715" s="3">
        <v>96950</v>
      </c>
      <c r="CI715" s="4">
        <v>17.48</v>
      </c>
      <c r="CJ715" s="4">
        <v>17.48</v>
      </c>
      <c r="CK715" s="4">
        <v>0</v>
      </c>
      <c r="CL715" s="4">
        <v>0</v>
      </c>
      <c r="CM715" t="s">
        <v>136</v>
      </c>
      <c r="CO715" t="s">
        <v>137</v>
      </c>
      <c r="CQ715" t="s">
        <v>115</v>
      </c>
      <c r="CR715" t="s">
        <v>138</v>
      </c>
      <c r="CS715" t="s">
        <v>139</v>
      </c>
      <c r="CT715" t="s">
        <v>139</v>
      </c>
      <c r="CU715" t="s">
        <v>139</v>
      </c>
      <c r="CV715" t="s">
        <v>138</v>
      </c>
      <c r="CW715" t="s">
        <v>139</v>
      </c>
      <c r="CX715" t="s">
        <v>10378</v>
      </c>
      <c r="CY715" s="10">
        <v>16702375051</v>
      </c>
      <c r="CZ715" t="s">
        <v>4047</v>
      </c>
      <c r="DA715" t="s">
        <v>139</v>
      </c>
      <c r="DB715" t="s">
        <v>138</v>
      </c>
      <c r="DC715" t="s">
        <v>115</v>
      </c>
    </row>
    <row r="716" spans="1:112" ht="14.45" customHeight="1" x14ac:dyDescent="0.25">
      <c r="A716" t="s">
        <v>11247</v>
      </c>
      <c r="B716" t="s">
        <v>1155</v>
      </c>
      <c r="C716" s="1">
        <v>45552</v>
      </c>
      <c r="D716" s="1">
        <v>45610</v>
      </c>
      <c r="E716" t="s">
        <v>210</v>
      </c>
      <c r="F716" s="1">
        <v>45625</v>
      </c>
      <c r="G716" t="s">
        <v>115</v>
      </c>
      <c r="H716" t="s">
        <v>115</v>
      </c>
      <c r="I716" t="s">
        <v>115</v>
      </c>
      <c r="J716" t="s">
        <v>11248</v>
      </c>
      <c r="K716" t="s">
        <v>11249</v>
      </c>
      <c r="L716" t="s">
        <v>11250</v>
      </c>
      <c r="N716" t="s">
        <v>128</v>
      </c>
      <c r="O716" t="s">
        <v>120</v>
      </c>
      <c r="P716" s="3">
        <v>96950</v>
      </c>
      <c r="Q716" t="s">
        <v>121</v>
      </c>
      <c r="S716" s="10">
        <v>16702358641</v>
      </c>
      <c r="U716" t="s">
        <v>7862</v>
      </c>
      <c r="V716">
        <v>72251</v>
      </c>
      <c r="W716" t="s">
        <v>123</v>
      </c>
      <c r="Y716" t="s">
        <v>4189</v>
      </c>
      <c r="Z716" t="s">
        <v>5674</v>
      </c>
      <c r="AA716" t="s">
        <v>1790</v>
      </c>
      <c r="AB716" t="s">
        <v>126</v>
      </c>
      <c r="AC716" t="s">
        <v>11251</v>
      </c>
      <c r="AE716" t="s">
        <v>128</v>
      </c>
      <c r="AF716" t="s">
        <v>120</v>
      </c>
      <c r="AG716" s="3">
        <v>96950</v>
      </c>
      <c r="AH716" t="s">
        <v>121</v>
      </c>
      <c r="AJ716" s="10">
        <v>16702358641</v>
      </c>
      <c r="AL716" t="s">
        <v>7865</v>
      </c>
      <c r="BD716" t="str">
        <f>"35-2014.00"</f>
        <v>35-2014.00</v>
      </c>
      <c r="BE716" t="s">
        <v>221</v>
      </c>
      <c r="BF716" t="s">
        <v>11252</v>
      </c>
      <c r="BG716" t="s">
        <v>373</v>
      </c>
      <c r="BH716">
        <v>8</v>
      </c>
      <c r="BI716">
        <v>6</v>
      </c>
      <c r="BJ716" s="1">
        <v>45627</v>
      </c>
      <c r="BK716" s="1">
        <v>45991</v>
      </c>
      <c r="BL716" s="1">
        <v>45627</v>
      </c>
      <c r="BM716" s="1">
        <v>45991</v>
      </c>
      <c r="BN716">
        <v>35</v>
      </c>
      <c r="BO716">
        <v>7</v>
      </c>
      <c r="BP716">
        <v>7</v>
      </c>
      <c r="BQ716">
        <v>0</v>
      </c>
      <c r="BR716">
        <v>7</v>
      </c>
      <c r="BS716">
        <v>0</v>
      </c>
      <c r="BT716">
        <v>7</v>
      </c>
      <c r="BU716">
        <v>7</v>
      </c>
      <c r="BV716" t="str">
        <f>"6:00 AM"</f>
        <v>6:00 AM</v>
      </c>
      <c r="BW716" t="str">
        <f>"1:00 PM"</f>
        <v>1:00 PM</v>
      </c>
      <c r="BX716" t="s">
        <v>240</v>
      </c>
      <c r="BY716">
        <v>0</v>
      </c>
      <c r="BZ716">
        <v>12</v>
      </c>
      <c r="CA716" t="s">
        <v>115</v>
      </c>
      <c r="CC716" t="s">
        <v>11253</v>
      </c>
      <c r="CD716" t="s">
        <v>11251</v>
      </c>
      <c r="CE716" t="s">
        <v>8110</v>
      </c>
      <c r="CF716" t="s">
        <v>128</v>
      </c>
      <c r="CG716" t="s">
        <v>120</v>
      </c>
      <c r="CH716" s="3">
        <v>96950</v>
      </c>
      <c r="CI716" s="4">
        <v>8.83</v>
      </c>
      <c r="CJ716" s="4">
        <v>9.1</v>
      </c>
      <c r="CK716" s="4">
        <v>13.25</v>
      </c>
      <c r="CL716" s="4">
        <v>13.65</v>
      </c>
      <c r="CM716" t="s">
        <v>136</v>
      </c>
      <c r="CO716" t="s">
        <v>137</v>
      </c>
      <c r="CQ716" t="s">
        <v>115</v>
      </c>
      <c r="CR716" t="s">
        <v>138</v>
      </c>
      <c r="CS716" t="s">
        <v>139</v>
      </c>
      <c r="CT716" t="s">
        <v>138</v>
      </c>
      <c r="CU716" t="s">
        <v>139</v>
      </c>
      <c r="CV716" t="s">
        <v>138</v>
      </c>
      <c r="CW716" t="s">
        <v>139</v>
      </c>
      <c r="CX716" t="s">
        <v>11254</v>
      </c>
      <c r="CY716" s="10">
        <v>16702358641</v>
      </c>
      <c r="CZ716" t="s">
        <v>7865</v>
      </c>
      <c r="DA716" t="s">
        <v>139</v>
      </c>
      <c r="DB716" t="s">
        <v>138</v>
      </c>
      <c r="DC716" t="s">
        <v>115</v>
      </c>
    </row>
    <row r="717" spans="1:112" ht="14.45" customHeight="1" x14ac:dyDescent="0.25">
      <c r="A717" t="s">
        <v>12201</v>
      </c>
      <c r="B717" t="s">
        <v>248</v>
      </c>
      <c r="C717" s="1">
        <v>45536</v>
      </c>
      <c r="D717" s="1">
        <v>45610</v>
      </c>
      <c r="E717" t="s">
        <v>114</v>
      </c>
      <c r="G717" t="s">
        <v>115</v>
      </c>
      <c r="H717" t="s">
        <v>115</v>
      </c>
      <c r="I717" t="s">
        <v>115</v>
      </c>
      <c r="J717" t="s">
        <v>1995</v>
      </c>
      <c r="K717" t="s">
        <v>1996</v>
      </c>
      <c r="L717" t="s">
        <v>1997</v>
      </c>
      <c r="M717" t="s">
        <v>1998</v>
      </c>
      <c r="N717" t="s">
        <v>128</v>
      </c>
      <c r="O717" t="s">
        <v>120</v>
      </c>
      <c r="P717" s="3">
        <v>96950</v>
      </c>
      <c r="Q717" t="s">
        <v>121</v>
      </c>
      <c r="R717" t="s">
        <v>139</v>
      </c>
      <c r="S717" s="10">
        <v>16702349889</v>
      </c>
      <c r="U717" t="s">
        <v>1999</v>
      </c>
      <c r="V717">
        <v>236116</v>
      </c>
      <c r="W717" t="s">
        <v>123</v>
      </c>
      <c r="Y717" t="s">
        <v>2000</v>
      </c>
      <c r="Z717" t="s">
        <v>2001</v>
      </c>
      <c r="AA717" t="s">
        <v>2002</v>
      </c>
      <c r="AB717" t="s">
        <v>908</v>
      </c>
      <c r="AC717" t="s">
        <v>2003</v>
      </c>
      <c r="AD717" t="s">
        <v>1997</v>
      </c>
      <c r="AE717" t="s">
        <v>128</v>
      </c>
      <c r="AF717" t="s">
        <v>120</v>
      </c>
      <c r="AG717" s="3">
        <v>96950</v>
      </c>
      <c r="AH717" t="s">
        <v>121</v>
      </c>
      <c r="AJ717" s="10">
        <v>16702349889</v>
      </c>
      <c r="AL717" t="s">
        <v>2004</v>
      </c>
      <c r="BD717" t="str">
        <f>"49-3042.00"</f>
        <v>49-3042.00</v>
      </c>
      <c r="BE717" t="s">
        <v>1508</v>
      </c>
      <c r="BF717" t="s">
        <v>12202</v>
      </c>
      <c r="BG717" t="s">
        <v>8527</v>
      </c>
      <c r="BH717">
        <v>5</v>
      </c>
      <c r="BI717">
        <v>5</v>
      </c>
      <c r="BJ717" s="1">
        <v>45597</v>
      </c>
      <c r="BK717" s="1">
        <v>45961</v>
      </c>
      <c r="BL717" s="1">
        <v>45610</v>
      </c>
      <c r="BM717" s="1">
        <v>45961</v>
      </c>
      <c r="BN717">
        <v>40</v>
      </c>
      <c r="BO717">
        <v>0</v>
      </c>
      <c r="BP717">
        <v>8</v>
      </c>
      <c r="BQ717">
        <v>8</v>
      </c>
      <c r="BR717">
        <v>8</v>
      </c>
      <c r="BS717">
        <v>8</v>
      </c>
      <c r="BT717">
        <v>8</v>
      </c>
      <c r="BU717">
        <v>0</v>
      </c>
      <c r="BV717" t="str">
        <f>"7:30 AM"</f>
        <v>7:30 AM</v>
      </c>
      <c r="BW717" t="str">
        <f>"4:30 PM"</f>
        <v>4:30 PM</v>
      </c>
      <c r="BX717" t="s">
        <v>133</v>
      </c>
      <c r="BY717">
        <v>0</v>
      </c>
      <c r="BZ717">
        <v>24</v>
      </c>
      <c r="CA717" t="s">
        <v>115</v>
      </c>
      <c r="CC717" t="s">
        <v>12203</v>
      </c>
      <c r="CD717" t="s">
        <v>2003</v>
      </c>
      <c r="CE717" t="s">
        <v>1997</v>
      </c>
      <c r="CF717" t="s">
        <v>128</v>
      </c>
      <c r="CG717" t="s">
        <v>120</v>
      </c>
      <c r="CH717" s="3">
        <v>96950</v>
      </c>
      <c r="CI717" s="4">
        <v>12.48</v>
      </c>
      <c r="CJ717" s="4">
        <v>12.48</v>
      </c>
      <c r="CK717" s="4">
        <v>18.72</v>
      </c>
      <c r="CL717" s="4">
        <v>18.72</v>
      </c>
      <c r="CM717" t="s">
        <v>136</v>
      </c>
      <c r="CN717" t="s">
        <v>2008</v>
      </c>
      <c r="CO717" t="s">
        <v>137</v>
      </c>
      <c r="CQ717" t="s">
        <v>115</v>
      </c>
      <c r="CR717" t="s">
        <v>138</v>
      </c>
      <c r="CS717" t="s">
        <v>139</v>
      </c>
      <c r="CT717" t="s">
        <v>138</v>
      </c>
      <c r="CU717" t="s">
        <v>139</v>
      </c>
      <c r="CV717" t="s">
        <v>138</v>
      </c>
      <c r="CW717" t="s">
        <v>139</v>
      </c>
      <c r="CX717" t="s">
        <v>7301</v>
      </c>
      <c r="CY717" s="10">
        <v>16702349889</v>
      </c>
      <c r="CZ717" t="s">
        <v>2004</v>
      </c>
      <c r="DA717" t="s">
        <v>139</v>
      </c>
      <c r="DB717" t="s">
        <v>138</v>
      </c>
      <c r="DC717" t="s">
        <v>115</v>
      </c>
      <c r="DD717" t="s">
        <v>2000</v>
      </c>
      <c r="DE717" t="s">
        <v>2001</v>
      </c>
      <c r="DF717" t="s">
        <v>149</v>
      </c>
      <c r="DG717" t="s">
        <v>2010</v>
      </c>
      <c r="DH717" t="s">
        <v>2004</v>
      </c>
    </row>
    <row r="718" spans="1:112" ht="14.45" customHeight="1" x14ac:dyDescent="0.25">
      <c r="A718" t="s">
        <v>13578</v>
      </c>
      <c r="B718" t="s">
        <v>248</v>
      </c>
      <c r="C718" s="1">
        <v>45559</v>
      </c>
      <c r="D718" s="1">
        <v>45610</v>
      </c>
      <c r="E718" t="s">
        <v>114</v>
      </c>
      <c r="G718" t="s">
        <v>115</v>
      </c>
      <c r="H718" t="s">
        <v>115</v>
      </c>
      <c r="I718" t="s">
        <v>115</v>
      </c>
      <c r="J718" t="s">
        <v>3814</v>
      </c>
      <c r="K718" t="s">
        <v>5520</v>
      </c>
      <c r="L718" t="s">
        <v>410</v>
      </c>
      <c r="M718" t="s">
        <v>4473</v>
      </c>
      <c r="N718" t="s">
        <v>290</v>
      </c>
      <c r="O718" t="s">
        <v>120</v>
      </c>
      <c r="P718" s="3">
        <v>96952</v>
      </c>
      <c r="Q718" t="s">
        <v>121</v>
      </c>
      <c r="S718" s="10">
        <v>16704334428</v>
      </c>
      <c r="U718" t="s">
        <v>3817</v>
      </c>
      <c r="V718">
        <v>457110</v>
      </c>
      <c r="W718" t="s">
        <v>123</v>
      </c>
      <c r="Y718" t="s">
        <v>3818</v>
      </c>
      <c r="Z718" t="s">
        <v>3819</v>
      </c>
      <c r="AA718" t="s">
        <v>3820</v>
      </c>
      <c r="AB718" t="s">
        <v>256</v>
      </c>
      <c r="AC718" t="s">
        <v>410</v>
      </c>
      <c r="AD718" t="s">
        <v>4473</v>
      </c>
      <c r="AE718" t="s">
        <v>290</v>
      </c>
      <c r="AF718" t="s">
        <v>120</v>
      </c>
      <c r="AG718" s="3">
        <v>96952</v>
      </c>
      <c r="AH718" t="s">
        <v>121</v>
      </c>
      <c r="AJ718" s="10">
        <v>16709894711</v>
      </c>
      <c r="AL718" t="s">
        <v>3821</v>
      </c>
      <c r="BD718" t="str">
        <f>"49-9071.00"</f>
        <v>49-9071.00</v>
      </c>
      <c r="BE718" t="s">
        <v>169</v>
      </c>
      <c r="BF718" t="s">
        <v>5521</v>
      </c>
      <c r="BG718" t="s">
        <v>1120</v>
      </c>
      <c r="BH718">
        <v>6</v>
      </c>
      <c r="BI718">
        <v>6</v>
      </c>
      <c r="BJ718" s="1">
        <v>45658</v>
      </c>
      <c r="BK718" s="1">
        <v>46022</v>
      </c>
      <c r="BL718" s="1">
        <v>45658</v>
      </c>
      <c r="BM718" s="1">
        <v>46022</v>
      </c>
      <c r="BN718">
        <v>40</v>
      </c>
      <c r="BO718">
        <v>0</v>
      </c>
      <c r="BP718">
        <v>8</v>
      </c>
      <c r="BQ718">
        <v>8</v>
      </c>
      <c r="BR718">
        <v>8</v>
      </c>
      <c r="BS718">
        <v>8</v>
      </c>
      <c r="BT718">
        <v>8</v>
      </c>
      <c r="BU718">
        <v>0</v>
      </c>
      <c r="BV718" t="str">
        <f>"7:30 AM"</f>
        <v>7:30 AM</v>
      </c>
      <c r="BW718" t="str">
        <f>"4:30 PM"</f>
        <v>4:30 PM</v>
      </c>
      <c r="BX718" t="s">
        <v>133</v>
      </c>
      <c r="BY718">
        <v>0</v>
      </c>
      <c r="BZ718">
        <v>12</v>
      </c>
      <c r="CA718" t="s">
        <v>115</v>
      </c>
      <c r="CC718" t="s">
        <v>5522</v>
      </c>
      <c r="CD718" t="s">
        <v>5523</v>
      </c>
      <c r="CE718" t="s">
        <v>4473</v>
      </c>
      <c r="CF718" t="s">
        <v>290</v>
      </c>
      <c r="CG718" t="s">
        <v>120</v>
      </c>
      <c r="CH718" s="3">
        <v>96952</v>
      </c>
      <c r="CI718" s="4">
        <v>9.75</v>
      </c>
      <c r="CJ718" s="4">
        <v>9.75</v>
      </c>
      <c r="CK718" s="4">
        <v>14.63</v>
      </c>
      <c r="CL718" s="4">
        <v>14.63</v>
      </c>
      <c r="CM718" t="s">
        <v>136</v>
      </c>
      <c r="CO718" t="s">
        <v>137</v>
      </c>
      <c r="CQ718" t="s">
        <v>115</v>
      </c>
      <c r="CR718" t="s">
        <v>138</v>
      </c>
      <c r="CS718" t="s">
        <v>139</v>
      </c>
      <c r="CT718" t="s">
        <v>138</v>
      </c>
      <c r="CU718" t="s">
        <v>139</v>
      </c>
      <c r="CV718" t="s">
        <v>138</v>
      </c>
      <c r="CW718" t="s">
        <v>139</v>
      </c>
      <c r="CX718" s="2" t="s">
        <v>3825</v>
      </c>
      <c r="CY718" s="10">
        <v>16704334428</v>
      </c>
      <c r="CZ718" t="s">
        <v>3821</v>
      </c>
      <c r="DA718" t="s">
        <v>139</v>
      </c>
      <c r="DB718" t="s">
        <v>138</v>
      </c>
      <c r="DC718" t="s">
        <v>115</v>
      </c>
    </row>
    <row r="719" spans="1:112" ht="14.45" customHeight="1" x14ac:dyDescent="0.25">
      <c r="A719" t="s">
        <v>13590</v>
      </c>
      <c r="B719" t="s">
        <v>113</v>
      </c>
      <c r="C719" s="1">
        <v>45610</v>
      </c>
      <c r="D719" s="1">
        <v>45610</v>
      </c>
      <c r="E719" t="s">
        <v>114</v>
      </c>
      <c r="G719" t="s">
        <v>115</v>
      </c>
      <c r="H719" t="s">
        <v>115</v>
      </c>
      <c r="I719" t="s">
        <v>115</v>
      </c>
      <c r="J719" t="s">
        <v>2234</v>
      </c>
      <c r="K719" t="s">
        <v>2235</v>
      </c>
      <c r="L719" t="s">
        <v>2236</v>
      </c>
      <c r="M719" t="s">
        <v>2237</v>
      </c>
      <c r="N719" t="s">
        <v>290</v>
      </c>
      <c r="O719" t="s">
        <v>120</v>
      </c>
      <c r="P719" s="3">
        <v>96952</v>
      </c>
      <c r="Q719" t="s">
        <v>121</v>
      </c>
      <c r="S719" s="10">
        <v>16716473668</v>
      </c>
      <c r="U719" t="s">
        <v>2238</v>
      </c>
      <c r="V719">
        <v>236220</v>
      </c>
      <c r="W719" t="s">
        <v>123</v>
      </c>
      <c r="Y719" t="s">
        <v>2239</v>
      </c>
      <c r="Z719" t="s">
        <v>2240</v>
      </c>
      <c r="AB719" t="s">
        <v>754</v>
      </c>
      <c r="AC719" t="s">
        <v>2241</v>
      </c>
      <c r="AD719" t="s">
        <v>2242</v>
      </c>
      <c r="AE719" t="s">
        <v>706</v>
      </c>
      <c r="AF719" t="s">
        <v>707</v>
      </c>
      <c r="AG719" s="3">
        <v>96913</v>
      </c>
      <c r="AH719" t="s">
        <v>121</v>
      </c>
      <c r="AJ719" s="10">
        <v>16716473668</v>
      </c>
      <c r="AL719" t="s">
        <v>2243</v>
      </c>
      <c r="AM719" t="s">
        <v>734</v>
      </c>
      <c r="AN719" t="s">
        <v>2244</v>
      </c>
      <c r="AO719" t="s">
        <v>2245</v>
      </c>
      <c r="AP719" t="s">
        <v>782</v>
      </c>
      <c r="AQ719" t="s">
        <v>2246</v>
      </c>
      <c r="AR719" t="s">
        <v>2247</v>
      </c>
      <c r="AS719" t="s">
        <v>119</v>
      </c>
      <c r="AT719" t="s">
        <v>120</v>
      </c>
      <c r="AU719" s="3">
        <v>96950</v>
      </c>
      <c r="AV719" t="s">
        <v>121</v>
      </c>
      <c r="AX719">
        <v>16702330081</v>
      </c>
      <c r="AZ719" t="s">
        <v>2248</v>
      </c>
      <c r="BA719" t="s">
        <v>2249</v>
      </c>
      <c r="BB719" t="s">
        <v>120</v>
      </c>
      <c r="BC719" t="s">
        <v>2250</v>
      </c>
      <c r="BD719" t="str">
        <f>"49-3042.00"</f>
        <v>49-3042.00</v>
      </c>
      <c r="BE719" t="s">
        <v>1508</v>
      </c>
      <c r="BF719" t="s">
        <v>2251</v>
      </c>
      <c r="BG719" t="s">
        <v>1847</v>
      </c>
      <c r="BH719">
        <v>14</v>
      </c>
      <c r="BJ719" s="1">
        <v>45301</v>
      </c>
      <c r="BK719" s="1">
        <v>45666</v>
      </c>
      <c r="BN719">
        <v>40</v>
      </c>
      <c r="BO719">
        <v>0</v>
      </c>
      <c r="BP719">
        <v>8</v>
      </c>
      <c r="BQ719">
        <v>8</v>
      </c>
      <c r="BR719">
        <v>8</v>
      </c>
      <c r="BS719">
        <v>8</v>
      </c>
      <c r="BT719">
        <v>8</v>
      </c>
      <c r="BU719">
        <v>0</v>
      </c>
      <c r="BV719" t="str">
        <f>"8:00 AM"</f>
        <v>8:00 AM</v>
      </c>
      <c r="BW719" t="str">
        <f>"5:00 PM"</f>
        <v>5:00 PM</v>
      </c>
      <c r="BX719" t="s">
        <v>133</v>
      </c>
      <c r="BY719">
        <v>0</v>
      </c>
      <c r="BZ719">
        <v>12</v>
      </c>
      <c r="CA719" t="s">
        <v>115</v>
      </c>
      <c r="CC719" t="s">
        <v>13591</v>
      </c>
      <c r="CD719" t="s">
        <v>2253</v>
      </c>
      <c r="CF719" t="s">
        <v>290</v>
      </c>
      <c r="CG719" t="s">
        <v>120</v>
      </c>
      <c r="CH719" s="3">
        <v>96952</v>
      </c>
      <c r="CI719" s="4">
        <v>12.48</v>
      </c>
      <c r="CK719" s="4">
        <v>18.72</v>
      </c>
      <c r="CM719" t="s">
        <v>136</v>
      </c>
      <c r="CN719" t="s">
        <v>13592</v>
      </c>
      <c r="CO719" t="s">
        <v>137</v>
      </c>
      <c r="CQ719" t="s">
        <v>115</v>
      </c>
      <c r="CR719" t="s">
        <v>138</v>
      </c>
      <c r="CS719" t="s">
        <v>138</v>
      </c>
      <c r="CT719" t="s">
        <v>138</v>
      </c>
      <c r="CU719" t="s">
        <v>139</v>
      </c>
      <c r="CV719" t="s">
        <v>138</v>
      </c>
      <c r="CW719" t="s">
        <v>138</v>
      </c>
      <c r="CX719" t="s">
        <v>13593</v>
      </c>
      <c r="CY719" s="10">
        <v>16716473668</v>
      </c>
      <c r="CZ719" t="s">
        <v>2243</v>
      </c>
      <c r="DA719" t="s">
        <v>139</v>
      </c>
      <c r="DB719" t="s">
        <v>138</v>
      </c>
      <c r="DC719" t="s">
        <v>115</v>
      </c>
    </row>
    <row r="720" spans="1:112" ht="14.45" customHeight="1" x14ac:dyDescent="0.25">
      <c r="A720" t="s">
        <v>13868</v>
      </c>
      <c r="B720" t="s">
        <v>248</v>
      </c>
      <c r="C720" s="1">
        <v>45551</v>
      </c>
      <c r="D720" s="1">
        <v>45610</v>
      </c>
      <c r="E720" t="s">
        <v>210</v>
      </c>
      <c r="F720" s="1">
        <v>45656</v>
      </c>
      <c r="G720" t="s">
        <v>115</v>
      </c>
      <c r="H720" t="s">
        <v>115</v>
      </c>
      <c r="I720" t="s">
        <v>115</v>
      </c>
      <c r="J720" t="s">
        <v>3583</v>
      </c>
      <c r="K720" t="s">
        <v>3584</v>
      </c>
      <c r="L720" t="s">
        <v>3585</v>
      </c>
      <c r="M720" t="s">
        <v>3586</v>
      </c>
      <c r="N720" t="s">
        <v>128</v>
      </c>
      <c r="O720" t="s">
        <v>120</v>
      </c>
      <c r="P720" s="3">
        <v>96950</v>
      </c>
      <c r="Q720" t="s">
        <v>121</v>
      </c>
      <c r="R720" t="s">
        <v>128</v>
      </c>
      <c r="S720" s="10">
        <v>16702882288</v>
      </c>
      <c r="T720">
        <v>106</v>
      </c>
      <c r="U720" t="s">
        <v>3587</v>
      </c>
      <c r="V720">
        <v>44414</v>
      </c>
      <c r="W720" t="s">
        <v>123</v>
      </c>
      <c r="Y720" t="s">
        <v>691</v>
      </c>
      <c r="Z720" t="s">
        <v>3588</v>
      </c>
      <c r="AA720" t="s">
        <v>139</v>
      </c>
      <c r="AB720" t="s">
        <v>3589</v>
      </c>
      <c r="AC720" t="s">
        <v>3585</v>
      </c>
      <c r="AD720" t="s">
        <v>3586</v>
      </c>
      <c r="AE720" t="s">
        <v>128</v>
      </c>
      <c r="AF720" t="s">
        <v>120</v>
      </c>
      <c r="AG720" s="3">
        <v>96950</v>
      </c>
      <c r="AH720" t="s">
        <v>121</v>
      </c>
      <c r="AI720" t="s">
        <v>128</v>
      </c>
      <c r="AJ720" s="10">
        <v>16702882288</v>
      </c>
      <c r="AK720">
        <v>106</v>
      </c>
      <c r="AL720" t="s">
        <v>3590</v>
      </c>
      <c r="BD720" t="str">
        <f>"53-7065.00"</f>
        <v>53-7065.00</v>
      </c>
      <c r="BE720" t="s">
        <v>519</v>
      </c>
      <c r="BF720" t="s">
        <v>3591</v>
      </c>
      <c r="BG720" t="s">
        <v>3592</v>
      </c>
      <c r="BH720">
        <v>1</v>
      </c>
      <c r="BI720">
        <v>1</v>
      </c>
      <c r="BJ720" s="1">
        <v>45658</v>
      </c>
      <c r="BK720" s="1">
        <v>46022</v>
      </c>
      <c r="BL720" s="1">
        <v>45658</v>
      </c>
      <c r="BM720" s="1">
        <v>46022</v>
      </c>
      <c r="BN720">
        <v>40</v>
      </c>
      <c r="BO720">
        <v>0</v>
      </c>
      <c r="BP720">
        <v>7</v>
      </c>
      <c r="BQ720">
        <v>6.5</v>
      </c>
      <c r="BR720">
        <v>6.5</v>
      </c>
      <c r="BS720">
        <v>6.5</v>
      </c>
      <c r="BT720">
        <v>6.5</v>
      </c>
      <c r="BU720">
        <v>7</v>
      </c>
      <c r="BV720" t="str">
        <f>"9:00 AM"</f>
        <v>9:00 AM</v>
      </c>
      <c r="BW720" t="str">
        <f>"5:00 PM"</f>
        <v>5:00 PM</v>
      </c>
      <c r="BX720" t="s">
        <v>133</v>
      </c>
      <c r="BY720">
        <v>0</v>
      </c>
      <c r="BZ720">
        <v>12</v>
      </c>
      <c r="CA720" t="s">
        <v>115</v>
      </c>
      <c r="CC720" s="2" t="s">
        <v>13869</v>
      </c>
      <c r="CD720" t="s">
        <v>3585</v>
      </c>
      <c r="CE720" t="s">
        <v>3586</v>
      </c>
      <c r="CF720" t="s">
        <v>128</v>
      </c>
      <c r="CG720" t="s">
        <v>120</v>
      </c>
      <c r="CH720" s="3">
        <v>96950</v>
      </c>
      <c r="CI720" s="4">
        <v>8.86</v>
      </c>
      <c r="CJ720" s="4">
        <v>9.3000000000000007</v>
      </c>
      <c r="CK720" s="4">
        <v>13.29</v>
      </c>
      <c r="CL720" s="4">
        <v>13.95</v>
      </c>
      <c r="CM720" t="s">
        <v>136</v>
      </c>
      <c r="CN720" t="s">
        <v>139</v>
      </c>
      <c r="CO720" t="s">
        <v>137</v>
      </c>
      <c r="CQ720" t="s">
        <v>115</v>
      </c>
      <c r="CR720" t="s">
        <v>138</v>
      </c>
      <c r="CS720" t="s">
        <v>139</v>
      </c>
      <c r="CT720" t="s">
        <v>138</v>
      </c>
      <c r="CU720" t="s">
        <v>139</v>
      </c>
      <c r="CV720" t="s">
        <v>138</v>
      </c>
      <c r="CW720" t="s">
        <v>138</v>
      </c>
      <c r="CX720" t="s">
        <v>3594</v>
      </c>
      <c r="CY720" s="10">
        <v>16702882888</v>
      </c>
      <c r="CZ720" t="s">
        <v>3590</v>
      </c>
      <c r="DA720" t="s">
        <v>139</v>
      </c>
      <c r="DB720" t="s">
        <v>138</v>
      </c>
      <c r="DC720" t="s">
        <v>115</v>
      </c>
    </row>
    <row r="721" spans="1:112" ht="14.45" customHeight="1" x14ac:dyDescent="0.25">
      <c r="A721" t="s">
        <v>2075</v>
      </c>
      <c r="B721" t="s">
        <v>158</v>
      </c>
      <c r="C721" s="1">
        <v>45526</v>
      </c>
      <c r="D721" s="1">
        <v>45611</v>
      </c>
      <c r="E721" t="s">
        <v>210</v>
      </c>
      <c r="F721" s="1">
        <v>45564</v>
      </c>
      <c r="G721" t="s">
        <v>138</v>
      </c>
      <c r="H721" t="s">
        <v>115</v>
      </c>
      <c r="I721" t="s">
        <v>115</v>
      </c>
      <c r="J721" t="s">
        <v>2076</v>
      </c>
      <c r="K721" t="s">
        <v>2077</v>
      </c>
      <c r="L721" t="s">
        <v>2078</v>
      </c>
      <c r="M721" t="s">
        <v>2079</v>
      </c>
      <c r="N721" t="s">
        <v>119</v>
      </c>
      <c r="O721" t="s">
        <v>120</v>
      </c>
      <c r="P721" s="3">
        <v>96950</v>
      </c>
      <c r="Q721" t="s">
        <v>121</v>
      </c>
      <c r="S721" s="10">
        <v>16702358000</v>
      </c>
      <c r="U721" t="s">
        <v>2080</v>
      </c>
      <c r="V721">
        <v>561520</v>
      </c>
      <c r="W721" t="s">
        <v>123</v>
      </c>
      <c r="Y721" t="s">
        <v>1782</v>
      </c>
      <c r="Z721" t="s">
        <v>2081</v>
      </c>
      <c r="AB721" t="s">
        <v>428</v>
      </c>
      <c r="AC721" t="s">
        <v>2078</v>
      </c>
      <c r="AD721" t="s">
        <v>2079</v>
      </c>
      <c r="AE721" t="s">
        <v>119</v>
      </c>
      <c r="AF721" t="s">
        <v>120</v>
      </c>
      <c r="AG721" s="3">
        <v>96950</v>
      </c>
      <c r="AH721" t="s">
        <v>121</v>
      </c>
      <c r="AJ721" s="10">
        <v>16702358000</v>
      </c>
      <c r="AL721" t="s">
        <v>2082</v>
      </c>
      <c r="BD721" t="str">
        <f>"39-7011.00"</f>
        <v>39-7011.00</v>
      </c>
      <c r="BE721" t="s">
        <v>719</v>
      </c>
      <c r="BF721" t="s">
        <v>2083</v>
      </c>
      <c r="BG721" t="s">
        <v>2084</v>
      </c>
      <c r="BH721">
        <v>5</v>
      </c>
      <c r="BJ721" s="1">
        <v>45566</v>
      </c>
      <c r="BK721" s="1">
        <v>46660</v>
      </c>
      <c r="BN721">
        <v>35</v>
      </c>
      <c r="BO721">
        <v>7</v>
      </c>
      <c r="BP721">
        <v>0</v>
      </c>
      <c r="BQ721">
        <v>0</v>
      </c>
      <c r="BR721">
        <v>7</v>
      </c>
      <c r="BS721">
        <v>7</v>
      </c>
      <c r="BT721">
        <v>7</v>
      </c>
      <c r="BU721">
        <v>7</v>
      </c>
      <c r="BV721" t="str">
        <f>"9:00 AM"</f>
        <v>9:00 AM</v>
      </c>
      <c r="BW721" t="str">
        <f>"5:00 PM"</f>
        <v>5:00 PM</v>
      </c>
      <c r="BX721" t="s">
        <v>133</v>
      </c>
      <c r="BY721">
        <v>0</v>
      </c>
      <c r="BZ721">
        <v>24</v>
      </c>
      <c r="CA721" t="s">
        <v>115</v>
      </c>
      <c r="CC721" s="2" t="s">
        <v>2085</v>
      </c>
      <c r="CD721" t="s">
        <v>2078</v>
      </c>
      <c r="CE721" t="s">
        <v>2079</v>
      </c>
      <c r="CF721" t="s">
        <v>119</v>
      </c>
      <c r="CG721" t="s">
        <v>120</v>
      </c>
      <c r="CH721" s="3">
        <v>96950</v>
      </c>
      <c r="CI721" s="4">
        <v>10.43</v>
      </c>
      <c r="CJ721" s="4">
        <v>10.43</v>
      </c>
      <c r="CK721" s="4">
        <v>15.64</v>
      </c>
      <c r="CL721" s="4">
        <v>15.64</v>
      </c>
      <c r="CM721" t="s">
        <v>136</v>
      </c>
      <c r="CO721" t="s">
        <v>137</v>
      </c>
      <c r="CQ721" t="s">
        <v>115</v>
      </c>
      <c r="CR721" t="s">
        <v>138</v>
      </c>
      <c r="CS721" t="s">
        <v>139</v>
      </c>
      <c r="CT721" t="s">
        <v>138</v>
      </c>
      <c r="CU721" t="s">
        <v>139</v>
      </c>
      <c r="CV721" t="s">
        <v>138</v>
      </c>
      <c r="CW721" t="s">
        <v>139</v>
      </c>
      <c r="CX721" t="s">
        <v>2086</v>
      </c>
      <c r="CY721" s="10">
        <v>16702358000</v>
      </c>
      <c r="CZ721" t="s">
        <v>2082</v>
      </c>
      <c r="DA721" t="s">
        <v>139</v>
      </c>
      <c r="DB721" t="s">
        <v>138</v>
      </c>
      <c r="DC721" t="s">
        <v>115</v>
      </c>
    </row>
    <row r="722" spans="1:112" ht="14.45" customHeight="1" x14ac:dyDescent="0.25">
      <c r="A722" t="s">
        <v>2915</v>
      </c>
      <c r="B722" t="s">
        <v>158</v>
      </c>
      <c r="C722" s="1">
        <v>45539</v>
      </c>
      <c r="D722" s="1">
        <v>45611</v>
      </c>
      <c r="E722" t="s">
        <v>210</v>
      </c>
      <c r="F722" s="1">
        <v>45715</v>
      </c>
      <c r="G722" t="s">
        <v>115</v>
      </c>
      <c r="H722" t="s">
        <v>115</v>
      </c>
      <c r="I722" t="s">
        <v>115</v>
      </c>
      <c r="J722" t="s">
        <v>269</v>
      </c>
      <c r="K722" t="s">
        <v>270</v>
      </c>
      <c r="L722" t="s">
        <v>271</v>
      </c>
      <c r="N722" t="s">
        <v>272</v>
      </c>
      <c r="O722" t="s">
        <v>120</v>
      </c>
      <c r="P722" s="3">
        <v>96952</v>
      </c>
      <c r="Q722" t="s">
        <v>121</v>
      </c>
      <c r="S722" s="10">
        <v>16704335682</v>
      </c>
      <c r="U722" t="s">
        <v>273</v>
      </c>
      <c r="V722">
        <v>722511</v>
      </c>
      <c r="W722" t="s">
        <v>123</v>
      </c>
      <c r="Y722" t="s">
        <v>274</v>
      </c>
      <c r="Z722" t="s">
        <v>275</v>
      </c>
      <c r="AA722" t="s">
        <v>276</v>
      </c>
      <c r="AB722" t="s">
        <v>669</v>
      </c>
      <c r="AC722" t="s">
        <v>278</v>
      </c>
      <c r="AE722" t="s">
        <v>279</v>
      </c>
      <c r="AF722" t="s">
        <v>280</v>
      </c>
      <c r="AG722" s="3">
        <v>33315</v>
      </c>
      <c r="AH722" t="s">
        <v>121</v>
      </c>
      <c r="AJ722" s="10">
        <v>13057107039</v>
      </c>
      <c r="AL722" t="s">
        <v>281</v>
      </c>
      <c r="BD722" t="str">
        <f>"35-2014.00"</f>
        <v>35-2014.00</v>
      </c>
      <c r="BE722" t="s">
        <v>221</v>
      </c>
      <c r="BF722" t="s">
        <v>2916</v>
      </c>
      <c r="BG722" t="s">
        <v>223</v>
      </c>
      <c r="BH722">
        <v>2</v>
      </c>
      <c r="BJ722" s="1">
        <v>45717</v>
      </c>
      <c r="BK722" s="1">
        <v>46081</v>
      </c>
      <c r="BN722">
        <v>40</v>
      </c>
      <c r="BO722">
        <v>0</v>
      </c>
      <c r="BP722">
        <v>8</v>
      </c>
      <c r="BQ722">
        <v>8</v>
      </c>
      <c r="BR722">
        <v>8</v>
      </c>
      <c r="BS722">
        <v>8</v>
      </c>
      <c r="BT722">
        <v>8</v>
      </c>
      <c r="BU722">
        <v>0</v>
      </c>
      <c r="BV722" t="str">
        <f>"6:00 AM"</f>
        <v>6:00 AM</v>
      </c>
      <c r="BW722" t="str">
        <f>"10:00 PM"</f>
        <v>10:00 PM</v>
      </c>
      <c r="BX722" t="s">
        <v>240</v>
      </c>
      <c r="BY722">
        <v>0</v>
      </c>
      <c r="BZ722">
        <v>12</v>
      </c>
      <c r="CA722" t="s">
        <v>115</v>
      </c>
      <c r="CC722" t="s">
        <v>224</v>
      </c>
      <c r="CD722" t="s">
        <v>271</v>
      </c>
      <c r="CF722" t="s">
        <v>272</v>
      </c>
      <c r="CG722" t="s">
        <v>120</v>
      </c>
      <c r="CH722" s="3">
        <v>96952</v>
      </c>
      <c r="CI722" s="4">
        <v>8.83</v>
      </c>
      <c r="CJ722" s="4">
        <v>8.83</v>
      </c>
      <c r="CK722" s="4">
        <v>13.25</v>
      </c>
      <c r="CL722" s="4">
        <v>13.25</v>
      </c>
      <c r="CM722" t="s">
        <v>136</v>
      </c>
      <c r="CN722" t="s">
        <v>139</v>
      </c>
      <c r="CO722" t="s">
        <v>137</v>
      </c>
      <c r="CQ722" t="s">
        <v>115</v>
      </c>
      <c r="CR722" t="s">
        <v>138</v>
      </c>
      <c r="CS722" t="s">
        <v>139</v>
      </c>
      <c r="CT722" t="s">
        <v>138</v>
      </c>
      <c r="CU722" t="s">
        <v>139</v>
      </c>
      <c r="CV722" t="s">
        <v>138</v>
      </c>
      <c r="CW722" t="s">
        <v>139</v>
      </c>
      <c r="CX722" t="s">
        <v>2917</v>
      </c>
      <c r="CY722" s="10">
        <v>16702853413</v>
      </c>
      <c r="CZ722" t="s">
        <v>281</v>
      </c>
      <c r="DA722" t="s">
        <v>139</v>
      </c>
      <c r="DB722" t="s">
        <v>138</v>
      </c>
      <c r="DC722" t="s">
        <v>115</v>
      </c>
    </row>
    <row r="723" spans="1:112" ht="14.45" customHeight="1" x14ac:dyDescent="0.25">
      <c r="A723" t="s">
        <v>3615</v>
      </c>
      <c r="B723" t="s">
        <v>158</v>
      </c>
      <c r="C723" s="1">
        <v>45506</v>
      </c>
      <c r="D723" s="1">
        <v>45611</v>
      </c>
      <c r="E723" t="s">
        <v>114</v>
      </c>
      <c r="G723" t="s">
        <v>115</v>
      </c>
      <c r="H723" t="s">
        <v>115</v>
      </c>
      <c r="I723" t="s">
        <v>115</v>
      </c>
      <c r="J723" t="s">
        <v>3616</v>
      </c>
      <c r="K723" t="s">
        <v>3617</v>
      </c>
      <c r="L723" t="s">
        <v>3618</v>
      </c>
      <c r="M723" t="s">
        <v>3619</v>
      </c>
      <c r="N723" t="s">
        <v>128</v>
      </c>
      <c r="O723" t="s">
        <v>120</v>
      </c>
      <c r="P723" s="3">
        <v>96950</v>
      </c>
      <c r="Q723" t="s">
        <v>121</v>
      </c>
      <c r="S723" s="10">
        <v>16702882902</v>
      </c>
      <c r="U723" t="s">
        <v>1879</v>
      </c>
      <c r="V723">
        <v>72232</v>
      </c>
      <c r="W723" t="s">
        <v>123</v>
      </c>
      <c r="Y723" t="s">
        <v>1880</v>
      </c>
      <c r="Z723" t="s">
        <v>1881</v>
      </c>
      <c r="AA723" t="s">
        <v>3620</v>
      </c>
      <c r="AB723" t="s">
        <v>126</v>
      </c>
      <c r="AC723" t="s">
        <v>3618</v>
      </c>
      <c r="AD723" t="s">
        <v>3619</v>
      </c>
      <c r="AE723" t="s">
        <v>119</v>
      </c>
      <c r="AF723" t="s">
        <v>120</v>
      </c>
      <c r="AG723" s="3">
        <v>96950</v>
      </c>
      <c r="AH723" t="s">
        <v>121</v>
      </c>
      <c r="AJ723" s="10">
        <v>16702850138</v>
      </c>
      <c r="AL723" t="s">
        <v>1882</v>
      </c>
      <c r="BD723" t="str">
        <f>"37-2011.00"</f>
        <v>37-2011.00</v>
      </c>
      <c r="BE723" t="s">
        <v>1133</v>
      </c>
      <c r="BF723" t="s">
        <v>3621</v>
      </c>
      <c r="BG723" t="s">
        <v>3622</v>
      </c>
      <c r="BH723">
        <v>5</v>
      </c>
      <c r="BJ723" s="1">
        <v>45566</v>
      </c>
      <c r="BK723" s="1">
        <v>45930</v>
      </c>
      <c r="BN723">
        <v>35</v>
      </c>
      <c r="BO723">
        <v>0</v>
      </c>
      <c r="BP723">
        <v>7</v>
      </c>
      <c r="BQ723">
        <v>7</v>
      </c>
      <c r="BR723">
        <v>7</v>
      </c>
      <c r="BS723">
        <v>7</v>
      </c>
      <c r="BT723">
        <v>7</v>
      </c>
      <c r="BU723">
        <v>0</v>
      </c>
      <c r="BV723" t="str">
        <f>"7:00 AM"</f>
        <v>7:00 AM</v>
      </c>
      <c r="BW723" t="str">
        <f>"3:00 PM"</f>
        <v>3:00 PM</v>
      </c>
      <c r="BX723" t="s">
        <v>240</v>
      </c>
      <c r="BY723">
        <v>0</v>
      </c>
      <c r="BZ723">
        <v>6</v>
      </c>
      <c r="CA723" t="s">
        <v>115</v>
      </c>
      <c r="CC723" s="2" t="s">
        <v>3623</v>
      </c>
      <c r="CD723" t="s">
        <v>3618</v>
      </c>
      <c r="CE723" t="s">
        <v>3624</v>
      </c>
      <c r="CF723" t="s">
        <v>119</v>
      </c>
      <c r="CG723" t="s">
        <v>120</v>
      </c>
      <c r="CH723" s="3">
        <v>96950</v>
      </c>
      <c r="CI723" s="4">
        <v>8.2899999999999991</v>
      </c>
      <c r="CJ723" s="4">
        <v>8.2899999999999991</v>
      </c>
      <c r="CK723" s="4">
        <v>12.44</v>
      </c>
      <c r="CL723" s="4">
        <v>12.44</v>
      </c>
      <c r="CM723" t="s">
        <v>136</v>
      </c>
      <c r="CO723" t="s">
        <v>137</v>
      </c>
      <c r="CQ723" t="s">
        <v>115</v>
      </c>
      <c r="CR723" t="s">
        <v>138</v>
      </c>
      <c r="CS723" t="s">
        <v>139</v>
      </c>
      <c r="CT723" t="s">
        <v>138</v>
      </c>
      <c r="CU723" t="s">
        <v>139</v>
      </c>
      <c r="CV723" t="s">
        <v>138</v>
      </c>
      <c r="CW723" t="s">
        <v>139</v>
      </c>
      <c r="CX723" t="s">
        <v>3625</v>
      </c>
      <c r="CY723" s="10">
        <v>16702850138</v>
      </c>
      <c r="CZ723" t="s">
        <v>1882</v>
      </c>
      <c r="DA723" t="s">
        <v>139</v>
      </c>
      <c r="DB723" t="s">
        <v>138</v>
      </c>
      <c r="DC723" t="s">
        <v>115</v>
      </c>
    </row>
    <row r="724" spans="1:112" ht="14.45" customHeight="1" x14ac:dyDescent="0.25">
      <c r="A724" t="s">
        <v>5962</v>
      </c>
      <c r="B724" t="s">
        <v>158</v>
      </c>
      <c r="C724" s="1">
        <v>45526</v>
      </c>
      <c r="D724" s="1">
        <v>45611</v>
      </c>
      <c r="E724" t="s">
        <v>114</v>
      </c>
      <c r="G724" t="s">
        <v>115</v>
      </c>
      <c r="H724" t="s">
        <v>115</v>
      </c>
      <c r="I724" t="s">
        <v>115</v>
      </c>
      <c r="J724" t="s">
        <v>2076</v>
      </c>
      <c r="K724" t="s">
        <v>2077</v>
      </c>
      <c r="L724" t="s">
        <v>2078</v>
      </c>
      <c r="M724" t="s">
        <v>2079</v>
      </c>
      <c r="N724" t="s">
        <v>119</v>
      </c>
      <c r="O724" t="s">
        <v>120</v>
      </c>
      <c r="P724" s="3">
        <v>96950</v>
      </c>
      <c r="Q724" t="s">
        <v>121</v>
      </c>
      <c r="S724" s="10">
        <v>16702358000</v>
      </c>
      <c r="U724" t="s">
        <v>2080</v>
      </c>
      <c r="V724">
        <v>561520</v>
      </c>
      <c r="W724" t="s">
        <v>123</v>
      </c>
      <c r="Y724" t="s">
        <v>1782</v>
      </c>
      <c r="Z724" t="s">
        <v>2081</v>
      </c>
      <c r="AB724" t="s">
        <v>428</v>
      </c>
      <c r="AC724" t="s">
        <v>2078</v>
      </c>
      <c r="AD724" t="s">
        <v>2079</v>
      </c>
      <c r="AE724" t="s">
        <v>119</v>
      </c>
      <c r="AF724" t="s">
        <v>120</v>
      </c>
      <c r="AG724" s="3">
        <v>96950</v>
      </c>
      <c r="AH724" t="s">
        <v>121</v>
      </c>
      <c r="AJ724" s="10">
        <v>16702358000</v>
      </c>
      <c r="AL724" t="s">
        <v>2082</v>
      </c>
      <c r="BD724" t="str">
        <f>"41-3041.00"</f>
        <v>41-3041.00</v>
      </c>
      <c r="BE724" t="s">
        <v>5963</v>
      </c>
      <c r="BF724" t="s">
        <v>5964</v>
      </c>
      <c r="BG724" t="s">
        <v>5965</v>
      </c>
      <c r="BH724">
        <v>3</v>
      </c>
      <c r="BJ724" s="1">
        <v>45566</v>
      </c>
      <c r="BK724" s="1">
        <v>45930</v>
      </c>
      <c r="BN724">
        <v>35</v>
      </c>
      <c r="BO724">
        <v>7</v>
      </c>
      <c r="BP724">
        <v>0</v>
      </c>
      <c r="BQ724">
        <v>0</v>
      </c>
      <c r="BR724">
        <v>7</v>
      </c>
      <c r="BS724">
        <v>7</v>
      </c>
      <c r="BT724">
        <v>7</v>
      </c>
      <c r="BU724">
        <v>7</v>
      </c>
      <c r="BV724" t="str">
        <f>"12:00 AM"</f>
        <v>12:00 AM</v>
      </c>
      <c r="BW724" t="str">
        <f>"5:00 PM"</f>
        <v>5:00 PM</v>
      </c>
      <c r="BX724" t="s">
        <v>133</v>
      </c>
      <c r="BY724">
        <v>0</v>
      </c>
      <c r="BZ724">
        <v>24</v>
      </c>
      <c r="CA724" t="s">
        <v>115</v>
      </c>
      <c r="CC724" s="2" t="s">
        <v>5966</v>
      </c>
      <c r="CD724" t="s">
        <v>2078</v>
      </c>
      <c r="CE724" t="s">
        <v>2079</v>
      </c>
      <c r="CF724" t="s">
        <v>119</v>
      </c>
      <c r="CG724" t="s">
        <v>120</v>
      </c>
      <c r="CH724" s="3">
        <v>96950</v>
      </c>
      <c r="CI724" s="4">
        <v>14.66</v>
      </c>
      <c r="CJ724" s="4">
        <v>14.66</v>
      </c>
      <c r="CK724" s="4">
        <v>21.99</v>
      </c>
      <c r="CL724" s="4">
        <v>21.99</v>
      </c>
      <c r="CM724" t="s">
        <v>136</v>
      </c>
      <c r="CN724" t="s">
        <v>191</v>
      </c>
      <c r="CO724" t="s">
        <v>137</v>
      </c>
      <c r="CQ724" t="s">
        <v>115</v>
      </c>
      <c r="CR724" t="s">
        <v>138</v>
      </c>
      <c r="CS724" t="s">
        <v>139</v>
      </c>
      <c r="CT724" t="s">
        <v>138</v>
      </c>
      <c r="CU724" t="s">
        <v>139</v>
      </c>
      <c r="CV724" t="s">
        <v>138</v>
      </c>
      <c r="CW724" t="s">
        <v>139</v>
      </c>
      <c r="CX724" t="s">
        <v>2086</v>
      </c>
      <c r="CY724" s="10">
        <v>16702358000</v>
      </c>
      <c r="CZ724" t="s">
        <v>2082</v>
      </c>
      <c r="DA724" t="s">
        <v>139</v>
      </c>
      <c r="DB724" t="s">
        <v>138</v>
      </c>
      <c r="DC724" t="s">
        <v>115</v>
      </c>
    </row>
    <row r="725" spans="1:112" ht="14.45" customHeight="1" x14ac:dyDescent="0.25">
      <c r="A725" t="s">
        <v>6281</v>
      </c>
      <c r="B725" t="s">
        <v>158</v>
      </c>
      <c r="C725" s="1">
        <v>45539</v>
      </c>
      <c r="D725" s="1">
        <v>45611</v>
      </c>
      <c r="E725" t="s">
        <v>114</v>
      </c>
      <c r="G725" t="s">
        <v>115</v>
      </c>
      <c r="H725" t="s">
        <v>115</v>
      </c>
      <c r="I725" t="s">
        <v>115</v>
      </c>
      <c r="J725" t="s">
        <v>269</v>
      </c>
      <c r="K725" t="s">
        <v>270</v>
      </c>
      <c r="L725" t="s">
        <v>271</v>
      </c>
      <c r="N725" t="s">
        <v>272</v>
      </c>
      <c r="O725" t="s">
        <v>120</v>
      </c>
      <c r="P725" s="3">
        <v>96952</v>
      </c>
      <c r="Q725" t="s">
        <v>121</v>
      </c>
      <c r="S725" s="10">
        <v>16704335682</v>
      </c>
      <c r="U725" t="s">
        <v>273</v>
      </c>
      <c r="V725">
        <v>722511</v>
      </c>
      <c r="W725" t="s">
        <v>123</v>
      </c>
      <c r="Y725" t="s">
        <v>274</v>
      </c>
      <c r="Z725" t="s">
        <v>275</v>
      </c>
      <c r="AA725" t="s">
        <v>276</v>
      </c>
      <c r="AB725" t="s">
        <v>669</v>
      </c>
      <c r="AC725" t="s">
        <v>278</v>
      </c>
      <c r="AE725" t="s">
        <v>279</v>
      </c>
      <c r="AF725" t="s">
        <v>280</v>
      </c>
      <c r="AG725" s="3">
        <v>33315</v>
      </c>
      <c r="AH725" t="s">
        <v>121</v>
      </c>
      <c r="AJ725" s="10">
        <v>13057107039</v>
      </c>
      <c r="AL725" t="s">
        <v>281</v>
      </c>
      <c r="BD725" t="str">
        <f>"35-2014.00"</f>
        <v>35-2014.00</v>
      </c>
      <c r="BE725" t="s">
        <v>221</v>
      </c>
      <c r="BF725" t="s">
        <v>2916</v>
      </c>
      <c r="BG725" t="s">
        <v>223</v>
      </c>
      <c r="BH725">
        <v>3</v>
      </c>
      <c r="BJ725" s="1">
        <v>45627</v>
      </c>
      <c r="BK725" s="1">
        <v>45991</v>
      </c>
      <c r="BN725">
        <v>40</v>
      </c>
      <c r="BO725">
        <v>0</v>
      </c>
      <c r="BP725">
        <v>8</v>
      </c>
      <c r="BQ725">
        <v>8</v>
      </c>
      <c r="BR725">
        <v>8</v>
      </c>
      <c r="BS725">
        <v>8</v>
      </c>
      <c r="BT725">
        <v>8</v>
      </c>
      <c r="BU725">
        <v>0</v>
      </c>
      <c r="BV725" t="str">
        <f>"6:00 AM"</f>
        <v>6:00 AM</v>
      </c>
      <c r="BW725" t="str">
        <f>"10:00 PM"</f>
        <v>10:00 PM</v>
      </c>
      <c r="BX725" t="s">
        <v>240</v>
      </c>
      <c r="BY725">
        <v>0</v>
      </c>
      <c r="BZ725">
        <v>12</v>
      </c>
      <c r="CA725" t="s">
        <v>115</v>
      </c>
      <c r="CC725" t="s">
        <v>224</v>
      </c>
      <c r="CD725" t="s">
        <v>271</v>
      </c>
      <c r="CF725" t="s">
        <v>272</v>
      </c>
      <c r="CG725" t="s">
        <v>120</v>
      </c>
      <c r="CH725" s="3">
        <v>96952</v>
      </c>
      <c r="CI725" s="4">
        <v>8.83</v>
      </c>
      <c r="CJ725" s="4">
        <v>8.83</v>
      </c>
      <c r="CK725" s="4">
        <v>13.25</v>
      </c>
      <c r="CL725" s="4">
        <v>13.25</v>
      </c>
      <c r="CM725" t="s">
        <v>136</v>
      </c>
      <c r="CN725" t="s">
        <v>139</v>
      </c>
      <c r="CO725" t="s">
        <v>137</v>
      </c>
      <c r="CQ725" t="s">
        <v>115</v>
      </c>
      <c r="CR725" t="s">
        <v>138</v>
      </c>
      <c r="CS725" t="s">
        <v>139</v>
      </c>
      <c r="CT725" t="s">
        <v>138</v>
      </c>
      <c r="CU725" t="s">
        <v>139</v>
      </c>
      <c r="CV725" t="s">
        <v>138</v>
      </c>
      <c r="CW725" t="s">
        <v>139</v>
      </c>
      <c r="CX725" t="s">
        <v>2917</v>
      </c>
      <c r="CY725" s="10">
        <v>16702853413</v>
      </c>
      <c r="CZ725" t="s">
        <v>281</v>
      </c>
      <c r="DA725" t="s">
        <v>139</v>
      </c>
      <c r="DB725" t="s">
        <v>138</v>
      </c>
      <c r="DC725" t="s">
        <v>115</v>
      </c>
    </row>
    <row r="726" spans="1:112" ht="14.45" customHeight="1" x14ac:dyDescent="0.25">
      <c r="A726" t="s">
        <v>6342</v>
      </c>
      <c r="B726" t="s">
        <v>158</v>
      </c>
      <c r="C726" s="1">
        <v>45539</v>
      </c>
      <c r="D726" s="1">
        <v>45611</v>
      </c>
      <c r="E726" t="s">
        <v>210</v>
      </c>
      <c r="F726" s="1">
        <v>45715</v>
      </c>
      <c r="G726" t="s">
        <v>115</v>
      </c>
      <c r="H726" t="s">
        <v>115</v>
      </c>
      <c r="I726" t="s">
        <v>115</v>
      </c>
      <c r="J726" t="s">
        <v>269</v>
      </c>
      <c r="K726" t="s">
        <v>270</v>
      </c>
      <c r="L726" t="s">
        <v>271</v>
      </c>
      <c r="M726" t="s">
        <v>6343</v>
      </c>
      <c r="N726" t="s">
        <v>272</v>
      </c>
      <c r="O726" t="s">
        <v>120</v>
      </c>
      <c r="P726" s="3">
        <v>96952</v>
      </c>
      <c r="Q726" t="s">
        <v>121</v>
      </c>
      <c r="S726" s="10">
        <v>16704335682</v>
      </c>
      <c r="U726" t="s">
        <v>273</v>
      </c>
      <c r="V726">
        <v>722511</v>
      </c>
      <c r="W726" t="s">
        <v>123</v>
      </c>
      <c r="Y726" t="s">
        <v>274</v>
      </c>
      <c r="Z726" t="s">
        <v>275</v>
      </c>
      <c r="AA726" t="s">
        <v>276</v>
      </c>
      <c r="AB726" t="s">
        <v>277</v>
      </c>
      <c r="AC726" t="s">
        <v>278</v>
      </c>
      <c r="AE726" t="s">
        <v>279</v>
      </c>
      <c r="AF726" t="s">
        <v>280</v>
      </c>
      <c r="AG726" s="3">
        <v>33315</v>
      </c>
      <c r="AH726" t="s">
        <v>121</v>
      </c>
      <c r="AJ726" s="10">
        <v>13057107039</v>
      </c>
      <c r="AL726" t="s">
        <v>281</v>
      </c>
      <c r="BD726" t="str">
        <f>"35-3031.00"</f>
        <v>35-3031.00</v>
      </c>
      <c r="BE726" t="s">
        <v>1980</v>
      </c>
      <c r="BF726" t="s">
        <v>6344</v>
      </c>
      <c r="BG726" t="s">
        <v>6345</v>
      </c>
      <c r="BH726">
        <v>4</v>
      </c>
      <c r="BJ726" s="1">
        <v>45717</v>
      </c>
      <c r="BK726" s="1">
        <v>46081</v>
      </c>
      <c r="BN726">
        <v>40</v>
      </c>
      <c r="BO726">
        <v>0</v>
      </c>
      <c r="BP726">
        <v>8</v>
      </c>
      <c r="BQ726">
        <v>8</v>
      </c>
      <c r="BR726">
        <v>8</v>
      </c>
      <c r="BS726">
        <v>8</v>
      </c>
      <c r="BT726">
        <v>8</v>
      </c>
      <c r="BU726">
        <v>0</v>
      </c>
      <c r="BV726" t="str">
        <f>"6:00 AM"</f>
        <v>6:00 AM</v>
      </c>
      <c r="BW726" t="str">
        <f>"10:00 PM"</f>
        <v>10:00 PM</v>
      </c>
      <c r="BX726" t="s">
        <v>240</v>
      </c>
      <c r="BY726">
        <v>0</v>
      </c>
      <c r="BZ726">
        <v>0</v>
      </c>
      <c r="CA726" t="s">
        <v>115</v>
      </c>
      <c r="CC726" t="s">
        <v>224</v>
      </c>
      <c r="CD726" t="s">
        <v>271</v>
      </c>
      <c r="CF726" t="s">
        <v>272</v>
      </c>
      <c r="CG726" t="s">
        <v>120</v>
      </c>
      <c r="CH726" s="3">
        <v>96952</v>
      </c>
      <c r="CI726" s="4">
        <v>8.0399999999999991</v>
      </c>
      <c r="CJ726" s="4">
        <v>8.0399999999999991</v>
      </c>
      <c r="CK726" s="4">
        <v>12.06</v>
      </c>
      <c r="CL726" s="4">
        <v>12.06</v>
      </c>
      <c r="CM726" t="s">
        <v>136</v>
      </c>
      <c r="CN726" t="s">
        <v>139</v>
      </c>
      <c r="CO726" t="s">
        <v>137</v>
      </c>
      <c r="CQ726" t="s">
        <v>115</v>
      </c>
      <c r="CR726" t="s">
        <v>138</v>
      </c>
      <c r="CS726" t="s">
        <v>139</v>
      </c>
      <c r="CT726" t="s">
        <v>138</v>
      </c>
      <c r="CU726" t="s">
        <v>139</v>
      </c>
      <c r="CV726" t="s">
        <v>138</v>
      </c>
      <c r="CW726" t="s">
        <v>139</v>
      </c>
      <c r="CX726" t="s">
        <v>2917</v>
      </c>
      <c r="CY726" s="10">
        <v>16702853413</v>
      </c>
      <c r="CZ726" t="s">
        <v>281</v>
      </c>
      <c r="DA726" t="s">
        <v>139</v>
      </c>
      <c r="DB726" t="s">
        <v>138</v>
      </c>
      <c r="DC726" t="s">
        <v>115</v>
      </c>
    </row>
    <row r="727" spans="1:112" ht="14.45" customHeight="1" x14ac:dyDescent="0.25">
      <c r="A727" t="s">
        <v>7507</v>
      </c>
      <c r="B727" t="s">
        <v>248</v>
      </c>
      <c r="C727" s="1">
        <v>45555</v>
      </c>
      <c r="D727" s="1">
        <v>45611</v>
      </c>
      <c r="E727" t="s">
        <v>114</v>
      </c>
      <c r="G727" t="s">
        <v>115</v>
      </c>
      <c r="H727" t="s">
        <v>115</v>
      </c>
      <c r="I727" t="s">
        <v>115</v>
      </c>
      <c r="J727" t="s">
        <v>4456</v>
      </c>
      <c r="L727" t="s">
        <v>4457</v>
      </c>
      <c r="M727" t="s">
        <v>4458</v>
      </c>
      <c r="N727" t="s">
        <v>128</v>
      </c>
      <c r="O727" t="s">
        <v>120</v>
      </c>
      <c r="P727" s="3">
        <v>96950</v>
      </c>
      <c r="Q727" t="s">
        <v>121</v>
      </c>
      <c r="S727" s="10">
        <v>16702873612</v>
      </c>
      <c r="U727" t="s">
        <v>4459</v>
      </c>
      <c r="V727">
        <v>23622</v>
      </c>
      <c r="W727" t="s">
        <v>123</v>
      </c>
      <c r="Y727" t="s">
        <v>4460</v>
      </c>
      <c r="Z727" t="s">
        <v>4461</v>
      </c>
      <c r="AB727" t="s">
        <v>997</v>
      </c>
      <c r="AC727" t="s">
        <v>4457</v>
      </c>
      <c r="AD727" t="s">
        <v>4458</v>
      </c>
      <c r="AE727" t="s">
        <v>128</v>
      </c>
      <c r="AF727" t="s">
        <v>120</v>
      </c>
      <c r="AG727" s="3">
        <v>96950</v>
      </c>
      <c r="AH727" t="s">
        <v>121</v>
      </c>
      <c r="AJ727" s="10">
        <v>16702348106</v>
      </c>
      <c r="AL727" t="s">
        <v>4462</v>
      </c>
      <c r="BD727" t="str">
        <f>"49-3042.00"</f>
        <v>49-3042.00</v>
      </c>
      <c r="BE727" t="s">
        <v>1508</v>
      </c>
      <c r="BF727" t="s">
        <v>7508</v>
      </c>
      <c r="BG727" t="s">
        <v>4621</v>
      </c>
      <c r="BH727">
        <v>2</v>
      </c>
      <c r="BI727">
        <v>2</v>
      </c>
      <c r="BJ727" s="1">
        <v>45658</v>
      </c>
      <c r="BK727" s="1">
        <v>46022</v>
      </c>
      <c r="BL727" s="1">
        <v>45658</v>
      </c>
      <c r="BM727" s="1">
        <v>46022</v>
      </c>
      <c r="BN727">
        <v>35</v>
      </c>
      <c r="BO727">
        <v>0</v>
      </c>
      <c r="BP727">
        <v>7</v>
      </c>
      <c r="BQ727">
        <v>7</v>
      </c>
      <c r="BR727">
        <v>7</v>
      </c>
      <c r="BS727">
        <v>7</v>
      </c>
      <c r="BT727">
        <v>7</v>
      </c>
      <c r="BU727">
        <v>0</v>
      </c>
      <c r="BV727" t="str">
        <f>"8:00 AM"</f>
        <v>8:00 AM</v>
      </c>
      <c r="BW727" t="str">
        <f>"5:00 PM"</f>
        <v>5:00 PM</v>
      </c>
      <c r="BX727" t="s">
        <v>240</v>
      </c>
      <c r="BY727">
        <v>0</v>
      </c>
      <c r="BZ727">
        <v>24</v>
      </c>
      <c r="CA727" t="s">
        <v>115</v>
      </c>
      <c r="CC727" t="s">
        <v>7509</v>
      </c>
      <c r="CD727" t="s">
        <v>4457</v>
      </c>
      <c r="CE727" t="s">
        <v>4458</v>
      </c>
      <c r="CF727" t="s">
        <v>119</v>
      </c>
      <c r="CG727" t="s">
        <v>120</v>
      </c>
      <c r="CH727" s="3">
        <v>96950</v>
      </c>
      <c r="CI727" s="4">
        <v>12.48</v>
      </c>
      <c r="CJ727" s="4">
        <v>12.48</v>
      </c>
      <c r="CK727" s="4">
        <v>18.72</v>
      </c>
      <c r="CL727" s="4">
        <v>18.72</v>
      </c>
      <c r="CM727" t="s">
        <v>136</v>
      </c>
      <c r="CO727" t="s">
        <v>137</v>
      </c>
      <c r="CQ727" t="s">
        <v>115</v>
      </c>
      <c r="CR727" t="s">
        <v>138</v>
      </c>
      <c r="CS727" t="s">
        <v>138</v>
      </c>
      <c r="CT727" t="s">
        <v>138</v>
      </c>
      <c r="CU727" t="s">
        <v>139</v>
      </c>
      <c r="CV727" t="s">
        <v>138</v>
      </c>
      <c r="CW727" t="s">
        <v>139</v>
      </c>
      <c r="CX727" t="s">
        <v>4466</v>
      </c>
      <c r="CY727" s="10">
        <v>16702348106</v>
      </c>
      <c r="CZ727" t="s">
        <v>4462</v>
      </c>
      <c r="DA727" t="s">
        <v>139</v>
      </c>
      <c r="DB727" t="s">
        <v>138</v>
      </c>
      <c r="DC727" t="s">
        <v>115</v>
      </c>
    </row>
    <row r="728" spans="1:112" ht="14.45" customHeight="1" x14ac:dyDescent="0.25">
      <c r="A728" t="s">
        <v>9034</v>
      </c>
      <c r="B728" t="s">
        <v>142</v>
      </c>
      <c r="C728" s="1">
        <v>45608</v>
      </c>
      <c r="D728" s="1">
        <v>45611</v>
      </c>
      <c r="E728" t="s">
        <v>210</v>
      </c>
      <c r="F728" s="1">
        <v>45929</v>
      </c>
      <c r="G728" t="s">
        <v>115</v>
      </c>
      <c r="H728" t="s">
        <v>115</v>
      </c>
      <c r="I728" t="s">
        <v>115</v>
      </c>
      <c r="J728" t="s">
        <v>6717</v>
      </c>
      <c r="K728" t="s">
        <v>6718</v>
      </c>
      <c r="L728" t="s">
        <v>9035</v>
      </c>
      <c r="N728" t="s">
        <v>119</v>
      </c>
      <c r="O728" t="s">
        <v>120</v>
      </c>
      <c r="P728" s="3">
        <v>96950</v>
      </c>
      <c r="Q728" t="s">
        <v>121</v>
      </c>
      <c r="S728" s="10">
        <v>16702858808</v>
      </c>
      <c r="U728" t="s">
        <v>6721</v>
      </c>
      <c r="V728">
        <v>812112</v>
      </c>
      <c r="W728" t="s">
        <v>123</v>
      </c>
      <c r="Y728" t="s">
        <v>6722</v>
      </c>
      <c r="Z728" t="s">
        <v>6723</v>
      </c>
      <c r="AA728" t="s">
        <v>6724</v>
      </c>
      <c r="AB728" t="s">
        <v>1923</v>
      </c>
      <c r="AC728" t="s">
        <v>9036</v>
      </c>
      <c r="AE728" t="s">
        <v>119</v>
      </c>
      <c r="AF728" t="s">
        <v>120</v>
      </c>
      <c r="AG728" s="3">
        <v>96950</v>
      </c>
      <c r="AH728" t="s">
        <v>121</v>
      </c>
      <c r="AJ728" s="10">
        <v>18057574509</v>
      </c>
      <c r="AL728" t="s">
        <v>6725</v>
      </c>
      <c r="BD728" t="str">
        <f>"39-5012.00"</f>
        <v>39-5012.00</v>
      </c>
      <c r="BE728" t="s">
        <v>1772</v>
      </c>
      <c r="BF728" t="s">
        <v>9037</v>
      </c>
      <c r="BG728" t="s">
        <v>9038</v>
      </c>
      <c r="BH728">
        <v>10</v>
      </c>
      <c r="BJ728" s="1">
        <v>45931</v>
      </c>
      <c r="BK728" s="1">
        <v>46295</v>
      </c>
      <c r="BN728">
        <v>35</v>
      </c>
      <c r="BO728">
        <v>6</v>
      </c>
      <c r="BP728">
        <v>6</v>
      </c>
      <c r="BQ728">
        <v>6</v>
      </c>
      <c r="BR728">
        <v>0</v>
      </c>
      <c r="BS728">
        <v>5</v>
      </c>
      <c r="BT728">
        <v>6</v>
      </c>
      <c r="BU728">
        <v>6</v>
      </c>
      <c r="BV728" t="str">
        <f>"10:00 AM"</f>
        <v>10:00 AM</v>
      </c>
      <c r="BW728" t="str">
        <f>"5:00 PM"</f>
        <v>5:00 PM</v>
      </c>
      <c r="BX728" t="s">
        <v>133</v>
      </c>
      <c r="BY728">
        <v>12</v>
      </c>
      <c r="BZ728">
        <v>12</v>
      </c>
      <c r="CA728" t="s">
        <v>115</v>
      </c>
      <c r="CC728" t="e">
        <f>- Haircutting and customer service</f>
        <v>#NAME?</v>
      </c>
      <c r="CD728" t="s">
        <v>6720</v>
      </c>
      <c r="CF728" t="s">
        <v>119</v>
      </c>
      <c r="CG728" t="s">
        <v>120</v>
      </c>
      <c r="CH728" s="3">
        <v>96950</v>
      </c>
      <c r="CI728" s="4">
        <v>9.77</v>
      </c>
      <c r="CJ728" s="4">
        <v>9.77</v>
      </c>
      <c r="CK728" s="4">
        <v>14.66</v>
      </c>
      <c r="CL728" s="4">
        <v>14.66</v>
      </c>
      <c r="CM728" t="s">
        <v>136</v>
      </c>
      <c r="CO728" t="s">
        <v>137</v>
      </c>
      <c r="CQ728" t="s">
        <v>115</v>
      </c>
      <c r="CR728" t="s">
        <v>138</v>
      </c>
      <c r="CS728" t="s">
        <v>139</v>
      </c>
      <c r="CT728" t="s">
        <v>138</v>
      </c>
      <c r="CU728" t="s">
        <v>138</v>
      </c>
      <c r="CV728" t="s">
        <v>139</v>
      </c>
      <c r="CW728" t="s">
        <v>138</v>
      </c>
      <c r="CX728" t="s">
        <v>9039</v>
      </c>
      <c r="CY728" s="10">
        <v>16704888668</v>
      </c>
      <c r="CZ728" t="s">
        <v>6725</v>
      </c>
      <c r="DA728" t="s">
        <v>139</v>
      </c>
      <c r="DB728" t="s">
        <v>138</v>
      </c>
      <c r="DC728" t="s">
        <v>115</v>
      </c>
      <c r="DD728" t="s">
        <v>6722</v>
      </c>
      <c r="DE728" t="s">
        <v>6723</v>
      </c>
      <c r="DF728" t="s">
        <v>1433</v>
      </c>
      <c r="DG728" t="s">
        <v>6717</v>
      </c>
      <c r="DH728" t="s">
        <v>6725</v>
      </c>
    </row>
    <row r="729" spans="1:112" ht="14.45" customHeight="1" x14ac:dyDescent="0.25">
      <c r="A729" t="s">
        <v>9495</v>
      </c>
      <c r="B729" t="s">
        <v>158</v>
      </c>
      <c r="C729" s="1">
        <v>45506</v>
      </c>
      <c r="D729" s="1">
        <v>45611</v>
      </c>
      <c r="E729" t="s">
        <v>114</v>
      </c>
      <c r="G729" t="s">
        <v>115</v>
      </c>
      <c r="H729" t="s">
        <v>115</v>
      </c>
      <c r="I729" t="s">
        <v>115</v>
      </c>
      <c r="J729" t="s">
        <v>2509</v>
      </c>
      <c r="K729" t="s">
        <v>2510</v>
      </c>
      <c r="L729" t="s">
        <v>2160</v>
      </c>
      <c r="M729" t="s">
        <v>2161</v>
      </c>
      <c r="N729" t="s">
        <v>128</v>
      </c>
      <c r="O729" t="s">
        <v>120</v>
      </c>
      <c r="P729" s="3">
        <v>96950</v>
      </c>
      <c r="Q729" t="s">
        <v>121</v>
      </c>
      <c r="S729" s="10">
        <v>16702872161</v>
      </c>
      <c r="U729" t="s">
        <v>2162</v>
      </c>
      <c r="V729">
        <v>561612</v>
      </c>
      <c r="W729" t="s">
        <v>123</v>
      </c>
      <c r="Y729" t="s">
        <v>2163</v>
      </c>
      <c r="Z729" t="s">
        <v>2170</v>
      </c>
      <c r="AB729" t="s">
        <v>658</v>
      </c>
      <c r="AC729" t="s">
        <v>2511</v>
      </c>
      <c r="AD729" t="s">
        <v>2165</v>
      </c>
      <c r="AE729" t="s">
        <v>128</v>
      </c>
      <c r="AF729" t="s">
        <v>120</v>
      </c>
      <c r="AG729" s="3">
        <v>96950</v>
      </c>
      <c r="AH729" t="s">
        <v>121</v>
      </c>
      <c r="AJ729" s="10">
        <v>16702872161</v>
      </c>
      <c r="AL729" t="s">
        <v>2166</v>
      </c>
      <c r="BD729" t="str">
        <f>"33-9032.00"</f>
        <v>33-9032.00</v>
      </c>
      <c r="BE729" t="s">
        <v>1641</v>
      </c>
      <c r="BF729" t="s">
        <v>2512</v>
      </c>
      <c r="BG729" t="s">
        <v>2513</v>
      </c>
      <c r="BH729">
        <v>5</v>
      </c>
      <c r="BJ729" s="1">
        <v>45566</v>
      </c>
      <c r="BK729" s="1">
        <v>45930</v>
      </c>
      <c r="BN729">
        <v>35</v>
      </c>
      <c r="BO729">
        <v>0</v>
      </c>
      <c r="BP729">
        <v>7</v>
      </c>
      <c r="BQ729">
        <v>7</v>
      </c>
      <c r="BR729">
        <v>7</v>
      </c>
      <c r="BS729">
        <v>7</v>
      </c>
      <c r="BT729">
        <v>7</v>
      </c>
      <c r="BU729">
        <v>0</v>
      </c>
      <c r="BV729" t="str">
        <f>"6:00 PM"</f>
        <v>6:00 PM</v>
      </c>
      <c r="BW729" t="str">
        <f>"1:00 AM"</f>
        <v>1:00 AM</v>
      </c>
      <c r="BX729" t="s">
        <v>133</v>
      </c>
      <c r="BY729">
        <v>0</v>
      </c>
      <c r="BZ729">
        <v>12</v>
      </c>
      <c r="CA729" t="s">
        <v>115</v>
      </c>
      <c r="CC729" t="s">
        <v>2514</v>
      </c>
      <c r="CD729" t="s">
        <v>2160</v>
      </c>
      <c r="CE729" t="s">
        <v>2165</v>
      </c>
      <c r="CF729" t="s">
        <v>128</v>
      </c>
      <c r="CG729" t="s">
        <v>120</v>
      </c>
      <c r="CH729" s="3">
        <v>96950</v>
      </c>
      <c r="CI729" s="4">
        <v>7.96</v>
      </c>
      <c r="CJ729" s="4">
        <v>7.96</v>
      </c>
      <c r="CK729" s="4">
        <v>11.94</v>
      </c>
      <c r="CL729" s="4">
        <v>11.94</v>
      </c>
      <c r="CM729" t="s">
        <v>136</v>
      </c>
      <c r="CN729">
        <v>0</v>
      </c>
      <c r="CO729" t="s">
        <v>137</v>
      </c>
      <c r="CQ729" t="s">
        <v>115</v>
      </c>
      <c r="CR729" t="s">
        <v>138</v>
      </c>
      <c r="CS729" t="s">
        <v>139</v>
      </c>
      <c r="CT729" t="s">
        <v>138</v>
      </c>
      <c r="CU729" t="s">
        <v>139</v>
      </c>
      <c r="CV729" t="s">
        <v>138</v>
      </c>
      <c r="CW729" t="s">
        <v>139</v>
      </c>
      <c r="CX729" t="s">
        <v>2169</v>
      </c>
      <c r="CY729" s="10">
        <v>16702872161</v>
      </c>
      <c r="CZ729" t="s">
        <v>2166</v>
      </c>
      <c r="DA729" t="s">
        <v>139</v>
      </c>
      <c r="DB729" t="s">
        <v>138</v>
      </c>
      <c r="DC729" t="s">
        <v>115</v>
      </c>
      <c r="DD729" t="s">
        <v>2163</v>
      </c>
      <c r="DE729" t="s">
        <v>2170</v>
      </c>
      <c r="DG729" t="s">
        <v>2159</v>
      </c>
      <c r="DH729" t="s">
        <v>2166</v>
      </c>
    </row>
    <row r="730" spans="1:112" ht="14.45" customHeight="1" x14ac:dyDescent="0.25">
      <c r="A730" t="s">
        <v>10987</v>
      </c>
      <c r="B730" t="s">
        <v>158</v>
      </c>
      <c r="C730" s="1">
        <v>45497</v>
      </c>
      <c r="D730" s="1">
        <v>45611</v>
      </c>
      <c r="E730" t="s">
        <v>210</v>
      </c>
      <c r="F730" s="1">
        <v>45656</v>
      </c>
      <c r="G730" t="s">
        <v>115</v>
      </c>
      <c r="H730" t="s">
        <v>115</v>
      </c>
      <c r="I730" t="s">
        <v>115</v>
      </c>
      <c r="J730" t="s">
        <v>2099</v>
      </c>
      <c r="K730" t="s">
        <v>2100</v>
      </c>
      <c r="L730" t="s">
        <v>2101</v>
      </c>
      <c r="N730" t="s">
        <v>119</v>
      </c>
      <c r="O730" t="s">
        <v>120</v>
      </c>
      <c r="P730" s="3">
        <v>96950</v>
      </c>
      <c r="Q730" t="s">
        <v>121</v>
      </c>
      <c r="S730" s="10">
        <v>16703221234</v>
      </c>
      <c r="T730">
        <v>781</v>
      </c>
      <c r="U730" t="s">
        <v>2102</v>
      </c>
      <c r="V730">
        <v>721110</v>
      </c>
      <c r="W730" t="s">
        <v>123</v>
      </c>
      <c r="Y730" t="s">
        <v>2103</v>
      </c>
      <c r="Z730" t="s">
        <v>2104</v>
      </c>
      <c r="AA730" t="s">
        <v>2105</v>
      </c>
      <c r="AB730" t="s">
        <v>2106</v>
      </c>
      <c r="AC730" t="s">
        <v>2101</v>
      </c>
      <c r="AE730" t="s">
        <v>119</v>
      </c>
      <c r="AF730" t="s">
        <v>120</v>
      </c>
      <c r="AG730" s="3">
        <v>96950</v>
      </c>
      <c r="AH730" t="s">
        <v>121</v>
      </c>
      <c r="AJ730" s="10">
        <v>16703221234</v>
      </c>
      <c r="AK730">
        <v>781</v>
      </c>
      <c r="AL730" t="s">
        <v>2107</v>
      </c>
      <c r="BD730" t="str">
        <f>"35-3011.00"</f>
        <v>35-3011.00</v>
      </c>
      <c r="BE730" t="s">
        <v>3960</v>
      </c>
      <c r="BF730" t="s">
        <v>10988</v>
      </c>
      <c r="BG730" t="s">
        <v>3962</v>
      </c>
      <c r="BH730">
        <v>1</v>
      </c>
      <c r="BJ730" s="1">
        <v>45658</v>
      </c>
      <c r="BK730" s="1">
        <v>46022</v>
      </c>
      <c r="BN730">
        <v>40</v>
      </c>
      <c r="BO730">
        <v>8</v>
      </c>
      <c r="BP730">
        <v>8</v>
      </c>
      <c r="BQ730">
        <v>0</v>
      </c>
      <c r="BR730">
        <v>8</v>
      </c>
      <c r="BS730">
        <v>0</v>
      </c>
      <c r="BT730">
        <v>8</v>
      </c>
      <c r="BU730">
        <v>8</v>
      </c>
      <c r="BV730" t="str">
        <f>"11:00 AM"</f>
        <v>11:00 AM</v>
      </c>
      <c r="BW730" t="str">
        <f>"7:00 PM"</f>
        <v>7:00 PM</v>
      </c>
      <c r="BX730" t="s">
        <v>240</v>
      </c>
      <c r="BY730">
        <v>0</v>
      </c>
      <c r="BZ730">
        <v>12</v>
      </c>
      <c r="CA730" t="s">
        <v>115</v>
      </c>
      <c r="CC730" t="s">
        <v>10989</v>
      </c>
      <c r="CD730" t="s">
        <v>2101</v>
      </c>
      <c r="CF730" t="s">
        <v>119</v>
      </c>
      <c r="CG730" t="s">
        <v>120</v>
      </c>
      <c r="CH730" s="3">
        <v>96950</v>
      </c>
      <c r="CI730" s="4">
        <v>8.15</v>
      </c>
      <c r="CJ730" s="4">
        <v>8.15</v>
      </c>
      <c r="CK730" s="4">
        <v>12.23</v>
      </c>
      <c r="CL730" s="4">
        <v>12.23</v>
      </c>
      <c r="CM730" t="s">
        <v>136</v>
      </c>
      <c r="CN730" t="s">
        <v>2111</v>
      </c>
      <c r="CO730" t="s">
        <v>137</v>
      </c>
      <c r="CQ730" t="s">
        <v>115</v>
      </c>
      <c r="CR730" t="s">
        <v>138</v>
      </c>
      <c r="CS730" t="s">
        <v>139</v>
      </c>
      <c r="CT730" t="s">
        <v>138</v>
      </c>
      <c r="CU730" t="s">
        <v>139</v>
      </c>
      <c r="CV730" t="s">
        <v>138</v>
      </c>
      <c r="CW730" t="s">
        <v>139</v>
      </c>
      <c r="CX730" t="s">
        <v>10990</v>
      </c>
      <c r="CY730" s="10">
        <v>16703221234</v>
      </c>
      <c r="CZ730" t="s">
        <v>2107</v>
      </c>
      <c r="DA730" t="s">
        <v>139</v>
      </c>
      <c r="DB730" t="s">
        <v>138</v>
      </c>
      <c r="DC730" t="s">
        <v>115</v>
      </c>
    </row>
    <row r="731" spans="1:112" ht="14.45" customHeight="1" x14ac:dyDescent="0.25">
      <c r="A731" t="s">
        <v>11376</v>
      </c>
      <c r="B731" t="s">
        <v>248</v>
      </c>
      <c r="C731" s="1">
        <v>45560</v>
      </c>
      <c r="D731" s="1">
        <v>45611</v>
      </c>
      <c r="E731" t="s">
        <v>210</v>
      </c>
      <c r="F731" s="1">
        <v>45583</v>
      </c>
      <c r="G731" t="s">
        <v>115</v>
      </c>
      <c r="H731" t="s">
        <v>115</v>
      </c>
      <c r="I731" t="s">
        <v>115</v>
      </c>
      <c r="J731" t="s">
        <v>976</v>
      </c>
      <c r="L731" t="s">
        <v>977</v>
      </c>
      <c r="M731" t="s">
        <v>978</v>
      </c>
      <c r="N731" t="s">
        <v>119</v>
      </c>
      <c r="O731" t="s">
        <v>120</v>
      </c>
      <c r="P731" s="3">
        <v>96950</v>
      </c>
      <c r="Q731" t="s">
        <v>121</v>
      </c>
      <c r="S731" s="10">
        <v>16702341795</v>
      </c>
      <c r="U731" t="s">
        <v>979</v>
      </c>
      <c r="V731">
        <v>45999</v>
      </c>
      <c r="W731" t="s">
        <v>123</v>
      </c>
      <c r="Y731" t="s">
        <v>215</v>
      </c>
      <c r="Z731" t="s">
        <v>148</v>
      </c>
      <c r="AA731" t="s">
        <v>980</v>
      </c>
      <c r="AB731" t="s">
        <v>981</v>
      </c>
      <c r="AC731" t="s">
        <v>2392</v>
      </c>
      <c r="AD731" t="s">
        <v>2393</v>
      </c>
      <c r="AE731" t="s">
        <v>128</v>
      </c>
      <c r="AF731" t="s">
        <v>120</v>
      </c>
      <c r="AG731" s="3">
        <v>96950</v>
      </c>
      <c r="AH731" t="s">
        <v>121</v>
      </c>
      <c r="AJ731" s="10">
        <v>16702341795</v>
      </c>
      <c r="AL731" t="s">
        <v>983</v>
      </c>
      <c r="BD731" t="str">
        <f>"41-1011.00"</f>
        <v>41-1011.00</v>
      </c>
      <c r="BE731" t="s">
        <v>151</v>
      </c>
      <c r="BF731" t="s">
        <v>3776</v>
      </c>
      <c r="BG731" t="s">
        <v>3777</v>
      </c>
      <c r="BH731">
        <v>1</v>
      </c>
      <c r="BI731">
        <v>1</v>
      </c>
      <c r="BJ731" s="1">
        <v>45585</v>
      </c>
      <c r="BK731" s="1">
        <v>45949</v>
      </c>
      <c r="BL731" s="1">
        <v>45611</v>
      </c>
      <c r="BM731" s="1">
        <v>45949</v>
      </c>
      <c r="BN731">
        <v>35</v>
      </c>
      <c r="BO731">
        <v>0</v>
      </c>
      <c r="BP731">
        <v>7</v>
      </c>
      <c r="BQ731">
        <v>7</v>
      </c>
      <c r="BR731">
        <v>7</v>
      </c>
      <c r="BS731">
        <v>0</v>
      </c>
      <c r="BT731">
        <v>7</v>
      </c>
      <c r="BU731">
        <v>7</v>
      </c>
      <c r="BV731" t="str">
        <f>"9:00 AM"</f>
        <v>9:00 AM</v>
      </c>
      <c r="BW731" t="str">
        <f>"5:00 PM"</f>
        <v>5:00 PM</v>
      </c>
      <c r="BX731" t="s">
        <v>133</v>
      </c>
      <c r="BY731">
        <v>0</v>
      </c>
      <c r="BZ731">
        <v>12</v>
      </c>
      <c r="CA731" t="s">
        <v>138</v>
      </c>
      <c r="CB731">
        <v>10</v>
      </c>
      <c r="CC731" t="s">
        <v>7436</v>
      </c>
      <c r="CD731" t="s">
        <v>11377</v>
      </c>
      <c r="CE731" t="s">
        <v>7438</v>
      </c>
      <c r="CF731" t="s">
        <v>272</v>
      </c>
      <c r="CG731" t="s">
        <v>120</v>
      </c>
      <c r="CH731" s="3">
        <v>96952</v>
      </c>
      <c r="CI731" s="4">
        <v>11.35</v>
      </c>
      <c r="CJ731" s="4">
        <v>15</v>
      </c>
      <c r="CM731" t="s">
        <v>136</v>
      </c>
      <c r="CN731" t="s">
        <v>240</v>
      </c>
      <c r="CO731" t="s">
        <v>137</v>
      </c>
      <c r="CQ731" t="s">
        <v>115</v>
      </c>
      <c r="CR731" t="s">
        <v>138</v>
      </c>
      <c r="CS731" t="s">
        <v>138</v>
      </c>
      <c r="CT731" t="s">
        <v>139</v>
      </c>
      <c r="CU731" t="s">
        <v>139</v>
      </c>
      <c r="CV731" t="s">
        <v>138</v>
      </c>
      <c r="CW731" t="s">
        <v>138</v>
      </c>
      <c r="CX731" t="s">
        <v>1011</v>
      </c>
      <c r="CY731" s="10">
        <v>16702341795</v>
      </c>
      <c r="CZ731" t="s">
        <v>983</v>
      </c>
      <c r="DA731" t="s">
        <v>989</v>
      </c>
      <c r="DB731" t="s">
        <v>138</v>
      </c>
      <c r="DC731" t="s">
        <v>115</v>
      </c>
    </row>
    <row r="732" spans="1:112" ht="14.45" customHeight="1" x14ac:dyDescent="0.25">
      <c r="A732" t="s">
        <v>11908</v>
      </c>
      <c r="B732" t="s">
        <v>158</v>
      </c>
      <c r="C732" s="1">
        <v>45530</v>
      </c>
      <c r="D732" s="1">
        <v>45611</v>
      </c>
      <c r="E732" t="s">
        <v>210</v>
      </c>
      <c r="F732" s="1">
        <v>45657</v>
      </c>
      <c r="G732" t="s">
        <v>115</v>
      </c>
      <c r="H732" t="s">
        <v>115</v>
      </c>
      <c r="I732" t="s">
        <v>115</v>
      </c>
      <c r="J732" t="s">
        <v>3210</v>
      </c>
      <c r="K732" t="s">
        <v>3210</v>
      </c>
      <c r="L732" t="s">
        <v>9378</v>
      </c>
      <c r="N732" t="s">
        <v>119</v>
      </c>
      <c r="O732" t="s">
        <v>120</v>
      </c>
      <c r="P732" s="3">
        <v>96950</v>
      </c>
      <c r="Q732" t="s">
        <v>121</v>
      </c>
      <c r="S732" s="10">
        <v>16703221558</v>
      </c>
      <c r="U732" t="s">
        <v>3213</v>
      </c>
      <c r="V732">
        <v>21231</v>
      </c>
      <c r="W732" t="s">
        <v>123</v>
      </c>
      <c r="Y732" t="s">
        <v>3214</v>
      </c>
      <c r="Z732" t="s">
        <v>3215</v>
      </c>
      <c r="AB732" t="s">
        <v>295</v>
      </c>
      <c r="AC732" t="s">
        <v>9378</v>
      </c>
      <c r="AE732" t="s">
        <v>119</v>
      </c>
      <c r="AF732" t="s">
        <v>120</v>
      </c>
      <c r="AG732" s="3">
        <v>96950</v>
      </c>
      <c r="AH732" t="s">
        <v>121</v>
      </c>
      <c r="AJ732" s="10">
        <v>16703221558</v>
      </c>
      <c r="AL732" t="s">
        <v>3216</v>
      </c>
      <c r="BD732" t="str">
        <f>"53-3032.00"</f>
        <v>53-3032.00</v>
      </c>
      <c r="BE732" t="s">
        <v>2554</v>
      </c>
      <c r="BF732" t="s">
        <v>9379</v>
      </c>
      <c r="BG732" t="s">
        <v>4356</v>
      </c>
      <c r="BH732">
        <v>7</v>
      </c>
      <c r="BJ732" s="1">
        <v>45659</v>
      </c>
      <c r="BK732" s="1">
        <v>46023</v>
      </c>
      <c r="BN732">
        <v>40</v>
      </c>
      <c r="BO732">
        <v>0</v>
      </c>
      <c r="BP732">
        <v>8</v>
      </c>
      <c r="BQ732">
        <v>8</v>
      </c>
      <c r="BR732">
        <v>8</v>
      </c>
      <c r="BS732">
        <v>8</v>
      </c>
      <c r="BT732">
        <v>8</v>
      </c>
      <c r="BU732">
        <v>0</v>
      </c>
      <c r="BV732" t="str">
        <f>"8:00 AM"</f>
        <v>8:00 AM</v>
      </c>
      <c r="BW732" t="str">
        <f>"5:00 PM"</f>
        <v>5:00 PM</v>
      </c>
      <c r="BX732" t="s">
        <v>240</v>
      </c>
      <c r="BY732">
        <v>0</v>
      </c>
      <c r="BZ732">
        <v>12</v>
      </c>
      <c r="CA732" t="s">
        <v>115</v>
      </c>
      <c r="CC732" s="2" t="s">
        <v>11909</v>
      </c>
      <c r="CD732" t="s">
        <v>9381</v>
      </c>
      <c r="CE732" t="s">
        <v>9382</v>
      </c>
      <c r="CF732" t="s">
        <v>119</v>
      </c>
      <c r="CG732" t="s">
        <v>120</v>
      </c>
      <c r="CH732" s="3">
        <v>96950</v>
      </c>
      <c r="CI732" s="4">
        <v>10.47</v>
      </c>
      <c r="CJ732" s="4">
        <v>10.47</v>
      </c>
      <c r="CK732" s="4">
        <v>15.7</v>
      </c>
      <c r="CL732" s="4">
        <v>15.7</v>
      </c>
      <c r="CM732" t="s">
        <v>136</v>
      </c>
      <c r="CN732" t="s">
        <v>139</v>
      </c>
      <c r="CO732" t="s">
        <v>137</v>
      </c>
      <c r="CQ732" t="s">
        <v>115</v>
      </c>
      <c r="CR732" t="s">
        <v>138</v>
      </c>
      <c r="CS732" t="s">
        <v>139</v>
      </c>
      <c r="CT732" t="s">
        <v>138</v>
      </c>
      <c r="CU732" t="s">
        <v>139</v>
      </c>
      <c r="CV732" t="s">
        <v>138</v>
      </c>
      <c r="CW732" t="s">
        <v>139</v>
      </c>
      <c r="CX732" s="2" t="s">
        <v>11910</v>
      </c>
      <c r="CY732" s="10">
        <v>16703221558</v>
      </c>
      <c r="CZ732" t="s">
        <v>3216</v>
      </c>
      <c r="DA732" t="s">
        <v>139</v>
      </c>
      <c r="DB732" t="s">
        <v>138</v>
      </c>
      <c r="DC732" t="s">
        <v>115</v>
      </c>
    </row>
    <row r="733" spans="1:112" ht="14.45" customHeight="1" x14ac:dyDescent="0.25">
      <c r="A733" t="s">
        <v>12670</v>
      </c>
      <c r="B733" t="s">
        <v>158</v>
      </c>
      <c r="C733" s="1">
        <v>45525</v>
      </c>
      <c r="D733" s="1">
        <v>45611</v>
      </c>
      <c r="E733" t="s">
        <v>210</v>
      </c>
      <c r="F733" s="1">
        <v>45595</v>
      </c>
      <c r="G733" t="s">
        <v>115</v>
      </c>
      <c r="H733" t="s">
        <v>115</v>
      </c>
      <c r="I733" t="s">
        <v>115</v>
      </c>
      <c r="J733" t="s">
        <v>6180</v>
      </c>
      <c r="K733" t="s">
        <v>11058</v>
      </c>
      <c r="L733" t="s">
        <v>6186</v>
      </c>
      <c r="M733" t="s">
        <v>6183</v>
      </c>
      <c r="N733" t="s">
        <v>119</v>
      </c>
      <c r="O733" t="s">
        <v>120</v>
      </c>
      <c r="P733" s="3">
        <v>96950</v>
      </c>
      <c r="Q733" t="s">
        <v>121</v>
      </c>
      <c r="R733" t="s">
        <v>1369</v>
      </c>
      <c r="S733" s="10">
        <v>16702352020</v>
      </c>
      <c r="U733" t="s">
        <v>4711</v>
      </c>
      <c r="V733">
        <v>312112</v>
      </c>
      <c r="W733" t="s">
        <v>123</v>
      </c>
      <c r="Y733" t="s">
        <v>6184</v>
      </c>
      <c r="Z733" t="s">
        <v>6185</v>
      </c>
      <c r="AB733" t="s">
        <v>295</v>
      </c>
      <c r="AC733" t="s">
        <v>11059</v>
      </c>
      <c r="AD733" t="s">
        <v>6183</v>
      </c>
      <c r="AE733" t="s">
        <v>119</v>
      </c>
      <c r="AF733" t="s">
        <v>120</v>
      </c>
      <c r="AG733" s="3">
        <v>96950</v>
      </c>
      <c r="AH733" t="s">
        <v>121</v>
      </c>
      <c r="AI733" t="s">
        <v>1369</v>
      </c>
      <c r="AJ733" s="10">
        <v>16702352020</v>
      </c>
      <c r="AL733" t="s">
        <v>4715</v>
      </c>
      <c r="BD733" t="str">
        <f>"41-1011.00"</f>
        <v>41-1011.00</v>
      </c>
      <c r="BE733" t="s">
        <v>151</v>
      </c>
      <c r="BF733" t="s">
        <v>11060</v>
      </c>
      <c r="BG733" t="s">
        <v>11061</v>
      </c>
      <c r="BH733">
        <v>1</v>
      </c>
      <c r="BJ733" s="1">
        <v>45597</v>
      </c>
      <c r="BK733" s="1">
        <v>45961</v>
      </c>
      <c r="BN733">
        <v>35</v>
      </c>
      <c r="BO733">
        <v>0</v>
      </c>
      <c r="BP733">
        <v>6</v>
      </c>
      <c r="BQ733">
        <v>6</v>
      </c>
      <c r="BR733">
        <v>6</v>
      </c>
      <c r="BS733">
        <v>5</v>
      </c>
      <c r="BT733">
        <v>6</v>
      </c>
      <c r="BU733">
        <v>6</v>
      </c>
      <c r="BV733" t="str">
        <f>"8:00 AM"</f>
        <v>8:00 AM</v>
      </c>
      <c r="BW733" t="str">
        <f>"4:00 PM"</f>
        <v>4:00 PM</v>
      </c>
      <c r="BX733" t="s">
        <v>240</v>
      </c>
      <c r="BY733">
        <v>0</v>
      </c>
      <c r="BZ733">
        <v>12</v>
      </c>
      <c r="CA733" t="s">
        <v>138</v>
      </c>
      <c r="CB733">
        <v>15</v>
      </c>
      <c r="CC733" t="s">
        <v>12671</v>
      </c>
      <c r="CD733" t="s">
        <v>6186</v>
      </c>
      <c r="CE733" t="s">
        <v>6183</v>
      </c>
      <c r="CF733" t="s">
        <v>119</v>
      </c>
      <c r="CG733" t="s">
        <v>120</v>
      </c>
      <c r="CH733" s="3">
        <v>96950</v>
      </c>
      <c r="CI733" s="4">
        <v>11.35</v>
      </c>
      <c r="CJ733" s="4">
        <v>11.35</v>
      </c>
      <c r="CK733" s="4">
        <v>17.03</v>
      </c>
      <c r="CL733" s="4">
        <v>17.03</v>
      </c>
      <c r="CM733" t="s">
        <v>136</v>
      </c>
      <c r="CN733" t="s">
        <v>1369</v>
      </c>
      <c r="CO733" t="s">
        <v>137</v>
      </c>
      <c r="CQ733" t="s">
        <v>115</v>
      </c>
      <c r="CR733" t="s">
        <v>138</v>
      </c>
      <c r="CS733" t="s">
        <v>139</v>
      </c>
      <c r="CT733" t="s">
        <v>138</v>
      </c>
      <c r="CU733" t="s">
        <v>139</v>
      </c>
      <c r="CV733" t="s">
        <v>138</v>
      </c>
      <c r="CW733" t="s">
        <v>139</v>
      </c>
      <c r="CX733" t="s">
        <v>4718</v>
      </c>
      <c r="CY733" s="10">
        <v>16702352020</v>
      </c>
      <c r="CZ733" t="s">
        <v>4715</v>
      </c>
      <c r="DA733" t="s">
        <v>139</v>
      </c>
      <c r="DB733" t="s">
        <v>138</v>
      </c>
      <c r="DC733" t="s">
        <v>115</v>
      </c>
    </row>
    <row r="734" spans="1:112" ht="14.45" customHeight="1" x14ac:dyDescent="0.25">
      <c r="A734" t="s">
        <v>12777</v>
      </c>
      <c r="B734" t="s">
        <v>248</v>
      </c>
      <c r="C734" s="1">
        <v>45555</v>
      </c>
      <c r="D734" s="1">
        <v>45611</v>
      </c>
      <c r="E734" t="s">
        <v>114</v>
      </c>
      <c r="G734" t="s">
        <v>115</v>
      </c>
      <c r="H734" t="s">
        <v>115</v>
      </c>
      <c r="I734" t="s">
        <v>115</v>
      </c>
      <c r="J734" t="s">
        <v>4456</v>
      </c>
      <c r="L734" t="s">
        <v>4457</v>
      </c>
      <c r="M734" t="s">
        <v>4458</v>
      </c>
      <c r="N734" t="s">
        <v>128</v>
      </c>
      <c r="O734" t="s">
        <v>120</v>
      </c>
      <c r="P734" s="3">
        <v>96950</v>
      </c>
      <c r="Q734" t="s">
        <v>121</v>
      </c>
      <c r="S734" s="10">
        <v>16702348106</v>
      </c>
      <c r="U734" t="s">
        <v>4459</v>
      </c>
      <c r="V734">
        <v>23622</v>
      </c>
      <c r="W734" t="s">
        <v>123</v>
      </c>
      <c r="Y734" t="s">
        <v>4460</v>
      </c>
      <c r="Z734" t="s">
        <v>4461</v>
      </c>
      <c r="AB734" t="s">
        <v>997</v>
      </c>
      <c r="AC734" t="s">
        <v>4457</v>
      </c>
      <c r="AD734" t="s">
        <v>4458</v>
      </c>
      <c r="AE734" t="s">
        <v>128</v>
      </c>
      <c r="AF734" t="s">
        <v>120</v>
      </c>
      <c r="AG734" s="3">
        <v>96950</v>
      </c>
      <c r="AH734" t="s">
        <v>121</v>
      </c>
      <c r="AJ734" s="10">
        <v>16702348106</v>
      </c>
      <c r="AL734" t="s">
        <v>4462</v>
      </c>
      <c r="BD734" t="str">
        <f>"17-3022.00"</f>
        <v>17-3022.00</v>
      </c>
      <c r="BE734" t="s">
        <v>2760</v>
      </c>
      <c r="BF734" t="s">
        <v>9683</v>
      </c>
      <c r="BG734" t="s">
        <v>4464</v>
      </c>
      <c r="BH734">
        <v>2</v>
      </c>
      <c r="BI734">
        <v>2</v>
      </c>
      <c r="BJ734" s="1">
        <v>45658</v>
      </c>
      <c r="BK734" s="1">
        <v>46022</v>
      </c>
      <c r="BL734" s="1">
        <v>45658</v>
      </c>
      <c r="BM734" s="1">
        <v>46022</v>
      </c>
      <c r="BN734">
        <v>40</v>
      </c>
      <c r="BO734">
        <v>0</v>
      </c>
      <c r="BP734">
        <v>8</v>
      </c>
      <c r="BQ734">
        <v>8</v>
      </c>
      <c r="BR734">
        <v>8</v>
      </c>
      <c r="BS734">
        <v>8</v>
      </c>
      <c r="BT734">
        <v>8</v>
      </c>
      <c r="BU734">
        <v>0</v>
      </c>
      <c r="BV734" t="str">
        <f>"8:00 AM"</f>
        <v>8:00 AM</v>
      </c>
      <c r="BW734" t="str">
        <f>"5:00 PM"</f>
        <v>5:00 PM</v>
      </c>
      <c r="BX734" t="s">
        <v>189</v>
      </c>
      <c r="BY734">
        <v>0</v>
      </c>
      <c r="BZ734">
        <v>24</v>
      </c>
      <c r="CA734" t="s">
        <v>115</v>
      </c>
      <c r="CC734" t="s">
        <v>9684</v>
      </c>
      <c r="CD734" t="s">
        <v>4457</v>
      </c>
      <c r="CE734" t="s">
        <v>4458</v>
      </c>
      <c r="CF734" t="s">
        <v>119</v>
      </c>
      <c r="CG734" t="s">
        <v>120</v>
      </c>
      <c r="CH734" s="3">
        <v>96950</v>
      </c>
      <c r="CI734" s="4">
        <v>15.75</v>
      </c>
      <c r="CJ734" s="4">
        <v>15.75</v>
      </c>
      <c r="CK734" s="4">
        <v>23.63</v>
      </c>
      <c r="CL734" s="4">
        <v>23.63</v>
      </c>
      <c r="CM734" t="s">
        <v>136</v>
      </c>
      <c r="CO734" t="s">
        <v>137</v>
      </c>
      <c r="CQ734" t="s">
        <v>115</v>
      </c>
      <c r="CR734" t="s">
        <v>138</v>
      </c>
      <c r="CS734" t="s">
        <v>138</v>
      </c>
      <c r="CT734" t="s">
        <v>138</v>
      </c>
      <c r="CU734" t="s">
        <v>139</v>
      </c>
      <c r="CV734" t="s">
        <v>138</v>
      </c>
      <c r="CW734" t="s">
        <v>139</v>
      </c>
      <c r="CX734" t="s">
        <v>4466</v>
      </c>
      <c r="CY734" s="10">
        <v>16702348106</v>
      </c>
      <c r="CZ734" t="s">
        <v>4462</v>
      </c>
      <c r="DA734" t="s">
        <v>139</v>
      </c>
      <c r="DB734" t="s">
        <v>138</v>
      </c>
      <c r="DC734" t="s">
        <v>115</v>
      </c>
    </row>
    <row r="735" spans="1:112" ht="14.45" customHeight="1" x14ac:dyDescent="0.25">
      <c r="A735" t="s">
        <v>13147</v>
      </c>
      <c r="B735" t="s">
        <v>248</v>
      </c>
      <c r="C735" s="1">
        <v>45547</v>
      </c>
      <c r="D735" s="1">
        <v>45611</v>
      </c>
      <c r="E735" t="s">
        <v>210</v>
      </c>
      <c r="F735" s="1">
        <v>45564</v>
      </c>
      <c r="G735" t="s">
        <v>115</v>
      </c>
      <c r="H735" t="s">
        <v>115</v>
      </c>
      <c r="I735" t="s">
        <v>115</v>
      </c>
      <c r="J735" t="s">
        <v>6539</v>
      </c>
      <c r="K735" t="s">
        <v>139</v>
      </c>
      <c r="L735" t="s">
        <v>6759</v>
      </c>
      <c r="M735" t="s">
        <v>6541</v>
      </c>
      <c r="N735" t="s">
        <v>119</v>
      </c>
      <c r="O735" t="s">
        <v>120</v>
      </c>
      <c r="P735" s="3">
        <v>96950</v>
      </c>
      <c r="Q735" t="s">
        <v>121</v>
      </c>
      <c r="R735" t="s">
        <v>139</v>
      </c>
      <c r="S735" s="10">
        <v>16702330349</v>
      </c>
      <c r="U735" t="s">
        <v>2728</v>
      </c>
      <c r="V735">
        <v>56132</v>
      </c>
      <c r="W735" t="s">
        <v>123</v>
      </c>
      <c r="Y735" t="s">
        <v>6542</v>
      </c>
      <c r="Z735" t="s">
        <v>6543</v>
      </c>
      <c r="AA735" t="s">
        <v>383</v>
      </c>
      <c r="AB735" t="s">
        <v>792</v>
      </c>
      <c r="AC735" t="s">
        <v>6540</v>
      </c>
      <c r="AD735" t="s">
        <v>2727</v>
      </c>
      <c r="AE735" t="s">
        <v>119</v>
      </c>
      <c r="AF735" t="s">
        <v>120</v>
      </c>
      <c r="AG735" s="3">
        <v>96950</v>
      </c>
      <c r="AH735" t="s">
        <v>121</v>
      </c>
      <c r="AJ735" s="10">
        <v>16702330349</v>
      </c>
      <c r="AL735" t="s">
        <v>6544</v>
      </c>
      <c r="BD735" t="str">
        <f>"37-2012.00"</f>
        <v>37-2012.00</v>
      </c>
      <c r="BE735" t="s">
        <v>647</v>
      </c>
      <c r="BF735" t="s">
        <v>6545</v>
      </c>
      <c r="BG735" t="s">
        <v>6546</v>
      </c>
      <c r="BH735">
        <v>1</v>
      </c>
      <c r="BI735">
        <v>1</v>
      </c>
      <c r="BJ735" s="1">
        <v>45566</v>
      </c>
      <c r="BK735" s="1">
        <v>45930</v>
      </c>
      <c r="BL735" s="1">
        <v>45611</v>
      </c>
      <c r="BM735" s="1">
        <v>45930</v>
      </c>
      <c r="BN735">
        <v>35</v>
      </c>
      <c r="BO735">
        <v>0</v>
      </c>
      <c r="BP735">
        <v>7</v>
      </c>
      <c r="BQ735">
        <v>7</v>
      </c>
      <c r="BR735">
        <v>7</v>
      </c>
      <c r="BS735">
        <v>7</v>
      </c>
      <c r="BT735">
        <v>7</v>
      </c>
      <c r="BU735">
        <v>0</v>
      </c>
      <c r="BV735" t="str">
        <f>"9:00 AM"</f>
        <v>9:00 AM</v>
      </c>
      <c r="BW735" t="str">
        <f>"5:00 PM"</f>
        <v>5:00 PM</v>
      </c>
      <c r="BX735" t="s">
        <v>240</v>
      </c>
      <c r="BY735">
        <v>0</v>
      </c>
      <c r="BZ735">
        <v>3</v>
      </c>
      <c r="CA735" t="s">
        <v>115</v>
      </c>
      <c r="CC735" s="2" t="s">
        <v>13148</v>
      </c>
      <c r="CD735" t="s">
        <v>2726</v>
      </c>
      <c r="CF735" t="s">
        <v>119</v>
      </c>
      <c r="CG735" t="s">
        <v>120</v>
      </c>
      <c r="CH735" s="3">
        <v>96950</v>
      </c>
      <c r="CI735" s="4">
        <v>7.77</v>
      </c>
      <c r="CJ735" s="4">
        <v>7.77</v>
      </c>
      <c r="CK735" s="4">
        <v>0</v>
      </c>
      <c r="CL735" s="4">
        <v>0</v>
      </c>
      <c r="CM735" t="s">
        <v>136</v>
      </c>
      <c r="CN735" t="s">
        <v>139</v>
      </c>
      <c r="CO735" t="s">
        <v>137</v>
      </c>
      <c r="CQ735" t="s">
        <v>115</v>
      </c>
      <c r="CR735" t="s">
        <v>138</v>
      </c>
      <c r="CS735" t="s">
        <v>139</v>
      </c>
      <c r="CT735" t="s">
        <v>139</v>
      </c>
      <c r="CU735" t="s">
        <v>139</v>
      </c>
      <c r="CV735" t="s">
        <v>138</v>
      </c>
      <c r="CW735" t="s">
        <v>139</v>
      </c>
      <c r="CX735" t="s">
        <v>240</v>
      </c>
      <c r="CY735" s="10">
        <v>16702330349</v>
      </c>
      <c r="CZ735" t="s">
        <v>2731</v>
      </c>
      <c r="DA735" t="s">
        <v>139</v>
      </c>
      <c r="DB735" t="s">
        <v>138</v>
      </c>
      <c r="DC735" t="s">
        <v>115</v>
      </c>
    </row>
    <row r="736" spans="1:112" ht="14.45" customHeight="1" x14ac:dyDescent="0.25">
      <c r="A736" t="s">
        <v>13153</v>
      </c>
      <c r="B736" t="s">
        <v>158</v>
      </c>
      <c r="C736" s="1">
        <v>45506</v>
      </c>
      <c r="D736" s="1">
        <v>45611</v>
      </c>
      <c r="E736" t="s">
        <v>114</v>
      </c>
      <c r="G736" t="s">
        <v>115</v>
      </c>
      <c r="H736" t="s">
        <v>115</v>
      </c>
      <c r="I736" t="s">
        <v>115</v>
      </c>
      <c r="J736" t="s">
        <v>2509</v>
      </c>
      <c r="K736" t="s">
        <v>2510</v>
      </c>
      <c r="L736" t="s">
        <v>2160</v>
      </c>
      <c r="M736" t="s">
        <v>2161</v>
      </c>
      <c r="N736" t="s">
        <v>128</v>
      </c>
      <c r="O736" t="s">
        <v>120</v>
      </c>
      <c r="P736" s="3">
        <v>96950</v>
      </c>
      <c r="Q736" t="s">
        <v>121</v>
      </c>
      <c r="S736" s="10">
        <v>16702872161</v>
      </c>
      <c r="U736" t="s">
        <v>2162</v>
      </c>
      <c r="V736">
        <v>561612</v>
      </c>
      <c r="W736" t="s">
        <v>123</v>
      </c>
      <c r="Y736" t="s">
        <v>2163</v>
      </c>
      <c r="Z736" t="s">
        <v>2170</v>
      </c>
      <c r="AB736" t="s">
        <v>658</v>
      </c>
      <c r="AC736" t="s">
        <v>2511</v>
      </c>
      <c r="AD736" t="s">
        <v>2165</v>
      </c>
      <c r="AE736" t="s">
        <v>128</v>
      </c>
      <c r="AF736" t="s">
        <v>120</v>
      </c>
      <c r="AG736" s="3">
        <v>96950</v>
      </c>
      <c r="AH736" t="s">
        <v>121</v>
      </c>
      <c r="AJ736" s="10">
        <v>16702872161</v>
      </c>
      <c r="AL736" t="s">
        <v>2166</v>
      </c>
      <c r="BD736" t="str">
        <f>"33-9032.00"</f>
        <v>33-9032.00</v>
      </c>
      <c r="BE736" t="s">
        <v>1641</v>
      </c>
      <c r="BF736" t="s">
        <v>2512</v>
      </c>
      <c r="BG736" t="s">
        <v>2513</v>
      </c>
      <c r="BH736">
        <v>10</v>
      </c>
      <c r="BJ736" s="1">
        <v>45566</v>
      </c>
      <c r="BK736" s="1">
        <v>45930</v>
      </c>
      <c r="BN736">
        <v>35</v>
      </c>
      <c r="BO736">
        <v>0</v>
      </c>
      <c r="BP736">
        <v>7</v>
      </c>
      <c r="BQ736">
        <v>7</v>
      </c>
      <c r="BR736">
        <v>7</v>
      </c>
      <c r="BS736">
        <v>7</v>
      </c>
      <c r="BT736">
        <v>7</v>
      </c>
      <c r="BU736">
        <v>0</v>
      </c>
      <c r="BV736" t="str">
        <f>"6:00 PM"</f>
        <v>6:00 PM</v>
      </c>
      <c r="BW736" t="str">
        <f>"1:00 AM"</f>
        <v>1:00 AM</v>
      </c>
      <c r="BX736" t="s">
        <v>133</v>
      </c>
      <c r="BY736">
        <v>0</v>
      </c>
      <c r="BZ736">
        <v>12</v>
      </c>
      <c r="CA736" t="s">
        <v>115</v>
      </c>
      <c r="CC736" t="s">
        <v>2514</v>
      </c>
      <c r="CD736" t="s">
        <v>2160</v>
      </c>
      <c r="CE736" t="s">
        <v>2165</v>
      </c>
      <c r="CF736" t="s">
        <v>128</v>
      </c>
      <c r="CG736" t="s">
        <v>120</v>
      </c>
      <c r="CH736" s="3">
        <v>96950</v>
      </c>
      <c r="CI736" s="4">
        <v>7.96</v>
      </c>
      <c r="CJ736" s="4">
        <v>7.96</v>
      </c>
      <c r="CK736" s="4">
        <v>11.94</v>
      </c>
      <c r="CL736" s="4">
        <v>11.94</v>
      </c>
      <c r="CM736" t="s">
        <v>136</v>
      </c>
      <c r="CN736" t="s">
        <v>331</v>
      </c>
      <c r="CO736" t="s">
        <v>137</v>
      </c>
      <c r="CQ736" t="s">
        <v>115</v>
      </c>
      <c r="CR736" t="s">
        <v>138</v>
      </c>
      <c r="CS736" t="s">
        <v>139</v>
      </c>
      <c r="CT736" t="s">
        <v>138</v>
      </c>
      <c r="CU736" t="s">
        <v>139</v>
      </c>
      <c r="CV736" t="s">
        <v>138</v>
      </c>
      <c r="CW736" t="s">
        <v>139</v>
      </c>
      <c r="CX736" t="s">
        <v>2169</v>
      </c>
      <c r="CY736" s="10">
        <v>16702872161</v>
      </c>
      <c r="CZ736" t="s">
        <v>2166</v>
      </c>
      <c r="DA736" t="s">
        <v>331</v>
      </c>
      <c r="DB736" t="s">
        <v>138</v>
      </c>
      <c r="DC736" t="s">
        <v>115</v>
      </c>
      <c r="DD736" t="s">
        <v>13154</v>
      </c>
      <c r="DE736" t="s">
        <v>2170</v>
      </c>
      <c r="DG736" t="s">
        <v>2159</v>
      </c>
      <c r="DH736" t="s">
        <v>2166</v>
      </c>
    </row>
    <row r="737" spans="1:112" ht="14.45" customHeight="1" x14ac:dyDescent="0.25">
      <c r="A737" t="s">
        <v>13554</v>
      </c>
      <c r="B737" t="s">
        <v>158</v>
      </c>
      <c r="C737" s="1">
        <v>45522</v>
      </c>
      <c r="D737" s="1">
        <v>45611</v>
      </c>
      <c r="E737" t="s">
        <v>210</v>
      </c>
      <c r="F737" s="1">
        <v>45656</v>
      </c>
      <c r="G737" t="s">
        <v>138</v>
      </c>
      <c r="H737" t="s">
        <v>115</v>
      </c>
      <c r="I737" t="s">
        <v>115</v>
      </c>
      <c r="J737" t="s">
        <v>627</v>
      </c>
      <c r="K737" t="s">
        <v>628</v>
      </c>
      <c r="L737" t="s">
        <v>3394</v>
      </c>
      <c r="M737" t="s">
        <v>2910</v>
      </c>
      <c r="N737" t="s">
        <v>128</v>
      </c>
      <c r="O737" t="s">
        <v>120</v>
      </c>
      <c r="P737" s="3">
        <v>96950</v>
      </c>
      <c r="Q737" t="s">
        <v>121</v>
      </c>
      <c r="S737" s="10">
        <v>16702357354</v>
      </c>
      <c r="U737" t="s">
        <v>631</v>
      </c>
      <c r="V737">
        <v>81231</v>
      </c>
      <c r="W737" t="s">
        <v>123</v>
      </c>
      <c r="Y737" t="s">
        <v>632</v>
      </c>
      <c r="Z737" t="s">
        <v>633</v>
      </c>
      <c r="AB737" t="s">
        <v>126</v>
      </c>
      <c r="AC737" t="s">
        <v>3394</v>
      </c>
      <c r="AD737" t="s">
        <v>2910</v>
      </c>
      <c r="AE737" t="s">
        <v>128</v>
      </c>
      <c r="AF737" t="s">
        <v>120</v>
      </c>
      <c r="AG737" s="3">
        <v>96950</v>
      </c>
      <c r="AH737" t="s">
        <v>121</v>
      </c>
      <c r="AJ737" s="10">
        <v>16702357354</v>
      </c>
      <c r="AL737" t="s">
        <v>634</v>
      </c>
      <c r="BD737" t="str">
        <f>"53-3033.00"</f>
        <v>53-3033.00</v>
      </c>
      <c r="BE737" t="s">
        <v>1825</v>
      </c>
      <c r="BF737" t="s">
        <v>13555</v>
      </c>
      <c r="BG737" t="s">
        <v>13556</v>
      </c>
      <c r="BH737">
        <v>4</v>
      </c>
      <c r="BJ737" s="1">
        <v>45658</v>
      </c>
      <c r="BK737" s="1">
        <v>46752</v>
      </c>
      <c r="BN737">
        <v>36</v>
      </c>
      <c r="BO737">
        <v>0</v>
      </c>
      <c r="BP737">
        <v>6</v>
      </c>
      <c r="BQ737">
        <v>6</v>
      </c>
      <c r="BR737">
        <v>6</v>
      </c>
      <c r="BS737">
        <v>6</v>
      </c>
      <c r="BT737">
        <v>6</v>
      </c>
      <c r="BU737">
        <v>6</v>
      </c>
      <c r="BV737" t="str">
        <f>"9:00 AM"</f>
        <v>9:00 AM</v>
      </c>
      <c r="BW737" t="str">
        <f>"4:00 PM"</f>
        <v>4:00 PM</v>
      </c>
      <c r="BX737" t="s">
        <v>133</v>
      </c>
      <c r="BY737">
        <v>0</v>
      </c>
      <c r="BZ737">
        <v>12</v>
      </c>
      <c r="CA737" t="s">
        <v>115</v>
      </c>
      <c r="CC737" t="s">
        <v>13557</v>
      </c>
      <c r="CD737" t="s">
        <v>3394</v>
      </c>
      <c r="CE737" t="s">
        <v>2910</v>
      </c>
      <c r="CF737" t="s">
        <v>128</v>
      </c>
      <c r="CG737" t="s">
        <v>120</v>
      </c>
      <c r="CH737" s="3">
        <v>96950</v>
      </c>
      <c r="CI737" s="4">
        <v>8.15</v>
      </c>
      <c r="CJ737" s="4">
        <v>8.15</v>
      </c>
      <c r="CK737" s="4">
        <v>0</v>
      </c>
      <c r="CL737" s="4">
        <v>0</v>
      </c>
      <c r="CM737" t="s">
        <v>136</v>
      </c>
      <c r="CN737" t="s">
        <v>139</v>
      </c>
      <c r="CO737" t="s">
        <v>137</v>
      </c>
      <c r="CQ737" t="s">
        <v>115</v>
      </c>
      <c r="CR737" t="s">
        <v>138</v>
      </c>
      <c r="CS737" t="s">
        <v>139</v>
      </c>
      <c r="CT737" t="s">
        <v>139</v>
      </c>
      <c r="CU737" t="s">
        <v>139</v>
      </c>
      <c r="CV737" t="s">
        <v>138</v>
      </c>
      <c r="CW737" t="s">
        <v>139</v>
      </c>
      <c r="CX737" t="s">
        <v>139</v>
      </c>
      <c r="CY737" s="10">
        <v>16702357354</v>
      </c>
      <c r="CZ737" t="s">
        <v>634</v>
      </c>
      <c r="DA737" t="s">
        <v>139</v>
      </c>
      <c r="DB737" t="s">
        <v>138</v>
      </c>
      <c r="DC737" t="s">
        <v>115</v>
      </c>
      <c r="DD737" t="s">
        <v>635</v>
      </c>
      <c r="DE737" t="s">
        <v>636</v>
      </c>
      <c r="DF737" t="s">
        <v>149</v>
      </c>
      <c r="DG737" t="s">
        <v>627</v>
      </c>
      <c r="DH737" t="s">
        <v>634</v>
      </c>
    </row>
    <row r="738" spans="1:112" ht="14.45" customHeight="1" x14ac:dyDescent="0.25">
      <c r="A738" t="s">
        <v>13833</v>
      </c>
      <c r="B738" t="s">
        <v>158</v>
      </c>
      <c r="C738" s="1">
        <v>45526</v>
      </c>
      <c r="D738" s="1">
        <v>45611</v>
      </c>
      <c r="E738" t="s">
        <v>210</v>
      </c>
      <c r="F738" s="1">
        <v>45564</v>
      </c>
      <c r="G738" t="s">
        <v>115</v>
      </c>
      <c r="H738" t="s">
        <v>115</v>
      </c>
      <c r="I738" t="s">
        <v>115</v>
      </c>
      <c r="J738" t="s">
        <v>10675</v>
      </c>
      <c r="K738" t="s">
        <v>10676</v>
      </c>
      <c r="L738" t="s">
        <v>2078</v>
      </c>
      <c r="M738" t="s">
        <v>2079</v>
      </c>
      <c r="N738" t="s">
        <v>119</v>
      </c>
      <c r="O738" t="s">
        <v>120</v>
      </c>
      <c r="P738" s="3">
        <v>96950</v>
      </c>
      <c r="Q738" t="s">
        <v>121</v>
      </c>
      <c r="S738" s="10">
        <v>16702358000</v>
      </c>
      <c r="U738" t="s">
        <v>2080</v>
      </c>
      <c r="V738">
        <v>812199</v>
      </c>
      <c r="W738" t="s">
        <v>123</v>
      </c>
      <c r="Y738" t="s">
        <v>1782</v>
      </c>
      <c r="Z738" t="s">
        <v>2081</v>
      </c>
      <c r="AB738" t="s">
        <v>428</v>
      </c>
      <c r="AC738" t="s">
        <v>2078</v>
      </c>
      <c r="AD738" t="s">
        <v>2079</v>
      </c>
      <c r="AE738" t="s">
        <v>119</v>
      </c>
      <c r="AF738" t="s">
        <v>120</v>
      </c>
      <c r="AG738" s="3">
        <v>96950</v>
      </c>
      <c r="AH738" t="s">
        <v>121</v>
      </c>
      <c r="AJ738" s="10">
        <v>16702358000</v>
      </c>
      <c r="AL738" t="s">
        <v>2082</v>
      </c>
      <c r="BD738" t="str">
        <f>"31-9011.00"</f>
        <v>31-9011.00</v>
      </c>
      <c r="BE738" t="s">
        <v>671</v>
      </c>
      <c r="BF738" t="s">
        <v>10677</v>
      </c>
      <c r="BG738" t="s">
        <v>6056</v>
      </c>
      <c r="BH738">
        <v>5</v>
      </c>
      <c r="BJ738" s="1">
        <v>45566</v>
      </c>
      <c r="BK738" s="1">
        <v>45930</v>
      </c>
      <c r="BN738">
        <v>35</v>
      </c>
      <c r="BO738">
        <v>7</v>
      </c>
      <c r="BP738">
        <v>0</v>
      </c>
      <c r="BQ738">
        <v>0</v>
      </c>
      <c r="BR738">
        <v>7</v>
      </c>
      <c r="BS738">
        <v>7</v>
      </c>
      <c r="BT738">
        <v>7</v>
      </c>
      <c r="BU738">
        <v>7</v>
      </c>
      <c r="BV738" t="str">
        <f>"11:00 AM"</f>
        <v>11:00 AM</v>
      </c>
      <c r="BW738" t="str">
        <f>"6:00 PM"</f>
        <v>6:00 PM</v>
      </c>
      <c r="BX738" t="s">
        <v>133</v>
      </c>
      <c r="BY738">
        <v>0</v>
      </c>
      <c r="BZ738">
        <v>24</v>
      </c>
      <c r="CA738" t="s">
        <v>115</v>
      </c>
      <c r="CC738" s="2" t="s">
        <v>10678</v>
      </c>
      <c r="CD738" t="s">
        <v>2078</v>
      </c>
      <c r="CE738" t="s">
        <v>2079</v>
      </c>
      <c r="CF738" t="s">
        <v>119</v>
      </c>
      <c r="CG738" t="s">
        <v>120</v>
      </c>
      <c r="CH738" s="3">
        <v>96950</v>
      </c>
      <c r="CI738" s="4">
        <v>12.37</v>
      </c>
      <c r="CJ738" s="4">
        <v>12.37</v>
      </c>
      <c r="CK738" s="4">
        <v>18.559999999999999</v>
      </c>
      <c r="CL738" s="4">
        <v>18.559999999999999</v>
      </c>
      <c r="CM738" t="s">
        <v>136</v>
      </c>
      <c r="CN738" t="s">
        <v>224</v>
      </c>
      <c r="CO738" t="s">
        <v>137</v>
      </c>
      <c r="CQ738" t="s">
        <v>115</v>
      </c>
      <c r="CR738" t="s">
        <v>138</v>
      </c>
      <c r="CS738" t="s">
        <v>139</v>
      </c>
      <c r="CT738" t="s">
        <v>138</v>
      </c>
      <c r="CU738" t="s">
        <v>139</v>
      </c>
      <c r="CV738" t="s">
        <v>138</v>
      </c>
      <c r="CW738" t="s">
        <v>139</v>
      </c>
      <c r="CX738" t="s">
        <v>2086</v>
      </c>
      <c r="CY738" s="10">
        <v>16702358000</v>
      </c>
      <c r="CZ738" t="s">
        <v>2082</v>
      </c>
      <c r="DA738" t="s">
        <v>139</v>
      </c>
      <c r="DB738" t="s">
        <v>138</v>
      </c>
      <c r="DC738" t="s">
        <v>115</v>
      </c>
    </row>
    <row r="739" spans="1:112" ht="14.45" customHeight="1" x14ac:dyDescent="0.25">
      <c r="A739" t="s">
        <v>8656</v>
      </c>
      <c r="B739" t="s">
        <v>113</v>
      </c>
      <c r="C739" s="1">
        <v>45587</v>
      </c>
      <c r="D739" s="1">
        <v>45613</v>
      </c>
      <c r="E739" t="s">
        <v>114</v>
      </c>
      <c r="G739" t="s">
        <v>115</v>
      </c>
      <c r="H739" t="s">
        <v>115</v>
      </c>
      <c r="I739" t="s">
        <v>115</v>
      </c>
      <c r="J739" t="s">
        <v>4057</v>
      </c>
      <c r="K739" t="s">
        <v>4058</v>
      </c>
      <c r="L739" t="s">
        <v>4059</v>
      </c>
      <c r="M739" t="s">
        <v>1448</v>
      </c>
      <c r="N739" t="s">
        <v>128</v>
      </c>
      <c r="O739" t="s">
        <v>120</v>
      </c>
      <c r="P739" s="3">
        <v>96950</v>
      </c>
      <c r="Q739" t="s">
        <v>121</v>
      </c>
      <c r="R739" t="s">
        <v>1287</v>
      </c>
      <c r="S739" s="10">
        <v>16702873600</v>
      </c>
      <c r="U739" t="s">
        <v>4060</v>
      </c>
      <c r="V739">
        <v>561612</v>
      </c>
      <c r="W739" t="s">
        <v>123</v>
      </c>
      <c r="Y739" t="s">
        <v>4061</v>
      </c>
      <c r="Z739" t="s">
        <v>4062</v>
      </c>
      <c r="AA739" t="s">
        <v>139</v>
      </c>
      <c r="AB739" t="s">
        <v>277</v>
      </c>
      <c r="AC739" t="s">
        <v>4059</v>
      </c>
      <c r="AD739" t="s">
        <v>1448</v>
      </c>
      <c r="AE739" t="s">
        <v>128</v>
      </c>
      <c r="AF739" t="s">
        <v>120</v>
      </c>
      <c r="AG739" s="3">
        <v>96950</v>
      </c>
      <c r="AH739" t="s">
        <v>121</v>
      </c>
      <c r="AI739" t="s">
        <v>1287</v>
      </c>
      <c r="AJ739" s="10">
        <v>16702873600</v>
      </c>
      <c r="AL739" t="s">
        <v>4063</v>
      </c>
      <c r="BD739" t="str">
        <f>"33-9032.00"</f>
        <v>33-9032.00</v>
      </c>
      <c r="BE739" t="s">
        <v>1641</v>
      </c>
      <c r="BF739" t="s">
        <v>4064</v>
      </c>
      <c r="BG739" t="s">
        <v>1643</v>
      </c>
      <c r="BH739">
        <v>8</v>
      </c>
      <c r="BJ739" s="1">
        <v>45587</v>
      </c>
      <c r="BK739" s="1">
        <v>45930</v>
      </c>
      <c r="BN739">
        <v>40</v>
      </c>
      <c r="BO739">
        <v>0</v>
      </c>
      <c r="BP739">
        <v>8</v>
      </c>
      <c r="BQ739">
        <v>8</v>
      </c>
      <c r="BR739">
        <v>8</v>
      </c>
      <c r="BS739">
        <v>8</v>
      </c>
      <c r="BT739">
        <v>8</v>
      </c>
      <c r="BU739">
        <v>0</v>
      </c>
      <c r="BV739" t="str">
        <f>"8:00 AM"</f>
        <v>8:00 AM</v>
      </c>
      <c r="BW739" t="str">
        <f t="shared" ref="BW739:BW744" si="12">"5:00 PM"</f>
        <v>5:00 PM</v>
      </c>
      <c r="BX739" t="s">
        <v>240</v>
      </c>
      <c r="BY739">
        <v>0</v>
      </c>
      <c r="BZ739">
        <v>6</v>
      </c>
      <c r="CA739" t="s">
        <v>115</v>
      </c>
      <c r="CC739" t="s">
        <v>4065</v>
      </c>
      <c r="CD739" t="s">
        <v>4066</v>
      </c>
      <c r="CE739" t="s">
        <v>1448</v>
      </c>
      <c r="CF739" t="s">
        <v>128</v>
      </c>
      <c r="CG739" t="s">
        <v>120</v>
      </c>
      <c r="CH739" s="3">
        <v>96950</v>
      </c>
      <c r="CI739" s="4">
        <v>8.15</v>
      </c>
      <c r="CJ739" s="4">
        <v>8.3000000000000007</v>
      </c>
      <c r="CK739" s="4">
        <v>12.22</v>
      </c>
      <c r="CL739" s="4">
        <v>12.45</v>
      </c>
      <c r="CM739" t="s">
        <v>136</v>
      </c>
      <c r="CN739" t="s">
        <v>139</v>
      </c>
      <c r="CO739" t="s">
        <v>137</v>
      </c>
      <c r="CQ739" t="s">
        <v>115</v>
      </c>
      <c r="CR739" t="s">
        <v>138</v>
      </c>
      <c r="CS739" t="s">
        <v>138</v>
      </c>
      <c r="CT739" t="s">
        <v>138</v>
      </c>
      <c r="CU739" t="s">
        <v>139</v>
      </c>
      <c r="CV739" t="s">
        <v>138</v>
      </c>
      <c r="CW739" t="s">
        <v>139</v>
      </c>
      <c r="CX739" t="s">
        <v>8657</v>
      </c>
      <c r="CY739" s="10">
        <v>16702873600</v>
      </c>
      <c r="CZ739" t="s">
        <v>4063</v>
      </c>
      <c r="DA739" t="s">
        <v>139</v>
      </c>
      <c r="DB739" t="s">
        <v>138</v>
      </c>
      <c r="DC739" t="s">
        <v>115</v>
      </c>
    </row>
    <row r="740" spans="1:112" ht="14.45" customHeight="1" x14ac:dyDescent="0.25">
      <c r="A740" t="s">
        <v>1360</v>
      </c>
      <c r="B740" t="s">
        <v>248</v>
      </c>
      <c r="C740" s="1">
        <v>45577</v>
      </c>
      <c r="D740" s="1">
        <v>45614</v>
      </c>
      <c r="E740" t="s">
        <v>210</v>
      </c>
      <c r="F740" s="1">
        <v>45625</v>
      </c>
      <c r="G740" t="s">
        <v>115</v>
      </c>
      <c r="H740" t="s">
        <v>115</v>
      </c>
      <c r="I740" t="s">
        <v>115</v>
      </c>
      <c r="J740" t="s">
        <v>1361</v>
      </c>
      <c r="K740" t="s">
        <v>1361</v>
      </c>
      <c r="L740" t="s">
        <v>1362</v>
      </c>
      <c r="M740" t="s">
        <v>1363</v>
      </c>
      <c r="N740" t="s">
        <v>119</v>
      </c>
      <c r="O740" t="s">
        <v>120</v>
      </c>
      <c r="P740" s="3">
        <v>96950</v>
      </c>
      <c r="Q740" t="s">
        <v>121</v>
      </c>
      <c r="R740" t="s">
        <v>139</v>
      </c>
      <c r="S740" s="10">
        <v>16702357642</v>
      </c>
      <c r="U740" t="s">
        <v>1364</v>
      </c>
      <c r="V740">
        <v>53111</v>
      </c>
      <c r="W740" t="s">
        <v>123</v>
      </c>
      <c r="Y740" t="s">
        <v>1365</v>
      </c>
      <c r="Z740" t="s">
        <v>1366</v>
      </c>
      <c r="AA740" t="s">
        <v>1367</v>
      </c>
      <c r="AB740" t="s">
        <v>1368</v>
      </c>
      <c r="AC740" t="s">
        <v>1362</v>
      </c>
      <c r="AD740" t="s">
        <v>1363</v>
      </c>
      <c r="AE740" t="s">
        <v>119</v>
      </c>
      <c r="AF740" t="s">
        <v>120</v>
      </c>
      <c r="AG740" s="3">
        <v>96950</v>
      </c>
      <c r="AH740" t="s">
        <v>121</v>
      </c>
      <c r="AI740" t="s">
        <v>1369</v>
      </c>
      <c r="AJ740" s="10">
        <v>16702357642</v>
      </c>
      <c r="AL740" t="s">
        <v>1370</v>
      </c>
      <c r="BD740" t="str">
        <f>"49-9071.00"</f>
        <v>49-9071.00</v>
      </c>
      <c r="BE740" t="s">
        <v>169</v>
      </c>
      <c r="BF740" t="s">
        <v>1371</v>
      </c>
      <c r="BG740" t="s">
        <v>1372</v>
      </c>
      <c r="BH740">
        <v>6</v>
      </c>
      <c r="BI740">
        <v>6</v>
      </c>
      <c r="BJ740" s="1">
        <v>45627</v>
      </c>
      <c r="BK740" s="1">
        <v>45991</v>
      </c>
      <c r="BL740" s="1">
        <v>45627</v>
      </c>
      <c r="BM740" s="1">
        <v>45991</v>
      </c>
      <c r="BN740">
        <v>40</v>
      </c>
      <c r="BO740">
        <v>0</v>
      </c>
      <c r="BP740">
        <v>8</v>
      </c>
      <c r="BQ740">
        <v>8</v>
      </c>
      <c r="BR740">
        <v>8</v>
      </c>
      <c r="BS740">
        <v>8</v>
      </c>
      <c r="BT740">
        <v>8</v>
      </c>
      <c r="BU740">
        <v>0</v>
      </c>
      <c r="BV740" t="str">
        <f>"8:00 AM"</f>
        <v>8:00 AM</v>
      </c>
      <c r="BW740" t="str">
        <f t="shared" si="12"/>
        <v>5:00 PM</v>
      </c>
      <c r="BX740" t="s">
        <v>133</v>
      </c>
      <c r="BY740">
        <v>0</v>
      </c>
      <c r="BZ740">
        <v>12</v>
      </c>
      <c r="CA740" t="s">
        <v>115</v>
      </c>
      <c r="CC740" s="2" t="s">
        <v>1373</v>
      </c>
      <c r="CD740" t="s">
        <v>1374</v>
      </c>
      <c r="CE740" t="s">
        <v>1375</v>
      </c>
      <c r="CF740" t="s">
        <v>119</v>
      </c>
      <c r="CG740" t="s">
        <v>120</v>
      </c>
      <c r="CH740" s="3">
        <v>96950</v>
      </c>
      <c r="CI740" s="4">
        <v>9.75</v>
      </c>
      <c r="CJ740" s="4">
        <v>9.75</v>
      </c>
      <c r="CK740" s="4">
        <v>14.62</v>
      </c>
      <c r="CL740" s="4">
        <v>14.62</v>
      </c>
      <c r="CM740" t="s">
        <v>136</v>
      </c>
      <c r="CN740" t="s">
        <v>139</v>
      </c>
      <c r="CO740" t="s">
        <v>137</v>
      </c>
      <c r="CQ740" t="s">
        <v>115</v>
      </c>
      <c r="CR740" t="s">
        <v>138</v>
      </c>
      <c r="CS740" t="s">
        <v>138</v>
      </c>
      <c r="CT740" t="s">
        <v>138</v>
      </c>
      <c r="CU740" t="s">
        <v>139</v>
      </c>
      <c r="CV740" t="s">
        <v>138</v>
      </c>
      <c r="CW740" t="s">
        <v>139</v>
      </c>
      <c r="CX740" t="s">
        <v>139</v>
      </c>
      <c r="CY740" s="10">
        <v>16702357642</v>
      </c>
      <c r="CZ740" t="s">
        <v>1370</v>
      </c>
      <c r="DA740" t="s">
        <v>139</v>
      </c>
      <c r="DB740" t="s">
        <v>138</v>
      </c>
      <c r="DC740" t="s">
        <v>115</v>
      </c>
    </row>
    <row r="741" spans="1:112" ht="14.45" customHeight="1" x14ac:dyDescent="0.25">
      <c r="A741" t="s">
        <v>3104</v>
      </c>
      <c r="B741" t="s">
        <v>158</v>
      </c>
      <c r="C741" s="1">
        <v>45531</v>
      </c>
      <c r="D741" s="1">
        <v>45614</v>
      </c>
      <c r="E741" t="s">
        <v>114</v>
      </c>
      <c r="G741" t="s">
        <v>115</v>
      </c>
      <c r="H741" t="s">
        <v>115</v>
      </c>
      <c r="I741" t="s">
        <v>115</v>
      </c>
      <c r="J741" t="s">
        <v>1592</v>
      </c>
      <c r="L741" t="s">
        <v>1593</v>
      </c>
      <c r="M741" t="s">
        <v>1594</v>
      </c>
      <c r="N741" t="s">
        <v>128</v>
      </c>
      <c r="O741" t="s">
        <v>120</v>
      </c>
      <c r="P741" s="3">
        <v>96950</v>
      </c>
      <c r="Q741" t="s">
        <v>121</v>
      </c>
      <c r="S741" s="10">
        <v>16702330744</v>
      </c>
      <c r="U741" t="s">
        <v>1595</v>
      </c>
      <c r="V741">
        <v>488320</v>
      </c>
      <c r="W741" t="s">
        <v>123</v>
      </c>
      <c r="Y741" t="s">
        <v>1596</v>
      </c>
      <c r="Z741" t="s">
        <v>1597</v>
      </c>
      <c r="AA741" t="s">
        <v>1598</v>
      </c>
      <c r="AB741" t="s">
        <v>516</v>
      </c>
      <c r="AC741" t="s">
        <v>1593</v>
      </c>
      <c r="AD741" t="s">
        <v>1599</v>
      </c>
      <c r="AE741" t="s">
        <v>128</v>
      </c>
      <c r="AF741" t="s">
        <v>120</v>
      </c>
      <c r="AG741" s="3">
        <v>96950</v>
      </c>
      <c r="AH741" t="s">
        <v>121</v>
      </c>
      <c r="AJ741" s="10">
        <v>16702330744</v>
      </c>
      <c r="AL741" t="s">
        <v>1600</v>
      </c>
      <c r="BD741" t="str">
        <f>"51-4121.00"</f>
        <v>51-4121.00</v>
      </c>
      <c r="BE741" t="s">
        <v>1601</v>
      </c>
      <c r="BF741" t="s">
        <v>1602</v>
      </c>
      <c r="BG741" t="s">
        <v>1603</v>
      </c>
      <c r="BH741">
        <v>1</v>
      </c>
      <c r="BJ741" s="1">
        <v>45646</v>
      </c>
      <c r="BK741" s="1">
        <v>46010</v>
      </c>
      <c r="BN741">
        <v>40</v>
      </c>
      <c r="BO741">
        <v>0</v>
      </c>
      <c r="BP741">
        <v>8</v>
      </c>
      <c r="BQ741">
        <v>8</v>
      </c>
      <c r="BR741">
        <v>8</v>
      </c>
      <c r="BS741">
        <v>8</v>
      </c>
      <c r="BT741">
        <v>8</v>
      </c>
      <c r="BU741">
        <v>0</v>
      </c>
      <c r="BV741" t="str">
        <f>"8:00 AM"</f>
        <v>8:00 AM</v>
      </c>
      <c r="BW741" t="str">
        <f t="shared" si="12"/>
        <v>5:00 PM</v>
      </c>
      <c r="BX741" t="s">
        <v>133</v>
      </c>
      <c r="BY741">
        <v>0</v>
      </c>
      <c r="BZ741">
        <v>12</v>
      </c>
      <c r="CA741" t="s">
        <v>115</v>
      </c>
      <c r="CC741" s="2" t="s">
        <v>1604</v>
      </c>
      <c r="CD741" t="s">
        <v>1594</v>
      </c>
      <c r="CF741" t="s">
        <v>128</v>
      </c>
      <c r="CG741" t="s">
        <v>120</v>
      </c>
      <c r="CH741" s="3">
        <v>96950</v>
      </c>
      <c r="CI741" s="4">
        <v>16.25</v>
      </c>
      <c r="CJ741" s="4">
        <v>16.25</v>
      </c>
      <c r="CK741" s="4">
        <v>24.38</v>
      </c>
      <c r="CL741" s="4">
        <v>24.38</v>
      </c>
      <c r="CM741" t="s">
        <v>136</v>
      </c>
      <c r="CN741" t="s">
        <v>139</v>
      </c>
      <c r="CO741" t="s">
        <v>137</v>
      </c>
      <c r="CQ741" t="s">
        <v>115</v>
      </c>
      <c r="CR741" t="s">
        <v>138</v>
      </c>
      <c r="CS741" t="s">
        <v>139</v>
      </c>
      <c r="CT741" t="s">
        <v>138</v>
      </c>
      <c r="CU741" t="s">
        <v>139</v>
      </c>
      <c r="CV741" t="s">
        <v>138</v>
      </c>
      <c r="CW741" t="s">
        <v>139</v>
      </c>
      <c r="CX741" t="s">
        <v>139</v>
      </c>
      <c r="CY741" s="10">
        <v>16702330744</v>
      </c>
      <c r="CZ741" t="s">
        <v>1605</v>
      </c>
      <c r="DA741" t="s">
        <v>139</v>
      </c>
      <c r="DB741" t="s">
        <v>138</v>
      </c>
      <c r="DC741" t="s">
        <v>115</v>
      </c>
    </row>
    <row r="742" spans="1:112" ht="14.45" customHeight="1" x14ac:dyDescent="0.25">
      <c r="A742" t="s">
        <v>4970</v>
      </c>
      <c r="B742" t="s">
        <v>248</v>
      </c>
      <c r="C742" s="1">
        <v>45547</v>
      </c>
      <c r="D742" s="1">
        <v>45614</v>
      </c>
      <c r="E742" t="s">
        <v>114</v>
      </c>
      <c r="G742" t="s">
        <v>138</v>
      </c>
      <c r="H742" t="s">
        <v>115</v>
      </c>
      <c r="I742" t="s">
        <v>115</v>
      </c>
      <c r="J742" t="s">
        <v>2318</v>
      </c>
      <c r="L742" t="s">
        <v>2322</v>
      </c>
      <c r="N742" t="s">
        <v>119</v>
      </c>
      <c r="O742" t="s">
        <v>120</v>
      </c>
      <c r="P742" s="3">
        <v>96950</v>
      </c>
      <c r="Q742" t="s">
        <v>121</v>
      </c>
      <c r="S742" s="10">
        <v>16702872020</v>
      </c>
      <c r="U742" t="s">
        <v>2320</v>
      </c>
      <c r="V742">
        <v>236115</v>
      </c>
      <c r="W742" t="s">
        <v>123</v>
      </c>
      <c r="Y742" t="s">
        <v>716</v>
      </c>
      <c r="Z742" t="s">
        <v>2321</v>
      </c>
      <c r="AB742" t="s">
        <v>398</v>
      </c>
      <c r="AC742" t="s">
        <v>2322</v>
      </c>
      <c r="AE742" t="s">
        <v>119</v>
      </c>
      <c r="AF742" t="s">
        <v>120</v>
      </c>
      <c r="AG742" s="3">
        <v>96950</v>
      </c>
      <c r="AH742" t="s">
        <v>121</v>
      </c>
      <c r="AJ742" s="10">
        <v>16702872020</v>
      </c>
      <c r="AL742" t="s">
        <v>404</v>
      </c>
      <c r="AM742" t="s">
        <v>400</v>
      </c>
      <c r="AN742" t="s">
        <v>401</v>
      </c>
      <c r="AO742" t="s">
        <v>402</v>
      </c>
      <c r="AQ742" t="s">
        <v>403</v>
      </c>
      <c r="AS742" t="s">
        <v>119</v>
      </c>
      <c r="AT742" t="s">
        <v>120</v>
      </c>
      <c r="AU742" s="3">
        <v>96950</v>
      </c>
      <c r="AV742" t="s">
        <v>121</v>
      </c>
      <c r="AX742">
        <v>16702353403</v>
      </c>
      <c r="AZ742" t="s">
        <v>2323</v>
      </c>
      <c r="BA742" t="s">
        <v>405</v>
      </c>
      <c r="BD742" t="str">
        <f>"11-9021.00"</f>
        <v>11-9021.00</v>
      </c>
      <c r="BE742" t="s">
        <v>4971</v>
      </c>
      <c r="BF742" t="s">
        <v>4972</v>
      </c>
      <c r="BG742" t="s">
        <v>3053</v>
      </c>
      <c r="BH742">
        <v>1</v>
      </c>
      <c r="BI742">
        <v>1</v>
      </c>
      <c r="BJ742" s="1">
        <v>45598</v>
      </c>
      <c r="BK742" s="1">
        <v>46692</v>
      </c>
      <c r="BL742" s="1">
        <v>45614</v>
      </c>
      <c r="BM742" s="1">
        <v>46692</v>
      </c>
      <c r="BN742">
        <v>35</v>
      </c>
      <c r="BO742">
        <v>0</v>
      </c>
      <c r="BP742">
        <v>7</v>
      </c>
      <c r="BQ742">
        <v>7</v>
      </c>
      <c r="BR742">
        <v>7</v>
      </c>
      <c r="BS742">
        <v>7</v>
      </c>
      <c r="BT742">
        <v>7</v>
      </c>
      <c r="BU742">
        <v>0</v>
      </c>
      <c r="BV742" t="str">
        <f>"9:00 AM"</f>
        <v>9:00 AM</v>
      </c>
      <c r="BW742" t="str">
        <f t="shared" si="12"/>
        <v>5:00 PM</v>
      </c>
      <c r="BX742" t="s">
        <v>133</v>
      </c>
      <c r="BY742">
        <v>0</v>
      </c>
      <c r="BZ742">
        <v>24</v>
      </c>
      <c r="CA742" t="s">
        <v>115</v>
      </c>
      <c r="CC742" t="s">
        <v>4973</v>
      </c>
      <c r="CD742" t="s">
        <v>2327</v>
      </c>
      <c r="CF742" t="s">
        <v>119</v>
      </c>
      <c r="CG742" t="s">
        <v>120</v>
      </c>
      <c r="CH742" s="3">
        <v>96950</v>
      </c>
      <c r="CI742" s="4">
        <v>23.95</v>
      </c>
      <c r="CJ742" s="4">
        <v>23.95</v>
      </c>
      <c r="CK742" s="4">
        <v>0</v>
      </c>
      <c r="CL742" s="4">
        <v>0</v>
      </c>
      <c r="CM742" t="s">
        <v>136</v>
      </c>
      <c r="CN742" t="s">
        <v>191</v>
      </c>
      <c r="CO742" t="s">
        <v>137</v>
      </c>
      <c r="CQ742" t="s">
        <v>115</v>
      </c>
      <c r="CR742" t="s">
        <v>138</v>
      </c>
      <c r="CS742" t="s">
        <v>139</v>
      </c>
      <c r="CT742" t="s">
        <v>139</v>
      </c>
      <c r="CU742" t="s">
        <v>139</v>
      </c>
      <c r="CV742" t="s">
        <v>138</v>
      </c>
      <c r="CW742" t="s">
        <v>139</v>
      </c>
      <c r="CX742" t="s">
        <v>4974</v>
      </c>
      <c r="CY742" s="10">
        <v>16702872020</v>
      </c>
      <c r="CZ742" t="s">
        <v>404</v>
      </c>
      <c r="DA742" t="s">
        <v>139</v>
      </c>
      <c r="DB742" t="s">
        <v>138</v>
      </c>
      <c r="DC742" t="s">
        <v>115</v>
      </c>
    </row>
    <row r="743" spans="1:112" ht="14.45" customHeight="1" x14ac:dyDescent="0.25">
      <c r="A743" t="s">
        <v>5543</v>
      </c>
      <c r="B743" t="s">
        <v>248</v>
      </c>
      <c r="C743" s="1">
        <v>45555</v>
      </c>
      <c r="D743" s="1">
        <v>45614</v>
      </c>
      <c r="E743" t="s">
        <v>210</v>
      </c>
      <c r="F743" s="1">
        <v>45717</v>
      </c>
      <c r="G743" t="s">
        <v>115</v>
      </c>
      <c r="H743" t="s">
        <v>115</v>
      </c>
      <c r="I743" t="s">
        <v>115</v>
      </c>
      <c r="J743" t="s">
        <v>287</v>
      </c>
      <c r="K743" t="s">
        <v>139</v>
      </c>
      <c r="L743" t="s">
        <v>288</v>
      </c>
      <c r="M743" t="s">
        <v>289</v>
      </c>
      <c r="N743" t="s">
        <v>290</v>
      </c>
      <c r="O743" t="s">
        <v>120</v>
      </c>
      <c r="P743" s="3">
        <v>96952</v>
      </c>
      <c r="Q743" t="s">
        <v>121</v>
      </c>
      <c r="R743" t="s">
        <v>139</v>
      </c>
      <c r="S743" s="10">
        <v>16704339989</v>
      </c>
      <c r="U743" t="s">
        <v>291</v>
      </c>
      <c r="V743">
        <v>481111</v>
      </c>
      <c r="W743" t="s">
        <v>123</v>
      </c>
      <c r="Y743" t="s">
        <v>292</v>
      </c>
      <c r="Z743" t="s">
        <v>293</v>
      </c>
      <c r="AA743" t="s">
        <v>294</v>
      </c>
      <c r="AB743" t="s">
        <v>295</v>
      </c>
      <c r="AC743" t="s">
        <v>288</v>
      </c>
      <c r="AD743" t="s">
        <v>289</v>
      </c>
      <c r="AE743" t="s">
        <v>290</v>
      </c>
      <c r="AF743" t="s">
        <v>120</v>
      </c>
      <c r="AG743" s="3">
        <v>96952</v>
      </c>
      <c r="AH743" t="s">
        <v>121</v>
      </c>
      <c r="AJ743" s="10">
        <v>16704339989</v>
      </c>
      <c r="AL743" t="s">
        <v>296</v>
      </c>
      <c r="BD743" t="str">
        <f>"53-7065.00"</f>
        <v>53-7065.00</v>
      </c>
      <c r="BE743" t="s">
        <v>519</v>
      </c>
      <c r="BF743" t="s">
        <v>5544</v>
      </c>
      <c r="BG743" t="s">
        <v>5545</v>
      </c>
      <c r="BH743">
        <v>1</v>
      </c>
      <c r="BI743">
        <v>1</v>
      </c>
      <c r="BJ743" s="1">
        <v>45719</v>
      </c>
      <c r="BK743" s="1">
        <v>46083</v>
      </c>
      <c r="BL743" s="1">
        <v>45719</v>
      </c>
      <c r="BM743" s="1">
        <v>46083</v>
      </c>
      <c r="BN743">
        <v>40</v>
      </c>
      <c r="BO743">
        <v>0</v>
      </c>
      <c r="BP743">
        <v>8</v>
      </c>
      <c r="BQ743">
        <v>8</v>
      </c>
      <c r="BR743">
        <v>8</v>
      </c>
      <c r="BS743">
        <v>8</v>
      </c>
      <c r="BT743">
        <v>8</v>
      </c>
      <c r="BU743">
        <v>0</v>
      </c>
      <c r="BV743" t="str">
        <f>"8:00 AM"</f>
        <v>8:00 AM</v>
      </c>
      <c r="BW743" t="str">
        <f t="shared" si="12"/>
        <v>5:00 PM</v>
      </c>
      <c r="BX743" t="s">
        <v>133</v>
      </c>
      <c r="BY743">
        <v>0</v>
      </c>
      <c r="BZ743">
        <v>12</v>
      </c>
      <c r="CA743" t="s">
        <v>115</v>
      </c>
      <c r="CC743" t="s">
        <v>5546</v>
      </c>
      <c r="CD743" t="s">
        <v>288</v>
      </c>
      <c r="CE743" t="s">
        <v>289</v>
      </c>
      <c r="CF743" t="s">
        <v>290</v>
      </c>
      <c r="CG743" t="s">
        <v>120</v>
      </c>
      <c r="CH743" s="3">
        <v>96952</v>
      </c>
      <c r="CI743" s="4">
        <v>8.86</v>
      </c>
      <c r="CJ743" s="4">
        <v>10</v>
      </c>
      <c r="CK743" s="4">
        <v>0</v>
      </c>
      <c r="CL743" s="4">
        <v>0</v>
      </c>
      <c r="CM743" t="s">
        <v>136</v>
      </c>
      <c r="CN743" t="s">
        <v>139</v>
      </c>
      <c r="CO743" t="s">
        <v>137</v>
      </c>
      <c r="CQ743" t="s">
        <v>115</v>
      </c>
      <c r="CR743" t="s">
        <v>138</v>
      </c>
      <c r="CS743" t="s">
        <v>139</v>
      </c>
      <c r="CT743" t="s">
        <v>139</v>
      </c>
      <c r="CU743" t="s">
        <v>138</v>
      </c>
      <c r="CV743" t="s">
        <v>138</v>
      </c>
      <c r="CW743" t="s">
        <v>139</v>
      </c>
      <c r="CX743" t="s">
        <v>301</v>
      </c>
      <c r="CY743" s="10">
        <v>16704339989</v>
      </c>
      <c r="CZ743" t="s">
        <v>302</v>
      </c>
      <c r="DA743" t="s">
        <v>139</v>
      </c>
      <c r="DB743" t="s">
        <v>138</v>
      </c>
      <c r="DC743" t="s">
        <v>115</v>
      </c>
    </row>
    <row r="744" spans="1:112" ht="14.45" customHeight="1" x14ac:dyDescent="0.25">
      <c r="A744" t="s">
        <v>5908</v>
      </c>
      <c r="B744" t="s">
        <v>248</v>
      </c>
      <c r="C744" s="1">
        <v>45547</v>
      </c>
      <c r="D744" s="1">
        <v>45614</v>
      </c>
      <c r="E744" t="s">
        <v>114</v>
      </c>
      <c r="G744" t="s">
        <v>138</v>
      </c>
      <c r="H744" t="s">
        <v>115</v>
      </c>
      <c r="I744" t="s">
        <v>115</v>
      </c>
      <c r="J744" t="s">
        <v>2318</v>
      </c>
      <c r="L744" t="s">
        <v>2322</v>
      </c>
      <c r="N744" t="s">
        <v>119</v>
      </c>
      <c r="O744" t="s">
        <v>120</v>
      </c>
      <c r="P744" s="3">
        <v>96950</v>
      </c>
      <c r="Q744" t="s">
        <v>121</v>
      </c>
      <c r="S744" s="10">
        <v>16702872020</v>
      </c>
      <c r="U744" t="s">
        <v>2320</v>
      </c>
      <c r="V744">
        <v>236115</v>
      </c>
      <c r="W744" t="s">
        <v>123</v>
      </c>
      <c r="Y744" t="s">
        <v>716</v>
      </c>
      <c r="Z744" t="s">
        <v>2321</v>
      </c>
      <c r="AB744" t="s">
        <v>295</v>
      </c>
      <c r="AC744" t="s">
        <v>2322</v>
      </c>
      <c r="AE744" t="s">
        <v>119</v>
      </c>
      <c r="AF744" t="s">
        <v>120</v>
      </c>
      <c r="AG744" s="3">
        <v>96950</v>
      </c>
      <c r="AH744" t="s">
        <v>121</v>
      </c>
      <c r="AJ744" s="10">
        <v>16702872020</v>
      </c>
      <c r="AL744" t="s">
        <v>404</v>
      </c>
      <c r="AM744" t="s">
        <v>400</v>
      </c>
      <c r="AN744" t="s">
        <v>401</v>
      </c>
      <c r="AO744" t="s">
        <v>402</v>
      </c>
      <c r="AQ744" t="s">
        <v>403</v>
      </c>
      <c r="AS744" t="s">
        <v>119</v>
      </c>
      <c r="AT744" t="s">
        <v>120</v>
      </c>
      <c r="AU744" s="3">
        <v>96950</v>
      </c>
      <c r="AV744" t="s">
        <v>121</v>
      </c>
      <c r="AX744">
        <v>16702353403</v>
      </c>
      <c r="AZ744" t="s">
        <v>2323</v>
      </c>
      <c r="BA744" t="s">
        <v>405</v>
      </c>
      <c r="BD744" t="str">
        <f>"47-1011.00"</f>
        <v>47-1011.00</v>
      </c>
      <c r="BE744" t="s">
        <v>5909</v>
      </c>
      <c r="BF744" t="s">
        <v>5910</v>
      </c>
      <c r="BG744" t="s">
        <v>5911</v>
      </c>
      <c r="BH744">
        <v>1</v>
      </c>
      <c r="BI744">
        <v>1</v>
      </c>
      <c r="BJ744" s="1">
        <v>45598</v>
      </c>
      <c r="BK744" s="1">
        <v>46692</v>
      </c>
      <c r="BL744" s="1">
        <v>45614</v>
      </c>
      <c r="BM744" s="1">
        <v>46692</v>
      </c>
      <c r="BN744">
        <v>35</v>
      </c>
      <c r="BO744">
        <v>0</v>
      </c>
      <c r="BP744">
        <v>7</v>
      </c>
      <c r="BQ744">
        <v>7</v>
      </c>
      <c r="BR744">
        <v>7</v>
      </c>
      <c r="BS744">
        <v>7</v>
      </c>
      <c r="BT744">
        <v>7</v>
      </c>
      <c r="BU744">
        <v>0</v>
      </c>
      <c r="BV744" t="str">
        <f>"9:00 AM"</f>
        <v>9:00 AM</v>
      </c>
      <c r="BW744" t="str">
        <f t="shared" si="12"/>
        <v>5:00 PM</v>
      </c>
      <c r="BX744" t="s">
        <v>133</v>
      </c>
      <c r="BY744">
        <v>0</v>
      </c>
      <c r="BZ744">
        <v>24</v>
      </c>
      <c r="CA744" t="s">
        <v>138</v>
      </c>
      <c r="CB744">
        <v>3</v>
      </c>
      <c r="CC744" t="s">
        <v>5912</v>
      </c>
      <c r="CD744" t="s">
        <v>2327</v>
      </c>
      <c r="CF744" t="s">
        <v>119</v>
      </c>
      <c r="CG744" t="s">
        <v>120</v>
      </c>
      <c r="CH744" s="3">
        <v>96950</v>
      </c>
      <c r="CI744" s="4">
        <v>26.08</v>
      </c>
      <c r="CJ744" s="4">
        <v>26.08</v>
      </c>
      <c r="CK744" s="4">
        <v>0</v>
      </c>
      <c r="CL744" s="4">
        <v>0</v>
      </c>
      <c r="CM744" t="s">
        <v>136</v>
      </c>
      <c r="CN744" t="s">
        <v>240</v>
      </c>
      <c r="CO744" t="s">
        <v>137</v>
      </c>
      <c r="CQ744" t="s">
        <v>115</v>
      </c>
      <c r="CR744" t="s">
        <v>138</v>
      </c>
      <c r="CS744" t="s">
        <v>139</v>
      </c>
      <c r="CT744" t="s">
        <v>139</v>
      </c>
      <c r="CU744" t="s">
        <v>139</v>
      </c>
      <c r="CV744" t="s">
        <v>138</v>
      </c>
      <c r="CW744" t="s">
        <v>139</v>
      </c>
      <c r="CX744" t="s">
        <v>2328</v>
      </c>
      <c r="CY744" s="10">
        <v>16702872020</v>
      </c>
      <c r="CZ744" t="s">
        <v>404</v>
      </c>
      <c r="DA744" t="s">
        <v>139</v>
      </c>
      <c r="DB744" t="s">
        <v>138</v>
      </c>
      <c r="DC744" t="s">
        <v>115</v>
      </c>
    </row>
    <row r="745" spans="1:112" ht="14.45" customHeight="1" x14ac:dyDescent="0.25">
      <c r="A745" t="s">
        <v>6338</v>
      </c>
      <c r="B745" t="s">
        <v>248</v>
      </c>
      <c r="C745" s="1">
        <v>45546</v>
      </c>
      <c r="D745" s="1">
        <v>45614</v>
      </c>
      <c r="E745" t="s">
        <v>114</v>
      </c>
      <c r="G745" t="s">
        <v>115</v>
      </c>
      <c r="H745" t="s">
        <v>115</v>
      </c>
      <c r="I745" t="s">
        <v>115</v>
      </c>
      <c r="J745" t="s">
        <v>4041</v>
      </c>
      <c r="K745" t="s">
        <v>4042</v>
      </c>
      <c r="L745" t="s">
        <v>4043</v>
      </c>
      <c r="N745" t="s">
        <v>128</v>
      </c>
      <c r="O745" t="s">
        <v>120</v>
      </c>
      <c r="P745" s="3">
        <v>96950</v>
      </c>
      <c r="Q745" t="s">
        <v>121</v>
      </c>
      <c r="S745" s="10">
        <v>16702375051</v>
      </c>
      <c r="U745" t="s">
        <v>4044</v>
      </c>
      <c r="V745">
        <v>721110</v>
      </c>
      <c r="W745" t="s">
        <v>123</v>
      </c>
      <c r="Y745" t="s">
        <v>4045</v>
      </c>
      <c r="Z745" t="s">
        <v>4046</v>
      </c>
      <c r="AB745" t="s">
        <v>516</v>
      </c>
      <c r="AC745" t="s">
        <v>4043</v>
      </c>
      <c r="AE745" t="s">
        <v>128</v>
      </c>
      <c r="AF745" t="s">
        <v>120</v>
      </c>
      <c r="AG745" s="3">
        <v>96950</v>
      </c>
      <c r="AH745" t="s">
        <v>121</v>
      </c>
      <c r="AJ745" s="10">
        <v>16702375051</v>
      </c>
      <c r="AL745" t="s">
        <v>4047</v>
      </c>
      <c r="BD745" t="str">
        <f>"35-2014.00"</f>
        <v>35-2014.00</v>
      </c>
      <c r="BE745" t="s">
        <v>221</v>
      </c>
      <c r="BF745" t="s">
        <v>6339</v>
      </c>
      <c r="BG745" t="s">
        <v>223</v>
      </c>
      <c r="BH745">
        <v>3</v>
      </c>
      <c r="BI745">
        <v>3</v>
      </c>
      <c r="BJ745" s="1">
        <v>45657</v>
      </c>
      <c r="BK745" s="1">
        <v>46021</v>
      </c>
      <c r="BL745" s="1">
        <v>45657</v>
      </c>
      <c r="BM745" s="1">
        <v>46021</v>
      </c>
      <c r="BN745">
        <v>35</v>
      </c>
      <c r="BO745">
        <v>7</v>
      </c>
      <c r="BP745">
        <v>0</v>
      </c>
      <c r="BQ745">
        <v>0</v>
      </c>
      <c r="BR745">
        <v>7</v>
      </c>
      <c r="BS745">
        <v>7</v>
      </c>
      <c r="BT745">
        <v>7</v>
      </c>
      <c r="BU745">
        <v>7</v>
      </c>
      <c r="BV745" t="str">
        <f>"4:00 AM"</f>
        <v>4:00 AM</v>
      </c>
      <c r="BW745" t="str">
        <f>"11:00 AM"</f>
        <v>11:00 AM</v>
      </c>
      <c r="BX745" t="s">
        <v>240</v>
      </c>
      <c r="BY745">
        <v>0</v>
      </c>
      <c r="BZ745">
        <v>12</v>
      </c>
      <c r="CA745" t="s">
        <v>115</v>
      </c>
      <c r="CC745" s="2" t="s">
        <v>6340</v>
      </c>
      <c r="CD745" t="s">
        <v>4052</v>
      </c>
      <c r="CE745" t="s">
        <v>4043</v>
      </c>
      <c r="CF745" t="s">
        <v>128</v>
      </c>
      <c r="CG745" t="s">
        <v>120</v>
      </c>
      <c r="CH745" s="3">
        <v>96950</v>
      </c>
      <c r="CI745" s="4">
        <v>8.83</v>
      </c>
      <c r="CJ745" s="4">
        <v>8.83</v>
      </c>
      <c r="CK745" s="4">
        <v>13.25</v>
      </c>
      <c r="CL745" s="4">
        <v>13.25</v>
      </c>
      <c r="CM745" t="s">
        <v>136</v>
      </c>
      <c r="CO745" t="s">
        <v>137</v>
      </c>
      <c r="CQ745" t="s">
        <v>115</v>
      </c>
      <c r="CR745" t="s">
        <v>138</v>
      </c>
      <c r="CS745" t="s">
        <v>139</v>
      </c>
      <c r="CT745" t="s">
        <v>138</v>
      </c>
      <c r="CU745" t="s">
        <v>139</v>
      </c>
      <c r="CV745" t="s">
        <v>138</v>
      </c>
      <c r="CW745" t="s">
        <v>139</v>
      </c>
      <c r="CX745" t="s">
        <v>6341</v>
      </c>
      <c r="CY745" s="10">
        <v>16702375051</v>
      </c>
      <c r="CZ745" t="s">
        <v>4047</v>
      </c>
      <c r="DA745" t="s">
        <v>139</v>
      </c>
      <c r="DB745" t="s">
        <v>138</v>
      </c>
      <c r="DC745" t="s">
        <v>115</v>
      </c>
    </row>
    <row r="746" spans="1:112" ht="14.45" customHeight="1" x14ac:dyDescent="0.25">
      <c r="A746" t="s">
        <v>6946</v>
      </c>
      <c r="B746" t="s">
        <v>158</v>
      </c>
      <c r="C746" s="1">
        <v>45488</v>
      </c>
      <c r="D746" s="1">
        <v>45614</v>
      </c>
      <c r="E746" t="s">
        <v>114</v>
      </c>
      <c r="G746" t="s">
        <v>115</v>
      </c>
      <c r="H746" t="s">
        <v>115</v>
      </c>
      <c r="I746" t="s">
        <v>115</v>
      </c>
      <c r="J746" t="s">
        <v>2851</v>
      </c>
      <c r="K746" t="s">
        <v>2852</v>
      </c>
      <c r="L746" t="s">
        <v>2853</v>
      </c>
      <c r="N746" t="s">
        <v>119</v>
      </c>
      <c r="O746" t="s">
        <v>120</v>
      </c>
      <c r="P746" s="3">
        <v>96950</v>
      </c>
      <c r="Q746" t="s">
        <v>121</v>
      </c>
      <c r="S746" s="10">
        <v>16702870701</v>
      </c>
      <c r="U746" t="s">
        <v>2854</v>
      </c>
      <c r="V746">
        <v>62441</v>
      </c>
      <c r="W746" t="s">
        <v>123</v>
      </c>
      <c r="Y746" t="s">
        <v>2500</v>
      </c>
      <c r="Z746" t="s">
        <v>2855</v>
      </c>
      <c r="AA746" t="s">
        <v>2856</v>
      </c>
      <c r="AB746" t="s">
        <v>2857</v>
      </c>
      <c r="AC746" t="s">
        <v>2853</v>
      </c>
      <c r="AE746" t="s">
        <v>119</v>
      </c>
      <c r="AF746" t="s">
        <v>120</v>
      </c>
      <c r="AG746" s="3">
        <v>96950</v>
      </c>
      <c r="AH746" t="s">
        <v>121</v>
      </c>
      <c r="AJ746" s="10">
        <v>16702870701</v>
      </c>
      <c r="AL746" t="s">
        <v>2858</v>
      </c>
      <c r="BD746" t="str">
        <f>"37-2011.00"</f>
        <v>37-2011.00</v>
      </c>
      <c r="BE746" t="s">
        <v>1133</v>
      </c>
      <c r="BF746" t="s">
        <v>6947</v>
      </c>
      <c r="BG746" t="s">
        <v>6948</v>
      </c>
      <c r="BH746">
        <v>6</v>
      </c>
      <c r="BJ746" s="1">
        <v>45566</v>
      </c>
      <c r="BK746" s="1">
        <v>45930</v>
      </c>
      <c r="BN746">
        <v>35</v>
      </c>
      <c r="BO746">
        <v>0</v>
      </c>
      <c r="BP746">
        <v>7</v>
      </c>
      <c r="BQ746">
        <v>7</v>
      </c>
      <c r="BR746">
        <v>7</v>
      </c>
      <c r="BS746">
        <v>7</v>
      </c>
      <c r="BT746">
        <v>7</v>
      </c>
      <c r="BU746">
        <v>0</v>
      </c>
      <c r="BV746" t="str">
        <f>"8:00 AM"</f>
        <v>8:00 AM</v>
      </c>
      <c r="BW746" t="str">
        <f>"4:00 PM"</f>
        <v>4:00 PM</v>
      </c>
      <c r="BX746" t="s">
        <v>240</v>
      </c>
      <c r="BY746">
        <v>0</v>
      </c>
      <c r="BZ746">
        <v>3</v>
      </c>
      <c r="CA746" t="s">
        <v>115</v>
      </c>
      <c r="CC746" t="s">
        <v>6949</v>
      </c>
      <c r="CD746" t="s">
        <v>2860</v>
      </c>
      <c r="CE746" t="s">
        <v>2861</v>
      </c>
      <c r="CF746" t="s">
        <v>119</v>
      </c>
      <c r="CG746" t="s">
        <v>120</v>
      </c>
      <c r="CH746" s="3">
        <v>96950</v>
      </c>
      <c r="CI746" s="4">
        <v>8.2899999999999991</v>
      </c>
      <c r="CJ746" s="4">
        <v>8.2899999999999991</v>
      </c>
      <c r="CK746" s="4">
        <v>12.44</v>
      </c>
      <c r="CL746" s="4">
        <v>12.44</v>
      </c>
      <c r="CM746" t="s">
        <v>136</v>
      </c>
      <c r="CO746" t="s">
        <v>137</v>
      </c>
      <c r="CQ746" t="s">
        <v>115</v>
      </c>
      <c r="CR746" t="s">
        <v>138</v>
      </c>
      <c r="CS746" t="s">
        <v>139</v>
      </c>
      <c r="CT746" t="s">
        <v>138</v>
      </c>
      <c r="CU746" t="s">
        <v>139</v>
      </c>
      <c r="CV746" t="s">
        <v>138</v>
      </c>
      <c r="CW746" t="s">
        <v>139</v>
      </c>
      <c r="CX746" t="s">
        <v>1079</v>
      </c>
      <c r="CY746" s="10">
        <v>16702870701</v>
      </c>
      <c r="CZ746" t="s">
        <v>2858</v>
      </c>
      <c r="DA746" t="s">
        <v>417</v>
      </c>
      <c r="DB746" t="s">
        <v>138</v>
      </c>
      <c r="DC746" t="s">
        <v>115</v>
      </c>
    </row>
    <row r="747" spans="1:112" ht="14.45" customHeight="1" x14ac:dyDescent="0.25">
      <c r="A747" t="s">
        <v>7439</v>
      </c>
      <c r="B747" t="s">
        <v>158</v>
      </c>
      <c r="C747" s="1">
        <v>45541</v>
      </c>
      <c r="D747" s="1">
        <v>45614</v>
      </c>
      <c r="E747" t="s">
        <v>114</v>
      </c>
      <c r="G747" t="s">
        <v>115</v>
      </c>
      <c r="H747" t="s">
        <v>115</v>
      </c>
      <c r="I747" t="s">
        <v>115</v>
      </c>
      <c r="J747" t="s">
        <v>747</v>
      </c>
      <c r="K747" t="s">
        <v>748</v>
      </c>
      <c r="L747" t="s">
        <v>749</v>
      </c>
      <c r="M747" t="s">
        <v>119</v>
      </c>
      <c r="N747" t="s">
        <v>750</v>
      </c>
      <c r="O747" t="s">
        <v>120</v>
      </c>
      <c r="P747" s="3">
        <v>96950</v>
      </c>
      <c r="Q747" t="s">
        <v>121</v>
      </c>
      <c r="S747" s="10">
        <v>16702331530</v>
      </c>
      <c r="U747" t="s">
        <v>751</v>
      </c>
      <c r="V747">
        <v>311812</v>
      </c>
      <c r="W747" t="s">
        <v>123</v>
      </c>
      <c r="Y747" t="s">
        <v>752</v>
      </c>
      <c r="Z747" t="s">
        <v>753</v>
      </c>
      <c r="AB747" t="s">
        <v>754</v>
      </c>
      <c r="AC747" t="s">
        <v>749</v>
      </c>
      <c r="AD747" t="s">
        <v>119</v>
      </c>
      <c r="AE747" t="s">
        <v>750</v>
      </c>
      <c r="AF747" t="s">
        <v>120</v>
      </c>
      <c r="AG747" s="3">
        <v>96950</v>
      </c>
      <c r="AH747" t="s">
        <v>121</v>
      </c>
      <c r="AJ747" s="10">
        <v>16702331530</v>
      </c>
      <c r="AL747" t="s">
        <v>755</v>
      </c>
      <c r="BD747" t="str">
        <f>"51-3011.00"</f>
        <v>51-3011.00</v>
      </c>
      <c r="BE747" t="s">
        <v>462</v>
      </c>
      <c r="BF747" t="s">
        <v>3508</v>
      </c>
      <c r="BG747" t="s">
        <v>1626</v>
      </c>
      <c r="BH747">
        <v>6</v>
      </c>
      <c r="BJ747" s="1">
        <v>45566</v>
      </c>
      <c r="BK747" s="1">
        <v>45930</v>
      </c>
      <c r="BN747">
        <v>35</v>
      </c>
      <c r="BO747">
        <v>0</v>
      </c>
      <c r="BP747">
        <v>5</v>
      </c>
      <c r="BQ747">
        <v>6</v>
      </c>
      <c r="BR747">
        <v>6</v>
      </c>
      <c r="BS747">
        <v>6</v>
      </c>
      <c r="BT747">
        <v>6</v>
      </c>
      <c r="BU747">
        <v>6</v>
      </c>
      <c r="BV747" t="str">
        <f>"5:30 AM"</f>
        <v>5:30 AM</v>
      </c>
      <c r="BW747" t="str">
        <f>"12:30 PM"</f>
        <v>12:30 PM</v>
      </c>
      <c r="BX747" t="s">
        <v>240</v>
      </c>
      <c r="BY747">
        <v>0</v>
      </c>
      <c r="BZ747">
        <v>12</v>
      </c>
      <c r="CA747" t="s">
        <v>115</v>
      </c>
      <c r="CC747" t="s">
        <v>3509</v>
      </c>
      <c r="CD747" t="s">
        <v>749</v>
      </c>
      <c r="CE747" t="s">
        <v>119</v>
      </c>
      <c r="CF747" t="s">
        <v>750</v>
      </c>
      <c r="CG747" t="s">
        <v>120</v>
      </c>
      <c r="CH747" s="3">
        <v>96950</v>
      </c>
      <c r="CI747" s="4">
        <v>8.64</v>
      </c>
      <c r="CJ747" s="4">
        <v>9.25</v>
      </c>
      <c r="CK747" s="4">
        <v>12.96</v>
      </c>
      <c r="CL747" s="4">
        <v>13.88</v>
      </c>
      <c r="CM747" t="s">
        <v>136</v>
      </c>
      <c r="CN747" t="s">
        <v>331</v>
      </c>
      <c r="CO747" t="s">
        <v>137</v>
      </c>
      <c r="CQ747" t="s">
        <v>115</v>
      </c>
      <c r="CR747" t="s">
        <v>138</v>
      </c>
      <c r="CS747" t="s">
        <v>139</v>
      </c>
      <c r="CT747" t="s">
        <v>138</v>
      </c>
      <c r="CU747" t="s">
        <v>139</v>
      </c>
      <c r="CV747" t="s">
        <v>138</v>
      </c>
      <c r="CW747" t="s">
        <v>139</v>
      </c>
      <c r="CX747" t="s">
        <v>3510</v>
      </c>
      <c r="CY747" s="10">
        <v>16702331530</v>
      </c>
      <c r="CZ747" t="s">
        <v>755</v>
      </c>
      <c r="DA747" t="s">
        <v>758</v>
      </c>
      <c r="DB747" t="s">
        <v>138</v>
      </c>
      <c r="DC747" t="s">
        <v>115</v>
      </c>
      <c r="DD747" t="s">
        <v>752</v>
      </c>
      <c r="DE747" t="s">
        <v>753</v>
      </c>
      <c r="DG747" t="s">
        <v>747</v>
      </c>
      <c r="DH747" t="s">
        <v>755</v>
      </c>
    </row>
    <row r="748" spans="1:112" ht="14.45" customHeight="1" x14ac:dyDescent="0.25">
      <c r="A748" t="s">
        <v>10457</v>
      </c>
      <c r="B748" t="s">
        <v>113</v>
      </c>
      <c r="C748" s="1">
        <v>45535</v>
      </c>
      <c r="D748" s="1">
        <v>45614</v>
      </c>
      <c r="E748" t="s">
        <v>210</v>
      </c>
      <c r="F748" s="1">
        <v>45687</v>
      </c>
      <c r="G748" t="s">
        <v>115</v>
      </c>
      <c r="H748" t="s">
        <v>115</v>
      </c>
      <c r="I748" t="s">
        <v>115</v>
      </c>
      <c r="J748" t="s">
        <v>4360</v>
      </c>
      <c r="L748" t="s">
        <v>4361</v>
      </c>
      <c r="N748" t="s">
        <v>128</v>
      </c>
      <c r="O748" t="s">
        <v>120</v>
      </c>
      <c r="P748" s="3">
        <v>96950</v>
      </c>
      <c r="Q748" t="s">
        <v>121</v>
      </c>
      <c r="S748" s="10">
        <v>16705881110</v>
      </c>
      <c r="U748" t="s">
        <v>4362</v>
      </c>
      <c r="V748">
        <v>56132</v>
      </c>
      <c r="W748" t="s">
        <v>123</v>
      </c>
      <c r="Y748" t="s">
        <v>4363</v>
      </c>
      <c r="Z748" t="s">
        <v>4364</v>
      </c>
      <c r="AA748" t="s">
        <v>4365</v>
      </c>
      <c r="AB748" t="s">
        <v>126</v>
      </c>
      <c r="AC748" t="s">
        <v>4361</v>
      </c>
      <c r="AE748" t="s">
        <v>128</v>
      </c>
      <c r="AF748" t="s">
        <v>120</v>
      </c>
      <c r="AG748" s="3">
        <v>96950</v>
      </c>
      <c r="AH748" t="s">
        <v>121</v>
      </c>
      <c r="AJ748" s="10">
        <v>16705881110</v>
      </c>
      <c r="AL748" t="s">
        <v>4366</v>
      </c>
      <c r="BD748" t="str">
        <f>"37-2012.00"</f>
        <v>37-2012.00</v>
      </c>
      <c r="BE748" t="s">
        <v>647</v>
      </c>
      <c r="BF748" t="s">
        <v>4367</v>
      </c>
      <c r="BG748" t="s">
        <v>4294</v>
      </c>
      <c r="BH748">
        <v>20</v>
      </c>
      <c r="BJ748" s="1">
        <v>45689</v>
      </c>
      <c r="BK748" s="1">
        <v>46053</v>
      </c>
      <c r="BN748">
        <v>35</v>
      </c>
      <c r="BO748">
        <v>0</v>
      </c>
      <c r="BP748">
        <v>7</v>
      </c>
      <c r="BQ748">
        <v>7</v>
      </c>
      <c r="BR748">
        <v>7</v>
      </c>
      <c r="BS748">
        <v>7</v>
      </c>
      <c r="BT748">
        <v>7</v>
      </c>
      <c r="BU748">
        <v>0</v>
      </c>
      <c r="BV748" t="str">
        <f>"8:00 AM"</f>
        <v>8:00 AM</v>
      </c>
      <c r="BW748" t="str">
        <f>"5:00 PM"</f>
        <v>5:00 PM</v>
      </c>
      <c r="BX748" t="s">
        <v>240</v>
      </c>
      <c r="BY748">
        <v>0</v>
      </c>
      <c r="BZ748">
        <v>3</v>
      </c>
      <c r="CA748" t="s">
        <v>115</v>
      </c>
      <c r="CC748" s="2" t="s">
        <v>4368</v>
      </c>
      <c r="CD748" t="s">
        <v>10345</v>
      </c>
      <c r="CF748" t="s">
        <v>128</v>
      </c>
      <c r="CG748" t="s">
        <v>120</v>
      </c>
      <c r="CH748" s="3">
        <v>96950</v>
      </c>
      <c r="CI748" s="4">
        <v>7.77</v>
      </c>
      <c r="CJ748" s="4">
        <v>7.77</v>
      </c>
      <c r="CK748" s="4">
        <v>11.66</v>
      </c>
      <c r="CL748" s="4">
        <v>11.66</v>
      </c>
      <c r="CM748" t="s">
        <v>136</v>
      </c>
      <c r="CN748" t="s">
        <v>331</v>
      </c>
      <c r="CO748" t="s">
        <v>137</v>
      </c>
      <c r="CQ748" t="s">
        <v>138</v>
      </c>
      <c r="CR748" t="s">
        <v>138</v>
      </c>
      <c r="CS748" t="s">
        <v>139</v>
      </c>
      <c r="CT748" t="s">
        <v>138</v>
      </c>
      <c r="CU748" t="s">
        <v>139</v>
      </c>
      <c r="CV748" t="s">
        <v>138</v>
      </c>
      <c r="CW748" t="s">
        <v>139</v>
      </c>
      <c r="CX748" t="s">
        <v>348</v>
      </c>
      <c r="CY748" s="10">
        <v>16705887701</v>
      </c>
      <c r="CZ748" t="s">
        <v>4366</v>
      </c>
      <c r="DA748" t="s">
        <v>331</v>
      </c>
      <c r="DB748" t="s">
        <v>138</v>
      </c>
      <c r="DC748" t="s">
        <v>115</v>
      </c>
    </row>
    <row r="749" spans="1:112" ht="14.45" customHeight="1" x14ac:dyDescent="0.25">
      <c r="A749" t="s">
        <v>10458</v>
      </c>
      <c r="B749" t="s">
        <v>158</v>
      </c>
      <c r="C749" s="1">
        <v>45589</v>
      </c>
      <c r="D749" s="1">
        <v>45614</v>
      </c>
      <c r="E749" t="s">
        <v>114</v>
      </c>
      <c r="G749" t="s">
        <v>115</v>
      </c>
      <c r="H749" t="s">
        <v>115</v>
      </c>
      <c r="I749" t="s">
        <v>115</v>
      </c>
      <c r="J749" t="s">
        <v>4640</v>
      </c>
      <c r="K749" t="s">
        <v>4641</v>
      </c>
      <c r="L749" t="s">
        <v>144</v>
      </c>
      <c r="N749" t="s">
        <v>145</v>
      </c>
      <c r="O749" t="s">
        <v>120</v>
      </c>
      <c r="P749" s="3">
        <v>96951</v>
      </c>
      <c r="Q749" t="s">
        <v>121</v>
      </c>
      <c r="S749" s="10">
        <v>16705320350</v>
      </c>
      <c r="U749" t="s">
        <v>4642</v>
      </c>
      <c r="V749">
        <v>445110</v>
      </c>
      <c r="W749" t="s">
        <v>123</v>
      </c>
      <c r="Y749" t="s">
        <v>147</v>
      </c>
      <c r="Z749" t="s">
        <v>148</v>
      </c>
      <c r="AA749" t="s">
        <v>149</v>
      </c>
      <c r="AB749" t="s">
        <v>1986</v>
      </c>
      <c r="AC749" t="s">
        <v>144</v>
      </c>
      <c r="AE749" t="s">
        <v>145</v>
      </c>
      <c r="AF749" t="s">
        <v>120</v>
      </c>
      <c r="AG749" s="3">
        <v>96951</v>
      </c>
      <c r="AH749" t="s">
        <v>121</v>
      </c>
      <c r="AJ749" s="10">
        <v>16705320350</v>
      </c>
      <c r="AL749" t="s">
        <v>4643</v>
      </c>
      <c r="BD749" t="str">
        <f>"51-9198.00"</f>
        <v>51-9198.00</v>
      </c>
      <c r="BE749" t="s">
        <v>2301</v>
      </c>
      <c r="BF749" t="s">
        <v>4644</v>
      </c>
      <c r="BG749" t="s">
        <v>4645</v>
      </c>
      <c r="BH749">
        <v>3</v>
      </c>
      <c r="BJ749" s="1">
        <v>45658</v>
      </c>
      <c r="BK749" s="1">
        <v>46022</v>
      </c>
      <c r="BN749">
        <v>40</v>
      </c>
      <c r="BO749">
        <v>0</v>
      </c>
      <c r="BP749">
        <v>7</v>
      </c>
      <c r="BQ749">
        <v>7</v>
      </c>
      <c r="BR749">
        <v>7</v>
      </c>
      <c r="BS749">
        <v>7</v>
      </c>
      <c r="BT749">
        <v>7</v>
      </c>
      <c r="BU749">
        <v>5</v>
      </c>
      <c r="BV749" t="str">
        <f>"8:00 AM"</f>
        <v>8:00 AM</v>
      </c>
      <c r="BW749" t="str">
        <f>"4:00 PM"</f>
        <v>4:00 PM</v>
      </c>
      <c r="BX749" t="s">
        <v>240</v>
      </c>
      <c r="BY749">
        <v>0</v>
      </c>
      <c r="BZ749">
        <v>12</v>
      </c>
      <c r="CA749" t="s">
        <v>115</v>
      </c>
      <c r="CC749" t="s">
        <v>4646</v>
      </c>
      <c r="CD749" t="s">
        <v>155</v>
      </c>
      <c r="CF749" t="s">
        <v>145</v>
      </c>
      <c r="CG749" t="s">
        <v>120</v>
      </c>
      <c r="CH749" s="3">
        <v>96951</v>
      </c>
      <c r="CI749" s="4">
        <v>8.23</v>
      </c>
      <c r="CJ749" s="4">
        <v>8.23</v>
      </c>
      <c r="CK749" s="4">
        <v>12.35</v>
      </c>
      <c r="CL749" s="4">
        <v>12.35</v>
      </c>
      <c r="CM749" t="s">
        <v>1472</v>
      </c>
      <c r="CN749" t="s">
        <v>139</v>
      </c>
      <c r="CO749" t="s">
        <v>137</v>
      </c>
      <c r="CQ749" t="s">
        <v>115</v>
      </c>
      <c r="CR749" t="s">
        <v>138</v>
      </c>
      <c r="CS749" t="s">
        <v>138</v>
      </c>
      <c r="CT749" t="s">
        <v>139</v>
      </c>
      <c r="CU749" t="s">
        <v>139</v>
      </c>
      <c r="CV749" t="s">
        <v>138</v>
      </c>
      <c r="CW749" t="s">
        <v>139</v>
      </c>
      <c r="CX749" t="s">
        <v>2545</v>
      </c>
      <c r="CY749" s="10">
        <v>16705320350</v>
      </c>
      <c r="CZ749" t="s">
        <v>4643</v>
      </c>
      <c r="DA749" t="s">
        <v>139</v>
      </c>
      <c r="DB749" t="s">
        <v>138</v>
      </c>
      <c r="DC749" t="s">
        <v>115</v>
      </c>
    </row>
    <row r="750" spans="1:112" ht="14.45" customHeight="1" x14ac:dyDescent="0.25">
      <c r="A750" t="s">
        <v>10672</v>
      </c>
      <c r="B750" t="s">
        <v>248</v>
      </c>
      <c r="C750" s="1">
        <v>45559</v>
      </c>
      <c r="D750" s="1">
        <v>45614</v>
      </c>
      <c r="E750" t="s">
        <v>210</v>
      </c>
      <c r="F750" s="1">
        <v>45715</v>
      </c>
      <c r="G750" t="s">
        <v>115</v>
      </c>
      <c r="H750" t="s">
        <v>115</v>
      </c>
      <c r="I750" t="s">
        <v>115</v>
      </c>
      <c r="J750" t="s">
        <v>3814</v>
      </c>
      <c r="K750" t="s">
        <v>10171</v>
      </c>
      <c r="L750" t="s">
        <v>410</v>
      </c>
      <c r="M750" t="s">
        <v>4473</v>
      </c>
      <c r="N750" t="s">
        <v>290</v>
      </c>
      <c r="O750" t="s">
        <v>120</v>
      </c>
      <c r="P750" s="3">
        <v>96952</v>
      </c>
      <c r="Q750" t="s">
        <v>121</v>
      </c>
      <c r="R750" t="s">
        <v>139</v>
      </c>
      <c r="S750" s="10">
        <v>16704334428</v>
      </c>
      <c r="U750" t="s">
        <v>3817</v>
      </c>
      <c r="V750">
        <v>561720</v>
      </c>
      <c r="W750" t="s">
        <v>123</v>
      </c>
      <c r="Y750" t="s">
        <v>3818</v>
      </c>
      <c r="Z750" t="s">
        <v>3819</v>
      </c>
      <c r="AA750" t="s">
        <v>3820</v>
      </c>
      <c r="AB750" t="s">
        <v>256</v>
      </c>
      <c r="AC750" t="s">
        <v>410</v>
      </c>
      <c r="AD750" t="s">
        <v>4473</v>
      </c>
      <c r="AE750" t="s">
        <v>290</v>
      </c>
      <c r="AF750" t="s">
        <v>120</v>
      </c>
      <c r="AG750" s="3">
        <v>96952</v>
      </c>
      <c r="AH750" t="s">
        <v>121</v>
      </c>
      <c r="AJ750" s="10">
        <v>16709894711</v>
      </c>
      <c r="AL750" t="s">
        <v>3821</v>
      </c>
      <c r="BD750" t="str">
        <f>"37-2011.00"</f>
        <v>37-2011.00</v>
      </c>
      <c r="BE750" t="s">
        <v>1133</v>
      </c>
      <c r="BF750" t="s">
        <v>10172</v>
      </c>
      <c r="BG750" t="s">
        <v>10173</v>
      </c>
      <c r="BH750">
        <v>1</v>
      </c>
      <c r="BI750">
        <v>1</v>
      </c>
      <c r="BJ750" s="1">
        <v>45717</v>
      </c>
      <c r="BK750" s="1">
        <v>46081</v>
      </c>
      <c r="BL750" s="1">
        <v>45717</v>
      </c>
      <c r="BM750" s="1">
        <v>46081</v>
      </c>
      <c r="BN750">
        <v>40</v>
      </c>
      <c r="BO750">
        <v>0</v>
      </c>
      <c r="BP750">
        <v>8</v>
      </c>
      <c r="BQ750">
        <v>8</v>
      </c>
      <c r="BR750">
        <v>8</v>
      </c>
      <c r="BS750">
        <v>8</v>
      </c>
      <c r="BT750">
        <v>8</v>
      </c>
      <c r="BU750">
        <v>0</v>
      </c>
      <c r="BV750" t="str">
        <f>"7:30 AM"</f>
        <v>7:30 AM</v>
      </c>
      <c r="BW750" t="str">
        <f>"4:30 PM"</f>
        <v>4:30 PM</v>
      </c>
      <c r="BX750" t="s">
        <v>240</v>
      </c>
      <c r="BY750">
        <v>0</v>
      </c>
      <c r="BZ750">
        <v>12</v>
      </c>
      <c r="CA750" t="s">
        <v>115</v>
      </c>
      <c r="CC750" t="s">
        <v>10174</v>
      </c>
      <c r="CD750" t="s">
        <v>5523</v>
      </c>
      <c r="CE750" t="s">
        <v>10175</v>
      </c>
      <c r="CF750" t="s">
        <v>290</v>
      </c>
      <c r="CG750" t="s">
        <v>120</v>
      </c>
      <c r="CH750" s="3">
        <v>96952</v>
      </c>
      <c r="CI750" s="4">
        <v>8.2899999999999991</v>
      </c>
      <c r="CJ750" s="4">
        <v>8.2899999999999991</v>
      </c>
      <c r="CK750" s="4">
        <v>12.44</v>
      </c>
      <c r="CL750" s="4">
        <v>12.44</v>
      </c>
      <c r="CM750" t="s">
        <v>136</v>
      </c>
      <c r="CO750" t="s">
        <v>137</v>
      </c>
      <c r="CQ750" t="s">
        <v>115</v>
      </c>
      <c r="CR750" t="s">
        <v>138</v>
      </c>
      <c r="CS750" t="s">
        <v>139</v>
      </c>
      <c r="CT750" t="s">
        <v>138</v>
      </c>
      <c r="CU750" t="s">
        <v>139</v>
      </c>
      <c r="CV750" t="s">
        <v>138</v>
      </c>
      <c r="CW750" t="s">
        <v>139</v>
      </c>
      <c r="CX750" t="s">
        <v>4478</v>
      </c>
      <c r="CY750" s="10">
        <v>16704334428</v>
      </c>
      <c r="CZ750" t="s">
        <v>3821</v>
      </c>
      <c r="DA750" t="s">
        <v>139</v>
      </c>
      <c r="DB750" t="s">
        <v>138</v>
      </c>
      <c r="DC750" t="s">
        <v>115</v>
      </c>
    </row>
    <row r="751" spans="1:112" ht="14.45" customHeight="1" x14ac:dyDescent="0.25">
      <c r="A751" t="s">
        <v>10742</v>
      </c>
      <c r="B751" t="s">
        <v>248</v>
      </c>
      <c r="C751" s="1">
        <v>45555</v>
      </c>
      <c r="D751" s="1">
        <v>45614</v>
      </c>
      <c r="E751" t="s">
        <v>114</v>
      </c>
      <c r="G751" t="s">
        <v>115</v>
      </c>
      <c r="H751" t="s">
        <v>115</v>
      </c>
      <c r="I751" t="s">
        <v>115</v>
      </c>
      <c r="J751" t="s">
        <v>4456</v>
      </c>
      <c r="L751" t="s">
        <v>4457</v>
      </c>
      <c r="M751" t="s">
        <v>4458</v>
      </c>
      <c r="N751" t="s">
        <v>119</v>
      </c>
      <c r="O751" t="s">
        <v>120</v>
      </c>
      <c r="P751" s="3">
        <v>96950</v>
      </c>
      <c r="Q751" t="s">
        <v>121</v>
      </c>
      <c r="S751" s="10">
        <v>16702348106</v>
      </c>
      <c r="U751" t="s">
        <v>4459</v>
      </c>
      <c r="V751">
        <v>23622</v>
      </c>
      <c r="W751" t="s">
        <v>123</v>
      </c>
      <c r="Y751" t="s">
        <v>4460</v>
      </c>
      <c r="Z751" t="s">
        <v>4461</v>
      </c>
      <c r="AB751" t="s">
        <v>997</v>
      </c>
      <c r="AC751" t="s">
        <v>4457</v>
      </c>
      <c r="AD751" t="s">
        <v>4458</v>
      </c>
      <c r="AE751" t="s">
        <v>128</v>
      </c>
      <c r="AF751" t="s">
        <v>120</v>
      </c>
      <c r="AG751" s="3">
        <v>96950</v>
      </c>
      <c r="AH751" t="s">
        <v>121</v>
      </c>
      <c r="AJ751" s="10">
        <v>16702348106</v>
      </c>
      <c r="AL751" t="s">
        <v>4462</v>
      </c>
      <c r="BD751" t="str">
        <f>"49-9071.00"</f>
        <v>49-9071.00</v>
      </c>
      <c r="BE751" t="s">
        <v>169</v>
      </c>
      <c r="BF751" t="s">
        <v>8116</v>
      </c>
      <c r="BG751" t="s">
        <v>8117</v>
      </c>
      <c r="BH751">
        <v>3</v>
      </c>
      <c r="BI751">
        <v>3</v>
      </c>
      <c r="BJ751" s="1">
        <v>45658</v>
      </c>
      <c r="BK751" s="1">
        <v>46022</v>
      </c>
      <c r="BL751" s="1">
        <v>45658</v>
      </c>
      <c r="BM751" s="1">
        <v>46022</v>
      </c>
      <c r="BN751">
        <v>40</v>
      </c>
      <c r="BO751">
        <v>0</v>
      </c>
      <c r="BP751">
        <v>8</v>
      </c>
      <c r="BQ751">
        <v>8</v>
      </c>
      <c r="BR751">
        <v>8</v>
      </c>
      <c r="BS751">
        <v>8</v>
      </c>
      <c r="BT751">
        <v>8</v>
      </c>
      <c r="BU751">
        <v>0</v>
      </c>
      <c r="BV751" t="str">
        <f>"8:00 AM"</f>
        <v>8:00 AM</v>
      </c>
      <c r="BW751" t="str">
        <f>"5:00 PM"</f>
        <v>5:00 PM</v>
      </c>
      <c r="BX751" t="s">
        <v>240</v>
      </c>
      <c r="BY751">
        <v>0</v>
      </c>
      <c r="BZ751">
        <v>24</v>
      </c>
      <c r="CA751" t="s">
        <v>115</v>
      </c>
      <c r="CC751" t="s">
        <v>8503</v>
      </c>
      <c r="CD751" t="s">
        <v>4457</v>
      </c>
      <c r="CE751" t="s">
        <v>4458</v>
      </c>
      <c r="CF751" t="s">
        <v>119</v>
      </c>
      <c r="CG751" t="s">
        <v>120</v>
      </c>
      <c r="CH751" s="3">
        <v>96950</v>
      </c>
      <c r="CI751" s="4">
        <v>9.75</v>
      </c>
      <c r="CJ751" s="4">
        <v>9.75</v>
      </c>
      <c r="CK751" s="4">
        <v>14.63</v>
      </c>
      <c r="CL751" s="4">
        <v>14.63</v>
      </c>
      <c r="CM751" t="s">
        <v>136</v>
      </c>
      <c r="CO751" t="s">
        <v>137</v>
      </c>
      <c r="CQ751" t="s">
        <v>115</v>
      </c>
      <c r="CR751" t="s">
        <v>138</v>
      </c>
      <c r="CS751" t="s">
        <v>138</v>
      </c>
      <c r="CT751" t="s">
        <v>138</v>
      </c>
      <c r="CU751" t="s">
        <v>139</v>
      </c>
      <c r="CV751" t="s">
        <v>138</v>
      </c>
      <c r="CW751" t="s">
        <v>139</v>
      </c>
      <c r="CX751" t="s">
        <v>4466</v>
      </c>
      <c r="CY751" s="10">
        <v>16702348106</v>
      </c>
      <c r="CZ751" t="s">
        <v>4462</v>
      </c>
      <c r="DA751" t="s">
        <v>139</v>
      </c>
      <c r="DB751" t="s">
        <v>138</v>
      </c>
      <c r="DC751" t="s">
        <v>115</v>
      </c>
    </row>
    <row r="752" spans="1:112" ht="14.45" customHeight="1" x14ac:dyDescent="0.25">
      <c r="A752" t="s">
        <v>11305</v>
      </c>
      <c r="B752" t="s">
        <v>158</v>
      </c>
      <c r="C752" s="1">
        <v>45582</v>
      </c>
      <c r="D752" s="1">
        <v>45614</v>
      </c>
      <c r="E752" t="s">
        <v>114</v>
      </c>
      <c r="G752" t="s">
        <v>115</v>
      </c>
      <c r="H752" t="s">
        <v>115</v>
      </c>
      <c r="I752" t="s">
        <v>115</v>
      </c>
      <c r="J752" t="s">
        <v>6916</v>
      </c>
      <c r="K752" t="s">
        <v>6917</v>
      </c>
      <c r="L752" t="s">
        <v>6918</v>
      </c>
      <c r="M752" t="s">
        <v>6919</v>
      </c>
      <c r="N752" t="s">
        <v>128</v>
      </c>
      <c r="O752" t="s">
        <v>120</v>
      </c>
      <c r="P752" s="3">
        <v>96950</v>
      </c>
      <c r="Q752" t="s">
        <v>121</v>
      </c>
      <c r="S752" s="10">
        <v>16709899368</v>
      </c>
      <c r="U752" t="s">
        <v>6920</v>
      </c>
      <c r="V752">
        <v>722511</v>
      </c>
      <c r="W752" t="s">
        <v>123</v>
      </c>
      <c r="Y752" t="s">
        <v>524</v>
      </c>
      <c r="Z752" t="s">
        <v>6921</v>
      </c>
      <c r="AA752" t="s">
        <v>139</v>
      </c>
      <c r="AB752" t="s">
        <v>658</v>
      </c>
      <c r="AC752" t="s">
        <v>6918</v>
      </c>
      <c r="AD752" t="s">
        <v>6919</v>
      </c>
      <c r="AE752" t="s">
        <v>128</v>
      </c>
      <c r="AF752" t="s">
        <v>120</v>
      </c>
      <c r="AG752" s="3">
        <v>96950</v>
      </c>
      <c r="AH752" t="s">
        <v>121</v>
      </c>
      <c r="AJ752" s="10">
        <v>16709899368</v>
      </c>
      <c r="AL752" t="s">
        <v>6922</v>
      </c>
      <c r="BD752" t="str">
        <f>"35-2014.00"</f>
        <v>35-2014.00</v>
      </c>
      <c r="BE752" t="s">
        <v>221</v>
      </c>
      <c r="BF752" t="s">
        <v>11306</v>
      </c>
      <c r="BG752" t="s">
        <v>5797</v>
      </c>
      <c r="BH752">
        <v>5</v>
      </c>
      <c r="BJ752" s="1">
        <v>45566</v>
      </c>
      <c r="BK752" s="1">
        <v>45930</v>
      </c>
      <c r="BN752">
        <v>40</v>
      </c>
      <c r="BO752">
        <v>0</v>
      </c>
      <c r="BP752">
        <v>8</v>
      </c>
      <c r="BQ752">
        <v>8</v>
      </c>
      <c r="BR752">
        <v>8</v>
      </c>
      <c r="BS752">
        <v>8</v>
      </c>
      <c r="BT752">
        <v>8</v>
      </c>
      <c r="BU752">
        <v>0</v>
      </c>
      <c r="BV752" t="str">
        <f>"8:00 AM"</f>
        <v>8:00 AM</v>
      </c>
      <c r="BW752" t="str">
        <f>"5:00 PM"</f>
        <v>5:00 PM</v>
      </c>
      <c r="BX752" t="s">
        <v>240</v>
      </c>
      <c r="BY752">
        <v>0</v>
      </c>
      <c r="BZ752">
        <v>12</v>
      </c>
      <c r="CA752" t="s">
        <v>115</v>
      </c>
      <c r="CC752" t="s">
        <v>11307</v>
      </c>
      <c r="CD752" t="s">
        <v>9656</v>
      </c>
      <c r="CE752" t="s">
        <v>6919</v>
      </c>
      <c r="CF752" t="s">
        <v>128</v>
      </c>
      <c r="CG752" t="s">
        <v>120</v>
      </c>
      <c r="CH752" s="3">
        <v>96950</v>
      </c>
      <c r="CI752" s="4">
        <v>8.83</v>
      </c>
      <c r="CJ752" s="4">
        <v>8.83</v>
      </c>
      <c r="CK752" s="4">
        <v>13.25</v>
      </c>
      <c r="CL752" s="4">
        <v>13.25</v>
      </c>
      <c r="CM752" t="s">
        <v>136</v>
      </c>
      <c r="CN752" t="s">
        <v>139</v>
      </c>
      <c r="CO752" t="s">
        <v>137</v>
      </c>
      <c r="CQ752" t="s">
        <v>115</v>
      </c>
      <c r="CR752" t="s">
        <v>138</v>
      </c>
      <c r="CS752" t="s">
        <v>139</v>
      </c>
      <c r="CT752" t="s">
        <v>138</v>
      </c>
      <c r="CU752" t="s">
        <v>139</v>
      </c>
      <c r="CV752" t="s">
        <v>138</v>
      </c>
      <c r="CW752" t="s">
        <v>139</v>
      </c>
      <c r="CX752" t="s">
        <v>1776</v>
      </c>
      <c r="CY752" s="10">
        <v>16709899368</v>
      </c>
      <c r="CZ752" t="s">
        <v>6922</v>
      </c>
      <c r="DA752" t="s">
        <v>139</v>
      </c>
      <c r="DB752" t="s">
        <v>138</v>
      </c>
      <c r="DC752" t="s">
        <v>115</v>
      </c>
    </row>
    <row r="753" spans="1:112" ht="14.45" customHeight="1" x14ac:dyDescent="0.25">
      <c r="A753" t="s">
        <v>11320</v>
      </c>
      <c r="B753" t="s">
        <v>158</v>
      </c>
      <c r="C753" s="1">
        <v>45567</v>
      </c>
      <c r="D753" s="1">
        <v>45614</v>
      </c>
      <c r="E753" t="s">
        <v>210</v>
      </c>
      <c r="F753" s="1">
        <v>45715</v>
      </c>
      <c r="G753" t="s">
        <v>115</v>
      </c>
      <c r="H753" t="s">
        <v>115</v>
      </c>
      <c r="I753" t="s">
        <v>115</v>
      </c>
      <c r="J753" t="s">
        <v>8411</v>
      </c>
      <c r="K753" t="s">
        <v>8412</v>
      </c>
      <c r="L753" t="s">
        <v>8413</v>
      </c>
      <c r="N753" t="s">
        <v>306</v>
      </c>
      <c r="O753" t="s">
        <v>120</v>
      </c>
      <c r="P753" s="3">
        <v>96950</v>
      </c>
      <c r="Q753" t="s">
        <v>121</v>
      </c>
      <c r="S753" s="10">
        <v>16702343977</v>
      </c>
      <c r="U753" t="s">
        <v>7254</v>
      </c>
      <c r="V753">
        <v>81111</v>
      </c>
      <c r="W753" t="s">
        <v>123</v>
      </c>
      <c r="Y753" t="s">
        <v>8414</v>
      </c>
      <c r="Z753" t="s">
        <v>8415</v>
      </c>
      <c r="AB753" t="s">
        <v>8416</v>
      </c>
      <c r="AC753" t="s">
        <v>8417</v>
      </c>
      <c r="AE753" t="s">
        <v>306</v>
      </c>
      <c r="AF753" t="s">
        <v>120</v>
      </c>
      <c r="AG753" s="3">
        <v>96950</v>
      </c>
      <c r="AH753" t="s">
        <v>121</v>
      </c>
      <c r="AJ753" s="10">
        <v>16702343977</v>
      </c>
      <c r="AL753" t="s">
        <v>7256</v>
      </c>
      <c r="BD753" t="str">
        <f>"49-3023.00"</f>
        <v>49-3023.00</v>
      </c>
      <c r="BE753" t="s">
        <v>2122</v>
      </c>
      <c r="BF753" t="s">
        <v>8418</v>
      </c>
      <c r="BG753" t="s">
        <v>2122</v>
      </c>
      <c r="BH753">
        <v>2</v>
      </c>
      <c r="BJ753" s="1">
        <v>45717</v>
      </c>
      <c r="BK753" s="1">
        <v>46081</v>
      </c>
      <c r="BN753">
        <v>35</v>
      </c>
      <c r="BO753">
        <v>0</v>
      </c>
      <c r="BP753">
        <v>7</v>
      </c>
      <c r="BQ753">
        <v>7</v>
      </c>
      <c r="BR753">
        <v>7</v>
      </c>
      <c r="BS753">
        <v>7</v>
      </c>
      <c r="BT753">
        <v>7</v>
      </c>
      <c r="BU753">
        <v>0</v>
      </c>
      <c r="BV753" t="str">
        <f>"8:00 AM"</f>
        <v>8:00 AM</v>
      </c>
      <c r="BW753" t="str">
        <f>"5:00 PM"</f>
        <v>5:00 PM</v>
      </c>
      <c r="BX753" t="s">
        <v>133</v>
      </c>
      <c r="BY753">
        <v>0</v>
      </c>
      <c r="BZ753">
        <v>12</v>
      </c>
      <c r="CA753" t="s">
        <v>115</v>
      </c>
      <c r="CC753" t="s">
        <v>11321</v>
      </c>
      <c r="CD753" t="s">
        <v>8420</v>
      </c>
      <c r="CF753" t="s">
        <v>306</v>
      </c>
      <c r="CG753" t="s">
        <v>120</v>
      </c>
      <c r="CH753" s="3">
        <v>96950</v>
      </c>
      <c r="CI753" s="4">
        <v>11.01</v>
      </c>
      <c r="CJ753" s="4">
        <v>11.01</v>
      </c>
      <c r="CK753" s="4">
        <v>16.510000000000002</v>
      </c>
      <c r="CL753" s="4">
        <v>16.510000000000002</v>
      </c>
      <c r="CM753" t="s">
        <v>136</v>
      </c>
      <c r="CN753" t="s">
        <v>191</v>
      </c>
      <c r="CO753" t="s">
        <v>137</v>
      </c>
      <c r="CQ753" t="s">
        <v>115</v>
      </c>
      <c r="CR753" t="s">
        <v>138</v>
      </c>
      <c r="CS753" t="s">
        <v>139</v>
      </c>
      <c r="CT753" t="s">
        <v>138</v>
      </c>
      <c r="CU753" t="s">
        <v>139</v>
      </c>
      <c r="CV753" t="s">
        <v>138</v>
      </c>
      <c r="CW753" t="s">
        <v>139</v>
      </c>
      <c r="CX753" t="s">
        <v>1746</v>
      </c>
      <c r="CY753" s="10">
        <v>16702343977</v>
      </c>
      <c r="CZ753" t="s">
        <v>7256</v>
      </c>
      <c r="DA753" t="s">
        <v>139</v>
      </c>
      <c r="DB753" t="s">
        <v>138</v>
      </c>
      <c r="DC753" t="s">
        <v>115</v>
      </c>
      <c r="DD753" t="s">
        <v>782</v>
      </c>
      <c r="DE753" t="s">
        <v>8415</v>
      </c>
      <c r="DG753" t="s">
        <v>7252</v>
      </c>
      <c r="DH753" t="s">
        <v>7256</v>
      </c>
    </row>
    <row r="754" spans="1:112" ht="14.45" customHeight="1" x14ac:dyDescent="0.25">
      <c r="A754" t="s">
        <v>11649</v>
      </c>
      <c r="B754" t="s">
        <v>158</v>
      </c>
      <c r="C754" s="1">
        <v>45508</v>
      </c>
      <c r="D754" s="1">
        <v>45614</v>
      </c>
      <c r="E754" t="s">
        <v>114</v>
      </c>
      <c r="G754" t="s">
        <v>115</v>
      </c>
      <c r="H754" t="s">
        <v>115</v>
      </c>
      <c r="I754" t="s">
        <v>115</v>
      </c>
      <c r="J754" t="s">
        <v>2496</v>
      </c>
      <c r="K754" t="s">
        <v>139</v>
      </c>
      <c r="L754" t="s">
        <v>2497</v>
      </c>
      <c r="N754" t="s">
        <v>119</v>
      </c>
      <c r="O754" t="s">
        <v>120</v>
      </c>
      <c r="P754" s="3">
        <v>96950</v>
      </c>
      <c r="Q754" t="s">
        <v>121</v>
      </c>
      <c r="R754" t="s">
        <v>2498</v>
      </c>
      <c r="S754" s="10">
        <v>16702345860</v>
      </c>
      <c r="U754" t="s">
        <v>2499</v>
      </c>
      <c r="V754">
        <v>5241</v>
      </c>
      <c r="W754" t="s">
        <v>123</v>
      </c>
      <c r="Y754" t="s">
        <v>2500</v>
      </c>
      <c r="Z754" t="s">
        <v>2501</v>
      </c>
      <c r="AA754" t="s">
        <v>2431</v>
      </c>
      <c r="AB754" t="s">
        <v>295</v>
      </c>
      <c r="AC754" t="s">
        <v>2497</v>
      </c>
      <c r="AE754" t="s">
        <v>119</v>
      </c>
      <c r="AF754" t="s">
        <v>120</v>
      </c>
      <c r="AG754" s="3">
        <v>96950</v>
      </c>
      <c r="AH754" t="s">
        <v>121</v>
      </c>
      <c r="AI754" t="s">
        <v>2498</v>
      </c>
      <c r="AJ754" s="10">
        <v>16702345860</v>
      </c>
      <c r="AL754" t="s">
        <v>2502</v>
      </c>
      <c r="BD754" t="str">
        <f>"43-3031.00"</f>
        <v>43-3031.00</v>
      </c>
      <c r="BE754" t="s">
        <v>387</v>
      </c>
      <c r="BF754" t="s">
        <v>11650</v>
      </c>
      <c r="BG754" t="s">
        <v>682</v>
      </c>
      <c r="BH754">
        <v>1</v>
      </c>
      <c r="BJ754" s="1">
        <v>45627</v>
      </c>
      <c r="BK754" s="1">
        <v>45991</v>
      </c>
      <c r="BN754">
        <v>35</v>
      </c>
      <c r="BO754">
        <v>0</v>
      </c>
      <c r="BP754">
        <v>7</v>
      </c>
      <c r="BQ754">
        <v>7</v>
      </c>
      <c r="BR754">
        <v>7</v>
      </c>
      <c r="BS754">
        <v>7</v>
      </c>
      <c r="BT754">
        <v>7</v>
      </c>
      <c r="BU754">
        <v>0</v>
      </c>
      <c r="BV754" t="str">
        <f>"9:00 AM"</f>
        <v>9:00 AM</v>
      </c>
      <c r="BW754" t="str">
        <f>"5:00 PM"</f>
        <v>5:00 PM</v>
      </c>
      <c r="BX754" t="s">
        <v>133</v>
      </c>
      <c r="BY754">
        <v>0</v>
      </c>
      <c r="BZ754">
        <v>12</v>
      </c>
      <c r="CA754" t="s">
        <v>115</v>
      </c>
      <c r="CC754" t="s">
        <v>11651</v>
      </c>
      <c r="CD754" t="s">
        <v>2506</v>
      </c>
      <c r="CE754" t="s">
        <v>2507</v>
      </c>
      <c r="CF754" t="s">
        <v>119</v>
      </c>
      <c r="CG754" t="s">
        <v>120</v>
      </c>
      <c r="CH754" s="3">
        <v>96950</v>
      </c>
      <c r="CI754" s="4">
        <v>12.28</v>
      </c>
      <c r="CJ754" s="4">
        <v>12.28</v>
      </c>
      <c r="CK754" s="4">
        <v>18.420000000000002</v>
      </c>
      <c r="CL754" s="4">
        <v>18.420000000000002</v>
      </c>
      <c r="CM754" t="s">
        <v>136</v>
      </c>
      <c r="CN754" t="s">
        <v>240</v>
      </c>
      <c r="CO754" t="s">
        <v>137</v>
      </c>
      <c r="CQ754" t="s">
        <v>115</v>
      </c>
      <c r="CR754" t="s">
        <v>138</v>
      </c>
      <c r="CS754" t="s">
        <v>139</v>
      </c>
      <c r="CT754" t="s">
        <v>138</v>
      </c>
      <c r="CU754" t="s">
        <v>138</v>
      </c>
      <c r="CV754" t="s">
        <v>138</v>
      </c>
      <c r="CW754" t="s">
        <v>139</v>
      </c>
      <c r="CX754" t="s">
        <v>139</v>
      </c>
      <c r="CY754" s="10">
        <v>16702345860</v>
      </c>
      <c r="CZ754" t="s">
        <v>2502</v>
      </c>
      <c r="DA754" t="s">
        <v>8287</v>
      </c>
      <c r="DB754" t="s">
        <v>138</v>
      </c>
      <c r="DC754" t="s">
        <v>115</v>
      </c>
    </row>
    <row r="755" spans="1:112" ht="14.45" customHeight="1" x14ac:dyDescent="0.25">
      <c r="A755" t="s">
        <v>11885</v>
      </c>
      <c r="B755" t="s">
        <v>158</v>
      </c>
      <c r="C755" s="1">
        <v>45595</v>
      </c>
      <c r="D755" s="1">
        <v>45614</v>
      </c>
      <c r="E755" t="s">
        <v>114</v>
      </c>
      <c r="G755" t="s">
        <v>115</v>
      </c>
      <c r="H755" t="s">
        <v>115</v>
      </c>
      <c r="I755" t="s">
        <v>115</v>
      </c>
      <c r="J755" t="s">
        <v>3939</v>
      </c>
      <c r="K755" t="s">
        <v>4297</v>
      </c>
      <c r="L755" t="s">
        <v>3941</v>
      </c>
      <c r="M755" t="s">
        <v>3942</v>
      </c>
      <c r="N755" t="s">
        <v>128</v>
      </c>
      <c r="O755" t="s">
        <v>120</v>
      </c>
      <c r="P755" s="3">
        <v>96950</v>
      </c>
      <c r="Q755" t="s">
        <v>121</v>
      </c>
      <c r="S755" s="10">
        <v>106702876661</v>
      </c>
      <c r="U755" t="s">
        <v>3943</v>
      </c>
      <c r="V755">
        <v>561520</v>
      </c>
      <c r="W755" t="s">
        <v>123</v>
      </c>
      <c r="Y755" t="s">
        <v>308</v>
      </c>
      <c r="Z755" t="s">
        <v>309</v>
      </c>
      <c r="AB755" t="s">
        <v>3944</v>
      </c>
      <c r="AC755" t="s">
        <v>3941</v>
      </c>
      <c r="AD755" t="s">
        <v>3942</v>
      </c>
      <c r="AE755" t="s">
        <v>128</v>
      </c>
      <c r="AF755" t="s">
        <v>120</v>
      </c>
      <c r="AG755" s="3">
        <v>96950</v>
      </c>
      <c r="AH755" t="s">
        <v>121</v>
      </c>
      <c r="AJ755" s="10">
        <v>16702876661</v>
      </c>
      <c r="AL755" t="s">
        <v>3945</v>
      </c>
      <c r="BD755" t="str">
        <f>"39-7012.00"</f>
        <v>39-7012.00</v>
      </c>
      <c r="BE755" t="s">
        <v>1292</v>
      </c>
      <c r="BF755" t="s">
        <v>10400</v>
      </c>
      <c r="BG755" t="s">
        <v>3634</v>
      </c>
      <c r="BH755">
        <v>6</v>
      </c>
      <c r="BJ755" s="1">
        <v>45627</v>
      </c>
      <c r="BK755" s="1">
        <v>45930</v>
      </c>
      <c r="BN755">
        <v>35</v>
      </c>
      <c r="BO755">
        <v>7</v>
      </c>
      <c r="BP755">
        <v>0</v>
      </c>
      <c r="BQ755">
        <v>0</v>
      </c>
      <c r="BR755">
        <v>7</v>
      </c>
      <c r="BS755">
        <v>7</v>
      </c>
      <c r="BT755">
        <v>7</v>
      </c>
      <c r="BU755">
        <v>7</v>
      </c>
      <c r="BV755" t="str">
        <f>"12:00 AM"</f>
        <v>12:00 AM</v>
      </c>
      <c r="BW755" t="str">
        <f>"7:00 AM"</f>
        <v>7:00 AM</v>
      </c>
      <c r="BX755" t="s">
        <v>240</v>
      </c>
      <c r="BY755">
        <v>0</v>
      </c>
      <c r="BZ755">
        <v>12</v>
      </c>
      <c r="CA755" t="s">
        <v>115</v>
      </c>
      <c r="CC755" t="s">
        <v>10401</v>
      </c>
      <c r="CD755" t="s">
        <v>3941</v>
      </c>
      <c r="CE755" t="s">
        <v>3942</v>
      </c>
      <c r="CF755" t="s">
        <v>306</v>
      </c>
      <c r="CG755" t="s">
        <v>120</v>
      </c>
      <c r="CH755" s="3">
        <v>96950</v>
      </c>
      <c r="CI755" s="4">
        <v>10.43</v>
      </c>
      <c r="CJ755" s="4">
        <v>10.43</v>
      </c>
      <c r="CK755" s="4">
        <v>15.65</v>
      </c>
      <c r="CL755" s="4">
        <v>15.65</v>
      </c>
      <c r="CM755" t="s">
        <v>136</v>
      </c>
      <c r="CN755" t="s">
        <v>139</v>
      </c>
      <c r="CO755" t="s">
        <v>137</v>
      </c>
      <c r="CQ755" t="s">
        <v>115</v>
      </c>
      <c r="CR755" t="s">
        <v>138</v>
      </c>
      <c r="CS755" t="s">
        <v>139</v>
      </c>
      <c r="CT755" t="s">
        <v>138</v>
      </c>
      <c r="CU755" t="s">
        <v>138</v>
      </c>
      <c r="CV755" t="s">
        <v>138</v>
      </c>
      <c r="CW755" t="s">
        <v>139</v>
      </c>
      <c r="CX755" t="s">
        <v>316</v>
      </c>
      <c r="CY755" s="10">
        <v>16702876661</v>
      </c>
      <c r="CZ755" t="s">
        <v>3945</v>
      </c>
      <c r="DA755" t="s">
        <v>139</v>
      </c>
      <c r="DB755" t="s">
        <v>138</v>
      </c>
      <c r="DC755" t="s">
        <v>115</v>
      </c>
    </row>
    <row r="756" spans="1:112" ht="14.45" customHeight="1" x14ac:dyDescent="0.25">
      <c r="A756" t="s">
        <v>12179</v>
      </c>
      <c r="B756" t="s">
        <v>113</v>
      </c>
      <c r="C756" s="1">
        <v>45506</v>
      </c>
      <c r="D756" s="1">
        <v>45614</v>
      </c>
      <c r="E756" t="s">
        <v>210</v>
      </c>
      <c r="F756" s="1">
        <v>45564</v>
      </c>
      <c r="G756" t="s">
        <v>115</v>
      </c>
      <c r="H756" t="s">
        <v>115</v>
      </c>
      <c r="I756" t="s">
        <v>115</v>
      </c>
      <c r="J756" t="s">
        <v>8828</v>
      </c>
      <c r="K756" t="s">
        <v>8829</v>
      </c>
      <c r="L756" t="s">
        <v>4405</v>
      </c>
      <c r="M756" t="s">
        <v>9493</v>
      </c>
      <c r="N756" t="s">
        <v>128</v>
      </c>
      <c r="O756" t="s">
        <v>120</v>
      </c>
      <c r="P756" s="3">
        <v>96950</v>
      </c>
      <c r="Q756" t="s">
        <v>121</v>
      </c>
      <c r="S756" s="10">
        <v>16702332288</v>
      </c>
      <c r="U756" t="s">
        <v>8831</v>
      </c>
      <c r="V756">
        <v>722511</v>
      </c>
      <c r="W756" t="s">
        <v>123</v>
      </c>
      <c r="Y756" t="s">
        <v>4407</v>
      </c>
      <c r="Z756" t="s">
        <v>4408</v>
      </c>
      <c r="AA756" t="s">
        <v>4409</v>
      </c>
      <c r="AB756" t="s">
        <v>448</v>
      </c>
      <c r="AC756" t="s">
        <v>4410</v>
      </c>
      <c r="AD756" t="s">
        <v>4405</v>
      </c>
      <c r="AE756" t="s">
        <v>128</v>
      </c>
      <c r="AF756" t="s">
        <v>120</v>
      </c>
      <c r="AG756" s="3">
        <v>96950</v>
      </c>
      <c r="AH756" t="s">
        <v>121</v>
      </c>
      <c r="AJ756" s="10">
        <v>16702332288</v>
      </c>
      <c r="AL756" t="s">
        <v>4411</v>
      </c>
      <c r="BD756" t="str">
        <f>"35-2014.00"</f>
        <v>35-2014.00</v>
      </c>
      <c r="BE756" t="s">
        <v>221</v>
      </c>
      <c r="BF756" t="s">
        <v>8832</v>
      </c>
      <c r="BG756" t="s">
        <v>223</v>
      </c>
      <c r="BH756">
        <v>3</v>
      </c>
      <c r="BJ756" s="1">
        <v>45566</v>
      </c>
      <c r="BK756" s="1">
        <v>45930</v>
      </c>
      <c r="BN756">
        <v>35</v>
      </c>
      <c r="BO756">
        <v>0</v>
      </c>
      <c r="BP756">
        <v>7</v>
      </c>
      <c r="BQ756">
        <v>7</v>
      </c>
      <c r="BR756">
        <v>7</v>
      </c>
      <c r="BS756">
        <v>7</v>
      </c>
      <c r="BT756">
        <v>7</v>
      </c>
      <c r="BU756">
        <v>0</v>
      </c>
      <c r="BV756" t="str">
        <f>"11:00 AM"</f>
        <v>11:00 AM</v>
      </c>
      <c r="BW756" t="str">
        <f>"9:00 PM"</f>
        <v>9:00 PM</v>
      </c>
      <c r="BX756" t="s">
        <v>240</v>
      </c>
      <c r="BY756">
        <v>0</v>
      </c>
      <c r="BZ756">
        <v>12</v>
      </c>
      <c r="CA756" t="s">
        <v>115</v>
      </c>
      <c r="CC756" t="s">
        <v>224</v>
      </c>
      <c r="CD756" t="s">
        <v>9494</v>
      </c>
      <c r="CE756" t="s">
        <v>4405</v>
      </c>
      <c r="CF756" t="s">
        <v>128</v>
      </c>
      <c r="CG756" t="s">
        <v>120</v>
      </c>
      <c r="CH756" s="3">
        <v>96950</v>
      </c>
      <c r="CI756" s="4">
        <v>8.83</v>
      </c>
      <c r="CJ756" s="4">
        <v>8.83</v>
      </c>
      <c r="CK756" s="4">
        <v>13.25</v>
      </c>
      <c r="CL756" s="4">
        <v>13.25</v>
      </c>
      <c r="CM756" t="s">
        <v>136</v>
      </c>
      <c r="CN756" t="s">
        <v>224</v>
      </c>
      <c r="CO756" t="s">
        <v>137</v>
      </c>
      <c r="CQ756" t="s">
        <v>115</v>
      </c>
      <c r="CR756" t="s">
        <v>138</v>
      </c>
      <c r="CS756" t="s">
        <v>139</v>
      </c>
      <c r="CT756" t="s">
        <v>138</v>
      </c>
      <c r="CU756" t="s">
        <v>139</v>
      </c>
      <c r="CV756" t="s">
        <v>138</v>
      </c>
      <c r="CW756" t="s">
        <v>139</v>
      </c>
      <c r="CX756" t="s">
        <v>4417</v>
      </c>
      <c r="CY756" s="10">
        <v>16702332288</v>
      </c>
      <c r="CZ756" t="s">
        <v>4411</v>
      </c>
      <c r="DA756" t="s">
        <v>139</v>
      </c>
      <c r="DB756" t="s">
        <v>138</v>
      </c>
      <c r="DC756" t="s">
        <v>115</v>
      </c>
    </row>
    <row r="757" spans="1:112" ht="14.45" customHeight="1" x14ac:dyDescent="0.25">
      <c r="A757" t="s">
        <v>12435</v>
      </c>
      <c r="B757" t="s">
        <v>248</v>
      </c>
      <c r="C757" s="1">
        <v>45553</v>
      </c>
      <c r="D757" s="1">
        <v>45614</v>
      </c>
      <c r="E757" t="s">
        <v>210</v>
      </c>
      <c r="F757" s="1">
        <v>45599</v>
      </c>
      <c r="G757" t="s">
        <v>115</v>
      </c>
      <c r="H757" t="s">
        <v>115</v>
      </c>
      <c r="I757" t="s">
        <v>115</v>
      </c>
      <c r="J757" t="s">
        <v>976</v>
      </c>
      <c r="L757" t="s">
        <v>977</v>
      </c>
      <c r="M757" t="s">
        <v>978</v>
      </c>
      <c r="N757" t="s">
        <v>119</v>
      </c>
      <c r="O757" t="s">
        <v>120</v>
      </c>
      <c r="P757" s="3">
        <v>96950</v>
      </c>
      <c r="Q757" t="s">
        <v>121</v>
      </c>
      <c r="S757" s="10">
        <v>16702341795</v>
      </c>
      <c r="U757" t="s">
        <v>979</v>
      </c>
      <c r="V757">
        <v>722511</v>
      </c>
      <c r="W757" t="s">
        <v>123</v>
      </c>
      <c r="Y757" t="s">
        <v>1005</v>
      </c>
      <c r="Z757" t="s">
        <v>148</v>
      </c>
      <c r="AA757" t="s">
        <v>980</v>
      </c>
      <c r="AB757" t="s">
        <v>981</v>
      </c>
      <c r="AC757" t="s">
        <v>982</v>
      </c>
      <c r="AD757" t="s">
        <v>978</v>
      </c>
      <c r="AE757" t="s">
        <v>119</v>
      </c>
      <c r="AF757" t="s">
        <v>120</v>
      </c>
      <c r="AG757" s="3">
        <v>96950</v>
      </c>
      <c r="AH757" t="s">
        <v>121</v>
      </c>
      <c r="AJ757" s="10">
        <v>16702341795</v>
      </c>
      <c r="AL757" t="s">
        <v>983</v>
      </c>
      <c r="BD757" t="str">
        <f>"35-2014.00"</f>
        <v>35-2014.00</v>
      </c>
      <c r="BE757" t="s">
        <v>221</v>
      </c>
      <c r="BF757" t="s">
        <v>984</v>
      </c>
      <c r="BG757" t="s">
        <v>223</v>
      </c>
      <c r="BH757">
        <v>2</v>
      </c>
      <c r="BI757">
        <v>2</v>
      </c>
      <c r="BJ757" s="1">
        <v>45601</v>
      </c>
      <c r="BK757" s="1">
        <v>45965</v>
      </c>
      <c r="BL757" s="1">
        <v>45614</v>
      </c>
      <c r="BM757" s="1">
        <v>45965</v>
      </c>
      <c r="BN757">
        <v>35</v>
      </c>
      <c r="BO757">
        <v>5</v>
      </c>
      <c r="BP757">
        <v>0</v>
      </c>
      <c r="BQ757">
        <v>6</v>
      </c>
      <c r="BR757">
        <v>6</v>
      </c>
      <c r="BS757">
        <v>6</v>
      </c>
      <c r="BT757">
        <v>6</v>
      </c>
      <c r="BU757">
        <v>6</v>
      </c>
      <c r="BV757" t="str">
        <f>"7:00 AM"</f>
        <v>7:00 AM</v>
      </c>
      <c r="BW757" t="str">
        <f>"2:00 PM"</f>
        <v>2:00 PM</v>
      </c>
      <c r="BX757" t="s">
        <v>240</v>
      </c>
      <c r="BY757">
        <v>0</v>
      </c>
      <c r="BZ757">
        <v>12</v>
      </c>
      <c r="CA757" t="s">
        <v>115</v>
      </c>
      <c r="CC757" t="s">
        <v>985</v>
      </c>
      <c r="CD757" t="s">
        <v>977</v>
      </c>
      <c r="CE757" t="s">
        <v>978</v>
      </c>
      <c r="CF757" t="s">
        <v>119</v>
      </c>
      <c r="CG757" t="s">
        <v>120</v>
      </c>
      <c r="CH757" s="3">
        <v>96950</v>
      </c>
      <c r="CI757" s="4">
        <v>8.83</v>
      </c>
      <c r="CJ757" s="4">
        <v>9.25</v>
      </c>
      <c r="CK757" s="4">
        <v>13.25</v>
      </c>
      <c r="CL757" s="4">
        <v>13.88</v>
      </c>
      <c r="CM757" t="s">
        <v>136</v>
      </c>
      <c r="CN757" t="s">
        <v>240</v>
      </c>
      <c r="CO757" t="s">
        <v>137</v>
      </c>
      <c r="CQ757" t="s">
        <v>115</v>
      </c>
      <c r="CR757" t="s">
        <v>138</v>
      </c>
      <c r="CS757" t="s">
        <v>138</v>
      </c>
      <c r="CT757" t="s">
        <v>138</v>
      </c>
      <c r="CU757" t="s">
        <v>139</v>
      </c>
      <c r="CV757" t="s">
        <v>138</v>
      </c>
      <c r="CW757" t="s">
        <v>138</v>
      </c>
      <c r="CX757" t="s">
        <v>1011</v>
      </c>
      <c r="CY757" s="10">
        <v>16702341795</v>
      </c>
      <c r="CZ757" t="s">
        <v>983</v>
      </c>
      <c r="DA757" t="s">
        <v>989</v>
      </c>
      <c r="DB757" t="s">
        <v>138</v>
      </c>
      <c r="DC757" t="s">
        <v>115</v>
      </c>
    </row>
    <row r="758" spans="1:112" ht="14.45" customHeight="1" x14ac:dyDescent="0.25">
      <c r="A758" t="s">
        <v>12753</v>
      </c>
      <c r="B758" t="s">
        <v>248</v>
      </c>
      <c r="C758" s="1">
        <v>45551</v>
      </c>
      <c r="D758" s="1">
        <v>45614</v>
      </c>
      <c r="E758" t="s">
        <v>114</v>
      </c>
      <c r="G758" t="s">
        <v>115</v>
      </c>
      <c r="H758" t="s">
        <v>115</v>
      </c>
      <c r="I758" t="s">
        <v>115</v>
      </c>
      <c r="J758" t="s">
        <v>7701</v>
      </c>
      <c r="K758" t="s">
        <v>7702</v>
      </c>
      <c r="L758" t="s">
        <v>7703</v>
      </c>
      <c r="M758" t="s">
        <v>7704</v>
      </c>
      <c r="N758" t="s">
        <v>119</v>
      </c>
      <c r="O758" t="s">
        <v>120</v>
      </c>
      <c r="P758" s="3">
        <v>96950</v>
      </c>
      <c r="Q758" t="s">
        <v>121</v>
      </c>
      <c r="S758" s="10">
        <v>16702349226</v>
      </c>
      <c r="U758" t="s">
        <v>7705</v>
      </c>
      <c r="V758">
        <v>722511</v>
      </c>
      <c r="W758" t="s">
        <v>123</v>
      </c>
      <c r="Y758" t="s">
        <v>3834</v>
      </c>
      <c r="Z758" t="s">
        <v>7706</v>
      </c>
      <c r="AA758" t="s">
        <v>4093</v>
      </c>
      <c r="AB758" t="s">
        <v>235</v>
      </c>
      <c r="AC758" t="s">
        <v>7703</v>
      </c>
      <c r="AD758" t="s">
        <v>7704</v>
      </c>
      <c r="AE758" t="s">
        <v>119</v>
      </c>
      <c r="AF758" t="s">
        <v>120</v>
      </c>
      <c r="AG758" s="3">
        <v>96950</v>
      </c>
      <c r="AH758" t="s">
        <v>121</v>
      </c>
      <c r="AJ758" s="10">
        <v>16702349226</v>
      </c>
      <c r="AL758" t="s">
        <v>7707</v>
      </c>
      <c r="BD758" t="str">
        <f>"35-2014.00"</f>
        <v>35-2014.00</v>
      </c>
      <c r="BE758" t="s">
        <v>221</v>
      </c>
      <c r="BF758" t="s">
        <v>7708</v>
      </c>
      <c r="BG758" t="s">
        <v>373</v>
      </c>
      <c r="BH758">
        <v>3</v>
      </c>
      <c r="BI758">
        <v>3</v>
      </c>
      <c r="BJ758" s="1">
        <v>45658</v>
      </c>
      <c r="BK758" s="1">
        <v>46022</v>
      </c>
      <c r="BL758" s="1">
        <v>45658</v>
      </c>
      <c r="BM758" s="1">
        <v>46022</v>
      </c>
      <c r="BN758">
        <v>36</v>
      </c>
      <c r="BO758">
        <v>6</v>
      </c>
      <c r="BP758">
        <v>0</v>
      </c>
      <c r="BQ758">
        <v>6</v>
      </c>
      <c r="BR758">
        <v>6</v>
      </c>
      <c r="BS758">
        <v>6</v>
      </c>
      <c r="BT758">
        <v>6</v>
      </c>
      <c r="BU758">
        <v>6</v>
      </c>
      <c r="BV758" t="str">
        <f>"8:00 AM"</f>
        <v>8:00 AM</v>
      </c>
      <c r="BW758" t="str">
        <f>"2:00 PM"</f>
        <v>2:00 PM</v>
      </c>
      <c r="BX758" t="s">
        <v>240</v>
      </c>
      <c r="BY758">
        <v>0</v>
      </c>
      <c r="BZ758">
        <v>12</v>
      </c>
      <c r="CA758" t="s">
        <v>115</v>
      </c>
      <c r="CC758" t="s">
        <v>12754</v>
      </c>
      <c r="CD758" t="s">
        <v>7703</v>
      </c>
      <c r="CE758" t="s">
        <v>7704</v>
      </c>
      <c r="CF758" t="s">
        <v>119</v>
      </c>
      <c r="CG758" t="s">
        <v>120</v>
      </c>
      <c r="CH758" s="3">
        <v>96950</v>
      </c>
      <c r="CI758" s="4">
        <v>8.83</v>
      </c>
      <c r="CJ758" s="4">
        <v>8.83</v>
      </c>
      <c r="CK758" s="4">
        <v>13.25</v>
      </c>
      <c r="CL758" s="4">
        <v>13.25</v>
      </c>
      <c r="CM758" t="s">
        <v>136</v>
      </c>
      <c r="CN758" t="s">
        <v>139</v>
      </c>
      <c r="CO758" t="s">
        <v>137</v>
      </c>
      <c r="CQ758" t="s">
        <v>115</v>
      </c>
      <c r="CR758" t="s">
        <v>138</v>
      </c>
      <c r="CS758" t="s">
        <v>139</v>
      </c>
      <c r="CT758" t="s">
        <v>138</v>
      </c>
      <c r="CU758" t="s">
        <v>139</v>
      </c>
      <c r="CV758" t="s">
        <v>138</v>
      </c>
      <c r="CW758" t="s">
        <v>139</v>
      </c>
      <c r="CX758" t="s">
        <v>7709</v>
      </c>
      <c r="CY758" s="10">
        <v>16702349226</v>
      </c>
      <c r="CZ758" t="s">
        <v>7707</v>
      </c>
      <c r="DA758" t="s">
        <v>626</v>
      </c>
      <c r="DB758" t="s">
        <v>138</v>
      </c>
      <c r="DC758" t="s">
        <v>115</v>
      </c>
    </row>
    <row r="759" spans="1:112" ht="14.45" customHeight="1" x14ac:dyDescent="0.25">
      <c r="A759" t="s">
        <v>12921</v>
      </c>
      <c r="B759" t="s">
        <v>248</v>
      </c>
      <c r="C759" s="1">
        <v>45540</v>
      </c>
      <c r="D759" s="1">
        <v>45614</v>
      </c>
      <c r="E759" t="s">
        <v>210</v>
      </c>
      <c r="F759" s="1">
        <v>45595</v>
      </c>
      <c r="G759" t="s">
        <v>115</v>
      </c>
      <c r="H759" t="s">
        <v>115</v>
      </c>
      <c r="I759" t="s">
        <v>115</v>
      </c>
      <c r="J759" t="s">
        <v>1436</v>
      </c>
      <c r="L759" t="s">
        <v>5691</v>
      </c>
      <c r="M759" t="s">
        <v>5692</v>
      </c>
      <c r="N759" t="s">
        <v>128</v>
      </c>
      <c r="O759" t="s">
        <v>120</v>
      </c>
      <c r="P759" s="3">
        <v>96950</v>
      </c>
      <c r="Q759" t="s">
        <v>121</v>
      </c>
      <c r="S759" s="10">
        <v>16702858730</v>
      </c>
      <c r="U759" t="s">
        <v>1439</v>
      </c>
      <c r="V759">
        <v>561320</v>
      </c>
      <c r="W759" t="s">
        <v>123</v>
      </c>
      <c r="Y759" t="s">
        <v>1440</v>
      </c>
      <c r="Z759" t="s">
        <v>1441</v>
      </c>
      <c r="AA759" t="s">
        <v>1442</v>
      </c>
      <c r="AB759" t="s">
        <v>448</v>
      </c>
      <c r="AC759" t="s">
        <v>1437</v>
      </c>
      <c r="AD759" t="s">
        <v>1438</v>
      </c>
      <c r="AE759" t="s">
        <v>128</v>
      </c>
      <c r="AF759" t="s">
        <v>120</v>
      </c>
      <c r="AG759" s="3">
        <v>96950</v>
      </c>
      <c r="AH759" t="s">
        <v>121</v>
      </c>
      <c r="AJ759" s="10">
        <v>16702858730</v>
      </c>
      <c r="AL759" t="s">
        <v>1443</v>
      </c>
      <c r="BD759" t="str">
        <f>"49-9071.00"</f>
        <v>49-9071.00</v>
      </c>
      <c r="BE759" t="s">
        <v>169</v>
      </c>
      <c r="BF759" t="s">
        <v>5693</v>
      </c>
      <c r="BG759" t="s">
        <v>2872</v>
      </c>
      <c r="BH759">
        <v>15</v>
      </c>
      <c r="BI759">
        <v>15</v>
      </c>
      <c r="BJ759" s="1">
        <v>45597</v>
      </c>
      <c r="BK759" s="1">
        <v>45961</v>
      </c>
      <c r="BL759" s="1">
        <v>45614</v>
      </c>
      <c r="BM759" s="1">
        <v>45961</v>
      </c>
      <c r="BN759">
        <v>35</v>
      </c>
      <c r="BO759">
        <v>0</v>
      </c>
      <c r="BP759">
        <v>7</v>
      </c>
      <c r="BQ759">
        <v>7</v>
      </c>
      <c r="BR759">
        <v>7</v>
      </c>
      <c r="BS759">
        <v>7</v>
      </c>
      <c r="BT759">
        <v>7</v>
      </c>
      <c r="BU759">
        <v>0</v>
      </c>
      <c r="BV759" t="str">
        <f>"9:00 AM"</f>
        <v>9:00 AM</v>
      </c>
      <c r="BW759" t="str">
        <f>"5:00 PM"</f>
        <v>5:00 PM</v>
      </c>
      <c r="BX759" t="s">
        <v>240</v>
      </c>
      <c r="BY759">
        <v>0</v>
      </c>
      <c r="BZ759">
        <v>12</v>
      </c>
      <c r="CA759" t="s">
        <v>115</v>
      </c>
      <c r="CC759" s="2" t="s">
        <v>6756</v>
      </c>
      <c r="CD759" t="s">
        <v>12922</v>
      </c>
      <c r="CE759" t="s">
        <v>1448</v>
      </c>
      <c r="CF759" t="s">
        <v>128</v>
      </c>
      <c r="CG759" t="s">
        <v>120</v>
      </c>
      <c r="CH759" s="3">
        <v>96950</v>
      </c>
      <c r="CI759" s="4">
        <v>9.75</v>
      </c>
      <c r="CJ759" s="4">
        <v>9.75</v>
      </c>
      <c r="CK759" s="4">
        <v>14.63</v>
      </c>
      <c r="CL759" s="4">
        <v>14.63</v>
      </c>
      <c r="CM759" t="s">
        <v>136</v>
      </c>
      <c r="CN759" t="s">
        <v>224</v>
      </c>
      <c r="CO759" t="s">
        <v>137</v>
      </c>
      <c r="CQ759" t="s">
        <v>115</v>
      </c>
      <c r="CR759" t="s">
        <v>138</v>
      </c>
      <c r="CS759" t="s">
        <v>139</v>
      </c>
      <c r="CT759" t="s">
        <v>138</v>
      </c>
      <c r="CU759" t="s">
        <v>139</v>
      </c>
      <c r="CV759" t="s">
        <v>138</v>
      </c>
      <c r="CW759" t="s">
        <v>139</v>
      </c>
      <c r="CX759" s="2" t="s">
        <v>5695</v>
      </c>
      <c r="CY759" s="10">
        <v>16702858730</v>
      </c>
      <c r="CZ759" t="s">
        <v>1443</v>
      </c>
      <c r="DA759" t="s">
        <v>331</v>
      </c>
      <c r="DB759" t="s">
        <v>138</v>
      </c>
      <c r="DC759" t="s">
        <v>115</v>
      </c>
    </row>
    <row r="760" spans="1:112" ht="14.45" customHeight="1" x14ac:dyDescent="0.25">
      <c r="A760" t="s">
        <v>13880</v>
      </c>
      <c r="B760" t="s">
        <v>248</v>
      </c>
      <c r="C760" s="1">
        <v>45567</v>
      </c>
      <c r="D760" s="1">
        <v>45614</v>
      </c>
      <c r="E760" t="s">
        <v>210</v>
      </c>
      <c r="F760" s="1">
        <v>45715</v>
      </c>
      <c r="G760" t="s">
        <v>115</v>
      </c>
      <c r="H760" t="s">
        <v>115</v>
      </c>
      <c r="I760" t="s">
        <v>115</v>
      </c>
      <c r="J760" t="s">
        <v>8411</v>
      </c>
      <c r="K760" t="s">
        <v>8412</v>
      </c>
      <c r="L760" t="s">
        <v>8417</v>
      </c>
      <c r="N760" t="s">
        <v>306</v>
      </c>
      <c r="O760" t="s">
        <v>120</v>
      </c>
      <c r="P760" s="3">
        <v>96950</v>
      </c>
      <c r="Q760" t="s">
        <v>121</v>
      </c>
      <c r="S760" s="10">
        <v>16702343977</v>
      </c>
      <c r="U760" t="s">
        <v>7254</v>
      </c>
      <c r="V760">
        <v>81112</v>
      </c>
      <c r="W760" t="s">
        <v>123</v>
      </c>
      <c r="Y760" t="s">
        <v>8414</v>
      </c>
      <c r="Z760" t="s">
        <v>8415</v>
      </c>
      <c r="AB760" t="s">
        <v>8416</v>
      </c>
      <c r="AC760" t="s">
        <v>8417</v>
      </c>
      <c r="AE760" t="s">
        <v>306</v>
      </c>
      <c r="AF760" t="s">
        <v>120</v>
      </c>
      <c r="AG760" s="3">
        <v>96950</v>
      </c>
      <c r="AH760" t="s">
        <v>121</v>
      </c>
      <c r="AJ760" s="10">
        <v>16702343977</v>
      </c>
      <c r="AL760" t="s">
        <v>7256</v>
      </c>
      <c r="BD760" t="str">
        <f>"49-3021.00"</f>
        <v>49-3021.00</v>
      </c>
      <c r="BE760" t="s">
        <v>694</v>
      </c>
      <c r="BF760" t="s">
        <v>10018</v>
      </c>
      <c r="BG760" t="s">
        <v>694</v>
      </c>
      <c r="BH760">
        <v>2</v>
      </c>
      <c r="BI760">
        <v>2</v>
      </c>
      <c r="BJ760" s="1">
        <v>45717</v>
      </c>
      <c r="BK760" s="1">
        <v>46081</v>
      </c>
      <c r="BL760" s="1">
        <v>45717</v>
      </c>
      <c r="BM760" s="1">
        <v>46081</v>
      </c>
      <c r="BN760">
        <v>35</v>
      </c>
      <c r="BO760">
        <v>0</v>
      </c>
      <c r="BP760">
        <v>7</v>
      </c>
      <c r="BQ760">
        <v>7</v>
      </c>
      <c r="BR760">
        <v>7</v>
      </c>
      <c r="BS760">
        <v>7</v>
      </c>
      <c r="BT760">
        <v>7</v>
      </c>
      <c r="BU760">
        <v>0</v>
      </c>
      <c r="BV760" t="str">
        <f>"8:00 AM"</f>
        <v>8:00 AM</v>
      </c>
      <c r="BW760" t="str">
        <f>"5:00 PM"</f>
        <v>5:00 PM</v>
      </c>
      <c r="BX760" t="s">
        <v>133</v>
      </c>
      <c r="BY760">
        <v>0</v>
      </c>
      <c r="BZ760">
        <v>12</v>
      </c>
      <c r="CA760" t="s">
        <v>115</v>
      </c>
      <c r="CC760" s="2" t="s">
        <v>13881</v>
      </c>
      <c r="CD760" t="s">
        <v>8420</v>
      </c>
      <c r="CF760" t="s">
        <v>306</v>
      </c>
      <c r="CG760" t="s">
        <v>120</v>
      </c>
      <c r="CH760" s="3">
        <v>96950</v>
      </c>
      <c r="CI760" s="4">
        <v>11.18</v>
      </c>
      <c r="CJ760" s="4">
        <v>11.18</v>
      </c>
      <c r="CK760" s="4">
        <v>16.77</v>
      </c>
      <c r="CL760" s="4">
        <v>16.77</v>
      </c>
      <c r="CM760" t="s">
        <v>136</v>
      </c>
      <c r="CN760" t="s">
        <v>191</v>
      </c>
      <c r="CO760" t="s">
        <v>137</v>
      </c>
      <c r="CQ760" t="s">
        <v>115</v>
      </c>
      <c r="CR760" t="s">
        <v>138</v>
      </c>
      <c r="CS760" t="s">
        <v>139</v>
      </c>
      <c r="CT760" t="s">
        <v>138</v>
      </c>
      <c r="CU760" t="s">
        <v>139</v>
      </c>
      <c r="CV760" t="s">
        <v>138</v>
      </c>
      <c r="CW760" t="s">
        <v>139</v>
      </c>
      <c r="CX760" t="s">
        <v>1746</v>
      </c>
      <c r="CY760" s="10">
        <v>16702343977</v>
      </c>
      <c r="CZ760" t="s">
        <v>7256</v>
      </c>
      <c r="DA760" t="s">
        <v>139</v>
      </c>
      <c r="DB760" t="s">
        <v>138</v>
      </c>
      <c r="DC760" t="s">
        <v>115</v>
      </c>
      <c r="DD760" t="s">
        <v>782</v>
      </c>
      <c r="DE760" t="s">
        <v>7255</v>
      </c>
      <c r="DG760" t="s">
        <v>7252</v>
      </c>
      <c r="DH760" t="s">
        <v>7256</v>
      </c>
    </row>
    <row r="761" spans="1:112" ht="14.45" customHeight="1" x14ac:dyDescent="0.25">
      <c r="A761" t="s">
        <v>1345</v>
      </c>
      <c r="B761" t="s">
        <v>248</v>
      </c>
      <c r="C761" s="1">
        <v>45582</v>
      </c>
      <c r="D761" s="1">
        <v>45615</v>
      </c>
      <c r="E761" t="s">
        <v>210</v>
      </c>
      <c r="F761" s="1">
        <v>45656</v>
      </c>
      <c r="G761" t="s">
        <v>115</v>
      </c>
      <c r="H761" t="s">
        <v>115</v>
      </c>
      <c r="I761" t="s">
        <v>115</v>
      </c>
      <c r="J761" t="s">
        <v>1346</v>
      </c>
      <c r="L761" t="s">
        <v>1347</v>
      </c>
      <c r="M761" t="s">
        <v>1348</v>
      </c>
      <c r="N761" t="s">
        <v>128</v>
      </c>
      <c r="O761" t="s">
        <v>120</v>
      </c>
      <c r="P761" s="3">
        <v>96950</v>
      </c>
      <c r="Q761" t="s">
        <v>121</v>
      </c>
      <c r="S761" s="10">
        <v>16702355009</v>
      </c>
      <c r="U761" t="s">
        <v>1349</v>
      </c>
      <c r="V761">
        <v>561311</v>
      </c>
      <c r="W761" t="s">
        <v>532</v>
      </c>
      <c r="X761" t="s">
        <v>138</v>
      </c>
      <c r="Y761" t="s">
        <v>1350</v>
      </c>
      <c r="Z761" t="s">
        <v>1351</v>
      </c>
      <c r="AA761" t="s">
        <v>1352</v>
      </c>
      <c r="AB761" t="s">
        <v>126</v>
      </c>
      <c r="AC761" t="s">
        <v>1353</v>
      </c>
      <c r="AD761" t="s">
        <v>1348</v>
      </c>
      <c r="AE761" t="s">
        <v>128</v>
      </c>
      <c r="AF761" t="s">
        <v>120</v>
      </c>
      <c r="AG761" s="3">
        <v>96950</v>
      </c>
      <c r="AH761" t="s">
        <v>121</v>
      </c>
      <c r="AJ761" s="10">
        <v>16702355009</v>
      </c>
      <c r="AL761" t="s">
        <v>1354</v>
      </c>
      <c r="BD761" t="str">
        <f>"49-9071.00"</f>
        <v>49-9071.00</v>
      </c>
      <c r="BE761" t="s">
        <v>169</v>
      </c>
      <c r="BF761" t="s">
        <v>1355</v>
      </c>
      <c r="BG761" t="s">
        <v>1356</v>
      </c>
      <c r="BH761">
        <v>10</v>
      </c>
      <c r="BI761">
        <v>10</v>
      </c>
      <c r="BJ761" s="1">
        <v>45658</v>
      </c>
      <c r="BK761" s="1">
        <v>46022</v>
      </c>
      <c r="BL761" s="1">
        <v>45658</v>
      </c>
      <c r="BM761" s="1">
        <v>46022</v>
      </c>
      <c r="BN761">
        <v>35</v>
      </c>
      <c r="BO761">
        <v>0</v>
      </c>
      <c r="BP761">
        <v>7</v>
      </c>
      <c r="BQ761">
        <v>7</v>
      </c>
      <c r="BR761">
        <v>7</v>
      </c>
      <c r="BS761">
        <v>7</v>
      </c>
      <c r="BT761">
        <v>7</v>
      </c>
      <c r="BU761">
        <v>0</v>
      </c>
      <c r="BV761" t="str">
        <f>"8:00 AM"</f>
        <v>8:00 AM</v>
      </c>
      <c r="BW761" t="str">
        <f>"4:00 PM"</f>
        <v>4:00 PM</v>
      </c>
      <c r="BX761" t="s">
        <v>133</v>
      </c>
      <c r="BY761">
        <v>0</v>
      </c>
      <c r="BZ761">
        <v>24</v>
      </c>
      <c r="CA761" t="s">
        <v>115</v>
      </c>
      <c r="CC761" t="s">
        <v>1357</v>
      </c>
      <c r="CD761" t="s">
        <v>1358</v>
      </c>
      <c r="CF761" t="s">
        <v>128</v>
      </c>
      <c r="CG761" t="s">
        <v>120</v>
      </c>
      <c r="CH761" s="3">
        <v>96950</v>
      </c>
      <c r="CI761" s="4">
        <v>9.75</v>
      </c>
      <c r="CJ761" s="4">
        <v>9.75</v>
      </c>
      <c r="CK761" s="4">
        <v>14.63</v>
      </c>
      <c r="CL761" s="4">
        <v>14.63</v>
      </c>
      <c r="CM761" t="s">
        <v>136</v>
      </c>
      <c r="CN761" t="s">
        <v>1343</v>
      </c>
      <c r="CO761" t="s">
        <v>137</v>
      </c>
      <c r="CQ761" t="s">
        <v>115</v>
      </c>
      <c r="CR761" t="s">
        <v>138</v>
      </c>
      <c r="CS761" t="s">
        <v>139</v>
      </c>
      <c r="CT761" t="s">
        <v>138</v>
      </c>
      <c r="CU761" t="s">
        <v>139</v>
      </c>
      <c r="CV761" t="s">
        <v>138</v>
      </c>
      <c r="CW761" t="s">
        <v>139</v>
      </c>
      <c r="CX761" t="s">
        <v>1359</v>
      </c>
      <c r="CY761" s="10">
        <v>16702355009</v>
      </c>
      <c r="CZ761" t="s">
        <v>1354</v>
      </c>
      <c r="DA761" t="s">
        <v>139</v>
      </c>
      <c r="DB761" t="s">
        <v>138</v>
      </c>
      <c r="DC761" t="s">
        <v>138</v>
      </c>
    </row>
    <row r="762" spans="1:112" ht="14.45" customHeight="1" x14ac:dyDescent="0.25">
      <c r="A762" t="s">
        <v>2186</v>
      </c>
      <c r="B762" t="s">
        <v>248</v>
      </c>
      <c r="C762" s="1">
        <v>45561</v>
      </c>
      <c r="D762" s="1">
        <v>45615</v>
      </c>
      <c r="E762" t="s">
        <v>114</v>
      </c>
      <c r="G762" t="s">
        <v>115</v>
      </c>
      <c r="H762" t="s">
        <v>115</v>
      </c>
      <c r="I762" t="s">
        <v>115</v>
      </c>
      <c r="J762" t="s">
        <v>2187</v>
      </c>
      <c r="L762" t="s">
        <v>2188</v>
      </c>
      <c r="N762" t="s">
        <v>128</v>
      </c>
      <c r="O762" t="s">
        <v>120</v>
      </c>
      <c r="P762" s="3">
        <v>96950</v>
      </c>
      <c r="Q762" t="s">
        <v>121</v>
      </c>
      <c r="S762" s="10">
        <v>16702331818</v>
      </c>
      <c r="U762" t="s">
        <v>2189</v>
      </c>
      <c r="V762">
        <v>812199</v>
      </c>
      <c r="W762" t="s">
        <v>123</v>
      </c>
      <c r="Y762" t="s">
        <v>2190</v>
      </c>
      <c r="Z762" t="s">
        <v>2191</v>
      </c>
      <c r="AB762" t="s">
        <v>126</v>
      </c>
      <c r="AC762" t="s">
        <v>2192</v>
      </c>
      <c r="AE762" t="s">
        <v>128</v>
      </c>
      <c r="AF762" t="s">
        <v>120</v>
      </c>
      <c r="AG762" s="3">
        <v>96950</v>
      </c>
      <c r="AH762" t="s">
        <v>121</v>
      </c>
      <c r="AJ762" s="10">
        <v>16702331818</v>
      </c>
      <c r="AL762" t="s">
        <v>2193</v>
      </c>
      <c r="BD762" t="str">
        <f>"31-9011.00"</f>
        <v>31-9011.00</v>
      </c>
      <c r="BE762" t="s">
        <v>671</v>
      </c>
      <c r="BF762" t="s">
        <v>2194</v>
      </c>
      <c r="BG762" t="s">
        <v>2195</v>
      </c>
      <c r="BH762">
        <v>6</v>
      </c>
      <c r="BI762">
        <v>6</v>
      </c>
      <c r="BJ762" s="1">
        <v>45597</v>
      </c>
      <c r="BK762" s="1">
        <v>45961</v>
      </c>
      <c r="BL762" s="1">
        <v>45615</v>
      </c>
      <c r="BM762" s="1">
        <v>45961</v>
      </c>
      <c r="BN762">
        <v>40</v>
      </c>
      <c r="BO762">
        <v>6</v>
      </c>
      <c r="BP762">
        <v>7</v>
      </c>
      <c r="BQ762">
        <v>0</v>
      </c>
      <c r="BR762">
        <v>7</v>
      </c>
      <c r="BS762">
        <v>7</v>
      </c>
      <c r="BT762">
        <v>7</v>
      </c>
      <c r="BU762">
        <v>6</v>
      </c>
      <c r="BV762" t="str">
        <f>"11:00 AM"</f>
        <v>11:00 AM</v>
      </c>
      <c r="BW762" t="str">
        <f>"7:00 PM"</f>
        <v>7:00 PM</v>
      </c>
      <c r="BX762" t="s">
        <v>240</v>
      </c>
      <c r="BY762">
        <v>12</v>
      </c>
      <c r="BZ762">
        <v>12</v>
      </c>
      <c r="CA762" t="s">
        <v>115</v>
      </c>
      <c r="CC762" s="2" t="s">
        <v>2196</v>
      </c>
      <c r="CD762" t="s">
        <v>2197</v>
      </c>
      <c r="CF762" t="s">
        <v>119</v>
      </c>
      <c r="CG762" t="s">
        <v>120</v>
      </c>
      <c r="CH762" s="3">
        <v>96950</v>
      </c>
      <c r="CI762" s="4">
        <v>12.37</v>
      </c>
      <c r="CJ762" s="4">
        <v>12.5</v>
      </c>
      <c r="CK762" s="4">
        <v>18.55</v>
      </c>
      <c r="CL762" s="4">
        <v>18.75</v>
      </c>
      <c r="CM762" t="s">
        <v>136</v>
      </c>
      <c r="CO762" t="s">
        <v>137</v>
      </c>
      <c r="CQ762" t="s">
        <v>115</v>
      </c>
      <c r="CR762" t="s">
        <v>138</v>
      </c>
      <c r="CS762" t="s">
        <v>139</v>
      </c>
      <c r="CT762" t="s">
        <v>138</v>
      </c>
      <c r="CU762" t="s">
        <v>138</v>
      </c>
      <c r="CV762" t="s">
        <v>138</v>
      </c>
      <c r="CW762" t="s">
        <v>138</v>
      </c>
      <c r="CX762" t="s">
        <v>2198</v>
      </c>
      <c r="CY762" s="10">
        <v>16702331818</v>
      </c>
      <c r="CZ762" t="s">
        <v>2193</v>
      </c>
      <c r="DA762" t="s">
        <v>139</v>
      </c>
      <c r="DB762" t="s">
        <v>138</v>
      </c>
      <c r="DC762" t="s">
        <v>115</v>
      </c>
    </row>
    <row r="763" spans="1:112" ht="14.45" customHeight="1" x14ac:dyDescent="0.25">
      <c r="A763" t="s">
        <v>3170</v>
      </c>
      <c r="B763" t="s">
        <v>248</v>
      </c>
      <c r="C763" s="1">
        <v>45541</v>
      </c>
      <c r="D763" s="1">
        <v>45615</v>
      </c>
      <c r="E763" t="s">
        <v>114</v>
      </c>
      <c r="G763" t="s">
        <v>115</v>
      </c>
      <c r="H763" t="s">
        <v>115</v>
      </c>
      <c r="I763" t="s">
        <v>115</v>
      </c>
      <c r="J763" t="s">
        <v>3171</v>
      </c>
      <c r="K763" t="s">
        <v>3172</v>
      </c>
      <c r="L763" t="s">
        <v>3173</v>
      </c>
      <c r="M763" t="s">
        <v>3174</v>
      </c>
      <c r="N763" t="s">
        <v>128</v>
      </c>
      <c r="O763" t="s">
        <v>120</v>
      </c>
      <c r="P763" s="3">
        <v>96950</v>
      </c>
      <c r="Q763" t="s">
        <v>121</v>
      </c>
      <c r="R763" t="s">
        <v>139</v>
      </c>
      <c r="S763" s="10">
        <v>16702355009</v>
      </c>
      <c r="U763" t="s">
        <v>3175</v>
      </c>
      <c r="V763">
        <v>561320</v>
      </c>
      <c r="W763" t="s">
        <v>532</v>
      </c>
      <c r="X763" t="s">
        <v>138</v>
      </c>
      <c r="Y763" t="s">
        <v>1350</v>
      </c>
      <c r="Z763" t="s">
        <v>1351</v>
      </c>
      <c r="AA763" t="s">
        <v>1352</v>
      </c>
      <c r="AB763" t="s">
        <v>1191</v>
      </c>
      <c r="AC763" t="s">
        <v>3173</v>
      </c>
      <c r="AD763" t="s">
        <v>3174</v>
      </c>
      <c r="AE763" t="s">
        <v>128</v>
      </c>
      <c r="AF763" t="s">
        <v>120</v>
      </c>
      <c r="AG763" s="3">
        <v>96950</v>
      </c>
      <c r="AH763" t="s">
        <v>121</v>
      </c>
      <c r="AJ763" s="10">
        <v>16702355009</v>
      </c>
      <c r="AL763" t="s">
        <v>3176</v>
      </c>
      <c r="BD763" t="str">
        <f>"37-2011.00"</f>
        <v>37-2011.00</v>
      </c>
      <c r="BE763" t="s">
        <v>1133</v>
      </c>
      <c r="BF763" t="s">
        <v>3177</v>
      </c>
      <c r="BG763" t="s">
        <v>3178</v>
      </c>
      <c r="BH763">
        <v>10</v>
      </c>
      <c r="BI763">
        <v>10</v>
      </c>
      <c r="BJ763" s="1">
        <v>45566</v>
      </c>
      <c r="BK763" s="1">
        <v>45930</v>
      </c>
      <c r="BL763" s="1">
        <v>45615</v>
      </c>
      <c r="BM763" s="1">
        <v>45930</v>
      </c>
      <c r="BN763">
        <v>35</v>
      </c>
      <c r="BO763">
        <v>0</v>
      </c>
      <c r="BP763">
        <v>7</v>
      </c>
      <c r="BQ763">
        <v>7</v>
      </c>
      <c r="BR763">
        <v>7</v>
      </c>
      <c r="BS763">
        <v>7</v>
      </c>
      <c r="BT763">
        <v>7</v>
      </c>
      <c r="BU763">
        <v>0</v>
      </c>
      <c r="BV763" t="str">
        <f>"7:00 AM"</f>
        <v>7:00 AM</v>
      </c>
      <c r="BW763" t="str">
        <f>"3:00 PM"</f>
        <v>3:00 PM</v>
      </c>
      <c r="BX763" t="s">
        <v>240</v>
      </c>
      <c r="BY763">
        <v>0</v>
      </c>
      <c r="BZ763">
        <v>12</v>
      </c>
      <c r="CA763" t="s">
        <v>115</v>
      </c>
      <c r="CC763" s="2" t="s">
        <v>3179</v>
      </c>
      <c r="CD763" t="s">
        <v>3173</v>
      </c>
      <c r="CE763" t="s">
        <v>3174</v>
      </c>
      <c r="CF763" t="s">
        <v>128</v>
      </c>
      <c r="CG763" t="s">
        <v>120</v>
      </c>
      <c r="CH763" s="3">
        <v>96950</v>
      </c>
      <c r="CI763" s="4">
        <v>8.2899999999999991</v>
      </c>
      <c r="CJ763" s="4">
        <v>8.2899999999999991</v>
      </c>
      <c r="CK763" s="4">
        <v>12.44</v>
      </c>
      <c r="CL763" s="4">
        <v>12.44</v>
      </c>
      <c r="CM763" t="s">
        <v>136</v>
      </c>
      <c r="CN763" t="s">
        <v>3180</v>
      </c>
      <c r="CO763" t="s">
        <v>137</v>
      </c>
      <c r="CQ763" t="s">
        <v>115</v>
      </c>
      <c r="CR763" t="s">
        <v>138</v>
      </c>
      <c r="CS763" t="s">
        <v>139</v>
      </c>
      <c r="CT763" t="s">
        <v>138</v>
      </c>
      <c r="CU763" t="s">
        <v>139</v>
      </c>
      <c r="CV763" t="s">
        <v>138</v>
      </c>
      <c r="CW763" t="s">
        <v>139</v>
      </c>
      <c r="CX763" t="s">
        <v>3181</v>
      </c>
      <c r="CY763" s="10">
        <v>16702355009</v>
      </c>
      <c r="CZ763" t="s">
        <v>3176</v>
      </c>
      <c r="DA763" t="s">
        <v>139</v>
      </c>
      <c r="DB763" t="s">
        <v>138</v>
      </c>
      <c r="DC763" t="s">
        <v>138</v>
      </c>
    </row>
    <row r="764" spans="1:112" ht="14.45" customHeight="1" x14ac:dyDescent="0.25">
      <c r="A764" t="s">
        <v>5477</v>
      </c>
      <c r="B764" t="s">
        <v>248</v>
      </c>
      <c r="C764" s="1">
        <v>45569</v>
      </c>
      <c r="D764" s="1">
        <v>45615</v>
      </c>
      <c r="E764" t="s">
        <v>210</v>
      </c>
      <c r="F764" s="1">
        <v>45687</v>
      </c>
      <c r="G764" t="s">
        <v>115</v>
      </c>
      <c r="H764" t="s">
        <v>115</v>
      </c>
      <c r="I764" t="s">
        <v>115</v>
      </c>
      <c r="J764" t="s">
        <v>976</v>
      </c>
      <c r="L764" t="s">
        <v>977</v>
      </c>
      <c r="M764" t="s">
        <v>978</v>
      </c>
      <c r="N764" t="s">
        <v>119</v>
      </c>
      <c r="O764" t="s">
        <v>120</v>
      </c>
      <c r="P764" s="3">
        <v>96950</v>
      </c>
      <c r="Q764" t="s">
        <v>121</v>
      </c>
      <c r="S764" s="10">
        <v>16702341795</v>
      </c>
      <c r="U764" t="s">
        <v>979</v>
      </c>
      <c r="V764">
        <v>721110</v>
      </c>
      <c r="W764" t="s">
        <v>123</v>
      </c>
      <c r="Y764" t="s">
        <v>215</v>
      </c>
      <c r="Z764" t="s">
        <v>148</v>
      </c>
      <c r="AA764" t="s">
        <v>980</v>
      </c>
      <c r="AB764" t="s">
        <v>981</v>
      </c>
      <c r="AC764" t="s">
        <v>2392</v>
      </c>
      <c r="AD764" t="s">
        <v>2393</v>
      </c>
      <c r="AE764" t="s">
        <v>128</v>
      </c>
      <c r="AF764" t="s">
        <v>120</v>
      </c>
      <c r="AG764" s="3">
        <v>96950</v>
      </c>
      <c r="AH764" t="s">
        <v>121</v>
      </c>
      <c r="AJ764" s="10">
        <v>16702341795</v>
      </c>
      <c r="AL764" t="s">
        <v>983</v>
      </c>
      <c r="BD764" t="str">
        <f>"37-2012.00"</f>
        <v>37-2012.00</v>
      </c>
      <c r="BE764" t="s">
        <v>647</v>
      </c>
      <c r="BF764" t="s">
        <v>2394</v>
      </c>
      <c r="BG764" t="s">
        <v>2395</v>
      </c>
      <c r="BH764">
        <v>2</v>
      </c>
      <c r="BI764">
        <v>2</v>
      </c>
      <c r="BJ764" s="1">
        <v>45689</v>
      </c>
      <c r="BK764" s="1">
        <v>46053</v>
      </c>
      <c r="BL764" s="1">
        <v>45689</v>
      </c>
      <c r="BM764" s="1">
        <v>46053</v>
      </c>
      <c r="BN764">
        <v>35</v>
      </c>
      <c r="BO764">
        <v>5</v>
      </c>
      <c r="BP764">
        <v>0</v>
      </c>
      <c r="BQ764">
        <v>6</v>
      </c>
      <c r="BR764">
        <v>6</v>
      </c>
      <c r="BS764">
        <v>6</v>
      </c>
      <c r="BT764">
        <v>6</v>
      </c>
      <c r="BU764">
        <v>6</v>
      </c>
      <c r="BV764" t="str">
        <f>"8:00 AM"</f>
        <v>8:00 AM</v>
      </c>
      <c r="BW764" t="str">
        <f>"3:00 PM"</f>
        <v>3:00 PM</v>
      </c>
      <c r="BX764" t="s">
        <v>240</v>
      </c>
      <c r="BY764">
        <v>0</v>
      </c>
      <c r="BZ764">
        <v>3</v>
      </c>
      <c r="CA764" t="s">
        <v>115</v>
      </c>
      <c r="CC764" t="s">
        <v>2396</v>
      </c>
      <c r="CD764" t="s">
        <v>5478</v>
      </c>
      <c r="CE764" t="s">
        <v>512</v>
      </c>
      <c r="CF764" t="s">
        <v>272</v>
      </c>
      <c r="CG764" t="s">
        <v>120</v>
      </c>
      <c r="CH764" s="3">
        <v>96952</v>
      </c>
      <c r="CI764" s="4">
        <v>7.77</v>
      </c>
      <c r="CJ764" s="4">
        <v>8.5</v>
      </c>
      <c r="CK764" s="4">
        <v>11.65</v>
      </c>
      <c r="CL764" s="4">
        <v>12.75</v>
      </c>
      <c r="CM764" t="s">
        <v>136</v>
      </c>
      <c r="CN764" t="s">
        <v>240</v>
      </c>
      <c r="CO764" t="s">
        <v>137</v>
      </c>
      <c r="CQ764" t="s">
        <v>115</v>
      </c>
      <c r="CR764" t="s">
        <v>138</v>
      </c>
      <c r="CS764" t="s">
        <v>138</v>
      </c>
      <c r="CT764" t="s">
        <v>138</v>
      </c>
      <c r="CU764" t="s">
        <v>139</v>
      </c>
      <c r="CV764" t="s">
        <v>138</v>
      </c>
      <c r="CW764" t="s">
        <v>138</v>
      </c>
      <c r="CX764" t="s">
        <v>988</v>
      </c>
      <c r="CY764" s="10">
        <v>16702341795</v>
      </c>
      <c r="CZ764" t="s">
        <v>983</v>
      </c>
      <c r="DA764" t="s">
        <v>989</v>
      </c>
      <c r="DB764" t="s">
        <v>138</v>
      </c>
      <c r="DC764" t="s">
        <v>115</v>
      </c>
    </row>
    <row r="765" spans="1:112" ht="14.45" customHeight="1" x14ac:dyDescent="0.25">
      <c r="A765" t="s">
        <v>6954</v>
      </c>
      <c r="B765" t="s">
        <v>1155</v>
      </c>
      <c r="C765" s="1">
        <v>45550</v>
      </c>
      <c r="D765" s="1">
        <v>45615</v>
      </c>
      <c r="E765" t="s">
        <v>114</v>
      </c>
      <c r="G765" t="s">
        <v>115</v>
      </c>
      <c r="H765" t="s">
        <v>115</v>
      </c>
      <c r="I765" t="s">
        <v>115</v>
      </c>
      <c r="J765" t="s">
        <v>5757</v>
      </c>
      <c r="K765" t="s">
        <v>5767</v>
      </c>
      <c r="L765" t="s">
        <v>5759</v>
      </c>
      <c r="N765" t="s">
        <v>128</v>
      </c>
      <c r="O765" t="s">
        <v>120</v>
      </c>
      <c r="P765" s="3">
        <v>96950</v>
      </c>
      <c r="Q765" t="s">
        <v>121</v>
      </c>
      <c r="S765" s="10">
        <v>16702339032</v>
      </c>
      <c r="U765" t="s">
        <v>4134</v>
      </c>
      <c r="V765">
        <v>53111</v>
      </c>
      <c r="W765" t="s">
        <v>123</v>
      </c>
      <c r="Y765" t="s">
        <v>5760</v>
      </c>
      <c r="Z765" t="s">
        <v>5761</v>
      </c>
      <c r="AA765" t="s">
        <v>3915</v>
      </c>
      <c r="AB765" t="s">
        <v>277</v>
      </c>
      <c r="AC765" t="s">
        <v>5759</v>
      </c>
      <c r="AE765" t="s">
        <v>128</v>
      </c>
      <c r="AF765" t="s">
        <v>120</v>
      </c>
      <c r="AG765" s="3">
        <v>96950</v>
      </c>
      <c r="AH765" t="s">
        <v>121</v>
      </c>
      <c r="AJ765" s="10">
        <v>16702339032</v>
      </c>
      <c r="AL765" t="s">
        <v>5762</v>
      </c>
      <c r="BD765" t="str">
        <f>"49-9071.00"</f>
        <v>49-9071.00</v>
      </c>
      <c r="BE765" t="s">
        <v>169</v>
      </c>
      <c r="BF765" t="s">
        <v>6955</v>
      </c>
      <c r="BG765" t="s">
        <v>1417</v>
      </c>
      <c r="BH765">
        <v>3</v>
      </c>
      <c r="BI765">
        <v>2</v>
      </c>
      <c r="BJ765" s="1">
        <v>45566</v>
      </c>
      <c r="BK765" s="1">
        <v>45930</v>
      </c>
      <c r="BL765" s="1">
        <v>45615</v>
      </c>
      <c r="BM765" s="1">
        <v>45930</v>
      </c>
      <c r="BN765">
        <v>40</v>
      </c>
      <c r="BO765">
        <v>0</v>
      </c>
      <c r="BP765">
        <v>8</v>
      </c>
      <c r="BQ765">
        <v>8</v>
      </c>
      <c r="BR765">
        <v>8</v>
      </c>
      <c r="BS765">
        <v>8</v>
      </c>
      <c r="BT765">
        <v>8</v>
      </c>
      <c r="BU765">
        <v>0</v>
      </c>
      <c r="BV765" t="str">
        <f>"8:00 AM"</f>
        <v>8:00 AM</v>
      </c>
      <c r="BW765" t="str">
        <f>"5:00 PM"</f>
        <v>5:00 PM</v>
      </c>
      <c r="BX765" t="s">
        <v>133</v>
      </c>
      <c r="BY765">
        <v>0</v>
      </c>
      <c r="BZ765">
        <v>6</v>
      </c>
      <c r="CA765" t="s">
        <v>115</v>
      </c>
      <c r="CC765" t="s">
        <v>5764</v>
      </c>
      <c r="CD765" t="s">
        <v>6956</v>
      </c>
      <c r="CF765" t="s">
        <v>128</v>
      </c>
      <c r="CG765" t="s">
        <v>120</v>
      </c>
      <c r="CH765" s="3">
        <v>96950</v>
      </c>
      <c r="CI765" s="4">
        <v>9.75</v>
      </c>
      <c r="CJ765" s="4">
        <v>9.75</v>
      </c>
      <c r="CK765" s="4">
        <v>0</v>
      </c>
      <c r="CL765" s="4">
        <v>0</v>
      </c>
      <c r="CM765" t="s">
        <v>136</v>
      </c>
      <c r="CN765" t="s">
        <v>191</v>
      </c>
      <c r="CO765" t="s">
        <v>137</v>
      </c>
      <c r="CQ765" t="s">
        <v>115</v>
      </c>
      <c r="CR765" t="s">
        <v>138</v>
      </c>
      <c r="CS765" t="s">
        <v>139</v>
      </c>
      <c r="CT765" t="s">
        <v>139</v>
      </c>
      <c r="CU765" t="s">
        <v>139</v>
      </c>
      <c r="CV765" t="s">
        <v>138</v>
      </c>
      <c r="CW765" t="s">
        <v>139</v>
      </c>
      <c r="CX765" t="s">
        <v>6957</v>
      </c>
      <c r="CY765" s="10">
        <v>16702339032</v>
      </c>
      <c r="CZ765" t="s">
        <v>5762</v>
      </c>
      <c r="DA765" t="s">
        <v>331</v>
      </c>
      <c r="DB765" t="s">
        <v>138</v>
      </c>
      <c r="DC765" t="s">
        <v>115</v>
      </c>
      <c r="DD765" t="s">
        <v>5760</v>
      </c>
      <c r="DE765" t="s">
        <v>5761</v>
      </c>
      <c r="DF765" t="s">
        <v>3915</v>
      </c>
      <c r="DG765" t="s">
        <v>6958</v>
      </c>
      <c r="DH765" t="s">
        <v>5762</v>
      </c>
    </row>
    <row r="766" spans="1:112" ht="14.45" customHeight="1" x14ac:dyDescent="0.25">
      <c r="A766" t="s">
        <v>7434</v>
      </c>
      <c r="B766" t="s">
        <v>248</v>
      </c>
      <c r="C766" s="1">
        <v>45551</v>
      </c>
      <c r="D766" s="1">
        <v>45615</v>
      </c>
      <c r="E766" t="s">
        <v>114</v>
      </c>
      <c r="G766" t="s">
        <v>115</v>
      </c>
      <c r="H766" t="s">
        <v>115</v>
      </c>
      <c r="I766" t="s">
        <v>115</v>
      </c>
      <c r="J766" t="s">
        <v>976</v>
      </c>
      <c r="K766" t="s">
        <v>7435</v>
      </c>
      <c r="L766" t="s">
        <v>977</v>
      </c>
      <c r="M766" t="s">
        <v>978</v>
      </c>
      <c r="N766" t="s">
        <v>119</v>
      </c>
      <c r="O766" t="s">
        <v>120</v>
      </c>
      <c r="P766" s="3">
        <v>96950</v>
      </c>
      <c r="Q766" t="s">
        <v>121</v>
      </c>
      <c r="S766" s="10">
        <v>16702341795</v>
      </c>
      <c r="U766" t="s">
        <v>979</v>
      </c>
      <c r="V766">
        <v>45999</v>
      </c>
      <c r="W766" t="s">
        <v>123</v>
      </c>
      <c r="Y766" t="s">
        <v>1005</v>
      </c>
      <c r="Z766" t="s">
        <v>148</v>
      </c>
      <c r="AA766" t="s">
        <v>980</v>
      </c>
      <c r="AB766" t="s">
        <v>981</v>
      </c>
      <c r="AC766" t="s">
        <v>2392</v>
      </c>
      <c r="AD766" t="s">
        <v>2393</v>
      </c>
      <c r="AE766" t="s">
        <v>128</v>
      </c>
      <c r="AF766" t="s">
        <v>120</v>
      </c>
      <c r="AG766" s="3">
        <v>96950</v>
      </c>
      <c r="AH766" t="s">
        <v>121</v>
      </c>
      <c r="AJ766" s="10">
        <v>16702341795</v>
      </c>
      <c r="AL766" t="s">
        <v>983</v>
      </c>
      <c r="BD766" t="str">
        <f>"41-1011.00"</f>
        <v>41-1011.00</v>
      </c>
      <c r="BE766" t="s">
        <v>151</v>
      </c>
      <c r="BF766" t="s">
        <v>3776</v>
      </c>
      <c r="BG766" t="s">
        <v>3777</v>
      </c>
      <c r="BH766">
        <v>1</v>
      </c>
      <c r="BI766">
        <v>1</v>
      </c>
      <c r="BJ766" s="1">
        <v>45597</v>
      </c>
      <c r="BK766" s="1">
        <v>45961</v>
      </c>
      <c r="BL766" s="1">
        <v>45615</v>
      </c>
      <c r="BM766" s="1">
        <v>45961</v>
      </c>
      <c r="BN766">
        <v>40</v>
      </c>
      <c r="BO766">
        <v>0</v>
      </c>
      <c r="BP766">
        <v>8</v>
      </c>
      <c r="BQ766">
        <v>8</v>
      </c>
      <c r="BR766">
        <v>8</v>
      </c>
      <c r="BS766">
        <v>8</v>
      </c>
      <c r="BT766">
        <v>8</v>
      </c>
      <c r="BU766">
        <v>0</v>
      </c>
      <c r="BV766" t="str">
        <f>"9:00 AM"</f>
        <v>9:00 AM</v>
      </c>
      <c r="BW766" t="str">
        <f>"6:00 PM"</f>
        <v>6:00 PM</v>
      </c>
      <c r="BX766" t="s">
        <v>133</v>
      </c>
      <c r="BY766">
        <v>0</v>
      </c>
      <c r="BZ766">
        <v>12</v>
      </c>
      <c r="CA766" t="s">
        <v>138</v>
      </c>
      <c r="CB766">
        <v>10</v>
      </c>
      <c r="CC766" t="s">
        <v>7436</v>
      </c>
      <c r="CD766" t="s">
        <v>7437</v>
      </c>
      <c r="CE766" t="s">
        <v>7438</v>
      </c>
      <c r="CF766" t="s">
        <v>128</v>
      </c>
      <c r="CG766" t="s">
        <v>120</v>
      </c>
      <c r="CH766" s="3">
        <v>96950</v>
      </c>
      <c r="CI766" s="4">
        <v>11.35</v>
      </c>
      <c r="CJ766" s="4">
        <v>15</v>
      </c>
      <c r="CM766" t="s">
        <v>136</v>
      </c>
      <c r="CN766" t="s">
        <v>240</v>
      </c>
      <c r="CO766" t="s">
        <v>137</v>
      </c>
      <c r="CQ766" t="s">
        <v>115</v>
      </c>
      <c r="CR766" t="s">
        <v>138</v>
      </c>
      <c r="CS766" t="s">
        <v>138</v>
      </c>
      <c r="CT766" t="s">
        <v>139</v>
      </c>
      <c r="CU766" t="s">
        <v>139</v>
      </c>
      <c r="CV766" t="s">
        <v>138</v>
      </c>
      <c r="CW766" t="s">
        <v>138</v>
      </c>
      <c r="CX766" t="s">
        <v>988</v>
      </c>
      <c r="CY766" s="10">
        <v>16702341795</v>
      </c>
      <c r="CZ766" t="s">
        <v>983</v>
      </c>
      <c r="DA766" t="s">
        <v>989</v>
      </c>
      <c r="DB766" t="s">
        <v>138</v>
      </c>
      <c r="DC766" t="s">
        <v>115</v>
      </c>
    </row>
    <row r="767" spans="1:112" ht="14.45" customHeight="1" x14ac:dyDescent="0.25">
      <c r="A767" t="s">
        <v>7841</v>
      </c>
      <c r="B767" t="s">
        <v>248</v>
      </c>
      <c r="C767" s="1">
        <v>45562</v>
      </c>
      <c r="D767" s="1">
        <v>45615</v>
      </c>
      <c r="E767" t="s">
        <v>114</v>
      </c>
      <c r="G767" t="s">
        <v>115</v>
      </c>
      <c r="H767" t="s">
        <v>115</v>
      </c>
      <c r="I767" t="s">
        <v>115</v>
      </c>
      <c r="J767" t="s">
        <v>6942</v>
      </c>
      <c r="L767" t="s">
        <v>7842</v>
      </c>
      <c r="M767" t="s">
        <v>4443</v>
      </c>
      <c r="N767" t="s">
        <v>128</v>
      </c>
      <c r="O767" t="s">
        <v>120</v>
      </c>
      <c r="P767" s="3">
        <v>96950</v>
      </c>
      <c r="Q767" t="s">
        <v>121</v>
      </c>
      <c r="S767" s="10">
        <v>16702341726</v>
      </c>
      <c r="U767" t="s">
        <v>4444</v>
      </c>
      <c r="V767">
        <v>311811</v>
      </c>
      <c r="W767" t="s">
        <v>123</v>
      </c>
      <c r="Y767" t="s">
        <v>4445</v>
      </c>
      <c r="Z767" t="s">
        <v>4446</v>
      </c>
      <c r="AA767" t="s">
        <v>4447</v>
      </c>
      <c r="AB767" t="s">
        <v>516</v>
      </c>
      <c r="AC767" t="s">
        <v>4442</v>
      </c>
      <c r="AD767" t="s">
        <v>4443</v>
      </c>
      <c r="AE767" t="s">
        <v>128</v>
      </c>
      <c r="AF767" t="s">
        <v>120</v>
      </c>
      <c r="AG767" s="3">
        <v>96950</v>
      </c>
      <c r="AH767" t="s">
        <v>121</v>
      </c>
      <c r="AJ767" s="10">
        <v>16702341726</v>
      </c>
      <c r="AL767" t="s">
        <v>4448</v>
      </c>
      <c r="BD767" t="str">
        <f>"49-9041.00"</f>
        <v>49-9041.00</v>
      </c>
      <c r="BE767" t="s">
        <v>743</v>
      </c>
      <c r="BF767" t="s">
        <v>7843</v>
      </c>
      <c r="BG767" t="s">
        <v>743</v>
      </c>
      <c r="BH767">
        <v>2</v>
      </c>
      <c r="BI767">
        <v>2</v>
      </c>
      <c r="BJ767" s="1">
        <v>45566</v>
      </c>
      <c r="BK767" s="1">
        <v>45930</v>
      </c>
      <c r="BL767" s="1">
        <v>45615</v>
      </c>
      <c r="BM767" s="1">
        <v>45930</v>
      </c>
      <c r="BN767">
        <v>40</v>
      </c>
      <c r="BO767">
        <v>0</v>
      </c>
      <c r="BP767">
        <v>7</v>
      </c>
      <c r="BQ767">
        <v>7</v>
      </c>
      <c r="BR767">
        <v>7</v>
      </c>
      <c r="BS767">
        <v>7</v>
      </c>
      <c r="BT767">
        <v>7</v>
      </c>
      <c r="BU767">
        <v>5</v>
      </c>
      <c r="BV767" t="str">
        <f>"8:00 AM"</f>
        <v>8:00 AM</v>
      </c>
      <c r="BW767" t="str">
        <f>"4:00 PM"</f>
        <v>4:00 PM</v>
      </c>
      <c r="BX767" t="s">
        <v>133</v>
      </c>
      <c r="BY767">
        <v>3</v>
      </c>
      <c r="BZ767">
        <v>12</v>
      </c>
      <c r="CA767" t="s">
        <v>115</v>
      </c>
      <c r="CC767" t="s">
        <v>7844</v>
      </c>
      <c r="CD767" t="s">
        <v>4442</v>
      </c>
      <c r="CE767" t="s">
        <v>4443</v>
      </c>
      <c r="CF767" t="s">
        <v>128</v>
      </c>
      <c r="CG767" t="s">
        <v>120</v>
      </c>
      <c r="CH767" s="3">
        <v>96950</v>
      </c>
      <c r="CI767" s="4">
        <v>10.029999999999999</v>
      </c>
      <c r="CJ767" s="4">
        <v>10.029999999999999</v>
      </c>
      <c r="CK767" s="4">
        <v>15.05</v>
      </c>
      <c r="CL767" s="4">
        <v>15.05</v>
      </c>
      <c r="CM767" t="s">
        <v>136</v>
      </c>
      <c r="CO767" t="s">
        <v>137</v>
      </c>
      <c r="CQ767" t="s">
        <v>115</v>
      </c>
      <c r="CR767" t="s">
        <v>138</v>
      </c>
      <c r="CS767" t="s">
        <v>139</v>
      </c>
      <c r="CT767" t="s">
        <v>138</v>
      </c>
      <c r="CU767" t="s">
        <v>139</v>
      </c>
      <c r="CV767" t="s">
        <v>138</v>
      </c>
      <c r="CW767" t="s">
        <v>139</v>
      </c>
      <c r="CX767" s="2" t="s">
        <v>7845</v>
      </c>
      <c r="CY767" s="10">
        <v>16702341726</v>
      </c>
      <c r="CZ767" t="s">
        <v>4454</v>
      </c>
      <c r="DA767" t="s">
        <v>139</v>
      </c>
      <c r="DB767" t="s">
        <v>138</v>
      </c>
      <c r="DC767" t="s">
        <v>115</v>
      </c>
    </row>
    <row r="768" spans="1:112" ht="14.45" customHeight="1" x14ac:dyDescent="0.25">
      <c r="A768" t="s">
        <v>8202</v>
      </c>
      <c r="B768" t="s">
        <v>248</v>
      </c>
      <c r="C768" s="1">
        <v>45555</v>
      </c>
      <c r="D768" s="1">
        <v>45615</v>
      </c>
      <c r="E768" t="s">
        <v>210</v>
      </c>
      <c r="F768" s="1">
        <v>45717</v>
      </c>
      <c r="G768" t="s">
        <v>115</v>
      </c>
      <c r="H768" t="s">
        <v>115</v>
      </c>
      <c r="I768" t="s">
        <v>115</v>
      </c>
      <c r="J768" t="s">
        <v>287</v>
      </c>
      <c r="K768" t="s">
        <v>139</v>
      </c>
      <c r="L768" t="s">
        <v>288</v>
      </c>
      <c r="M768" t="s">
        <v>289</v>
      </c>
      <c r="N768" t="s">
        <v>290</v>
      </c>
      <c r="O768" t="s">
        <v>120</v>
      </c>
      <c r="P768" s="3">
        <v>96952</v>
      </c>
      <c r="Q768" t="s">
        <v>121</v>
      </c>
      <c r="R768" t="s">
        <v>139</v>
      </c>
      <c r="S768" s="10">
        <v>16704339989</v>
      </c>
      <c r="U768" t="s">
        <v>291</v>
      </c>
      <c r="V768">
        <v>481111</v>
      </c>
      <c r="W768" t="s">
        <v>123</v>
      </c>
      <c r="Y768" t="s">
        <v>292</v>
      </c>
      <c r="Z768" t="s">
        <v>293</v>
      </c>
      <c r="AA768" t="s">
        <v>294</v>
      </c>
      <c r="AB768" t="s">
        <v>295</v>
      </c>
      <c r="AC768" t="s">
        <v>288</v>
      </c>
      <c r="AD768" t="s">
        <v>289</v>
      </c>
      <c r="AE768" t="s">
        <v>290</v>
      </c>
      <c r="AF768" t="s">
        <v>120</v>
      </c>
      <c r="AG768" s="3">
        <v>96952</v>
      </c>
      <c r="AH768" t="s">
        <v>121</v>
      </c>
      <c r="AJ768" s="10">
        <v>16704339989</v>
      </c>
      <c r="AL768" t="s">
        <v>296</v>
      </c>
      <c r="BD768" t="str">
        <f>"43-3031.00"</f>
        <v>43-3031.00</v>
      </c>
      <c r="BE768" t="s">
        <v>387</v>
      </c>
      <c r="BF768" t="s">
        <v>7134</v>
      </c>
      <c r="BG768" t="s">
        <v>5203</v>
      </c>
      <c r="BH768">
        <v>3</v>
      </c>
      <c r="BI768">
        <v>3</v>
      </c>
      <c r="BJ768" s="1">
        <v>45719</v>
      </c>
      <c r="BK768" s="1">
        <v>46083</v>
      </c>
      <c r="BL768" s="1">
        <v>45719</v>
      </c>
      <c r="BM768" s="1">
        <v>46083</v>
      </c>
      <c r="BN768">
        <v>40</v>
      </c>
      <c r="BO768">
        <v>0</v>
      </c>
      <c r="BP768">
        <v>8</v>
      </c>
      <c r="BQ768">
        <v>8</v>
      </c>
      <c r="BR768">
        <v>8</v>
      </c>
      <c r="BS768">
        <v>8</v>
      </c>
      <c r="BT768">
        <v>8</v>
      </c>
      <c r="BU768">
        <v>0</v>
      </c>
      <c r="BV768" t="str">
        <f>"8:00 AM"</f>
        <v>8:00 AM</v>
      </c>
      <c r="BW768" t="str">
        <f>"5:00 PM"</f>
        <v>5:00 PM</v>
      </c>
      <c r="BX768" t="s">
        <v>133</v>
      </c>
      <c r="BY768">
        <v>0</v>
      </c>
      <c r="BZ768">
        <v>24</v>
      </c>
      <c r="CA768" t="s">
        <v>115</v>
      </c>
      <c r="CC768" t="s">
        <v>5546</v>
      </c>
      <c r="CD768" t="s">
        <v>7135</v>
      </c>
      <c r="CE768" t="s">
        <v>289</v>
      </c>
      <c r="CF768" t="s">
        <v>290</v>
      </c>
      <c r="CG768" t="s">
        <v>120</v>
      </c>
      <c r="CH768" s="3">
        <v>96952</v>
      </c>
      <c r="CI768" s="4">
        <v>12.28</v>
      </c>
      <c r="CJ768" s="4">
        <v>12.3</v>
      </c>
      <c r="CK768" s="4">
        <v>0</v>
      </c>
      <c r="CL768" s="4">
        <v>0</v>
      </c>
      <c r="CM768" t="s">
        <v>136</v>
      </c>
      <c r="CN768" t="s">
        <v>139</v>
      </c>
      <c r="CO768" t="s">
        <v>137</v>
      </c>
      <c r="CQ768" t="s">
        <v>115</v>
      </c>
      <c r="CR768" t="s">
        <v>138</v>
      </c>
      <c r="CS768" t="s">
        <v>139</v>
      </c>
      <c r="CT768" t="s">
        <v>139</v>
      </c>
      <c r="CU768" t="s">
        <v>138</v>
      </c>
      <c r="CV768" t="s">
        <v>138</v>
      </c>
      <c r="CW768" t="s">
        <v>139</v>
      </c>
      <c r="CX768" t="s">
        <v>301</v>
      </c>
      <c r="CY768" s="10">
        <v>16704339989</v>
      </c>
      <c r="CZ768" t="s">
        <v>302</v>
      </c>
      <c r="DA768" t="s">
        <v>139</v>
      </c>
      <c r="DB768" t="s">
        <v>138</v>
      </c>
      <c r="DC768" t="s">
        <v>115</v>
      </c>
    </row>
    <row r="769" spans="1:112" ht="14.45" customHeight="1" x14ac:dyDescent="0.25">
      <c r="A769" t="s">
        <v>8309</v>
      </c>
      <c r="B769" t="s">
        <v>1155</v>
      </c>
      <c r="C769" s="1">
        <v>45559</v>
      </c>
      <c r="D769" s="1">
        <v>45615</v>
      </c>
      <c r="E769" t="s">
        <v>210</v>
      </c>
      <c r="F769" s="1">
        <v>45656</v>
      </c>
      <c r="G769" t="s">
        <v>115</v>
      </c>
      <c r="H769" t="s">
        <v>115</v>
      </c>
      <c r="I769" t="s">
        <v>115</v>
      </c>
      <c r="J769" t="s">
        <v>7832</v>
      </c>
      <c r="K769" t="s">
        <v>7833</v>
      </c>
      <c r="L769" t="s">
        <v>2014</v>
      </c>
      <c r="M769" t="s">
        <v>639</v>
      </c>
      <c r="N769" t="s">
        <v>128</v>
      </c>
      <c r="O769" t="s">
        <v>120</v>
      </c>
      <c r="P769" s="3">
        <v>96950</v>
      </c>
      <c r="Q769" t="s">
        <v>121</v>
      </c>
      <c r="S769" s="10">
        <v>16702881463</v>
      </c>
      <c r="U769" t="s">
        <v>642</v>
      </c>
      <c r="V769">
        <v>561320</v>
      </c>
      <c r="W769" t="s">
        <v>532</v>
      </c>
      <c r="X769" t="s">
        <v>138</v>
      </c>
      <c r="Y769" t="s">
        <v>383</v>
      </c>
      <c r="Z769" t="s">
        <v>2016</v>
      </c>
      <c r="AA769" t="s">
        <v>2017</v>
      </c>
      <c r="AB769" t="s">
        <v>235</v>
      </c>
      <c r="AC769" t="s">
        <v>639</v>
      </c>
      <c r="AD769" t="s">
        <v>2014</v>
      </c>
      <c r="AE769" t="s">
        <v>119</v>
      </c>
      <c r="AF769" t="s">
        <v>120</v>
      </c>
      <c r="AG769" s="3">
        <v>96950</v>
      </c>
      <c r="AH769" t="s">
        <v>121</v>
      </c>
      <c r="AJ769" s="10">
        <v>16702881463</v>
      </c>
      <c r="AL769" t="s">
        <v>3607</v>
      </c>
      <c r="BD769" t="str">
        <f>"43-3031.00"</f>
        <v>43-3031.00</v>
      </c>
      <c r="BE769" t="s">
        <v>387</v>
      </c>
      <c r="BF769" t="s">
        <v>8310</v>
      </c>
      <c r="BG769" t="s">
        <v>8311</v>
      </c>
      <c r="BH769">
        <v>7</v>
      </c>
      <c r="BI769">
        <v>6</v>
      </c>
      <c r="BJ769" s="1">
        <v>45658</v>
      </c>
      <c r="BK769" s="1">
        <v>46022</v>
      </c>
      <c r="BL769" s="1">
        <v>45658</v>
      </c>
      <c r="BM769" s="1">
        <v>46022</v>
      </c>
      <c r="BN769">
        <v>35</v>
      </c>
      <c r="BO769">
        <v>0</v>
      </c>
      <c r="BP769">
        <v>7</v>
      </c>
      <c r="BQ769">
        <v>7</v>
      </c>
      <c r="BR769">
        <v>7</v>
      </c>
      <c r="BS769">
        <v>7</v>
      </c>
      <c r="BT769">
        <v>7</v>
      </c>
      <c r="BU769">
        <v>0</v>
      </c>
      <c r="BV769" t="str">
        <f>"8:30 AM"</f>
        <v>8:30 AM</v>
      </c>
      <c r="BW769" t="str">
        <f>"4:30 PM"</f>
        <v>4:30 PM</v>
      </c>
      <c r="BX769" t="s">
        <v>133</v>
      </c>
      <c r="BY769">
        <v>0</v>
      </c>
      <c r="BZ769">
        <v>6</v>
      </c>
      <c r="CA769" t="s">
        <v>115</v>
      </c>
      <c r="CC769" s="2" t="s">
        <v>8312</v>
      </c>
      <c r="CD769" t="s">
        <v>2014</v>
      </c>
      <c r="CF769" t="s">
        <v>119</v>
      </c>
      <c r="CG769" t="s">
        <v>120</v>
      </c>
      <c r="CH769" s="3">
        <v>96950</v>
      </c>
      <c r="CI769" s="4">
        <v>12.28</v>
      </c>
      <c r="CJ769" s="4">
        <v>12.28</v>
      </c>
      <c r="CK769" s="4">
        <v>18.420000000000002</v>
      </c>
      <c r="CL769" s="4">
        <v>18.420000000000002</v>
      </c>
      <c r="CM769" t="s">
        <v>136</v>
      </c>
      <c r="CN769" t="s">
        <v>224</v>
      </c>
      <c r="CO769" t="s">
        <v>137</v>
      </c>
      <c r="CQ769" t="s">
        <v>138</v>
      </c>
      <c r="CR769" t="s">
        <v>138</v>
      </c>
      <c r="CS769" t="s">
        <v>139</v>
      </c>
      <c r="CT769" t="s">
        <v>138</v>
      </c>
      <c r="CU769" t="s">
        <v>139</v>
      </c>
      <c r="CV769" t="s">
        <v>138</v>
      </c>
      <c r="CW769" t="s">
        <v>139</v>
      </c>
      <c r="CX769" s="2" t="s">
        <v>7836</v>
      </c>
      <c r="CY769" s="10">
        <v>16702881463</v>
      </c>
      <c r="CZ769" t="s">
        <v>646</v>
      </c>
      <c r="DA769" t="s">
        <v>6885</v>
      </c>
      <c r="DB769" t="s">
        <v>138</v>
      </c>
      <c r="DC769" t="s">
        <v>138</v>
      </c>
    </row>
    <row r="770" spans="1:112" ht="14.45" customHeight="1" x14ac:dyDescent="0.25">
      <c r="A770" t="s">
        <v>8726</v>
      </c>
      <c r="B770" t="s">
        <v>158</v>
      </c>
      <c r="C770" s="1">
        <v>45552</v>
      </c>
      <c r="D770" s="1">
        <v>45615</v>
      </c>
      <c r="E770" t="s">
        <v>210</v>
      </c>
      <c r="F770" s="1">
        <v>45563</v>
      </c>
      <c r="G770" t="s">
        <v>138</v>
      </c>
      <c r="H770" t="s">
        <v>115</v>
      </c>
      <c r="I770" t="s">
        <v>115</v>
      </c>
      <c r="J770" t="s">
        <v>552</v>
      </c>
      <c r="L770" t="s">
        <v>2745</v>
      </c>
      <c r="M770" t="s">
        <v>553</v>
      </c>
      <c r="N770" t="s">
        <v>128</v>
      </c>
      <c r="O770" t="s">
        <v>120</v>
      </c>
      <c r="P770" s="3">
        <v>96950</v>
      </c>
      <c r="Q770" t="s">
        <v>121</v>
      </c>
      <c r="S770" s="10">
        <v>16702347243</v>
      </c>
      <c r="U770" t="s">
        <v>554</v>
      </c>
      <c r="V770">
        <v>424410</v>
      </c>
      <c r="W770" t="s">
        <v>123</v>
      </c>
      <c r="Y770" t="s">
        <v>555</v>
      </c>
      <c r="Z770" t="s">
        <v>556</v>
      </c>
      <c r="AB770" t="s">
        <v>516</v>
      </c>
      <c r="AC770" t="s">
        <v>2745</v>
      </c>
      <c r="AD770" t="s">
        <v>553</v>
      </c>
      <c r="AE770" t="s">
        <v>128</v>
      </c>
      <c r="AF770" t="s">
        <v>120</v>
      </c>
      <c r="AG770" s="3">
        <v>96950</v>
      </c>
      <c r="AH770" t="s">
        <v>121</v>
      </c>
      <c r="AJ770" s="10">
        <v>16702347243</v>
      </c>
      <c r="AL770" t="s">
        <v>557</v>
      </c>
      <c r="BD770" t="str">
        <f>"53-3031.00"</f>
        <v>53-3031.00</v>
      </c>
      <c r="BE770" t="s">
        <v>2288</v>
      </c>
      <c r="BF770" t="s">
        <v>8727</v>
      </c>
      <c r="BG770" t="s">
        <v>8728</v>
      </c>
      <c r="BH770">
        <v>2</v>
      </c>
      <c r="BJ770" s="1">
        <v>45565</v>
      </c>
      <c r="BK770" s="1">
        <v>45929</v>
      </c>
      <c r="BN770">
        <v>36</v>
      </c>
      <c r="BO770">
        <v>0</v>
      </c>
      <c r="BP770">
        <v>6</v>
      </c>
      <c r="BQ770">
        <v>6</v>
      </c>
      <c r="BR770">
        <v>6</v>
      </c>
      <c r="BS770">
        <v>6</v>
      </c>
      <c r="BT770">
        <v>6</v>
      </c>
      <c r="BU770">
        <v>6</v>
      </c>
      <c r="BV770" t="str">
        <f>"8:00 AM"</f>
        <v>8:00 AM</v>
      </c>
      <c r="BW770" t="str">
        <f>"3:00 PM"</f>
        <v>3:00 PM</v>
      </c>
      <c r="BX770" t="s">
        <v>133</v>
      </c>
      <c r="BY770">
        <v>0</v>
      </c>
      <c r="BZ770">
        <v>12</v>
      </c>
      <c r="CA770" t="s">
        <v>115</v>
      </c>
      <c r="CC770" s="2" t="s">
        <v>6681</v>
      </c>
      <c r="CD770" t="s">
        <v>2745</v>
      </c>
      <c r="CE770" t="s">
        <v>553</v>
      </c>
      <c r="CF770" t="s">
        <v>128</v>
      </c>
      <c r="CG770" t="s">
        <v>120</v>
      </c>
      <c r="CH770" s="3">
        <v>96950</v>
      </c>
      <c r="CI770" s="4">
        <v>8.34</v>
      </c>
      <c r="CJ770" s="4">
        <v>8.4</v>
      </c>
      <c r="CK770" s="4">
        <v>12.51</v>
      </c>
      <c r="CL770" s="4">
        <v>12.6</v>
      </c>
      <c r="CM770" t="s">
        <v>136</v>
      </c>
      <c r="CN770" t="s">
        <v>139</v>
      </c>
      <c r="CO770" t="s">
        <v>137</v>
      </c>
      <c r="CQ770" t="s">
        <v>115</v>
      </c>
      <c r="CR770" t="s">
        <v>138</v>
      </c>
      <c r="CS770" t="s">
        <v>139</v>
      </c>
      <c r="CT770" t="s">
        <v>138</v>
      </c>
      <c r="CU770" t="s">
        <v>139</v>
      </c>
      <c r="CV770" t="s">
        <v>138</v>
      </c>
      <c r="CW770" t="s">
        <v>139</v>
      </c>
      <c r="CX770" t="s">
        <v>5243</v>
      </c>
      <c r="CY770" s="10">
        <v>16702347243</v>
      </c>
      <c r="CZ770" t="s">
        <v>557</v>
      </c>
      <c r="DA770" t="s">
        <v>139</v>
      </c>
      <c r="DB770" t="s">
        <v>138</v>
      </c>
      <c r="DC770" t="s">
        <v>115</v>
      </c>
    </row>
    <row r="771" spans="1:112" ht="14.45" customHeight="1" x14ac:dyDescent="0.25">
      <c r="A771" t="s">
        <v>8744</v>
      </c>
      <c r="B771" t="s">
        <v>158</v>
      </c>
      <c r="C771" s="1">
        <v>45562</v>
      </c>
      <c r="D771" s="1">
        <v>45615</v>
      </c>
      <c r="E771" t="s">
        <v>210</v>
      </c>
      <c r="F771" s="1">
        <v>45687</v>
      </c>
      <c r="G771" t="s">
        <v>115</v>
      </c>
      <c r="H771" t="s">
        <v>115</v>
      </c>
      <c r="I771" t="s">
        <v>115</v>
      </c>
      <c r="J771" t="s">
        <v>4544</v>
      </c>
      <c r="L771" t="s">
        <v>1813</v>
      </c>
      <c r="M771" t="s">
        <v>6881</v>
      </c>
      <c r="N771" t="s">
        <v>128</v>
      </c>
      <c r="O771" t="s">
        <v>120</v>
      </c>
      <c r="P771" s="3">
        <v>96950</v>
      </c>
      <c r="Q771" t="s">
        <v>121</v>
      </c>
      <c r="R771" t="s">
        <v>139</v>
      </c>
      <c r="S771" s="10">
        <v>16707852508</v>
      </c>
      <c r="U771" t="s">
        <v>4546</v>
      </c>
      <c r="V771">
        <v>54121</v>
      </c>
      <c r="W771" t="s">
        <v>123</v>
      </c>
      <c r="Y771" t="s">
        <v>8745</v>
      </c>
      <c r="Z771" t="s">
        <v>8746</v>
      </c>
      <c r="AA771" t="s">
        <v>1691</v>
      </c>
      <c r="AB771" t="s">
        <v>658</v>
      </c>
      <c r="AC771" t="s">
        <v>1813</v>
      </c>
      <c r="AD771" t="s">
        <v>6881</v>
      </c>
      <c r="AE771" t="s">
        <v>128</v>
      </c>
      <c r="AF771" t="s">
        <v>120</v>
      </c>
      <c r="AG771" s="3">
        <v>96950</v>
      </c>
      <c r="AH771" t="s">
        <v>121</v>
      </c>
      <c r="AJ771" s="10">
        <v>16707852508</v>
      </c>
      <c r="AL771" t="s">
        <v>4552</v>
      </c>
      <c r="BD771" t="str">
        <f>"43-3031.00"</f>
        <v>43-3031.00</v>
      </c>
      <c r="BE771" t="s">
        <v>387</v>
      </c>
      <c r="BF771" t="s">
        <v>8747</v>
      </c>
      <c r="BG771" t="s">
        <v>8748</v>
      </c>
      <c r="BH771">
        <v>5</v>
      </c>
      <c r="BJ771" s="1">
        <v>45689</v>
      </c>
      <c r="BK771" s="1">
        <v>46053</v>
      </c>
      <c r="BN771">
        <v>35</v>
      </c>
      <c r="BO771">
        <v>0</v>
      </c>
      <c r="BP771">
        <v>7</v>
      </c>
      <c r="BQ771">
        <v>7</v>
      </c>
      <c r="BR771">
        <v>7</v>
      </c>
      <c r="BS771">
        <v>7</v>
      </c>
      <c r="BT771">
        <v>7</v>
      </c>
      <c r="BU771">
        <v>0</v>
      </c>
      <c r="BV771" t="str">
        <f>"9:00 AM"</f>
        <v>9:00 AM</v>
      </c>
      <c r="BW771" t="str">
        <f>"5:00 PM"</f>
        <v>5:00 PM</v>
      </c>
      <c r="BX771" t="s">
        <v>240</v>
      </c>
      <c r="BY771">
        <v>0</v>
      </c>
      <c r="BZ771">
        <v>24</v>
      </c>
      <c r="CA771" t="s">
        <v>115</v>
      </c>
      <c r="CC771" t="s">
        <v>8749</v>
      </c>
      <c r="CD771" t="s">
        <v>1813</v>
      </c>
      <c r="CE771" t="s">
        <v>139</v>
      </c>
      <c r="CF771" t="s">
        <v>128</v>
      </c>
      <c r="CG771" t="s">
        <v>120</v>
      </c>
      <c r="CH771" s="3">
        <v>96950</v>
      </c>
      <c r="CI771" s="4">
        <v>12.28</v>
      </c>
      <c r="CK771" s="4">
        <v>18.420000000000002</v>
      </c>
      <c r="CM771" t="s">
        <v>136</v>
      </c>
      <c r="CO771" t="s">
        <v>137</v>
      </c>
      <c r="CQ771" t="s">
        <v>115</v>
      </c>
      <c r="CR771" t="s">
        <v>138</v>
      </c>
      <c r="CS771" t="s">
        <v>139</v>
      </c>
      <c r="CT771" t="s">
        <v>138</v>
      </c>
      <c r="CU771" t="s">
        <v>139</v>
      </c>
      <c r="CV771" t="s">
        <v>138</v>
      </c>
      <c r="CW771" t="s">
        <v>138</v>
      </c>
      <c r="CX771" s="2" t="s">
        <v>8750</v>
      </c>
      <c r="CY771" s="10">
        <v>16707852508</v>
      </c>
      <c r="CZ771" t="s">
        <v>4552</v>
      </c>
      <c r="DA771" t="s">
        <v>451</v>
      </c>
      <c r="DB771" t="s">
        <v>138</v>
      </c>
      <c r="DC771" t="s">
        <v>115</v>
      </c>
    </row>
    <row r="772" spans="1:112" ht="14.45" customHeight="1" x14ac:dyDescent="0.25">
      <c r="A772" t="s">
        <v>8773</v>
      </c>
      <c r="B772" t="s">
        <v>248</v>
      </c>
      <c r="C772" s="1">
        <v>45578</v>
      </c>
      <c r="D772" s="1">
        <v>45615</v>
      </c>
      <c r="E772" t="s">
        <v>210</v>
      </c>
      <c r="F772" s="1">
        <v>45746</v>
      </c>
      <c r="G772" t="s">
        <v>138</v>
      </c>
      <c r="H772" t="s">
        <v>115</v>
      </c>
      <c r="I772" t="s">
        <v>115</v>
      </c>
      <c r="J772" t="s">
        <v>2547</v>
      </c>
      <c r="L772" t="s">
        <v>8774</v>
      </c>
      <c r="N772" t="s">
        <v>306</v>
      </c>
      <c r="O772" t="s">
        <v>120</v>
      </c>
      <c r="P772" s="3">
        <v>96950</v>
      </c>
      <c r="Q772" t="s">
        <v>121</v>
      </c>
      <c r="S772" s="10">
        <v>16702359369</v>
      </c>
      <c r="U772" t="s">
        <v>2549</v>
      </c>
      <c r="V772">
        <v>44133</v>
      </c>
      <c r="W772" t="s">
        <v>123</v>
      </c>
      <c r="Y772" t="s">
        <v>2676</v>
      </c>
      <c r="Z772" t="s">
        <v>8775</v>
      </c>
      <c r="AB772" t="s">
        <v>8416</v>
      </c>
      <c r="AC772" t="s">
        <v>2672</v>
      </c>
      <c r="AE772" t="s">
        <v>306</v>
      </c>
      <c r="AF772" t="s">
        <v>120</v>
      </c>
      <c r="AG772" s="3">
        <v>96950</v>
      </c>
      <c r="AH772" t="s">
        <v>121</v>
      </c>
      <c r="AJ772" s="10">
        <v>16702359369</v>
      </c>
      <c r="AL772" t="s">
        <v>2551</v>
      </c>
      <c r="BD772" t="str">
        <f>"49-9071.00"</f>
        <v>49-9071.00</v>
      </c>
      <c r="BE772" t="s">
        <v>169</v>
      </c>
      <c r="BF772" t="s">
        <v>8776</v>
      </c>
      <c r="BG772" t="s">
        <v>169</v>
      </c>
      <c r="BH772">
        <v>2</v>
      </c>
      <c r="BI772">
        <v>2</v>
      </c>
      <c r="BJ772" s="1">
        <v>45748</v>
      </c>
      <c r="BK772" s="1">
        <v>46843</v>
      </c>
      <c r="BL772" s="1">
        <v>45748</v>
      </c>
      <c r="BM772" s="1">
        <v>46843</v>
      </c>
      <c r="BN772">
        <v>35</v>
      </c>
      <c r="BO772">
        <v>0</v>
      </c>
      <c r="BP772">
        <v>7</v>
      </c>
      <c r="BQ772">
        <v>7</v>
      </c>
      <c r="BR772">
        <v>7</v>
      </c>
      <c r="BS772">
        <v>7</v>
      </c>
      <c r="BT772">
        <v>7</v>
      </c>
      <c r="BU772">
        <v>0</v>
      </c>
      <c r="BV772" t="str">
        <f>"8:00 AM"</f>
        <v>8:00 AM</v>
      </c>
      <c r="BW772" t="str">
        <f>"5:00 PM"</f>
        <v>5:00 PM</v>
      </c>
      <c r="BX772" t="s">
        <v>133</v>
      </c>
      <c r="BY772">
        <v>0</v>
      </c>
      <c r="BZ772">
        <v>12</v>
      </c>
      <c r="CA772" t="s">
        <v>115</v>
      </c>
      <c r="CC772" s="2" t="s">
        <v>8777</v>
      </c>
      <c r="CD772" t="s">
        <v>8778</v>
      </c>
      <c r="CF772" t="s">
        <v>119</v>
      </c>
      <c r="CG772" t="s">
        <v>120</v>
      </c>
      <c r="CH772" s="3">
        <v>96950</v>
      </c>
      <c r="CI772" s="4">
        <v>9.75</v>
      </c>
      <c r="CJ772" s="4">
        <v>9.75</v>
      </c>
      <c r="CK772" s="4">
        <v>14.62</v>
      </c>
      <c r="CL772" s="4">
        <v>14.62</v>
      </c>
      <c r="CM772" t="s">
        <v>136</v>
      </c>
      <c r="CN772" t="s">
        <v>191</v>
      </c>
      <c r="CO772" t="s">
        <v>137</v>
      </c>
      <c r="CQ772" t="s">
        <v>115</v>
      </c>
      <c r="CR772" t="s">
        <v>138</v>
      </c>
      <c r="CS772" t="s">
        <v>139</v>
      </c>
      <c r="CT772" t="s">
        <v>138</v>
      </c>
      <c r="CU772" t="s">
        <v>139</v>
      </c>
      <c r="CV772" t="s">
        <v>138</v>
      </c>
      <c r="CW772" t="s">
        <v>139</v>
      </c>
      <c r="CX772" t="s">
        <v>1746</v>
      </c>
      <c r="CY772" s="10">
        <v>16702359369</v>
      </c>
      <c r="CZ772" t="s">
        <v>2678</v>
      </c>
      <c r="DA772" t="s">
        <v>139</v>
      </c>
      <c r="DB772" t="s">
        <v>138</v>
      </c>
      <c r="DC772" t="s">
        <v>115</v>
      </c>
      <c r="DD772" t="s">
        <v>716</v>
      </c>
      <c r="DE772" t="s">
        <v>2550</v>
      </c>
      <c r="DG772" t="s">
        <v>2547</v>
      </c>
      <c r="DH772" t="s">
        <v>2551</v>
      </c>
    </row>
    <row r="773" spans="1:112" ht="14.45" customHeight="1" x14ac:dyDescent="0.25">
      <c r="A773" t="s">
        <v>9377</v>
      </c>
      <c r="B773" t="s">
        <v>158</v>
      </c>
      <c r="C773" s="1">
        <v>45530</v>
      </c>
      <c r="D773" s="1">
        <v>45615</v>
      </c>
      <c r="E773" t="s">
        <v>114</v>
      </c>
      <c r="G773" t="s">
        <v>115</v>
      </c>
      <c r="H773" t="s">
        <v>115</v>
      </c>
      <c r="I773" t="s">
        <v>115</v>
      </c>
      <c r="J773" t="s">
        <v>3210</v>
      </c>
      <c r="K773" t="s">
        <v>3210</v>
      </c>
      <c r="L773" t="s">
        <v>9378</v>
      </c>
      <c r="N773" t="s">
        <v>119</v>
      </c>
      <c r="O773" t="s">
        <v>120</v>
      </c>
      <c r="P773" s="3">
        <v>96950</v>
      </c>
      <c r="Q773" t="s">
        <v>121</v>
      </c>
      <c r="S773" s="10">
        <v>16703221558</v>
      </c>
      <c r="U773" t="s">
        <v>3213</v>
      </c>
      <c r="V773">
        <v>21231</v>
      </c>
      <c r="W773" t="s">
        <v>123</v>
      </c>
      <c r="Y773" t="s">
        <v>3214</v>
      </c>
      <c r="Z773" t="s">
        <v>3215</v>
      </c>
      <c r="AB773" t="s">
        <v>295</v>
      </c>
      <c r="AC773" t="s">
        <v>9378</v>
      </c>
      <c r="AE773" t="s">
        <v>119</v>
      </c>
      <c r="AF773" t="s">
        <v>120</v>
      </c>
      <c r="AG773" s="3">
        <v>96950</v>
      </c>
      <c r="AH773" t="s">
        <v>121</v>
      </c>
      <c r="AJ773" s="10">
        <v>16703221558</v>
      </c>
      <c r="AL773" t="s">
        <v>3216</v>
      </c>
      <c r="BD773" t="str">
        <f>"53-3032.00"</f>
        <v>53-3032.00</v>
      </c>
      <c r="BE773" t="s">
        <v>2554</v>
      </c>
      <c r="BF773" t="s">
        <v>9379</v>
      </c>
      <c r="BG773" t="s">
        <v>4356</v>
      </c>
      <c r="BH773">
        <v>4</v>
      </c>
      <c r="BJ773" s="1">
        <v>45597</v>
      </c>
      <c r="BK773" s="1">
        <v>45960</v>
      </c>
      <c r="BN773">
        <v>40</v>
      </c>
      <c r="BO773">
        <v>0</v>
      </c>
      <c r="BP773">
        <v>8</v>
      </c>
      <c r="BQ773">
        <v>8</v>
      </c>
      <c r="BR773">
        <v>8</v>
      </c>
      <c r="BS773">
        <v>8</v>
      </c>
      <c r="BT773">
        <v>8</v>
      </c>
      <c r="BU773">
        <v>0</v>
      </c>
      <c r="BV773" t="str">
        <f>"8:00 PM"</f>
        <v>8:00 PM</v>
      </c>
      <c r="BW773" t="str">
        <f>"5:00 PM"</f>
        <v>5:00 PM</v>
      </c>
      <c r="BX773" t="s">
        <v>240</v>
      </c>
      <c r="BY773">
        <v>0</v>
      </c>
      <c r="BZ773">
        <v>12</v>
      </c>
      <c r="CA773" t="s">
        <v>115</v>
      </c>
      <c r="CC773" t="s">
        <v>9380</v>
      </c>
      <c r="CD773" t="s">
        <v>9381</v>
      </c>
      <c r="CE773" t="s">
        <v>9382</v>
      </c>
      <c r="CF773" t="s">
        <v>119</v>
      </c>
      <c r="CG773" t="s">
        <v>120</v>
      </c>
      <c r="CH773" s="3">
        <v>96950</v>
      </c>
      <c r="CI773" s="4">
        <v>10.47</v>
      </c>
      <c r="CJ773" s="4">
        <v>10.47</v>
      </c>
      <c r="CK773" s="4">
        <v>15.7</v>
      </c>
      <c r="CL773" s="4">
        <v>15.7</v>
      </c>
      <c r="CM773" t="s">
        <v>136</v>
      </c>
      <c r="CN773" t="s">
        <v>240</v>
      </c>
      <c r="CO773" t="s">
        <v>137</v>
      </c>
      <c r="CQ773" t="s">
        <v>115</v>
      </c>
      <c r="CR773" t="s">
        <v>138</v>
      </c>
      <c r="CS773" t="s">
        <v>139</v>
      </c>
      <c r="CT773" t="s">
        <v>138</v>
      </c>
      <c r="CU773" t="s">
        <v>139</v>
      </c>
      <c r="CV773" t="s">
        <v>138</v>
      </c>
      <c r="CW773" t="s">
        <v>139</v>
      </c>
      <c r="CX773" s="2" t="s">
        <v>9383</v>
      </c>
      <c r="CY773" s="10">
        <v>16703221558</v>
      </c>
      <c r="CZ773" t="s">
        <v>3216</v>
      </c>
      <c r="DA773" t="s">
        <v>139</v>
      </c>
      <c r="DB773" t="s">
        <v>138</v>
      </c>
      <c r="DC773" t="s">
        <v>115</v>
      </c>
    </row>
    <row r="774" spans="1:112" ht="14.45" customHeight="1" x14ac:dyDescent="0.25">
      <c r="A774" t="s">
        <v>10873</v>
      </c>
      <c r="B774" t="s">
        <v>158</v>
      </c>
      <c r="C774" s="1">
        <v>45565</v>
      </c>
      <c r="D774" s="1">
        <v>45615</v>
      </c>
      <c r="E774" t="s">
        <v>114</v>
      </c>
      <c r="G774" t="s">
        <v>115</v>
      </c>
      <c r="H774" t="s">
        <v>115</v>
      </c>
      <c r="I774" t="s">
        <v>115</v>
      </c>
      <c r="J774" t="s">
        <v>3829</v>
      </c>
      <c r="K774" t="s">
        <v>3830</v>
      </c>
      <c r="L774" t="s">
        <v>3839</v>
      </c>
      <c r="M774" t="s">
        <v>3831</v>
      </c>
      <c r="N774" t="s">
        <v>119</v>
      </c>
      <c r="O774" t="s">
        <v>120</v>
      </c>
      <c r="P774" s="3">
        <v>96950</v>
      </c>
      <c r="Q774" t="s">
        <v>121</v>
      </c>
      <c r="S774" s="10">
        <v>16702332677</v>
      </c>
      <c r="U774" t="s">
        <v>3833</v>
      </c>
      <c r="V774">
        <v>4581</v>
      </c>
      <c r="W774" t="s">
        <v>123</v>
      </c>
      <c r="Y774" t="s">
        <v>3834</v>
      </c>
      <c r="Z774" t="s">
        <v>3835</v>
      </c>
      <c r="AA774" t="s">
        <v>2500</v>
      </c>
      <c r="AB774" t="s">
        <v>235</v>
      </c>
      <c r="AC774" t="s">
        <v>3839</v>
      </c>
      <c r="AD774" t="s">
        <v>10874</v>
      </c>
      <c r="AE774" t="s">
        <v>119</v>
      </c>
      <c r="AF774" t="s">
        <v>120</v>
      </c>
      <c r="AG774" s="3">
        <v>96950</v>
      </c>
      <c r="AH774" t="s">
        <v>121</v>
      </c>
      <c r="AJ774" s="10">
        <v>16702332677</v>
      </c>
      <c r="AL774" t="s">
        <v>3836</v>
      </c>
      <c r="BD774" t="str">
        <f>"43-3031.00"</f>
        <v>43-3031.00</v>
      </c>
      <c r="BE774" t="s">
        <v>387</v>
      </c>
      <c r="BF774" t="s">
        <v>10875</v>
      </c>
      <c r="BG774" t="s">
        <v>10876</v>
      </c>
      <c r="BH774">
        <v>1</v>
      </c>
      <c r="BJ774" s="1">
        <v>45626</v>
      </c>
      <c r="BK774" s="1">
        <v>45990</v>
      </c>
      <c r="BN774">
        <v>36</v>
      </c>
      <c r="BO774">
        <v>0</v>
      </c>
      <c r="BP774">
        <v>6</v>
      </c>
      <c r="BQ774">
        <v>6</v>
      </c>
      <c r="BR774">
        <v>6</v>
      </c>
      <c r="BS774">
        <v>6</v>
      </c>
      <c r="BT774">
        <v>6</v>
      </c>
      <c r="BU774">
        <v>6</v>
      </c>
      <c r="BV774" t="str">
        <f>"10:00 AM"</f>
        <v>10:00 AM</v>
      </c>
      <c r="BW774" t="str">
        <f>"4:00 PM"</f>
        <v>4:00 PM</v>
      </c>
      <c r="BX774" t="s">
        <v>189</v>
      </c>
      <c r="BY774">
        <v>0</v>
      </c>
      <c r="BZ774">
        <v>12</v>
      </c>
      <c r="CA774" t="s">
        <v>115</v>
      </c>
      <c r="CC774" s="2" t="s">
        <v>10877</v>
      </c>
      <c r="CD774" t="s">
        <v>3839</v>
      </c>
      <c r="CE774" t="s">
        <v>3831</v>
      </c>
      <c r="CF774" t="s">
        <v>119</v>
      </c>
      <c r="CG774" t="s">
        <v>120</v>
      </c>
      <c r="CH774" s="3">
        <v>96950</v>
      </c>
      <c r="CI774" s="4">
        <v>12.28</v>
      </c>
      <c r="CJ774" s="4">
        <v>12.4</v>
      </c>
      <c r="CK774" s="4">
        <v>18.420000000000002</v>
      </c>
      <c r="CL774" s="4">
        <v>18.600000000000001</v>
      </c>
      <c r="CM774" t="s">
        <v>136</v>
      </c>
      <c r="CN774" t="s">
        <v>139</v>
      </c>
      <c r="CO774" t="s">
        <v>173</v>
      </c>
      <c r="CQ774" t="s">
        <v>115</v>
      </c>
      <c r="CR774" t="s">
        <v>138</v>
      </c>
      <c r="CS774" t="s">
        <v>139</v>
      </c>
      <c r="CT774" t="s">
        <v>138</v>
      </c>
      <c r="CU774" t="s">
        <v>139</v>
      </c>
      <c r="CV774" t="s">
        <v>138</v>
      </c>
      <c r="CW774" t="s">
        <v>139</v>
      </c>
      <c r="CX774" t="s">
        <v>5243</v>
      </c>
      <c r="CY774" s="10">
        <v>16702332677</v>
      </c>
      <c r="CZ774" t="s">
        <v>3836</v>
      </c>
      <c r="DA774" t="s">
        <v>139</v>
      </c>
      <c r="DB774" t="s">
        <v>138</v>
      </c>
      <c r="DC774" t="s">
        <v>115</v>
      </c>
    </row>
    <row r="775" spans="1:112" ht="14.45" customHeight="1" x14ac:dyDescent="0.25">
      <c r="A775" t="s">
        <v>10969</v>
      </c>
      <c r="B775" t="s">
        <v>248</v>
      </c>
      <c r="C775" s="1">
        <v>45562</v>
      </c>
      <c r="D775" s="1">
        <v>45615</v>
      </c>
      <c r="E775" t="s">
        <v>210</v>
      </c>
      <c r="F775" s="1">
        <v>45564</v>
      </c>
      <c r="G775" t="s">
        <v>138</v>
      </c>
      <c r="H775" t="s">
        <v>115</v>
      </c>
      <c r="I775" t="s">
        <v>115</v>
      </c>
      <c r="J775" t="s">
        <v>6942</v>
      </c>
      <c r="L775" t="s">
        <v>7842</v>
      </c>
      <c r="M775" t="s">
        <v>4443</v>
      </c>
      <c r="N775" t="s">
        <v>128</v>
      </c>
      <c r="O775" t="s">
        <v>120</v>
      </c>
      <c r="P775" s="3">
        <v>96950</v>
      </c>
      <c r="Q775" t="s">
        <v>121</v>
      </c>
      <c r="S775" s="10">
        <v>16702341726</v>
      </c>
      <c r="U775" t="s">
        <v>4444</v>
      </c>
      <c r="V775">
        <v>311811</v>
      </c>
      <c r="W775" t="s">
        <v>123</v>
      </c>
      <c r="Y775" t="s">
        <v>4445</v>
      </c>
      <c r="Z775" t="s">
        <v>4446</v>
      </c>
      <c r="AA775" t="s">
        <v>4447</v>
      </c>
      <c r="AB775" t="s">
        <v>516</v>
      </c>
      <c r="AC775" t="s">
        <v>4442</v>
      </c>
      <c r="AD775" t="s">
        <v>4443</v>
      </c>
      <c r="AE775" t="s">
        <v>128</v>
      </c>
      <c r="AF775" t="s">
        <v>120</v>
      </c>
      <c r="AG775" s="3">
        <v>96950</v>
      </c>
      <c r="AH775" t="s">
        <v>121</v>
      </c>
      <c r="AJ775" s="10">
        <v>16702341726</v>
      </c>
      <c r="AL775" t="s">
        <v>4448</v>
      </c>
      <c r="BD775" t="str">
        <f>"49-9041.00"</f>
        <v>49-9041.00</v>
      </c>
      <c r="BE775" t="s">
        <v>743</v>
      </c>
      <c r="BF775" t="s">
        <v>7843</v>
      </c>
      <c r="BG775" t="s">
        <v>743</v>
      </c>
      <c r="BH775">
        <v>3</v>
      </c>
      <c r="BI775">
        <v>3</v>
      </c>
      <c r="BJ775" s="1">
        <v>45566</v>
      </c>
      <c r="BK775" s="1">
        <v>46660</v>
      </c>
      <c r="BL775" s="1">
        <v>45615</v>
      </c>
      <c r="BM775" s="1">
        <v>46660</v>
      </c>
      <c r="BN775">
        <v>40</v>
      </c>
      <c r="BO775">
        <v>0</v>
      </c>
      <c r="BP775">
        <v>7</v>
      </c>
      <c r="BQ775">
        <v>7</v>
      </c>
      <c r="BR775">
        <v>7</v>
      </c>
      <c r="BS775">
        <v>7</v>
      </c>
      <c r="BT775">
        <v>7</v>
      </c>
      <c r="BU775">
        <v>5</v>
      </c>
      <c r="BV775" t="str">
        <f t="shared" ref="BV775:BV780" si="13">"8:00 AM"</f>
        <v>8:00 AM</v>
      </c>
      <c r="BW775" t="str">
        <f>"4:00 PM"</f>
        <v>4:00 PM</v>
      </c>
      <c r="BX775" t="s">
        <v>133</v>
      </c>
      <c r="BY775">
        <v>3</v>
      </c>
      <c r="BZ775">
        <v>12</v>
      </c>
      <c r="CA775" t="s">
        <v>115</v>
      </c>
      <c r="CC775" t="s">
        <v>7844</v>
      </c>
      <c r="CD775" t="s">
        <v>4442</v>
      </c>
      <c r="CE775" t="s">
        <v>4443</v>
      </c>
      <c r="CF775" t="s">
        <v>128</v>
      </c>
      <c r="CG775" t="s">
        <v>120</v>
      </c>
      <c r="CH775" s="3">
        <v>96950</v>
      </c>
      <c r="CI775" s="4">
        <v>10.029999999999999</v>
      </c>
      <c r="CJ775" s="4">
        <v>10.029999999999999</v>
      </c>
      <c r="CK775" s="4">
        <v>15.05</v>
      </c>
      <c r="CL775" s="4">
        <v>15.05</v>
      </c>
      <c r="CM775" t="s">
        <v>136</v>
      </c>
      <c r="CO775" t="s">
        <v>137</v>
      </c>
      <c r="CQ775" t="s">
        <v>115</v>
      </c>
      <c r="CR775" t="s">
        <v>138</v>
      </c>
      <c r="CS775" t="s">
        <v>139</v>
      </c>
      <c r="CT775" t="s">
        <v>138</v>
      </c>
      <c r="CU775" t="s">
        <v>139</v>
      </c>
      <c r="CV775" t="s">
        <v>138</v>
      </c>
      <c r="CW775" t="s">
        <v>139</v>
      </c>
      <c r="CX775" s="2" t="s">
        <v>7845</v>
      </c>
      <c r="CY775" s="10">
        <v>16702341726</v>
      </c>
      <c r="CZ775" t="s">
        <v>4454</v>
      </c>
      <c r="DA775" t="s">
        <v>139</v>
      </c>
      <c r="DB775" t="s">
        <v>138</v>
      </c>
      <c r="DC775" t="s">
        <v>115</v>
      </c>
    </row>
    <row r="776" spans="1:112" ht="14.45" customHeight="1" x14ac:dyDescent="0.25">
      <c r="A776" t="s">
        <v>12487</v>
      </c>
      <c r="B776" t="s">
        <v>248</v>
      </c>
      <c r="C776" s="1">
        <v>45573</v>
      </c>
      <c r="D776" s="1">
        <v>45615</v>
      </c>
      <c r="E776" t="s">
        <v>210</v>
      </c>
      <c r="F776" s="1">
        <v>45656</v>
      </c>
      <c r="G776" t="s">
        <v>115</v>
      </c>
      <c r="H776" t="s">
        <v>115</v>
      </c>
      <c r="I776" t="s">
        <v>115</v>
      </c>
      <c r="J776" t="s">
        <v>1346</v>
      </c>
      <c r="L776" t="s">
        <v>1347</v>
      </c>
      <c r="M776" t="s">
        <v>1348</v>
      </c>
      <c r="N776" t="s">
        <v>1531</v>
      </c>
      <c r="O776" t="s">
        <v>120</v>
      </c>
      <c r="P776" s="3">
        <v>96950</v>
      </c>
      <c r="Q776" t="s">
        <v>121</v>
      </c>
      <c r="S776" s="10">
        <v>16702355009</v>
      </c>
      <c r="U776" t="s">
        <v>1349</v>
      </c>
      <c r="V776">
        <v>561311</v>
      </c>
      <c r="W776" t="s">
        <v>532</v>
      </c>
      <c r="X776" t="s">
        <v>138</v>
      </c>
      <c r="Y776" t="s">
        <v>1350</v>
      </c>
      <c r="Z776" t="s">
        <v>1351</v>
      </c>
      <c r="AA776" t="s">
        <v>1352</v>
      </c>
      <c r="AB776" t="s">
        <v>126</v>
      </c>
      <c r="AC776" t="s">
        <v>1347</v>
      </c>
      <c r="AD776" t="s">
        <v>1348</v>
      </c>
      <c r="AE776" t="s">
        <v>128</v>
      </c>
      <c r="AF776" t="s">
        <v>120</v>
      </c>
      <c r="AG776" s="3">
        <v>96950</v>
      </c>
      <c r="AH776" t="s">
        <v>121</v>
      </c>
      <c r="AJ776" s="10">
        <v>16702355009</v>
      </c>
      <c r="AL776" t="s">
        <v>1354</v>
      </c>
      <c r="BD776" t="str">
        <f>"35-2014.00"</f>
        <v>35-2014.00</v>
      </c>
      <c r="BE776" t="s">
        <v>221</v>
      </c>
      <c r="BF776" t="s">
        <v>12398</v>
      </c>
      <c r="BG776" t="s">
        <v>3966</v>
      </c>
      <c r="BH776">
        <v>10</v>
      </c>
      <c r="BI776">
        <v>10</v>
      </c>
      <c r="BJ776" s="1">
        <v>45658</v>
      </c>
      <c r="BK776" s="1">
        <v>46022</v>
      </c>
      <c r="BL776" s="1">
        <v>45658</v>
      </c>
      <c r="BM776" s="1">
        <v>46022</v>
      </c>
      <c r="BN776">
        <v>35</v>
      </c>
      <c r="BO776">
        <v>0</v>
      </c>
      <c r="BP776">
        <v>7</v>
      </c>
      <c r="BQ776">
        <v>7</v>
      </c>
      <c r="BR776">
        <v>7</v>
      </c>
      <c r="BS776">
        <v>7</v>
      </c>
      <c r="BT776">
        <v>7</v>
      </c>
      <c r="BU776">
        <v>0</v>
      </c>
      <c r="BV776" t="str">
        <f t="shared" si="13"/>
        <v>8:00 AM</v>
      </c>
      <c r="BW776" t="str">
        <f>"4:00 PM"</f>
        <v>4:00 PM</v>
      </c>
      <c r="BX776" t="s">
        <v>240</v>
      </c>
      <c r="BY776">
        <v>0</v>
      </c>
      <c r="BZ776">
        <v>12</v>
      </c>
      <c r="CA776" t="s">
        <v>115</v>
      </c>
      <c r="CC776" s="2" t="s">
        <v>12399</v>
      </c>
      <c r="CD776" t="s">
        <v>9264</v>
      </c>
      <c r="CF776" t="s">
        <v>128</v>
      </c>
      <c r="CG776" t="s">
        <v>120</v>
      </c>
      <c r="CH776" s="3">
        <v>96950</v>
      </c>
      <c r="CI776" s="4">
        <v>8.83</v>
      </c>
      <c r="CJ776" s="4">
        <v>8.83</v>
      </c>
      <c r="CK776" s="4">
        <v>13.25</v>
      </c>
      <c r="CL776" s="4">
        <v>13.25</v>
      </c>
      <c r="CM776" t="s">
        <v>136</v>
      </c>
      <c r="CN776" t="s">
        <v>1343</v>
      </c>
      <c r="CO776" t="s">
        <v>137</v>
      </c>
      <c r="CQ776" t="s">
        <v>115</v>
      </c>
      <c r="CR776" t="s">
        <v>138</v>
      </c>
      <c r="CS776" t="s">
        <v>139</v>
      </c>
      <c r="CT776" t="s">
        <v>138</v>
      </c>
      <c r="CU776" t="s">
        <v>139</v>
      </c>
      <c r="CV776" t="s">
        <v>138</v>
      </c>
      <c r="CW776" t="s">
        <v>139</v>
      </c>
      <c r="CX776" t="s">
        <v>8220</v>
      </c>
      <c r="CY776" s="10">
        <v>16702355009</v>
      </c>
      <c r="CZ776" t="s">
        <v>1354</v>
      </c>
      <c r="DA776" t="s">
        <v>139</v>
      </c>
      <c r="DB776" t="s">
        <v>138</v>
      </c>
      <c r="DC776" t="s">
        <v>138</v>
      </c>
    </row>
    <row r="777" spans="1:112" ht="14.45" customHeight="1" x14ac:dyDescent="0.25">
      <c r="A777" t="s">
        <v>13314</v>
      </c>
      <c r="B777" t="s">
        <v>1155</v>
      </c>
      <c r="C777" s="1">
        <v>45554</v>
      </c>
      <c r="D777" s="1">
        <v>45615</v>
      </c>
      <c r="E777" t="s">
        <v>210</v>
      </c>
      <c r="F777" s="1">
        <v>45639</v>
      </c>
      <c r="G777" t="s">
        <v>115</v>
      </c>
      <c r="H777" t="s">
        <v>115</v>
      </c>
      <c r="I777" t="s">
        <v>115</v>
      </c>
      <c r="J777" t="s">
        <v>960</v>
      </c>
      <c r="L777" t="s">
        <v>4649</v>
      </c>
      <c r="N777" t="s">
        <v>128</v>
      </c>
      <c r="O777" t="s">
        <v>120</v>
      </c>
      <c r="P777" s="3">
        <v>96950</v>
      </c>
      <c r="Q777" t="s">
        <v>121</v>
      </c>
      <c r="S777" s="10">
        <v>16702343423</v>
      </c>
      <c r="U777" t="s">
        <v>962</v>
      </c>
      <c r="V777">
        <v>332321</v>
      </c>
      <c r="W777" t="s">
        <v>123</v>
      </c>
      <c r="Y777" t="s">
        <v>963</v>
      </c>
      <c r="Z777" t="s">
        <v>964</v>
      </c>
      <c r="AB777" t="s">
        <v>965</v>
      </c>
      <c r="AC777" t="s">
        <v>13315</v>
      </c>
      <c r="AE777" t="s">
        <v>128</v>
      </c>
      <c r="AF777" t="s">
        <v>120</v>
      </c>
      <c r="AG777" s="3">
        <v>96950</v>
      </c>
      <c r="AH777" t="s">
        <v>121</v>
      </c>
      <c r="AI777" t="s">
        <v>1369</v>
      </c>
      <c r="AJ777" s="10">
        <v>16702343423</v>
      </c>
      <c r="AL777" t="s">
        <v>5957</v>
      </c>
      <c r="BD777" t="str">
        <f>"51-9198.00"</f>
        <v>51-9198.00</v>
      </c>
      <c r="BE777" t="s">
        <v>2301</v>
      </c>
      <c r="BF777" t="s">
        <v>5958</v>
      </c>
      <c r="BG777" t="s">
        <v>5959</v>
      </c>
      <c r="BH777">
        <v>3</v>
      </c>
      <c r="BI777">
        <v>2</v>
      </c>
      <c r="BJ777" s="1">
        <v>45641</v>
      </c>
      <c r="BK777" s="1">
        <v>46005</v>
      </c>
      <c r="BL777" s="1">
        <v>45641</v>
      </c>
      <c r="BM777" s="1">
        <v>46005</v>
      </c>
      <c r="BN777">
        <v>40</v>
      </c>
      <c r="BO777">
        <v>0</v>
      </c>
      <c r="BP777">
        <v>8</v>
      </c>
      <c r="BQ777">
        <v>8</v>
      </c>
      <c r="BR777">
        <v>8</v>
      </c>
      <c r="BS777">
        <v>8</v>
      </c>
      <c r="BT777">
        <v>8</v>
      </c>
      <c r="BU777">
        <v>0</v>
      </c>
      <c r="BV777" t="str">
        <f t="shared" si="13"/>
        <v>8:00 AM</v>
      </c>
      <c r="BW777" t="str">
        <f>"5:00 PM"</f>
        <v>5:00 PM</v>
      </c>
      <c r="BX777" t="s">
        <v>133</v>
      </c>
      <c r="BY777">
        <v>0</v>
      </c>
      <c r="BZ777">
        <v>12</v>
      </c>
      <c r="CA777" t="s">
        <v>115</v>
      </c>
      <c r="CC777" s="2" t="s">
        <v>5960</v>
      </c>
      <c r="CD777" t="s">
        <v>13316</v>
      </c>
      <c r="CF777" t="s">
        <v>119</v>
      </c>
      <c r="CG777" t="s">
        <v>120</v>
      </c>
      <c r="CH777" s="3">
        <v>96950</v>
      </c>
      <c r="CI777" s="4">
        <v>8.23</v>
      </c>
      <c r="CJ777" s="4">
        <v>8.7100000000000009</v>
      </c>
      <c r="CK777" s="4">
        <v>12.35</v>
      </c>
      <c r="CL777" s="4">
        <v>13.07</v>
      </c>
      <c r="CM777" t="s">
        <v>136</v>
      </c>
      <c r="CO777" t="s">
        <v>137</v>
      </c>
      <c r="CQ777" t="s">
        <v>115</v>
      </c>
      <c r="CR777" t="s">
        <v>138</v>
      </c>
      <c r="CS777" t="s">
        <v>138</v>
      </c>
      <c r="CT777" t="s">
        <v>138</v>
      </c>
      <c r="CU777" t="s">
        <v>139</v>
      </c>
      <c r="CV777" t="s">
        <v>138</v>
      </c>
      <c r="CW777" t="s">
        <v>139</v>
      </c>
      <c r="CX777" t="s">
        <v>13317</v>
      </c>
      <c r="CY777" s="10">
        <v>16702343423</v>
      </c>
      <c r="CZ777" t="s">
        <v>968</v>
      </c>
      <c r="DA777" t="s">
        <v>139</v>
      </c>
      <c r="DB777" t="s">
        <v>138</v>
      </c>
      <c r="DC777" t="s">
        <v>115</v>
      </c>
    </row>
    <row r="778" spans="1:112" ht="14.45" customHeight="1" x14ac:dyDescent="0.25">
      <c r="A778" t="s">
        <v>13364</v>
      </c>
      <c r="B778" t="s">
        <v>248</v>
      </c>
      <c r="C778" s="1">
        <v>45563</v>
      </c>
      <c r="D778" s="1">
        <v>45615</v>
      </c>
      <c r="E778" t="s">
        <v>114</v>
      </c>
      <c r="G778" t="s">
        <v>115</v>
      </c>
      <c r="H778" t="s">
        <v>115</v>
      </c>
      <c r="I778" t="s">
        <v>115</v>
      </c>
      <c r="J778" t="s">
        <v>2977</v>
      </c>
      <c r="K778" t="s">
        <v>11662</v>
      </c>
      <c r="L778" t="s">
        <v>5738</v>
      </c>
      <c r="N778" t="s">
        <v>119</v>
      </c>
      <c r="O778" t="s">
        <v>120</v>
      </c>
      <c r="P778" s="3">
        <v>96950</v>
      </c>
      <c r="Q778" t="s">
        <v>121</v>
      </c>
      <c r="R778" t="s">
        <v>4424</v>
      </c>
      <c r="S778" s="10">
        <v>16709899218</v>
      </c>
      <c r="U778" t="s">
        <v>2980</v>
      </c>
      <c r="V778">
        <v>812199</v>
      </c>
      <c r="W778" t="s">
        <v>123</v>
      </c>
      <c r="Y778" t="s">
        <v>2981</v>
      </c>
      <c r="Z778" t="s">
        <v>2982</v>
      </c>
      <c r="AA778" t="s">
        <v>2983</v>
      </c>
      <c r="AB778" t="s">
        <v>5739</v>
      </c>
      <c r="AC778" t="s">
        <v>5738</v>
      </c>
      <c r="AE778" t="s">
        <v>119</v>
      </c>
      <c r="AF778" t="s">
        <v>120</v>
      </c>
      <c r="AG778" s="3">
        <v>96950</v>
      </c>
      <c r="AH778" t="s">
        <v>121</v>
      </c>
      <c r="AI778" t="s">
        <v>4424</v>
      </c>
      <c r="AJ778" s="10">
        <v>16709899218</v>
      </c>
      <c r="AL778" t="s">
        <v>2985</v>
      </c>
      <c r="BD778" t="str">
        <f>"31-9011.00"</f>
        <v>31-9011.00</v>
      </c>
      <c r="BE778" t="s">
        <v>671</v>
      </c>
      <c r="BF778" t="s">
        <v>6055</v>
      </c>
      <c r="BG778" t="s">
        <v>6056</v>
      </c>
      <c r="BH778">
        <v>8</v>
      </c>
      <c r="BI778">
        <v>8</v>
      </c>
      <c r="BJ778" s="1">
        <v>45658</v>
      </c>
      <c r="BK778" s="1">
        <v>46022</v>
      </c>
      <c r="BL778" s="1">
        <v>45658</v>
      </c>
      <c r="BM778" s="1">
        <v>46022</v>
      </c>
      <c r="BN778">
        <v>35</v>
      </c>
      <c r="BO778">
        <v>0</v>
      </c>
      <c r="BP778">
        <v>7</v>
      </c>
      <c r="BQ778">
        <v>7</v>
      </c>
      <c r="BR778">
        <v>7</v>
      </c>
      <c r="BS778">
        <v>7</v>
      </c>
      <c r="BT778">
        <v>7</v>
      </c>
      <c r="BU778">
        <v>0</v>
      </c>
      <c r="BV778" t="str">
        <f t="shared" si="13"/>
        <v>8:00 AM</v>
      </c>
      <c r="BW778" t="str">
        <f>"4:00 PM"</f>
        <v>4:00 PM</v>
      </c>
      <c r="BX778" t="s">
        <v>133</v>
      </c>
      <c r="BY778">
        <v>0</v>
      </c>
      <c r="BZ778">
        <v>12</v>
      </c>
      <c r="CA778" t="s">
        <v>115</v>
      </c>
      <c r="CC778" t="s">
        <v>6057</v>
      </c>
      <c r="CD778" t="s">
        <v>6058</v>
      </c>
      <c r="CF778" t="s">
        <v>119</v>
      </c>
      <c r="CG778" t="s">
        <v>120</v>
      </c>
      <c r="CH778" s="3">
        <v>96950</v>
      </c>
      <c r="CI778" s="4">
        <v>12.37</v>
      </c>
      <c r="CJ778" s="4">
        <v>12.37</v>
      </c>
      <c r="CK778" s="4">
        <v>18.55</v>
      </c>
      <c r="CL778" s="4">
        <v>18.55</v>
      </c>
      <c r="CM778" t="s">
        <v>136</v>
      </c>
      <c r="CN778" t="s">
        <v>449</v>
      </c>
      <c r="CO778" t="s">
        <v>137</v>
      </c>
      <c r="CQ778" t="s">
        <v>115</v>
      </c>
      <c r="CR778" t="s">
        <v>138</v>
      </c>
      <c r="CS778" t="s">
        <v>138</v>
      </c>
      <c r="CT778" t="s">
        <v>138</v>
      </c>
      <c r="CU778" t="s">
        <v>139</v>
      </c>
      <c r="CV778" t="s">
        <v>138</v>
      </c>
      <c r="CW778" t="s">
        <v>138</v>
      </c>
      <c r="CX778" t="s">
        <v>6059</v>
      </c>
      <c r="CY778" s="10">
        <v>16709899218</v>
      </c>
      <c r="CZ778" t="s">
        <v>2985</v>
      </c>
      <c r="DA778" t="s">
        <v>139</v>
      </c>
      <c r="DB778" t="s">
        <v>138</v>
      </c>
      <c r="DC778" t="s">
        <v>115</v>
      </c>
      <c r="DD778" t="s">
        <v>2981</v>
      </c>
      <c r="DE778" t="s">
        <v>2982</v>
      </c>
      <c r="DF778" t="s">
        <v>149</v>
      </c>
      <c r="DG778" t="s">
        <v>11662</v>
      </c>
      <c r="DH778" t="s">
        <v>2985</v>
      </c>
    </row>
    <row r="779" spans="1:112" ht="14.45" customHeight="1" x14ac:dyDescent="0.25">
      <c r="A779" t="s">
        <v>3093</v>
      </c>
      <c r="B779" t="s">
        <v>248</v>
      </c>
      <c r="C779" s="1">
        <v>45554</v>
      </c>
      <c r="D779" s="1">
        <v>45616</v>
      </c>
      <c r="E779" t="s">
        <v>114</v>
      </c>
      <c r="G779" t="s">
        <v>115</v>
      </c>
      <c r="H779" t="s">
        <v>115</v>
      </c>
      <c r="I779" t="s">
        <v>115</v>
      </c>
      <c r="J779" t="s">
        <v>3094</v>
      </c>
      <c r="L779" t="s">
        <v>3095</v>
      </c>
      <c r="M779" t="s">
        <v>3096</v>
      </c>
      <c r="N779" t="s">
        <v>119</v>
      </c>
      <c r="O779" t="s">
        <v>120</v>
      </c>
      <c r="P779" s="3">
        <v>96950</v>
      </c>
      <c r="Q779" t="s">
        <v>121</v>
      </c>
      <c r="S779" s="10">
        <v>16702887999</v>
      </c>
      <c r="U779" t="s">
        <v>3097</v>
      </c>
      <c r="V779">
        <v>56173</v>
      </c>
      <c r="W779" t="s">
        <v>123</v>
      </c>
      <c r="Y779" t="s">
        <v>3098</v>
      </c>
      <c r="Z779" t="s">
        <v>3099</v>
      </c>
      <c r="AA779" t="s">
        <v>3100</v>
      </c>
      <c r="AB779" t="s">
        <v>295</v>
      </c>
      <c r="AC779" t="s">
        <v>3095</v>
      </c>
      <c r="AD779" t="s">
        <v>3096</v>
      </c>
      <c r="AE779" t="s">
        <v>119</v>
      </c>
      <c r="AF779" t="s">
        <v>120</v>
      </c>
      <c r="AG779" s="3">
        <v>96950</v>
      </c>
      <c r="AH779" t="s">
        <v>121</v>
      </c>
      <c r="AJ779" s="10">
        <v>16702887999</v>
      </c>
      <c r="AL779" t="s">
        <v>3101</v>
      </c>
      <c r="BD779" t="str">
        <f>"49-3042.00"</f>
        <v>49-3042.00</v>
      </c>
      <c r="BE779" t="s">
        <v>1508</v>
      </c>
      <c r="BF779" t="s">
        <v>3102</v>
      </c>
      <c r="BG779" t="s">
        <v>1847</v>
      </c>
      <c r="BH779">
        <v>1</v>
      </c>
      <c r="BI779">
        <v>1</v>
      </c>
      <c r="BJ779" s="1">
        <v>45672</v>
      </c>
      <c r="BK779" s="1">
        <v>46036</v>
      </c>
      <c r="BL779" s="1">
        <v>45672</v>
      </c>
      <c r="BM779" s="1">
        <v>46036</v>
      </c>
      <c r="BN779">
        <v>40</v>
      </c>
      <c r="BO779">
        <v>0</v>
      </c>
      <c r="BP779">
        <v>8</v>
      </c>
      <c r="BQ779">
        <v>8</v>
      </c>
      <c r="BR779">
        <v>8</v>
      </c>
      <c r="BS779">
        <v>8</v>
      </c>
      <c r="BT779">
        <v>8</v>
      </c>
      <c r="BU779">
        <v>0</v>
      </c>
      <c r="BV779" t="str">
        <f t="shared" si="13"/>
        <v>8:00 AM</v>
      </c>
      <c r="BW779" t="str">
        <f>"5:00 PM"</f>
        <v>5:00 PM</v>
      </c>
      <c r="BX779" t="s">
        <v>133</v>
      </c>
      <c r="BY779">
        <v>0</v>
      </c>
      <c r="BZ779">
        <v>24</v>
      </c>
      <c r="CA779" t="s">
        <v>115</v>
      </c>
      <c r="CC779" t="s">
        <v>240</v>
      </c>
      <c r="CD779" t="s">
        <v>3095</v>
      </c>
      <c r="CE779" t="s">
        <v>3096</v>
      </c>
      <c r="CF779" t="s">
        <v>119</v>
      </c>
      <c r="CG779" t="s">
        <v>120</v>
      </c>
      <c r="CH779" s="3">
        <v>96950</v>
      </c>
      <c r="CI779" s="4">
        <v>12.48</v>
      </c>
      <c r="CJ779" s="4">
        <v>12.48</v>
      </c>
      <c r="CK779" s="4">
        <v>0</v>
      </c>
      <c r="CL779" s="4">
        <v>0</v>
      </c>
      <c r="CM779" t="s">
        <v>136</v>
      </c>
      <c r="CN779" t="s">
        <v>240</v>
      </c>
      <c r="CO779" t="s">
        <v>137</v>
      </c>
      <c r="CQ779" t="s">
        <v>115</v>
      </c>
      <c r="CR779" t="s">
        <v>138</v>
      </c>
      <c r="CS779" t="s">
        <v>139</v>
      </c>
      <c r="CT779" t="s">
        <v>139</v>
      </c>
      <c r="CU779" t="s">
        <v>139</v>
      </c>
      <c r="CV779" t="s">
        <v>138</v>
      </c>
      <c r="CW779" t="s">
        <v>139</v>
      </c>
      <c r="CX779" t="s">
        <v>3103</v>
      </c>
      <c r="CY779" s="10">
        <v>16702887999</v>
      </c>
      <c r="CZ779" t="s">
        <v>3101</v>
      </c>
      <c r="DA779" t="s">
        <v>139</v>
      </c>
      <c r="DB779" t="s">
        <v>138</v>
      </c>
      <c r="DC779" t="s">
        <v>115</v>
      </c>
    </row>
    <row r="780" spans="1:112" ht="14.45" customHeight="1" x14ac:dyDescent="0.25">
      <c r="A780" t="s">
        <v>4333</v>
      </c>
      <c r="B780" t="s">
        <v>248</v>
      </c>
      <c r="C780" s="1">
        <v>45573</v>
      </c>
      <c r="D780" s="1">
        <v>45616</v>
      </c>
      <c r="E780" t="s">
        <v>114</v>
      </c>
      <c r="G780" t="s">
        <v>115</v>
      </c>
      <c r="H780" t="s">
        <v>115</v>
      </c>
      <c r="I780" t="s">
        <v>115</v>
      </c>
      <c r="J780" t="s">
        <v>2213</v>
      </c>
      <c r="K780" t="s">
        <v>2257</v>
      </c>
      <c r="L780" t="s">
        <v>2215</v>
      </c>
      <c r="M780" t="s">
        <v>4334</v>
      </c>
      <c r="N780" t="s">
        <v>128</v>
      </c>
      <c r="O780" t="s">
        <v>120</v>
      </c>
      <c r="P780" s="3">
        <v>96950</v>
      </c>
      <c r="Q780" t="s">
        <v>121</v>
      </c>
      <c r="R780" t="s">
        <v>139</v>
      </c>
      <c r="S780" s="10">
        <v>16702872348</v>
      </c>
      <c r="U780" t="s">
        <v>2217</v>
      </c>
      <c r="V780">
        <v>561612</v>
      </c>
      <c r="W780" t="s">
        <v>123</v>
      </c>
      <c r="Y780" t="s">
        <v>1710</v>
      </c>
      <c r="Z780" t="s">
        <v>2218</v>
      </c>
      <c r="AA780" t="s">
        <v>2219</v>
      </c>
      <c r="AB780" t="s">
        <v>2220</v>
      </c>
      <c r="AC780" t="s">
        <v>2215</v>
      </c>
      <c r="AD780" t="s">
        <v>4334</v>
      </c>
      <c r="AE780" t="s">
        <v>128</v>
      </c>
      <c r="AF780" t="s">
        <v>120</v>
      </c>
      <c r="AG780" s="3">
        <v>96950</v>
      </c>
      <c r="AH780" t="s">
        <v>121</v>
      </c>
      <c r="AJ780" s="10">
        <v>16702872348</v>
      </c>
      <c r="AL780" t="s">
        <v>2221</v>
      </c>
      <c r="BD780" t="str">
        <f>"33-9032.00"</f>
        <v>33-9032.00</v>
      </c>
      <c r="BE780" t="s">
        <v>1641</v>
      </c>
      <c r="BF780" t="s">
        <v>2258</v>
      </c>
      <c r="BG780" t="s">
        <v>1643</v>
      </c>
      <c r="BH780">
        <v>3</v>
      </c>
      <c r="BI780">
        <v>3</v>
      </c>
      <c r="BJ780" s="1">
        <v>45689</v>
      </c>
      <c r="BK780" s="1">
        <v>46053</v>
      </c>
      <c r="BL780" s="1">
        <v>45689</v>
      </c>
      <c r="BM780" s="1">
        <v>46053</v>
      </c>
      <c r="BN780">
        <v>40</v>
      </c>
      <c r="BO780">
        <v>0</v>
      </c>
      <c r="BP780">
        <v>8</v>
      </c>
      <c r="BQ780">
        <v>8</v>
      </c>
      <c r="BR780">
        <v>8</v>
      </c>
      <c r="BS780">
        <v>8</v>
      </c>
      <c r="BT780">
        <v>8</v>
      </c>
      <c r="BU780">
        <v>0</v>
      </c>
      <c r="BV780" t="str">
        <f t="shared" si="13"/>
        <v>8:00 AM</v>
      </c>
      <c r="BW780" t="str">
        <f>"5:00 PM"</f>
        <v>5:00 PM</v>
      </c>
      <c r="BX780" t="s">
        <v>133</v>
      </c>
      <c r="BY780">
        <v>0</v>
      </c>
      <c r="BZ780">
        <v>6</v>
      </c>
      <c r="CA780" t="s">
        <v>115</v>
      </c>
      <c r="CC780" t="s">
        <v>4335</v>
      </c>
      <c r="CD780" t="s">
        <v>2216</v>
      </c>
      <c r="CE780" t="s">
        <v>2215</v>
      </c>
      <c r="CF780" t="s">
        <v>128</v>
      </c>
      <c r="CG780" t="s">
        <v>120</v>
      </c>
      <c r="CH780" s="3">
        <v>96950</v>
      </c>
      <c r="CI780" s="4">
        <v>8.15</v>
      </c>
      <c r="CJ780" s="4">
        <v>8.15</v>
      </c>
      <c r="CK780" s="4">
        <v>12.22</v>
      </c>
      <c r="CL780" s="4">
        <v>12.22</v>
      </c>
      <c r="CM780" t="s">
        <v>136</v>
      </c>
      <c r="CN780" t="s">
        <v>191</v>
      </c>
      <c r="CO780" t="s">
        <v>137</v>
      </c>
      <c r="CQ780" t="s">
        <v>115</v>
      </c>
      <c r="CR780" t="s">
        <v>138</v>
      </c>
      <c r="CS780" t="s">
        <v>139</v>
      </c>
      <c r="CT780" t="s">
        <v>138</v>
      </c>
      <c r="CU780" t="s">
        <v>139</v>
      </c>
      <c r="CV780" t="s">
        <v>138</v>
      </c>
      <c r="CW780" t="s">
        <v>139</v>
      </c>
      <c r="CX780" t="s">
        <v>2225</v>
      </c>
      <c r="CY780" s="10">
        <v>16702872348</v>
      </c>
      <c r="CZ780" t="s">
        <v>2221</v>
      </c>
      <c r="DA780" t="s">
        <v>417</v>
      </c>
      <c r="DB780" t="s">
        <v>138</v>
      </c>
      <c r="DC780" t="s">
        <v>115</v>
      </c>
    </row>
    <row r="781" spans="1:112" ht="14.45" customHeight="1" x14ac:dyDescent="0.25">
      <c r="A781" t="s">
        <v>4479</v>
      </c>
      <c r="B781" t="s">
        <v>248</v>
      </c>
      <c r="C781" s="1">
        <v>45574</v>
      </c>
      <c r="D781" s="1">
        <v>45616</v>
      </c>
      <c r="E781" t="s">
        <v>114</v>
      </c>
      <c r="G781" t="s">
        <v>115</v>
      </c>
      <c r="H781" t="s">
        <v>115</v>
      </c>
      <c r="I781" t="s">
        <v>115</v>
      </c>
      <c r="J781" t="s">
        <v>249</v>
      </c>
      <c r="L781" t="s">
        <v>250</v>
      </c>
      <c r="M781" t="s">
        <v>251</v>
      </c>
      <c r="N781" t="s">
        <v>119</v>
      </c>
      <c r="O781" t="s">
        <v>120</v>
      </c>
      <c r="P781" s="3">
        <v>96950</v>
      </c>
      <c r="Q781" t="s">
        <v>121</v>
      </c>
      <c r="S781" s="10">
        <v>16702368202</v>
      </c>
      <c r="T781">
        <v>3554</v>
      </c>
      <c r="U781" t="s">
        <v>252</v>
      </c>
      <c r="V781">
        <v>62211</v>
      </c>
      <c r="W781" t="s">
        <v>123</v>
      </c>
      <c r="Y781" t="s">
        <v>253</v>
      </c>
      <c r="Z781" t="s">
        <v>254</v>
      </c>
      <c r="AA781" t="s">
        <v>255</v>
      </c>
      <c r="AB781" t="s">
        <v>256</v>
      </c>
      <c r="AC781" t="s">
        <v>250</v>
      </c>
      <c r="AD781" t="s">
        <v>251</v>
      </c>
      <c r="AE781" t="s">
        <v>119</v>
      </c>
      <c r="AF781" t="s">
        <v>120</v>
      </c>
      <c r="AG781" s="3">
        <v>96950</v>
      </c>
      <c r="AH781" t="s">
        <v>121</v>
      </c>
      <c r="AJ781" s="10">
        <v>16702368202</v>
      </c>
      <c r="AK781">
        <v>3554</v>
      </c>
      <c r="AL781" t="s">
        <v>257</v>
      </c>
      <c r="BD781" t="str">
        <f>"29-1141.00"</f>
        <v>29-1141.00</v>
      </c>
      <c r="BE781" t="s">
        <v>258</v>
      </c>
      <c r="BF781" t="s">
        <v>259</v>
      </c>
      <c r="BG781" t="s">
        <v>258</v>
      </c>
      <c r="BH781">
        <v>40</v>
      </c>
      <c r="BI781">
        <v>40</v>
      </c>
      <c r="BJ781" s="1">
        <v>45689</v>
      </c>
      <c r="BK781" s="1">
        <v>46053</v>
      </c>
      <c r="BL781" s="1">
        <v>45689</v>
      </c>
      <c r="BM781" s="1">
        <v>46053</v>
      </c>
      <c r="BN781">
        <v>40</v>
      </c>
      <c r="BO781">
        <v>12</v>
      </c>
      <c r="BP781">
        <v>12</v>
      </c>
      <c r="BQ781">
        <v>12</v>
      </c>
      <c r="BR781">
        <v>4</v>
      </c>
      <c r="BS781">
        <v>0</v>
      </c>
      <c r="BT781">
        <v>0</v>
      </c>
      <c r="BU781">
        <v>0</v>
      </c>
      <c r="BV781" t="str">
        <f>"7:30 AM"</f>
        <v>7:30 AM</v>
      </c>
      <c r="BW781" t="str">
        <f>"7:30 PM"</f>
        <v>7:30 PM</v>
      </c>
      <c r="BX781" t="s">
        <v>189</v>
      </c>
      <c r="BY781">
        <v>0</v>
      </c>
      <c r="BZ781">
        <v>0</v>
      </c>
      <c r="CA781" t="s">
        <v>115</v>
      </c>
      <c r="CC781" s="2" t="s">
        <v>260</v>
      </c>
      <c r="CD781" t="s">
        <v>250</v>
      </c>
      <c r="CE781" t="s">
        <v>251</v>
      </c>
      <c r="CF781" t="s">
        <v>119</v>
      </c>
      <c r="CG781" t="s">
        <v>120</v>
      </c>
      <c r="CH781" s="3">
        <v>96950</v>
      </c>
      <c r="CI781" s="4">
        <v>22.22</v>
      </c>
      <c r="CJ781" s="4">
        <v>32.9</v>
      </c>
      <c r="CM781" t="s">
        <v>136</v>
      </c>
      <c r="CN781" t="s">
        <v>4480</v>
      </c>
      <c r="CO781" t="s">
        <v>137</v>
      </c>
      <c r="CQ781" t="s">
        <v>138</v>
      </c>
      <c r="CR781" t="s">
        <v>138</v>
      </c>
      <c r="CS781" t="s">
        <v>139</v>
      </c>
      <c r="CT781" t="s">
        <v>139</v>
      </c>
      <c r="CU781" t="s">
        <v>139</v>
      </c>
      <c r="CV781" t="s">
        <v>138</v>
      </c>
      <c r="CW781" t="s">
        <v>139</v>
      </c>
      <c r="CX781" t="s">
        <v>4481</v>
      </c>
      <c r="CY781" s="10">
        <v>16702368202</v>
      </c>
      <c r="CZ781" t="s">
        <v>263</v>
      </c>
      <c r="DA781" t="s">
        <v>938</v>
      </c>
      <c r="DB781" t="s">
        <v>138</v>
      </c>
      <c r="DC781" t="s">
        <v>115</v>
      </c>
      <c r="DD781" t="s">
        <v>264</v>
      </c>
      <c r="DE781" t="s">
        <v>265</v>
      </c>
      <c r="DF781" t="s">
        <v>4316</v>
      </c>
      <c r="DG781" t="s">
        <v>249</v>
      </c>
      <c r="DH781" t="s">
        <v>267</v>
      </c>
    </row>
    <row r="782" spans="1:112" ht="14.45" customHeight="1" x14ac:dyDescent="0.25">
      <c r="A782" t="s">
        <v>5039</v>
      </c>
      <c r="B782" t="s">
        <v>158</v>
      </c>
      <c r="C782" s="1">
        <v>45545</v>
      </c>
      <c r="D782" s="1">
        <v>45616</v>
      </c>
      <c r="E782" t="s">
        <v>114</v>
      </c>
      <c r="G782" t="s">
        <v>115</v>
      </c>
      <c r="H782" t="s">
        <v>115</v>
      </c>
      <c r="I782" t="s">
        <v>115</v>
      </c>
      <c r="J782" t="s">
        <v>2187</v>
      </c>
      <c r="K782" t="s">
        <v>2187</v>
      </c>
      <c r="L782" t="s">
        <v>2188</v>
      </c>
      <c r="N782" t="s">
        <v>119</v>
      </c>
      <c r="O782" t="s">
        <v>120</v>
      </c>
      <c r="P782" s="3">
        <v>96950</v>
      </c>
      <c r="Q782" t="s">
        <v>121</v>
      </c>
      <c r="S782" s="10">
        <v>16702331818</v>
      </c>
      <c r="U782" t="s">
        <v>2189</v>
      </c>
      <c r="V782">
        <v>812199</v>
      </c>
      <c r="W782" t="s">
        <v>123</v>
      </c>
      <c r="Y782" t="s">
        <v>2190</v>
      </c>
      <c r="Z782" t="s">
        <v>2191</v>
      </c>
      <c r="AB782" t="s">
        <v>295</v>
      </c>
      <c r="AC782" t="s">
        <v>5040</v>
      </c>
      <c r="AE782" t="s">
        <v>119</v>
      </c>
      <c r="AF782" t="s">
        <v>120</v>
      </c>
      <c r="AG782" s="3">
        <v>96950</v>
      </c>
      <c r="AH782" t="s">
        <v>121</v>
      </c>
      <c r="AJ782" s="10">
        <v>16702331818</v>
      </c>
      <c r="AL782" t="s">
        <v>2193</v>
      </c>
      <c r="BD782" t="str">
        <f>"39-5092.00"</f>
        <v>39-5092.00</v>
      </c>
      <c r="BE782" t="s">
        <v>311</v>
      </c>
      <c r="BF782" t="s">
        <v>5041</v>
      </c>
      <c r="BG782" t="s">
        <v>5042</v>
      </c>
      <c r="BH782">
        <v>3</v>
      </c>
      <c r="BJ782" s="1">
        <v>45597</v>
      </c>
      <c r="BK782" s="1">
        <v>45961</v>
      </c>
      <c r="BN782">
        <v>40</v>
      </c>
      <c r="BO782">
        <v>6</v>
      </c>
      <c r="BP782">
        <v>0</v>
      </c>
      <c r="BQ782">
        <v>7</v>
      </c>
      <c r="BR782">
        <v>7</v>
      </c>
      <c r="BS782">
        <v>7</v>
      </c>
      <c r="BT782">
        <v>7</v>
      </c>
      <c r="BU782">
        <v>6</v>
      </c>
      <c r="BV782" t="str">
        <f>"12:00 PM"</f>
        <v>12:00 PM</v>
      </c>
      <c r="BW782" t="str">
        <f>"7:00 PM"</f>
        <v>7:00 PM</v>
      </c>
      <c r="BX782" t="s">
        <v>240</v>
      </c>
      <c r="BY782">
        <v>12</v>
      </c>
      <c r="BZ782">
        <v>12</v>
      </c>
      <c r="CA782" t="s">
        <v>115</v>
      </c>
      <c r="CC782" t="s">
        <v>5043</v>
      </c>
      <c r="CD782" t="s">
        <v>2197</v>
      </c>
      <c r="CF782" t="s">
        <v>119</v>
      </c>
      <c r="CG782" t="s">
        <v>120</v>
      </c>
      <c r="CH782" s="3">
        <v>96950</v>
      </c>
      <c r="CI782" s="4">
        <v>8.14</v>
      </c>
      <c r="CJ782" s="4">
        <v>8.5</v>
      </c>
      <c r="CK782" s="4">
        <v>12.21</v>
      </c>
      <c r="CL782" s="4">
        <v>12.75</v>
      </c>
      <c r="CM782" t="s">
        <v>136</v>
      </c>
      <c r="CO782" t="s">
        <v>137</v>
      </c>
      <c r="CQ782" t="s">
        <v>115</v>
      </c>
      <c r="CR782" t="s">
        <v>138</v>
      </c>
      <c r="CS782" t="s">
        <v>139</v>
      </c>
      <c r="CT782" t="s">
        <v>138</v>
      </c>
      <c r="CU782" t="s">
        <v>138</v>
      </c>
      <c r="CV782" t="s">
        <v>138</v>
      </c>
      <c r="CW782" t="s">
        <v>138</v>
      </c>
      <c r="CX782" t="s">
        <v>5044</v>
      </c>
      <c r="CY782" s="10">
        <v>16702331818</v>
      </c>
      <c r="CZ782" t="s">
        <v>2193</v>
      </c>
      <c r="DA782" t="s">
        <v>139</v>
      </c>
      <c r="DB782" t="s">
        <v>138</v>
      </c>
      <c r="DC782" t="s">
        <v>115</v>
      </c>
    </row>
    <row r="783" spans="1:112" ht="14.45" customHeight="1" x14ac:dyDescent="0.25">
      <c r="A783" t="s">
        <v>5954</v>
      </c>
      <c r="B783" t="s">
        <v>248</v>
      </c>
      <c r="C783" s="1">
        <v>45554</v>
      </c>
      <c r="D783" s="1">
        <v>45616</v>
      </c>
      <c r="E783" t="s">
        <v>210</v>
      </c>
      <c r="F783" s="1">
        <v>45639</v>
      </c>
      <c r="G783" t="s">
        <v>115</v>
      </c>
      <c r="H783" t="s">
        <v>115</v>
      </c>
      <c r="I783" t="s">
        <v>115</v>
      </c>
      <c r="J783" t="s">
        <v>960</v>
      </c>
      <c r="L783" t="s">
        <v>5955</v>
      </c>
      <c r="N783" t="s">
        <v>128</v>
      </c>
      <c r="O783" t="s">
        <v>120</v>
      </c>
      <c r="P783" s="3">
        <v>96950</v>
      </c>
      <c r="Q783" t="s">
        <v>121</v>
      </c>
      <c r="S783" s="10">
        <v>16702343423</v>
      </c>
      <c r="U783" t="s">
        <v>962</v>
      </c>
      <c r="V783">
        <v>332321</v>
      </c>
      <c r="W783" t="s">
        <v>123</v>
      </c>
      <c r="Y783" t="s">
        <v>963</v>
      </c>
      <c r="Z783" t="s">
        <v>964</v>
      </c>
      <c r="AB783" t="s">
        <v>965</v>
      </c>
      <c r="AC783" t="s">
        <v>5956</v>
      </c>
      <c r="AE783" t="s">
        <v>128</v>
      </c>
      <c r="AF783" t="s">
        <v>120</v>
      </c>
      <c r="AG783" s="3">
        <v>96950</v>
      </c>
      <c r="AH783" t="s">
        <v>121</v>
      </c>
      <c r="AI783" t="s">
        <v>1369</v>
      </c>
      <c r="AJ783" s="10">
        <v>16702343423</v>
      </c>
      <c r="AL783" t="s">
        <v>5957</v>
      </c>
      <c r="BD783" t="str">
        <f>"51-9198.00"</f>
        <v>51-9198.00</v>
      </c>
      <c r="BE783" t="s">
        <v>2301</v>
      </c>
      <c r="BF783" t="s">
        <v>5958</v>
      </c>
      <c r="BG783" t="s">
        <v>5959</v>
      </c>
      <c r="BH783">
        <v>2</v>
      </c>
      <c r="BI783">
        <v>2</v>
      </c>
      <c r="BJ783" s="1">
        <v>45641</v>
      </c>
      <c r="BK783" s="1">
        <v>46005</v>
      </c>
      <c r="BL783" s="1">
        <v>45641</v>
      </c>
      <c r="BM783" s="1">
        <v>46005</v>
      </c>
      <c r="BN783">
        <v>40</v>
      </c>
      <c r="BO783">
        <v>0</v>
      </c>
      <c r="BP783">
        <v>8</v>
      </c>
      <c r="BQ783">
        <v>8</v>
      </c>
      <c r="BR783">
        <v>8</v>
      </c>
      <c r="BS783">
        <v>8</v>
      </c>
      <c r="BT783">
        <v>8</v>
      </c>
      <c r="BU783">
        <v>0</v>
      </c>
      <c r="BV783" t="str">
        <f>"8:00 AM"</f>
        <v>8:00 AM</v>
      </c>
      <c r="BW783" t="str">
        <f>"5:00 PM"</f>
        <v>5:00 PM</v>
      </c>
      <c r="BX783" t="s">
        <v>133</v>
      </c>
      <c r="BY783">
        <v>0</v>
      </c>
      <c r="BZ783">
        <v>12</v>
      </c>
      <c r="CA783" t="s">
        <v>115</v>
      </c>
      <c r="CC783" s="2" t="s">
        <v>5960</v>
      </c>
      <c r="CD783" t="s">
        <v>4653</v>
      </c>
      <c r="CF783" t="s">
        <v>119</v>
      </c>
      <c r="CG783" t="s">
        <v>120</v>
      </c>
      <c r="CH783" s="3">
        <v>96950</v>
      </c>
      <c r="CI783" s="4">
        <v>8.23</v>
      </c>
      <c r="CJ783" s="4">
        <v>8.23</v>
      </c>
      <c r="CK783" s="4">
        <v>12.35</v>
      </c>
      <c r="CL783" s="4">
        <v>12.35</v>
      </c>
      <c r="CM783" t="s">
        <v>136</v>
      </c>
      <c r="CO783" t="s">
        <v>137</v>
      </c>
      <c r="CQ783" t="s">
        <v>115</v>
      </c>
      <c r="CR783" t="s">
        <v>138</v>
      </c>
      <c r="CS783" t="s">
        <v>138</v>
      </c>
      <c r="CT783" t="s">
        <v>138</v>
      </c>
      <c r="CU783" t="s">
        <v>139</v>
      </c>
      <c r="CV783" t="s">
        <v>138</v>
      </c>
      <c r="CW783" t="s">
        <v>139</v>
      </c>
      <c r="CX783" t="s">
        <v>5961</v>
      </c>
      <c r="CY783" s="10">
        <v>16702343423</v>
      </c>
      <c r="CZ783" t="s">
        <v>968</v>
      </c>
      <c r="DA783" t="s">
        <v>139</v>
      </c>
      <c r="DB783" t="s">
        <v>138</v>
      </c>
      <c r="DC783" t="s">
        <v>115</v>
      </c>
    </row>
    <row r="784" spans="1:112" ht="14.45" customHeight="1" x14ac:dyDescent="0.25">
      <c r="A784" t="s">
        <v>6361</v>
      </c>
      <c r="B784" t="s">
        <v>248</v>
      </c>
      <c r="C784" s="1">
        <v>45508</v>
      </c>
      <c r="D784" s="1">
        <v>45616</v>
      </c>
      <c r="E784" t="s">
        <v>114</v>
      </c>
      <c r="G784" t="s">
        <v>115</v>
      </c>
      <c r="H784" t="s">
        <v>115</v>
      </c>
      <c r="I784" t="s">
        <v>115</v>
      </c>
      <c r="J784" t="s">
        <v>6362</v>
      </c>
      <c r="L784" t="s">
        <v>6363</v>
      </c>
      <c r="N784" t="s">
        <v>119</v>
      </c>
      <c r="O784" t="s">
        <v>120</v>
      </c>
      <c r="P784" s="3">
        <v>96950</v>
      </c>
      <c r="Q784" t="s">
        <v>121</v>
      </c>
      <c r="S784" s="10">
        <v>16707896632</v>
      </c>
      <c r="U784" t="s">
        <v>6364</v>
      </c>
      <c r="V784">
        <v>236220</v>
      </c>
      <c r="W784" t="s">
        <v>123</v>
      </c>
      <c r="Y784" t="s">
        <v>6365</v>
      </c>
      <c r="Z784" t="s">
        <v>6366</v>
      </c>
      <c r="AB784" t="s">
        <v>295</v>
      </c>
      <c r="AC784" t="s">
        <v>6363</v>
      </c>
      <c r="AE784" t="s">
        <v>119</v>
      </c>
      <c r="AF784" t="s">
        <v>120</v>
      </c>
      <c r="AG784" s="3">
        <v>96950</v>
      </c>
      <c r="AH784" t="s">
        <v>121</v>
      </c>
      <c r="AJ784" s="10">
        <v>16717773710</v>
      </c>
      <c r="AL784" t="s">
        <v>6367</v>
      </c>
      <c r="BD784" t="str">
        <f>"49-9071.00"</f>
        <v>49-9071.00</v>
      </c>
      <c r="BE784" t="s">
        <v>169</v>
      </c>
      <c r="BF784" t="s">
        <v>6368</v>
      </c>
      <c r="BG784" t="s">
        <v>1417</v>
      </c>
      <c r="BH784">
        <v>8</v>
      </c>
      <c r="BI784">
        <v>8</v>
      </c>
      <c r="BJ784" s="1">
        <v>45566</v>
      </c>
      <c r="BK784" s="1">
        <v>45930</v>
      </c>
      <c r="BL784" s="1">
        <v>45616</v>
      </c>
      <c r="BM784" s="1">
        <v>45930</v>
      </c>
      <c r="BN784">
        <v>40</v>
      </c>
      <c r="BO784">
        <v>0</v>
      </c>
      <c r="BP784">
        <v>8</v>
      </c>
      <c r="BQ784">
        <v>8</v>
      </c>
      <c r="BR784">
        <v>8</v>
      </c>
      <c r="BS784">
        <v>8</v>
      </c>
      <c r="BT784">
        <v>8</v>
      </c>
      <c r="BU784">
        <v>0</v>
      </c>
      <c r="BV784" t="str">
        <f>"8:00 AM"</f>
        <v>8:00 AM</v>
      </c>
      <c r="BW784" t="str">
        <f>"5:00 PM"</f>
        <v>5:00 PM</v>
      </c>
      <c r="BX784" t="s">
        <v>133</v>
      </c>
      <c r="BY784">
        <v>0</v>
      </c>
      <c r="BZ784">
        <v>24</v>
      </c>
      <c r="CA784" t="s">
        <v>115</v>
      </c>
      <c r="CC784" s="2" t="s">
        <v>6369</v>
      </c>
      <c r="CD784" t="s">
        <v>6370</v>
      </c>
      <c r="CE784" t="s">
        <v>6371</v>
      </c>
      <c r="CF784" t="s">
        <v>119</v>
      </c>
      <c r="CG784" t="s">
        <v>120</v>
      </c>
      <c r="CH784" s="3">
        <v>96950</v>
      </c>
      <c r="CI784" s="4">
        <v>9.75</v>
      </c>
      <c r="CJ784" s="4">
        <v>10.5</v>
      </c>
      <c r="CK784" s="4">
        <v>14.63</v>
      </c>
      <c r="CL784" s="4">
        <v>15.75</v>
      </c>
      <c r="CM784" t="s">
        <v>136</v>
      </c>
      <c r="CN784" t="s">
        <v>139</v>
      </c>
      <c r="CO784" t="s">
        <v>137</v>
      </c>
      <c r="CQ784" t="s">
        <v>115</v>
      </c>
      <c r="CR784" t="s">
        <v>138</v>
      </c>
      <c r="CS784" t="s">
        <v>139</v>
      </c>
      <c r="CT784" t="s">
        <v>138</v>
      </c>
      <c r="CU784" t="s">
        <v>139</v>
      </c>
      <c r="CV784" t="s">
        <v>138</v>
      </c>
      <c r="CW784" t="s">
        <v>139</v>
      </c>
      <c r="CX784" t="s">
        <v>6372</v>
      </c>
      <c r="CY784" s="10">
        <v>16707896632</v>
      </c>
      <c r="CZ784" t="s">
        <v>6373</v>
      </c>
      <c r="DA784" t="s">
        <v>139</v>
      </c>
      <c r="DB784" t="s">
        <v>138</v>
      </c>
      <c r="DC784" t="s">
        <v>115</v>
      </c>
    </row>
    <row r="785" spans="1:112" ht="14.45" customHeight="1" x14ac:dyDescent="0.25">
      <c r="A785" t="s">
        <v>7468</v>
      </c>
      <c r="B785" t="s">
        <v>248</v>
      </c>
      <c r="C785" s="1">
        <v>45551</v>
      </c>
      <c r="D785" s="1">
        <v>45616</v>
      </c>
      <c r="E785" t="s">
        <v>114</v>
      </c>
      <c r="G785" t="s">
        <v>115</v>
      </c>
      <c r="H785" t="s">
        <v>115</v>
      </c>
      <c r="I785" t="s">
        <v>115</v>
      </c>
      <c r="J785" t="s">
        <v>7469</v>
      </c>
      <c r="L785" t="s">
        <v>7470</v>
      </c>
      <c r="N785" t="s">
        <v>272</v>
      </c>
      <c r="O785" t="s">
        <v>120</v>
      </c>
      <c r="P785" s="3">
        <v>96952</v>
      </c>
      <c r="Q785" t="s">
        <v>121</v>
      </c>
      <c r="S785" s="10">
        <v>16704330422</v>
      </c>
      <c r="U785" t="s">
        <v>1503</v>
      </c>
      <c r="V785">
        <v>212312</v>
      </c>
      <c r="W785" t="s">
        <v>123</v>
      </c>
      <c r="Y785" t="s">
        <v>1504</v>
      </c>
      <c r="Z785" t="s">
        <v>1505</v>
      </c>
      <c r="AA785" t="s">
        <v>1506</v>
      </c>
      <c r="AB785" t="s">
        <v>443</v>
      </c>
      <c r="AC785" t="s">
        <v>7470</v>
      </c>
      <c r="AE785" t="s">
        <v>272</v>
      </c>
      <c r="AF785" t="s">
        <v>120</v>
      </c>
      <c r="AG785" s="3">
        <v>96952</v>
      </c>
      <c r="AH785" t="s">
        <v>121</v>
      </c>
      <c r="AJ785" s="10">
        <v>16704330422</v>
      </c>
      <c r="AL785" t="s">
        <v>7471</v>
      </c>
      <c r="BD785" t="str">
        <f>"47-1011.00"</f>
        <v>47-1011.00</v>
      </c>
      <c r="BE785" t="s">
        <v>5909</v>
      </c>
      <c r="BF785" t="s">
        <v>7472</v>
      </c>
      <c r="BG785" t="s">
        <v>7473</v>
      </c>
      <c r="BH785">
        <v>1</v>
      </c>
      <c r="BI785">
        <v>1</v>
      </c>
      <c r="BJ785" s="1">
        <v>45658</v>
      </c>
      <c r="BK785" s="1">
        <v>46022</v>
      </c>
      <c r="BL785" s="1">
        <v>45658</v>
      </c>
      <c r="BM785" s="1">
        <v>46022</v>
      </c>
      <c r="BN785">
        <v>40</v>
      </c>
      <c r="BO785">
        <v>0</v>
      </c>
      <c r="BP785">
        <v>8</v>
      </c>
      <c r="BQ785">
        <v>8</v>
      </c>
      <c r="BR785">
        <v>8</v>
      </c>
      <c r="BS785">
        <v>8</v>
      </c>
      <c r="BT785">
        <v>8</v>
      </c>
      <c r="BU785">
        <v>0</v>
      </c>
      <c r="BV785" t="str">
        <f>"7:30 AM"</f>
        <v>7:30 AM</v>
      </c>
      <c r="BW785" t="str">
        <f>"4:30 PM"</f>
        <v>4:30 PM</v>
      </c>
      <c r="BX785" t="s">
        <v>133</v>
      </c>
      <c r="BY785">
        <v>0</v>
      </c>
      <c r="BZ785">
        <v>24</v>
      </c>
      <c r="CA785" t="s">
        <v>138</v>
      </c>
      <c r="CB785">
        <v>10</v>
      </c>
      <c r="CC785" t="s">
        <v>7474</v>
      </c>
      <c r="CD785" t="s">
        <v>7475</v>
      </c>
      <c r="CF785" t="s">
        <v>290</v>
      </c>
      <c r="CG785" t="s">
        <v>120</v>
      </c>
      <c r="CH785" s="3">
        <v>96952</v>
      </c>
      <c r="CI785" s="4">
        <v>26.08</v>
      </c>
      <c r="CJ785" s="4">
        <v>26.08</v>
      </c>
      <c r="CK785" s="4">
        <v>39.119999999999997</v>
      </c>
      <c r="CL785" s="4">
        <v>39.119999999999997</v>
      </c>
      <c r="CM785" t="s">
        <v>136</v>
      </c>
      <c r="CN785" t="s">
        <v>7476</v>
      </c>
      <c r="CO785" t="s">
        <v>137</v>
      </c>
      <c r="CQ785" t="s">
        <v>115</v>
      </c>
      <c r="CR785" t="s">
        <v>138</v>
      </c>
      <c r="CS785" t="s">
        <v>138</v>
      </c>
      <c r="CT785" t="s">
        <v>139</v>
      </c>
      <c r="CU785" t="s">
        <v>139</v>
      </c>
      <c r="CV785" t="s">
        <v>138</v>
      </c>
      <c r="CW785" t="s">
        <v>138</v>
      </c>
      <c r="CX785" t="s">
        <v>3756</v>
      </c>
      <c r="CY785" s="10">
        <v>16704330422</v>
      </c>
      <c r="CZ785" t="s">
        <v>1507</v>
      </c>
      <c r="DA785" t="s">
        <v>139</v>
      </c>
      <c r="DB785" t="s">
        <v>138</v>
      </c>
      <c r="DC785" t="s">
        <v>115</v>
      </c>
    </row>
    <row r="786" spans="1:112" ht="14.45" customHeight="1" x14ac:dyDescent="0.25">
      <c r="A786" t="s">
        <v>7758</v>
      </c>
      <c r="B786" t="s">
        <v>248</v>
      </c>
      <c r="C786" s="1">
        <v>45550</v>
      </c>
      <c r="D786" s="1">
        <v>45616</v>
      </c>
      <c r="E786" t="s">
        <v>114</v>
      </c>
      <c r="G786" t="s">
        <v>115</v>
      </c>
      <c r="H786" t="s">
        <v>115</v>
      </c>
      <c r="I786" t="s">
        <v>115</v>
      </c>
      <c r="J786" t="s">
        <v>7157</v>
      </c>
      <c r="L786" t="s">
        <v>7158</v>
      </c>
      <c r="M786" t="s">
        <v>7159</v>
      </c>
      <c r="N786" t="s">
        <v>119</v>
      </c>
      <c r="O786" t="s">
        <v>120</v>
      </c>
      <c r="P786" s="3">
        <v>96950</v>
      </c>
      <c r="Q786" t="s">
        <v>121</v>
      </c>
      <c r="S786" s="10">
        <v>16702341629</v>
      </c>
      <c r="U786" t="s">
        <v>7160</v>
      </c>
      <c r="V786">
        <v>53111</v>
      </c>
      <c r="W786" t="s">
        <v>123</v>
      </c>
      <c r="Y786" t="s">
        <v>1821</v>
      </c>
      <c r="Z786" t="s">
        <v>1822</v>
      </c>
      <c r="AA786" t="s">
        <v>1823</v>
      </c>
      <c r="AB786" t="s">
        <v>398</v>
      </c>
      <c r="AC786" t="s">
        <v>7161</v>
      </c>
      <c r="AD786" t="s">
        <v>1818</v>
      </c>
      <c r="AE786" t="s">
        <v>119</v>
      </c>
      <c r="AF786" t="s">
        <v>120</v>
      </c>
      <c r="AG786" s="3">
        <v>96950</v>
      </c>
      <c r="AH786" t="s">
        <v>121</v>
      </c>
      <c r="AJ786" s="10">
        <v>16702341629</v>
      </c>
      <c r="AL786" t="s">
        <v>7162</v>
      </c>
      <c r="BD786" t="str">
        <f>"37-2011.00"</f>
        <v>37-2011.00</v>
      </c>
      <c r="BE786" t="s">
        <v>1133</v>
      </c>
      <c r="BF786" t="s">
        <v>7759</v>
      </c>
      <c r="BG786" t="s">
        <v>7760</v>
      </c>
      <c r="BH786">
        <v>2</v>
      </c>
      <c r="BI786">
        <v>2</v>
      </c>
      <c r="BJ786" s="1">
        <v>45658</v>
      </c>
      <c r="BK786" s="1">
        <v>46022</v>
      </c>
      <c r="BL786" s="1">
        <v>45658</v>
      </c>
      <c r="BM786" s="1">
        <v>46022</v>
      </c>
      <c r="BN786">
        <v>35</v>
      </c>
      <c r="BO786">
        <v>0</v>
      </c>
      <c r="BP786">
        <v>7</v>
      </c>
      <c r="BQ786">
        <v>7</v>
      </c>
      <c r="BR786">
        <v>7</v>
      </c>
      <c r="BS786">
        <v>7</v>
      </c>
      <c r="BT786">
        <v>7</v>
      </c>
      <c r="BU786">
        <v>0</v>
      </c>
      <c r="BV786" t="str">
        <f>"8:00 AM"</f>
        <v>8:00 AM</v>
      </c>
      <c r="BW786" t="str">
        <f>"5:00 PM"</f>
        <v>5:00 PM</v>
      </c>
      <c r="BX786" t="s">
        <v>240</v>
      </c>
      <c r="BY786">
        <v>0</v>
      </c>
      <c r="BZ786">
        <v>12</v>
      </c>
      <c r="CA786" t="s">
        <v>115</v>
      </c>
      <c r="CC786" s="2" t="s">
        <v>7761</v>
      </c>
      <c r="CD786" t="s">
        <v>7159</v>
      </c>
      <c r="CE786" t="s">
        <v>7159</v>
      </c>
      <c r="CF786" t="s">
        <v>119</v>
      </c>
      <c r="CG786" t="s">
        <v>120</v>
      </c>
      <c r="CH786" s="3">
        <v>96950</v>
      </c>
      <c r="CI786" s="4">
        <v>8.2899999999999991</v>
      </c>
      <c r="CJ786" s="4">
        <v>8.2899999999999991</v>
      </c>
      <c r="CK786" s="4">
        <v>12.44</v>
      </c>
      <c r="CL786" s="4">
        <v>12.44</v>
      </c>
      <c r="CM786" t="s">
        <v>136</v>
      </c>
      <c r="CN786" t="s">
        <v>240</v>
      </c>
      <c r="CO786" t="s">
        <v>137</v>
      </c>
      <c r="CQ786" t="s">
        <v>115</v>
      </c>
      <c r="CR786" t="s">
        <v>138</v>
      </c>
      <c r="CS786" t="s">
        <v>139</v>
      </c>
      <c r="CT786" t="s">
        <v>138</v>
      </c>
      <c r="CU786" t="s">
        <v>139</v>
      </c>
      <c r="CV786" t="s">
        <v>138</v>
      </c>
      <c r="CW786" t="s">
        <v>139</v>
      </c>
      <c r="CX786" t="s">
        <v>7762</v>
      </c>
      <c r="CY786" s="10">
        <v>16702341629</v>
      </c>
      <c r="CZ786" t="s">
        <v>7162</v>
      </c>
      <c r="DA786" t="s">
        <v>139</v>
      </c>
      <c r="DB786" t="s">
        <v>138</v>
      </c>
      <c r="DC786" t="s">
        <v>115</v>
      </c>
      <c r="DD786" t="s">
        <v>1821</v>
      </c>
      <c r="DE786" t="s">
        <v>1822</v>
      </c>
      <c r="DF786" t="s">
        <v>1830</v>
      </c>
      <c r="DG786" t="s">
        <v>7157</v>
      </c>
      <c r="DH786" t="s">
        <v>7162</v>
      </c>
    </row>
    <row r="787" spans="1:112" ht="14.45" customHeight="1" x14ac:dyDescent="0.25">
      <c r="A787" t="s">
        <v>7827</v>
      </c>
      <c r="B787" t="s">
        <v>248</v>
      </c>
      <c r="C787" s="1">
        <v>45566</v>
      </c>
      <c r="D787" s="1">
        <v>45616</v>
      </c>
      <c r="E787" t="s">
        <v>210</v>
      </c>
      <c r="F787" s="1">
        <v>45656</v>
      </c>
      <c r="G787" t="s">
        <v>138</v>
      </c>
      <c r="H787" t="s">
        <v>115</v>
      </c>
      <c r="I787" t="s">
        <v>115</v>
      </c>
      <c r="J787" t="s">
        <v>1067</v>
      </c>
      <c r="K787" t="s">
        <v>1068</v>
      </c>
      <c r="L787" t="s">
        <v>1069</v>
      </c>
      <c r="N787" t="s">
        <v>119</v>
      </c>
      <c r="O787" t="s">
        <v>120</v>
      </c>
      <c r="P787" s="3">
        <v>96950</v>
      </c>
      <c r="Q787" t="s">
        <v>121</v>
      </c>
      <c r="S787" s="10">
        <v>16702356129</v>
      </c>
      <c r="U787" t="s">
        <v>1070</v>
      </c>
      <c r="V787">
        <v>56132</v>
      </c>
      <c r="W787" t="s">
        <v>123</v>
      </c>
      <c r="Y787" t="s">
        <v>1071</v>
      </c>
      <c r="Z787" t="s">
        <v>1072</v>
      </c>
      <c r="AA787" t="s">
        <v>1073</v>
      </c>
      <c r="AB787" t="s">
        <v>754</v>
      </c>
      <c r="AC787" t="s">
        <v>1069</v>
      </c>
      <c r="AE787" t="s">
        <v>119</v>
      </c>
      <c r="AF787" t="s">
        <v>120</v>
      </c>
      <c r="AG787" s="3">
        <v>96950</v>
      </c>
      <c r="AH787" t="s">
        <v>121</v>
      </c>
      <c r="AJ787" s="10">
        <v>16702356129</v>
      </c>
      <c r="AL787" t="s">
        <v>1074</v>
      </c>
      <c r="BD787" t="str">
        <f>"49-9071.00"</f>
        <v>49-9071.00</v>
      </c>
      <c r="BE787" t="s">
        <v>169</v>
      </c>
      <c r="BF787" t="s">
        <v>1075</v>
      </c>
      <c r="BG787" t="s">
        <v>575</v>
      </c>
      <c r="BH787">
        <v>5</v>
      </c>
      <c r="BI787">
        <v>5</v>
      </c>
      <c r="BJ787" s="1">
        <v>45658</v>
      </c>
      <c r="BK787" s="1">
        <v>46752</v>
      </c>
      <c r="BL787" s="1">
        <v>45658</v>
      </c>
      <c r="BM787" s="1">
        <v>46752</v>
      </c>
      <c r="BN787">
        <v>35</v>
      </c>
      <c r="BO787">
        <v>0</v>
      </c>
      <c r="BP787">
        <v>7</v>
      </c>
      <c r="BQ787">
        <v>7</v>
      </c>
      <c r="BR787">
        <v>7</v>
      </c>
      <c r="BS787">
        <v>7</v>
      </c>
      <c r="BT787">
        <v>7</v>
      </c>
      <c r="BU787">
        <v>0</v>
      </c>
      <c r="BV787" t="str">
        <f>"8:00 AM"</f>
        <v>8:00 AM</v>
      </c>
      <c r="BW787" t="str">
        <f>"4:00 PM"</f>
        <v>4:00 PM</v>
      </c>
      <c r="BX787" t="s">
        <v>133</v>
      </c>
      <c r="BY787">
        <v>0</v>
      </c>
      <c r="BZ787">
        <v>12</v>
      </c>
      <c r="CA787" t="s">
        <v>115</v>
      </c>
      <c r="CC787" t="s">
        <v>1076</v>
      </c>
      <c r="CD787" t="s">
        <v>1077</v>
      </c>
      <c r="CE787" t="s">
        <v>1078</v>
      </c>
      <c r="CF787" t="s">
        <v>119</v>
      </c>
      <c r="CG787" t="s">
        <v>120</v>
      </c>
      <c r="CH787" s="3">
        <v>96950</v>
      </c>
      <c r="CI787" s="4">
        <v>9.75</v>
      </c>
      <c r="CJ787" s="4">
        <v>9.75</v>
      </c>
      <c r="CK787" s="4">
        <v>14.63</v>
      </c>
      <c r="CL787" s="4">
        <v>14.63</v>
      </c>
      <c r="CM787" t="s">
        <v>136</v>
      </c>
      <c r="CO787" t="s">
        <v>137</v>
      </c>
      <c r="CQ787" t="s">
        <v>115</v>
      </c>
      <c r="CR787" t="s">
        <v>138</v>
      </c>
      <c r="CS787" t="s">
        <v>139</v>
      </c>
      <c r="CT787" t="s">
        <v>138</v>
      </c>
      <c r="CU787" t="s">
        <v>139</v>
      </c>
      <c r="CV787" t="s">
        <v>138</v>
      </c>
      <c r="CW787" t="s">
        <v>139</v>
      </c>
      <c r="CX787" t="s">
        <v>2862</v>
      </c>
      <c r="CY787" s="10">
        <v>16702356129</v>
      </c>
      <c r="CZ787" t="s">
        <v>1080</v>
      </c>
      <c r="DA787" t="s">
        <v>417</v>
      </c>
      <c r="DB787" t="s">
        <v>138</v>
      </c>
      <c r="DC787" t="s">
        <v>115</v>
      </c>
    </row>
    <row r="788" spans="1:112" ht="14.45" customHeight="1" x14ac:dyDescent="0.25">
      <c r="A788" t="s">
        <v>8273</v>
      </c>
      <c r="B788" t="s">
        <v>248</v>
      </c>
      <c r="C788" s="1">
        <v>45559</v>
      </c>
      <c r="D788" s="1">
        <v>45616</v>
      </c>
      <c r="E788" t="s">
        <v>114</v>
      </c>
      <c r="G788" t="s">
        <v>115</v>
      </c>
      <c r="H788" t="s">
        <v>115</v>
      </c>
      <c r="I788" t="s">
        <v>115</v>
      </c>
      <c r="J788" t="s">
        <v>1831</v>
      </c>
      <c r="K788" t="s">
        <v>1832</v>
      </c>
      <c r="L788" t="s">
        <v>3081</v>
      </c>
      <c r="M788" t="s">
        <v>3082</v>
      </c>
      <c r="N788" t="s">
        <v>128</v>
      </c>
      <c r="O788" t="s">
        <v>120</v>
      </c>
      <c r="P788" s="3">
        <v>96950</v>
      </c>
      <c r="Q788" t="s">
        <v>121</v>
      </c>
      <c r="S788" s="10">
        <v>16702876661</v>
      </c>
      <c r="U788" t="s">
        <v>1835</v>
      </c>
      <c r="V788">
        <v>81211</v>
      </c>
      <c r="W788" t="s">
        <v>123</v>
      </c>
      <c r="Y788" t="s">
        <v>308</v>
      </c>
      <c r="Z788" t="s">
        <v>309</v>
      </c>
      <c r="AB788" t="s">
        <v>188</v>
      </c>
      <c r="AC788" t="s">
        <v>3081</v>
      </c>
      <c r="AD788" t="s">
        <v>3082</v>
      </c>
      <c r="AE788" t="s">
        <v>128</v>
      </c>
      <c r="AF788" t="s">
        <v>120</v>
      </c>
      <c r="AG788" s="3">
        <v>96950</v>
      </c>
      <c r="AH788" t="s">
        <v>121</v>
      </c>
      <c r="AJ788" s="10">
        <v>16702876661</v>
      </c>
      <c r="AL788" t="s">
        <v>1836</v>
      </c>
      <c r="BD788" t="str">
        <f>"39-5012.00"</f>
        <v>39-5012.00</v>
      </c>
      <c r="BE788" t="s">
        <v>1772</v>
      </c>
      <c r="BF788" t="s">
        <v>3083</v>
      </c>
      <c r="BG788" t="s">
        <v>3084</v>
      </c>
      <c r="BH788">
        <v>3</v>
      </c>
      <c r="BI788">
        <v>3</v>
      </c>
      <c r="BJ788" s="1">
        <v>45597</v>
      </c>
      <c r="BK788" s="1">
        <v>45930</v>
      </c>
      <c r="BL788" s="1">
        <v>45616</v>
      </c>
      <c r="BM788" s="1">
        <v>45930</v>
      </c>
      <c r="BN788">
        <v>35</v>
      </c>
      <c r="BO788">
        <v>7</v>
      </c>
      <c r="BP788">
        <v>0</v>
      </c>
      <c r="BQ788">
        <v>0</v>
      </c>
      <c r="BR788">
        <v>7</v>
      </c>
      <c r="BS788">
        <v>7</v>
      </c>
      <c r="BT788">
        <v>7</v>
      </c>
      <c r="BU788">
        <v>7</v>
      </c>
      <c r="BV788" t="str">
        <f>"11:00 AM"</f>
        <v>11:00 AM</v>
      </c>
      <c r="BW788" t="str">
        <f>"6:00 PM"</f>
        <v>6:00 PM</v>
      </c>
      <c r="BX788" t="s">
        <v>240</v>
      </c>
      <c r="BY788">
        <v>0</v>
      </c>
      <c r="BZ788">
        <v>12</v>
      </c>
      <c r="CA788" t="s">
        <v>115</v>
      </c>
      <c r="CC788" t="s">
        <v>8274</v>
      </c>
      <c r="CD788" t="s">
        <v>3081</v>
      </c>
      <c r="CE788" t="s">
        <v>3082</v>
      </c>
      <c r="CF788" t="s">
        <v>128</v>
      </c>
      <c r="CG788" t="s">
        <v>120</v>
      </c>
      <c r="CH788" s="3">
        <v>96950</v>
      </c>
      <c r="CI788" s="4">
        <v>7.98</v>
      </c>
      <c r="CJ788" s="4">
        <v>7.98</v>
      </c>
      <c r="CK788" s="4">
        <v>11.97</v>
      </c>
      <c r="CL788" s="4">
        <v>11.97</v>
      </c>
      <c r="CM788" t="s">
        <v>136</v>
      </c>
      <c r="CN788" t="s">
        <v>224</v>
      </c>
      <c r="CO788" t="s">
        <v>137</v>
      </c>
      <c r="CQ788" t="s">
        <v>115</v>
      </c>
      <c r="CR788" t="s">
        <v>138</v>
      </c>
      <c r="CS788" t="s">
        <v>139</v>
      </c>
      <c r="CT788" t="s">
        <v>138</v>
      </c>
      <c r="CU788" t="s">
        <v>139</v>
      </c>
      <c r="CV788" t="s">
        <v>138</v>
      </c>
      <c r="CW788" t="s">
        <v>139</v>
      </c>
      <c r="CX788" t="s">
        <v>316</v>
      </c>
      <c r="CY788" s="10">
        <v>16702876661</v>
      </c>
      <c r="CZ788" t="s">
        <v>1836</v>
      </c>
      <c r="DA788" t="s">
        <v>139</v>
      </c>
      <c r="DB788" t="s">
        <v>138</v>
      </c>
      <c r="DC788" t="s">
        <v>115</v>
      </c>
    </row>
    <row r="789" spans="1:112" ht="14.45" customHeight="1" x14ac:dyDescent="0.25">
      <c r="A789" t="s">
        <v>8283</v>
      </c>
      <c r="B789" t="s">
        <v>113</v>
      </c>
      <c r="C789" s="1">
        <v>45562</v>
      </c>
      <c r="D789" s="1">
        <v>45616</v>
      </c>
      <c r="E789" t="s">
        <v>114</v>
      </c>
      <c r="G789" t="s">
        <v>115</v>
      </c>
      <c r="H789" t="s">
        <v>115</v>
      </c>
      <c r="I789" t="s">
        <v>115</v>
      </c>
      <c r="J789" t="s">
        <v>2496</v>
      </c>
      <c r="K789" t="s">
        <v>139</v>
      </c>
      <c r="L789" t="s">
        <v>2497</v>
      </c>
      <c r="N789" t="s">
        <v>119</v>
      </c>
      <c r="O789" t="s">
        <v>120</v>
      </c>
      <c r="P789" s="3">
        <v>96950</v>
      </c>
      <c r="Q789" t="s">
        <v>121</v>
      </c>
      <c r="R789" t="s">
        <v>2498</v>
      </c>
      <c r="S789" s="10">
        <v>16702345860</v>
      </c>
      <c r="U789" t="s">
        <v>2499</v>
      </c>
      <c r="V789">
        <v>5241</v>
      </c>
      <c r="W789" t="s">
        <v>123</v>
      </c>
      <c r="Y789" t="s">
        <v>2500</v>
      </c>
      <c r="Z789" t="s">
        <v>2501</v>
      </c>
      <c r="AA789" t="s">
        <v>2431</v>
      </c>
      <c r="AB789" t="s">
        <v>295</v>
      </c>
      <c r="AC789" t="s">
        <v>2497</v>
      </c>
      <c r="AE789" t="s">
        <v>119</v>
      </c>
      <c r="AF789" t="s">
        <v>120</v>
      </c>
      <c r="AG789" s="3">
        <v>96950</v>
      </c>
      <c r="AH789" t="s">
        <v>121</v>
      </c>
      <c r="AI789" t="s">
        <v>2498</v>
      </c>
      <c r="AJ789" s="10">
        <v>16702345860</v>
      </c>
      <c r="AL789" t="s">
        <v>2502</v>
      </c>
      <c r="BD789" t="str">
        <f>"17-3022.00"</f>
        <v>17-3022.00</v>
      </c>
      <c r="BE789" t="s">
        <v>2760</v>
      </c>
      <c r="BF789" t="s">
        <v>8284</v>
      </c>
      <c r="BG789" t="s">
        <v>8285</v>
      </c>
      <c r="BH789">
        <v>1</v>
      </c>
      <c r="BJ789" s="1">
        <v>45672</v>
      </c>
      <c r="BK789" s="1">
        <v>46036</v>
      </c>
      <c r="BN789">
        <v>35</v>
      </c>
      <c r="BO789">
        <v>0</v>
      </c>
      <c r="BP789">
        <v>7</v>
      </c>
      <c r="BQ789">
        <v>7</v>
      </c>
      <c r="BR789">
        <v>7</v>
      </c>
      <c r="BS789">
        <v>7</v>
      </c>
      <c r="BT789">
        <v>7</v>
      </c>
      <c r="BU789">
        <v>0</v>
      </c>
      <c r="BV789" t="str">
        <f>"9:00 AM"</f>
        <v>9:00 AM</v>
      </c>
      <c r="BW789" t="str">
        <f>"5:00 PM"</f>
        <v>5:00 PM</v>
      </c>
      <c r="BX789" t="s">
        <v>189</v>
      </c>
      <c r="BY789">
        <v>0</v>
      </c>
      <c r="BZ789">
        <v>24</v>
      </c>
      <c r="CA789" t="s">
        <v>115</v>
      </c>
      <c r="CC789" s="2" t="s">
        <v>8286</v>
      </c>
      <c r="CD789" t="s">
        <v>2506</v>
      </c>
      <c r="CE789" t="s">
        <v>2507</v>
      </c>
      <c r="CF789" t="s">
        <v>119</v>
      </c>
      <c r="CG789" t="s">
        <v>120</v>
      </c>
      <c r="CH789" s="3">
        <v>96950</v>
      </c>
      <c r="CI789" s="4">
        <v>15.75</v>
      </c>
      <c r="CJ789" s="4">
        <v>15.75</v>
      </c>
      <c r="CK789" s="4">
        <v>23.63</v>
      </c>
      <c r="CL789" s="4">
        <v>23.63</v>
      </c>
      <c r="CM789" t="s">
        <v>136</v>
      </c>
      <c r="CN789" t="s">
        <v>139</v>
      </c>
      <c r="CO789" t="s">
        <v>137</v>
      </c>
      <c r="CQ789" t="s">
        <v>138</v>
      </c>
      <c r="CR789" t="s">
        <v>138</v>
      </c>
      <c r="CS789" t="s">
        <v>138</v>
      </c>
      <c r="CT789" t="s">
        <v>138</v>
      </c>
      <c r="CU789" t="s">
        <v>138</v>
      </c>
      <c r="CV789" t="s">
        <v>138</v>
      </c>
      <c r="CW789" t="s">
        <v>139</v>
      </c>
      <c r="CX789" t="s">
        <v>139</v>
      </c>
      <c r="CY789" s="10">
        <v>16702345860</v>
      </c>
      <c r="CZ789" t="s">
        <v>2502</v>
      </c>
      <c r="DA789" t="s">
        <v>8287</v>
      </c>
      <c r="DB789" t="s">
        <v>138</v>
      </c>
      <c r="DC789" t="s">
        <v>115</v>
      </c>
    </row>
    <row r="790" spans="1:112" ht="14.45" customHeight="1" x14ac:dyDescent="0.25">
      <c r="A790" t="s">
        <v>8614</v>
      </c>
      <c r="B790" t="s">
        <v>1155</v>
      </c>
      <c r="C790" s="1">
        <v>45543</v>
      </c>
      <c r="D790" s="1">
        <v>45616</v>
      </c>
      <c r="E790" t="s">
        <v>114</v>
      </c>
      <c r="G790" t="s">
        <v>115</v>
      </c>
      <c r="H790" t="s">
        <v>115</v>
      </c>
      <c r="I790" t="s">
        <v>115</v>
      </c>
      <c r="J790" t="s">
        <v>8615</v>
      </c>
      <c r="K790" t="s">
        <v>8616</v>
      </c>
      <c r="L790" t="s">
        <v>8617</v>
      </c>
      <c r="M790" t="s">
        <v>8618</v>
      </c>
      <c r="N790" t="s">
        <v>119</v>
      </c>
      <c r="O790" t="s">
        <v>120</v>
      </c>
      <c r="P790" s="3">
        <v>96950</v>
      </c>
      <c r="Q790" t="s">
        <v>121</v>
      </c>
      <c r="S790" s="10">
        <v>16702339531</v>
      </c>
      <c r="U790" t="s">
        <v>8619</v>
      </c>
      <c r="V790">
        <v>4413</v>
      </c>
      <c r="W790" t="s">
        <v>123</v>
      </c>
      <c r="Y790" t="s">
        <v>1821</v>
      </c>
      <c r="Z790" t="s">
        <v>8620</v>
      </c>
      <c r="AA790" t="s">
        <v>8621</v>
      </c>
      <c r="AB790" t="s">
        <v>295</v>
      </c>
      <c r="AC790" t="s">
        <v>8617</v>
      </c>
      <c r="AD790" t="s">
        <v>8618</v>
      </c>
      <c r="AE790" t="s">
        <v>119</v>
      </c>
      <c r="AF790" t="s">
        <v>120</v>
      </c>
      <c r="AG790" s="3">
        <v>96950</v>
      </c>
      <c r="AH790" t="s">
        <v>121</v>
      </c>
      <c r="AJ790" s="10">
        <v>16702339531</v>
      </c>
      <c r="AL790" t="s">
        <v>8622</v>
      </c>
      <c r="BD790" t="str">
        <f>"43-3031.00"</f>
        <v>43-3031.00</v>
      </c>
      <c r="BE790" t="s">
        <v>387</v>
      </c>
      <c r="BF790" t="s">
        <v>8623</v>
      </c>
      <c r="BG790" t="s">
        <v>388</v>
      </c>
      <c r="BH790">
        <v>2</v>
      </c>
      <c r="BI790">
        <v>1</v>
      </c>
      <c r="BJ790" s="1">
        <v>45663</v>
      </c>
      <c r="BK790" s="1">
        <v>46027</v>
      </c>
      <c r="BL790" s="1">
        <v>45663</v>
      </c>
      <c r="BM790" s="1">
        <v>46027</v>
      </c>
      <c r="BN790">
        <v>35</v>
      </c>
      <c r="BO790">
        <v>0</v>
      </c>
      <c r="BP790">
        <v>6</v>
      </c>
      <c r="BQ790">
        <v>6</v>
      </c>
      <c r="BR790">
        <v>6</v>
      </c>
      <c r="BS790">
        <v>6</v>
      </c>
      <c r="BT790">
        <v>6</v>
      </c>
      <c r="BU790">
        <v>5</v>
      </c>
      <c r="BV790" t="str">
        <f>"8:00 AM"</f>
        <v>8:00 AM</v>
      </c>
      <c r="BW790" t="str">
        <f>"3:00 PM"</f>
        <v>3:00 PM</v>
      </c>
      <c r="BX790" t="s">
        <v>133</v>
      </c>
      <c r="BY790">
        <v>0</v>
      </c>
      <c r="BZ790">
        <v>12</v>
      </c>
      <c r="CA790" t="s">
        <v>115</v>
      </c>
      <c r="CC790" t="s">
        <v>8624</v>
      </c>
      <c r="CD790" t="s">
        <v>8618</v>
      </c>
      <c r="CF790" t="s">
        <v>119</v>
      </c>
      <c r="CG790" t="s">
        <v>120</v>
      </c>
      <c r="CH790" s="3">
        <v>96950</v>
      </c>
      <c r="CI790" s="4">
        <v>12.28</v>
      </c>
      <c r="CJ790" s="4">
        <v>12.28</v>
      </c>
      <c r="CK790" s="4">
        <v>18.420000000000002</v>
      </c>
      <c r="CL790" s="4">
        <v>18.420000000000002</v>
      </c>
      <c r="CM790" t="s">
        <v>136</v>
      </c>
      <c r="CN790" t="s">
        <v>6589</v>
      </c>
      <c r="CO790" t="s">
        <v>137</v>
      </c>
      <c r="CQ790" t="s">
        <v>115</v>
      </c>
      <c r="CR790" t="s">
        <v>138</v>
      </c>
      <c r="CS790" t="s">
        <v>139</v>
      </c>
      <c r="CT790" t="s">
        <v>138</v>
      </c>
      <c r="CU790" t="s">
        <v>139</v>
      </c>
      <c r="CV790" t="s">
        <v>138</v>
      </c>
      <c r="CW790" t="s">
        <v>139</v>
      </c>
      <c r="CX790" t="s">
        <v>8625</v>
      </c>
      <c r="CY790" s="10">
        <v>16702339531</v>
      </c>
      <c r="CZ790" t="s">
        <v>8626</v>
      </c>
      <c r="DA790" t="s">
        <v>246</v>
      </c>
      <c r="DB790" t="s">
        <v>138</v>
      </c>
      <c r="DC790" t="s">
        <v>115</v>
      </c>
    </row>
    <row r="791" spans="1:112" ht="14.45" customHeight="1" x14ac:dyDescent="0.25">
      <c r="A791" t="s">
        <v>9097</v>
      </c>
      <c r="B791" t="s">
        <v>158</v>
      </c>
      <c r="C791" s="1">
        <v>45588</v>
      </c>
      <c r="D791" s="1">
        <v>45616</v>
      </c>
      <c r="E791" t="s">
        <v>114</v>
      </c>
      <c r="G791" t="s">
        <v>115</v>
      </c>
      <c r="H791" t="s">
        <v>115</v>
      </c>
      <c r="I791" t="s">
        <v>115</v>
      </c>
      <c r="J791" t="s">
        <v>4640</v>
      </c>
      <c r="K791" t="s">
        <v>4641</v>
      </c>
      <c r="L791" t="s">
        <v>144</v>
      </c>
      <c r="N791" t="s">
        <v>145</v>
      </c>
      <c r="O791" t="s">
        <v>120</v>
      </c>
      <c r="P791" s="3">
        <v>96951</v>
      </c>
      <c r="Q791" t="s">
        <v>121</v>
      </c>
      <c r="S791" s="10">
        <v>16705320350</v>
      </c>
      <c r="U791" t="s">
        <v>4642</v>
      </c>
      <c r="V791">
        <v>487210</v>
      </c>
      <c r="W791" t="s">
        <v>123</v>
      </c>
      <c r="Y791" t="s">
        <v>147</v>
      </c>
      <c r="Z791" t="s">
        <v>148</v>
      </c>
      <c r="AA791" t="s">
        <v>1888</v>
      </c>
      <c r="AB791" t="s">
        <v>1986</v>
      </c>
      <c r="AC791" t="s">
        <v>144</v>
      </c>
      <c r="AE791" t="s">
        <v>377</v>
      </c>
      <c r="AF791" t="s">
        <v>120</v>
      </c>
      <c r="AG791" s="3">
        <v>96951</v>
      </c>
      <c r="AH791" t="s">
        <v>121</v>
      </c>
      <c r="AJ791" s="10">
        <v>16705320350</v>
      </c>
      <c r="AL791" t="s">
        <v>4643</v>
      </c>
      <c r="BD791" t="str">
        <f>"49-3031.00"</f>
        <v>49-3031.00</v>
      </c>
      <c r="BE791" t="s">
        <v>1260</v>
      </c>
      <c r="BF791" t="s">
        <v>9098</v>
      </c>
      <c r="BG791" t="s">
        <v>9099</v>
      </c>
      <c r="BH791">
        <v>1</v>
      </c>
      <c r="BJ791" s="1">
        <v>45658</v>
      </c>
      <c r="BK791" s="1">
        <v>46022</v>
      </c>
      <c r="BN791">
        <v>40</v>
      </c>
      <c r="BO791">
        <v>0</v>
      </c>
      <c r="BP791">
        <v>7</v>
      </c>
      <c r="BQ791">
        <v>7</v>
      </c>
      <c r="BR791">
        <v>7</v>
      </c>
      <c r="BS791">
        <v>7</v>
      </c>
      <c r="BT791">
        <v>7</v>
      </c>
      <c r="BU791">
        <v>5</v>
      </c>
      <c r="BV791" t="str">
        <f>"8:00 AM"</f>
        <v>8:00 AM</v>
      </c>
      <c r="BW791" t="str">
        <f>"4:00 PM"</f>
        <v>4:00 PM</v>
      </c>
      <c r="BX791" t="s">
        <v>360</v>
      </c>
      <c r="BY791">
        <v>0</v>
      </c>
      <c r="BZ791">
        <v>12</v>
      </c>
      <c r="CA791" t="s">
        <v>115</v>
      </c>
      <c r="CC791" t="s">
        <v>9100</v>
      </c>
      <c r="CD791" t="s">
        <v>4745</v>
      </c>
      <c r="CF791" t="s">
        <v>145</v>
      </c>
      <c r="CG791" t="s">
        <v>120</v>
      </c>
      <c r="CH791" s="3">
        <v>96951</v>
      </c>
      <c r="CI791" s="4">
        <v>11.85</v>
      </c>
      <c r="CJ791" s="4">
        <v>11.85</v>
      </c>
      <c r="CK791" s="4">
        <v>17.78</v>
      </c>
      <c r="CL791" s="4">
        <v>17.78</v>
      </c>
      <c r="CM791" t="s">
        <v>136</v>
      </c>
      <c r="CN791" t="s">
        <v>139</v>
      </c>
      <c r="CO791" t="s">
        <v>137</v>
      </c>
      <c r="CQ791" t="s">
        <v>115</v>
      </c>
      <c r="CR791" t="s">
        <v>138</v>
      </c>
      <c r="CS791" t="s">
        <v>138</v>
      </c>
      <c r="CT791" t="s">
        <v>138</v>
      </c>
      <c r="CU791" t="s">
        <v>139</v>
      </c>
      <c r="CV791" t="s">
        <v>138</v>
      </c>
      <c r="CW791" t="s">
        <v>139</v>
      </c>
      <c r="CX791" t="s">
        <v>156</v>
      </c>
      <c r="CY791" s="10">
        <v>16705320350</v>
      </c>
      <c r="CZ791" t="s">
        <v>4643</v>
      </c>
      <c r="DA791" t="s">
        <v>139</v>
      </c>
      <c r="DB791" t="s">
        <v>138</v>
      </c>
      <c r="DC791" t="s">
        <v>115</v>
      </c>
    </row>
    <row r="792" spans="1:112" ht="14.45" customHeight="1" x14ac:dyDescent="0.25">
      <c r="A792" t="s">
        <v>10101</v>
      </c>
      <c r="B792" t="s">
        <v>248</v>
      </c>
      <c r="C792" s="1">
        <v>45550</v>
      </c>
      <c r="D792" s="1">
        <v>45616</v>
      </c>
      <c r="E792" t="s">
        <v>210</v>
      </c>
      <c r="F792" s="1">
        <v>45625</v>
      </c>
      <c r="G792" t="s">
        <v>115</v>
      </c>
      <c r="H792" t="s">
        <v>115</v>
      </c>
      <c r="I792" t="s">
        <v>115</v>
      </c>
      <c r="J792" t="s">
        <v>5302</v>
      </c>
      <c r="L792" t="s">
        <v>5471</v>
      </c>
      <c r="M792" t="s">
        <v>10102</v>
      </c>
      <c r="N792" t="s">
        <v>128</v>
      </c>
      <c r="O792" t="s">
        <v>120</v>
      </c>
      <c r="P792" s="3">
        <v>96950</v>
      </c>
      <c r="Q792" t="s">
        <v>121</v>
      </c>
      <c r="S792" s="10">
        <v>16703232428</v>
      </c>
      <c r="U792" t="s">
        <v>3369</v>
      </c>
      <c r="V792">
        <v>23711</v>
      </c>
      <c r="W792" t="s">
        <v>123</v>
      </c>
      <c r="Y792" t="s">
        <v>3370</v>
      </c>
      <c r="Z792" t="s">
        <v>3371</v>
      </c>
      <c r="AA792" t="s">
        <v>3372</v>
      </c>
      <c r="AB792" t="s">
        <v>2220</v>
      </c>
      <c r="AC792" t="s">
        <v>5303</v>
      </c>
      <c r="AD792" t="s">
        <v>5304</v>
      </c>
      <c r="AE792" t="s">
        <v>128</v>
      </c>
      <c r="AF792" t="s">
        <v>120</v>
      </c>
      <c r="AG792" s="3">
        <v>96950</v>
      </c>
      <c r="AH792" t="s">
        <v>121</v>
      </c>
      <c r="AJ792" s="10">
        <v>16703232428</v>
      </c>
      <c r="AL792" t="s">
        <v>3375</v>
      </c>
      <c r="BD792" t="str">
        <f>"17-3022.00"</f>
        <v>17-3022.00</v>
      </c>
      <c r="BE792" t="s">
        <v>2760</v>
      </c>
      <c r="BF792" t="s">
        <v>10103</v>
      </c>
      <c r="BG792" t="s">
        <v>10104</v>
      </c>
      <c r="BH792">
        <v>3</v>
      </c>
      <c r="BI792">
        <v>3</v>
      </c>
      <c r="BJ792" s="1">
        <v>45627</v>
      </c>
      <c r="BK792" s="1">
        <v>45991</v>
      </c>
      <c r="BL792" s="1">
        <v>45627</v>
      </c>
      <c r="BM792" s="1">
        <v>45991</v>
      </c>
      <c r="BN792">
        <v>40</v>
      </c>
      <c r="BO792">
        <v>0</v>
      </c>
      <c r="BP792">
        <v>8</v>
      </c>
      <c r="BQ792">
        <v>8</v>
      </c>
      <c r="BR792">
        <v>8</v>
      </c>
      <c r="BS792">
        <v>8</v>
      </c>
      <c r="BT792">
        <v>8</v>
      </c>
      <c r="BU792">
        <v>0</v>
      </c>
      <c r="BV792" t="str">
        <f>"7:00 AM"</f>
        <v>7:00 AM</v>
      </c>
      <c r="BW792" t="str">
        <f>"5:00 PM"</f>
        <v>5:00 PM</v>
      </c>
      <c r="BX792" t="s">
        <v>189</v>
      </c>
      <c r="BY792">
        <v>12</v>
      </c>
      <c r="BZ792">
        <v>24</v>
      </c>
      <c r="CA792" t="s">
        <v>115</v>
      </c>
      <c r="CC792" t="s">
        <v>10105</v>
      </c>
      <c r="CD792" t="s">
        <v>5471</v>
      </c>
      <c r="CE792" t="s">
        <v>5304</v>
      </c>
      <c r="CF792" t="s">
        <v>128</v>
      </c>
      <c r="CG792" t="s">
        <v>120</v>
      </c>
      <c r="CH792" s="3">
        <v>96950</v>
      </c>
      <c r="CI792" s="4">
        <v>15.75</v>
      </c>
      <c r="CJ792" s="4">
        <v>15.75</v>
      </c>
      <c r="CK792" s="4">
        <v>23.63</v>
      </c>
      <c r="CL792" s="4">
        <v>23.63</v>
      </c>
      <c r="CM792" t="s">
        <v>136</v>
      </c>
      <c r="CN792" t="s">
        <v>3380</v>
      </c>
      <c r="CO792" t="s">
        <v>137</v>
      </c>
      <c r="CQ792" t="s">
        <v>115</v>
      </c>
      <c r="CR792" t="s">
        <v>138</v>
      </c>
      <c r="CS792" t="s">
        <v>139</v>
      </c>
      <c r="CT792" t="s">
        <v>138</v>
      </c>
      <c r="CU792" t="s">
        <v>139</v>
      </c>
      <c r="CV792" t="s">
        <v>138</v>
      </c>
      <c r="CW792" t="s">
        <v>139</v>
      </c>
      <c r="CX792" t="s">
        <v>5476</v>
      </c>
      <c r="CY792" s="10">
        <v>16703232428</v>
      </c>
      <c r="CZ792" t="s">
        <v>3375</v>
      </c>
      <c r="DA792" t="s">
        <v>139</v>
      </c>
      <c r="DB792" t="s">
        <v>138</v>
      </c>
      <c r="DC792" t="s">
        <v>115</v>
      </c>
    </row>
    <row r="793" spans="1:112" ht="14.45" customHeight="1" x14ac:dyDescent="0.25">
      <c r="A793" t="s">
        <v>10880</v>
      </c>
      <c r="B793" t="s">
        <v>248</v>
      </c>
      <c r="C793" s="1">
        <v>45558</v>
      </c>
      <c r="D793" s="1">
        <v>45616</v>
      </c>
      <c r="E793" t="s">
        <v>210</v>
      </c>
      <c r="F793" s="1">
        <v>45656</v>
      </c>
      <c r="G793" t="s">
        <v>115</v>
      </c>
      <c r="H793" t="s">
        <v>115</v>
      </c>
      <c r="I793" t="s">
        <v>115</v>
      </c>
      <c r="J793" t="s">
        <v>10881</v>
      </c>
      <c r="L793" t="s">
        <v>10882</v>
      </c>
      <c r="M793" t="s">
        <v>2453</v>
      </c>
      <c r="N793" t="s">
        <v>119</v>
      </c>
      <c r="O793" t="s">
        <v>120</v>
      </c>
      <c r="P793" s="3">
        <v>96950</v>
      </c>
      <c r="Q793" t="s">
        <v>121</v>
      </c>
      <c r="S793" s="10">
        <v>16702346552</v>
      </c>
      <c r="U793" t="s">
        <v>10883</v>
      </c>
      <c r="V793">
        <v>54137</v>
      </c>
      <c r="W793" t="s">
        <v>123</v>
      </c>
      <c r="Y793" t="s">
        <v>2455</v>
      </c>
      <c r="Z793" t="s">
        <v>5626</v>
      </c>
      <c r="AA793" t="s">
        <v>10884</v>
      </c>
      <c r="AB793" t="s">
        <v>10489</v>
      </c>
      <c r="AC793" t="s">
        <v>10882</v>
      </c>
      <c r="AD793" t="s">
        <v>2453</v>
      </c>
      <c r="AE793" t="s">
        <v>119</v>
      </c>
      <c r="AF793" t="s">
        <v>120</v>
      </c>
      <c r="AG793" s="3">
        <v>96950</v>
      </c>
      <c r="AH793" t="s">
        <v>121</v>
      </c>
      <c r="AJ793" s="10">
        <v>16702346552</v>
      </c>
      <c r="AL793" t="s">
        <v>10885</v>
      </c>
      <c r="BD793" t="str">
        <f>"17-3031.00"</f>
        <v>17-3031.00</v>
      </c>
      <c r="BE793" t="s">
        <v>10886</v>
      </c>
      <c r="BF793" t="s">
        <v>10887</v>
      </c>
      <c r="BG793" t="s">
        <v>10888</v>
      </c>
      <c r="BH793">
        <v>2</v>
      </c>
      <c r="BI793">
        <v>2</v>
      </c>
      <c r="BJ793" s="1">
        <v>45658</v>
      </c>
      <c r="BK793" s="1">
        <v>46022</v>
      </c>
      <c r="BL793" s="1">
        <v>45658</v>
      </c>
      <c r="BM793" s="1">
        <v>46022</v>
      </c>
      <c r="BN793">
        <v>40</v>
      </c>
      <c r="BO793">
        <v>0</v>
      </c>
      <c r="BP793">
        <v>8</v>
      </c>
      <c r="BQ793">
        <v>8</v>
      </c>
      <c r="BR793">
        <v>8</v>
      </c>
      <c r="BS793">
        <v>8</v>
      </c>
      <c r="BT793">
        <v>8</v>
      </c>
      <c r="BU793">
        <v>0</v>
      </c>
      <c r="BV793" t="str">
        <f>"8:00 AM"</f>
        <v>8:00 AM</v>
      </c>
      <c r="BW793" t="str">
        <f>"5:00 PM"</f>
        <v>5:00 PM</v>
      </c>
      <c r="BX793" t="s">
        <v>133</v>
      </c>
      <c r="BY793">
        <v>0</v>
      </c>
      <c r="BZ793">
        <v>24</v>
      </c>
      <c r="CA793" t="s">
        <v>115</v>
      </c>
      <c r="CC793" s="2" t="s">
        <v>10889</v>
      </c>
      <c r="CD793" t="s">
        <v>2463</v>
      </c>
      <c r="CE793" t="s">
        <v>2453</v>
      </c>
      <c r="CF793" t="s">
        <v>119</v>
      </c>
      <c r="CG793" t="s">
        <v>120</v>
      </c>
      <c r="CH793" s="3">
        <v>96950</v>
      </c>
      <c r="CI793" s="4">
        <v>16.18</v>
      </c>
      <c r="CJ793" s="4">
        <v>17.149999999999999</v>
      </c>
      <c r="CK793" s="4">
        <v>0</v>
      </c>
      <c r="CL793" s="4">
        <v>0</v>
      </c>
      <c r="CM793" t="s">
        <v>136</v>
      </c>
      <c r="CN793" t="s">
        <v>10890</v>
      </c>
      <c r="CO793" t="s">
        <v>137</v>
      </c>
      <c r="CQ793" t="s">
        <v>115</v>
      </c>
      <c r="CR793" t="s">
        <v>138</v>
      </c>
      <c r="CS793" t="s">
        <v>139</v>
      </c>
      <c r="CT793" t="s">
        <v>139</v>
      </c>
      <c r="CU793" t="s">
        <v>139</v>
      </c>
      <c r="CV793" t="s">
        <v>138</v>
      </c>
      <c r="CW793" t="s">
        <v>139</v>
      </c>
      <c r="CX793" t="s">
        <v>10891</v>
      </c>
      <c r="CY793" s="10">
        <v>16702346552</v>
      </c>
      <c r="CZ793" t="s">
        <v>10885</v>
      </c>
      <c r="DA793" t="s">
        <v>139</v>
      </c>
      <c r="DB793" t="s">
        <v>138</v>
      </c>
      <c r="DC793" t="s">
        <v>115</v>
      </c>
    </row>
    <row r="794" spans="1:112" ht="14.45" customHeight="1" x14ac:dyDescent="0.25">
      <c r="A794" t="s">
        <v>12881</v>
      </c>
      <c r="B794" t="s">
        <v>248</v>
      </c>
      <c r="C794" s="1">
        <v>45524</v>
      </c>
      <c r="D794" s="1">
        <v>45616</v>
      </c>
      <c r="E794" t="s">
        <v>114</v>
      </c>
      <c r="G794" t="s">
        <v>115</v>
      </c>
      <c r="H794" t="s">
        <v>115</v>
      </c>
      <c r="I794" t="s">
        <v>115</v>
      </c>
      <c r="J794" t="s">
        <v>12882</v>
      </c>
      <c r="K794" t="s">
        <v>12883</v>
      </c>
      <c r="L794" t="s">
        <v>2192</v>
      </c>
      <c r="N794" t="s">
        <v>128</v>
      </c>
      <c r="O794" t="s">
        <v>120</v>
      </c>
      <c r="P794" s="3">
        <v>96950</v>
      </c>
      <c r="Q794" t="s">
        <v>121</v>
      </c>
      <c r="S794" s="10">
        <v>16702331818</v>
      </c>
      <c r="U794" t="s">
        <v>2189</v>
      </c>
      <c r="V794">
        <v>811210</v>
      </c>
      <c r="W794" t="s">
        <v>123</v>
      </c>
      <c r="Y794" t="s">
        <v>2190</v>
      </c>
      <c r="Z794" t="s">
        <v>2191</v>
      </c>
      <c r="AB794" t="s">
        <v>126</v>
      </c>
      <c r="AC794" t="s">
        <v>2192</v>
      </c>
      <c r="AE794" t="s">
        <v>128</v>
      </c>
      <c r="AF794" t="s">
        <v>120</v>
      </c>
      <c r="AG794" s="3">
        <v>96950</v>
      </c>
      <c r="AH794" t="s">
        <v>121</v>
      </c>
      <c r="AJ794" s="10">
        <v>16702331818</v>
      </c>
      <c r="AL794" t="s">
        <v>12884</v>
      </c>
      <c r="BD794" t="str">
        <f>"49-9071.00"</f>
        <v>49-9071.00</v>
      </c>
      <c r="BE794" t="s">
        <v>169</v>
      </c>
      <c r="BF794" t="s">
        <v>12885</v>
      </c>
      <c r="BG794" t="s">
        <v>1469</v>
      </c>
      <c r="BH794">
        <v>3</v>
      </c>
      <c r="BI794">
        <v>3</v>
      </c>
      <c r="BJ794" s="1">
        <v>45566</v>
      </c>
      <c r="BK794" s="1">
        <v>45930</v>
      </c>
      <c r="BL794" s="1">
        <v>45616</v>
      </c>
      <c r="BM794" s="1">
        <v>45930</v>
      </c>
      <c r="BN794">
        <v>40</v>
      </c>
      <c r="BO794">
        <v>0</v>
      </c>
      <c r="BP794">
        <v>7</v>
      </c>
      <c r="BQ794">
        <v>7</v>
      </c>
      <c r="BR794">
        <v>7</v>
      </c>
      <c r="BS794">
        <v>6</v>
      </c>
      <c r="BT794">
        <v>7</v>
      </c>
      <c r="BU794">
        <v>6</v>
      </c>
      <c r="BV794" t="str">
        <f>"8:00 AM"</f>
        <v>8:00 AM</v>
      </c>
      <c r="BW794" t="str">
        <f>"5:00 PM"</f>
        <v>5:00 PM</v>
      </c>
      <c r="BX794" t="s">
        <v>240</v>
      </c>
      <c r="BY794">
        <v>0</v>
      </c>
      <c r="BZ794">
        <v>12</v>
      </c>
      <c r="CA794" t="s">
        <v>115</v>
      </c>
      <c r="CC794" s="2" t="s">
        <v>12886</v>
      </c>
      <c r="CD794" t="s">
        <v>2192</v>
      </c>
      <c r="CF794" t="s">
        <v>128</v>
      </c>
      <c r="CG794" t="s">
        <v>120</v>
      </c>
      <c r="CH794" s="3">
        <v>96950</v>
      </c>
      <c r="CI794" s="4">
        <v>9.75</v>
      </c>
      <c r="CJ794" s="4">
        <v>10</v>
      </c>
      <c r="CK794" s="4">
        <v>14.63</v>
      </c>
      <c r="CL794" s="4">
        <v>15</v>
      </c>
      <c r="CM794" t="s">
        <v>136</v>
      </c>
      <c r="CO794" t="s">
        <v>137</v>
      </c>
      <c r="CQ794" t="s">
        <v>115</v>
      </c>
      <c r="CR794" t="s">
        <v>138</v>
      </c>
      <c r="CS794" t="s">
        <v>138</v>
      </c>
      <c r="CT794" t="s">
        <v>138</v>
      </c>
      <c r="CU794" t="s">
        <v>139</v>
      </c>
      <c r="CV794" t="s">
        <v>138</v>
      </c>
      <c r="CW794" t="s">
        <v>138</v>
      </c>
      <c r="CX794" t="s">
        <v>2198</v>
      </c>
      <c r="CY794" s="10">
        <v>16702331818</v>
      </c>
      <c r="CZ794" t="s">
        <v>12884</v>
      </c>
      <c r="DA794" t="s">
        <v>139</v>
      </c>
      <c r="DB794" t="s">
        <v>138</v>
      </c>
      <c r="DC794" t="s">
        <v>115</v>
      </c>
    </row>
    <row r="795" spans="1:112" ht="14.45" customHeight="1" x14ac:dyDescent="0.25">
      <c r="A795" t="s">
        <v>12932</v>
      </c>
      <c r="B795" t="s">
        <v>248</v>
      </c>
      <c r="C795" s="1">
        <v>45541</v>
      </c>
      <c r="D795" s="1">
        <v>45616</v>
      </c>
      <c r="E795" t="s">
        <v>114</v>
      </c>
      <c r="G795" t="s">
        <v>115</v>
      </c>
      <c r="H795" t="s">
        <v>115</v>
      </c>
      <c r="I795" t="s">
        <v>115</v>
      </c>
      <c r="J795" t="s">
        <v>747</v>
      </c>
      <c r="K795" t="s">
        <v>748</v>
      </c>
      <c r="L795" t="s">
        <v>749</v>
      </c>
      <c r="M795" t="s">
        <v>119</v>
      </c>
      <c r="N795" t="s">
        <v>750</v>
      </c>
      <c r="O795" t="s">
        <v>120</v>
      </c>
      <c r="P795" s="3">
        <v>96950</v>
      </c>
      <c r="Q795" t="s">
        <v>121</v>
      </c>
      <c r="S795" s="10">
        <v>16702331530</v>
      </c>
      <c r="U795" t="s">
        <v>751</v>
      </c>
      <c r="V795">
        <v>311812</v>
      </c>
      <c r="W795" t="s">
        <v>123</v>
      </c>
      <c r="Y795" t="s">
        <v>752</v>
      </c>
      <c r="Z795" t="s">
        <v>753</v>
      </c>
      <c r="AB795" t="s">
        <v>754</v>
      </c>
      <c r="AC795" t="s">
        <v>749</v>
      </c>
      <c r="AD795" t="s">
        <v>119</v>
      </c>
      <c r="AE795" t="s">
        <v>750</v>
      </c>
      <c r="AF795" t="s">
        <v>120</v>
      </c>
      <c r="AG795" s="3">
        <v>96950</v>
      </c>
      <c r="AH795" t="s">
        <v>121</v>
      </c>
      <c r="AJ795" s="10">
        <v>16702331530</v>
      </c>
      <c r="AL795" t="s">
        <v>755</v>
      </c>
      <c r="BD795" t="str">
        <f>"35-2014.00"</f>
        <v>35-2014.00</v>
      </c>
      <c r="BE795" t="s">
        <v>221</v>
      </c>
      <c r="BF795" t="s">
        <v>839</v>
      </c>
      <c r="BG795" t="s">
        <v>373</v>
      </c>
      <c r="BH795">
        <v>6</v>
      </c>
      <c r="BI795">
        <v>6</v>
      </c>
      <c r="BJ795" s="1">
        <v>45566</v>
      </c>
      <c r="BK795" s="1">
        <v>45930</v>
      </c>
      <c r="BL795" s="1">
        <v>45616</v>
      </c>
      <c r="BM795" s="1">
        <v>45930</v>
      </c>
      <c r="BN795">
        <v>36</v>
      </c>
      <c r="BO795">
        <v>8</v>
      </c>
      <c r="BP795">
        <v>0</v>
      </c>
      <c r="BQ795">
        <v>0</v>
      </c>
      <c r="BR795">
        <v>7</v>
      </c>
      <c r="BS795">
        <v>7</v>
      </c>
      <c r="BT795">
        <v>7</v>
      </c>
      <c r="BU795">
        <v>7</v>
      </c>
      <c r="BV795" t="str">
        <f>"5:30 AM"</f>
        <v>5:30 AM</v>
      </c>
      <c r="BW795" t="str">
        <f>"1:30 PM"</f>
        <v>1:30 PM</v>
      </c>
      <c r="BX795" t="s">
        <v>240</v>
      </c>
      <c r="BY795">
        <v>0</v>
      </c>
      <c r="BZ795">
        <v>12</v>
      </c>
      <c r="CA795" t="s">
        <v>115</v>
      </c>
      <c r="CC795" t="s">
        <v>9056</v>
      </c>
      <c r="CD795" t="s">
        <v>749</v>
      </c>
      <c r="CE795" t="s">
        <v>119</v>
      </c>
      <c r="CF795" t="s">
        <v>750</v>
      </c>
      <c r="CG795" t="s">
        <v>120</v>
      </c>
      <c r="CH795" s="3">
        <v>96950</v>
      </c>
      <c r="CI795" s="4">
        <v>8.83</v>
      </c>
      <c r="CJ795" s="4">
        <v>9.18</v>
      </c>
      <c r="CK795" s="4">
        <v>13.25</v>
      </c>
      <c r="CL795" s="4">
        <v>13.77</v>
      </c>
      <c r="CM795" t="s">
        <v>136</v>
      </c>
      <c r="CN795" t="s">
        <v>331</v>
      </c>
      <c r="CO795" t="s">
        <v>137</v>
      </c>
      <c r="CQ795" t="s">
        <v>115</v>
      </c>
      <c r="CR795" t="s">
        <v>138</v>
      </c>
      <c r="CS795" t="s">
        <v>139</v>
      </c>
      <c r="CT795" t="s">
        <v>138</v>
      </c>
      <c r="CU795" t="s">
        <v>139</v>
      </c>
      <c r="CV795" t="s">
        <v>138</v>
      </c>
      <c r="CW795" t="s">
        <v>139</v>
      </c>
      <c r="CX795" t="s">
        <v>3510</v>
      </c>
      <c r="CY795" s="10">
        <v>16702331530</v>
      </c>
      <c r="CZ795" t="s">
        <v>755</v>
      </c>
      <c r="DA795" t="s">
        <v>758</v>
      </c>
      <c r="DB795" t="s">
        <v>138</v>
      </c>
      <c r="DC795" t="s">
        <v>115</v>
      </c>
      <c r="DD795" t="s">
        <v>752</v>
      </c>
      <c r="DE795" t="s">
        <v>753</v>
      </c>
      <c r="DG795" t="s">
        <v>747</v>
      </c>
      <c r="DH795" t="s">
        <v>755</v>
      </c>
    </row>
    <row r="796" spans="1:112" ht="14.45" customHeight="1" x14ac:dyDescent="0.25">
      <c r="A796" t="s">
        <v>12933</v>
      </c>
      <c r="B796" t="s">
        <v>248</v>
      </c>
      <c r="C796" s="1">
        <v>45536</v>
      </c>
      <c r="D796" s="1">
        <v>45616</v>
      </c>
      <c r="E796" t="s">
        <v>210</v>
      </c>
      <c r="F796" s="1">
        <v>45687</v>
      </c>
      <c r="G796" t="s">
        <v>138</v>
      </c>
      <c r="H796" t="s">
        <v>115</v>
      </c>
      <c r="I796" t="s">
        <v>115</v>
      </c>
      <c r="J796" t="s">
        <v>12934</v>
      </c>
      <c r="K796" t="s">
        <v>12935</v>
      </c>
      <c r="L796" t="s">
        <v>5421</v>
      </c>
      <c r="N796" t="s">
        <v>128</v>
      </c>
      <c r="O796" t="s">
        <v>120</v>
      </c>
      <c r="P796" s="3">
        <v>96950</v>
      </c>
      <c r="Q796" t="s">
        <v>121</v>
      </c>
      <c r="S796" s="10">
        <v>16707851509</v>
      </c>
      <c r="U796" t="s">
        <v>12936</v>
      </c>
      <c r="V796">
        <v>31521</v>
      </c>
      <c r="W796" t="s">
        <v>123</v>
      </c>
      <c r="Y796" t="s">
        <v>3276</v>
      </c>
      <c r="Z796" t="s">
        <v>12937</v>
      </c>
      <c r="AB796" t="s">
        <v>126</v>
      </c>
      <c r="AC796" t="s">
        <v>5421</v>
      </c>
      <c r="AE796" t="s">
        <v>128</v>
      </c>
      <c r="AF796" t="s">
        <v>120</v>
      </c>
      <c r="AG796" s="3">
        <v>96950</v>
      </c>
      <c r="AH796" t="s">
        <v>121</v>
      </c>
      <c r="AJ796" s="10">
        <v>16707851509</v>
      </c>
      <c r="AL796" t="s">
        <v>12938</v>
      </c>
      <c r="BD796" t="str">
        <f>"51-6052.00"</f>
        <v>51-6052.00</v>
      </c>
      <c r="BE796" t="s">
        <v>3323</v>
      </c>
      <c r="BF796" t="s">
        <v>12939</v>
      </c>
      <c r="BG796" t="s">
        <v>12940</v>
      </c>
      <c r="BH796">
        <v>1</v>
      </c>
      <c r="BI796">
        <v>1</v>
      </c>
      <c r="BJ796" s="1">
        <v>45689</v>
      </c>
      <c r="BK796" s="1">
        <v>46053</v>
      </c>
      <c r="BL796" s="1">
        <v>45689</v>
      </c>
      <c r="BM796" s="1">
        <v>46053</v>
      </c>
      <c r="BN796">
        <v>35</v>
      </c>
      <c r="BO796">
        <v>0</v>
      </c>
      <c r="BP796">
        <v>7</v>
      </c>
      <c r="BQ796">
        <v>7</v>
      </c>
      <c r="BR796">
        <v>7</v>
      </c>
      <c r="BS796">
        <v>7</v>
      </c>
      <c r="BT796">
        <v>7</v>
      </c>
      <c r="BU796">
        <v>0</v>
      </c>
      <c r="BV796" t="str">
        <f>"9:00 AM"</f>
        <v>9:00 AM</v>
      </c>
      <c r="BW796" t="str">
        <f>"5:00 PM"</f>
        <v>5:00 PM</v>
      </c>
      <c r="BX796" t="s">
        <v>240</v>
      </c>
      <c r="BY796">
        <v>0</v>
      </c>
      <c r="BZ796">
        <v>3</v>
      </c>
      <c r="CA796" t="s">
        <v>115</v>
      </c>
      <c r="CC796" t="s">
        <v>7007</v>
      </c>
      <c r="CD796" t="s">
        <v>5421</v>
      </c>
      <c r="CF796" t="s">
        <v>128</v>
      </c>
      <c r="CG796" t="s">
        <v>120</v>
      </c>
      <c r="CH796" s="3">
        <v>96950</v>
      </c>
      <c r="CI796" s="4">
        <v>8.08</v>
      </c>
      <c r="CJ796" s="4">
        <v>8.08</v>
      </c>
      <c r="CK796" s="4">
        <v>12.12</v>
      </c>
      <c r="CL796" s="4">
        <v>12.12</v>
      </c>
      <c r="CM796" t="s">
        <v>136</v>
      </c>
      <c r="CO796" t="s">
        <v>137</v>
      </c>
      <c r="CQ796" t="s">
        <v>115</v>
      </c>
      <c r="CR796" t="s">
        <v>138</v>
      </c>
      <c r="CS796" t="s">
        <v>139</v>
      </c>
      <c r="CT796" t="s">
        <v>138</v>
      </c>
      <c r="CU796" t="s">
        <v>139</v>
      </c>
      <c r="CV796" t="s">
        <v>138</v>
      </c>
      <c r="CW796" t="s">
        <v>139</v>
      </c>
      <c r="CX796" t="s">
        <v>5427</v>
      </c>
      <c r="CY796" s="10">
        <v>16707851059</v>
      </c>
      <c r="CZ796" t="s">
        <v>12938</v>
      </c>
      <c r="DA796" t="s">
        <v>139</v>
      </c>
      <c r="DB796" t="s">
        <v>138</v>
      </c>
      <c r="DC796" t="s">
        <v>115</v>
      </c>
      <c r="DD796" t="s">
        <v>3276</v>
      </c>
      <c r="DE796" t="s">
        <v>12937</v>
      </c>
      <c r="DG796" t="s">
        <v>12934</v>
      </c>
      <c r="DH796" t="s">
        <v>12938</v>
      </c>
    </row>
    <row r="797" spans="1:112" ht="14.45" customHeight="1" x14ac:dyDescent="0.25">
      <c r="A797" t="s">
        <v>13604</v>
      </c>
      <c r="B797" t="s">
        <v>158</v>
      </c>
      <c r="C797" s="1">
        <v>45575</v>
      </c>
      <c r="D797" s="1">
        <v>45616</v>
      </c>
      <c r="E797" t="s">
        <v>114</v>
      </c>
      <c r="G797" t="s">
        <v>138</v>
      </c>
      <c r="H797" t="s">
        <v>115</v>
      </c>
      <c r="I797" t="s">
        <v>115</v>
      </c>
      <c r="J797" t="s">
        <v>13330</v>
      </c>
      <c r="L797" t="s">
        <v>1502</v>
      </c>
      <c r="N797" t="s">
        <v>290</v>
      </c>
      <c r="O797" t="s">
        <v>120</v>
      </c>
      <c r="P797" s="3">
        <v>96952</v>
      </c>
      <c r="Q797" t="s">
        <v>121</v>
      </c>
      <c r="S797" s="10">
        <v>16704330422</v>
      </c>
      <c r="U797" t="s">
        <v>13331</v>
      </c>
      <c r="V797">
        <v>236220</v>
      </c>
      <c r="W797" t="s">
        <v>123</v>
      </c>
      <c r="Y797" t="s">
        <v>1504</v>
      </c>
      <c r="Z797" t="s">
        <v>1505</v>
      </c>
      <c r="AA797" t="s">
        <v>1506</v>
      </c>
      <c r="AB797" t="s">
        <v>126</v>
      </c>
      <c r="AC797" t="s">
        <v>1502</v>
      </c>
      <c r="AE797" t="s">
        <v>290</v>
      </c>
      <c r="AF797" t="s">
        <v>120</v>
      </c>
      <c r="AG797" s="3">
        <v>96952</v>
      </c>
      <c r="AH797" t="s">
        <v>121</v>
      </c>
      <c r="AJ797" s="10">
        <v>16704330422</v>
      </c>
      <c r="AL797" t="s">
        <v>1507</v>
      </c>
      <c r="BD797" t="str">
        <f>"49-9071.00"</f>
        <v>49-9071.00</v>
      </c>
      <c r="BE797" t="s">
        <v>169</v>
      </c>
      <c r="BF797" t="s">
        <v>13332</v>
      </c>
      <c r="BG797" t="s">
        <v>169</v>
      </c>
      <c r="BH797">
        <v>2</v>
      </c>
      <c r="BJ797" s="1">
        <v>45689</v>
      </c>
      <c r="BK797" s="1">
        <v>46783</v>
      </c>
      <c r="BN797">
        <v>40</v>
      </c>
      <c r="BO797">
        <v>0</v>
      </c>
      <c r="BP797">
        <v>8</v>
      </c>
      <c r="BQ797">
        <v>8</v>
      </c>
      <c r="BR797">
        <v>8</v>
      </c>
      <c r="BS797">
        <v>8</v>
      </c>
      <c r="BT797">
        <v>8</v>
      </c>
      <c r="BU797">
        <v>0</v>
      </c>
      <c r="BV797" t="str">
        <f>"7:30 AM"</f>
        <v>7:30 AM</v>
      </c>
      <c r="BW797" t="str">
        <f>"4:30 PM"</f>
        <v>4:30 PM</v>
      </c>
      <c r="BX797" t="s">
        <v>240</v>
      </c>
      <c r="BY797">
        <v>0</v>
      </c>
      <c r="BZ797">
        <v>12</v>
      </c>
      <c r="CA797" t="s">
        <v>115</v>
      </c>
      <c r="CC797" t="s">
        <v>13605</v>
      </c>
      <c r="CD797" t="s">
        <v>1502</v>
      </c>
      <c r="CF797" t="s">
        <v>290</v>
      </c>
      <c r="CG797" t="s">
        <v>120</v>
      </c>
      <c r="CH797" s="3">
        <v>96952</v>
      </c>
      <c r="CI797" s="4">
        <v>10</v>
      </c>
      <c r="CJ797" s="4">
        <v>13</v>
      </c>
      <c r="CK797" s="4">
        <v>15</v>
      </c>
      <c r="CL797" s="4">
        <v>19.5</v>
      </c>
      <c r="CM797" t="s">
        <v>136</v>
      </c>
      <c r="CN797" t="s">
        <v>1512</v>
      </c>
      <c r="CO797" t="s">
        <v>137</v>
      </c>
      <c r="CQ797" t="s">
        <v>115</v>
      </c>
      <c r="CR797" t="s">
        <v>138</v>
      </c>
      <c r="CS797" t="s">
        <v>138</v>
      </c>
      <c r="CT797" t="s">
        <v>138</v>
      </c>
      <c r="CU797" t="s">
        <v>139</v>
      </c>
      <c r="CV797" t="s">
        <v>138</v>
      </c>
      <c r="CW797" t="s">
        <v>138</v>
      </c>
      <c r="CX797" t="s">
        <v>3756</v>
      </c>
      <c r="CY797" s="10">
        <v>16704330422</v>
      </c>
      <c r="CZ797" t="s">
        <v>1507</v>
      </c>
      <c r="DA797" t="s">
        <v>139</v>
      </c>
      <c r="DB797" t="s">
        <v>138</v>
      </c>
      <c r="DC797" t="s">
        <v>115</v>
      </c>
    </row>
    <row r="798" spans="1:112" ht="14.45" customHeight="1" x14ac:dyDescent="0.25">
      <c r="A798" t="s">
        <v>13679</v>
      </c>
      <c r="B798" t="s">
        <v>158</v>
      </c>
      <c r="C798" s="1">
        <v>45599</v>
      </c>
      <c r="D798" s="1">
        <v>45616</v>
      </c>
      <c r="E798" t="s">
        <v>114</v>
      </c>
      <c r="G798" t="s">
        <v>115</v>
      </c>
      <c r="H798" t="s">
        <v>115</v>
      </c>
      <c r="I798" t="s">
        <v>115</v>
      </c>
      <c r="J798" t="s">
        <v>380</v>
      </c>
      <c r="L798" t="s">
        <v>385</v>
      </c>
      <c r="N798" t="s">
        <v>119</v>
      </c>
      <c r="O798" t="s">
        <v>120</v>
      </c>
      <c r="P798" s="3">
        <v>96950</v>
      </c>
      <c r="Q798" t="s">
        <v>121</v>
      </c>
      <c r="S798" s="10">
        <v>16702335504</v>
      </c>
      <c r="T798">
        <v>0</v>
      </c>
      <c r="U798" t="s">
        <v>382</v>
      </c>
      <c r="V798">
        <v>561320</v>
      </c>
      <c r="W798" t="s">
        <v>123</v>
      </c>
      <c r="Y798" t="s">
        <v>383</v>
      </c>
      <c r="Z798" t="s">
        <v>384</v>
      </c>
      <c r="AA798" t="s">
        <v>266</v>
      </c>
      <c r="AB798" t="s">
        <v>295</v>
      </c>
      <c r="AC798" t="s">
        <v>385</v>
      </c>
      <c r="AE798" t="s">
        <v>119</v>
      </c>
      <c r="AF798" t="s">
        <v>120</v>
      </c>
      <c r="AG798" s="3">
        <v>96950</v>
      </c>
      <c r="AH798" t="s">
        <v>121</v>
      </c>
      <c r="AJ798" s="10">
        <v>16702335504</v>
      </c>
      <c r="AK798">
        <v>0</v>
      </c>
      <c r="AL798" t="s">
        <v>386</v>
      </c>
      <c r="BD798" t="str">
        <f>"45-2092.00"</f>
        <v>45-2092.00</v>
      </c>
      <c r="BE798" t="s">
        <v>1875</v>
      </c>
      <c r="BF798" t="s">
        <v>11942</v>
      </c>
      <c r="BG798" t="s">
        <v>3204</v>
      </c>
      <c r="BH798">
        <v>2</v>
      </c>
      <c r="BJ798" s="1">
        <v>45689</v>
      </c>
      <c r="BK798" s="1">
        <v>46053</v>
      </c>
      <c r="BN798">
        <v>35</v>
      </c>
      <c r="BO798">
        <v>0</v>
      </c>
      <c r="BP798">
        <v>7</v>
      </c>
      <c r="BQ798">
        <v>7</v>
      </c>
      <c r="BR798">
        <v>7</v>
      </c>
      <c r="BS798">
        <v>7</v>
      </c>
      <c r="BT798">
        <v>7</v>
      </c>
      <c r="BU798">
        <v>0</v>
      </c>
      <c r="BV798" t="str">
        <f>"7:00 AM"</f>
        <v>7:00 AM</v>
      </c>
      <c r="BW798" t="str">
        <f>"3:00 PM"</f>
        <v>3:00 PM</v>
      </c>
      <c r="BX798" t="s">
        <v>133</v>
      </c>
      <c r="BY798">
        <v>0</v>
      </c>
      <c r="BZ798">
        <v>6</v>
      </c>
      <c r="CA798" t="s">
        <v>115</v>
      </c>
      <c r="CC798" t="s">
        <v>13680</v>
      </c>
      <c r="CD798" t="s">
        <v>11944</v>
      </c>
      <c r="CE798" t="s">
        <v>713</v>
      </c>
      <c r="CF798" t="s">
        <v>119</v>
      </c>
      <c r="CG798" t="s">
        <v>120</v>
      </c>
      <c r="CH798" s="3">
        <v>96950</v>
      </c>
      <c r="CI798" s="4">
        <v>11.91</v>
      </c>
      <c r="CJ798" s="4">
        <v>11.91</v>
      </c>
      <c r="CK798" s="4">
        <v>23.82</v>
      </c>
      <c r="CL798" s="4">
        <v>23.82</v>
      </c>
      <c r="CM798" t="s">
        <v>136</v>
      </c>
      <c r="CN798" t="s">
        <v>240</v>
      </c>
      <c r="CO798" t="s">
        <v>137</v>
      </c>
      <c r="CQ798" t="s">
        <v>115</v>
      </c>
      <c r="CR798" t="s">
        <v>138</v>
      </c>
      <c r="CS798" t="s">
        <v>139</v>
      </c>
      <c r="CT798" t="s">
        <v>138</v>
      </c>
      <c r="CU798" t="s">
        <v>139</v>
      </c>
      <c r="CV798" t="s">
        <v>138</v>
      </c>
      <c r="CW798" t="s">
        <v>139</v>
      </c>
      <c r="CX798" s="2" t="s">
        <v>13681</v>
      </c>
      <c r="CY798" s="10">
        <v>16702335504</v>
      </c>
      <c r="CZ798" t="s">
        <v>386</v>
      </c>
      <c r="DA798" t="s">
        <v>572</v>
      </c>
      <c r="DB798" t="s">
        <v>138</v>
      </c>
      <c r="DC798" t="s">
        <v>115</v>
      </c>
    </row>
    <row r="799" spans="1:112" ht="14.45" customHeight="1" x14ac:dyDescent="0.25">
      <c r="A799" t="s">
        <v>4292</v>
      </c>
      <c r="B799" t="s">
        <v>158</v>
      </c>
      <c r="C799" s="1">
        <v>45539</v>
      </c>
      <c r="D799" s="1">
        <v>45617</v>
      </c>
      <c r="E799" t="s">
        <v>114</v>
      </c>
      <c r="G799" t="s">
        <v>115</v>
      </c>
      <c r="H799" t="s">
        <v>115</v>
      </c>
      <c r="I799" t="s">
        <v>115</v>
      </c>
      <c r="J799" t="s">
        <v>1672</v>
      </c>
      <c r="K799" t="s">
        <v>1672</v>
      </c>
      <c r="L799" t="s">
        <v>1000</v>
      </c>
      <c r="M799" t="s">
        <v>2943</v>
      </c>
      <c r="N799" t="s">
        <v>2945</v>
      </c>
      <c r="O799" t="s">
        <v>120</v>
      </c>
      <c r="P799" s="3">
        <v>96950</v>
      </c>
      <c r="Q799" t="s">
        <v>121</v>
      </c>
      <c r="R799" t="s">
        <v>1661</v>
      </c>
      <c r="S799" s="10">
        <v>16702870614</v>
      </c>
      <c r="U799" t="s">
        <v>1675</v>
      </c>
      <c r="V799">
        <v>561320</v>
      </c>
      <c r="W799" t="s">
        <v>123</v>
      </c>
      <c r="Y799" t="s">
        <v>1676</v>
      </c>
      <c r="Z799" t="s">
        <v>1677</v>
      </c>
      <c r="AA799" t="s">
        <v>3915</v>
      </c>
      <c r="AB799" t="s">
        <v>448</v>
      </c>
      <c r="AC799" t="s">
        <v>1000</v>
      </c>
      <c r="AD799" t="s">
        <v>2943</v>
      </c>
      <c r="AE799" t="s">
        <v>128</v>
      </c>
      <c r="AF799" t="s">
        <v>120</v>
      </c>
      <c r="AG799" s="3">
        <v>96950</v>
      </c>
      <c r="AH799" t="s">
        <v>121</v>
      </c>
      <c r="AJ799" s="10">
        <v>16702870614</v>
      </c>
      <c r="AL799" t="s">
        <v>1679</v>
      </c>
      <c r="BD799" t="str">
        <f>"37-2012.00"</f>
        <v>37-2012.00</v>
      </c>
      <c r="BE799" t="s">
        <v>647</v>
      </c>
      <c r="BF799" t="s">
        <v>4293</v>
      </c>
      <c r="BG799" t="s">
        <v>4294</v>
      </c>
      <c r="BH799">
        <v>10</v>
      </c>
      <c r="BJ799" s="1">
        <v>45597</v>
      </c>
      <c r="BK799" s="1">
        <v>45961</v>
      </c>
      <c r="BN799">
        <v>35</v>
      </c>
      <c r="BO799">
        <v>0</v>
      </c>
      <c r="BP799">
        <v>7</v>
      </c>
      <c r="BQ799">
        <v>7</v>
      </c>
      <c r="BR799">
        <v>7</v>
      </c>
      <c r="BS799">
        <v>7</v>
      </c>
      <c r="BT799">
        <v>7</v>
      </c>
      <c r="BU799">
        <v>0</v>
      </c>
      <c r="BV799" t="str">
        <f>"8:00 AM"</f>
        <v>8:00 AM</v>
      </c>
      <c r="BW799" t="str">
        <f>"4:00 PM"</f>
        <v>4:00 PM</v>
      </c>
      <c r="BX799" t="s">
        <v>240</v>
      </c>
      <c r="BY799">
        <v>0</v>
      </c>
      <c r="BZ799">
        <v>3</v>
      </c>
      <c r="CA799" t="s">
        <v>115</v>
      </c>
      <c r="CC799" t="s">
        <v>4295</v>
      </c>
      <c r="CD799" t="s">
        <v>1000</v>
      </c>
      <c r="CE799" t="s">
        <v>2943</v>
      </c>
      <c r="CF799" t="s">
        <v>2945</v>
      </c>
      <c r="CG799" t="s">
        <v>120</v>
      </c>
      <c r="CH799" s="3">
        <v>96950</v>
      </c>
      <c r="CI799" s="4">
        <v>7.77</v>
      </c>
      <c r="CJ799" s="4">
        <v>7.77</v>
      </c>
      <c r="CK799" s="4">
        <v>11.66</v>
      </c>
      <c r="CL799" s="4">
        <v>11.66</v>
      </c>
      <c r="CM799" t="s">
        <v>136</v>
      </c>
      <c r="CN799" t="s">
        <v>1684</v>
      </c>
      <c r="CO799" t="s">
        <v>137</v>
      </c>
      <c r="CQ799" t="s">
        <v>115</v>
      </c>
      <c r="CR799" t="s">
        <v>138</v>
      </c>
      <c r="CS799" t="s">
        <v>139</v>
      </c>
      <c r="CT799" t="s">
        <v>138</v>
      </c>
      <c r="CU799" t="s">
        <v>138</v>
      </c>
      <c r="CV799" t="s">
        <v>138</v>
      </c>
      <c r="CW799" t="s">
        <v>139</v>
      </c>
      <c r="CX799" t="s">
        <v>2946</v>
      </c>
      <c r="CY799" s="10">
        <v>16702870614</v>
      </c>
      <c r="CZ799" t="s">
        <v>1679</v>
      </c>
      <c r="DA799" t="s">
        <v>208</v>
      </c>
      <c r="DB799" t="s">
        <v>138</v>
      </c>
      <c r="DC799" t="s">
        <v>115</v>
      </c>
    </row>
    <row r="800" spans="1:112" ht="14.45" customHeight="1" x14ac:dyDescent="0.25">
      <c r="A800" t="s">
        <v>4296</v>
      </c>
      <c r="B800" t="s">
        <v>248</v>
      </c>
      <c r="C800" s="1">
        <v>45553</v>
      </c>
      <c r="D800" s="1">
        <v>45617</v>
      </c>
      <c r="E800" t="s">
        <v>114</v>
      </c>
      <c r="G800" t="s">
        <v>115</v>
      </c>
      <c r="H800" t="s">
        <v>138</v>
      </c>
      <c r="I800" t="s">
        <v>115</v>
      </c>
      <c r="J800" t="s">
        <v>3939</v>
      </c>
      <c r="K800" t="s">
        <v>4297</v>
      </c>
      <c r="L800" t="s">
        <v>3941</v>
      </c>
      <c r="M800" t="s">
        <v>3942</v>
      </c>
      <c r="N800" t="s">
        <v>128</v>
      </c>
      <c r="O800" t="s">
        <v>120</v>
      </c>
      <c r="P800" s="3">
        <v>96950</v>
      </c>
      <c r="Q800" t="s">
        <v>121</v>
      </c>
      <c r="S800" s="10">
        <v>16702876661</v>
      </c>
      <c r="U800" t="s">
        <v>3943</v>
      </c>
      <c r="V800">
        <v>561520</v>
      </c>
      <c r="W800" t="s">
        <v>123</v>
      </c>
      <c r="Y800" t="s">
        <v>308</v>
      </c>
      <c r="Z800" t="s">
        <v>309</v>
      </c>
      <c r="AB800" t="s">
        <v>3944</v>
      </c>
      <c r="AC800" t="s">
        <v>3941</v>
      </c>
      <c r="AD800" t="s">
        <v>4298</v>
      </c>
      <c r="AE800" t="s">
        <v>128</v>
      </c>
      <c r="AF800" t="s">
        <v>120</v>
      </c>
      <c r="AG800" s="3">
        <v>96950</v>
      </c>
      <c r="AH800" t="s">
        <v>121</v>
      </c>
      <c r="AJ800" s="10">
        <v>16702876661</v>
      </c>
      <c r="AL800" t="s">
        <v>3945</v>
      </c>
      <c r="BD800" t="str">
        <f>"39-7011.00"</f>
        <v>39-7011.00</v>
      </c>
      <c r="BE800" t="s">
        <v>719</v>
      </c>
      <c r="BF800" t="s">
        <v>4299</v>
      </c>
      <c r="BG800" t="s">
        <v>3634</v>
      </c>
      <c r="BH800">
        <v>6</v>
      </c>
      <c r="BI800">
        <v>6</v>
      </c>
      <c r="BJ800" s="1">
        <v>45597</v>
      </c>
      <c r="BK800" s="1">
        <v>45930</v>
      </c>
      <c r="BL800" s="1">
        <v>45617</v>
      </c>
      <c r="BM800" s="1">
        <v>45930</v>
      </c>
      <c r="BN800">
        <v>35</v>
      </c>
      <c r="BO800">
        <v>0</v>
      </c>
      <c r="BP800">
        <v>7</v>
      </c>
      <c r="BQ800">
        <v>7</v>
      </c>
      <c r="BR800">
        <v>7</v>
      </c>
      <c r="BS800">
        <v>7</v>
      </c>
      <c r="BT800">
        <v>7</v>
      </c>
      <c r="BU800">
        <v>0</v>
      </c>
      <c r="BV800" t="str">
        <f>"12:00 AM"</f>
        <v>12:00 AM</v>
      </c>
      <c r="BW800" t="str">
        <f>"7:00 AM"</f>
        <v>7:00 AM</v>
      </c>
      <c r="BX800" t="s">
        <v>240</v>
      </c>
      <c r="BY800">
        <v>0</v>
      </c>
      <c r="BZ800">
        <v>12</v>
      </c>
      <c r="CA800" t="s">
        <v>115</v>
      </c>
      <c r="CC800" t="s">
        <v>4300</v>
      </c>
      <c r="CD800" t="s">
        <v>3941</v>
      </c>
      <c r="CE800" t="s">
        <v>3942</v>
      </c>
      <c r="CF800" t="s">
        <v>306</v>
      </c>
      <c r="CG800" t="s">
        <v>120</v>
      </c>
      <c r="CH800" s="3">
        <v>96950</v>
      </c>
      <c r="CI800" s="4">
        <v>10.43</v>
      </c>
      <c r="CJ800" s="4">
        <v>10.43</v>
      </c>
      <c r="CK800" s="4">
        <v>15.65</v>
      </c>
      <c r="CL800" s="4">
        <v>15.65</v>
      </c>
      <c r="CM800" t="s">
        <v>136</v>
      </c>
      <c r="CN800" t="s">
        <v>224</v>
      </c>
      <c r="CO800" t="s">
        <v>137</v>
      </c>
      <c r="CQ800" t="s">
        <v>115</v>
      </c>
      <c r="CR800" t="s">
        <v>138</v>
      </c>
      <c r="CS800" t="s">
        <v>139</v>
      </c>
      <c r="CT800" t="s">
        <v>138</v>
      </c>
      <c r="CU800" t="s">
        <v>139</v>
      </c>
      <c r="CV800" t="s">
        <v>138</v>
      </c>
      <c r="CW800" t="s">
        <v>139</v>
      </c>
      <c r="CX800" t="s">
        <v>316</v>
      </c>
      <c r="CY800" s="10">
        <v>16702876661</v>
      </c>
      <c r="CZ800" t="s">
        <v>3945</v>
      </c>
      <c r="DA800" t="s">
        <v>139</v>
      </c>
      <c r="DB800" t="s">
        <v>138</v>
      </c>
      <c r="DC800" t="s">
        <v>115</v>
      </c>
    </row>
    <row r="801" spans="1:112" ht="14.45" customHeight="1" x14ac:dyDescent="0.25">
      <c r="A801" t="s">
        <v>6011</v>
      </c>
      <c r="B801" t="s">
        <v>158</v>
      </c>
      <c r="C801" s="1">
        <v>45593</v>
      </c>
      <c r="D801" s="1">
        <v>45617</v>
      </c>
      <c r="E801" t="s">
        <v>114</v>
      </c>
      <c r="G801" t="s">
        <v>115</v>
      </c>
      <c r="H801" t="s">
        <v>115</v>
      </c>
      <c r="I801" t="s">
        <v>115</v>
      </c>
      <c r="J801" t="s">
        <v>4640</v>
      </c>
      <c r="K801" t="s">
        <v>4641</v>
      </c>
      <c r="L801" t="s">
        <v>144</v>
      </c>
      <c r="N801" t="s">
        <v>145</v>
      </c>
      <c r="O801" t="s">
        <v>120</v>
      </c>
      <c r="P801" s="3">
        <v>96951</v>
      </c>
      <c r="Q801" t="s">
        <v>121</v>
      </c>
      <c r="S801" s="10">
        <v>16705320350</v>
      </c>
      <c r="U801" t="s">
        <v>4642</v>
      </c>
      <c r="V801">
        <v>445110</v>
      </c>
      <c r="W801" t="s">
        <v>123</v>
      </c>
      <c r="Y801" t="s">
        <v>147</v>
      </c>
      <c r="Z801" t="s">
        <v>148</v>
      </c>
      <c r="AA801" t="s">
        <v>149</v>
      </c>
      <c r="AB801" t="s">
        <v>1986</v>
      </c>
      <c r="AC801" t="s">
        <v>144</v>
      </c>
      <c r="AE801" t="s">
        <v>145</v>
      </c>
      <c r="AF801" t="s">
        <v>120</v>
      </c>
      <c r="AG801" s="3">
        <v>96951</v>
      </c>
      <c r="AH801" t="s">
        <v>121</v>
      </c>
      <c r="AJ801" s="10">
        <v>16705320350</v>
      </c>
      <c r="AL801" t="s">
        <v>4643</v>
      </c>
      <c r="BD801" t="str">
        <f>"51-9198.00"</f>
        <v>51-9198.00</v>
      </c>
      <c r="BE801" t="s">
        <v>2301</v>
      </c>
      <c r="BF801" t="s">
        <v>4644</v>
      </c>
      <c r="BG801" t="s">
        <v>4645</v>
      </c>
      <c r="BH801">
        <v>3</v>
      </c>
      <c r="BJ801" s="1">
        <v>45658</v>
      </c>
      <c r="BK801" s="1">
        <v>46022</v>
      </c>
      <c r="BN801">
        <v>40</v>
      </c>
      <c r="BO801">
        <v>0</v>
      </c>
      <c r="BP801">
        <v>7</v>
      </c>
      <c r="BQ801">
        <v>7</v>
      </c>
      <c r="BR801">
        <v>7</v>
      </c>
      <c r="BS801">
        <v>7</v>
      </c>
      <c r="BT801">
        <v>7</v>
      </c>
      <c r="BU801">
        <v>5</v>
      </c>
      <c r="BV801" t="str">
        <f>"8:00 AM"</f>
        <v>8:00 AM</v>
      </c>
      <c r="BW801" t="str">
        <f>"4:00 PM"</f>
        <v>4:00 PM</v>
      </c>
      <c r="BX801" t="s">
        <v>240</v>
      </c>
      <c r="BY801">
        <v>0</v>
      </c>
      <c r="BZ801">
        <v>0</v>
      </c>
      <c r="CA801" t="s">
        <v>115</v>
      </c>
      <c r="CC801" t="s">
        <v>4646</v>
      </c>
      <c r="CD801" t="s">
        <v>155</v>
      </c>
      <c r="CF801" t="s">
        <v>145</v>
      </c>
      <c r="CG801" t="s">
        <v>120</v>
      </c>
      <c r="CH801" s="3">
        <v>96951</v>
      </c>
      <c r="CI801" s="4">
        <v>8.23</v>
      </c>
      <c r="CJ801" s="4">
        <v>8.23</v>
      </c>
      <c r="CK801" s="4">
        <v>12.35</v>
      </c>
      <c r="CL801" s="4">
        <v>12.35</v>
      </c>
      <c r="CM801" t="s">
        <v>136</v>
      </c>
      <c r="CN801" t="s">
        <v>139</v>
      </c>
      <c r="CO801" t="s">
        <v>137</v>
      </c>
      <c r="CQ801" t="s">
        <v>115</v>
      </c>
      <c r="CR801" t="s">
        <v>138</v>
      </c>
      <c r="CS801" t="s">
        <v>138</v>
      </c>
      <c r="CT801" t="s">
        <v>138</v>
      </c>
      <c r="CU801" t="s">
        <v>139</v>
      </c>
      <c r="CV801" t="s">
        <v>138</v>
      </c>
      <c r="CW801" t="s">
        <v>139</v>
      </c>
      <c r="CX801" t="s">
        <v>2545</v>
      </c>
      <c r="CY801" s="10">
        <v>16705320350</v>
      </c>
      <c r="CZ801" t="s">
        <v>4643</v>
      </c>
      <c r="DA801" t="s">
        <v>139</v>
      </c>
      <c r="DB801" t="s">
        <v>138</v>
      </c>
      <c r="DC801" t="s">
        <v>115</v>
      </c>
    </row>
    <row r="802" spans="1:112" ht="14.45" customHeight="1" x14ac:dyDescent="0.25">
      <c r="A802" t="s">
        <v>7846</v>
      </c>
      <c r="B802" t="s">
        <v>113</v>
      </c>
      <c r="C802" s="1">
        <v>45582</v>
      </c>
      <c r="D802" s="1">
        <v>45617</v>
      </c>
      <c r="E802" t="s">
        <v>114</v>
      </c>
      <c r="G802" t="s">
        <v>115</v>
      </c>
      <c r="H802" t="s">
        <v>115</v>
      </c>
      <c r="I802" t="s">
        <v>115</v>
      </c>
      <c r="J802" t="s">
        <v>7847</v>
      </c>
      <c r="K802" t="s">
        <v>7848</v>
      </c>
      <c r="L802" t="s">
        <v>7849</v>
      </c>
      <c r="M802" t="s">
        <v>7850</v>
      </c>
      <c r="N802" t="s">
        <v>119</v>
      </c>
      <c r="O802" t="s">
        <v>120</v>
      </c>
      <c r="P802" s="3">
        <v>96950</v>
      </c>
      <c r="Q802" t="s">
        <v>121</v>
      </c>
      <c r="S802" s="10">
        <v>16703221690</v>
      </c>
      <c r="T802">
        <v>408</v>
      </c>
      <c r="U802" t="s">
        <v>7851</v>
      </c>
      <c r="V802">
        <v>488510</v>
      </c>
      <c r="W802" t="s">
        <v>123</v>
      </c>
      <c r="Y802" t="s">
        <v>819</v>
      </c>
      <c r="Z802" t="s">
        <v>7852</v>
      </c>
      <c r="AA802" t="s">
        <v>7853</v>
      </c>
      <c r="AB802" t="s">
        <v>235</v>
      </c>
      <c r="AC802" t="s">
        <v>7849</v>
      </c>
      <c r="AD802" t="s">
        <v>7850</v>
      </c>
      <c r="AE802" t="s">
        <v>119</v>
      </c>
      <c r="AF802" t="s">
        <v>120</v>
      </c>
      <c r="AG802" s="3">
        <v>96950</v>
      </c>
      <c r="AH802" t="s">
        <v>121</v>
      </c>
      <c r="AJ802" s="10">
        <v>16703221690</v>
      </c>
      <c r="AK802">
        <v>408</v>
      </c>
      <c r="AL802" t="s">
        <v>7854</v>
      </c>
      <c r="BD802" t="str">
        <f>"43-5011.00"</f>
        <v>43-5011.00</v>
      </c>
      <c r="BE802" t="s">
        <v>7855</v>
      </c>
      <c r="BF802" t="s">
        <v>7856</v>
      </c>
      <c r="BG802" t="s">
        <v>7857</v>
      </c>
      <c r="BH802">
        <v>2</v>
      </c>
      <c r="BJ802" s="1">
        <v>45627</v>
      </c>
      <c r="BK802" s="1">
        <v>45991</v>
      </c>
      <c r="BN802">
        <v>35</v>
      </c>
      <c r="BO802">
        <v>0</v>
      </c>
      <c r="BP802">
        <v>7</v>
      </c>
      <c r="BQ802">
        <v>7</v>
      </c>
      <c r="BR802">
        <v>7</v>
      </c>
      <c r="BS802">
        <v>7</v>
      </c>
      <c r="BT802">
        <v>7</v>
      </c>
      <c r="BU802">
        <v>0</v>
      </c>
      <c r="BV802" t="str">
        <f>"8:00 AM"</f>
        <v>8:00 AM</v>
      </c>
      <c r="BW802" t="str">
        <f>"5:00 PM"</f>
        <v>5:00 PM</v>
      </c>
      <c r="BX802" t="s">
        <v>133</v>
      </c>
      <c r="BY802">
        <v>0</v>
      </c>
      <c r="BZ802">
        <v>12</v>
      </c>
      <c r="CA802" t="s">
        <v>115</v>
      </c>
      <c r="CC802" t="s">
        <v>7858</v>
      </c>
      <c r="CD802" t="s">
        <v>7849</v>
      </c>
      <c r="CE802" t="s">
        <v>7850</v>
      </c>
      <c r="CF802" t="s">
        <v>119</v>
      </c>
      <c r="CG802" t="s">
        <v>120</v>
      </c>
      <c r="CH802" s="3">
        <v>96950</v>
      </c>
      <c r="CI802" s="4">
        <v>8.56</v>
      </c>
      <c r="CJ802" s="4">
        <v>8.56</v>
      </c>
      <c r="CK802" s="4">
        <v>12.84</v>
      </c>
      <c r="CL802" s="4">
        <v>12.84</v>
      </c>
      <c r="CM802" t="s">
        <v>136</v>
      </c>
      <c r="CN802" t="s">
        <v>378</v>
      </c>
      <c r="CO802" t="s">
        <v>137</v>
      </c>
      <c r="CQ802" t="s">
        <v>115</v>
      </c>
      <c r="CR802" t="s">
        <v>138</v>
      </c>
      <c r="CS802" t="s">
        <v>139</v>
      </c>
      <c r="CT802" t="s">
        <v>138</v>
      </c>
      <c r="CU802" t="s">
        <v>138</v>
      </c>
      <c r="CV802" t="s">
        <v>138</v>
      </c>
      <c r="CW802" t="s">
        <v>139</v>
      </c>
      <c r="CX802" t="s">
        <v>379</v>
      </c>
      <c r="CY802" s="10">
        <v>16703221690</v>
      </c>
      <c r="CZ802" t="s">
        <v>7854</v>
      </c>
      <c r="DA802" t="s">
        <v>246</v>
      </c>
      <c r="DB802" t="s">
        <v>138</v>
      </c>
      <c r="DC802" t="s">
        <v>115</v>
      </c>
    </row>
    <row r="803" spans="1:112" ht="14.45" customHeight="1" x14ac:dyDescent="0.25">
      <c r="A803" t="s">
        <v>8681</v>
      </c>
      <c r="B803" t="s">
        <v>248</v>
      </c>
      <c r="C803" s="1">
        <v>45565</v>
      </c>
      <c r="D803" s="1">
        <v>45617</v>
      </c>
      <c r="E803" t="s">
        <v>114</v>
      </c>
      <c r="G803" t="s">
        <v>115</v>
      </c>
      <c r="H803" t="s">
        <v>115</v>
      </c>
      <c r="I803" t="s">
        <v>115</v>
      </c>
      <c r="J803" t="s">
        <v>7847</v>
      </c>
      <c r="K803" t="s">
        <v>7848</v>
      </c>
      <c r="L803" t="s">
        <v>7849</v>
      </c>
      <c r="M803" t="s">
        <v>7850</v>
      </c>
      <c r="N803" t="s">
        <v>119</v>
      </c>
      <c r="O803" t="s">
        <v>120</v>
      </c>
      <c r="P803" s="3">
        <v>96950</v>
      </c>
      <c r="Q803" t="s">
        <v>121</v>
      </c>
      <c r="S803" s="10">
        <v>16703221690</v>
      </c>
      <c r="T803">
        <v>408</v>
      </c>
      <c r="U803" t="s">
        <v>7851</v>
      </c>
      <c r="V803">
        <v>488510</v>
      </c>
      <c r="W803" t="s">
        <v>123</v>
      </c>
      <c r="Y803" t="s">
        <v>819</v>
      </c>
      <c r="Z803" t="s">
        <v>7852</v>
      </c>
      <c r="AA803" t="s">
        <v>7853</v>
      </c>
      <c r="AB803" t="s">
        <v>235</v>
      </c>
      <c r="AC803" t="s">
        <v>7849</v>
      </c>
      <c r="AD803" t="s">
        <v>7850</v>
      </c>
      <c r="AE803" t="s">
        <v>119</v>
      </c>
      <c r="AF803" t="s">
        <v>120</v>
      </c>
      <c r="AG803" s="3">
        <v>96950</v>
      </c>
      <c r="AH803" t="s">
        <v>121</v>
      </c>
      <c r="AJ803" s="10">
        <v>16703221690</v>
      </c>
      <c r="AK803">
        <v>408</v>
      </c>
      <c r="AL803" t="s">
        <v>7854</v>
      </c>
      <c r="BD803" t="str">
        <f>"43-5011.00"</f>
        <v>43-5011.00</v>
      </c>
      <c r="BE803" t="s">
        <v>7855</v>
      </c>
      <c r="BF803" t="s">
        <v>7856</v>
      </c>
      <c r="BG803" t="s">
        <v>7857</v>
      </c>
      <c r="BH803">
        <v>1</v>
      </c>
      <c r="BI803">
        <v>1</v>
      </c>
      <c r="BJ803" s="1">
        <v>45597</v>
      </c>
      <c r="BK803" s="1">
        <v>45961</v>
      </c>
      <c r="BL803" s="1">
        <v>45617</v>
      </c>
      <c r="BM803" s="1">
        <v>45961</v>
      </c>
      <c r="BN803">
        <v>35</v>
      </c>
      <c r="BO803">
        <v>0</v>
      </c>
      <c r="BP803">
        <v>7</v>
      </c>
      <c r="BQ803">
        <v>7</v>
      </c>
      <c r="BR803">
        <v>7</v>
      </c>
      <c r="BS803">
        <v>7</v>
      </c>
      <c r="BT803">
        <v>7</v>
      </c>
      <c r="BU803">
        <v>0</v>
      </c>
      <c r="BV803" t="str">
        <f>"8:00 AM"</f>
        <v>8:00 AM</v>
      </c>
      <c r="BW803" t="str">
        <f>"5:00 PM"</f>
        <v>5:00 PM</v>
      </c>
      <c r="BX803" t="s">
        <v>133</v>
      </c>
      <c r="BY803">
        <v>0</v>
      </c>
      <c r="BZ803">
        <v>12</v>
      </c>
      <c r="CA803" t="s">
        <v>115</v>
      </c>
      <c r="CC803" t="s">
        <v>8682</v>
      </c>
      <c r="CD803" t="s">
        <v>7849</v>
      </c>
      <c r="CE803" t="s">
        <v>7850</v>
      </c>
      <c r="CF803" t="s">
        <v>119</v>
      </c>
      <c r="CG803" t="s">
        <v>120</v>
      </c>
      <c r="CH803" s="3">
        <v>96950</v>
      </c>
      <c r="CI803" s="4">
        <v>8.56</v>
      </c>
      <c r="CJ803" s="4">
        <v>8.56</v>
      </c>
      <c r="CK803" s="4">
        <v>12.84</v>
      </c>
      <c r="CL803" s="4">
        <v>12.84</v>
      </c>
      <c r="CM803" t="s">
        <v>136</v>
      </c>
      <c r="CN803" t="s">
        <v>378</v>
      </c>
      <c r="CO803" t="s">
        <v>137</v>
      </c>
      <c r="CQ803" t="s">
        <v>115</v>
      </c>
      <c r="CR803" t="s">
        <v>138</v>
      </c>
      <c r="CS803" t="s">
        <v>139</v>
      </c>
      <c r="CT803" t="s">
        <v>138</v>
      </c>
      <c r="CU803" t="s">
        <v>138</v>
      </c>
      <c r="CV803" t="s">
        <v>138</v>
      </c>
      <c r="CW803" t="s">
        <v>139</v>
      </c>
      <c r="CX803" t="s">
        <v>379</v>
      </c>
      <c r="CY803" s="10">
        <v>16703221690</v>
      </c>
      <c r="CZ803" t="s">
        <v>7854</v>
      </c>
      <c r="DA803" t="s">
        <v>451</v>
      </c>
      <c r="DB803" t="s">
        <v>138</v>
      </c>
      <c r="DC803" t="s">
        <v>115</v>
      </c>
    </row>
    <row r="804" spans="1:112" ht="14.45" customHeight="1" x14ac:dyDescent="0.25">
      <c r="A804" t="s">
        <v>9780</v>
      </c>
      <c r="B804" t="s">
        <v>248</v>
      </c>
      <c r="C804" s="1">
        <v>45555</v>
      </c>
      <c r="D804" s="1">
        <v>45617</v>
      </c>
      <c r="E804" t="s">
        <v>114</v>
      </c>
      <c r="G804" t="s">
        <v>115</v>
      </c>
      <c r="H804" t="s">
        <v>115</v>
      </c>
      <c r="I804" t="s">
        <v>115</v>
      </c>
      <c r="J804" t="s">
        <v>827</v>
      </c>
      <c r="L804" t="s">
        <v>828</v>
      </c>
      <c r="M804" t="s">
        <v>829</v>
      </c>
      <c r="N804" t="s">
        <v>119</v>
      </c>
      <c r="O804" t="s">
        <v>120</v>
      </c>
      <c r="P804" s="3">
        <v>96950</v>
      </c>
      <c r="Q804" t="s">
        <v>121</v>
      </c>
      <c r="S804" s="10">
        <v>16702353027</v>
      </c>
      <c r="U804" t="s">
        <v>830</v>
      </c>
      <c r="V804">
        <v>561320</v>
      </c>
      <c r="W804" t="s">
        <v>532</v>
      </c>
      <c r="X804" t="s">
        <v>138</v>
      </c>
      <c r="Y804" t="s">
        <v>831</v>
      </c>
      <c r="Z804" t="s">
        <v>832</v>
      </c>
      <c r="AA804" t="s">
        <v>833</v>
      </c>
      <c r="AB804" t="s">
        <v>295</v>
      </c>
      <c r="AC804" t="s">
        <v>828</v>
      </c>
      <c r="AD804" t="s">
        <v>829</v>
      </c>
      <c r="AE804" t="s">
        <v>119</v>
      </c>
      <c r="AF804" t="s">
        <v>120</v>
      </c>
      <c r="AG804" s="3">
        <v>96950</v>
      </c>
      <c r="AH804" t="s">
        <v>121</v>
      </c>
      <c r="AJ804" s="10">
        <v>16702353027</v>
      </c>
      <c r="AL804" t="s">
        <v>834</v>
      </c>
      <c r="BD804" t="str">
        <f>"35-2012.00"</f>
        <v>35-2012.00</v>
      </c>
      <c r="BE804" t="s">
        <v>835</v>
      </c>
      <c r="BF804" t="s">
        <v>836</v>
      </c>
      <c r="BG804" t="s">
        <v>373</v>
      </c>
      <c r="BH804">
        <v>6</v>
      </c>
      <c r="BI804">
        <v>6</v>
      </c>
      <c r="BJ804" s="1">
        <v>45627</v>
      </c>
      <c r="BK804" s="1">
        <v>45991</v>
      </c>
      <c r="BL804" s="1">
        <v>45627</v>
      </c>
      <c r="BM804" s="1">
        <v>45991</v>
      </c>
      <c r="BN804">
        <v>35</v>
      </c>
      <c r="BO804">
        <v>0</v>
      </c>
      <c r="BP804">
        <v>7</v>
      </c>
      <c r="BQ804">
        <v>7</v>
      </c>
      <c r="BR804">
        <v>7</v>
      </c>
      <c r="BS804">
        <v>7</v>
      </c>
      <c r="BT804">
        <v>7</v>
      </c>
      <c r="BU804">
        <v>0</v>
      </c>
      <c r="BV804" t="str">
        <f>"2:00 AM"</f>
        <v>2:00 AM</v>
      </c>
      <c r="BW804" t="str">
        <f>"9:00 AM"</f>
        <v>9:00 AM</v>
      </c>
      <c r="BX804" t="s">
        <v>240</v>
      </c>
      <c r="BY804">
        <v>0</v>
      </c>
      <c r="BZ804">
        <v>12</v>
      </c>
      <c r="CA804" t="s">
        <v>115</v>
      </c>
      <c r="CC804" t="s">
        <v>837</v>
      </c>
      <c r="CD804" t="s">
        <v>838</v>
      </c>
      <c r="CE804" t="s">
        <v>838</v>
      </c>
      <c r="CF804" t="s">
        <v>119</v>
      </c>
      <c r="CG804" t="s">
        <v>120</v>
      </c>
      <c r="CH804" s="3">
        <v>96950</v>
      </c>
      <c r="CI804" s="4">
        <v>8.85</v>
      </c>
      <c r="CJ804" s="4">
        <v>8.85</v>
      </c>
      <c r="CK804" s="4">
        <v>13.28</v>
      </c>
      <c r="CL804" s="4">
        <v>13.28</v>
      </c>
      <c r="CM804" t="s">
        <v>136</v>
      </c>
      <c r="CN804" t="s">
        <v>240</v>
      </c>
      <c r="CO804" t="s">
        <v>137</v>
      </c>
      <c r="CQ804" t="s">
        <v>115</v>
      </c>
      <c r="CR804" t="s">
        <v>138</v>
      </c>
      <c r="CS804" t="s">
        <v>139</v>
      </c>
      <c r="CT804" t="s">
        <v>138</v>
      </c>
      <c r="CU804" t="s">
        <v>139</v>
      </c>
      <c r="CV804" t="s">
        <v>138</v>
      </c>
      <c r="CW804" t="s">
        <v>139</v>
      </c>
      <c r="CX804" t="s">
        <v>8733</v>
      </c>
      <c r="CY804" s="10">
        <v>16702353027</v>
      </c>
      <c r="CZ804" t="s">
        <v>834</v>
      </c>
      <c r="DA804" t="s">
        <v>139</v>
      </c>
      <c r="DB804" t="s">
        <v>138</v>
      </c>
      <c r="DC804" t="s">
        <v>138</v>
      </c>
    </row>
    <row r="805" spans="1:112" ht="14.45" customHeight="1" x14ac:dyDescent="0.25">
      <c r="A805" t="s">
        <v>9796</v>
      </c>
      <c r="B805" t="s">
        <v>158</v>
      </c>
      <c r="C805" s="1">
        <v>45548</v>
      </c>
      <c r="D805" s="1">
        <v>45617</v>
      </c>
      <c r="E805" t="s">
        <v>114</v>
      </c>
      <c r="G805" t="s">
        <v>115</v>
      </c>
      <c r="H805" t="s">
        <v>115</v>
      </c>
      <c r="I805" t="s">
        <v>115</v>
      </c>
      <c r="J805" t="s">
        <v>8694</v>
      </c>
      <c r="L805" t="s">
        <v>8695</v>
      </c>
      <c r="N805" t="s">
        <v>128</v>
      </c>
      <c r="O805" t="s">
        <v>120</v>
      </c>
      <c r="P805" s="3">
        <v>96950</v>
      </c>
      <c r="Q805" t="s">
        <v>121</v>
      </c>
      <c r="S805" s="10">
        <v>16702351123</v>
      </c>
      <c r="U805" t="s">
        <v>8696</v>
      </c>
      <c r="V805">
        <v>71399</v>
      </c>
      <c r="W805" t="s">
        <v>123</v>
      </c>
      <c r="Y805" t="s">
        <v>632</v>
      </c>
      <c r="Z805" t="s">
        <v>9797</v>
      </c>
      <c r="AB805" t="s">
        <v>218</v>
      </c>
      <c r="AC805" t="s">
        <v>8698</v>
      </c>
      <c r="AD805" t="s">
        <v>8699</v>
      </c>
      <c r="AE805" t="s">
        <v>128</v>
      </c>
      <c r="AF805" t="s">
        <v>120</v>
      </c>
      <c r="AG805" s="3">
        <v>96950</v>
      </c>
      <c r="AH805" t="s">
        <v>121</v>
      </c>
      <c r="AJ805" s="10">
        <v>16702351123</v>
      </c>
      <c r="AL805" t="s">
        <v>8700</v>
      </c>
      <c r="BD805" t="str">
        <f>"49-9092.00"</f>
        <v>49-9092.00</v>
      </c>
      <c r="BE805" t="s">
        <v>9798</v>
      </c>
      <c r="BF805" t="s">
        <v>9799</v>
      </c>
      <c r="BG805" t="s">
        <v>9800</v>
      </c>
      <c r="BH805">
        <v>10</v>
      </c>
      <c r="BJ805" s="1">
        <v>45627</v>
      </c>
      <c r="BK805" s="1">
        <v>45991</v>
      </c>
      <c r="BN805">
        <v>40</v>
      </c>
      <c r="BO805">
        <v>0</v>
      </c>
      <c r="BP805">
        <v>8</v>
      </c>
      <c r="BQ805">
        <v>8</v>
      </c>
      <c r="BR805">
        <v>8</v>
      </c>
      <c r="BS805">
        <v>8</v>
      </c>
      <c r="BT805">
        <v>8</v>
      </c>
      <c r="BU805">
        <v>0</v>
      </c>
      <c r="BV805" t="str">
        <f>"7:30 AM"</f>
        <v>7:30 AM</v>
      </c>
      <c r="BW805" t="str">
        <f>"4:30 PM"</f>
        <v>4:30 PM</v>
      </c>
      <c r="BX805" t="s">
        <v>133</v>
      </c>
      <c r="BY805">
        <v>0</v>
      </c>
      <c r="BZ805">
        <v>24</v>
      </c>
      <c r="CA805" t="s">
        <v>115</v>
      </c>
      <c r="CC805" t="s">
        <v>9801</v>
      </c>
      <c r="CD805" t="s">
        <v>8703</v>
      </c>
      <c r="CF805" t="s">
        <v>128</v>
      </c>
      <c r="CG805" t="s">
        <v>120</v>
      </c>
      <c r="CH805" s="3">
        <v>96950</v>
      </c>
      <c r="CI805" s="4">
        <v>10.02</v>
      </c>
      <c r="CJ805" s="4">
        <v>10.02</v>
      </c>
      <c r="CK805" s="4">
        <v>15.03</v>
      </c>
      <c r="CL805" s="4">
        <v>15.03</v>
      </c>
      <c r="CM805" t="s">
        <v>136</v>
      </c>
      <c r="CN805" t="s">
        <v>191</v>
      </c>
      <c r="CO805" t="s">
        <v>137</v>
      </c>
      <c r="CQ805" t="s">
        <v>115</v>
      </c>
      <c r="CR805" t="s">
        <v>138</v>
      </c>
      <c r="CS805" t="s">
        <v>138</v>
      </c>
      <c r="CT805" t="s">
        <v>138</v>
      </c>
      <c r="CU805" t="s">
        <v>139</v>
      </c>
      <c r="CV805" t="s">
        <v>138</v>
      </c>
      <c r="CW805" t="s">
        <v>139</v>
      </c>
      <c r="CX805" t="s">
        <v>7904</v>
      </c>
      <c r="CY805" s="10">
        <v>16702351123</v>
      </c>
      <c r="CZ805" t="s">
        <v>8700</v>
      </c>
      <c r="DA805" t="s">
        <v>139</v>
      </c>
      <c r="DB805" t="s">
        <v>138</v>
      </c>
      <c r="DC805" t="s">
        <v>115</v>
      </c>
    </row>
    <row r="806" spans="1:112" ht="14.45" customHeight="1" x14ac:dyDescent="0.25">
      <c r="A806" t="s">
        <v>9804</v>
      </c>
      <c r="B806" t="s">
        <v>1155</v>
      </c>
      <c r="C806" s="1">
        <v>45555</v>
      </c>
      <c r="D806" s="1">
        <v>45617</v>
      </c>
      <c r="E806" t="s">
        <v>114</v>
      </c>
      <c r="G806" t="s">
        <v>115</v>
      </c>
      <c r="H806" t="s">
        <v>115</v>
      </c>
      <c r="I806" t="s">
        <v>115</v>
      </c>
      <c r="J806" t="s">
        <v>827</v>
      </c>
      <c r="L806" t="s">
        <v>828</v>
      </c>
      <c r="M806" t="s">
        <v>829</v>
      </c>
      <c r="N806" t="s">
        <v>119</v>
      </c>
      <c r="O806" t="s">
        <v>120</v>
      </c>
      <c r="P806" s="3">
        <v>96950</v>
      </c>
      <c r="Q806" t="s">
        <v>121</v>
      </c>
      <c r="S806" s="10">
        <v>16702353027</v>
      </c>
      <c r="U806" t="s">
        <v>830</v>
      </c>
      <c r="V806">
        <v>561320</v>
      </c>
      <c r="W806" t="s">
        <v>532</v>
      </c>
      <c r="X806" t="s">
        <v>138</v>
      </c>
      <c r="Y806" t="s">
        <v>831</v>
      </c>
      <c r="Z806" t="s">
        <v>832</v>
      </c>
      <c r="AA806" t="s">
        <v>833</v>
      </c>
      <c r="AB806" t="s">
        <v>295</v>
      </c>
      <c r="AC806" t="s">
        <v>828</v>
      </c>
      <c r="AD806" t="s">
        <v>829</v>
      </c>
      <c r="AE806" t="s">
        <v>119</v>
      </c>
      <c r="AF806" t="s">
        <v>120</v>
      </c>
      <c r="AG806" s="3">
        <v>96950</v>
      </c>
      <c r="AH806" t="s">
        <v>121</v>
      </c>
      <c r="AJ806" s="10">
        <v>16702353027</v>
      </c>
      <c r="AL806" t="s">
        <v>834</v>
      </c>
      <c r="BD806" t="str">
        <f>"35-2012.00"</f>
        <v>35-2012.00</v>
      </c>
      <c r="BE806" t="s">
        <v>835</v>
      </c>
      <c r="BF806" t="s">
        <v>836</v>
      </c>
      <c r="BG806" t="s">
        <v>373</v>
      </c>
      <c r="BH806">
        <v>6</v>
      </c>
      <c r="BI806">
        <v>5</v>
      </c>
      <c r="BJ806" s="1">
        <v>45597</v>
      </c>
      <c r="BK806" s="1">
        <v>45961</v>
      </c>
      <c r="BL806" s="1">
        <v>45617</v>
      </c>
      <c r="BM806" s="1">
        <v>45961</v>
      </c>
      <c r="BN806">
        <v>35</v>
      </c>
      <c r="BO806">
        <v>0</v>
      </c>
      <c r="BP806">
        <v>7</v>
      </c>
      <c r="BQ806">
        <v>7</v>
      </c>
      <c r="BR806">
        <v>7</v>
      </c>
      <c r="BS806">
        <v>7</v>
      </c>
      <c r="BT806">
        <v>7</v>
      </c>
      <c r="BU806">
        <v>0</v>
      </c>
      <c r="BV806" t="str">
        <f>"2:00 AM"</f>
        <v>2:00 AM</v>
      </c>
      <c r="BW806" t="str">
        <f>"9:00 AM"</f>
        <v>9:00 AM</v>
      </c>
      <c r="BX806" t="s">
        <v>240</v>
      </c>
      <c r="BY806">
        <v>0</v>
      </c>
      <c r="BZ806">
        <v>12</v>
      </c>
      <c r="CA806" t="s">
        <v>115</v>
      </c>
      <c r="CC806" t="s">
        <v>837</v>
      </c>
      <c r="CD806" t="s">
        <v>838</v>
      </c>
      <c r="CE806" t="s">
        <v>838</v>
      </c>
      <c r="CF806" t="s">
        <v>119</v>
      </c>
      <c r="CG806" t="s">
        <v>120</v>
      </c>
      <c r="CH806" s="3">
        <v>96950</v>
      </c>
      <c r="CI806" s="4">
        <v>8.85</v>
      </c>
      <c r="CJ806" s="4">
        <v>8.85</v>
      </c>
      <c r="CK806" s="4">
        <v>13.28</v>
      </c>
      <c r="CL806" s="4">
        <v>13.28</v>
      </c>
      <c r="CM806" t="s">
        <v>136</v>
      </c>
      <c r="CN806" t="s">
        <v>240</v>
      </c>
      <c r="CO806" t="s">
        <v>137</v>
      </c>
      <c r="CQ806" t="s">
        <v>115</v>
      </c>
      <c r="CR806" t="s">
        <v>138</v>
      </c>
      <c r="CS806" t="s">
        <v>139</v>
      </c>
      <c r="CT806" t="s">
        <v>138</v>
      </c>
      <c r="CU806" t="s">
        <v>139</v>
      </c>
      <c r="CV806" t="s">
        <v>138</v>
      </c>
      <c r="CW806" t="s">
        <v>139</v>
      </c>
      <c r="CX806" t="s">
        <v>9805</v>
      </c>
      <c r="CY806" s="10">
        <v>16702353027</v>
      </c>
      <c r="CZ806" t="s">
        <v>834</v>
      </c>
      <c r="DA806" t="s">
        <v>139</v>
      </c>
      <c r="DB806" t="s">
        <v>138</v>
      </c>
      <c r="DC806" t="s">
        <v>138</v>
      </c>
    </row>
    <row r="807" spans="1:112" ht="14.45" customHeight="1" x14ac:dyDescent="0.25">
      <c r="A807" t="s">
        <v>10350</v>
      </c>
      <c r="B807" t="s">
        <v>248</v>
      </c>
      <c r="C807" s="1">
        <v>45538</v>
      </c>
      <c r="D807" s="1">
        <v>45617</v>
      </c>
      <c r="E807" t="s">
        <v>114</v>
      </c>
      <c r="G807" t="s">
        <v>115</v>
      </c>
      <c r="H807" t="s">
        <v>115</v>
      </c>
      <c r="I807" t="s">
        <v>115</v>
      </c>
      <c r="J807" t="s">
        <v>4328</v>
      </c>
      <c r="K807" t="s">
        <v>10351</v>
      </c>
      <c r="L807" t="s">
        <v>4326</v>
      </c>
      <c r="N807" t="s">
        <v>119</v>
      </c>
      <c r="O807" t="s">
        <v>120</v>
      </c>
      <c r="P807" s="3">
        <v>96950</v>
      </c>
      <c r="Q807" t="s">
        <v>121</v>
      </c>
      <c r="S807" s="10">
        <v>16702875139</v>
      </c>
      <c r="U807" t="s">
        <v>10352</v>
      </c>
      <c r="V807">
        <v>812112</v>
      </c>
      <c r="W807" t="s">
        <v>123</v>
      </c>
      <c r="Y807" t="s">
        <v>4324</v>
      </c>
      <c r="Z807" t="s">
        <v>4325</v>
      </c>
      <c r="AB807" t="s">
        <v>295</v>
      </c>
      <c r="AC807" t="s">
        <v>4326</v>
      </c>
      <c r="AE807" t="s">
        <v>119</v>
      </c>
      <c r="AF807" t="s">
        <v>120</v>
      </c>
      <c r="AG807" s="3">
        <v>96950</v>
      </c>
      <c r="AH807" t="s">
        <v>121</v>
      </c>
      <c r="AJ807" s="10">
        <v>16702875139</v>
      </c>
      <c r="AL807" t="s">
        <v>4327</v>
      </c>
      <c r="BD807" t="str">
        <f>"39-5012.00"</f>
        <v>39-5012.00</v>
      </c>
      <c r="BE807" t="s">
        <v>1772</v>
      </c>
      <c r="BF807" t="s">
        <v>10353</v>
      </c>
      <c r="BG807" t="s">
        <v>10354</v>
      </c>
      <c r="BH807">
        <v>3</v>
      </c>
      <c r="BI807">
        <v>3</v>
      </c>
      <c r="BJ807" s="1">
        <v>45627</v>
      </c>
      <c r="BK807" s="1">
        <v>45991</v>
      </c>
      <c r="BL807" s="1">
        <v>45627</v>
      </c>
      <c r="BM807" s="1">
        <v>45991</v>
      </c>
      <c r="BN807">
        <v>35</v>
      </c>
      <c r="BO807">
        <v>5</v>
      </c>
      <c r="BP807">
        <v>5</v>
      </c>
      <c r="BQ807">
        <v>5</v>
      </c>
      <c r="BR807">
        <v>5</v>
      </c>
      <c r="BS807">
        <v>5</v>
      </c>
      <c r="BT807">
        <v>5</v>
      </c>
      <c r="BU807">
        <v>5</v>
      </c>
      <c r="BV807" t="str">
        <f>"11:00 AM"</f>
        <v>11:00 AM</v>
      </c>
      <c r="BW807" t="str">
        <f>"4:00 PM"</f>
        <v>4:00 PM</v>
      </c>
      <c r="BX807" t="s">
        <v>240</v>
      </c>
      <c r="BY807">
        <v>0</v>
      </c>
      <c r="BZ807">
        <v>6</v>
      </c>
      <c r="CA807" t="s">
        <v>115</v>
      </c>
      <c r="CC807" t="s">
        <v>10355</v>
      </c>
      <c r="CD807" t="s">
        <v>4169</v>
      </c>
      <c r="CF807" t="s">
        <v>119</v>
      </c>
      <c r="CG807" t="s">
        <v>120</v>
      </c>
      <c r="CH807" s="3">
        <v>96950</v>
      </c>
      <c r="CI807" s="4">
        <v>7.98</v>
      </c>
      <c r="CJ807" s="4">
        <v>7.98</v>
      </c>
      <c r="CK807" s="4">
        <v>11.97</v>
      </c>
      <c r="CL807" s="4">
        <v>11.97</v>
      </c>
      <c r="CM807" t="s">
        <v>136</v>
      </c>
      <c r="CN807" t="s">
        <v>139</v>
      </c>
      <c r="CO807" t="s">
        <v>137</v>
      </c>
      <c r="CQ807" t="s">
        <v>115</v>
      </c>
      <c r="CR807" t="s">
        <v>138</v>
      </c>
      <c r="CS807" t="s">
        <v>139</v>
      </c>
      <c r="CT807" t="s">
        <v>138</v>
      </c>
      <c r="CU807" t="s">
        <v>139</v>
      </c>
      <c r="CV807" t="s">
        <v>138</v>
      </c>
      <c r="CW807" t="s">
        <v>139</v>
      </c>
      <c r="CX807" t="s">
        <v>10356</v>
      </c>
      <c r="CY807" s="10">
        <v>16702875139</v>
      </c>
      <c r="CZ807" t="s">
        <v>4327</v>
      </c>
      <c r="DA807" t="s">
        <v>139</v>
      </c>
      <c r="DB807" t="s">
        <v>138</v>
      </c>
      <c r="DC807" t="s">
        <v>115</v>
      </c>
      <c r="DD807" t="s">
        <v>4324</v>
      </c>
      <c r="DE807" t="s">
        <v>4325</v>
      </c>
      <c r="DG807" t="s">
        <v>4328</v>
      </c>
      <c r="DH807" t="s">
        <v>4327</v>
      </c>
    </row>
    <row r="808" spans="1:112" ht="14.45" customHeight="1" x14ac:dyDescent="0.25">
      <c r="A808" t="s">
        <v>10362</v>
      </c>
      <c r="B808" t="s">
        <v>1155</v>
      </c>
      <c r="C808" s="1">
        <v>45540</v>
      </c>
      <c r="D808" s="1">
        <v>45617</v>
      </c>
      <c r="E808" t="s">
        <v>210</v>
      </c>
      <c r="F808" s="1">
        <v>45595</v>
      </c>
      <c r="G808" t="s">
        <v>115</v>
      </c>
      <c r="H808" t="s">
        <v>115</v>
      </c>
      <c r="I808" t="s">
        <v>115</v>
      </c>
      <c r="J808" t="s">
        <v>1436</v>
      </c>
      <c r="L808" t="s">
        <v>1437</v>
      </c>
      <c r="M808" t="s">
        <v>1438</v>
      </c>
      <c r="N808" t="s">
        <v>128</v>
      </c>
      <c r="O808" t="s">
        <v>120</v>
      </c>
      <c r="P808" s="3">
        <v>96950</v>
      </c>
      <c r="Q808" t="s">
        <v>121</v>
      </c>
      <c r="S808" s="10">
        <v>16702858730</v>
      </c>
      <c r="U808" t="s">
        <v>1439</v>
      </c>
      <c r="V808">
        <v>561320</v>
      </c>
      <c r="W808" t="s">
        <v>123</v>
      </c>
      <c r="Y808" t="s">
        <v>1440</v>
      </c>
      <c r="Z808" t="s">
        <v>1441</v>
      </c>
      <c r="AA808" t="s">
        <v>1442</v>
      </c>
      <c r="AB808" t="s">
        <v>448</v>
      </c>
      <c r="AC808" t="s">
        <v>1437</v>
      </c>
      <c r="AD808" t="s">
        <v>1438</v>
      </c>
      <c r="AE808" t="s">
        <v>128</v>
      </c>
      <c r="AF808" t="s">
        <v>120</v>
      </c>
      <c r="AG808" s="3">
        <v>96950</v>
      </c>
      <c r="AH808" t="s">
        <v>121</v>
      </c>
      <c r="AJ808" s="10">
        <v>16702858730</v>
      </c>
      <c r="AL808" t="s">
        <v>1443</v>
      </c>
      <c r="BD808" t="str">
        <f>"37-2012.00"</f>
        <v>37-2012.00</v>
      </c>
      <c r="BE808" t="s">
        <v>647</v>
      </c>
      <c r="BF808" t="s">
        <v>1444</v>
      </c>
      <c r="BG808" t="s">
        <v>2395</v>
      </c>
      <c r="BH808">
        <v>13</v>
      </c>
      <c r="BI808">
        <v>10</v>
      </c>
      <c r="BJ808" s="1">
        <v>45597</v>
      </c>
      <c r="BK808" s="1">
        <v>45961</v>
      </c>
      <c r="BL808" s="1">
        <v>45617</v>
      </c>
      <c r="BM808" s="1">
        <v>45961</v>
      </c>
      <c r="BN808">
        <v>35</v>
      </c>
      <c r="BO808">
        <v>0</v>
      </c>
      <c r="BP808">
        <v>7</v>
      </c>
      <c r="BQ808">
        <v>7</v>
      </c>
      <c r="BR808">
        <v>7</v>
      </c>
      <c r="BS808">
        <v>7</v>
      </c>
      <c r="BT808">
        <v>7</v>
      </c>
      <c r="BU808">
        <v>0</v>
      </c>
      <c r="BV808" t="str">
        <f>"9:00 AM"</f>
        <v>9:00 AM</v>
      </c>
      <c r="BW808" t="str">
        <f>"5:00 PM"</f>
        <v>5:00 PM</v>
      </c>
      <c r="BX808" t="s">
        <v>240</v>
      </c>
      <c r="BY808">
        <v>0</v>
      </c>
      <c r="BZ808">
        <v>3</v>
      </c>
      <c r="CA808" t="s">
        <v>115</v>
      </c>
      <c r="CC808" s="2" t="s">
        <v>5794</v>
      </c>
      <c r="CD808" t="s">
        <v>10363</v>
      </c>
      <c r="CE808" t="s">
        <v>1448</v>
      </c>
      <c r="CF808" t="s">
        <v>128</v>
      </c>
      <c r="CG808" t="s">
        <v>120</v>
      </c>
      <c r="CH808" s="3">
        <v>96950</v>
      </c>
      <c r="CI808" s="4">
        <v>7.77</v>
      </c>
      <c r="CJ808" s="4">
        <v>7.77</v>
      </c>
      <c r="CK808" s="4">
        <v>11.66</v>
      </c>
      <c r="CL808" s="4">
        <v>11.66</v>
      </c>
      <c r="CM808" t="s">
        <v>136</v>
      </c>
      <c r="CN808" t="s">
        <v>224</v>
      </c>
      <c r="CO808" t="s">
        <v>137</v>
      </c>
      <c r="CQ808" t="s">
        <v>115</v>
      </c>
      <c r="CR808" t="s">
        <v>138</v>
      </c>
      <c r="CS808" t="s">
        <v>138</v>
      </c>
      <c r="CT808" t="s">
        <v>138</v>
      </c>
      <c r="CU808" t="s">
        <v>139</v>
      </c>
      <c r="CV808" t="s">
        <v>138</v>
      </c>
      <c r="CW808" t="s">
        <v>139</v>
      </c>
      <c r="CX808" s="2" t="s">
        <v>10364</v>
      </c>
      <c r="CY808" s="10">
        <v>16702858730</v>
      </c>
      <c r="CZ808" t="s">
        <v>1443</v>
      </c>
      <c r="DA808" t="s">
        <v>331</v>
      </c>
      <c r="DB808" t="s">
        <v>138</v>
      </c>
      <c r="DC808" t="s">
        <v>115</v>
      </c>
    </row>
    <row r="809" spans="1:112" ht="14.45" customHeight="1" x14ac:dyDescent="0.25">
      <c r="A809" t="s">
        <v>11565</v>
      </c>
      <c r="B809" t="s">
        <v>248</v>
      </c>
      <c r="C809" s="1">
        <v>45577</v>
      </c>
      <c r="D809" s="1">
        <v>45617</v>
      </c>
      <c r="E809" t="s">
        <v>210</v>
      </c>
      <c r="F809" s="1">
        <v>45746</v>
      </c>
      <c r="G809" t="s">
        <v>115</v>
      </c>
      <c r="H809" t="s">
        <v>115</v>
      </c>
      <c r="I809" t="s">
        <v>115</v>
      </c>
      <c r="J809" t="s">
        <v>2977</v>
      </c>
      <c r="K809" t="s">
        <v>11662</v>
      </c>
      <c r="L809" t="s">
        <v>2979</v>
      </c>
      <c r="N809" t="s">
        <v>119</v>
      </c>
      <c r="O809" t="s">
        <v>120</v>
      </c>
      <c r="P809" s="3">
        <v>96950</v>
      </c>
      <c r="Q809" t="s">
        <v>121</v>
      </c>
      <c r="R809" t="s">
        <v>7105</v>
      </c>
      <c r="S809" s="10">
        <v>16709899218</v>
      </c>
      <c r="U809" t="s">
        <v>2980</v>
      </c>
      <c r="V809">
        <v>56172</v>
      </c>
      <c r="W809" t="s">
        <v>123</v>
      </c>
      <c r="Y809" t="s">
        <v>2981</v>
      </c>
      <c r="Z809" t="s">
        <v>2982</v>
      </c>
      <c r="AA809" t="s">
        <v>2983</v>
      </c>
      <c r="AB809" t="s">
        <v>1923</v>
      </c>
      <c r="AC809" t="s">
        <v>2979</v>
      </c>
      <c r="AE809" t="s">
        <v>119</v>
      </c>
      <c r="AF809" t="s">
        <v>120</v>
      </c>
      <c r="AG809" s="3">
        <v>96950</v>
      </c>
      <c r="AH809" t="s">
        <v>121</v>
      </c>
      <c r="AI809" t="s">
        <v>7105</v>
      </c>
      <c r="AJ809" s="10">
        <v>16709899218</v>
      </c>
      <c r="AL809" t="s">
        <v>2985</v>
      </c>
      <c r="BD809" t="str">
        <f>"37-2011.00"</f>
        <v>37-2011.00</v>
      </c>
      <c r="BE809" t="s">
        <v>1133</v>
      </c>
      <c r="BF809" t="s">
        <v>2986</v>
      </c>
      <c r="BG809" t="s">
        <v>2987</v>
      </c>
      <c r="BH809">
        <v>4</v>
      </c>
      <c r="BI809">
        <v>4</v>
      </c>
      <c r="BJ809" s="1">
        <v>45748</v>
      </c>
      <c r="BK809" s="1">
        <v>46112</v>
      </c>
      <c r="BL809" s="1">
        <v>45748</v>
      </c>
      <c r="BM809" s="1">
        <v>46112</v>
      </c>
      <c r="BN809">
        <v>35</v>
      </c>
      <c r="BO809">
        <v>0</v>
      </c>
      <c r="BP809">
        <v>7</v>
      </c>
      <c r="BQ809">
        <v>7</v>
      </c>
      <c r="BR809">
        <v>7</v>
      </c>
      <c r="BS809">
        <v>7</v>
      </c>
      <c r="BT809">
        <v>7</v>
      </c>
      <c r="BU809">
        <v>0</v>
      </c>
      <c r="BV809" t="str">
        <f>"8:00 AM"</f>
        <v>8:00 AM</v>
      </c>
      <c r="BW809" t="str">
        <f>"4:00 PM"</f>
        <v>4:00 PM</v>
      </c>
      <c r="BX809" t="s">
        <v>240</v>
      </c>
      <c r="BY809">
        <v>0</v>
      </c>
      <c r="BZ809">
        <v>12</v>
      </c>
      <c r="CA809" t="s">
        <v>115</v>
      </c>
      <c r="CC809" t="s">
        <v>2988</v>
      </c>
      <c r="CD809" t="s">
        <v>2979</v>
      </c>
      <c r="CF809" t="s">
        <v>119</v>
      </c>
      <c r="CG809" t="s">
        <v>120</v>
      </c>
      <c r="CH809" s="3">
        <v>96950</v>
      </c>
      <c r="CI809" s="4">
        <v>8.2899999999999991</v>
      </c>
      <c r="CJ809" s="4">
        <v>8.2899999999999991</v>
      </c>
      <c r="CK809" s="4">
        <v>12.43</v>
      </c>
      <c r="CL809" s="4">
        <v>12.43</v>
      </c>
      <c r="CM809" t="s">
        <v>136</v>
      </c>
      <c r="CN809" t="s">
        <v>449</v>
      </c>
      <c r="CO809" t="s">
        <v>137</v>
      </c>
      <c r="CQ809" t="s">
        <v>115</v>
      </c>
      <c r="CR809" t="s">
        <v>138</v>
      </c>
      <c r="CS809" t="s">
        <v>138</v>
      </c>
      <c r="CT809" t="s">
        <v>138</v>
      </c>
      <c r="CU809" t="s">
        <v>139</v>
      </c>
      <c r="CV809" t="s">
        <v>138</v>
      </c>
      <c r="CW809" t="s">
        <v>138</v>
      </c>
      <c r="CX809" t="s">
        <v>11112</v>
      </c>
      <c r="CY809" s="10">
        <v>16709899218</v>
      </c>
      <c r="CZ809" t="s">
        <v>2985</v>
      </c>
      <c r="DA809" t="s">
        <v>139</v>
      </c>
      <c r="DB809" t="s">
        <v>138</v>
      </c>
      <c r="DC809" t="s">
        <v>115</v>
      </c>
      <c r="DD809" t="s">
        <v>2981</v>
      </c>
      <c r="DE809" t="s">
        <v>2982</v>
      </c>
      <c r="DF809" t="s">
        <v>149</v>
      </c>
      <c r="DG809" t="s">
        <v>13928</v>
      </c>
      <c r="DH809" t="s">
        <v>2985</v>
      </c>
    </row>
    <row r="810" spans="1:112" ht="14.45" customHeight="1" x14ac:dyDescent="0.25">
      <c r="A810" t="s">
        <v>12662</v>
      </c>
      <c r="B810" t="s">
        <v>248</v>
      </c>
      <c r="C810" s="1">
        <v>45568</v>
      </c>
      <c r="D810" s="1">
        <v>45617</v>
      </c>
      <c r="E810" t="s">
        <v>114</v>
      </c>
      <c r="G810" t="s">
        <v>115</v>
      </c>
      <c r="H810" t="s">
        <v>115</v>
      </c>
      <c r="I810" t="s">
        <v>115</v>
      </c>
      <c r="J810" t="s">
        <v>249</v>
      </c>
      <c r="L810" t="s">
        <v>250</v>
      </c>
      <c r="M810" t="s">
        <v>251</v>
      </c>
      <c r="N810" t="s">
        <v>119</v>
      </c>
      <c r="O810" t="s">
        <v>120</v>
      </c>
      <c r="P810" s="3">
        <v>96950</v>
      </c>
      <c r="Q810" t="s">
        <v>121</v>
      </c>
      <c r="S810" s="10">
        <v>16702368202</v>
      </c>
      <c r="T810">
        <v>3554</v>
      </c>
      <c r="U810" t="s">
        <v>252</v>
      </c>
      <c r="V810">
        <v>62211</v>
      </c>
      <c r="W810" t="s">
        <v>123</v>
      </c>
      <c r="Y810" t="s">
        <v>253</v>
      </c>
      <c r="Z810" t="s">
        <v>254</v>
      </c>
      <c r="AA810" t="s">
        <v>255</v>
      </c>
      <c r="AB810" t="s">
        <v>256</v>
      </c>
      <c r="AC810" t="s">
        <v>250</v>
      </c>
      <c r="AD810" t="s">
        <v>251</v>
      </c>
      <c r="AE810" t="s">
        <v>119</v>
      </c>
      <c r="AF810" t="s">
        <v>120</v>
      </c>
      <c r="AG810" s="3">
        <v>96950</v>
      </c>
      <c r="AH810" t="s">
        <v>121</v>
      </c>
      <c r="AJ810" s="10">
        <v>16702368202</v>
      </c>
      <c r="AK810">
        <v>3554</v>
      </c>
      <c r="AL810" t="s">
        <v>257</v>
      </c>
      <c r="BD810" t="str">
        <f>"29-2034.00"</f>
        <v>29-2034.00</v>
      </c>
      <c r="BE810" t="s">
        <v>8685</v>
      </c>
      <c r="BF810" t="s">
        <v>10358</v>
      </c>
      <c r="BG810" t="s">
        <v>10359</v>
      </c>
      <c r="BH810">
        <v>2</v>
      </c>
      <c r="BI810">
        <v>2</v>
      </c>
      <c r="BJ810" s="1">
        <v>45658</v>
      </c>
      <c r="BK810" s="1">
        <v>46022</v>
      </c>
      <c r="BL810" s="1">
        <v>45658</v>
      </c>
      <c r="BM810" s="1">
        <v>46022</v>
      </c>
      <c r="BN810">
        <v>40</v>
      </c>
      <c r="BO810">
        <v>0</v>
      </c>
      <c r="BP810">
        <v>8</v>
      </c>
      <c r="BQ810">
        <v>8</v>
      </c>
      <c r="BR810">
        <v>8</v>
      </c>
      <c r="BS810">
        <v>8</v>
      </c>
      <c r="BT810">
        <v>8</v>
      </c>
      <c r="BU810">
        <v>0</v>
      </c>
      <c r="BV810" t="str">
        <f>"7:30 AM"</f>
        <v>7:30 AM</v>
      </c>
      <c r="BW810" t="str">
        <f>"4:30 PM"</f>
        <v>4:30 PM</v>
      </c>
      <c r="BX810" t="s">
        <v>189</v>
      </c>
      <c r="BY810">
        <v>0</v>
      </c>
      <c r="BZ810">
        <v>24</v>
      </c>
      <c r="CA810" t="s">
        <v>115</v>
      </c>
      <c r="CC810" s="2" t="s">
        <v>10360</v>
      </c>
      <c r="CD810" t="s">
        <v>250</v>
      </c>
      <c r="CE810" t="s">
        <v>251</v>
      </c>
      <c r="CF810" t="s">
        <v>119</v>
      </c>
      <c r="CG810" t="s">
        <v>120</v>
      </c>
      <c r="CH810" s="3">
        <v>96950</v>
      </c>
      <c r="CI810" s="4">
        <v>14.62</v>
      </c>
      <c r="CJ810" s="4">
        <v>23.55</v>
      </c>
      <c r="CK810" s="4">
        <v>21.93</v>
      </c>
      <c r="CL810" s="4">
        <v>35.33</v>
      </c>
      <c r="CM810" t="s">
        <v>136</v>
      </c>
      <c r="CN810" t="s">
        <v>12663</v>
      </c>
      <c r="CO810" t="s">
        <v>137</v>
      </c>
      <c r="CQ810" t="s">
        <v>138</v>
      </c>
      <c r="CR810" t="s">
        <v>138</v>
      </c>
      <c r="CS810" t="s">
        <v>139</v>
      </c>
      <c r="CT810" t="s">
        <v>138</v>
      </c>
      <c r="CU810" t="s">
        <v>139</v>
      </c>
      <c r="CV810" t="s">
        <v>138</v>
      </c>
      <c r="CW810" t="s">
        <v>139</v>
      </c>
      <c r="CX810" t="s">
        <v>4481</v>
      </c>
      <c r="CY810" s="10">
        <v>16702368202</v>
      </c>
      <c r="CZ810" t="s">
        <v>263</v>
      </c>
      <c r="DA810" t="s">
        <v>938</v>
      </c>
      <c r="DB810" t="s">
        <v>138</v>
      </c>
      <c r="DC810" t="s">
        <v>115</v>
      </c>
      <c r="DD810" t="s">
        <v>264</v>
      </c>
      <c r="DE810" t="s">
        <v>265</v>
      </c>
      <c r="DF810" t="s">
        <v>4316</v>
      </c>
      <c r="DG810" t="s">
        <v>249</v>
      </c>
      <c r="DH810" t="s">
        <v>267</v>
      </c>
    </row>
    <row r="811" spans="1:112" ht="14.45" customHeight="1" x14ac:dyDescent="0.25">
      <c r="A811" t="s">
        <v>12739</v>
      </c>
      <c r="B811" t="s">
        <v>158</v>
      </c>
      <c r="C811" s="1">
        <v>45539</v>
      </c>
      <c r="D811" s="1">
        <v>45617</v>
      </c>
      <c r="E811" t="s">
        <v>114</v>
      </c>
      <c r="G811" t="s">
        <v>115</v>
      </c>
      <c r="H811" t="s">
        <v>115</v>
      </c>
      <c r="I811" t="s">
        <v>115</v>
      </c>
      <c r="J811" t="s">
        <v>4729</v>
      </c>
      <c r="K811" t="s">
        <v>4730</v>
      </c>
      <c r="L811" t="s">
        <v>4731</v>
      </c>
      <c r="M811" t="s">
        <v>4732</v>
      </c>
      <c r="N811" t="s">
        <v>128</v>
      </c>
      <c r="O811" t="s">
        <v>120</v>
      </c>
      <c r="P811" s="3">
        <v>96950</v>
      </c>
      <c r="Q811" t="s">
        <v>121</v>
      </c>
      <c r="S811" s="10">
        <v>16702340680</v>
      </c>
      <c r="U811" t="s">
        <v>4733</v>
      </c>
      <c r="V811">
        <v>449210</v>
      </c>
      <c r="W811" t="s">
        <v>123</v>
      </c>
      <c r="Y811" t="s">
        <v>1852</v>
      </c>
      <c r="Z811" t="s">
        <v>4734</v>
      </c>
      <c r="AB811" t="s">
        <v>997</v>
      </c>
      <c r="AC811" t="s">
        <v>4731</v>
      </c>
      <c r="AD811" t="s">
        <v>4732</v>
      </c>
      <c r="AE811" t="s">
        <v>128</v>
      </c>
      <c r="AF811" t="s">
        <v>120</v>
      </c>
      <c r="AG811" s="3">
        <v>96950</v>
      </c>
      <c r="AH811" t="s">
        <v>121</v>
      </c>
      <c r="AJ811" s="10">
        <v>16702340680</v>
      </c>
      <c r="AL811" t="s">
        <v>4735</v>
      </c>
      <c r="BD811" t="str">
        <f>"41-2031.00"</f>
        <v>41-2031.00</v>
      </c>
      <c r="BE811" t="s">
        <v>2739</v>
      </c>
      <c r="BF811" t="s">
        <v>12740</v>
      </c>
      <c r="BG811" t="s">
        <v>2741</v>
      </c>
      <c r="BH811">
        <v>3</v>
      </c>
      <c r="BJ811" s="1">
        <v>45566</v>
      </c>
      <c r="BK811" s="1">
        <v>45930</v>
      </c>
      <c r="BN811">
        <v>40</v>
      </c>
      <c r="BO811">
        <v>0</v>
      </c>
      <c r="BP811">
        <v>8</v>
      </c>
      <c r="BQ811">
        <v>8</v>
      </c>
      <c r="BR811">
        <v>8</v>
      </c>
      <c r="BS811">
        <v>8</v>
      </c>
      <c r="BT811">
        <v>8</v>
      </c>
      <c r="BU811">
        <v>0</v>
      </c>
      <c r="BV811" t="str">
        <f>"8:00 AM"</f>
        <v>8:00 AM</v>
      </c>
      <c r="BW811" t="str">
        <f>"5:00 PM"</f>
        <v>5:00 PM</v>
      </c>
      <c r="BX811" t="s">
        <v>240</v>
      </c>
      <c r="BY811">
        <v>0</v>
      </c>
      <c r="BZ811">
        <v>6</v>
      </c>
      <c r="CA811" t="s">
        <v>115</v>
      </c>
      <c r="CC811" t="s">
        <v>12741</v>
      </c>
      <c r="CD811" t="s">
        <v>12742</v>
      </c>
      <c r="CE811" t="s">
        <v>1000</v>
      </c>
      <c r="CF811" t="s">
        <v>128</v>
      </c>
      <c r="CG811" t="s">
        <v>120</v>
      </c>
      <c r="CH811" s="3">
        <v>96950</v>
      </c>
      <c r="CI811" s="4">
        <v>9.9</v>
      </c>
      <c r="CJ811" s="4">
        <v>9.9</v>
      </c>
      <c r="CK811" s="4">
        <v>14.85</v>
      </c>
      <c r="CL811" s="4">
        <v>14.85</v>
      </c>
      <c r="CM811" t="s">
        <v>136</v>
      </c>
      <c r="CN811" t="s">
        <v>139</v>
      </c>
      <c r="CO811" t="s">
        <v>137</v>
      </c>
      <c r="CQ811" t="s">
        <v>115</v>
      </c>
      <c r="CR811" t="s">
        <v>138</v>
      </c>
      <c r="CS811" t="s">
        <v>139</v>
      </c>
      <c r="CT811" t="s">
        <v>138</v>
      </c>
      <c r="CU811" t="s">
        <v>139</v>
      </c>
      <c r="CV811" t="s">
        <v>138</v>
      </c>
      <c r="CW811" t="s">
        <v>139</v>
      </c>
      <c r="CX811" t="s">
        <v>1776</v>
      </c>
      <c r="CY811" s="10">
        <v>16702340608</v>
      </c>
      <c r="CZ811" t="s">
        <v>4735</v>
      </c>
      <c r="DA811" t="s">
        <v>139</v>
      </c>
      <c r="DB811" t="s">
        <v>138</v>
      </c>
      <c r="DC811" t="s">
        <v>115</v>
      </c>
    </row>
    <row r="812" spans="1:112" ht="14.45" customHeight="1" x14ac:dyDescent="0.25">
      <c r="A812" t="s">
        <v>13885</v>
      </c>
      <c r="B812" t="s">
        <v>248</v>
      </c>
      <c r="C812" s="1">
        <v>45565</v>
      </c>
      <c r="D812" s="1">
        <v>45617</v>
      </c>
      <c r="E812" t="s">
        <v>210</v>
      </c>
      <c r="F812" s="1">
        <v>45716</v>
      </c>
      <c r="G812" t="s">
        <v>115</v>
      </c>
      <c r="H812" t="s">
        <v>115</v>
      </c>
      <c r="I812" t="s">
        <v>115</v>
      </c>
      <c r="J812" t="s">
        <v>9223</v>
      </c>
      <c r="K812" t="s">
        <v>139</v>
      </c>
      <c r="L812" t="s">
        <v>10128</v>
      </c>
      <c r="M812" t="s">
        <v>9225</v>
      </c>
      <c r="N812" t="s">
        <v>128</v>
      </c>
      <c r="O812" t="s">
        <v>120</v>
      </c>
      <c r="P812" s="3">
        <v>96950</v>
      </c>
      <c r="Q812" t="s">
        <v>121</v>
      </c>
      <c r="R812" t="s">
        <v>331</v>
      </c>
      <c r="S812" s="10">
        <v>16702355572</v>
      </c>
      <c r="U812" t="s">
        <v>9226</v>
      </c>
      <c r="V812">
        <v>23822</v>
      </c>
      <c r="W812" t="s">
        <v>123</v>
      </c>
      <c r="Y812" t="s">
        <v>9227</v>
      </c>
      <c r="Z812" t="s">
        <v>1873</v>
      </c>
      <c r="AA812" t="s">
        <v>9228</v>
      </c>
      <c r="AB812" t="s">
        <v>9229</v>
      </c>
      <c r="AC812" t="s">
        <v>10129</v>
      </c>
      <c r="AD812" t="s">
        <v>9225</v>
      </c>
      <c r="AE812" t="s">
        <v>128</v>
      </c>
      <c r="AF812" t="s">
        <v>120</v>
      </c>
      <c r="AG812" s="3">
        <v>96950</v>
      </c>
      <c r="AH812" t="s">
        <v>121</v>
      </c>
      <c r="AJ812" s="10">
        <v>16702355572</v>
      </c>
      <c r="AL812" t="s">
        <v>9230</v>
      </c>
      <c r="BD812" t="str">
        <f>"49-9021.00"</f>
        <v>49-9021.00</v>
      </c>
      <c r="BE812" t="s">
        <v>203</v>
      </c>
      <c r="BF812" t="s">
        <v>10130</v>
      </c>
      <c r="BG812" t="s">
        <v>5102</v>
      </c>
      <c r="BH812">
        <v>3</v>
      </c>
      <c r="BI812">
        <v>3</v>
      </c>
      <c r="BJ812" s="1">
        <v>45718</v>
      </c>
      <c r="BK812" s="1">
        <v>46082</v>
      </c>
      <c r="BL812" s="1">
        <v>45718</v>
      </c>
      <c r="BM812" s="1">
        <v>46082</v>
      </c>
      <c r="BN812">
        <v>40</v>
      </c>
      <c r="BO812">
        <v>0</v>
      </c>
      <c r="BP812">
        <v>8</v>
      </c>
      <c r="BQ812">
        <v>8</v>
      </c>
      <c r="BR812">
        <v>8</v>
      </c>
      <c r="BS812">
        <v>8</v>
      </c>
      <c r="BT812">
        <v>8</v>
      </c>
      <c r="BU812">
        <v>0</v>
      </c>
      <c r="BV812" t="str">
        <f>"8:00 AM"</f>
        <v>8:00 AM</v>
      </c>
      <c r="BW812" t="str">
        <f>"5:00 PM"</f>
        <v>5:00 PM</v>
      </c>
      <c r="BX812" t="s">
        <v>133</v>
      </c>
      <c r="BY812">
        <v>0</v>
      </c>
      <c r="BZ812">
        <v>24</v>
      </c>
      <c r="CA812" t="s">
        <v>115</v>
      </c>
      <c r="CC812" t="s">
        <v>10131</v>
      </c>
      <c r="CD812" t="s">
        <v>10132</v>
      </c>
      <c r="CF812" t="s">
        <v>128</v>
      </c>
      <c r="CG812" t="s">
        <v>120</v>
      </c>
      <c r="CH812" s="3">
        <v>96950</v>
      </c>
      <c r="CI812" s="4">
        <v>10.74</v>
      </c>
      <c r="CJ812" s="4">
        <v>11</v>
      </c>
      <c r="CK812" s="4">
        <v>16.11</v>
      </c>
      <c r="CL812" s="4">
        <v>16.5</v>
      </c>
      <c r="CM812" t="s">
        <v>136</v>
      </c>
      <c r="CN812" t="s">
        <v>139</v>
      </c>
      <c r="CO812" t="s">
        <v>137</v>
      </c>
      <c r="CQ812" t="s">
        <v>115</v>
      </c>
      <c r="CR812" t="s">
        <v>138</v>
      </c>
      <c r="CS812" t="s">
        <v>138</v>
      </c>
      <c r="CT812" t="s">
        <v>138</v>
      </c>
      <c r="CU812" t="s">
        <v>139</v>
      </c>
      <c r="CV812" t="s">
        <v>138</v>
      </c>
      <c r="CW812" t="s">
        <v>139</v>
      </c>
      <c r="CX812" t="s">
        <v>10133</v>
      </c>
      <c r="CY812" s="10" t="s">
        <v>139</v>
      </c>
      <c r="CZ812" t="s">
        <v>9230</v>
      </c>
      <c r="DA812" t="s">
        <v>417</v>
      </c>
      <c r="DB812" t="s">
        <v>138</v>
      </c>
      <c r="DC812" t="s">
        <v>115</v>
      </c>
    </row>
    <row r="813" spans="1:112" ht="14.45" customHeight="1" x14ac:dyDescent="0.25">
      <c r="A813" t="s">
        <v>13891</v>
      </c>
      <c r="B813" t="s">
        <v>158</v>
      </c>
      <c r="C813" s="1">
        <v>45535</v>
      </c>
      <c r="D813" s="1">
        <v>45617</v>
      </c>
      <c r="E813" t="s">
        <v>210</v>
      </c>
      <c r="F813" s="1">
        <v>45595</v>
      </c>
      <c r="G813" t="s">
        <v>115</v>
      </c>
      <c r="H813" t="s">
        <v>115</v>
      </c>
      <c r="I813" t="s">
        <v>115</v>
      </c>
      <c r="J813" t="s">
        <v>13892</v>
      </c>
      <c r="K813" t="s">
        <v>13893</v>
      </c>
      <c r="L813" t="s">
        <v>13894</v>
      </c>
      <c r="N813" t="s">
        <v>119</v>
      </c>
      <c r="O813" t="s">
        <v>120</v>
      </c>
      <c r="P813" s="3">
        <v>96950</v>
      </c>
      <c r="Q813" t="s">
        <v>121</v>
      </c>
      <c r="S813" s="10">
        <v>16702338066</v>
      </c>
      <c r="U813" t="s">
        <v>13895</v>
      </c>
      <c r="V813">
        <v>531110</v>
      </c>
      <c r="W813" t="s">
        <v>123</v>
      </c>
      <c r="Y813" t="s">
        <v>13896</v>
      </c>
      <c r="Z813" t="s">
        <v>13897</v>
      </c>
      <c r="AA813" t="s">
        <v>3476</v>
      </c>
      <c r="AB813" t="s">
        <v>428</v>
      </c>
      <c r="AC813" t="s">
        <v>13898</v>
      </c>
      <c r="AE813" t="s">
        <v>119</v>
      </c>
      <c r="AF813" t="s">
        <v>120</v>
      </c>
      <c r="AG813" s="3">
        <v>96950</v>
      </c>
      <c r="AH813" t="s">
        <v>121</v>
      </c>
      <c r="AJ813" s="10">
        <v>16702338066</v>
      </c>
      <c r="AL813" t="s">
        <v>13899</v>
      </c>
      <c r="AM813" t="s">
        <v>400</v>
      </c>
      <c r="AN813" t="s">
        <v>4324</v>
      </c>
      <c r="AO813" t="s">
        <v>4325</v>
      </c>
      <c r="AQ813" t="s">
        <v>4326</v>
      </c>
      <c r="AS813" t="s">
        <v>119</v>
      </c>
      <c r="AT813" t="s">
        <v>120</v>
      </c>
      <c r="AU813" s="3">
        <v>96950</v>
      </c>
      <c r="AV813" t="s">
        <v>121</v>
      </c>
      <c r="AX813">
        <v>16702875139</v>
      </c>
      <c r="AZ813" t="s">
        <v>4327</v>
      </c>
      <c r="BA813" t="s">
        <v>4328</v>
      </c>
      <c r="BD813" t="str">
        <f>"11-9141.00"</f>
        <v>11-9141.00</v>
      </c>
      <c r="BE813" t="s">
        <v>13900</v>
      </c>
      <c r="BF813" t="s">
        <v>13901</v>
      </c>
      <c r="BG813" t="s">
        <v>3053</v>
      </c>
      <c r="BH813">
        <v>1</v>
      </c>
      <c r="BJ813" s="1">
        <v>45597</v>
      </c>
      <c r="BK813" s="1">
        <v>45961</v>
      </c>
      <c r="BN813">
        <v>35</v>
      </c>
      <c r="BO813">
        <v>5</v>
      </c>
      <c r="BP813">
        <v>5</v>
      </c>
      <c r="BQ813">
        <v>5</v>
      </c>
      <c r="BR813">
        <v>5</v>
      </c>
      <c r="BS813">
        <v>5</v>
      </c>
      <c r="BT813">
        <v>5</v>
      </c>
      <c r="BU813">
        <v>5</v>
      </c>
      <c r="BV813" t="str">
        <f>"8:00 AM"</f>
        <v>8:00 AM</v>
      </c>
      <c r="BW813" t="str">
        <f>"1:00 PM"</f>
        <v>1:00 PM</v>
      </c>
      <c r="BX813" t="s">
        <v>133</v>
      </c>
      <c r="BY813">
        <v>0</v>
      </c>
      <c r="BZ813">
        <v>24</v>
      </c>
      <c r="CA813" t="s">
        <v>115</v>
      </c>
      <c r="CC813" t="s">
        <v>13902</v>
      </c>
      <c r="CD813" t="s">
        <v>13903</v>
      </c>
      <c r="CF813" t="s">
        <v>119</v>
      </c>
      <c r="CG813" t="s">
        <v>120</v>
      </c>
      <c r="CH813" s="3">
        <v>96950</v>
      </c>
      <c r="CI813" s="4">
        <v>23.95</v>
      </c>
      <c r="CJ813" s="4">
        <v>23.95</v>
      </c>
      <c r="CK813" s="4">
        <v>35.93</v>
      </c>
      <c r="CL813" s="4">
        <v>35.93</v>
      </c>
      <c r="CM813" t="s">
        <v>136</v>
      </c>
      <c r="CN813" t="s">
        <v>139</v>
      </c>
      <c r="CO813" t="s">
        <v>137</v>
      </c>
      <c r="CQ813" t="s">
        <v>115</v>
      </c>
      <c r="CR813" t="s">
        <v>138</v>
      </c>
      <c r="CS813" t="s">
        <v>139</v>
      </c>
      <c r="CT813" t="s">
        <v>138</v>
      </c>
      <c r="CU813" t="s">
        <v>139</v>
      </c>
      <c r="CV813" t="s">
        <v>138</v>
      </c>
      <c r="CW813" t="s">
        <v>139</v>
      </c>
      <c r="CX813" t="s">
        <v>4332</v>
      </c>
      <c r="CY813" s="10">
        <v>16702338066</v>
      </c>
      <c r="CZ813" t="s">
        <v>13899</v>
      </c>
      <c r="DA813" t="s">
        <v>139</v>
      </c>
      <c r="DB813" t="s">
        <v>138</v>
      </c>
      <c r="DC813" t="s">
        <v>115</v>
      </c>
      <c r="DD813" t="s">
        <v>4324</v>
      </c>
      <c r="DE813" t="s">
        <v>4325</v>
      </c>
      <c r="DG813" t="s">
        <v>4328</v>
      </c>
      <c r="DH813" t="s">
        <v>4327</v>
      </c>
    </row>
    <row r="814" spans="1:112" ht="14.45" customHeight="1" x14ac:dyDescent="0.25">
      <c r="A814" t="s">
        <v>2346</v>
      </c>
      <c r="B814" t="s">
        <v>248</v>
      </c>
      <c r="C814" s="1">
        <v>45541</v>
      </c>
      <c r="D814" s="1">
        <v>45618</v>
      </c>
      <c r="E814" t="s">
        <v>114</v>
      </c>
      <c r="G814" t="s">
        <v>115</v>
      </c>
      <c r="H814" t="s">
        <v>115</v>
      </c>
      <c r="I814" t="s">
        <v>115</v>
      </c>
      <c r="J814" t="s">
        <v>2347</v>
      </c>
      <c r="K814" t="s">
        <v>2348</v>
      </c>
      <c r="L814" t="s">
        <v>2349</v>
      </c>
      <c r="M814" t="s">
        <v>2350</v>
      </c>
      <c r="N814" t="s">
        <v>128</v>
      </c>
      <c r="O814" t="s">
        <v>120</v>
      </c>
      <c r="P814" s="3">
        <v>96950</v>
      </c>
      <c r="Q814" t="s">
        <v>121</v>
      </c>
      <c r="S814" s="10">
        <v>16702356238</v>
      </c>
      <c r="U814" t="s">
        <v>2351</v>
      </c>
      <c r="V814">
        <v>56132</v>
      </c>
      <c r="W814" t="s">
        <v>532</v>
      </c>
      <c r="X814" t="s">
        <v>138</v>
      </c>
      <c r="Y814" t="s">
        <v>2352</v>
      </c>
      <c r="Z814" t="s">
        <v>2353</v>
      </c>
      <c r="AA814" t="s">
        <v>2354</v>
      </c>
      <c r="AB814" t="s">
        <v>126</v>
      </c>
      <c r="AC814" t="s">
        <v>2349</v>
      </c>
      <c r="AD814" t="s">
        <v>2355</v>
      </c>
      <c r="AE814" t="s">
        <v>128</v>
      </c>
      <c r="AF814" t="s">
        <v>120</v>
      </c>
      <c r="AG814" s="3">
        <v>96950</v>
      </c>
      <c r="AH814" t="s">
        <v>121</v>
      </c>
      <c r="AJ814" s="10">
        <v>16702356238</v>
      </c>
      <c r="AL814" t="s">
        <v>2356</v>
      </c>
      <c r="BD814" t="str">
        <f>"37-2011.00"</f>
        <v>37-2011.00</v>
      </c>
      <c r="BE814" t="s">
        <v>1133</v>
      </c>
      <c r="BF814" t="s">
        <v>2357</v>
      </c>
      <c r="BG814" t="s">
        <v>2358</v>
      </c>
      <c r="BH814">
        <v>3</v>
      </c>
      <c r="BI814">
        <v>3</v>
      </c>
      <c r="BJ814" s="1">
        <v>45566</v>
      </c>
      <c r="BK814" s="1">
        <v>45930</v>
      </c>
      <c r="BL814" s="1">
        <v>45627</v>
      </c>
      <c r="BM814" s="1">
        <v>45930</v>
      </c>
      <c r="BN814">
        <v>35</v>
      </c>
      <c r="BO814">
        <v>0</v>
      </c>
      <c r="BP814">
        <v>7</v>
      </c>
      <c r="BQ814">
        <v>7</v>
      </c>
      <c r="BR814">
        <v>7</v>
      </c>
      <c r="BS814">
        <v>7</v>
      </c>
      <c r="BT814">
        <v>7</v>
      </c>
      <c r="BU814">
        <v>0</v>
      </c>
      <c r="BV814" t="str">
        <f>"6:00 AM"</f>
        <v>6:00 AM</v>
      </c>
      <c r="BW814" t="str">
        <f>"2:00 PM"</f>
        <v>2:00 PM</v>
      </c>
      <c r="BX814" t="s">
        <v>240</v>
      </c>
      <c r="BY814">
        <v>0</v>
      </c>
      <c r="BZ814">
        <v>12</v>
      </c>
      <c r="CA814" t="s">
        <v>115</v>
      </c>
      <c r="CC814" t="s">
        <v>2359</v>
      </c>
      <c r="CD814" t="s">
        <v>2360</v>
      </c>
      <c r="CE814" t="s">
        <v>1138</v>
      </c>
      <c r="CF814" t="s">
        <v>128</v>
      </c>
      <c r="CG814" t="s">
        <v>120</v>
      </c>
      <c r="CH814" s="3">
        <v>96950</v>
      </c>
      <c r="CI814" s="4">
        <v>8.2899999999999991</v>
      </c>
      <c r="CJ814" s="4">
        <v>8.2899999999999991</v>
      </c>
      <c r="CK814" s="4">
        <v>12.44</v>
      </c>
      <c r="CL814" s="4">
        <v>12.44</v>
      </c>
      <c r="CM814" t="s">
        <v>136</v>
      </c>
      <c r="CN814" t="s">
        <v>2126</v>
      </c>
      <c r="CO814" t="s">
        <v>137</v>
      </c>
      <c r="CQ814" t="s">
        <v>138</v>
      </c>
      <c r="CR814" t="s">
        <v>138</v>
      </c>
      <c r="CS814" t="s">
        <v>139</v>
      </c>
      <c r="CT814" t="s">
        <v>138</v>
      </c>
      <c r="CU814" t="s">
        <v>138</v>
      </c>
      <c r="CV814" t="s">
        <v>138</v>
      </c>
      <c r="CW814" t="s">
        <v>139</v>
      </c>
      <c r="CX814" t="s">
        <v>2361</v>
      </c>
      <c r="CY814" s="10">
        <v>16702356238</v>
      </c>
      <c r="CZ814" t="s">
        <v>2356</v>
      </c>
      <c r="DA814" t="s">
        <v>2362</v>
      </c>
      <c r="DB814" t="s">
        <v>138</v>
      </c>
      <c r="DC814" t="s">
        <v>138</v>
      </c>
    </row>
    <row r="815" spans="1:112" ht="14.45" customHeight="1" x14ac:dyDescent="0.25">
      <c r="A815" t="s">
        <v>4379</v>
      </c>
      <c r="B815" t="s">
        <v>158</v>
      </c>
      <c r="C815" s="1">
        <v>45529</v>
      </c>
      <c r="D815" s="1">
        <v>45618</v>
      </c>
      <c r="E815" t="s">
        <v>210</v>
      </c>
      <c r="F815" s="1">
        <v>45564</v>
      </c>
      <c r="G815" t="s">
        <v>115</v>
      </c>
      <c r="H815" t="s">
        <v>115</v>
      </c>
      <c r="I815" t="s">
        <v>115</v>
      </c>
      <c r="J815" t="s">
        <v>2954</v>
      </c>
      <c r="L815" t="s">
        <v>2955</v>
      </c>
      <c r="N815" t="s">
        <v>128</v>
      </c>
      <c r="O815" t="s">
        <v>120</v>
      </c>
      <c r="P815" s="3">
        <v>96950</v>
      </c>
      <c r="Q815" t="s">
        <v>121</v>
      </c>
      <c r="S815" s="10">
        <v>16702850478</v>
      </c>
      <c r="U815" t="s">
        <v>2956</v>
      </c>
      <c r="V815">
        <v>5613</v>
      </c>
      <c r="W815" t="s">
        <v>123</v>
      </c>
      <c r="Y815" t="s">
        <v>2957</v>
      </c>
      <c r="Z815" t="s">
        <v>2958</v>
      </c>
      <c r="AA815" t="s">
        <v>1759</v>
      </c>
      <c r="AB815" t="s">
        <v>126</v>
      </c>
      <c r="AC815" t="s">
        <v>2955</v>
      </c>
      <c r="AE815" t="s">
        <v>128</v>
      </c>
      <c r="AF815" t="s">
        <v>120</v>
      </c>
      <c r="AG815" s="3">
        <v>96950</v>
      </c>
      <c r="AH815" t="s">
        <v>121</v>
      </c>
      <c r="AJ815" s="10">
        <v>16702850478</v>
      </c>
      <c r="AL815" t="s">
        <v>2959</v>
      </c>
      <c r="BD815" t="str">
        <f>"49-9071.00"</f>
        <v>49-9071.00</v>
      </c>
      <c r="BE815" t="s">
        <v>169</v>
      </c>
      <c r="BF815" t="s">
        <v>4380</v>
      </c>
      <c r="BG815" t="s">
        <v>1469</v>
      </c>
      <c r="BH815">
        <v>7</v>
      </c>
      <c r="BJ815" s="1">
        <v>45566</v>
      </c>
      <c r="BK815" s="1">
        <v>45930</v>
      </c>
      <c r="BN815">
        <v>40</v>
      </c>
      <c r="BO815">
        <v>0</v>
      </c>
      <c r="BP815">
        <v>0</v>
      </c>
      <c r="BQ815">
        <v>8</v>
      </c>
      <c r="BR815">
        <v>8</v>
      </c>
      <c r="BS815">
        <v>8</v>
      </c>
      <c r="BT815">
        <v>8</v>
      </c>
      <c r="BU815">
        <v>8</v>
      </c>
      <c r="BV815" t="str">
        <f>"8:00 AM"</f>
        <v>8:00 AM</v>
      </c>
      <c r="BW815" t="str">
        <f t="shared" ref="BW815:BW823" si="14">"5:00 PM"</f>
        <v>5:00 PM</v>
      </c>
      <c r="BX815" t="s">
        <v>240</v>
      </c>
      <c r="BY815">
        <v>0</v>
      </c>
      <c r="BZ815">
        <v>12</v>
      </c>
      <c r="CA815" t="s">
        <v>115</v>
      </c>
      <c r="CC815" s="2" t="s">
        <v>2961</v>
      </c>
      <c r="CD815" t="s">
        <v>4381</v>
      </c>
      <c r="CF815" t="s">
        <v>128</v>
      </c>
      <c r="CG815" t="s">
        <v>120</v>
      </c>
      <c r="CH815" s="3">
        <v>96950</v>
      </c>
      <c r="CI815" s="4">
        <v>9.75</v>
      </c>
      <c r="CJ815" s="4">
        <v>9.75</v>
      </c>
      <c r="CK815" s="4">
        <v>0</v>
      </c>
      <c r="CL815" s="4">
        <v>0</v>
      </c>
      <c r="CM815" t="s">
        <v>136</v>
      </c>
      <c r="CN815" t="s">
        <v>240</v>
      </c>
      <c r="CO815" t="s">
        <v>137</v>
      </c>
      <c r="CQ815" t="s">
        <v>115</v>
      </c>
      <c r="CR815" t="s">
        <v>138</v>
      </c>
      <c r="CS815" t="s">
        <v>139</v>
      </c>
      <c r="CT815" t="s">
        <v>139</v>
      </c>
      <c r="CU815" t="s">
        <v>139</v>
      </c>
      <c r="CV815" t="s">
        <v>138</v>
      </c>
      <c r="CW815" t="s">
        <v>139</v>
      </c>
      <c r="CX815" t="s">
        <v>3138</v>
      </c>
      <c r="CY815" s="10">
        <v>16702850478</v>
      </c>
      <c r="CZ815" t="s">
        <v>2959</v>
      </c>
      <c r="DA815" t="s">
        <v>139</v>
      </c>
      <c r="DB815" t="s">
        <v>138</v>
      </c>
      <c r="DC815" t="s">
        <v>115</v>
      </c>
      <c r="DD815" t="s">
        <v>2957</v>
      </c>
      <c r="DE815" t="s">
        <v>2958</v>
      </c>
      <c r="DF815" t="s">
        <v>1759</v>
      </c>
      <c r="DG815" t="s">
        <v>2954</v>
      </c>
      <c r="DH815" t="s">
        <v>2959</v>
      </c>
    </row>
    <row r="816" spans="1:112" ht="14.45" customHeight="1" x14ac:dyDescent="0.25">
      <c r="A816" t="s">
        <v>4966</v>
      </c>
      <c r="B816" t="s">
        <v>248</v>
      </c>
      <c r="C816" s="1">
        <v>45559</v>
      </c>
      <c r="D816" s="1">
        <v>45618</v>
      </c>
      <c r="E816" t="s">
        <v>114</v>
      </c>
      <c r="G816" t="s">
        <v>115</v>
      </c>
      <c r="H816" t="s">
        <v>115</v>
      </c>
      <c r="I816" t="s">
        <v>115</v>
      </c>
      <c r="J816" t="s">
        <v>2574</v>
      </c>
      <c r="K816" t="s">
        <v>2575</v>
      </c>
      <c r="L816" t="s">
        <v>2576</v>
      </c>
      <c r="M816" t="s">
        <v>2577</v>
      </c>
      <c r="N816" t="s">
        <v>128</v>
      </c>
      <c r="O816" t="s">
        <v>120</v>
      </c>
      <c r="P816" s="3">
        <v>96950</v>
      </c>
      <c r="Q816" t="s">
        <v>121</v>
      </c>
      <c r="S816" s="10">
        <v>16703223311</v>
      </c>
      <c r="T816">
        <v>4504</v>
      </c>
      <c r="U816" t="s">
        <v>2578</v>
      </c>
      <c r="V816">
        <v>72111</v>
      </c>
      <c r="W816" t="s">
        <v>123</v>
      </c>
      <c r="Y816" t="s">
        <v>1097</v>
      </c>
      <c r="Z816" t="s">
        <v>2579</v>
      </c>
      <c r="AB816" t="s">
        <v>981</v>
      </c>
      <c r="AC816" t="s">
        <v>2576</v>
      </c>
      <c r="AD816" t="s">
        <v>2577</v>
      </c>
      <c r="AE816" t="s">
        <v>128</v>
      </c>
      <c r="AF816" t="s">
        <v>120</v>
      </c>
      <c r="AG816" s="3">
        <v>96950</v>
      </c>
      <c r="AH816" t="s">
        <v>121</v>
      </c>
      <c r="AJ816" s="10">
        <v>16703223311</v>
      </c>
      <c r="AK816">
        <v>4506</v>
      </c>
      <c r="AL816" t="s">
        <v>2580</v>
      </c>
      <c r="BD816" t="str">
        <f>"35-2014.00"</f>
        <v>35-2014.00</v>
      </c>
      <c r="BE816" t="s">
        <v>221</v>
      </c>
      <c r="BF816" t="s">
        <v>3267</v>
      </c>
      <c r="BG816" t="s">
        <v>373</v>
      </c>
      <c r="BH816">
        <v>10</v>
      </c>
      <c r="BI816">
        <v>10</v>
      </c>
      <c r="BJ816" s="1">
        <v>45658</v>
      </c>
      <c r="BK816" s="1">
        <v>46022</v>
      </c>
      <c r="BL816" s="1">
        <v>45658</v>
      </c>
      <c r="BM816" s="1">
        <v>46022</v>
      </c>
      <c r="BN816">
        <v>35</v>
      </c>
      <c r="BO816">
        <v>0</v>
      </c>
      <c r="BP816">
        <v>7</v>
      </c>
      <c r="BQ816">
        <v>7</v>
      </c>
      <c r="BR816">
        <v>7</v>
      </c>
      <c r="BS816">
        <v>7</v>
      </c>
      <c r="BT816">
        <v>7</v>
      </c>
      <c r="BU816">
        <v>0</v>
      </c>
      <c r="BV816" t="str">
        <f>"8:00 AM"</f>
        <v>8:00 AM</v>
      </c>
      <c r="BW816" t="str">
        <f t="shared" si="14"/>
        <v>5:00 PM</v>
      </c>
      <c r="BX816" t="s">
        <v>240</v>
      </c>
      <c r="BY816">
        <v>0</v>
      </c>
      <c r="BZ816">
        <v>6</v>
      </c>
      <c r="CA816" t="s">
        <v>115</v>
      </c>
      <c r="CC816" s="2" t="s">
        <v>3268</v>
      </c>
      <c r="CD816" t="s">
        <v>2576</v>
      </c>
      <c r="CE816" t="s">
        <v>2577</v>
      </c>
      <c r="CF816" t="s">
        <v>128</v>
      </c>
      <c r="CG816" t="s">
        <v>120</v>
      </c>
      <c r="CH816" s="3">
        <v>96950</v>
      </c>
      <c r="CI816" s="4">
        <v>8.83</v>
      </c>
      <c r="CJ816" s="4">
        <v>11.59</v>
      </c>
      <c r="CK816" s="4">
        <v>13.25</v>
      </c>
      <c r="CL816" s="4">
        <v>17.39</v>
      </c>
      <c r="CM816" t="s">
        <v>136</v>
      </c>
      <c r="CN816" t="s">
        <v>2585</v>
      </c>
      <c r="CO816" t="s">
        <v>137</v>
      </c>
      <c r="CQ816" t="s">
        <v>115</v>
      </c>
      <c r="CR816" t="s">
        <v>138</v>
      </c>
      <c r="CS816" t="s">
        <v>139</v>
      </c>
      <c r="CT816" t="s">
        <v>138</v>
      </c>
      <c r="CU816" t="s">
        <v>139</v>
      </c>
      <c r="CV816" t="s">
        <v>138</v>
      </c>
      <c r="CW816" t="s">
        <v>138</v>
      </c>
      <c r="CX816" t="s">
        <v>3269</v>
      </c>
      <c r="CY816" s="10">
        <v>16703223311</v>
      </c>
      <c r="CZ816" t="s">
        <v>2587</v>
      </c>
      <c r="DA816" t="s">
        <v>2588</v>
      </c>
      <c r="DB816" t="s">
        <v>138</v>
      </c>
      <c r="DC816" t="s">
        <v>115</v>
      </c>
      <c r="DD816" t="s">
        <v>2589</v>
      </c>
      <c r="DE816" t="s">
        <v>2590</v>
      </c>
      <c r="DF816" t="s">
        <v>1176</v>
      </c>
      <c r="DG816" t="s">
        <v>2591</v>
      </c>
      <c r="DH816" t="s">
        <v>2592</v>
      </c>
    </row>
    <row r="817" spans="1:112" ht="14.45" customHeight="1" x14ac:dyDescent="0.25">
      <c r="A817" t="s">
        <v>5049</v>
      </c>
      <c r="B817" t="s">
        <v>158</v>
      </c>
      <c r="C817" s="1">
        <v>45566</v>
      </c>
      <c r="D817" s="1">
        <v>45618</v>
      </c>
      <c r="E817" t="s">
        <v>210</v>
      </c>
      <c r="F817" s="1">
        <v>45639</v>
      </c>
      <c r="G817" t="s">
        <v>115</v>
      </c>
      <c r="H817" t="s">
        <v>115</v>
      </c>
      <c r="I817" t="s">
        <v>115</v>
      </c>
      <c r="J817" t="s">
        <v>5050</v>
      </c>
      <c r="K817" t="s">
        <v>5051</v>
      </c>
      <c r="L817" t="s">
        <v>5052</v>
      </c>
      <c r="N817" t="s">
        <v>128</v>
      </c>
      <c r="O817" t="s">
        <v>120</v>
      </c>
      <c r="P817" s="3">
        <v>96950</v>
      </c>
      <c r="Q817" t="s">
        <v>121</v>
      </c>
      <c r="S817" s="10">
        <v>16702351337</v>
      </c>
      <c r="U817" t="s">
        <v>5053</v>
      </c>
      <c r="V817">
        <v>424410</v>
      </c>
      <c r="W817" t="s">
        <v>123</v>
      </c>
      <c r="Y817" t="s">
        <v>5054</v>
      </c>
      <c r="Z817" t="s">
        <v>5055</v>
      </c>
      <c r="AB817" t="s">
        <v>235</v>
      </c>
      <c r="AC817" t="s">
        <v>5056</v>
      </c>
      <c r="AE817" t="s">
        <v>128</v>
      </c>
      <c r="AF817" t="s">
        <v>120</v>
      </c>
      <c r="AG817" s="3">
        <v>96950</v>
      </c>
      <c r="AH817" t="s">
        <v>121</v>
      </c>
      <c r="AJ817" s="10">
        <v>16704832391</v>
      </c>
      <c r="AL817" t="s">
        <v>5057</v>
      </c>
      <c r="AM817" t="s">
        <v>734</v>
      </c>
      <c r="AN817" t="s">
        <v>1782</v>
      </c>
      <c r="AO817" t="s">
        <v>5058</v>
      </c>
      <c r="AP817" t="s">
        <v>5059</v>
      </c>
      <c r="AQ817" t="s">
        <v>5060</v>
      </c>
      <c r="AS817" t="s">
        <v>706</v>
      </c>
      <c r="AT817" t="s">
        <v>707</v>
      </c>
      <c r="AU817" s="3">
        <v>96931</v>
      </c>
      <c r="AV817" t="s">
        <v>121</v>
      </c>
      <c r="AX817">
        <v>16716471200</v>
      </c>
      <c r="AZ817" t="s">
        <v>5061</v>
      </c>
      <c r="BA817" t="s">
        <v>5062</v>
      </c>
      <c r="BB817" t="s">
        <v>707</v>
      </c>
      <c r="BC817" t="s">
        <v>5063</v>
      </c>
      <c r="BD817" t="str">
        <f>"13-1161.00"</f>
        <v>13-1161.00</v>
      </c>
      <c r="BE817" t="s">
        <v>5064</v>
      </c>
      <c r="BF817" t="s">
        <v>5065</v>
      </c>
      <c r="BG817" t="s">
        <v>5064</v>
      </c>
      <c r="BH817">
        <v>2</v>
      </c>
      <c r="BJ817" s="1">
        <v>45641</v>
      </c>
      <c r="BK817" s="1">
        <v>46005</v>
      </c>
      <c r="BN817">
        <v>40</v>
      </c>
      <c r="BO817">
        <v>0</v>
      </c>
      <c r="BP817">
        <v>8</v>
      </c>
      <c r="BQ817">
        <v>8</v>
      </c>
      <c r="BR817">
        <v>8</v>
      </c>
      <c r="BS817">
        <v>8</v>
      </c>
      <c r="BT817">
        <v>8</v>
      </c>
      <c r="BU817">
        <v>0</v>
      </c>
      <c r="BV817" t="str">
        <f>"8:00 AM"</f>
        <v>8:00 AM</v>
      </c>
      <c r="BW817" t="str">
        <f t="shared" si="14"/>
        <v>5:00 PM</v>
      </c>
      <c r="BX817" t="s">
        <v>133</v>
      </c>
      <c r="BY817">
        <v>0</v>
      </c>
      <c r="BZ817">
        <v>24</v>
      </c>
      <c r="CA817" t="s">
        <v>115</v>
      </c>
      <c r="CC817" t="s">
        <v>5066</v>
      </c>
      <c r="CD817" t="s">
        <v>5056</v>
      </c>
      <c r="CE817" t="s">
        <v>5067</v>
      </c>
      <c r="CF817" t="s">
        <v>119</v>
      </c>
      <c r="CG817" t="s">
        <v>120</v>
      </c>
      <c r="CH817" s="3">
        <v>96950</v>
      </c>
      <c r="CI817" s="4">
        <v>17.25</v>
      </c>
      <c r="CK817" s="4">
        <v>25.88</v>
      </c>
      <c r="CM817" t="s">
        <v>136</v>
      </c>
      <c r="CO817" t="s">
        <v>137</v>
      </c>
      <c r="CQ817" t="s">
        <v>115</v>
      </c>
      <c r="CR817" t="s">
        <v>138</v>
      </c>
      <c r="CS817" t="s">
        <v>138</v>
      </c>
      <c r="CT817" t="s">
        <v>138</v>
      </c>
      <c r="CU817" t="s">
        <v>139</v>
      </c>
      <c r="CV817" t="s">
        <v>138</v>
      </c>
      <c r="CW817" t="s">
        <v>139</v>
      </c>
      <c r="CX817" t="s">
        <v>240</v>
      </c>
      <c r="CY817" s="10">
        <v>16702351337</v>
      </c>
      <c r="CZ817" t="s">
        <v>5068</v>
      </c>
      <c r="DA817" t="s">
        <v>139</v>
      </c>
      <c r="DB817" t="s">
        <v>138</v>
      </c>
      <c r="DC817" t="s">
        <v>115</v>
      </c>
      <c r="DD817" t="s">
        <v>1782</v>
      </c>
      <c r="DE817" t="s">
        <v>5058</v>
      </c>
      <c r="DF817" t="s">
        <v>1759</v>
      </c>
      <c r="DG817" t="s">
        <v>5069</v>
      </c>
      <c r="DH817" t="s">
        <v>5061</v>
      </c>
    </row>
    <row r="818" spans="1:112" ht="14.45" customHeight="1" x14ac:dyDescent="0.25">
      <c r="A818" t="s">
        <v>5967</v>
      </c>
      <c r="B818" t="s">
        <v>248</v>
      </c>
      <c r="C818" s="1">
        <v>45462</v>
      </c>
      <c r="D818" s="1">
        <v>45618</v>
      </c>
      <c r="E818" t="s">
        <v>210</v>
      </c>
      <c r="F818" s="1">
        <v>45590</v>
      </c>
      <c r="G818" t="s">
        <v>115</v>
      </c>
      <c r="H818" t="s">
        <v>115</v>
      </c>
      <c r="I818" t="s">
        <v>115</v>
      </c>
      <c r="J818" t="s">
        <v>915</v>
      </c>
      <c r="L818" t="s">
        <v>916</v>
      </c>
      <c r="M818" t="s">
        <v>4353</v>
      </c>
      <c r="N818" t="s">
        <v>1619</v>
      </c>
      <c r="O818" t="s">
        <v>120</v>
      </c>
      <c r="P818" s="3">
        <v>96950</v>
      </c>
      <c r="Q818" t="s">
        <v>121</v>
      </c>
      <c r="S818" s="10">
        <v>16702345828</v>
      </c>
      <c r="U818" t="s">
        <v>918</v>
      </c>
      <c r="V818">
        <v>3273</v>
      </c>
      <c r="W818" t="s">
        <v>123</v>
      </c>
      <c r="Y818" t="s">
        <v>919</v>
      </c>
      <c r="Z818" t="s">
        <v>920</v>
      </c>
      <c r="AB818" t="s">
        <v>295</v>
      </c>
      <c r="AC818" t="s">
        <v>916</v>
      </c>
      <c r="AD818" t="s">
        <v>4353</v>
      </c>
      <c r="AE818" t="s">
        <v>1619</v>
      </c>
      <c r="AF818" t="s">
        <v>120</v>
      </c>
      <c r="AG818" s="3">
        <v>96950</v>
      </c>
      <c r="AH818" t="s">
        <v>121</v>
      </c>
      <c r="AJ818" s="10">
        <v>16702345828</v>
      </c>
      <c r="AL818" t="s">
        <v>921</v>
      </c>
      <c r="AM818" t="s">
        <v>400</v>
      </c>
      <c r="AN818" t="s">
        <v>255</v>
      </c>
      <c r="AO818" t="s">
        <v>922</v>
      </c>
      <c r="AQ818" t="s">
        <v>923</v>
      </c>
      <c r="AR818" t="s">
        <v>4354</v>
      </c>
      <c r="AS818" t="s">
        <v>119</v>
      </c>
      <c r="AT818" t="s">
        <v>120</v>
      </c>
      <c r="AU818" s="3">
        <v>96950</v>
      </c>
      <c r="AV818" t="s">
        <v>121</v>
      </c>
      <c r="AX818">
        <v>16702872946</v>
      </c>
      <c r="AZ818" t="s">
        <v>925</v>
      </c>
      <c r="BA818" t="s">
        <v>926</v>
      </c>
      <c r="BD818" t="str">
        <f>"53-7011.00"</f>
        <v>53-7011.00</v>
      </c>
      <c r="BE818" t="s">
        <v>2743</v>
      </c>
      <c r="BF818" t="s">
        <v>5968</v>
      </c>
      <c r="BG818" t="s">
        <v>2744</v>
      </c>
      <c r="BH818">
        <v>1</v>
      </c>
      <c r="BI818">
        <v>1</v>
      </c>
      <c r="BJ818" s="1">
        <v>45592</v>
      </c>
      <c r="BK818" s="1">
        <v>45956</v>
      </c>
      <c r="BL818" s="1">
        <v>45618</v>
      </c>
      <c r="BM818" s="1">
        <v>45956</v>
      </c>
      <c r="BN818">
        <v>40</v>
      </c>
      <c r="BO818">
        <v>0</v>
      </c>
      <c r="BP818">
        <v>8</v>
      </c>
      <c r="BQ818">
        <v>8</v>
      </c>
      <c r="BR818">
        <v>8</v>
      </c>
      <c r="BS818">
        <v>8</v>
      </c>
      <c r="BT818">
        <v>8</v>
      </c>
      <c r="BU818">
        <v>0</v>
      </c>
      <c r="BV818" t="str">
        <f>"8:00 AM"</f>
        <v>8:00 AM</v>
      </c>
      <c r="BW818" t="str">
        <f t="shared" si="14"/>
        <v>5:00 PM</v>
      </c>
      <c r="BX818" t="s">
        <v>240</v>
      </c>
      <c r="BY818">
        <v>0</v>
      </c>
      <c r="BZ818">
        <v>3</v>
      </c>
      <c r="CA818" t="s">
        <v>115</v>
      </c>
      <c r="CC818" t="s">
        <v>191</v>
      </c>
      <c r="CD818" t="s">
        <v>916</v>
      </c>
      <c r="CE818" t="s">
        <v>4353</v>
      </c>
      <c r="CF818" t="s">
        <v>1619</v>
      </c>
      <c r="CG818" t="s">
        <v>120</v>
      </c>
      <c r="CH818" s="3">
        <v>96950</v>
      </c>
      <c r="CI818" s="4">
        <v>9.01</v>
      </c>
      <c r="CJ818" s="4">
        <v>9.01</v>
      </c>
      <c r="CK818" s="4">
        <v>13.52</v>
      </c>
      <c r="CL818" s="4">
        <v>13.52</v>
      </c>
      <c r="CM818" t="s">
        <v>136</v>
      </c>
      <c r="CN818" t="s">
        <v>191</v>
      </c>
      <c r="CO818" t="s">
        <v>137</v>
      </c>
      <c r="CQ818" t="s">
        <v>115</v>
      </c>
      <c r="CR818" t="s">
        <v>138</v>
      </c>
      <c r="CS818" t="s">
        <v>139</v>
      </c>
      <c r="CT818" t="s">
        <v>138</v>
      </c>
      <c r="CU818" t="s">
        <v>139</v>
      </c>
      <c r="CV818" t="s">
        <v>138</v>
      </c>
      <c r="CW818" t="s">
        <v>139</v>
      </c>
      <c r="CX818" t="s">
        <v>5969</v>
      </c>
      <c r="CY818" s="10">
        <v>16702345828</v>
      </c>
      <c r="CZ818" t="s">
        <v>921</v>
      </c>
      <c r="DA818" t="s">
        <v>139</v>
      </c>
      <c r="DB818" t="s">
        <v>138</v>
      </c>
      <c r="DC818" t="s">
        <v>115</v>
      </c>
      <c r="DD818" t="s">
        <v>255</v>
      </c>
      <c r="DE818" t="s">
        <v>922</v>
      </c>
      <c r="DG818" t="s">
        <v>926</v>
      </c>
      <c r="DH818" t="s">
        <v>925</v>
      </c>
    </row>
    <row r="819" spans="1:112" ht="14.45" customHeight="1" x14ac:dyDescent="0.25">
      <c r="A819" t="s">
        <v>6029</v>
      </c>
      <c r="B819" t="s">
        <v>248</v>
      </c>
      <c r="C819" s="1">
        <v>45566</v>
      </c>
      <c r="D819" s="1">
        <v>45618</v>
      </c>
      <c r="E819" t="s">
        <v>114</v>
      </c>
      <c r="G819" t="s">
        <v>115</v>
      </c>
      <c r="H819" t="s">
        <v>115</v>
      </c>
      <c r="I819" t="s">
        <v>115</v>
      </c>
      <c r="J819" t="s">
        <v>6030</v>
      </c>
      <c r="K819" t="s">
        <v>6031</v>
      </c>
      <c r="L819" t="s">
        <v>6032</v>
      </c>
      <c r="M819" t="s">
        <v>6033</v>
      </c>
      <c r="N819" t="s">
        <v>128</v>
      </c>
      <c r="O819" t="s">
        <v>120</v>
      </c>
      <c r="P819" s="3">
        <v>96950</v>
      </c>
      <c r="Q819" t="s">
        <v>121</v>
      </c>
      <c r="S819" s="10">
        <v>16702332374</v>
      </c>
      <c r="U819" t="s">
        <v>5920</v>
      </c>
      <c r="V819">
        <v>54121</v>
      </c>
      <c r="W819" t="s">
        <v>123</v>
      </c>
      <c r="Y819" t="s">
        <v>5921</v>
      </c>
      <c r="Z819" t="s">
        <v>5922</v>
      </c>
      <c r="AA819" t="s">
        <v>5923</v>
      </c>
      <c r="AB819" t="s">
        <v>126</v>
      </c>
      <c r="AC819" t="s">
        <v>6032</v>
      </c>
      <c r="AD819" t="s">
        <v>6033</v>
      </c>
      <c r="AE819" t="s">
        <v>128</v>
      </c>
      <c r="AF819" t="s">
        <v>120</v>
      </c>
      <c r="AG819" s="3">
        <v>96950</v>
      </c>
      <c r="AH819" t="s">
        <v>121</v>
      </c>
      <c r="AJ819" s="10">
        <v>16702332374</v>
      </c>
      <c r="AL819" t="s">
        <v>5924</v>
      </c>
      <c r="BD819" t="str">
        <f>"13-2011.00"</f>
        <v>13-2011.00</v>
      </c>
      <c r="BE819" t="s">
        <v>893</v>
      </c>
      <c r="BF819" t="s">
        <v>6034</v>
      </c>
      <c r="BG819" t="s">
        <v>895</v>
      </c>
      <c r="BH819">
        <v>1</v>
      </c>
      <c r="BI819">
        <v>1</v>
      </c>
      <c r="BJ819" s="1">
        <v>45627</v>
      </c>
      <c r="BK819" s="1">
        <v>45991</v>
      </c>
      <c r="BL819" s="1">
        <v>45627</v>
      </c>
      <c r="BM819" s="1">
        <v>45991</v>
      </c>
      <c r="BN819">
        <v>35</v>
      </c>
      <c r="BO819">
        <v>0</v>
      </c>
      <c r="BP819">
        <v>7</v>
      </c>
      <c r="BQ819">
        <v>7</v>
      </c>
      <c r="BR819">
        <v>7</v>
      </c>
      <c r="BS819">
        <v>7</v>
      </c>
      <c r="BT819">
        <v>7</v>
      </c>
      <c r="BU819">
        <v>0</v>
      </c>
      <c r="BV819" t="str">
        <f>"9:00 AM"</f>
        <v>9:00 AM</v>
      </c>
      <c r="BW819" t="str">
        <f t="shared" si="14"/>
        <v>5:00 PM</v>
      </c>
      <c r="BX819" t="s">
        <v>360</v>
      </c>
      <c r="BY819">
        <v>0</v>
      </c>
      <c r="BZ819">
        <v>24</v>
      </c>
      <c r="CA819" t="s">
        <v>115</v>
      </c>
      <c r="CC819" t="s">
        <v>6035</v>
      </c>
      <c r="CD819" t="s">
        <v>6033</v>
      </c>
      <c r="CF819" t="s">
        <v>128</v>
      </c>
      <c r="CG819" t="s">
        <v>120</v>
      </c>
      <c r="CH819" s="3">
        <v>96950</v>
      </c>
      <c r="CI819" s="4">
        <v>17.48</v>
      </c>
      <c r="CJ819" s="4">
        <v>17.48</v>
      </c>
      <c r="CK819" s="4">
        <v>26.22</v>
      </c>
      <c r="CL819" s="4">
        <v>26.22</v>
      </c>
      <c r="CM819" t="s">
        <v>136</v>
      </c>
      <c r="CN819" t="s">
        <v>6036</v>
      </c>
      <c r="CO819" t="s">
        <v>137</v>
      </c>
      <c r="CQ819" t="s">
        <v>115</v>
      </c>
      <c r="CR819" t="s">
        <v>138</v>
      </c>
      <c r="CS819" t="s">
        <v>139</v>
      </c>
      <c r="CT819" t="s">
        <v>138</v>
      </c>
      <c r="CU819" t="s">
        <v>139</v>
      </c>
      <c r="CV819" t="s">
        <v>138</v>
      </c>
      <c r="CW819" t="s">
        <v>139</v>
      </c>
      <c r="CX819" t="s">
        <v>5930</v>
      </c>
      <c r="CY819" s="10">
        <v>16702332374</v>
      </c>
      <c r="CZ819" t="s">
        <v>6037</v>
      </c>
      <c r="DA819" t="s">
        <v>139</v>
      </c>
      <c r="DB819" t="s">
        <v>138</v>
      </c>
      <c r="DC819" t="s">
        <v>115</v>
      </c>
    </row>
    <row r="820" spans="1:112" ht="14.45" customHeight="1" x14ac:dyDescent="0.25">
      <c r="A820" t="s">
        <v>8804</v>
      </c>
      <c r="B820" t="s">
        <v>248</v>
      </c>
      <c r="C820" s="1">
        <v>45567</v>
      </c>
      <c r="D820" s="1">
        <v>45618</v>
      </c>
      <c r="E820" t="s">
        <v>210</v>
      </c>
      <c r="F820" s="1">
        <v>45625</v>
      </c>
      <c r="G820" t="s">
        <v>115</v>
      </c>
      <c r="H820" t="s">
        <v>115</v>
      </c>
      <c r="I820" t="s">
        <v>115</v>
      </c>
      <c r="J820" t="s">
        <v>976</v>
      </c>
      <c r="K820" t="s">
        <v>976</v>
      </c>
      <c r="L820" t="s">
        <v>977</v>
      </c>
      <c r="M820" t="s">
        <v>978</v>
      </c>
      <c r="N820" t="s">
        <v>119</v>
      </c>
      <c r="O820" t="s">
        <v>120</v>
      </c>
      <c r="P820" s="3">
        <v>96950</v>
      </c>
      <c r="Q820" t="s">
        <v>121</v>
      </c>
      <c r="S820" s="10">
        <v>16702341795</v>
      </c>
      <c r="U820" t="s">
        <v>979</v>
      </c>
      <c r="V820">
        <v>56179</v>
      </c>
      <c r="W820" t="s">
        <v>123</v>
      </c>
      <c r="Y820" t="s">
        <v>215</v>
      </c>
      <c r="Z820" t="s">
        <v>148</v>
      </c>
      <c r="AA820" t="s">
        <v>980</v>
      </c>
      <c r="AB820" t="s">
        <v>981</v>
      </c>
      <c r="AC820" t="s">
        <v>977</v>
      </c>
      <c r="AD820" t="s">
        <v>978</v>
      </c>
      <c r="AE820" t="s">
        <v>128</v>
      </c>
      <c r="AF820" t="s">
        <v>120</v>
      </c>
      <c r="AG820" s="3">
        <v>96950</v>
      </c>
      <c r="AH820" t="s">
        <v>121</v>
      </c>
      <c r="AJ820" s="10">
        <v>16702341795</v>
      </c>
      <c r="AL820" t="s">
        <v>983</v>
      </c>
      <c r="BD820" t="str">
        <f>"49-9071.00"</f>
        <v>49-9071.00</v>
      </c>
      <c r="BE820" t="s">
        <v>169</v>
      </c>
      <c r="BF820" t="s">
        <v>8805</v>
      </c>
      <c r="BG820" t="s">
        <v>661</v>
      </c>
      <c r="BH820">
        <v>26</v>
      </c>
      <c r="BI820">
        <v>26</v>
      </c>
      <c r="BJ820" s="1">
        <v>45627</v>
      </c>
      <c r="BK820" s="1">
        <v>45991</v>
      </c>
      <c r="BL820" s="1">
        <v>45627</v>
      </c>
      <c r="BM820" s="1">
        <v>45991</v>
      </c>
      <c r="BN820">
        <v>40</v>
      </c>
      <c r="BO820">
        <v>0</v>
      </c>
      <c r="BP820">
        <v>8</v>
      </c>
      <c r="BQ820">
        <v>8</v>
      </c>
      <c r="BR820">
        <v>8</v>
      </c>
      <c r="BS820">
        <v>8</v>
      </c>
      <c r="BT820">
        <v>8</v>
      </c>
      <c r="BU820">
        <v>0</v>
      </c>
      <c r="BV820" t="str">
        <f>"8:00 AM"</f>
        <v>8:00 AM</v>
      </c>
      <c r="BW820" t="str">
        <f t="shared" si="14"/>
        <v>5:00 PM</v>
      </c>
      <c r="BX820" t="s">
        <v>133</v>
      </c>
      <c r="BY820">
        <v>0</v>
      </c>
      <c r="BZ820">
        <v>12</v>
      </c>
      <c r="CA820" t="s">
        <v>115</v>
      </c>
      <c r="CC820" t="s">
        <v>8806</v>
      </c>
      <c r="CD820" t="s">
        <v>512</v>
      </c>
      <c r="CE820" t="s">
        <v>8807</v>
      </c>
      <c r="CF820" t="s">
        <v>272</v>
      </c>
      <c r="CG820" t="s">
        <v>120</v>
      </c>
      <c r="CH820" s="3">
        <v>96952</v>
      </c>
      <c r="CI820" s="4">
        <v>9.75</v>
      </c>
      <c r="CJ820" s="4">
        <v>10</v>
      </c>
      <c r="CK820" s="4">
        <v>14.63</v>
      </c>
      <c r="CL820" s="4">
        <v>15</v>
      </c>
      <c r="CM820" t="s">
        <v>136</v>
      </c>
      <c r="CN820" t="s">
        <v>240</v>
      </c>
      <c r="CO820" t="s">
        <v>137</v>
      </c>
      <c r="CQ820" t="s">
        <v>115</v>
      </c>
      <c r="CR820" t="s">
        <v>138</v>
      </c>
      <c r="CS820" t="s">
        <v>138</v>
      </c>
      <c r="CT820" t="s">
        <v>138</v>
      </c>
      <c r="CU820" t="s">
        <v>139</v>
      </c>
      <c r="CV820" t="s">
        <v>138</v>
      </c>
      <c r="CW820" t="s">
        <v>138</v>
      </c>
      <c r="CX820" t="s">
        <v>988</v>
      </c>
      <c r="CY820" s="10">
        <v>16702341795</v>
      </c>
      <c r="CZ820" t="s">
        <v>983</v>
      </c>
      <c r="DA820" t="s">
        <v>989</v>
      </c>
      <c r="DB820" t="s">
        <v>138</v>
      </c>
      <c r="DC820" t="s">
        <v>115</v>
      </c>
    </row>
    <row r="821" spans="1:112" ht="14.45" customHeight="1" x14ac:dyDescent="0.25">
      <c r="A821" t="s">
        <v>9874</v>
      </c>
      <c r="B821" t="s">
        <v>158</v>
      </c>
      <c r="C821" s="1">
        <v>45492</v>
      </c>
      <c r="D821" s="1">
        <v>45618</v>
      </c>
      <c r="E821" t="s">
        <v>114</v>
      </c>
      <c r="G821" t="s">
        <v>138</v>
      </c>
      <c r="H821" t="s">
        <v>115</v>
      </c>
      <c r="I821" t="s">
        <v>115</v>
      </c>
      <c r="J821" t="s">
        <v>915</v>
      </c>
      <c r="L821" t="s">
        <v>916</v>
      </c>
      <c r="M821" t="s">
        <v>917</v>
      </c>
      <c r="N821" t="s">
        <v>119</v>
      </c>
      <c r="O821" t="s">
        <v>120</v>
      </c>
      <c r="P821" s="3">
        <v>96950</v>
      </c>
      <c r="Q821" t="s">
        <v>121</v>
      </c>
      <c r="S821" s="10">
        <v>16702345828</v>
      </c>
      <c r="U821" t="s">
        <v>918</v>
      </c>
      <c r="V821">
        <v>2362</v>
      </c>
      <c r="W821" t="s">
        <v>123</v>
      </c>
      <c r="Y821" t="s">
        <v>919</v>
      </c>
      <c r="Z821" t="s">
        <v>920</v>
      </c>
      <c r="AB821" t="s">
        <v>295</v>
      </c>
      <c r="AC821" t="s">
        <v>916</v>
      </c>
      <c r="AD821" t="s">
        <v>917</v>
      </c>
      <c r="AE821" t="s">
        <v>119</v>
      </c>
      <c r="AF821" t="s">
        <v>120</v>
      </c>
      <c r="AG821" s="3">
        <v>96950</v>
      </c>
      <c r="AH821" t="s">
        <v>121</v>
      </c>
      <c r="AJ821" s="10">
        <v>16702345828</v>
      </c>
      <c r="AL821" t="s">
        <v>921</v>
      </c>
      <c r="AM821" t="s">
        <v>400</v>
      </c>
      <c r="AN821" t="s">
        <v>255</v>
      </c>
      <c r="AO821" t="s">
        <v>922</v>
      </c>
      <c r="AQ821" t="s">
        <v>923</v>
      </c>
      <c r="AR821" t="s">
        <v>1495</v>
      </c>
      <c r="AS821" t="s">
        <v>119</v>
      </c>
      <c r="AT821" t="s">
        <v>120</v>
      </c>
      <c r="AU821" s="3">
        <v>96950</v>
      </c>
      <c r="AV821" t="s">
        <v>121</v>
      </c>
      <c r="AX821">
        <v>16702872946</v>
      </c>
      <c r="AZ821" t="s">
        <v>925</v>
      </c>
      <c r="BA821" t="s">
        <v>926</v>
      </c>
      <c r="BD821" t="str">
        <f>"47-2031.00"</f>
        <v>47-2031.00</v>
      </c>
      <c r="BE821" t="s">
        <v>1496</v>
      </c>
      <c r="BF821" t="s">
        <v>1497</v>
      </c>
      <c r="BG821" t="s">
        <v>1498</v>
      </c>
      <c r="BH821">
        <v>1</v>
      </c>
      <c r="BJ821" s="1">
        <v>45566</v>
      </c>
      <c r="BK821" s="1">
        <v>46660</v>
      </c>
      <c r="BN821">
        <v>40</v>
      </c>
      <c r="BO821">
        <v>0</v>
      </c>
      <c r="BP821">
        <v>8</v>
      </c>
      <c r="BQ821">
        <v>8</v>
      </c>
      <c r="BR821">
        <v>8</v>
      </c>
      <c r="BS821">
        <v>8</v>
      </c>
      <c r="BT821">
        <v>8</v>
      </c>
      <c r="BU821">
        <v>0</v>
      </c>
      <c r="BV821" t="str">
        <f>"8:00 AM"</f>
        <v>8:00 AM</v>
      </c>
      <c r="BW821" t="str">
        <f t="shared" si="14"/>
        <v>5:00 PM</v>
      </c>
      <c r="BX821" t="s">
        <v>133</v>
      </c>
      <c r="BY821">
        <v>0</v>
      </c>
      <c r="BZ821">
        <v>12</v>
      </c>
      <c r="CA821" t="s">
        <v>115</v>
      </c>
      <c r="CC821" t="s">
        <v>191</v>
      </c>
      <c r="CD821" t="s">
        <v>916</v>
      </c>
      <c r="CE821" t="s">
        <v>917</v>
      </c>
      <c r="CF821" t="s">
        <v>119</v>
      </c>
      <c r="CG821" t="s">
        <v>120</v>
      </c>
      <c r="CH821" s="3">
        <v>96950</v>
      </c>
      <c r="CI821" s="4">
        <v>12.62</v>
      </c>
      <c r="CJ821" s="4">
        <v>12.62</v>
      </c>
      <c r="CK821" s="4">
        <v>18.93</v>
      </c>
      <c r="CL821" s="4">
        <v>18.93</v>
      </c>
      <c r="CM821" t="s">
        <v>136</v>
      </c>
      <c r="CN821" t="s">
        <v>191</v>
      </c>
      <c r="CO821" t="s">
        <v>137</v>
      </c>
      <c r="CQ821" t="s">
        <v>115</v>
      </c>
      <c r="CR821" t="s">
        <v>138</v>
      </c>
      <c r="CS821" t="s">
        <v>139</v>
      </c>
      <c r="CT821" t="s">
        <v>138</v>
      </c>
      <c r="CU821" t="s">
        <v>139</v>
      </c>
      <c r="CV821" t="s">
        <v>138</v>
      </c>
      <c r="CW821" t="s">
        <v>139</v>
      </c>
      <c r="CX821" t="s">
        <v>9875</v>
      </c>
      <c r="CY821" s="10">
        <v>16702345828</v>
      </c>
      <c r="CZ821" t="s">
        <v>921</v>
      </c>
      <c r="DA821" t="s">
        <v>139</v>
      </c>
      <c r="DB821" t="s">
        <v>138</v>
      </c>
      <c r="DC821" t="s">
        <v>115</v>
      </c>
      <c r="DD821" t="s">
        <v>255</v>
      </c>
      <c r="DE821" t="s">
        <v>922</v>
      </c>
      <c r="DG821" t="s">
        <v>926</v>
      </c>
      <c r="DH821" t="s">
        <v>925</v>
      </c>
    </row>
    <row r="822" spans="1:112" ht="14.45" customHeight="1" x14ac:dyDescent="0.25">
      <c r="A822" t="s">
        <v>12524</v>
      </c>
      <c r="B822" t="s">
        <v>158</v>
      </c>
      <c r="C822" s="1">
        <v>45578</v>
      </c>
      <c r="D822" s="1">
        <v>45618</v>
      </c>
      <c r="E822" t="s">
        <v>114</v>
      </c>
      <c r="G822" t="s">
        <v>115</v>
      </c>
      <c r="H822" t="s">
        <v>115</v>
      </c>
      <c r="I822" t="s">
        <v>115</v>
      </c>
      <c r="J822" t="s">
        <v>159</v>
      </c>
      <c r="L822" t="s">
        <v>160</v>
      </c>
      <c r="N822" t="s">
        <v>119</v>
      </c>
      <c r="O822" t="s">
        <v>120</v>
      </c>
      <c r="P822" s="3">
        <v>96950</v>
      </c>
      <c r="Q822" t="s">
        <v>121</v>
      </c>
      <c r="S822" s="10">
        <v>16702356622</v>
      </c>
      <c r="U822" t="s">
        <v>161</v>
      </c>
      <c r="V822">
        <v>531110</v>
      </c>
      <c r="W822" t="s">
        <v>123</v>
      </c>
      <c r="Y822" t="s">
        <v>162</v>
      </c>
      <c r="Z822" t="s">
        <v>163</v>
      </c>
      <c r="AA822" t="s">
        <v>164</v>
      </c>
      <c r="AB822" t="s">
        <v>3645</v>
      </c>
      <c r="AC822" t="s">
        <v>166</v>
      </c>
      <c r="AD822" t="s">
        <v>167</v>
      </c>
      <c r="AE822" t="s">
        <v>119</v>
      </c>
      <c r="AF822" t="s">
        <v>120</v>
      </c>
      <c r="AG822" s="3">
        <v>96950</v>
      </c>
      <c r="AH822" t="s">
        <v>121</v>
      </c>
      <c r="AJ822" s="10">
        <v>16702356622</v>
      </c>
      <c r="AL822" t="s">
        <v>12525</v>
      </c>
      <c r="BD822" t="str">
        <f>"49-9071.00"</f>
        <v>49-9071.00</v>
      </c>
      <c r="BE822" t="s">
        <v>169</v>
      </c>
      <c r="BF822" t="s">
        <v>12526</v>
      </c>
      <c r="BG822" t="s">
        <v>12527</v>
      </c>
      <c r="BH822">
        <v>15</v>
      </c>
      <c r="BJ822" s="1">
        <v>45641</v>
      </c>
      <c r="BK822" s="1">
        <v>45930</v>
      </c>
      <c r="BN822">
        <v>40</v>
      </c>
      <c r="BO822">
        <v>0</v>
      </c>
      <c r="BP822">
        <v>8</v>
      </c>
      <c r="BQ822">
        <v>8</v>
      </c>
      <c r="BR822">
        <v>8</v>
      </c>
      <c r="BS822">
        <v>8</v>
      </c>
      <c r="BT822">
        <v>8</v>
      </c>
      <c r="BU822">
        <v>0</v>
      </c>
      <c r="BV822" t="str">
        <f>"8:00 AM"</f>
        <v>8:00 AM</v>
      </c>
      <c r="BW822" t="str">
        <f t="shared" si="14"/>
        <v>5:00 PM</v>
      </c>
      <c r="BX822" t="s">
        <v>133</v>
      </c>
      <c r="BY822">
        <v>0</v>
      </c>
      <c r="BZ822">
        <v>6</v>
      </c>
      <c r="CA822" t="s">
        <v>115</v>
      </c>
      <c r="CC822" t="s">
        <v>12528</v>
      </c>
      <c r="CD822" t="s">
        <v>172</v>
      </c>
      <c r="CF822" t="s">
        <v>119</v>
      </c>
      <c r="CG822" t="s">
        <v>120</v>
      </c>
      <c r="CH822" s="3">
        <v>96950</v>
      </c>
      <c r="CI822" s="4">
        <v>9.75</v>
      </c>
      <c r="CJ822" s="4">
        <v>11</v>
      </c>
      <c r="CK822" s="4">
        <v>14.63</v>
      </c>
      <c r="CL822" s="4">
        <v>16.5</v>
      </c>
      <c r="CM822" t="s">
        <v>136</v>
      </c>
      <c r="CO822" t="s">
        <v>173</v>
      </c>
      <c r="CQ822" t="s">
        <v>115</v>
      </c>
      <c r="CR822" t="s">
        <v>138</v>
      </c>
      <c r="CS822" t="s">
        <v>138</v>
      </c>
      <c r="CT822" t="s">
        <v>138</v>
      </c>
      <c r="CU822" t="s">
        <v>139</v>
      </c>
      <c r="CV822" t="s">
        <v>138</v>
      </c>
      <c r="CW822" t="s">
        <v>138</v>
      </c>
      <c r="CX822" t="s">
        <v>12529</v>
      </c>
      <c r="CY822" s="10">
        <v>16702356622</v>
      </c>
      <c r="CZ822" t="s">
        <v>168</v>
      </c>
      <c r="DA822" t="s">
        <v>139</v>
      </c>
      <c r="DB822" t="s">
        <v>138</v>
      </c>
      <c r="DC822" t="s">
        <v>115</v>
      </c>
    </row>
    <row r="823" spans="1:112" ht="14.45" customHeight="1" x14ac:dyDescent="0.25">
      <c r="A823" t="s">
        <v>12894</v>
      </c>
      <c r="B823" t="s">
        <v>248</v>
      </c>
      <c r="C823" s="1">
        <v>45565</v>
      </c>
      <c r="D823" s="1">
        <v>45618</v>
      </c>
      <c r="E823" t="s">
        <v>114</v>
      </c>
      <c r="G823" t="s">
        <v>115</v>
      </c>
      <c r="H823" t="s">
        <v>115</v>
      </c>
      <c r="I823" t="s">
        <v>115</v>
      </c>
      <c r="J823" t="s">
        <v>6999</v>
      </c>
      <c r="K823" t="s">
        <v>9001</v>
      </c>
      <c r="L823" t="s">
        <v>9002</v>
      </c>
      <c r="M823" t="s">
        <v>9003</v>
      </c>
      <c r="N823" t="s">
        <v>128</v>
      </c>
      <c r="O823" t="s">
        <v>120</v>
      </c>
      <c r="P823" s="3">
        <v>96950</v>
      </c>
      <c r="Q823" t="s">
        <v>121</v>
      </c>
      <c r="S823" s="10">
        <v>16702348286</v>
      </c>
      <c r="U823" t="s">
        <v>7001</v>
      </c>
      <c r="V823">
        <v>32311</v>
      </c>
      <c r="W823" t="s">
        <v>123</v>
      </c>
      <c r="Y823" t="s">
        <v>7002</v>
      </c>
      <c r="Z823" t="s">
        <v>7003</v>
      </c>
      <c r="AA823" t="s">
        <v>9004</v>
      </c>
      <c r="AB823" t="s">
        <v>277</v>
      </c>
      <c r="AC823" t="s">
        <v>9002</v>
      </c>
      <c r="AD823" t="s">
        <v>9003</v>
      </c>
      <c r="AE823" t="s">
        <v>128</v>
      </c>
      <c r="AF823" t="s">
        <v>120</v>
      </c>
      <c r="AG823" s="3">
        <v>96950</v>
      </c>
      <c r="AH823" t="s">
        <v>121</v>
      </c>
      <c r="AJ823" s="10">
        <v>16702348286</v>
      </c>
      <c r="AL823" t="s">
        <v>9005</v>
      </c>
      <c r="BD823" t="str">
        <f>"27-1024.00"</f>
        <v>27-1024.00</v>
      </c>
      <c r="BE823" t="s">
        <v>3907</v>
      </c>
      <c r="BF823" t="s">
        <v>10643</v>
      </c>
      <c r="BG823" t="s">
        <v>7006</v>
      </c>
      <c r="BH823">
        <v>3</v>
      </c>
      <c r="BI823">
        <v>3</v>
      </c>
      <c r="BJ823" s="1">
        <v>45627</v>
      </c>
      <c r="BK823" s="1">
        <v>45991</v>
      </c>
      <c r="BL823" s="1">
        <v>45627</v>
      </c>
      <c r="BM823" s="1">
        <v>45991</v>
      </c>
      <c r="BN823">
        <v>35</v>
      </c>
      <c r="BO823">
        <v>0</v>
      </c>
      <c r="BP823">
        <v>7</v>
      </c>
      <c r="BQ823">
        <v>7</v>
      </c>
      <c r="BR823">
        <v>7</v>
      </c>
      <c r="BS823">
        <v>7</v>
      </c>
      <c r="BT823">
        <v>7</v>
      </c>
      <c r="BU823">
        <v>0</v>
      </c>
      <c r="BV823" t="str">
        <f>"9:00 AM"</f>
        <v>9:00 AM</v>
      </c>
      <c r="BW823" t="str">
        <f t="shared" si="14"/>
        <v>5:00 PM</v>
      </c>
      <c r="BX823" t="s">
        <v>133</v>
      </c>
      <c r="BY823">
        <v>0</v>
      </c>
      <c r="BZ823">
        <v>12</v>
      </c>
      <c r="CA823" t="s">
        <v>115</v>
      </c>
      <c r="CC823" s="2" t="s">
        <v>12895</v>
      </c>
      <c r="CD823" t="s">
        <v>9003</v>
      </c>
      <c r="CF823" t="s">
        <v>128</v>
      </c>
      <c r="CG823" t="s">
        <v>120</v>
      </c>
      <c r="CH823" s="3">
        <v>96950</v>
      </c>
      <c r="CI823" s="4">
        <v>10.130000000000001</v>
      </c>
      <c r="CJ823" s="4">
        <v>10.130000000000001</v>
      </c>
      <c r="CK823" s="4">
        <v>15.2</v>
      </c>
      <c r="CL823" s="4">
        <v>15.2</v>
      </c>
      <c r="CM823" t="s">
        <v>136</v>
      </c>
      <c r="CN823" t="s">
        <v>6036</v>
      </c>
      <c r="CO823" t="s">
        <v>137</v>
      </c>
      <c r="CQ823" t="s">
        <v>115</v>
      </c>
      <c r="CR823" t="s">
        <v>138</v>
      </c>
      <c r="CS823" t="s">
        <v>139</v>
      </c>
      <c r="CT823" t="s">
        <v>138</v>
      </c>
      <c r="CU823" t="s">
        <v>139</v>
      </c>
      <c r="CV823" t="s">
        <v>138</v>
      </c>
      <c r="CW823" t="s">
        <v>139</v>
      </c>
      <c r="CX823" t="s">
        <v>10645</v>
      </c>
      <c r="CY823" s="10">
        <v>16702348286</v>
      </c>
      <c r="CZ823" t="s">
        <v>9005</v>
      </c>
      <c r="DA823" t="s">
        <v>139</v>
      </c>
      <c r="DB823" t="s">
        <v>138</v>
      </c>
      <c r="DC823" t="s">
        <v>115</v>
      </c>
    </row>
    <row r="824" spans="1:112" ht="14.45" customHeight="1" x14ac:dyDescent="0.25">
      <c r="A824" t="s">
        <v>13089</v>
      </c>
      <c r="B824" t="s">
        <v>1155</v>
      </c>
      <c r="C824" s="1">
        <v>45554</v>
      </c>
      <c r="D824" s="1">
        <v>45618</v>
      </c>
      <c r="E824" t="s">
        <v>210</v>
      </c>
      <c r="F824" s="1">
        <v>45625</v>
      </c>
      <c r="G824" t="s">
        <v>115</v>
      </c>
      <c r="H824" t="s">
        <v>115</v>
      </c>
      <c r="I824" t="s">
        <v>115</v>
      </c>
      <c r="J824" t="s">
        <v>4647</v>
      </c>
      <c r="K824" t="s">
        <v>4648</v>
      </c>
      <c r="L824" t="s">
        <v>4649</v>
      </c>
      <c r="M824" t="s">
        <v>13931</v>
      </c>
      <c r="N824" t="s">
        <v>128</v>
      </c>
      <c r="O824" t="s">
        <v>120</v>
      </c>
      <c r="P824" s="3">
        <v>96950</v>
      </c>
      <c r="Q824" t="s">
        <v>121</v>
      </c>
      <c r="S824" s="10">
        <v>16702875905</v>
      </c>
      <c r="U824" t="s">
        <v>4650</v>
      </c>
      <c r="V824">
        <v>561720</v>
      </c>
      <c r="W824" t="s">
        <v>123</v>
      </c>
      <c r="Y824" t="s">
        <v>4651</v>
      </c>
      <c r="Z824" t="s">
        <v>4652</v>
      </c>
      <c r="AA824" t="s">
        <v>4213</v>
      </c>
      <c r="AB824" t="s">
        <v>997</v>
      </c>
      <c r="AC824" t="s">
        <v>4653</v>
      </c>
      <c r="AD824" t="s">
        <v>4654</v>
      </c>
      <c r="AE824" t="s">
        <v>128</v>
      </c>
      <c r="AF824" t="s">
        <v>120</v>
      </c>
      <c r="AG824" s="3">
        <v>96950</v>
      </c>
      <c r="AH824" t="s">
        <v>121</v>
      </c>
      <c r="AJ824" s="10">
        <v>16702875905</v>
      </c>
      <c r="AL824" t="s">
        <v>4655</v>
      </c>
      <c r="BD824" t="str">
        <f>"37-2011.00"</f>
        <v>37-2011.00</v>
      </c>
      <c r="BE824" t="s">
        <v>1133</v>
      </c>
      <c r="BF824" t="s">
        <v>4656</v>
      </c>
      <c r="BG824" t="s">
        <v>2358</v>
      </c>
      <c r="BH824">
        <v>2</v>
      </c>
      <c r="BI824">
        <v>1</v>
      </c>
      <c r="BJ824" s="1">
        <v>45627</v>
      </c>
      <c r="BK824" s="1">
        <v>45991</v>
      </c>
      <c r="BL824" s="1">
        <v>45627</v>
      </c>
      <c r="BM824" s="1">
        <v>45991</v>
      </c>
      <c r="BN824">
        <v>36</v>
      </c>
      <c r="BO824">
        <v>0</v>
      </c>
      <c r="BP824">
        <v>6</v>
      </c>
      <c r="BQ824">
        <v>6</v>
      </c>
      <c r="BR824">
        <v>8</v>
      </c>
      <c r="BS824">
        <v>4</v>
      </c>
      <c r="BT824">
        <v>8</v>
      </c>
      <c r="BU824">
        <v>4</v>
      </c>
      <c r="BV824" t="str">
        <f>"8:00 AM"</f>
        <v>8:00 AM</v>
      </c>
      <c r="BW824" t="str">
        <f>"6:00 PM"</f>
        <v>6:00 PM</v>
      </c>
      <c r="BX824" t="s">
        <v>240</v>
      </c>
      <c r="BY824">
        <v>0</v>
      </c>
      <c r="BZ824">
        <v>0</v>
      </c>
      <c r="CA824" t="s">
        <v>115</v>
      </c>
      <c r="CC824" t="s">
        <v>6601</v>
      </c>
      <c r="CD824" t="s">
        <v>13090</v>
      </c>
      <c r="CF824" t="s">
        <v>128</v>
      </c>
      <c r="CG824" t="s">
        <v>120</v>
      </c>
      <c r="CH824" s="3">
        <v>96950</v>
      </c>
      <c r="CI824" s="4">
        <v>8.2899999999999991</v>
      </c>
      <c r="CJ824" s="4">
        <v>8.2899999999999991</v>
      </c>
      <c r="CK824" s="4">
        <v>12.44</v>
      </c>
      <c r="CL824" s="4">
        <v>12.44</v>
      </c>
      <c r="CM824" t="s">
        <v>136</v>
      </c>
      <c r="CN824" t="s">
        <v>191</v>
      </c>
      <c r="CO824" t="s">
        <v>137</v>
      </c>
      <c r="CQ824" t="s">
        <v>138</v>
      </c>
      <c r="CR824" t="s">
        <v>138</v>
      </c>
      <c r="CS824" t="s">
        <v>138</v>
      </c>
      <c r="CT824" t="s">
        <v>138</v>
      </c>
      <c r="CU824" t="s">
        <v>139</v>
      </c>
      <c r="CV824" t="s">
        <v>138</v>
      </c>
      <c r="CW824" t="s">
        <v>139</v>
      </c>
      <c r="CX824" t="s">
        <v>224</v>
      </c>
      <c r="CY824" s="10">
        <v>16702875905</v>
      </c>
      <c r="CZ824" t="s">
        <v>4655</v>
      </c>
      <c r="DA824" t="s">
        <v>139</v>
      </c>
      <c r="DB824" t="s">
        <v>138</v>
      </c>
      <c r="DC824" t="s">
        <v>115</v>
      </c>
    </row>
    <row r="825" spans="1:112" ht="14.45" customHeight="1" x14ac:dyDescent="0.25">
      <c r="A825" t="s">
        <v>13397</v>
      </c>
      <c r="B825" t="s">
        <v>1155</v>
      </c>
      <c r="C825" s="1">
        <v>45552</v>
      </c>
      <c r="D825" s="1">
        <v>45618</v>
      </c>
      <c r="E825" t="s">
        <v>210</v>
      </c>
      <c r="F825" s="1">
        <v>45563</v>
      </c>
      <c r="G825" t="s">
        <v>138</v>
      </c>
      <c r="H825" t="s">
        <v>115</v>
      </c>
      <c r="I825" t="s">
        <v>115</v>
      </c>
      <c r="J825" t="s">
        <v>552</v>
      </c>
      <c r="L825" t="s">
        <v>2745</v>
      </c>
      <c r="M825" t="s">
        <v>553</v>
      </c>
      <c r="N825" t="s">
        <v>128</v>
      </c>
      <c r="O825" t="s">
        <v>120</v>
      </c>
      <c r="P825" s="3">
        <v>96950</v>
      </c>
      <c r="Q825" t="s">
        <v>121</v>
      </c>
      <c r="S825" s="10">
        <v>16702437243</v>
      </c>
      <c r="U825" t="s">
        <v>554</v>
      </c>
      <c r="V825">
        <v>424410</v>
      </c>
      <c r="W825" t="s">
        <v>123</v>
      </c>
      <c r="Y825" t="s">
        <v>555</v>
      </c>
      <c r="Z825" t="s">
        <v>556</v>
      </c>
      <c r="AB825" t="s">
        <v>516</v>
      </c>
      <c r="AC825" t="s">
        <v>2745</v>
      </c>
      <c r="AD825" t="s">
        <v>553</v>
      </c>
      <c r="AE825" t="s">
        <v>128</v>
      </c>
      <c r="AF825" t="s">
        <v>120</v>
      </c>
      <c r="AG825" s="3">
        <v>96950</v>
      </c>
      <c r="AH825" t="s">
        <v>121</v>
      </c>
      <c r="AJ825" s="10">
        <v>16702347243</v>
      </c>
      <c r="AL825" t="s">
        <v>557</v>
      </c>
      <c r="BD825" t="str">
        <f>"53-3033.00"</f>
        <v>53-3033.00</v>
      </c>
      <c r="BE825" t="s">
        <v>1825</v>
      </c>
      <c r="BF825" t="s">
        <v>13398</v>
      </c>
      <c r="BG825" t="s">
        <v>12207</v>
      </c>
      <c r="BH825">
        <v>2</v>
      </c>
      <c r="BI825">
        <v>1</v>
      </c>
      <c r="BJ825" s="1">
        <v>45565</v>
      </c>
      <c r="BK825" s="1">
        <v>46659</v>
      </c>
      <c r="BL825" s="1">
        <v>45618</v>
      </c>
      <c r="BM825" s="1">
        <v>46659</v>
      </c>
      <c r="BN825">
        <v>36</v>
      </c>
      <c r="BO825">
        <v>0</v>
      </c>
      <c r="BP825">
        <v>6</v>
      </c>
      <c r="BQ825">
        <v>6</v>
      </c>
      <c r="BR825">
        <v>6</v>
      </c>
      <c r="BS825">
        <v>6</v>
      </c>
      <c r="BT825">
        <v>6</v>
      </c>
      <c r="BU825">
        <v>6</v>
      </c>
      <c r="BV825" t="str">
        <f>"8:00 AM"</f>
        <v>8:00 AM</v>
      </c>
      <c r="BW825" t="str">
        <f>"3:00 PM"</f>
        <v>3:00 PM</v>
      </c>
      <c r="BX825" t="s">
        <v>133</v>
      </c>
      <c r="BY825">
        <v>0</v>
      </c>
      <c r="BZ825">
        <v>12</v>
      </c>
      <c r="CA825" t="s">
        <v>115</v>
      </c>
      <c r="CC825" s="2" t="s">
        <v>13399</v>
      </c>
      <c r="CD825" t="s">
        <v>2745</v>
      </c>
      <c r="CE825" t="s">
        <v>553</v>
      </c>
      <c r="CF825" t="s">
        <v>128</v>
      </c>
      <c r="CG825" t="s">
        <v>120</v>
      </c>
      <c r="CH825" s="3">
        <v>96950</v>
      </c>
      <c r="CI825" s="4">
        <v>8.15</v>
      </c>
      <c r="CJ825" s="4">
        <v>8.1999999999999993</v>
      </c>
      <c r="CK825" s="4">
        <v>12.23</v>
      </c>
      <c r="CL825" s="4">
        <v>12.3</v>
      </c>
      <c r="CM825" t="s">
        <v>136</v>
      </c>
      <c r="CO825" t="s">
        <v>137</v>
      </c>
      <c r="CQ825" t="s">
        <v>115</v>
      </c>
      <c r="CR825" t="s">
        <v>138</v>
      </c>
      <c r="CS825" t="s">
        <v>139</v>
      </c>
      <c r="CT825" t="s">
        <v>138</v>
      </c>
      <c r="CU825" t="s">
        <v>139</v>
      </c>
      <c r="CV825" t="s">
        <v>138</v>
      </c>
      <c r="CW825" t="s">
        <v>139</v>
      </c>
      <c r="CX825" t="s">
        <v>5243</v>
      </c>
      <c r="CY825" s="10">
        <v>16702347243</v>
      </c>
      <c r="CZ825" t="s">
        <v>557</v>
      </c>
      <c r="DA825" t="s">
        <v>139</v>
      </c>
      <c r="DB825" t="s">
        <v>138</v>
      </c>
      <c r="DC825" t="s">
        <v>115</v>
      </c>
    </row>
    <row r="826" spans="1:112" ht="14.45" customHeight="1" x14ac:dyDescent="0.25">
      <c r="A826" t="s">
        <v>13888</v>
      </c>
      <c r="B826" t="s">
        <v>248</v>
      </c>
      <c r="C826" s="1">
        <v>45567</v>
      </c>
      <c r="D826" s="1">
        <v>45618</v>
      </c>
      <c r="E826" t="s">
        <v>114</v>
      </c>
      <c r="G826" t="s">
        <v>115</v>
      </c>
      <c r="H826" t="s">
        <v>115</v>
      </c>
      <c r="I826" t="s">
        <v>115</v>
      </c>
      <c r="J826" t="s">
        <v>6080</v>
      </c>
      <c r="L826" t="s">
        <v>6081</v>
      </c>
      <c r="N826" t="s">
        <v>128</v>
      </c>
      <c r="O826" t="s">
        <v>120</v>
      </c>
      <c r="P826" s="3">
        <v>96950</v>
      </c>
      <c r="Q826" t="s">
        <v>121</v>
      </c>
      <c r="S826" s="10">
        <v>16705323131</v>
      </c>
      <c r="U826" t="s">
        <v>6082</v>
      </c>
      <c r="V826">
        <v>4231</v>
      </c>
      <c r="W826" t="s">
        <v>123</v>
      </c>
      <c r="Y826" t="s">
        <v>6083</v>
      </c>
      <c r="Z826" t="s">
        <v>6084</v>
      </c>
      <c r="AB826" t="s">
        <v>516</v>
      </c>
      <c r="AC826" t="s">
        <v>6081</v>
      </c>
      <c r="AE826" t="s">
        <v>128</v>
      </c>
      <c r="AF826" t="s">
        <v>120</v>
      </c>
      <c r="AG826" s="3">
        <v>96950</v>
      </c>
      <c r="AH826" t="s">
        <v>121</v>
      </c>
      <c r="AJ826" s="10">
        <v>16705323131</v>
      </c>
      <c r="AL826" t="s">
        <v>6085</v>
      </c>
      <c r="BD826" t="str">
        <f>"49-9071.00"</f>
        <v>49-9071.00</v>
      </c>
      <c r="BE826" t="s">
        <v>169</v>
      </c>
      <c r="BF826" t="s">
        <v>6086</v>
      </c>
      <c r="BG826" t="s">
        <v>10719</v>
      </c>
      <c r="BH826">
        <v>1</v>
      </c>
      <c r="BI826">
        <v>1</v>
      </c>
      <c r="BJ826" s="1">
        <v>45597</v>
      </c>
      <c r="BK826" s="1">
        <v>45961</v>
      </c>
      <c r="BL826" s="1">
        <v>45618</v>
      </c>
      <c r="BM826" s="1">
        <v>45961</v>
      </c>
      <c r="BN826">
        <v>40</v>
      </c>
      <c r="BO826">
        <v>0</v>
      </c>
      <c r="BP826">
        <v>8</v>
      </c>
      <c r="BQ826">
        <v>8</v>
      </c>
      <c r="BR826">
        <v>8</v>
      </c>
      <c r="BS826">
        <v>8</v>
      </c>
      <c r="BT826">
        <v>8</v>
      </c>
      <c r="BU826">
        <v>0</v>
      </c>
      <c r="BV826" t="str">
        <f>"8:00 AM"</f>
        <v>8:00 AM</v>
      </c>
      <c r="BW826" t="str">
        <f>"5:00 PM"</f>
        <v>5:00 PM</v>
      </c>
      <c r="BX826" t="s">
        <v>240</v>
      </c>
      <c r="BY826">
        <v>0</v>
      </c>
      <c r="BZ826">
        <v>6</v>
      </c>
      <c r="CA826" t="s">
        <v>115</v>
      </c>
      <c r="CC826" s="2" t="s">
        <v>10720</v>
      </c>
      <c r="CD826" t="s">
        <v>6088</v>
      </c>
      <c r="CF826" t="s">
        <v>145</v>
      </c>
      <c r="CG826" t="s">
        <v>120</v>
      </c>
      <c r="CH826" s="3">
        <v>96951</v>
      </c>
      <c r="CI826" s="4">
        <v>9.75</v>
      </c>
      <c r="CJ826" s="4">
        <v>9.75</v>
      </c>
      <c r="CK826" s="4">
        <v>0</v>
      </c>
      <c r="CL826" s="4">
        <v>0</v>
      </c>
      <c r="CM826" t="s">
        <v>136</v>
      </c>
      <c r="CN826">
        <v>0</v>
      </c>
      <c r="CO826" t="s">
        <v>137</v>
      </c>
      <c r="CQ826" t="s">
        <v>115</v>
      </c>
      <c r="CR826" t="s">
        <v>138</v>
      </c>
      <c r="CS826" t="s">
        <v>139</v>
      </c>
      <c r="CT826" t="s">
        <v>139</v>
      </c>
      <c r="CU826" t="s">
        <v>139</v>
      </c>
      <c r="CV826" t="s">
        <v>138</v>
      </c>
      <c r="CW826" t="s">
        <v>139</v>
      </c>
      <c r="CX826" t="s">
        <v>6089</v>
      </c>
      <c r="CY826" s="10">
        <v>16705323131</v>
      </c>
      <c r="CZ826" t="s">
        <v>6085</v>
      </c>
      <c r="DA826" t="s">
        <v>331</v>
      </c>
      <c r="DB826" t="s">
        <v>138</v>
      </c>
      <c r="DC826" t="s">
        <v>115</v>
      </c>
      <c r="DD826" t="s">
        <v>6083</v>
      </c>
      <c r="DE826" t="s">
        <v>6084</v>
      </c>
      <c r="DG826" t="s">
        <v>7898</v>
      </c>
      <c r="DH826" t="s">
        <v>6085</v>
      </c>
    </row>
    <row r="827" spans="1:112" ht="14.45" customHeight="1" x14ac:dyDescent="0.25">
      <c r="A827" t="s">
        <v>2317</v>
      </c>
      <c r="B827" t="s">
        <v>248</v>
      </c>
      <c r="C827" s="1">
        <v>45547</v>
      </c>
      <c r="D827" s="1">
        <v>45621</v>
      </c>
      <c r="E827" t="s">
        <v>114</v>
      </c>
      <c r="G827" t="s">
        <v>138</v>
      </c>
      <c r="H827" t="s">
        <v>115</v>
      </c>
      <c r="I827" t="s">
        <v>115</v>
      </c>
      <c r="J827" t="s">
        <v>2318</v>
      </c>
      <c r="L827" t="s">
        <v>2319</v>
      </c>
      <c r="N827" t="s">
        <v>119</v>
      </c>
      <c r="O827" t="s">
        <v>120</v>
      </c>
      <c r="P827" s="3">
        <v>96950</v>
      </c>
      <c r="Q827" t="s">
        <v>121</v>
      </c>
      <c r="S827" s="10">
        <v>16702872020</v>
      </c>
      <c r="U827" t="s">
        <v>2320</v>
      </c>
      <c r="V827">
        <v>236115</v>
      </c>
      <c r="W827" t="s">
        <v>123</v>
      </c>
      <c r="Y827" t="s">
        <v>716</v>
      </c>
      <c r="Z827" t="s">
        <v>2321</v>
      </c>
      <c r="AB827" t="s">
        <v>295</v>
      </c>
      <c r="AC827" t="s">
        <v>2322</v>
      </c>
      <c r="AE827" t="s">
        <v>119</v>
      </c>
      <c r="AF827" t="s">
        <v>120</v>
      </c>
      <c r="AG827" s="3">
        <v>96950</v>
      </c>
      <c r="AH827" t="s">
        <v>121</v>
      </c>
      <c r="AJ827" s="10">
        <v>16702872020</v>
      </c>
      <c r="AL827" t="s">
        <v>404</v>
      </c>
      <c r="AM827" t="s">
        <v>400</v>
      </c>
      <c r="AN827" t="s">
        <v>401</v>
      </c>
      <c r="AO827" t="s">
        <v>402</v>
      </c>
      <c r="AQ827" t="s">
        <v>403</v>
      </c>
      <c r="AS827" t="s">
        <v>119</v>
      </c>
      <c r="AT827" t="s">
        <v>120</v>
      </c>
      <c r="AU827" s="3">
        <v>96950</v>
      </c>
      <c r="AV827" t="s">
        <v>121</v>
      </c>
      <c r="AX827">
        <v>16702353403</v>
      </c>
      <c r="AZ827" t="s">
        <v>2323</v>
      </c>
      <c r="BA827" t="s">
        <v>405</v>
      </c>
      <c r="BD827" t="str">
        <f>"43-3031.00"</f>
        <v>43-3031.00</v>
      </c>
      <c r="BE827" t="s">
        <v>387</v>
      </c>
      <c r="BF827" t="s">
        <v>2324</v>
      </c>
      <c r="BG827" t="s">
        <v>2325</v>
      </c>
      <c r="BH827">
        <v>1</v>
      </c>
      <c r="BI827">
        <v>1</v>
      </c>
      <c r="BJ827" s="1">
        <v>45567</v>
      </c>
      <c r="BK827" s="1">
        <v>46661</v>
      </c>
      <c r="BL827" s="1">
        <v>45621</v>
      </c>
      <c r="BM827" s="1">
        <v>46661</v>
      </c>
      <c r="BN827">
        <v>35</v>
      </c>
      <c r="BO827">
        <v>0</v>
      </c>
      <c r="BP827">
        <v>7</v>
      </c>
      <c r="BQ827">
        <v>7</v>
      </c>
      <c r="BR827">
        <v>7</v>
      </c>
      <c r="BS827">
        <v>7</v>
      </c>
      <c r="BT827">
        <v>7</v>
      </c>
      <c r="BU827">
        <v>0</v>
      </c>
      <c r="BV827" t="str">
        <f>"9:00 AM"</f>
        <v>9:00 AM</v>
      </c>
      <c r="BW827" t="str">
        <f>"5:00 PM"</f>
        <v>5:00 PM</v>
      </c>
      <c r="BX827" t="s">
        <v>133</v>
      </c>
      <c r="BY827">
        <v>0</v>
      </c>
      <c r="BZ827">
        <v>12</v>
      </c>
      <c r="CA827" t="s">
        <v>115</v>
      </c>
      <c r="CC827" t="s">
        <v>2326</v>
      </c>
      <c r="CD827" t="s">
        <v>2327</v>
      </c>
      <c r="CF827" t="s">
        <v>119</v>
      </c>
      <c r="CG827" t="s">
        <v>120</v>
      </c>
      <c r="CH827" s="3">
        <v>96950</v>
      </c>
      <c r="CI827" s="4">
        <v>12.28</v>
      </c>
      <c r="CJ827" s="4">
        <v>12.28</v>
      </c>
      <c r="CK827" s="4">
        <v>0</v>
      </c>
      <c r="CL827" s="4">
        <v>0</v>
      </c>
      <c r="CM827" t="s">
        <v>136</v>
      </c>
      <c r="CN827" t="s">
        <v>240</v>
      </c>
      <c r="CO827" t="s">
        <v>137</v>
      </c>
      <c r="CQ827" t="s">
        <v>115</v>
      </c>
      <c r="CR827" t="s">
        <v>138</v>
      </c>
      <c r="CS827" t="s">
        <v>139</v>
      </c>
      <c r="CT827" t="s">
        <v>139</v>
      </c>
      <c r="CU827" t="s">
        <v>139</v>
      </c>
      <c r="CV827" t="s">
        <v>138</v>
      </c>
      <c r="CW827" t="s">
        <v>139</v>
      </c>
      <c r="CX827" t="s">
        <v>2328</v>
      </c>
      <c r="CY827" s="10">
        <v>16702872020</v>
      </c>
      <c r="CZ827" t="s">
        <v>404</v>
      </c>
      <c r="DA827" t="s">
        <v>139</v>
      </c>
      <c r="DB827" t="s">
        <v>138</v>
      </c>
      <c r="DC827" t="s">
        <v>115</v>
      </c>
    </row>
    <row r="828" spans="1:112" ht="14.45" customHeight="1" x14ac:dyDescent="0.25">
      <c r="A828" t="s">
        <v>2339</v>
      </c>
      <c r="B828" t="s">
        <v>248</v>
      </c>
      <c r="C828" s="1">
        <v>45556</v>
      </c>
      <c r="D828" s="1">
        <v>45621</v>
      </c>
      <c r="E828" t="s">
        <v>210</v>
      </c>
      <c r="F828" s="1">
        <v>45656</v>
      </c>
      <c r="G828" t="s">
        <v>115</v>
      </c>
      <c r="H828" t="s">
        <v>115</v>
      </c>
      <c r="I828" t="s">
        <v>115</v>
      </c>
      <c r="J828" t="s">
        <v>827</v>
      </c>
      <c r="L828" t="s">
        <v>828</v>
      </c>
      <c r="M828" t="s">
        <v>829</v>
      </c>
      <c r="N828" t="s">
        <v>119</v>
      </c>
      <c r="O828" t="s">
        <v>120</v>
      </c>
      <c r="P828" s="3">
        <v>96950</v>
      </c>
      <c r="Q828" t="s">
        <v>121</v>
      </c>
      <c r="S828" s="10">
        <v>16702353027</v>
      </c>
      <c r="U828" t="s">
        <v>830</v>
      </c>
      <c r="V828">
        <v>561320</v>
      </c>
      <c r="W828" t="s">
        <v>532</v>
      </c>
      <c r="X828" t="s">
        <v>138</v>
      </c>
      <c r="Y828" t="s">
        <v>831</v>
      </c>
      <c r="Z828" t="s">
        <v>832</v>
      </c>
      <c r="AA828" t="s">
        <v>833</v>
      </c>
      <c r="AB828" t="s">
        <v>295</v>
      </c>
      <c r="AC828" t="s">
        <v>828</v>
      </c>
      <c r="AD828" t="s">
        <v>829</v>
      </c>
      <c r="AE828" t="s">
        <v>119</v>
      </c>
      <c r="AF828" t="s">
        <v>120</v>
      </c>
      <c r="AG828" s="3">
        <v>96950</v>
      </c>
      <c r="AH828" t="s">
        <v>121</v>
      </c>
      <c r="AJ828" s="10">
        <v>16702353027</v>
      </c>
      <c r="AL828" t="s">
        <v>834</v>
      </c>
      <c r="BD828" t="str">
        <f>"37-2011.00"</f>
        <v>37-2011.00</v>
      </c>
      <c r="BE828" t="s">
        <v>1133</v>
      </c>
      <c r="BF828" t="s">
        <v>2340</v>
      </c>
      <c r="BG828" t="s">
        <v>2341</v>
      </c>
      <c r="BH828">
        <v>7</v>
      </c>
      <c r="BI828">
        <v>7</v>
      </c>
      <c r="BJ828" s="1">
        <v>45658</v>
      </c>
      <c r="BK828" s="1">
        <v>46022</v>
      </c>
      <c r="BL828" s="1">
        <v>45658</v>
      </c>
      <c r="BM828" s="1">
        <v>46022</v>
      </c>
      <c r="BN828">
        <v>35</v>
      </c>
      <c r="BO828">
        <v>0</v>
      </c>
      <c r="BP828">
        <v>7</v>
      </c>
      <c r="BQ828">
        <v>7</v>
      </c>
      <c r="BR828">
        <v>7</v>
      </c>
      <c r="BS828">
        <v>7</v>
      </c>
      <c r="BT828">
        <v>7</v>
      </c>
      <c r="BU828">
        <v>0</v>
      </c>
      <c r="BV828" t="str">
        <f>"7:00 AM"</f>
        <v>7:00 AM</v>
      </c>
      <c r="BW828" t="str">
        <f>"2:00 PM"</f>
        <v>2:00 PM</v>
      </c>
      <c r="BX828" t="s">
        <v>240</v>
      </c>
      <c r="BY828">
        <v>0</v>
      </c>
      <c r="BZ828">
        <v>3</v>
      </c>
      <c r="CA828" t="s">
        <v>115</v>
      </c>
      <c r="CC828" s="2" t="s">
        <v>2342</v>
      </c>
      <c r="CD828" t="s">
        <v>2343</v>
      </c>
      <c r="CE828" t="s">
        <v>2344</v>
      </c>
      <c r="CF828" t="s">
        <v>119</v>
      </c>
      <c r="CG828" t="s">
        <v>120</v>
      </c>
      <c r="CH828" s="3">
        <v>96950</v>
      </c>
      <c r="CI828" s="4">
        <v>8.2899999999999991</v>
      </c>
      <c r="CJ828" s="4">
        <v>8.2899999999999991</v>
      </c>
      <c r="CK828" s="4">
        <v>12.44</v>
      </c>
      <c r="CL828" s="4">
        <v>12.44</v>
      </c>
      <c r="CM828" t="s">
        <v>136</v>
      </c>
      <c r="CN828" t="s">
        <v>240</v>
      </c>
      <c r="CO828" t="s">
        <v>137</v>
      </c>
      <c r="CQ828" t="s">
        <v>115</v>
      </c>
      <c r="CR828" t="s">
        <v>138</v>
      </c>
      <c r="CS828" t="s">
        <v>139</v>
      </c>
      <c r="CT828" t="s">
        <v>138</v>
      </c>
      <c r="CU828" t="s">
        <v>139</v>
      </c>
      <c r="CV828" t="s">
        <v>138</v>
      </c>
      <c r="CW828" t="s">
        <v>139</v>
      </c>
      <c r="CX828" t="s">
        <v>2345</v>
      </c>
      <c r="CY828" s="10">
        <v>16702353027</v>
      </c>
      <c r="CZ828" t="s">
        <v>834</v>
      </c>
      <c r="DA828" t="s">
        <v>139</v>
      </c>
      <c r="DB828" t="s">
        <v>138</v>
      </c>
      <c r="DC828" t="s">
        <v>138</v>
      </c>
    </row>
    <row r="829" spans="1:112" ht="14.45" customHeight="1" x14ac:dyDescent="0.25">
      <c r="A829" t="s">
        <v>4482</v>
      </c>
      <c r="B829" t="s">
        <v>158</v>
      </c>
      <c r="C829" s="1">
        <v>45532</v>
      </c>
      <c r="D829" s="1">
        <v>45621</v>
      </c>
      <c r="E829" t="s">
        <v>114</v>
      </c>
      <c r="G829" t="s">
        <v>115</v>
      </c>
      <c r="H829" t="s">
        <v>115</v>
      </c>
      <c r="I829" t="s">
        <v>115</v>
      </c>
      <c r="J829" t="s">
        <v>4483</v>
      </c>
      <c r="L829" t="s">
        <v>4484</v>
      </c>
      <c r="M829" t="s">
        <v>4485</v>
      </c>
      <c r="N829" t="s">
        <v>128</v>
      </c>
      <c r="O829" t="s">
        <v>120</v>
      </c>
      <c r="P829" s="3">
        <v>96950</v>
      </c>
      <c r="Q829" t="s">
        <v>121</v>
      </c>
      <c r="S829" s="10">
        <v>16709890401</v>
      </c>
      <c r="U829" t="s">
        <v>4486</v>
      </c>
      <c r="V829">
        <v>44414</v>
      </c>
      <c r="W829" t="s">
        <v>123</v>
      </c>
      <c r="Y829" t="s">
        <v>4487</v>
      </c>
      <c r="Z829" t="s">
        <v>4488</v>
      </c>
      <c r="AB829" t="s">
        <v>126</v>
      </c>
      <c r="AC829" t="s">
        <v>4484</v>
      </c>
      <c r="AD829" t="s">
        <v>4485</v>
      </c>
      <c r="AE829" t="s">
        <v>128</v>
      </c>
      <c r="AF829" t="s">
        <v>120</v>
      </c>
      <c r="AG829" s="3">
        <v>96950</v>
      </c>
      <c r="AH829" t="s">
        <v>121</v>
      </c>
      <c r="AJ829" s="10">
        <v>16709890401</v>
      </c>
      <c r="AL829" t="s">
        <v>4489</v>
      </c>
      <c r="BD829" t="str">
        <f>"49-9071.00"</f>
        <v>49-9071.00</v>
      </c>
      <c r="BE829" t="s">
        <v>169</v>
      </c>
      <c r="BF829" t="s">
        <v>4490</v>
      </c>
      <c r="BG829" t="s">
        <v>4491</v>
      </c>
      <c r="BH829">
        <v>10</v>
      </c>
      <c r="BJ829" s="1">
        <v>45566</v>
      </c>
      <c r="BK829" s="1">
        <v>45930</v>
      </c>
      <c r="BN829">
        <v>35</v>
      </c>
      <c r="BO829">
        <v>0</v>
      </c>
      <c r="BP829">
        <v>7</v>
      </c>
      <c r="BQ829">
        <v>7</v>
      </c>
      <c r="BR829">
        <v>7</v>
      </c>
      <c r="BS829">
        <v>7</v>
      </c>
      <c r="BT829">
        <v>7</v>
      </c>
      <c r="BU829">
        <v>0</v>
      </c>
      <c r="BV829" t="str">
        <f>"8:00 AM"</f>
        <v>8:00 AM</v>
      </c>
      <c r="BW829" t="str">
        <f>"4:00 PM"</f>
        <v>4:00 PM</v>
      </c>
      <c r="BX829" t="s">
        <v>133</v>
      </c>
      <c r="BY829">
        <v>0</v>
      </c>
      <c r="BZ829">
        <v>12</v>
      </c>
      <c r="CA829" t="s">
        <v>115</v>
      </c>
      <c r="CC829" t="s">
        <v>4492</v>
      </c>
      <c r="CD829" t="s">
        <v>4484</v>
      </c>
      <c r="CE829" t="s">
        <v>4485</v>
      </c>
      <c r="CF829" t="s">
        <v>128</v>
      </c>
      <c r="CG829" t="s">
        <v>120</v>
      </c>
      <c r="CH829" s="3">
        <v>96950</v>
      </c>
      <c r="CI829" s="4">
        <v>9.75</v>
      </c>
      <c r="CJ829" s="4">
        <v>9.75</v>
      </c>
      <c r="CK829" s="4">
        <v>14.63</v>
      </c>
      <c r="CL829" s="4">
        <v>14.63</v>
      </c>
      <c r="CM829" t="s">
        <v>136</v>
      </c>
      <c r="CO829" t="s">
        <v>137</v>
      </c>
      <c r="CQ829" t="s">
        <v>115</v>
      </c>
      <c r="CR829" t="s">
        <v>138</v>
      </c>
      <c r="CS829" t="s">
        <v>139</v>
      </c>
      <c r="CT829" t="s">
        <v>138</v>
      </c>
      <c r="CU829" t="s">
        <v>139</v>
      </c>
      <c r="CV829" t="s">
        <v>138</v>
      </c>
      <c r="CW829" t="s">
        <v>139</v>
      </c>
      <c r="CX829" t="s">
        <v>4493</v>
      </c>
      <c r="CY829" s="10">
        <v>16709890401</v>
      </c>
      <c r="CZ829" t="s">
        <v>4489</v>
      </c>
      <c r="DA829" t="s">
        <v>331</v>
      </c>
      <c r="DB829" t="s">
        <v>138</v>
      </c>
      <c r="DC829" t="s">
        <v>115</v>
      </c>
      <c r="DD829" t="s">
        <v>4487</v>
      </c>
      <c r="DE829" t="s">
        <v>4488</v>
      </c>
      <c r="DG829" t="s">
        <v>4483</v>
      </c>
      <c r="DH829" t="s">
        <v>4489</v>
      </c>
    </row>
    <row r="830" spans="1:112" ht="14.45" customHeight="1" x14ac:dyDescent="0.25">
      <c r="A830" t="s">
        <v>4930</v>
      </c>
      <c r="B830" t="s">
        <v>158</v>
      </c>
      <c r="C830" s="1">
        <v>45540</v>
      </c>
      <c r="D830" s="1">
        <v>45621</v>
      </c>
      <c r="E830" t="s">
        <v>114</v>
      </c>
      <c r="G830" t="s">
        <v>115</v>
      </c>
      <c r="H830" t="s">
        <v>115</v>
      </c>
      <c r="I830" t="s">
        <v>115</v>
      </c>
      <c r="J830" t="s">
        <v>176</v>
      </c>
      <c r="K830" t="s">
        <v>176</v>
      </c>
      <c r="L830" t="s">
        <v>177</v>
      </c>
      <c r="M830" t="s">
        <v>178</v>
      </c>
      <c r="N830" t="s">
        <v>128</v>
      </c>
      <c r="O830" t="s">
        <v>120</v>
      </c>
      <c r="P830" s="3">
        <v>96950</v>
      </c>
      <c r="Q830" t="s">
        <v>121</v>
      </c>
      <c r="S830" s="10">
        <v>16702355912</v>
      </c>
      <c r="U830" t="s">
        <v>179</v>
      </c>
      <c r="V830">
        <v>56132</v>
      </c>
      <c r="W830" t="s">
        <v>123</v>
      </c>
      <c r="Y830" t="s">
        <v>581</v>
      </c>
      <c r="Z830" t="s">
        <v>4856</v>
      </c>
      <c r="AA830" t="s">
        <v>4857</v>
      </c>
      <c r="AB830" t="s">
        <v>1843</v>
      </c>
      <c r="AC830" t="s">
        <v>4858</v>
      </c>
      <c r="AE830" t="s">
        <v>128</v>
      </c>
      <c r="AF830" t="s">
        <v>120</v>
      </c>
      <c r="AG830" s="3">
        <v>96950</v>
      </c>
      <c r="AH830" t="s">
        <v>121</v>
      </c>
      <c r="AJ830" s="10">
        <v>16702355912</v>
      </c>
      <c r="AL830" t="s">
        <v>185</v>
      </c>
      <c r="BD830" t="str">
        <f>"37-2012.00"</f>
        <v>37-2012.00</v>
      </c>
      <c r="BE830" t="s">
        <v>647</v>
      </c>
      <c r="BF830" t="s">
        <v>4859</v>
      </c>
      <c r="BG830" t="s">
        <v>1431</v>
      </c>
      <c r="BH830">
        <v>10</v>
      </c>
      <c r="BJ830" s="1">
        <v>45627</v>
      </c>
      <c r="BK830" s="1">
        <v>45991</v>
      </c>
      <c r="BN830">
        <v>35</v>
      </c>
      <c r="BO830">
        <v>0</v>
      </c>
      <c r="BP830">
        <v>7</v>
      </c>
      <c r="BQ830">
        <v>7</v>
      </c>
      <c r="BR830">
        <v>7</v>
      </c>
      <c r="BS830">
        <v>7</v>
      </c>
      <c r="BT830">
        <v>7</v>
      </c>
      <c r="BU830">
        <v>0</v>
      </c>
      <c r="BV830" t="str">
        <f>"9:00 AM"</f>
        <v>9:00 AM</v>
      </c>
      <c r="BW830" t="str">
        <f>"5:00 PM"</f>
        <v>5:00 PM</v>
      </c>
      <c r="BX830" t="s">
        <v>240</v>
      </c>
      <c r="BY830">
        <v>0</v>
      </c>
      <c r="BZ830">
        <v>3</v>
      </c>
      <c r="CA830" t="s">
        <v>115</v>
      </c>
      <c r="CC830" t="s">
        <v>4860</v>
      </c>
      <c r="CD830" t="s">
        <v>177</v>
      </c>
      <c r="CE830" t="s">
        <v>178</v>
      </c>
      <c r="CF830" t="s">
        <v>128</v>
      </c>
      <c r="CG830" t="s">
        <v>120</v>
      </c>
      <c r="CH830" s="3">
        <v>96950</v>
      </c>
      <c r="CI830" s="4">
        <v>7.77</v>
      </c>
      <c r="CJ830" s="4">
        <v>7.77</v>
      </c>
      <c r="CK830" s="4">
        <v>11.66</v>
      </c>
      <c r="CL830" s="4">
        <v>11.66</v>
      </c>
      <c r="CM830" t="s">
        <v>136</v>
      </c>
      <c r="CN830" t="s">
        <v>191</v>
      </c>
      <c r="CO830" t="s">
        <v>137</v>
      </c>
      <c r="CQ830" t="s">
        <v>115</v>
      </c>
      <c r="CR830" t="s">
        <v>138</v>
      </c>
      <c r="CS830" t="s">
        <v>139</v>
      </c>
      <c r="CT830" t="s">
        <v>138</v>
      </c>
      <c r="CU830" t="s">
        <v>139</v>
      </c>
      <c r="CV830" t="s">
        <v>138</v>
      </c>
      <c r="CW830" t="s">
        <v>139</v>
      </c>
      <c r="CX830" t="s">
        <v>3751</v>
      </c>
      <c r="CY830" s="10">
        <v>16702355912</v>
      </c>
      <c r="CZ830" t="s">
        <v>185</v>
      </c>
      <c r="DA830" t="s">
        <v>139</v>
      </c>
      <c r="DB830" t="s">
        <v>138</v>
      </c>
      <c r="DC830" t="s">
        <v>115</v>
      </c>
    </row>
    <row r="831" spans="1:112" ht="14.45" customHeight="1" x14ac:dyDescent="0.25">
      <c r="A831" t="s">
        <v>5045</v>
      </c>
      <c r="B831" t="s">
        <v>248</v>
      </c>
      <c r="C831" s="1">
        <v>45574</v>
      </c>
      <c r="D831" s="1">
        <v>45621</v>
      </c>
      <c r="E831" t="s">
        <v>114</v>
      </c>
      <c r="G831" t="s">
        <v>115</v>
      </c>
      <c r="H831" t="s">
        <v>115</v>
      </c>
      <c r="I831" t="s">
        <v>115</v>
      </c>
      <c r="J831" t="s">
        <v>249</v>
      </c>
      <c r="L831" t="s">
        <v>250</v>
      </c>
      <c r="M831" t="s">
        <v>251</v>
      </c>
      <c r="N831" t="s">
        <v>119</v>
      </c>
      <c r="O831" t="s">
        <v>120</v>
      </c>
      <c r="P831" s="3">
        <v>96950</v>
      </c>
      <c r="Q831" t="s">
        <v>121</v>
      </c>
      <c r="S831" s="10">
        <v>16702368202</v>
      </c>
      <c r="T831">
        <v>3554</v>
      </c>
      <c r="U831" t="s">
        <v>252</v>
      </c>
      <c r="V831">
        <v>62211</v>
      </c>
      <c r="W831" t="s">
        <v>123</v>
      </c>
      <c r="Y831" t="s">
        <v>253</v>
      </c>
      <c r="Z831" t="s">
        <v>254</v>
      </c>
      <c r="AA831" t="s">
        <v>255</v>
      </c>
      <c r="AB831" t="s">
        <v>256</v>
      </c>
      <c r="AC831" t="s">
        <v>250</v>
      </c>
      <c r="AD831" t="s">
        <v>251</v>
      </c>
      <c r="AE831" t="s">
        <v>119</v>
      </c>
      <c r="AF831" t="s">
        <v>120</v>
      </c>
      <c r="AG831" s="3">
        <v>96950</v>
      </c>
      <c r="AH831" t="s">
        <v>121</v>
      </c>
      <c r="AJ831" s="10">
        <v>16702368202</v>
      </c>
      <c r="AK831">
        <v>3554</v>
      </c>
      <c r="AL831" t="s">
        <v>257</v>
      </c>
      <c r="BD831" t="str">
        <f>"29-1141.00"</f>
        <v>29-1141.00</v>
      </c>
      <c r="BE831" t="s">
        <v>258</v>
      </c>
      <c r="BF831" t="s">
        <v>5046</v>
      </c>
      <c r="BG831" t="s">
        <v>5047</v>
      </c>
      <c r="BH831">
        <v>1</v>
      </c>
      <c r="BI831">
        <v>1</v>
      </c>
      <c r="BJ831" s="1">
        <v>45689</v>
      </c>
      <c r="BK831" s="1">
        <v>46053</v>
      </c>
      <c r="BL831" s="1">
        <v>45689</v>
      </c>
      <c r="BM831" s="1">
        <v>46053</v>
      </c>
      <c r="BN831">
        <v>40</v>
      </c>
      <c r="BO831">
        <v>0</v>
      </c>
      <c r="BP831">
        <v>8</v>
      </c>
      <c r="BQ831">
        <v>8</v>
      </c>
      <c r="BR831">
        <v>8</v>
      </c>
      <c r="BS831">
        <v>8</v>
      </c>
      <c r="BT831">
        <v>8</v>
      </c>
      <c r="BU831">
        <v>0</v>
      </c>
      <c r="BV831" t="str">
        <f>"7:30 AM"</f>
        <v>7:30 AM</v>
      </c>
      <c r="BW831" t="str">
        <f>"4:30 PM"</f>
        <v>4:30 PM</v>
      </c>
      <c r="BX831" t="s">
        <v>189</v>
      </c>
      <c r="BY831">
        <v>0</v>
      </c>
      <c r="BZ831">
        <v>36</v>
      </c>
      <c r="CA831" t="s">
        <v>115</v>
      </c>
      <c r="CC831" s="2" t="s">
        <v>5048</v>
      </c>
      <c r="CD831" t="s">
        <v>250</v>
      </c>
      <c r="CE831" t="s">
        <v>251</v>
      </c>
      <c r="CF831" t="s">
        <v>119</v>
      </c>
      <c r="CG831" t="s">
        <v>120</v>
      </c>
      <c r="CH831" s="3">
        <v>96950</v>
      </c>
      <c r="CI831" s="4">
        <v>22.22</v>
      </c>
      <c r="CJ831" s="4">
        <v>22.22</v>
      </c>
      <c r="CM831" t="s">
        <v>136</v>
      </c>
      <c r="CN831" t="s">
        <v>4480</v>
      </c>
      <c r="CO831" t="s">
        <v>137</v>
      </c>
      <c r="CQ831" t="s">
        <v>115</v>
      </c>
      <c r="CR831" t="s">
        <v>138</v>
      </c>
      <c r="CS831" t="s">
        <v>139</v>
      </c>
      <c r="CT831" t="s">
        <v>139</v>
      </c>
      <c r="CU831" t="s">
        <v>139</v>
      </c>
      <c r="CV831" t="s">
        <v>138</v>
      </c>
      <c r="CW831" t="s">
        <v>139</v>
      </c>
      <c r="CX831" t="s">
        <v>4481</v>
      </c>
      <c r="CY831" s="10">
        <v>16702368202</v>
      </c>
      <c r="CZ831" t="s">
        <v>263</v>
      </c>
      <c r="DA831" t="s">
        <v>938</v>
      </c>
      <c r="DB831" t="s">
        <v>138</v>
      </c>
      <c r="DC831" t="s">
        <v>115</v>
      </c>
      <c r="DD831" t="s">
        <v>264</v>
      </c>
      <c r="DE831" t="s">
        <v>265</v>
      </c>
      <c r="DF831" t="s">
        <v>4316</v>
      </c>
      <c r="DG831" t="s">
        <v>249</v>
      </c>
      <c r="DH831" t="s">
        <v>267</v>
      </c>
    </row>
    <row r="832" spans="1:112" ht="14.45" customHeight="1" x14ac:dyDescent="0.25">
      <c r="A832" t="s">
        <v>6556</v>
      </c>
      <c r="B832" t="s">
        <v>248</v>
      </c>
      <c r="C832" s="1">
        <v>45552</v>
      </c>
      <c r="D832" s="1">
        <v>45621</v>
      </c>
      <c r="E832" t="s">
        <v>114</v>
      </c>
      <c r="G832" t="s">
        <v>115</v>
      </c>
      <c r="H832" t="s">
        <v>115</v>
      </c>
      <c r="I832" t="s">
        <v>115</v>
      </c>
      <c r="J832" t="s">
        <v>976</v>
      </c>
      <c r="L832" t="s">
        <v>977</v>
      </c>
      <c r="M832" t="s">
        <v>978</v>
      </c>
      <c r="N832" t="s">
        <v>119</v>
      </c>
      <c r="O832" t="s">
        <v>120</v>
      </c>
      <c r="P832" s="3">
        <v>96950</v>
      </c>
      <c r="Q832" t="s">
        <v>121</v>
      </c>
      <c r="S832" s="10">
        <v>16702341795</v>
      </c>
      <c r="U832" t="s">
        <v>979</v>
      </c>
      <c r="V832">
        <v>722511</v>
      </c>
      <c r="W832" t="s">
        <v>123</v>
      </c>
      <c r="Y832" t="s">
        <v>1005</v>
      </c>
      <c r="Z832" t="s">
        <v>148</v>
      </c>
      <c r="AA832" t="s">
        <v>980</v>
      </c>
      <c r="AB832" t="s">
        <v>981</v>
      </c>
      <c r="AC832" t="s">
        <v>2392</v>
      </c>
      <c r="AD832" t="s">
        <v>2393</v>
      </c>
      <c r="AE832" t="s">
        <v>128</v>
      </c>
      <c r="AF832" t="s">
        <v>120</v>
      </c>
      <c r="AG832" s="3">
        <v>96950</v>
      </c>
      <c r="AH832" t="s">
        <v>121</v>
      </c>
      <c r="AJ832" s="10">
        <v>16702341795</v>
      </c>
      <c r="AL832" t="s">
        <v>983</v>
      </c>
      <c r="BD832" t="str">
        <f>"35-1012.00"</f>
        <v>35-1012.00</v>
      </c>
      <c r="BE832" t="s">
        <v>3493</v>
      </c>
      <c r="BF832" t="s">
        <v>3494</v>
      </c>
      <c r="BG832" t="s">
        <v>3919</v>
      </c>
      <c r="BH832">
        <v>2</v>
      </c>
      <c r="BI832">
        <v>2</v>
      </c>
      <c r="BJ832" s="1">
        <v>45597</v>
      </c>
      <c r="BK832" s="1">
        <v>45961</v>
      </c>
      <c r="BL832" s="1">
        <v>45621</v>
      </c>
      <c r="BM832" s="1">
        <v>45961</v>
      </c>
      <c r="BN832">
        <v>35</v>
      </c>
      <c r="BO832">
        <v>5</v>
      </c>
      <c r="BP832">
        <v>6</v>
      </c>
      <c r="BQ832">
        <v>0</v>
      </c>
      <c r="BR832">
        <v>6</v>
      </c>
      <c r="BS832">
        <v>6</v>
      </c>
      <c r="BT832">
        <v>6</v>
      </c>
      <c r="BU832">
        <v>6</v>
      </c>
      <c r="BV832" t="str">
        <f>"10:00 AM"</f>
        <v>10:00 AM</v>
      </c>
      <c r="BW832" t="str">
        <f>"5:00 PM"</f>
        <v>5:00 PM</v>
      </c>
      <c r="BX832" t="s">
        <v>133</v>
      </c>
      <c r="BY832">
        <v>0</v>
      </c>
      <c r="BZ832">
        <v>12</v>
      </c>
      <c r="CA832" t="s">
        <v>138</v>
      </c>
      <c r="CB832">
        <v>10</v>
      </c>
      <c r="CC832" t="s">
        <v>3495</v>
      </c>
      <c r="CD832" t="s">
        <v>6557</v>
      </c>
      <c r="CE832" t="s">
        <v>977</v>
      </c>
      <c r="CF832" t="s">
        <v>119</v>
      </c>
      <c r="CG832" t="s">
        <v>120</v>
      </c>
      <c r="CH832" s="3">
        <v>96950</v>
      </c>
      <c r="CI832" s="4">
        <v>10.6</v>
      </c>
      <c r="CJ832" s="4">
        <v>11</v>
      </c>
      <c r="CK832" s="4">
        <v>15.9</v>
      </c>
      <c r="CL832" s="4">
        <v>16.5</v>
      </c>
      <c r="CM832" t="s">
        <v>136</v>
      </c>
      <c r="CN832" t="s">
        <v>240</v>
      </c>
      <c r="CO832" t="s">
        <v>137</v>
      </c>
      <c r="CQ832" t="s">
        <v>115</v>
      </c>
      <c r="CR832" t="s">
        <v>138</v>
      </c>
      <c r="CS832" t="s">
        <v>138</v>
      </c>
      <c r="CT832" t="s">
        <v>138</v>
      </c>
      <c r="CU832" t="s">
        <v>139</v>
      </c>
      <c r="CV832" t="s">
        <v>138</v>
      </c>
      <c r="CW832" t="s">
        <v>138</v>
      </c>
      <c r="CX832" t="s">
        <v>1011</v>
      </c>
      <c r="CY832" s="10">
        <v>16702341795</v>
      </c>
      <c r="CZ832" t="s">
        <v>983</v>
      </c>
      <c r="DA832" t="s">
        <v>989</v>
      </c>
      <c r="DB832" t="s">
        <v>138</v>
      </c>
      <c r="DC832" t="s">
        <v>115</v>
      </c>
    </row>
    <row r="833" spans="1:112" ht="14.45" customHeight="1" x14ac:dyDescent="0.25">
      <c r="A833" t="s">
        <v>7073</v>
      </c>
      <c r="B833" t="s">
        <v>158</v>
      </c>
      <c r="C833" s="1">
        <v>45600</v>
      </c>
      <c r="D833" s="1">
        <v>45621</v>
      </c>
      <c r="E833" t="s">
        <v>114</v>
      </c>
      <c r="G833" t="s">
        <v>115</v>
      </c>
      <c r="H833" t="s">
        <v>115</v>
      </c>
      <c r="I833" t="s">
        <v>115</v>
      </c>
      <c r="J833" t="s">
        <v>1268</v>
      </c>
      <c r="K833" t="s">
        <v>1269</v>
      </c>
      <c r="L833" t="s">
        <v>1270</v>
      </c>
      <c r="M833" t="s">
        <v>512</v>
      </c>
      <c r="N833" t="s">
        <v>128</v>
      </c>
      <c r="O833" t="s">
        <v>120</v>
      </c>
      <c r="P833" s="3">
        <v>96950</v>
      </c>
      <c r="Q833" t="s">
        <v>121</v>
      </c>
      <c r="S833" s="10">
        <v>16709893291</v>
      </c>
      <c r="U833" t="s">
        <v>1271</v>
      </c>
      <c r="V833">
        <v>56179</v>
      </c>
      <c r="W833" t="s">
        <v>123</v>
      </c>
      <c r="Y833" t="s">
        <v>1272</v>
      </c>
      <c r="Z833" t="s">
        <v>1273</v>
      </c>
      <c r="AA833" t="s">
        <v>1274</v>
      </c>
      <c r="AB833" t="s">
        <v>1275</v>
      </c>
      <c r="AC833" t="s">
        <v>1276</v>
      </c>
      <c r="AD833" t="s">
        <v>512</v>
      </c>
      <c r="AE833" t="s">
        <v>128</v>
      </c>
      <c r="AF833" t="s">
        <v>120</v>
      </c>
      <c r="AG833" s="3">
        <v>96950</v>
      </c>
      <c r="AH833" t="s">
        <v>121</v>
      </c>
      <c r="AJ833" s="10">
        <v>16709893291</v>
      </c>
      <c r="AL833" t="s">
        <v>1277</v>
      </c>
      <c r="BD833" t="str">
        <f>"49-9071.00"</f>
        <v>49-9071.00</v>
      </c>
      <c r="BE833" t="s">
        <v>169</v>
      </c>
      <c r="BF833" t="s">
        <v>7074</v>
      </c>
      <c r="BG833" t="s">
        <v>1135</v>
      </c>
      <c r="BH833">
        <v>10</v>
      </c>
      <c r="BJ833" s="1">
        <v>45627</v>
      </c>
      <c r="BK833" s="1">
        <v>45991</v>
      </c>
      <c r="BN833">
        <v>40</v>
      </c>
      <c r="BO833">
        <v>0</v>
      </c>
      <c r="BP833">
        <v>8</v>
      </c>
      <c r="BQ833">
        <v>8</v>
      </c>
      <c r="BR833">
        <v>8</v>
      </c>
      <c r="BS833">
        <v>8</v>
      </c>
      <c r="BT833">
        <v>8</v>
      </c>
      <c r="BU833">
        <v>0</v>
      </c>
      <c r="BV833" t="str">
        <f>"8:00 AM"</f>
        <v>8:00 AM</v>
      </c>
      <c r="BW833" t="str">
        <f>"5:00 PM"</f>
        <v>5:00 PM</v>
      </c>
      <c r="BX833" t="s">
        <v>133</v>
      </c>
      <c r="BY833">
        <v>0</v>
      </c>
      <c r="BZ833">
        <v>12</v>
      </c>
      <c r="CA833" t="s">
        <v>115</v>
      </c>
      <c r="CC833" t="s">
        <v>7075</v>
      </c>
      <c r="CD833" t="s">
        <v>7076</v>
      </c>
      <c r="CE833" t="s">
        <v>512</v>
      </c>
      <c r="CF833" t="s">
        <v>128</v>
      </c>
      <c r="CG833" t="s">
        <v>120</v>
      </c>
      <c r="CH833" s="3">
        <v>96950</v>
      </c>
      <c r="CI833" s="4">
        <v>9.75</v>
      </c>
      <c r="CJ833" s="4">
        <v>9.8000000000000007</v>
      </c>
      <c r="CK833" s="4">
        <v>14.63</v>
      </c>
      <c r="CL833" s="4">
        <v>14.7</v>
      </c>
      <c r="CM833" t="s">
        <v>136</v>
      </c>
      <c r="CN833" t="s">
        <v>139</v>
      </c>
      <c r="CO833" t="s">
        <v>137</v>
      </c>
      <c r="CQ833" t="s">
        <v>115</v>
      </c>
      <c r="CR833" t="s">
        <v>138</v>
      </c>
      <c r="CS833" t="s">
        <v>138</v>
      </c>
      <c r="CT833" t="s">
        <v>138</v>
      </c>
      <c r="CU833" t="s">
        <v>139</v>
      </c>
      <c r="CV833" t="s">
        <v>138</v>
      </c>
      <c r="CW833" t="s">
        <v>138</v>
      </c>
      <c r="CX833" s="2" t="s">
        <v>1281</v>
      </c>
      <c r="CY833" s="10">
        <v>16709893291</v>
      </c>
      <c r="CZ833" t="s">
        <v>1277</v>
      </c>
      <c r="DA833" t="s">
        <v>139</v>
      </c>
      <c r="DB833" t="s">
        <v>138</v>
      </c>
      <c r="DC833" t="s">
        <v>115</v>
      </c>
    </row>
    <row r="834" spans="1:112" ht="14.45" customHeight="1" x14ac:dyDescent="0.25">
      <c r="A834" t="s">
        <v>9131</v>
      </c>
      <c r="B834" t="s">
        <v>248</v>
      </c>
      <c r="C834" s="1">
        <v>45567</v>
      </c>
      <c r="D834" s="1">
        <v>45621</v>
      </c>
      <c r="E834" t="s">
        <v>114</v>
      </c>
      <c r="G834" t="s">
        <v>115</v>
      </c>
      <c r="H834" t="s">
        <v>115</v>
      </c>
      <c r="I834" t="s">
        <v>115</v>
      </c>
      <c r="J834" t="s">
        <v>7898</v>
      </c>
      <c r="L834" t="s">
        <v>6081</v>
      </c>
      <c r="M834" t="s">
        <v>6088</v>
      </c>
      <c r="N834" t="s">
        <v>145</v>
      </c>
      <c r="O834" t="s">
        <v>120</v>
      </c>
      <c r="P834" s="3">
        <v>96950</v>
      </c>
      <c r="Q834" t="s">
        <v>121</v>
      </c>
      <c r="S834" s="10">
        <v>16705323131</v>
      </c>
      <c r="U834" t="s">
        <v>6082</v>
      </c>
      <c r="V834">
        <v>423120</v>
      </c>
      <c r="W834" t="s">
        <v>123</v>
      </c>
      <c r="Y834" t="s">
        <v>6083</v>
      </c>
      <c r="Z834" t="s">
        <v>6084</v>
      </c>
      <c r="AB834" t="s">
        <v>235</v>
      </c>
      <c r="AC834" t="s">
        <v>7899</v>
      </c>
      <c r="AE834" t="s">
        <v>119</v>
      </c>
      <c r="AF834" t="s">
        <v>120</v>
      </c>
      <c r="AG834" s="3">
        <v>96950</v>
      </c>
      <c r="AH834" t="s">
        <v>121</v>
      </c>
      <c r="AJ834" s="10">
        <v>16705323131</v>
      </c>
      <c r="AL834" t="s">
        <v>6085</v>
      </c>
      <c r="BD834" t="str">
        <f>"41-2011.00"</f>
        <v>41-2011.00</v>
      </c>
      <c r="BE834" t="s">
        <v>2688</v>
      </c>
      <c r="BF834" t="s">
        <v>7900</v>
      </c>
      <c r="BG834" t="s">
        <v>2690</v>
      </c>
      <c r="BH834">
        <v>1</v>
      </c>
      <c r="BI834">
        <v>1</v>
      </c>
      <c r="BJ834" s="1">
        <v>45597</v>
      </c>
      <c r="BK834" s="1">
        <v>45961</v>
      </c>
      <c r="BL834" s="1">
        <v>45621</v>
      </c>
      <c r="BM834" s="1">
        <v>45961</v>
      </c>
      <c r="BN834">
        <v>40</v>
      </c>
      <c r="BO834">
        <v>0</v>
      </c>
      <c r="BP834">
        <v>0</v>
      </c>
      <c r="BQ834">
        <v>8</v>
      </c>
      <c r="BR834">
        <v>8</v>
      </c>
      <c r="BS834">
        <v>8</v>
      </c>
      <c r="BT834">
        <v>8</v>
      </c>
      <c r="BU834">
        <v>8</v>
      </c>
      <c r="BV834" t="str">
        <f>"8:00 AM"</f>
        <v>8:00 AM</v>
      </c>
      <c r="BW834" t="str">
        <f>"5:49 PM"</f>
        <v>5:49 PM</v>
      </c>
      <c r="BX834" t="s">
        <v>240</v>
      </c>
      <c r="BY834">
        <v>0</v>
      </c>
      <c r="BZ834">
        <v>3</v>
      </c>
      <c r="CA834" t="s">
        <v>115</v>
      </c>
      <c r="CC834" t="s">
        <v>9132</v>
      </c>
      <c r="CD834" t="s">
        <v>6088</v>
      </c>
      <c r="CF834" t="s">
        <v>145</v>
      </c>
      <c r="CG834" t="s">
        <v>120</v>
      </c>
      <c r="CH834" s="3">
        <v>96951</v>
      </c>
      <c r="CI834" s="4">
        <v>7.89</v>
      </c>
      <c r="CJ834" s="4">
        <v>7.89</v>
      </c>
      <c r="CK834" s="4">
        <v>0</v>
      </c>
      <c r="CL834" s="4">
        <v>0</v>
      </c>
      <c r="CM834" t="s">
        <v>136</v>
      </c>
      <c r="CN834">
        <v>0</v>
      </c>
      <c r="CO834" t="s">
        <v>137</v>
      </c>
      <c r="CQ834" t="s">
        <v>115</v>
      </c>
      <c r="CR834" t="s">
        <v>138</v>
      </c>
      <c r="CS834" t="s">
        <v>139</v>
      </c>
      <c r="CT834" t="s">
        <v>139</v>
      </c>
      <c r="CU834" t="s">
        <v>139</v>
      </c>
      <c r="CV834" t="s">
        <v>138</v>
      </c>
      <c r="CW834" t="s">
        <v>139</v>
      </c>
      <c r="CX834" t="s">
        <v>3138</v>
      </c>
      <c r="CY834" s="10">
        <v>16705323131</v>
      </c>
      <c r="CZ834" t="s">
        <v>6085</v>
      </c>
      <c r="DA834" t="s">
        <v>331</v>
      </c>
      <c r="DB834" t="s">
        <v>138</v>
      </c>
      <c r="DC834" t="s">
        <v>115</v>
      </c>
      <c r="DD834" t="s">
        <v>6083</v>
      </c>
      <c r="DE834" t="s">
        <v>6084</v>
      </c>
      <c r="DG834" t="s">
        <v>7898</v>
      </c>
      <c r="DH834" t="s">
        <v>6085</v>
      </c>
    </row>
    <row r="835" spans="1:112" ht="14.45" customHeight="1" x14ac:dyDescent="0.25">
      <c r="A835" t="s">
        <v>9133</v>
      </c>
      <c r="B835" t="s">
        <v>248</v>
      </c>
      <c r="C835" s="1">
        <v>45554</v>
      </c>
      <c r="D835" s="1">
        <v>45621</v>
      </c>
      <c r="E835" t="s">
        <v>210</v>
      </c>
      <c r="F835" s="1">
        <v>45686</v>
      </c>
      <c r="G835" t="s">
        <v>115</v>
      </c>
      <c r="H835" t="s">
        <v>115</v>
      </c>
      <c r="I835" t="s">
        <v>115</v>
      </c>
      <c r="J835" t="s">
        <v>1377</v>
      </c>
      <c r="K835" t="s">
        <v>3350</v>
      </c>
      <c r="L835" t="s">
        <v>9134</v>
      </c>
      <c r="M835" t="s">
        <v>713</v>
      </c>
      <c r="N835" t="s">
        <v>119</v>
      </c>
      <c r="O835" t="s">
        <v>120</v>
      </c>
      <c r="P835" s="3">
        <v>96950</v>
      </c>
      <c r="Q835" t="s">
        <v>121</v>
      </c>
      <c r="S835" s="10">
        <v>16702358778</v>
      </c>
      <c r="U835" t="s">
        <v>1380</v>
      </c>
      <c r="V835">
        <v>522390</v>
      </c>
      <c r="W835" t="s">
        <v>123</v>
      </c>
      <c r="Y835" t="s">
        <v>1381</v>
      </c>
      <c r="Z835" t="s">
        <v>1382</v>
      </c>
      <c r="AA835" t="s">
        <v>1383</v>
      </c>
      <c r="AB835" t="s">
        <v>235</v>
      </c>
      <c r="AC835" t="s">
        <v>1379</v>
      </c>
      <c r="AE835" t="s">
        <v>119</v>
      </c>
      <c r="AF835" t="s">
        <v>120</v>
      </c>
      <c r="AG835" s="3">
        <v>96950</v>
      </c>
      <c r="AH835" t="s">
        <v>121</v>
      </c>
      <c r="AJ835" s="10">
        <v>16702358778</v>
      </c>
      <c r="AL835" t="s">
        <v>1384</v>
      </c>
      <c r="BD835" t="str">
        <f>"41-2011.00"</f>
        <v>41-2011.00</v>
      </c>
      <c r="BE835" t="s">
        <v>2688</v>
      </c>
      <c r="BF835" t="s">
        <v>3351</v>
      </c>
      <c r="BG835" t="s">
        <v>3352</v>
      </c>
      <c r="BH835">
        <v>1</v>
      </c>
      <c r="BI835">
        <v>1</v>
      </c>
      <c r="BJ835" s="1">
        <v>45688</v>
      </c>
      <c r="BK835" s="1">
        <v>46052</v>
      </c>
      <c r="BL835" s="1">
        <v>45688</v>
      </c>
      <c r="BM835" s="1">
        <v>46052</v>
      </c>
      <c r="BN835">
        <v>40</v>
      </c>
      <c r="BO835">
        <v>0</v>
      </c>
      <c r="BP835">
        <v>8</v>
      </c>
      <c r="BQ835">
        <v>8</v>
      </c>
      <c r="BR835">
        <v>8</v>
      </c>
      <c r="BS835">
        <v>8</v>
      </c>
      <c r="BT835">
        <v>8</v>
      </c>
      <c r="BU835">
        <v>0</v>
      </c>
      <c r="BV835" t="str">
        <f>"8:00 AM"</f>
        <v>8:00 AM</v>
      </c>
      <c r="BW835" t="str">
        <f>"5:00 PM"</f>
        <v>5:00 PM</v>
      </c>
      <c r="BX835" t="s">
        <v>240</v>
      </c>
      <c r="BY835">
        <v>0</v>
      </c>
      <c r="BZ835">
        <v>12</v>
      </c>
      <c r="CA835" t="s">
        <v>115</v>
      </c>
      <c r="CC835" t="s">
        <v>5640</v>
      </c>
      <c r="CD835" t="s">
        <v>1379</v>
      </c>
      <c r="CF835" t="s">
        <v>119</v>
      </c>
      <c r="CG835" t="s">
        <v>120</v>
      </c>
      <c r="CH835" s="3">
        <v>96950</v>
      </c>
      <c r="CI835" s="4">
        <v>7.89</v>
      </c>
      <c r="CJ835" s="4">
        <v>10</v>
      </c>
      <c r="CK835" s="4">
        <v>11.84</v>
      </c>
      <c r="CL835" s="4">
        <v>15</v>
      </c>
      <c r="CM835" t="s">
        <v>136</v>
      </c>
      <c r="CN835" t="s">
        <v>331</v>
      </c>
      <c r="CO835" t="s">
        <v>137</v>
      </c>
      <c r="CQ835" t="s">
        <v>115</v>
      </c>
      <c r="CR835" t="s">
        <v>138</v>
      </c>
      <c r="CS835" t="s">
        <v>138</v>
      </c>
      <c r="CT835" t="s">
        <v>138</v>
      </c>
      <c r="CU835" t="s">
        <v>139</v>
      </c>
      <c r="CV835" t="s">
        <v>138</v>
      </c>
      <c r="CW835" t="s">
        <v>138</v>
      </c>
      <c r="CX835" t="s">
        <v>1389</v>
      </c>
      <c r="CY835" s="10">
        <v>16702358778</v>
      </c>
      <c r="CZ835" t="s">
        <v>1384</v>
      </c>
      <c r="DA835" t="s">
        <v>139</v>
      </c>
      <c r="DB835" t="s">
        <v>138</v>
      </c>
      <c r="DC835" t="s">
        <v>115</v>
      </c>
    </row>
    <row r="836" spans="1:112" ht="14.45" customHeight="1" x14ac:dyDescent="0.25">
      <c r="A836" t="s">
        <v>10045</v>
      </c>
      <c r="B836" t="s">
        <v>1155</v>
      </c>
      <c r="C836" s="1">
        <v>45573</v>
      </c>
      <c r="D836" s="1">
        <v>45621</v>
      </c>
      <c r="E836" t="s">
        <v>210</v>
      </c>
      <c r="F836" s="1">
        <v>45656</v>
      </c>
      <c r="G836" t="s">
        <v>115</v>
      </c>
      <c r="H836" t="s">
        <v>115</v>
      </c>
      <c r="I836" t="s">
        <v>115</v>
      </c>
      <c r="J836" t="s">
        <v>1346</v>
      </c>
      <c r="L836" t="s">
        <v>1347</v>
      </c>
      <c r="M836" t="s">
        <v>1348</v>
      </c>
      <c r="N836" t="s">
        <v>128</v>
      </c>
      <c r="O836" t="s">
        <v>120</v>
      </c>
      <c r="P836" s="3">
        <v>96950</v>
      </c>
      <c r="Q836" t="s">
        <v>121</v>
      </c>
      <c r="S836" s="10">
        <v>16702355009</v>
      </c>
      <c r="U836" t="s">
        <v>1349</v>
      </c>
      <c r="V836">
        <v>561311</v>
      </c>
      <c r="W836" t="s">
        <v>532</v>
      </c>
      <c r="X836" t="s">
        <v>138</v>
      </c>
      <c r="Y836" t="s">
        <v>1350</v>
      </c>
      <c r="Z836" t="s">
        <v>1351</v>
      </c>
      <c r="AA836" t="s">
        <v>1352</v>
      </c>
      <c r="AB836" t="s">
        <v>126</v>
      </c>
      <c r="AC836" t="s">
        <v>10046</v>
      </c>
      <c r="AD836" t="s">
        <v>1348</v>
      </c>
      <c r="AE836" t="s">
        <v>128</v>
      </c>
      <c r="AF836" t="s">
        <v>120</v>
      </c>
      <c r="AG836" s="3">
        <v>96950</v>
      </c>
      <c r="AH836" t="s">
        <v>121</v>
      </c>
      <c r="AJ836" s="10">
        <v>16702355009</v>
      </c>
      <c r="AL836" t="s">
        <v>1354</v>
      </c>
      <c r="BD836" t="str">
        <f>"37-2012.00"</f>
        <v>37-2012.00</v>
      </c>
      <c r="BE836" t="s">
        <v>647</v>
      </c>
      <c r="BF836" t="s">
        <v>10047</v>
      </c>
      <c r="BG836" t="s">
        <v>2036</v>
      </c>
      <c r="BH836">
        <v>15</v>
      </c>
      <c r="BI836">
        <v>13</v>
      </c>
      <c r="BJ836" s="1">
        <v>45658</v>
      </c>
      <c r="BK836" s="1">
        <v>46022</v>
      </c>
      <c r="BL836" s="1">
        <v>45658</v>
      </c>
      <c r="BM836" s="1">
        <v>46022</v>
      </c>
      <c r="BN836">
        <v>35</v>
      </c>
      <c r="BO836">
        <v>0</v>
      </c>
      <c r="BP836">
        <v>7</v>
      </c>
      <c r="BQ836">
        <v>7</v>
      </c>
      <c r="BR836">
        <v>7</v>
      </c>
      <c r="BS836">
        <v>7</v>
      </c>
      <c r="BT836">
        <v>7</v>
      </c>
      <c r="BU836">
        <v>0</v>
      </c>
      <c r="BV836" t="str">
        <f>"8:00 AM"</f>
        <v>8:00 AM</v>
      </c>
      <c r="BW836" t="str">
        <f>"4:00 PM"</f>
        <v>4:00 PM</v>
      </c>
      <c r="BX836" t="s">
        <v>240</v>
      </c>
      <c r="BY836">
        <v>0</v>
      </c>
      <c r="BZ836">
        <v>3</v>
      </c>
      <c r="CA836" t="s">
        <v>115</v>
      </c>
      <c r="CC836" t="s">
        <v>10048</v>
      </c>
      <c r="CD836" t="s">
        <v>1673</v>
      </c>
      <c r="CE836" t="s">
        <v>1574</v>
      </c>
      <c r="CF836" t="s">
        <v>128</v>
      </c>
      <c r="CG836" t="s">
        <v>120</v>
      </c>
      <c r="CH836" s="3">
        <v>96950</v>
      </c>
      <c r="CI836" s="4">
        <v>7.77</v>
      </c>
      <c r="CJ836" s="4">
        <v>7.77</v>
      </c>
      <c r="CK836" s="4">
        <v>11.66</v>
      </c>
      <c r="CL836" s="4">
        <v>11.66</v>
      </c>
      <c r="CM836" t="s">
        <v>136</v>
      </c>
      <c r="CN836" t="s">
        <v>1343</v>
      </c>
      <c r="CO836" t="s">
        <v>137</v>
      </c>
      <c r="CQ836" t="s">
        <v>115</v>
      </c>
      <c r="CR836" t="s">
        <v>138</v>
      </c>
      <c r="CS836" t="s">
        <v>139</v>
      </c>
      <c r="CT836" t="s">
        <v>138</v>
      </c>
      <c r="CU836" t="s">
        <v>139</v>
      </c>
      <c r="CV836" t="s">
        <v>138</v>
      </c>
      <c r="CW836" t="s">
        <v>139</v>
      </c>
      <c r="CX836" t="s">
        <v>8220</v>
      </c>
      <c r="CY836" s="10">
        <v>16702355009</v>
      </c>
      <c r="CZ836" t="s">
        <v>1354</v>
      </c>
      <c r="DA836" t="s">
        <v>139</v>
      </c>
      <c r="DB836" t="s">
        <v>138</v>
      </c>
      <c r="DC836" t="s">
        <v>138</v>
      </c>
    </row>
    <row r="837" spans="1:112" ht="14.45" customHeight="1" x14ac:dyDescent="0.25">
      <c r="A837" t="s">
        <v>10399</v>
      </c>
      <c r="B837" t="s">
        <v>142</v>
      </c>
      <c r="C837" s="1">
        <v>45617</v>
      </c>
      <c r="D837" s="1">
        <v>45621</v>
      </c>
      <c r="E837" t="s">
        <v>114</v>
      </c>
      <c r="G837" t="s">
        <v>115</v>
      </c>
      <c r="H837" t="s">
        <v>115</v>
      </c>
      <c r="I837" t="s">
        <v>115</v>
      </c>
      <c r="J837" t="s">
        <v>3939</v>
      </c>
      <c r="K837" t="s">
        <v>4297</v>
      </c>
      <c r="L837" t="s">
        <v>3941</v>
      </c>
      <c r="M837" t="s">
        <v>3942</v>
      </c>
      <c r="N837" t="s">
        <v>128</v>
      </c>
      <c r="O837" t="s">
        <v>120</v>
      </c>
      <c r="P837" s="3">
        <v>96950</v>
      </c>
      <c r="Q837" t="s">
        <v>121</v>
      </c>
      <c r="S837" s="10">
        <v>16702876661</v>
      </c>
      <c r="U837" t="s">
        <v>3943</v>
      </c>
      <c r="V837">
        <v>561520</v>
      </c>
      <c r="W837" t="s">
        <v>123</v>
      </c>
      <c r="Y837" t="s">
        <v>308</v>
      </c>
      <c r="Z837" t="s">
        <v>309</v>
      </c>
      <c r="AB837" t="s">
        <v>3944</v>
      </c>
      <c r="AC837" t="s">
        <v>3941</v>
      </c>
      <c r="AD837" t="s">
        <v>3942</v>
      </c>
      <c r="AE837" t="s">
        <v>128</v>
      </c>
      <c r="AF837" t="s">
        <v>120</v>
      </c>
      <c r="AG837" s="3">
        <v>96950</v>
      </c>
      <c r="AH837" t="s">
        <v>121</v>
      </c>
      <c r="AJ837" s="10">
        <v>16702876661</v>
      </c>
      <c r="AL837" t="s">
        <v>3945</v>
      </c>
      <c r="BD837" t="str">
        <f>"39-7011.00"</f>
        <v>39-7011.00</v>
      </c>
      <c r="BE837" t="s">
        <v>719</v>
      </c>
      <c r="BF837" t="s">
        <v>10400</v>
      </c>
      <c r="BG837" t="s">
        <v>3634</v>
      </c>
      <c r="BH837">
        <v>6</v>
      </c>
      <c r="BJ837" s="1">
        <v>45992</v>
      </c>
      <c r="BK837" s="1">
        <v>45930</v>
      </c>
      <c r="BN837">
        <v>35</v>
      </c>
      <c r="BO837">
        <v>7</v>
      </c>
      <c r="BP837">
        <v>0</v>
      </c>
      <c r="BQ837">
        <v>0</v>
      </c>
      <c r="BR837">
        <v>7</v>
      </c>
      <c r="BS837">
        <v>7</v>
      </c>
      <c r="BT837">
        <v>7</v>
      </c>
      <c r="BU837">
        <v>7</v>
      </c>
      <c r="BV837" t="str">
        <f>"12:00 AM"</f>
        <v>12:00 AM</v>
      </c>
      <c r="BW837" t="str">
        <f>"7:00 AM"</f>
        <v>7:00 AM</v>
      </c>
      <c r="BX837" t="s">
        <v>240</v>
      </c>
      <c r="BY837">
        <v>0</v>
      </c>
      <c r="BZ837">
        <v>12</v>
      </c>
      <c r="CA837" t="s">
        <v>115</v>
      </c>
      <c r="CC837" t="s">
        <v>10401</v>
      </c>
      <c r="CD837" t="s">
        <v>3941</v>
      </c>
      <c r="CE837" t="s">
        <v>3942</v>
      </c>
      <c r="CF837" t="s">
        <v>306</v>
      </c>
      <c r="CG837" t="s">
        <v>120</v>
      </c>
      <c r="CH837" s="3">
        <v>96950</v>
      </c>
      <c r="CI837" s="4">
        <v>10.43</v>
      </c>
      <c r="CJ837" s="4">
        <v>10.43</v>
      </c>
      <c r="CK837" s="4">
        <v>15.65</v>
      </c>
      <c r="CL837" s="4">
        <v>15.65</v>
      </c>
      <c r="CM837" t="s">
        <v>136</v>
      </c>
      <c r="CN837" t="s">
        <v>139</v>
      </c>
      <c r="CO837" t="s">
        <v>137</v>
      </c>
      <c r="CQ837" t="s">
        <v>115</v>
      </c>
      <c r="CR837" t="s">
        <v>138</v>
      </c>
      <c r="CS837" t="s">
        <v>139</v>
      </c>
      <c r="CT837" t="s">
        <v>138</v>
      </c>
      <c r="CU837" t="s">
        <v>139</v>
      </c>
      <c r="CV837" t="s">
        <v>138</v>
      </c>
      <c r="CW837" t="s">
        <v>139</v>
      </c>
      <c r="CX837" t="s">
        <v>316</v>
      </c>
      <c r="CY837" s="10">
        <v>16702876661</v>
      </c>
      <c r="CZ837" t="s">
        <v>3945</v>
      </c>
      <c r="DA837" t="s">
        <v>139</v>
      </c>
      <c r="DB837" t="s">
        <v>138</v>
      </c>
      <c r="DC837" t="s">
        <v>115</v>
      </c>
    </row>
    <row r="838" spans="1:112" ht="14.45" customHeight="1" x14ac:dyDescent="0.25">
      <c r="A838" t="s">
        <v>10474</v>
      </c>
      <c r="B838" t="s">
        <v>1155</v>
      </c>
      <c r="C838" s="1">
        <v>45573</v>
      </c>
      <c r="D838" s="1">
        <v>45621</v>
      </c>
      <c r="E838" t="s">
        <v>210</v>
      </c>
      <c r="F838" s="1">
        <v>45656</v>
      </c>
      <c r="G838" t="s">
        <v>115</v>
      </c>
      <c r="H838" t="s">
        <v>115</v>
      </c>
      <c r="I838" t="s">
        <v>115</v>
      </c>
      <c r="J838" t="s">
        <v>1346</v>
      </c>
      <c r="L838" t="s">
        <v>1347</v>
      </c>
      <c r="M838" t="s">
        <v>1348</v>
      </c>
      <c r="N838" t="s">
        <v>128</v>
      </c>
      <c r="O838" t="s">
        <v>120</v>
      </c>
      <c r="P838" s="3">
        <v>96950</v>
      </c>
      <c r="Q838" t="s">
        <v>121</v>
      </c>
      <c r="S838" s="10">
        <v>16702355009</v>
      </c>
      <c r="U838" t="s">
        <v>1349</v>
      </c>
      <c r="V838">
        <v>561311</v>
      </c>
      <c r="W838" t="s">
        <v>532</v>
      </c>
      <c r="X838" t="s">
        <v>138</v>
      </c>
      <c r="Y838" t="s">
        <v>1350</v>
      </c>
      <c r="Z838" t="s">
        <v>1351</v>
      </c>
      <c r="AA838" t="s">
        <v>1352</v>
      </c>
      <c r="AB838" t="s">
        <v>126</v>
      </c>
      <c r="AC838" t="s">
        <v>1347</v>
      </c>
      <c r="AD838" t="s">
        <v>1348</v>
      </c>
      <c r="AE838" t="s">
        <v>128</v>
      </c>
      <c r="AF838" t="s">
        <v>120</v>
      </c>
      <c r="AG838" s="3">
        <v>96950</v>
      </c>
      <c r="AH838" t="s">
        <v>121</v>
      </c>
      <c r="AJ838" s="10">
        <v>16702355009</v>
      </c>
      <c r="AL838" t="s">
        <v>1354</v>
      </c>
      <c r="BD838" t="str">
        <f>"35-2021.00"</f>
        <v>35-2021.00</v>
      </c>
      <c r="BE838" t="s">
        <v>282</v>
      </c>
      <c r="BF838" t="s">
        <v>10475</v>
      </c>
      <c r="BG838" t="s">
        <v>6993</v>
      </c>
      <c r="BH838">
        <v>10</v>
      </c>
      <c r="BI838">
        <v>5</v>
      </c>
      <c r="BJ838" s="1">
        <v>45658</v>
      </c>
      <c r="BK838" s="1">
        <v>46022</v>
      </c>
      <c r="BL838" s="1">
        <v>45658</v>
      </c>
      <c r="BM838" s="1">
        <v>46022</v>
      </c>
      <c r="BN838">
        <v>35</v>
      </c>
      <c r="BO838">
        <v>0</v>
      </c>
      <c r="BP838">
        <v>7</v>
      </c>
      <c r="BQ838">
        <v>7</v>
      </c>
      <c r="BR838">
        <v>7</v>
      </c>
      <c r="BS838">
        <v>7</v>
      </c>
      <c r="BT838">
        <v>7</v>
      </c>
      <c r="BU838">
        <v>0</v>
      </c>
      <c r="BV838" t="str">
        <f>"8:00 AM"</f>
        <v>8:00 AM</v>
      </c>
      <c r="BW838" t="str">
        <f>"4:00 PM"</f>
        <v>4:00 PM</v>
      </c>
      <c r="BX838" t="s">
        <v>240</v>
      </c>
      <c r="BY838">
        <v>0</v>
      </c>
      <c r="BZ838">
        <v>3</v>
      </c>
      <c r="CA838" t="s">
        <v>115</v>
      </c>
      <c r="CC838" t="s">
        <v>6994</v>
      </c>
      <c r="CD838" t="s">
        <v>9264</v>
      </c>
      <c r="CE838" t="s">
        <v>10476</v>
      </c>
      <c r="CF838" t="s">
        <v>128</v>
      </c>
      <c r="CG838" t="s">
        <v>120</v>
      </c>
      <c r="CH838" s="3">
        <v>96950</v>
      </c>
      <c r="CI838" s="4">
        <v>7.84</v>
      </c>
      <c r="CJ838" s="4">
        <v>7.84</v>
      </c>
      <c r="CK838" s="4">
        <v>11.76</v>
      </c>
      <c r="CL838" s="4">
        <v>11.76</v>
      </c>
      <c r="CM838" t="s">
        <v>136</v>
      </c>
      <c r="CN838" t="s">
        <v>1343</v>
      </c>
      <c r="CO838" t="s">
        <v>137</v>
      </c>
      <c r="CQ838" t="s">
        <v>115</v>
      </c>
      <c r="CR838" t="s">
        <v>138</v>
      </c>
      <c r="CS838" t="s">
        <v>139</v>
      </c>
      <c r="CT838" t="s">
        <v>138</v>
      </c>
      <c r="CU838" t="s">
        <v>139</v>
      </c>
      <c r="CV838" t="s">
        <v>138</v>
      </c>
      <c r="CW838" t="s">
        <v>139</v>
      </c>
      <c r="CX838" t="s">
        <v>8220</v>
      </c>
      <c r="CY838" s="10">
        <v>16702355009</v>
      </c>
      <c r="CZ838" t="s">
        <v>1354</v>
      </c>
      <c r="DA838" t="s">
        <v>139</v>
      </c>
      <c r="DB838" t="s">
        <v>138</v>
      </c>
      <c r="DC838" t="s">
        <v>138</v>
      </c>
    </row>
    <row r="839" spans="1:112" ht="14.45" customHeight="1" x14ac:dyDescent="0.25">
      <c r="A839" t="s">
        <v>11340</v>
      </c>
      <c r="B839" t="s">
        <v>248</v>
      </c>
      <c r="C839" s="1">
        <v>45566</v>
      </c>
      <c r="D839" s="1">
        <v>45621</v>
      </c>
      <c r="E839" t="s">
        <v>210</v>
      </c>
      <c r="F839" s="1">
        <v>45625</v>
      </c>
      <c r="G839" t="s">
        <v>138</v>
      </c>
      <c r="H839" t="s">
        <v>115</v>
      </c>
      <c r="I839" t="s">
        <v>115</v>
      </c>
      <c r="J839" t="s">
        <v>976</v>
      </c>
      <c r="K839" t="s">
        <v>976</v>
      </c>
      <c r="L839" t="s">
        <v>977</v>
      </c>
      <c r="M839" t="s">
        <v>978</v>
      </c>
      <c r="N839" t="s">
        <v>119</v>
      </c>
      <c r="O839" t="s">
        <v>120</v>
      </c>
      <c r="P839" s="3">
        <v>96950</v>
      </c>
      <c r="Q839" t="s">
        <v>121</v>
      </c>
      <c r="S839" s="10">
        <v>16702341795</v>
      </c>
      <c r="U839" t="s">
        <v>979</v>
      </c>
      <c r="V839">
        <v>56179</v>
      </c>
      <c r="W839" t="s">
        <v>123</v>
      </c>
      <c r="Y839" t="s">
        <v>215</v>
      </c>
      <c r="Z839" t="s">
        <v>148</v>
      </c>
      <c r="AA839" t="s">
        <v>980</v>
      </c>
      <c r="AB839" t="s">
        <v>981</v>
      </c>
      <c r="AC839" t="s">
        <v>977</v>
      </c>
      <c r="AD839" t="s">
        <v>978</v>
      </c>
      <c r="AE839" t="s">
        <v>128</v>
      </c>
      <c r="AF839" t="s">
        <v>120</v>
      </c>
      <c r="AG839" s="3">
        <v>96950</v>
      </c>
      <c r="AH839" t="s">
        <v>121</v>
      </c>
      <c r="AJ839" s="10">
        <v>16702341795</v>
      </c>
      <c r="AL839" t="s">
        <v>983</v>
      </c>
      <c r="BD839" t="str">
        <f>"49-9071.00"</f>
        <v>49-9071.00</v>
      </c>
      <c r="BE839" t="s">
        <v>169</v>
      </c>
      <c r="BF839" t="s">
        <v>8805</v>
      </c>
      <c r="BG839" t="s">
        <v>661</v>
      </c>
      <c r="BH839">
        <v>1</v>
      </c>
      <c r="BI839">
        <v>1</v>
      </c>
      <c r="BJ839" s="1">
        <v>45627</v>
      </c>
      <c r="BK839" s="1">
        <v>45991</v>
      </c>
      <c r="BL839" s="1">
        <v>45627</v>
      </c>
      <c r="BM839" s="1">
        <v>45991</v>
      </c>
      <c r="BN839">
        <v>40</v>
      </c>
      <c r="BO839">
        <v>0</v>
      </c>
      <c r="BP839">
        <v>8</v>
      </c>
      <c r="BQ839">
        <v>8</v>
      </c>
      <c r="BR839">
        <v>8</v>
      </c>
      <c r="BS839">
        <v>8</v>
      </c>
      <c r="BT839">
        <v>8</v>
      </c>
      <c r="BU839">
        <v>0</v>
      </c>
      <c r="BV839" t="str">
        <f>"8:00 AM"</f>
        <v>8:00 AM</v>
      </c>
      <c r="BW839" t="str">
        <f>"5:00 PM"</f>
        <v>5:00 PM</v>
      </c>
      <c r="BX839" t="s">
        <v>133</v>
      </c>
      <c r="BY839">
        <v>0</v>
      </c>
      <c r="BZ839">
        <v>12</v>
      </c>
      <c r="CA839" t="s">
        <v>115</v>
      </c>
      <c r="CC839" t="s">
        <v>10786</v>
      </c>
      <c r="CD839" t="s">
        <v>512</v>
      </c>
      <c r="CE839" t="s">
        <v>8807</v>
      </c>
      <c r="CF839" t="s">
        <v>272</v>
      </c>
      <c r="CG839" t="s">
        <v>120</v>
      </c>
      <c r="CH839" s="3">
        <v>96952</v>
      </c>
      <c r="CI839" s="4">
        <v>9.75</v>
      </c>
      <c r="CJ839" s="4">
        <v>10.5</v>
      </c>
      <c r="CK839" s="4">
        <v>14.63</v>
      </c>
      <c r="CL839" s="4">
        <v>15.75</v>
      </c>
      <c r="CM839" t="s">
        <v>136</v>
      </c>
      <c r="CN839" t="s">
        <v>240</v>
      </c>
      <c r="CO839" t="s">
        <v>137</v>
      </c>
      <c r="CQ839" t="s">
        <v>115</v>
      </c>
      <c r="CR839" t="s">
        <v>138</v>
      </c>
      <c r="CS839" t="s">
        <v>138</v>
      </c>
      <c r="CT839" t="s">
        <v>138</v>
      </c>
      <c r="CU839" t="s">
        <v>139</v>
      </c>
      <c r="CV839" t="s">
        <v>138</v>
      </c>
      <c r="CW839" t="s">
        <v>138</v>
      </c>
      <c r="CX839" t="s">
        <v>1011</v>
      </c>
      <c r="CY839" s="10">
        <v>16702341795</v>
      </c>
      <c r="CZ839" t="s">
        <v>983</v>
      </c>
      <c r="DA839" t="s">
        <v>989</v>
      </c>
      <c r="DB839" t="s">
        <v>138</v>
      </c>
      <c r="DC839" t="s">
        <v>115</v>
      </c>
    </row>
    <row r="840" spans="1:112" ht="14.45" customHeight="1" x14ac:dyDescent="0.25">
      <c r="A840" t="s">
        <v>12452</v>
      </c>
      <c r="B840" t="s">
        <v>248</v>
      </c>
      <c r="C840" s="1">
        <v>45556</v>
      </c>
      <c r="D840" s="1">
        <v>45621</v>
      </c>
      <c r="E840" t="s">
        <v>114</v>
      </c>
      <c r="G840" t="s">
        <v>115</v>
      </c>
      <c r="H840" t="s">
        <v>115</v>
      </c>
      <c r="I840" t="s">
        <v>115</v>
      </c>
      <c r="J840" t="s">
        <v>827</v>
      </c>
      <c r="L840" t="s">
        <v>828</v>
      </c>
      <c r="M840" t="s">
        <v>829</v>
      </c>
      <c r="N840" t="s">
        <v>119</v>
      </c>
      <c r="O840" t="s">
        <v>120</v>
      </c>
      <c r="P840" s="3">
        <v>96950</v>
      </c>
      <c r="Q840" t="s">
        <v>121</v>
      </c>
      <c r="S840" s="10">
        <v>16702353027</v>
      </c>
      <c r="U840" t="s">
        <v>830</v>
      </c>
      <c r="V840">
        <v>561320</v>
      </c>
      <c r="W840" t="s">
        <v>532</v>
      </c>
      <c r="X840" t="s">
        <v>138</v>
      </c>
      <c r="Y840" t="s">
        <v>831</v>
      </c>
      <c r="Z840" t="s">
        <v>832</v>
      </c>
      <c r="AA840" t="s">
        <v>833</v>
      </c>
      <c r="AB840" t="s">
        <v>295</v>
      </c>
      <c r="AC840" t="s">
        <v>828</v>
      </c>
      <c r="AD840" t="s">
        <v>829</v>
      </c>
      <c r="AE840" t="s">
        <v>119</v>
      </c>
      <c r="AF840" t="s">
        <v>120</v>
      </c>
      <c r="AG840" s="3">
        <v>96950</v>
      </c>
      <c r="AH840" t="s">
        <v>121</v>
      </c>
      <c r="AJ840" s="10">
        <v>16702353027</v>
      </c>
      <c r="AL840" t="s">
        <v>834</v>
      </c>
      <c r="BD840" t="str">
        <f>"35-2012.00"</f>
        <v>35-2012.00</v>
      </c>
      <c r="BE840" t="s">
        <v>835</v>
      </c>
      <c r="BF840" t="s">
        <v>7390</v>
      </c>
      <c r="BG840" t="s">
        <v>373</v>
      </c>
      <c r="BH840">
        <v>6</v>
      </c>
      <c r="BI840">
        <v>6</v>
      </c>
      <c r="BJ840" s="1">
        <v>45627</v>
      </c>
      <c r="BK840" s="1">
        <v>45991</v>
      </c>
      <c r="BL840" s="1">
        <v>45627</v>
      </c>
      <c r="BM840" s="1">
        <v>45991</v>
      </c>
      <c r="BN840">
        <v>35</v>
      </c>
      <c r="BO840">
        <v>0</v>
      </c>
      <c r="BP840">
        <v>7</v>
      </c>
      <c r="BQ840">
        <v>7</v>
      </c>
      <c r="BR840">
        <v>7</v>
      </c>
      <c r="BS840">
        <v>7</v>
      </c>
      <c r="BT840">
        <v>7</v>
      </c>
      <c r="BU840">
        <v>0</v>
      </c>
      <c r="BV840" t="str">
        <f>"2:00 AM"</f>
        <v>2:00 AM</v>
      </c>
      <c r="BW840" t="str">
        <f>"9:00 AM"</f>
        <v>9:00 AM</v>
      </c>
      <c r="BX840" t="s">
        <v>240</v>
      </c>
      <c r="BY840">
        <v>0</v>
      </c>
      <c r="BZ840">
        <v>12</v>
      </c>
      <c r="CA840" t="s">
        <v>115</v>
      </c>
      <c r="CC840" t="s">
        <v>837</v>
      </c>
      <c r="CD840" t="s">
        <v>410</v>
      </c>
      <c r="CE840" t="s">
        <v>410</v>
      </c>
      <c r="CF840" t="s">
        <v>290</v>
      </c>
      <c r="CG840" t="s">
        <v>120</v>
      </c>
      <c r="CH840" s="3">
        <v>96952</v>
      </c>
      <c r="CI840" s="4">
        <v>8.85</v>
      </c>
      <c r="CJ840" s="4">
        <v>8.85</v>
      </c>
      <c r="CK840" s="4">
        <v>13.28</v>
      </c>
      <c r="CL840" s="4">
        <v>13.28</v>
      </c>
      <c r="CM840" t="s">
        <v>136</v>
      </c>
      <c r="CN840" t="s">
        <v>240</v>
      </c>
      <c r="CO840" t="s">
        <v>137</v>
      </c>
      <c r="CQ840" t="s">
        <v>115</v>
      </c>
      <c r="CR840" t="s">
        <v>138</v>
      </c>
      <c r="CS840" t="s">
        <v>139</v>
      </c>
      <c r="CT840" t="s">
        <v>138</v>
      </c>
      <c r="CU840" t="s">
        <v>139</v>
      </c>
      <c r="CV840" t="s">
        <v>138</v>
      </c>
      <c r="CW840" t="s">
        <v>139</v>
      </c>
      <c r="CX840" t="s">
        <v>10423</v>
      </c>
      <c r="CY840" s="10">
        <v>16702353027</v>
      </c>
      <c r="CZ840" t="s">
        <v>834</v>
      </c>
      <c r="DA840" t="s">
        <v>139</v>
      </c>
      <c r="DB840" t="s">
        <v>138</v>
      </c>
      <c r="DC840" t="s">
        <v>138</v>
      </c>
    </row>
    <row r="841" spans="1:112" ht="14.45" customHeight="1" x14ac:dyDescent="0.25">
      <c r="A841" t="s">
        <v>12878</v>
      </c>
      <c r="B841" t="s">
        <v>158</v>
      </c>
      <c r="C841" s="1">
        <v>45557</v>
      </c>
      <c r="D841" s="1">
        <v>45621</v>
      </c>
      <c r="E841" t="s">
        <v>114</v>
      </c>
      <c r="G841" t="s">
        <v>115</v>
      </c>
      <c r="H841" t="s">
        <v>115</v>
      </c>
      <c r="I841" t="s">
        <v>115</v>
      </c>
      <c r="J841" t="s">
        <v>4494</v>
      </c>
      <c r="K841" t="s">
        <v>4495</v>
      </c>
      <c r="L841" t="s">
        <v>4497</v>
      </c>
      <c r="M841" t="s">
        <v>6114</v>
      </c>
      <c r="N841" t="s">
        <v>128</v>
      </c>
      <c r="O841" t="s">
        <v>120</v>
      </c>
      <c r="P841" s="3">
        <v>96950</v>
      </c>
      <c r="Q841" t="s">
        <v>121</v>
      </c>
      <c r="R841" t="s">
        <v>139</v>
      </c>
      <c r="S841" s="10">
        <v>16704839942</v>
      </c>
      <c r="U841" t="s">
        <v>4498</v>
      </c>
      <c r="V841">
        <v>236115</v>
      </c>
      <c r="W841" t="s">
        <v>123</v>
      </c>
      <c r="Y841" t="s">
        <v>3358</v>
      </c>
      <c r="Z841" t="s">
        <v>4499</v>
      </c>
      <c r="AA841" t="s">
        <v>1176</v>
      </c>
      <c r="AB841" t="s">
        <v>126</v>
      </c>
      <c r="AC841" t="s">
        <v>4497</v>
      </c>
      <c r="AD841" t="s">
        <v>4496</v>
      </c>
      <c r="AE841" t="s">
        <v>128</v>
      </c>
      <c r="AF841" t="s">
        <v>120</v>
      </c>
      <c r="AG841" s="3">
        <v>96950</v>
      </c>
      <c r="AH841" t="s">
        <v>121</v>
      </c>
      <c r="AJ841" s="10">
        <v>16704839942</v>
      </c>
      <c r="AL841" t="s">
        <v>4501</v>
      </c>
      <c r="BD841" t="str">
        <f>"49-9071.00"</f>
        <v>49-9071.00</v>
      </c>
      <c r="BE841" t="s">
        <v>169</v>
      </c>
      <c r="BF841" t="s">
        <v>12879</v>
      </c>
      <c r="BG841" t="s">
        <v>2746</v>
      </c>
      <c r="BH841">
        <v>6</v>
      </c>
      <c r="BJ841" s="1">
        <v>45658</v>
      </c>
      <c r="BK841" s="1">
        <v>46022</v>
      </c>
      <c r="BN841">
        <v>35</v>
      </c>
      <c r="BO841">
        <v>0</v>
      </c>
      <c r="BP841">
        <v>7</v>
      </c>
      <c r="BQ841">
        <v>7</v>
      </c>
      <c r="BR841">
        <v>7</v>
      </c>
      <c r="BS841">
        <v>7</v>
      </c>
      <c r="BT841">
        <v>7</v>
      </c>
      <c r="BU841">
        <v>0</v>
      </c>
      <c r="BV841" t="str">
        <f>"7:30 AM"</f>
        <v>7:30 AM</v>
      </c>
      <c r="BW841" t="str">
        <f>"4:30 PM"</f>
        <v>4:30 PM</v>
      </c>
      <c r="BX841" t="s">
        <v>133</v>
      </c>
      <c r="BY841">
        <v>0</v>
      </c>
      <c r="BZ841">
        <v>24</v>
      </c>
      <c r="CA841" t="s">
        <v>115</v>
      </c>
      <c r="CC841" t="s">
        <v>224</v>
      </c>
      <c r="CD841" t="s">
        <v>4497</v>
      </c>
      <c r="CF841" t="s">
        <v>128</v>
      </c>
      <c r="CG841" t="s">
        <v>120</v>
      </c>
      <c r="CH841" s="3">
        <v>96950</v>
      </c>
      <c r="CI841" s="4">
        <v>9.75</v>
      </c>
      <c r="CJ841" s="4">
        <v>9.75</v>
      </c>
      <c r="CK841" s="4">
        <v>14.63</v>
      </c>
      <c r="CL841" s="4">
        <v>14.63</v>
      </c>
      <c r="CM841" t="s">
        <v>136</v>
      </c>
      <c r="CN841" t="s">
        <v>224</v>
      </c>
      <c r="CO841" t="s">
        <v>137</v>
      </c>
      <c r="CQ841" t="s">
        <v>115</v>
      </c>
      <c r="CR841" t="s">
        <v>138</v>
      </c>
      <c r="CS841" t="s">
        <v>138</v>
      </c>
      <c r="CT841" t="s">
        <v>138</v>
      </c>
      <c r="CU841" t="s">
        <v>139</v>
      </c>
      <c r="CV841" t="s">
        <v>138</v>
      </c>
      <c r="CW841" t="s">
        <v>139</v>
      </c>
      <c r="CX841" t="s">
        <v>224</v>
      </c>
      <c r="CY841" s="10">
        <v>16704849942</v>
      </c>
      <c r="CZ841" t="s">
        <v>4501</v>
      </c>
      <c r="DA841" t="s">
        <v>139</v>
      </c>
      <c r="DB841" t="s">
        <v>138</v>
      </c>
      <c r="DC841" t="s">
        <v>115</v>
      </c>
    </row>
    <row r="842" spans="1:112" ht="14.45" customHeight="1" x14ac:dyDescent="0.25">
      <c r="A842" t="s">
        <v>13418</v>
      </c>
      <c r="B842" t="s">
        <v>248</v>
      </c>
      <c r="C842" s="1">
        <v>45566</v>
      </c>
      <c r="D842" s="1">
        <v>45621</v>
      </c>
      <c r="E842" t="s">
        <v>210</v>
      </c>
      <c r="F842" s="1">
        <v>45600</v>
      </c>
      <c r="G842" t="s">
        <v>115</v>
      </c>
      <c r="H842" t="s">
        <v>115</v>
      </c>
      <c r="I842" t="s">
        <v>115</v>
      </c>
      <c r="J842" t="s">
        <v>976</v>
      </c>
      <c r="L842" t="s">
        <v>977</v>
      </c>
      <c r="M842" t="s">
        <v>978</v>
      </c>
      <c r="N842" t="s">
        <v>119</v>
      </c>
      <c r="O842" t="s">
        <v>120</v>
      </c>
      <c r="P842" s="3">
        <v>96950</v>
      </c>
      <c r="Q842" t="s">
        <v>121</v>
      </c>
      <c r="S842" s="10">
        <v>16702341795</v>
      </c>
      <c r="U842" t="s">
        <v>979</v>
      </c>
      <c r="V842">
        <v>45999</v>
      </c>
      <c r="W842" t="s">
        <v>123</v>
      </c>
      <c r="Y842" t="s">
        <v>215</v>
      </c>
      <c r="Z842" t="s">
        <v>148</v>
      </c>
      <c r="AA842" t="s">
        <v>980</v>
      </c>
      <c r="AB842" t="s">
        <v>981</v>
      </c>
      <c r="AC842" t="s">
        <v>2392</v>
      </c>
      <c r="AD842" t="s">
        <v>2393</v>
      </c>
      <c r="AE842" t="s">
        <v>128</v>
      </c>
      <c r="AF842" t="s">
        <v>120</v>
      </c>
      <c r="AG842" s="3">
        <v>96950</v>
      </c>
      <c r="AH842" t="s">
        <v>121</v>
      </c>
      <c r="AJ842" s="10">
        <v>16702341795</v>
      </c>
      <c r="AL842" t="s">
        <v>983</v>
      </c>
      <c r="BD842" t="str">
        <f>"41-1011.00"</f>
        <v>41-1011.00</v>
      </c>
      <c r="BE842" t="s">
        <v>151</v>
      </c>
      <c r="BF842" t="s">
        <v>3776</v>
      </c>
      <c r="BG842" t="s">
        <v>3777</v>
      </c>
      <c r="BH842">
        <v>1</v>
      </c>
      <c r="BI842">
        <v>1</v>
      </c>
      <c r="BJ842" s="1">
        <v>45602</v>
      </c>
      <c r="BK842" s="1">
        <v>45966</v>
      </c>
      <c r="BL842" s="1">
        <v>45621</v>
      </c>
      <c r="BM842" s="1">
        <v>45966</v>
      </c>
      <c r="BN842">
        <v>35</v>
      </c>
      <c r="BO842">
        <v>0</v>
      </c>
      <c r="BP842">
        <v>6</v>
      </c>
      <c r="BQ842">
        <v>6</v>
      </c>
      <c r="BR842">
        <v>6</v>
      </c>
      <c r="BS842">
        <v>6</v>
      </c>
      <c r="BT842">
        <v>6</v>
      </c>
      <c r="BU842">
        <v>5</v>
      </c>
      <c r="BV842" t="str">
        <f>"9:00 AM"</f>
        <v>9:00 AM</v>
      </c>
      <c r="BW842" t="str">
        <f>"4:00 PM"</f>
        <v>4:00 PM</v>
      </c>
      <c r="BX842" t="s">
        <v>133</v>
      </c>
      <c r="BY842">
        <v>0</v>
      </c>
      <c r="BZ842">
        <v>12</v>
      </c>
      <c r="CA842" t="s">
        <v>138</v>
      </c>
      <c r="CB842">
        <v>10</v>
      </c>
      <c r="CC842" t="s">
        <v>7436</v>
      </c>
      <c r="CD842" t="s">
        <v>7437</v>
      </c>
      <c r="CE842" t="s">
        <v>7438</v>
      </c>
      <c r="CF842" t="s">
        <v>128</v>
      </c>
      <c r="CG842" t="s">
        <v>120</v>
      </c>
      <c r="CH842" s="3">
        <v>96950</v>
      </c>
      <c r="CI842" s="4">
        <v>11.35</v>
      </c>
      <c r="CJ842" s="4">
        <v>12</v>
      </c>
      <c r="CK842" s="4">
        <v>17.02</v>
      </c>
      <c r="CL842" s="4">
        <v>18</v>
      </c>
      <c r="CM842" t="s">
        <v>136</v>
      </c>
      <c r="CN842" t="s">
        <v>240</v>
      </c>
      <c r="CO842" t="s">
        <v>137</v>
      </c>
      <c r="CQ842" t="s">
        <v>115</v>
      </c>
      <c r="CR842" t="s">
        <v>138</v>
      </c>
      <c r="CS842" t="s">
        <v>138</v>
      </c>
      <c r="CT842" t="s">
        <v>138</v>
      </c>
      <c r="CU842" t="s">
        <v>139</v>
      </c>
      <c r="CV842" t="s">
        <v>138</v>
      </c>
      <c r="CW842" t="s">
        <v>138</v>
      </c>
      <c r="CX842" t="s">
        <v>1011</v>
      </c>
      <c r="CY842" s="10">
        <v>16702341795</v>
      </c>
      <c r="CZ842" t="s">
        <v>983</v>
      </c>
      <c r="DA842" t="s">
        <v>989</v>
      </c>
      <c r="DB842" t="s">
        <v>138</v>
      </c>
      <c r="DC842" t="s">
        <v>115</v>
      </c>
    </row>
    <row r="843" spans="1:112" ht="14.45" customHeight="1" x14ac:dyDescent="0.25">
      <c r="A843" t="s">
        <v>1140</v>
      </c>
      <c r="B843" t="s">
        <v>248</v>
      </c>
      <c r="C843" s="1">
        <v>45578</v>
      </c>
      <c r="D843" s="1">
        <v>45622</v>
      </c>
      <c r="E843" t="s">
        <v>210</v>
      </c>
      <c r="F843" s="1">
        <v>45645</v>
      </c>
      <c r="G843" t="s">
        <v>115</v>
      </c>
      <c r="H843" t="s">
        <v>115</v>
      </c>
      <c r="I843" t="s">
        <v>115</v>
      </c>
      <c r="J843" t="s">
        <v>1141</v>
      </c>
      <c r="K843" t="s">
        <v>139</v>
      </c>
      <c r="L843" t="s">
        <v>1142</v>
      </c>
      <c r="N843" t="s">
        <v>119</v>
      </c>
      <c r="O843" t="s">
        <v>120</v>
      </c>
      <c r="P843" s="3">
        <v>96950</v>
      </c>
      <c r="Q843" t="s">
        <v>121</v>
      </c>
      <c r="S843" s="10">
        <v>16702346089</v>
      </c>
      <c r="U843" t="s">
        <v>1143</v>
      </c>
      <c r="V843">
        <v>5613</v>
      </c>
      <c r="W843" t="s">
        <v>532</v>
      </c>
      <c r="X843" t="s">
        <v>138</v>
      </c>
      <c r="Y843" t="s">
        <v>1144</v>
      </c>
      <c r="Z843" t="s">
        <v>1145</v>
      </c>
      <c r="AA843" t="s">
        <v>489</v>
      </c>
      <c r="AB843" t="s">
        <v>1146</v>
      </c>
      <c r="AC843" t="s">
        <v>1142</v>
      </c>
      <c r="AD843" t="s">
        <v>1147</v>
      </c>
      <c r="AE843" t="s">
        <v>119</v>
      </c>
      <c r="AF843" t="s">
        <v>120</v>
      </c>
      <c r="AG843" s="3">
        <v>96950</v>
      </c>
      <c r="AH843" t="s">
        <v>121</v>
      </c>
      <c r="AJ843" s="10">
        <v>16702346089</v>
      </c>
      <c r="AL843" t="s">
        <v>1148</v>
      </c>
      <c r="BD843" t="str">
        <f>"49-9071.00"</f>
        <v>49-9071.00</v>
      </c>
      <c r="BE843" t="s">
        <v>169</v>
      </c>
      <c r="BF843" t="s">
        <v>1149</v>
      </c>
      <c r="BG843" t="s">
        <v>1150</v>
      </c>
      <c r="BH843">
        <v>4</v>
      </c>
      <c r="BI843">
        <v>4</v>
      </c>
      <c r="BJ843" s="1">
        <v>45647</v>
      </c>
      <c r="BK843" s="1">
        <v>46011</v>
      </c>
      <c r="BL843" s="1">
        <v>45647</v>
      </c>
      <c r="BM843" s="1">
        <v>46011</v>
      </c>
      <c r="BN843">
        <v>40</v>
      </c>
      <c r="BO843">
        <v>0</v>
      </c>
      <c r="BP843">
        <v>7</v>
      </c>
      <c r="BQ843">
        <v>7</v>
      </c>
      <c r="BR843">
        <v>7</v>
      </c>
      <c r="BS843">
        <v>7</v>
      </c>
      <c r="BT843">
        <v>7</v>
      </c>
      <c r="BU843">
        <v>5</v>
      </c>
      <c r="BV843" t="str">
        <f>"7:00 AM"</f>
        <v>7:00 AM</v>
      </c>
      <c r="BW843" t="str">
        <f>"3:00 PM"</f>
        <v>3:00 PM</v>
      </c>
      <c r="BX843" t="s">
        <v>133</v>
      </c>
      <c r="BY843">
        <v>0</v>
      </c>
      <c r="BZ843">
        <v>12</v>
      </c>
      <c r="CA843" t="s">
        <v>115</v>
      </c>
      <c r="CC843" t="s">
        <v>1151</v>
      </c>
      <c r="CD843" t="s">
        <v>1152</v>
      </c>
      <c r="CF843" t="s">
        <v>119</v>
      </c>
      <c r="CG843" t="s">
        <v>120</v>
      </c>
      <c r="CH843" s="3">
        <v>96950</v>
      </c>
      <c r="CI843" s="4">
        <v>9.75</v>
      </c>
      <c r="CJ843" s="4">
        <v>9.75</v>
      </c>
      <c r="CK843" s="4">
        <v>0</v>
      </c>
      <c r="CL843" s="4">
        <v>0</v>
      </c>
      <c r="CM843" t="s">
        <v>136</v>
      </c>
      <c r="CN843" t="s">
        <v>449</v>
      </c>
      <c r="CO843" t="s">
        <v>137</v>
      </c>
      <c r="CQ843" t="s">
        <v>115</v>
      </c>
      <c r="CR843" t="s">
        <v>138</v>
      </c>
      <c r="CS843" t="s">
        <v>139</v>
      </c>
      <c r="CT843" t="s">
        <v>139</v>
      </c>
      <c r="CU843" t="s">
        <v>139</v>
      </c>
      <c r="CV843" t="s">
        <v>138</v>
      </c>
      <c r="CW843" t="s">
        <v>139</v>
      </c>
      <c r="CX843" t="s">
        <v>1153</v>
      </c>
      <c r="CY843" s="10">
        <v>16702346089</v>
      </c>
      <c r="CZ843" t="s">
        <v>1148</v>
      </c>
      <c r="DA843" t="s">
        <v>139</v>
      </c>
      <c r="DB843" t="s">
        <v>138</v>
      </c>
      <c r="DC843" t="s">
        <v>138</v>
      </c>
    </row>
    <row r="844" spans="1:112" ht="14.45" customHeight="1" x14ac:dyDescent="0.25">
      <c r="A844" t="s">
        <v>3611</v>
      </c>
      <c r="B844" t="s">
        <v>158</v>
      </c>
      <c r="C844" s="1">
        <v>45556</v>
      </c>
      <c r="D844" s="1">
        <v>45622</v>
      </c>
      <c r="E844" t="s">
        <v>114</v>
      </c>
      <c r="G844" t="s">
        <v>115</v>
      </c>
      <c r="H844" t="s">
        <v>115</v>
      </c>
      <c r="I844" t="s">
        <v>115</v>
      </c>
      <c r="J844" t="s">
        <v>827</v>
      </c>
      <c r="L844" t="s">
        <v>828</v>
      </c>
      <c r="M844" t="s">
        <v>829</v>
      </c>
      <c r="N844" t="s">
        <v>119</v>
      </c>
      <c r="O844" t="s">
        <v>120</v>
      </c>
      <c r="P844" s="3">
        <v>96950</v>
      </c>
      <c r="Q844" t="s">
        <v>121</v>
      </c>
      <c r="S844" s="10">
        <v>16702353027</v>
      </c>
      <c r="U844" t="s">
        <v>830</v>
      </c>
      <c r="V844">
        <v>561320</v>
      </c>
      <c r="W844" t="s">
        <v>532</v>
      </c>
      <c r="X844" t="s">
        <v>138</v>
      </c>
      <c r="Y844" t="s">
        <v>831</v>
      </c>
      <c r="Z844" t="s">
        <v>832</v>
      </c>
      <c r="AA844" t="s">
        <v>833</v>
      </c>
      <c r="AB844" t="s">
        <v>295</v>
      </c>
      <c r="AC844" t="s">
        <v>828</v>
      </c>
      <c r="AD844" t="s">
        <v>829</v>
      </c>
      <c r="AE844" t="s">
        <v>119</v>
      </c>
      <c r="AF844" t="s">
        <v>120</v>
      </c>
      <c r="AG844" s="3">
        <v>96950</v>
      </c>
      <c r="AH844" t="s">
        <v>121</v>
      </c>
      <c r="AJ844" s="10">
        <v>16702353027</v>
      </c>
      <c r="AL844" t="s">
        <v>834</v>
      </c>
      <c r="BD844" t="str">
        <f>"37-3011.00"</f>
        <v>37-3011.00</v>
      </c>
      <c r="BE844" t="s">
        <v>927</v>
      </c>
      <c r="BF844" t="s">
        <v>3612</v>
      </c>
      <c r="BG844" t="s">
        <v>2176</v>
      </c>
      <c r="BH844">
        <v>8</v>
      </c>
      <c r="BJ844" s="1">
        <v>45627</v>
      </c>
      <c r="BK844" s="1">
        <v>45991</v>
      </c>
      <c r="BN844">
        <v>35</v>
      </c>
      <c r="BO844">
        <v>0</v>
      </c>
      <c r="BP844">
        <v>7</v>
      </c>
      <c r="BQ844">
        <v>7</v>
      </c>
      <c r="BR844">
        <v>7</v>
      </c>
      <c r="BS844">
        <v>7</v>
      </c>
      <c r="BT844">
        <v>7</v>
      </c>
      <c r="BU844">
        <v>0</v>
      </c>
      <c r="BV844" t="str">
        <f>"7:00 AM"</f>
        <v>7:00 AM</v>
      </c>
      <c r="BW844" t="str">
        <f>"2:00 PM"</f>
        <v>2:00 PM</v>
      </c>
      <c r="BX844" t="s">
        <v>240</v>
      </c>
      <c r="BY844">
        <v>0</v>
      </c>
      <c r="BZ844">
        <v>3</v>
      </c>
      <c r="CA844" t="s">
        <v>115</v>
      </c>
      <c r="CC844" t="s">
        <v>3613</v>
      </c>
      <c r="CD844" t="s">
        <v>838</v>
      </c>
      <c r="CE844" t="s">
        <v>2178</v>
      </c>
      <c r="CF844" t="s">
        <v>119</v>
      </c>
      <c r="CG844" t="s">
        <v>120</v>
      </c>
      <c r="CH844" s="3">
        <v>96950</v>
      </c>
      <c r="CI844" s="4">
        <v>8.57</v>
      </c>
      <c r="CJ844" s="4">
        <v>8.57</v>
      </c>
      <c r="CK844" s="4">
        <v>12.86</v>
      </c>
      <c r="CL844" s="4">
        <v>12.86</v>
      </c>
      <c r="CM844" t="s">
        <v>136</v>
      </c>
      <c r="CN844" t="s">
        <v>240</v>
      </c>
      <c r="CO844" t="s">
        <v>137</v>
      </c>
      <c r="CQ844" t="s">
        <v>115</v>
      </c>
      <c r="CR844" t="s">
        <v>138</v>
      </c>
      <c r="CS844" t="s">
        <v>139</v>
      </c>
      <c r="CT844" t="s">
        <v>138</v>
      </c>
      <c r="CU844" t="s">
        <v>139</v>
      </c>
      <c r="CV844" t="s">
        <v>138</v>
      </c>
      <c r="CW844" t="s">
        <v>139</v>
      </c>
      <c r="CX844" t="s">
        <v>3614</v>
      </c>
      <c r="CY844" s="10">
        <v>16702353027</v>
      </c>
      <c r="CZ844" t="s">
        <v>834</v>
      </c>
      <c r="DA844" t="s">
        <v>139</v>
      </c>
      <c r="DB844" t="s">
        <v>138</v>
      </c>
      <c r="DC844" t="s">
        <v>138</v>
      </c>
    </row>
    <row r="845" spans="1:112" ht="14.45" customHeight="1" x14ac:dyDescent="0.25">
      <c r="A845" t="s">
        <v>6433</v>
      </c>
      <c r="B845" t="s">
        <v>1155</v>
      </c>
      <c r="C845" s="1">
        <v>45581</v>
      </c>
      <c r="D845" s="1">
        <v>45622</v>
      </c>
      <c r="E845" t="s">
        <v>210</v>
      </c>
      <c r="F845" s="1">
        <v>45564</v>
      </c>
      <c r="G845" t="s">
        <v>115</v>
      </c>
      <c r="H845" t="s">
        <v>115</v>
      </c>
      <c r="I845" t="s">
        <v>115</v>
      </c>
      <c r="J845" t="s">
        <v>1436</v>
      </c>
      <c r="L845" t="s">
        <v>1437</v>
      </c>
      <c r="M845" t="s">
        <v>1438</v>
      </c>
      <c r="N845" t="s">
        <v>128</v>
      </c>
      <c r="O845" t="s">
        <v>120</v>
      </c>
      <c r="P845" s="3">
        <v>96950</v>
      </c>
      <c r="Q845" t="s">
        <v>121</v>
      </c>
      <c r="S845" s="10">
        <v>16702858730</v>
      </c>
      <c r="U845" t="s">
        <v>1439</v>
      </c>
      <c r="V845">
        <v>561320</v>
      </c>
      <c r="W845" t="s">
        <v>123</v>
      </c>
      <c r="Y845" t="s">
        <v>1440</v>
      </c>
      <c r="Z845" t="s">
        <v>1441</v>
      </c>
      <c r="AA845" t="s">
        <v>1442</v>
      </c>
      <c r="AB845" t="s">
        <v>223</v>
      </c>
      <c r="AC845" t="s">
        <v>1437</v>
      </c>
      <c r="AD845" t="s">
        <v>1438</v>
      </c>
      <c r="AE845" t="s">
        <v>128</v>
      </c>
      <c r="AF845" t="s">
        <v>120</v>
      </c>
      <c r="AG845" s="3">
        <v>96950</v>
      </c>
      <c r="AH845" t="s">
        <v>121</v>
      </c>
      <c r="AJ845" s="10">
        <v>16702858730</v>
      </c>
      <c r="AL845" t="s">
        <v>1443</v>
      </c>
      <c r="BD845" t="str">
        <f>"35-2014.00"</f>
        <v>35-2014.00</v>
      </c>
      <c r="BE845" t="s">
        <v>221</v>
      </c>
      <c r="BF845" t="s">
        <v>6434</v>
      </c>
      <c r="BG845" t="s">
        <v>223</v>
      </c>
      <c r="BH845">
        <v>10</v>
      </c>
      <c r="BI845">
        <v>9</v>
      </c>
      <c r="BJ845" s="1">
        <v>45566</v>
      </c>
      <c r="BK845" s="1">
        <v>45930</v>
      </c>
      <c r="BL845" s="1">
        <v>45622</v>
      </c>
      <c r="BM845" s="1">
        <v>45930</v>
      </c>
      <c r="BN845">
        <v>35</v>
      </c>
      <c r="BO845">
        <v>0</v>
      </c>
      <c r="BP845">
        <v>7</v>
      </c>
      <c r="BQ845">
        <v>7</v>
      </c>
      <c r="BR845">
        <v>7</v>
      </c>
      <c r="BS845">
        <v>7</v>
      </c>
      <c r="BT845">
        <v>7</v>
      </c>
      <c r="BU845">
        <v>0</v>
      </c>
      <c r="BV845" t="str">
        <f>"7:00 AM"</f>
        <v>7:00 AM</v>
      </c>
      <c r="BW845" t="str">
        <f>"3:00 PM"</f>
        <v>3:00 PM</v>
      </c>
      <c r="BX845" t="s">
        <v>240</v>
      </c>
      <c r="BY845">
        <v>0</v>
      </c>
      <c r="BZ845">
        <v>12</v>
      </c>
      <c r="CA845" t="s">
        <v>115</v>
      </c>
      <c r="CC845" s="2" t="s">
        <v>6435</v>
      </c>
      <c r="CD845" t="s">
        <v>1447</v>
      </c>
      <c r="CE845" t="s">
        <v>1448</v>
      </c>
      <c r="CF845" t="s">
        <v>128</v>
      </c>
      <c r="CG845" t="s">
        <v>120</v>
      </c>
      <c r="CH845" s="3">
        <v>96950</v>
      </c>
      <c r="CI845" s="4">
        <v>8.83</v>
      </c>
      <c r="CJ845" s="4">
        <v>8.83</v>
      </c>
      <c r="CK845" s="4">
        <v>13.25</v>
      </c>
      <c r="CL845" s="4">
        <v>13.25</v>
      </c>
      <c r="CM845" t="s">
        <v>136</v>
      </c>
      <c r="CN845" t="s">
        <v>191</v>
      </c>
      <c r="CO845" t="s">
        <v>137</v>
      </c>
      <c r="CQ845" t="s">
        <v>115</v>
      </c>
      <c r="CR845" t="s">
        <v>138</v>
      </c>
      <c r="CS845" t="s">
        <v>139</v>
      </c>
      <c r="CT845" t="s">
        <v>138</v>
      </c>
      <c r="CU845" t="s">
        <v>139</v>
      </c>
      <c r="CV845" t="s">
        <v>138</v>
      </c>
      <c r="CW845" t="s">
        <v>139</v>
      </c>
      <c r="CX845" s="2" t="s">
        <v>1449</v>
      </c>
      <c r="CY845" s="10">
        <v>16702858730</v>
      </c>
      <c r="CZ845" t="s">
        <v>1443</v>
      </c>
      <c r="DA845" t="s">
        <v>331</v>
      </c>
      <c r="DB845" t="s">
        <v>138</v>
      </c>
      <c r="DC845" t="s">
        <v>115</v>
      </c>
    </row>
    <row r="846" spans="1:112" ht="14.45" customHeight="1" x14ac:dyDescent="0.25">
      <c r="A846" t="s">
        <v>6574</v>
      </c>
      <c r="B846" t="s">
        <v>142</v>
      </c>
      <c r="C846" s="1">
        <v>45620</v>
      </c>
      <c r="D846" s="1">
        <v>45622</v>
      </c>
      <c r="E846" t="s">
        <v>114</v>
      </c>
      <c r="G846" t="s">
        <v>115</v>
      </c>
      <c r="H846" t="s">
        <v>115</v>
      </c>
      <c r="I846" t="s">
        <v>115</v>
      </c>
      <c r="J846" t="s">
        <v>4126</v>
      </c>
      <c r="K846" t="s">
        <v>4127</v>
      </c>
      <c r="L846" t="s">
        <v>4128</v>
      </c>
      <c r="N846" t="s">
        <v>128</v>
      </c>
      <c r="O846" t="s">
        <v>120</v>
      </c>
      <c r="P846" s="3">
        <v>96950</v>
      </c>
      <c r="Q846" t="s">
        <v>121</v>
      </c>
      <c r="S846" s="10">
        <v>16702358778</v>
      </c>
      <c r="U846" t="s">
        <v>1380</v>
      </c>
      <c r="V846">
        <v>23622</v>
      </c>
      <c r="W846" t="s">
        <v>123</v>
      </c>
      <c r="Y846" t="s">
        <v>2486</v>
      </c>
      <c r="Z846" t="s">
        <v>4129</v>
      </c>
      <c r="AA846" t="s">
        <v>4130</v>
      </c>
      <c r="AB846" t="s">
        <v>516</v>
      </c>
      <c r="AC846" t="s">
        <v>6575</v>
      </c>
      <c r="AE846" t="s">
        <v>128</v>
      </c>
      <c r="AF846" t="s">
        <v>120</v>
      </c>
      <c r="AG846" s="3">
        <v>96950</v>
      </c>
      <c r="AH846" t="s">
        <v>121</v>
      </c>
      <c r="AJ846" s="10">
        <v>16702358778</v>
      </c>
      <c r="AL846" t="s">
        <v>3408</v>
      </c>
      <c r="BD846" t="str">
        <f>"53-7021.00"</f>
        <v>53-7021.00</v>
      </c>
      <c r="BE846" t="s">
        <v>5258</v>
      </c>
      <c r="BF846" t="s">
        <v>6576</v>
      </c>
      <c r="BG846" t="s">
        <v>6577</v>
      </c>
      <c r="BH846">
        <v>5</v>
      </c>
      <c r="BJ846" s="1">
        <v>45658</v>
      </c>
      <c r="BK846" s="1">
        <v>46022</v>
      </c>
      <c r="BN846">
        <v>40</v>
      </c>
      <c r="BO846">
        <v>0</v>
      </c>
      <c r="BP846">
        <v>8</v>
      </c>
      <c r="BQ846">
        <v>8</v>
      </c>
      <c r="BR846">
        <v>8</v>
      </c>
      <c r="BS846">
        <v>8</v>
      </c>
      <c r="BT846">
        <v>8</v>
      </c>
      <c r="BU846">
        <v>0</v>
      </c>
      <c r="BV846" t="str">
        <f>"7:30 AM"</f>
        <v>7:30 AM</v>
      </c>
      <c r="BW846" t="str">
        <f>"4:30 PM"</f>
        <v>4:30 PM</v>
      </c>
      <c r="BX846" t="s">
        <v>133</v>
      </c>
      <c r="BY846">
        <v>0</v>
      </c>
      <c r="BZ846">
        <v>12</v>
      </c>
      <c r="CA846" t="s">
        <v>115</v>
      </c>
      <c r="CC846" t="s">
        <v>6578</v>
      </c>
      <c r="CD846" t="s">
        <v>4128</v>
      </c>
      <c r="CF846" t="s">
        <v>128</v>
      </c>
      <c r="CG846" t="s">
        <v>120</v>
      </c>
      <c r="CH846" s="3">
        <v>96950</v>
      </c>
      <c r="CI846" s="4">
        <v>8.91</v>
      </c>
      <c r="CJ846" s="4">
        <v>8.91</v>
      </c>
      <c r="CK846" s="4">
        <v>13.37</v>
      </c>
      <c r="CL846" s="4">
        <v>13.37</v>
      </c>
      <c r="CM846" t="s">
        <v>136</v>
      </c>
      <c r="CN846" t="s">
        <v>139</v>
      </c>
      <c r="CO846" t="s">
        <v>173</v>
      </c>
      <c r="CQ846" t="s">
        <v>115</v>
      </c>
      <c r="CR846" t="s">
        <v>138</v>
      </c>
      <c r="CS846" t="s">
        <v>138</v>
      </c>
      <c r="CT846" t="s">
        <v>138</v>
      </c>
      <c r="CU846" t="s">
        <v>139</v>
      </c>
      <c r="CV846" t="s">
        <v>138</v>
      </c>
      <c r="CW846" t="s">
        <v>138</v>
      </c>
      <c r="CX846" t="s">
        <v>6579</v>
      </c>
      <c r="CY846" s="10">
        <v>16702358778</v>
      </c>
      <c r="CZ846" t="s">
        <v>3408</v>
      </c>
      <c r="DA846" t="s">
        <v>139</v>
      </c>
      <c r="DB846" t="s">
        <v>138</v>
      </c>
      <c r="DC846" t="s">
        <v>115</v>
      </c>
    </row>
    <row r="847" spans="1:112" ht="14.45" customHeight="1" x14ac:dyDescent="0.25">
      <c r="A847" t="s">
        <v>6880</v>
      </c>
      <c r="B847" t="s">
        <v>1155</v>
      </c>
      <c r="C847" s="1">
        <v>45552</v>
      </c>
      <c r="D847" s="1">
        <v>45622</v>
      </c>
      <c r="E847" t="s">
        <v>114</v>
      </c>
      <c r="G847" t="s">
        <v>115</v>
      </c>
      <c r="H847" t="s">
        <v>115</v>
      </c>
      <c r="I847" t="s">
        <v>115</v>
      </c>
      <c r="J847" t="s">
        <v>4544</v>
      </c>
      <c r="L847" t="s">
        <v>1813</v>
      </c>
      <c r="M847" t="s">
        <v>6881</v>
      </c>
      <c r="N847" t="s">
        <v>128</v>
      </c>
      <c r="O847" t="s">
        <v>120</v>
      </c>
      <c r="P847" s="3">
        <v>96950</v>
      </c>
      <c r="Q847" t="s">
        <v>121</v>
      </c>
      <c r="R847" t="s">
        <v>139</v>
      </c>
      <c r="S847" s="10">
        <v>16707852508</v>
      </c>
      <c r="U847" t="s">
        <v>4546</v>
      </c>
      <c r="V847">
        <v>561720</v>
      </c>
      <c r="W847" t="s">
        <v>123</v>
      </c>
      <c r="Y847" t="s">
        <v>1691</v>
      </c>
      <c r="Z847" t="s">
        <v>1692</v>
      </c>
      <c r="AA847" t="s">
        <v>1693</v>
      </c>
      <c r="AB847" t="s">
        <v>126</v>
      </c>
      <c r="AC847" t="s">
        <v>1813</v>
      </c>
      <c r="AD847" t="s">
        <v>6881</v>
      </c>
      <c r="AE847" t="s">
        <v>128</v>
      </c>
      <c r="AF847" t="s">
        <v>120</v>
      </c>
      <c r="AG847" s="3">
        <v>96950</v>
      </c>
      <c r="AH847" t="s">
        <v>121</v>
      </c>
      <c r="AJ847" s="10">
        <v>16707852508</v>
      </c>
      <c r="AL847" t="s">
        <v>4552</v>
      </c>
      <c r="BD847" t="str">
        <f>"37-2012.00"</f>
        <v>37-2012.00</v>
      </c>
      <c r="BE847" t="s">
        <v>647</v>
      </c>
      <c r="BF847" t="s">
        <v>6882</v>
      </c>
      <c r="BG847" t="s">
        <v>4549</v>
      </c>
      <c r="BH847">
        <v>10</v>
      </c>
      <c r="BI847">
        <v>9</v>
      </c>
      <c r="BJ847" s="1">
        <v>45566</v>
      </c>
      <c r="BK847" s="1">
        <v>45930</v>
      </c>
      <c r="BL847" s="1">
        <v>45622</v>
      </c>
      <c r="BM847" s="1">
        <v>45930</v>
      </c>
      <c r="BN847">
        <v>35</v>
      </c>
      <c r="BO847">
        <v>0</v>
      </c>
      <c r="BP847">
        <v>7</v>
      </c>
      <c r="BQ847">
        <v>7</v>
      </c>
      <c r="BR847">
        <v>7</v>
      </c>
      <c r="BS847">
        <v>7</v>
      </c>
      <c r="BT847">
        <v>7</v>
      </c>
      <c r="BU847">
        <v>0</v>
      </c>
      <c r="BV847" t="str">
        <f>"9:00 AM"</f>
        <v>9:00 AM</v>
      </c>
      <c r="BW847" t="str">
        <f>"5:00 PM"</f>
        <v>5:00 PM</v>
      </c>
      <c r="BX847" t="s">
        <v>240</v>
      </c>
      <c r="BY847">
        <v>0</v>
      </c>
      <c r="BZ847">
        <v>3</v>
      </c>
      <c r="CA847" t="s">
        <v>115</v>
      </c>
      <c r="CC847" t="s">
        <v>6883</v>
      </c>
      <c r="CD847" t="s">
        <v>1813</v>
      </c>
      <c r="CE847" t="s">
        <v>6881</v>
      </c>
      <c r="CF847" t="s">
        <v>128</v>
      </c>
      <c r="CG847" t="s">
        <v>120</v>
      </c>
      <c r="CH847" s="3">
        <v>96950</v>
      </c>
      <c r="CI847" s="4">
        <v>7.77</v>
      </c>
      <c r="CK847" s="4">
        <v>11.66</v>
      </c>
      <c r="CM847" t="s">
        <v>136</v>
      </c>
      <c r="CN847" t="s">
        <v>224</v>
      </c>
      <c r="CO847" t="s">
        <v>137</v>
      </c>
      <c r="CQ847" t="s">
        <v>115</v>
      </c>
      <c r="CR847" t="s">
        <v>138</v>
      </c>
      <c r="CS847" t="s">
        <v>139</v>
      </c>
      <c r="CT847" t="s">
        <v>138</v>
      </c>
      <c r="CU847" t="s">
        <v>139</v>
      </c>
      <c r="CV847" t="s">
        <v>138</v>
      </c>
      <c r="CW847" t="s">
        <v>139</v>
      </c>
      <c r="CX847" t="s">
        <v>6884</v>
      </c>
      <c r="CY847" s="10">
        <v>16708385436</v>
      </c>
      <c r="CZ847" t="s">
        <v>4552</v>
      </c>
      <c r="DA847" t="s">
        <v>6885</v>
      </c>
      <c r="DB847" t="s">
        <v>138</v>
      </c>
      <c r="DC847" t="s">
        <v>115</v>
      </c>
    </row>
    <row r="848" spans="1:112" ht="14.45" customHeight="1" x14ac:dyDescent="0.25">
      <c r="A848" t="s">
        <v>7098</v>
      </c>
      <c r="B848" t="s">
        <v>248</v>
      </c>
      <c r="C848" s="1">
        <v>45566</v>
      </c>
      <c r="D848" s="1">
        <v>45622</v>
      </c>
      <c r="E848" t="s">
        <v>114</v>
      </c>
      <c r="G848" t="s">
        <v>138</v>
      </c>
      <c r="H848" t="s">
        <v>138</v>
      </c>
      <c r="I848" t="s">
        <v>115</v>
      </c>
      <c r="J848" t="s">
        <v>3037</v>
      </c>
      <c r="L848" t="s">
        <v>593</v>
      </c>
      <c r="N848" t="s">
        <v>119</v>
      </c>
      <c r="O848" t="s">
        <v>120</v>
      </c>
      <c r="P848" s="3">
        <v>96950</v>
      </c>
      <c r="Q848" t="s">
        <v>121</v>
      </c>
      <c r="S848" s="10">
        <v>16702850063</v>
      </c>
      <c r="U848" t="s">
        <v>594</v>
      </c>
      <c r="V848">
        <v>812111</v>
      </c>
      <c r="W848" t="s">
        <v>123</v>
      </c>
      <c r="Y848" t="s">
        <v>994</v>
      </c>
      <c r="Z848" t="s">
        <v>995</v>
      </c>
      <c r="AA848" t="s">
        <v>996</v>
      </c>
      <c r="AB848" t="s">
        <v>516</v>
      </c>
      <c r="AC848" t="s">
        <v>4397</v>
      </c>
      <c r="AE848" t="s">
        <v>119</v>
      </c>
      <c r="AF848" t="s">
        <v>120</v>
      </c>
      <c r="AG848" s="3">
        <v>96950</v>
      </c>
      <c r="AH848" t="s">
        <v>121</v>
      </c>
      <c r="AJ848" s="10">
        <v>16702850063</v>
      </c>
      <c r="AL848" t="s">
        <v>599</v>
      </c>
      <c r="BD848" t="str">
        <f>"39-5011.00"</f>
        <v>39-5011.00</v>
      </c>
      <c r="BE848" t="s">
        <v>2181</v>
      </c>
      <c r="BF848" t="s">
        <v>7099</v>
      </c>
      <c r="BG848" t="s">
        <v>1774</v>
      </c>
      <c r="BH848">
        <v>5</v>
      </c>
      <c r="BI848">
        <v>5</v>
      </c>
      <c r="BJ848" s="1">
        <v>45581</v>
      </c>
      <c r="BK848" s="1">
        <v>45930</v>
      </c>
      <c r="BL848" s="1">
        <v>45622</v>
      </c>
      <c r="BM848" s="1">
        <v>45930</v>
      </c>
      <c r="BN848">
        <v>40</v>
      </c>
      <c r="BO848">
        <v>0</v>
      </c>
      <c r="BP848">
        <v>8</v>
      </c>
      <c r="BQ848">
        <v>8</v>
      </c>
      <c r="BR848">
        <v>8</v>
      </c>
      <c r="BS848">
        <v>8</v>
      </c>
      <c r="BT848">
        <v>8</v>
      </c>
      <c r="BU848">
        <v>0</v>
      </c>
      <c r="BV848" t="str">
        <f>"8:55 AM"</f>
        <v>8:55 AM</v>
      </c>
      <c r="BW848" t="str">
        <f>"5:55 PM"</f>
        <v>5:55 PM</v>
      </c>
      <c r="BX848" t="s">
        <v>133</v>
      </c>
      <c r="BY848">
        <v>0</v>
      </c>
      <c r="BZ848">
        <v>3</v>
      </c>
      <c r="CA848" t="s">
        <v>115</v>
      </c>
      <c r="CC848" t="s">
        <v>7100</v>
      </c>
      <c r="CD848" t="s">
        <v>1375</v>
      </c>
      <c r="CE848" t="s">
        <v>593</v>
      </c>
      <c r="CF848" t="s">
        <v>119</v>
      </c>
      <c r="CG848" t="s">
        <v>120</v>
      </c>
      <c r="CH848" s="3">
        <v>96950</v>
      </c>
      <c r="CI848" s="4">
        <v>8.14</v>
      </c>
      <c r="CJ848" s="4">
        <v>8.14</v>
      </c>
      <c r="CK848" s="4">
        <v>12.21</v>
      </c>
      <c r="CL848" s="4">
        <v>12.21</v>
      </c>
      <c r="CM848" t="s">
        <v>136</v>
      </c>
      <c r="CN848" t="s">
        <v>3041</v>
      </c>
      <c r="CO848" t="s">
        <v>137</v>
      </c>
      <c r="CQ848" t="s">
        <v>115</v>
      </c>
      <c r="CR848" t="s">
        <v>138</v>
      </c>
      <c r="CS848" t="s">
        <v>138</v>
      </c>
      <c r="CT848" t="s">
        <v>138</v>
      </c>
      <c r="CU848" t="s">
        <v>139</v>
      </c>
      <c r="CV848" t="s">
        <v>138</v>
      </c>
      <c r="CW848" t="s">
        <v>138</v>
      </c>
      <c r="CX848" s="2" t="s">
        <v>7101</v>
      </c>
      <c r="CY848" s="10">
        <v>16702850063</v>
      </c>
      <c r="CZ848" t="s">
        <v>599</v>
      </c>
      <c r="DA848" t="s">
        <v>139</v>
      </c>
      <c r="DB848" t="s">
        <v>138</v>
      </c>
      <c r="DC848" t="s">
        <v>115</v>
      </c>
    </row>
    <row r="849" spans="1:112" ht="14.45" customHeight="1" x14ac:dyDescent="0.25">
      <c r="A849" t="s">
        <v>8230</v>
      </c>
      <c r="B849" t="s">
        <v>142</v>
      </c>
      <c r="C849" s="1">
        <v>45620</v>
      </c>
      <c r="D849" s="1">
        <v>45622</v>
      </c>
      <c r="E849" t="s">
        <v>114</v>
      </c>
      <c r="G849" t="s">
        <v>115</v>
      </c>
      <c r="H849" t="s">
        <v>115</v>
      </c>
      <c r="I849" t="s">
        <v>115</v>
      </c>
      <c r="J849" t="s">
        <v>4126</v>
      </c>
      <c r="K849" t="s">
        <v>4127</v>
      </c>
      <c r="L849" t="s">
        <v>4128</v>
      </c>
      <c r="N849" t="s">
        <v>128</v>
      </c>
      <c r="O849" t="s">
        <v>120</v>
      </c>
      <c r="P849" s="3">
        <v>96950</v>
      </c>
      <c r="Q849" t="s">
        <v>121</v>
      </c>
      <c r="S849" s="10">
        <v>16702358778</v>
      </c>
      <c r="U849" t="s">
        <v>1380</v>
      </c>
      <c r="V849">
        <v>23622</v>
      </c>
      <c r="W849" t="s">
        <v>123</v>
      </c>
      <c r="Y849" t="s">
        <v>2486</v>
      </c>
      <c r="Z849" t="s">
        <v>4129</v>
      </c>
      <c r="AA849" t="s">
        <v>4130</v>
      </c>
      <c r="AB849" t="s">
        <v>516</v>
      </c>
      <c r="AC849" t="s">
        <v>4128</v>
      </c>
      <c r="AE849" t="s">
        <v>128</v>
      </c>
      <c r="AF849" t="s">
        <v>120</v>
      </c>
      <c r="AG849" s="3">
        <v>96950</v>
      </c>
      <c r="AH849" t="s">
        <v>121</v>
      </c>
      <c r="AJ849" s="10">
        <v>16702358778</v>
      </c>
      <c r="AL849" t="s">
        <v>3408</v>
      </c>
      <c r="BD849" t="str">
        <f>"53-3032.00"</f>
        <v>53-3032.00</v>
      </c>
      <c r="BE849" t="s">
        <v>2554</v>
      </c>
      <c r="BF849" t="s">
        <v>8231</v>
      </c>
      <c r="BG849" t="s">
        <v>8232</v>
      </c>
      <c r="BH849">
        <v>5</v>
      </c>
      <c r="BJ849" s="1">
        <v>45658</v>
      </c>
      <c r="BK849" s="1">
        <v>46022</v>
      </c>
      <c r="BN849">
        <v>40</v>
      </c>
      <c r="BO849">
        <v>0</v>
      </c>
      <c r="BP849">
        <v>8</v>
      </c>
      <c r="BQ849">
        <v>8</v>
      </c>
      <c r="BR849">
        <v>8</v>
      </c>
      <c r="BS849">
        <v>8</v>
      </c>
      <c r="BT849">
        <v>8</v>
      </c>
      <c r="BU849">
        <v>0</v>
      </c>
      <c r="BV849" t="str">
        <f>"7:30 AM"</f>
        <v>7:30 AM</v>
      </c>
      <c r="BW849" t="str">
        <f>"4:30 PM"</f>
        <v>4:30 PM</v>
      </c>
      <c r="BX849" t="s">
        <v>133</v>
      </c>
      <c r="BY849">
        <v>0</v>
      </c>
      <c r="BZ849">
        <v>6</v>
      </c>
      <c r="CA849" t="s">
        <v>115</v>
      </c>
      <c r="CC849" t="s">
        <v>8233</v>
      </c>
      <c r="CD849" t="s">
        <v>4128</v>
      </c>
      <c r="CF849" t="s">
        <v>128</v>
      </c>
      <c r="CG849" t="s">
        <v>120</v>
      </c>
      <c r="CH849" s="3">
        <v>96950</v>
      </c>
      <c r="CI849" s="4">
        <v>11.31</v>
      </c>
      <c r="CJ849" s="4">
        <v>11.31</v>
      </c>
      <c r="CK849" s="4">
        <v>16.97</v>
      </c>
      <c r="CL849" s="4">
        <v>16.97</v>
      </c>
      <c r="CM849" t="s">
        <v>136</v>
      </c>
      <c r="CN849" t="s">
        <v>139</v>
      </c>
      <c r="CO849" t="s">
        <v>173</v>
      </c>
      <c r="CQ849" t="s">
        <v>115</v>
      </c>
      <c r="CR849" t="s">
        <v>138</v>
      </c>
      <c r="CS849" t="s">
        <v>138</v>
      </c>
      <c r="CT849" t="s">
        <v>138</v>
      </c>
      <c r="CU849" t="s">
        <v>139</v>
      </c>
      <c r="CV849" t="s">
        <v>138</v>
      </c>
      <c r="CW849" t="s">
        <v>138</v>
      </c>
      <c r="CX849" t="s">
        <v>6579</v>
      </c>
      <c r="CY849" s="10">
        <v>16702358778</v>
      </c>
      <c r="CZ849" t="s">
        <v>3408</v>
      </c>
      <c r="DA849" t="s">
        <v>139</v>
      </c>
      <c r="DB849" t="s">
        <v>138</v>
      </c>
      <c r="DC849" t="s">
        <v>115</v>
      </c>
    </row>
    <row r="850" spans="1:112" ht="14.45" customHeight="1" x14ac:dyDescent="0.25">
      <c r="A850" t="s">
        <v>9840</v>
      </c>
      <c r="B850" t="s">
        <v>248</v>
      </c>
      <c r="C850" s="1">
        <v>45566</v>
      </c>
      <c r="D850" s="1">
        <v>45622</v>
      </c>
      <c r="E850" t="s">
        <v>114</v>
      </c>
      <c r="G850" t="s">
        <v>138</v>
      </c>
      <c r="H850" t="s">
        <v>138</v>
      </c>
      <c r="I850" t="s">
        <v>115</v>
      </c>
      <c r="J850" t="s">
        <v>3037</v>
      </c>
      <c r="L850" t="s">
        <v>4397</v>
      </c>
      <c r="N850" t="s">
        <v>119</v>
      </c>
      <c r="O850" t="s">
        <v>120</v>
      </c>
      <c r="P850" s="3">
        <v>96950</v>
      </c>
      <c r="Q850" t="s">
        <v>121</v>
      </c>
      <c r="S850" s="10">
        <v>16702850063</v>
      </c>
      <c r="U850" t="s">
        <v>594</v>
      </c>
      <c r="V850">
        <v>722310</v>
      </c>
      <c r="W850" t="s">
        <v>123</v>
      </c>
      <c r="Y850" t="s">
        <v>994</v>
      </c>
      <c r="Z850" t="s">
        <v>995</v>
      </c>
      <c r="AA850" t="s">
        <v>996</v>
      </c>
      <c r="AB850" t="s">
        <v>235</v>
      </c>
      <c r="AC850" t="s">
        <v>4397</v>
      </c>
      <c r="AE850" t="s">
        <v>119</v>
      </c>
      <c r="AF850" t="s">
        <v>120</v>
      </c>
      <c r="AG850" s="3">
        <v>96950</v>
      </c>
      <c r="AH850" t="s">
        <v>121</v>
      </c>
      <c r="AJ850" s="10">
        <v>16702850063</v>
      </c>
      <c r="AL850" t="s">
        <v>599</v>
      </c>
      <c r="BD850" t="str">
        <f>"35-2014.00"</f>
        <v>35-2014.00</v>
      </c>
      <c r="BE850" t="s">
        <v>221</v>
      </c>
      <c r="BF850" t="s">
        <v>9841</v>
      </c>
      <c r="BG850" t="s">
        <v>373</v>
      </c>
      <c r="BH850">
        <v>5</v>
      </c>
      <c r="BI850">
        <v>5</v>
      </c>
      <c r="BJ850" s="1">
        <v>45581</v>
      </c>
      <c r="BK850" s="1">
        <v>45930</v>
      </c>
      <c r="BL850" s="1">
        <v>45622</v>
      </c>
      <c r="BM850" s="1">
        <v>45930</v>
      </c>
      <c r="BN850">
        <v>40</v>
      </c>
      <c r="BO850">
        <v>0</v>
      </c>
      <c r="BP850">
        <v>8</v>
      </c>
      <c r="BQ850">
        <v>8</v>
      </c>
      <c r="BR850">
        <v>8</v>
      </c>
      <c r="BS850">
        <v>8</v>
      </c>
      <c r="BT850">
        <v>8</v>
      </c>
      <c r="BU850">
        <v>0</v>
      </c>
      <c r="BV850" t="str">
        <f>"8:55 AM"</f>
        <v>8:55 AM</v>
      </c>
      <c r="BW850" t="str">
        <f>"5:55 PM"</f>
        <v>5:55 PM</v>
      </c>
      <c r="BX850" t="s">
        <v>240</v>
      </c>
      <c r="BY850">
        <v>0</v>
      </c>
      <c r="BZ850">
        <v>6</v>
      </c>
      <c r="CA850" t="s">
        <v>115</v>
      </c>
      <c r="CC850" t="s">
        <v>9842</v>
      </c>
      <c r="CD850" t="s">
        <v>1375</v>
      </c>
      <c r="CE850" t="s">
        <v>4397</v>
      </c>
      <c r="CF850" t="s">
        <v>119</v>
      </c>
      <c r="CG850" t="s">
        <v>120</v>
      </c>
      <c r="CH850" s="3">
        <v>96950</v>
      </c>
      <c r="CI850" s="4">
        <v>8.83</v>
      </c>
      <c r="CJ850" s="4">
        <v>8.83</v>
      </c>
      <c r="CK850" s="4">
        <v>13.25</v>
      </c>
      <c r="CL850" s="4">
        <v>13.25</v>
      </c>
      <c r="CM850" t="s">
        <v>136</v>
      </c>
      <c r="CN850" t="s">
        <v>3041</v>
      </c>
      <c r="CO850" t="s">
        <v>137</v>
      </c>
      <c r="CQ850" t="s">
        <v>115</v>
      </c>
      <c r="CR850" t="s">
        <v>138</v>
      </c>
      <c r="CS850" t="s">
        <v>138</v>
      </c>
      <c r="CT850" t="s">
        <v>138</v>
      </c>
      <c r="CU850" t="s">
        <v>139</v>
      </c>
      <c r="CV850" t="s">
        <v>138</v>
      </c>
      <c r="CW850" t="s">
        <v>138</v>
      </c>
      <c r="CX850" s="2" t="s">
        <v>9843</v>
      </c>
      <c r="CY850" s="10">
        <v>16702850063</v>
      </c>
      <c r="CZ850" t="s">
        <v>599</v>
      </c>
      <c r="DA850" t="s">
        <v>139</v>
      </c>
      <c r="DB850" t="s">
        <v>138</v>
      </c>
      <c r="DC850" t="s">
        <v>115</v>
      </c>
    </row>
    <row r="851" spans="1:112" ht="14.45" customHeight="1" x14ac:dyDescent="0.25">
      <c r="A851" t="s">
        <v>10477</v>
      </c>
      <c r="B851" t="s">
        <v>248</v>
      </c>
      <c r="C851" s="1">
        <v>45566</v>
      </c>
      <c r="D851" s="1">
        <v>45622</v>
      </c>
      <c r="E851" t="s">
        <v>114</v>
      </c>
      <c r="G851" t="s">
        <v>115</v>
      </c>
      <c r="H851" t="s">
        <v>115</v>
      </c>
      <c r="I851" t="s">
        <v>115</v>
      </c>
      <c r="J851" t="s">
        <v>6030</v>
      </c>
      <c r="K851" t="s">
        <v>8780</v>
      </c>
      <c r="L851" t="s">
        <v>6032</v>
      </c>
      <c r="M851" t="s">
        <v>6033</v>
      </c>
      <c r="N851" t="s">
        <v>128</v>
      </c>
      <c r="O851" t="s">
        <v>120</v>
      </c>
      <c r="P851" s="3">
        <v>96950</v>
      </c>
      <c r="Q851" t="s">
        <v>121</v>
      </c>
      <c r="S851" s="10">
        <v>16702332374</v>
      </c>
      <c r="U851" t="s">
        <v>5920</v>
      </c>
      <c r="V851">
        <v>531110</v>
      </c>
      <c r="W851" t="s">
        <v>123</v>
      </c>
      <c r="Y851" t="s">
        <v>5921</v>
      </c>
      <c r="Z851" t="s">
        <v>5922</v>
      </c>
      <c r="AA851" t="s">
        <v>5923</v>
      </c>
      <c r="AB851" t="s">
        <v>126</v>
      </c>
      <c r="AC851" t="s">
        <v>6032</v>
      </c>
      <c r="AD851" t="s">
        <v>6033</v>
      </c>
      <c r="AE851" t="s">
        <v>128</v>
      </c>
      <c r="AF851" t="s">
        <v>120</v>
      </c>
      <c r="AG851" s="3">
        <v>96950</v>
      </c>
      <c r="AH851" t="s">
        <v>121</v>
      </c>
      <c r="AJ851" s="10">
        <v>16702332374</v>
      </c>
      <c r="AL851" t="s">
        <v>5924</v>
      </c>
      <c r="BD851" t="str">
        <f>"49-9071.00"</f>
        <v>49-9071.00</v>
      </c>
      <c r="BE851" t="s">
        <v>169</v>
      </c>
      <c r="BF851" t="s">
        <v>10478</v>
      </c>
      <c r="BG851" t="s">
        <v>1884</v>
      </c>
      <c r="BH851">
        <v>2</v>
      </c>
      <c r="BI851">
        <v>2</v>
      </c>
      <c r="BJ851" s="1">
        <v>45627</v>
      </c>
      <c r="BK851" s="1">
        <v>45991</v>
      </c>
      <c r="BL851" s="1">
        <v>45627</v>
      </c>
      <c r="BM851" s="1">
        <v>45991</v>
      </c>
      <c r="BN851">
        <v>35</v>
      </c>
      <c r="BO851">
        <v>0</v>
      </c>
      <c r="BP851">
        <v>7</v>
      </c>
      <c r="BQ851">
        <v>7</v>
      </c>
      <c r="BR851">
        <v>7</v>
      </c>
      <c r="BS851">
        <v>7</v>
      </c>
      <c r="BT851">
        <v>7</v>
      </c>
      <c r="BU851">
        <v>0</v>
      </c>
      <c r="BV851" t="str">
        <f>"9:00 AM"</f>
        <v>9:00 AM</v>
      </c>
      <c r="BW851" t="str">
        <f>"5:00 PM"</f>
        <v>5:00 PM</v>
      </c>
      <c r="BX851" t="s">
        <v>133</v>
      </c>
      <c r="BY851">
        <v>0</v>
      </c>
      <c r="BZ851">
        <v>12</v>
      </c>
      <c r="CA851" t="s">
        <v>115</v>
      </c>
      <c r="CC851" s="2" t="s">
        <v>10479</v>
      </c>
      <c r="CD851" t="s">
        <v>10480</v>
      </c>
      <c r="CF851" t="s">
        <v>128</v>
      </c>
      <c r="CG851" t="s">
        <v>120</v>
      </c>
      <c r="CH851" s="3">
        <v>96950</v>
      </c>
      <c r="CI851" s="4">
        <v>9.75</v>
      </c>
      <c r="CJ851" s="4">
        <v>9.75</v>
      </c>
      <c r="CK851" s="4">
        <v>14.62</v>
      </c>
      <c r="CL851" s="4">
        <v>14.62</v>
      </c>
      <c r="CM851" t="s">
        <v>136</v>
      </c>
      <c r="CN851" t="s">
        <v>6036</v>
      </c>
      <c r="CO851" t="s">
        <v>137</v>
      </c>
      <c r="CQ851" t="s">
        <v>115</v>
      </c>
      <c r="CR851" t="s">
        <v>138</v>
      </c>
      <c r="CS851" t="s">
        <v>139</v>
      </c>
      <c r="CT851" t="s">
        <v>138</v>
      </c>
      <c r="CU851" t="s">
        <v>139</v>
      </c>
      <c r="CV851" t="s">
        <v>138</v>
      </c>
      <c r="CW851" t="s">
        <v>139</v>
      </c>
      <c r="CX851" s="2" t="s">
        <v>10481</v>
      </c>
      <c r="CY851" s="10">
        <v>16702332374</v>
      </c>
      <c r="CZ851" t="s">
        <v>6037</v>
      </c>
      <c r="DA851" t="s">
        <v>139</v>
      </c>
      <c r="DB851" t="s">
        <v>138</v>
      </c>
      <c r="DC851" t="s">
        <v>115</v>
      </c>
    </row>
    <row r="852" spans="1:112" ht="14.45" customHeight="1" x14ac:dyDescent="0.25">
      <c r="A852" t="s">
        <v>11266</v>
      </c>
      <c r="B852" t="s">
        <v>1155</v>
      </c>
      <c r="C852" s="1">
        <v>45554</v>
      </c>
      <c r="D852" s="1">
        <v>45622</v>
      </c>
      <c r="E852" t="s">
        <v>114</v>
      </c>
      <c r="G852" t="s">
        <v>115</v>
      </c>
      <c r="H852" t="s">
        <v>115</v>
      </c>
      <c r="I852" t="s">
        <v>115</v>
      </c>
      <c r="J852" t="s">
        <v>4647</v>
      </c>
      <c r="K852" t="s">
        <v>4648</v>
      </c>
      <c r="L852" t="s">
        <v>4649</v>
      </c>
      <c r="M852" t="s">
        <v>13931</v>
      </c>
      <c r="N852" t="s">
        <v>128</v>
      </c>
      <c r="O852" t="s">
        <v>120</v>
      </c>
      <c r="P852" s="3">
        <v>96950</v>
      </c>
      <c r="Q852" t="s">
        <v>121</v>
      </c>
      <c r="S852" s="10">
        <v>16702875905</v>
      </c>
      <c r="U852" t="s">
        <v>4650</v>
      </c>
      <c r="V852">
        <v>561720</v>
      </c>
      <c r="W852" t="s">
        <v>123</v>
      </c>
      <c r="Y852" t="s">
        <v>4651</v>
      </c>
      <c r="Z852" t="s">
        <v>4652</v>
      </c>
      <c r="AA852" t="s">
        <v>4213</v>
      </c>
      <c r="AB852" t="s">
        <v>997</v>
      </c>
      <c r="AC852" t="s">
        <v>4653</v>
      </c>
      <c r="AD852" t="s">
        <v>4654</v>
      </c>
      <c r="AE852" t="s">
        <v>128</v>
      </c>
      <c r="AF852" t="s">
        <v>120</v>
      </c>
      <c r="AG852" s="3">
        <v>96950</v>
      </c>
      <c r="AH852" t="s">
        <v>121</v>
      </c>
      <c r="AJ852" s="10">
        <v>16702875905</v>
      </c>
      <c r="AL852" t="s">
        <v>4655</v>
      </c>
      <c r="BD852" t="str">
        <f>"37-2011.00"</f>
        <v>37-2011.00</v>
      </c>
      <c r="BE852" t="s">
        <v>1133</v>
      </c>
      <c r="BF852" t="s">
        <v>4656</v>
      </c>
      <c r="BG852" t="s">
        <v>2358</v>
      </c>
      <c r="BH852">
        <v>4</v>
      </c>
      <c r="BI852">
        <v>2</v>
      </c>
      <c r="BJ852" s="1">
        <v>45627</v>
      </c>
      <c r="BK852" s="1">
        <v>45991</v>
      </c>
      <c r="BL852" s="1">
        <v>45627</v>
      </c>
      <c r="BM852" s="1">
        <v>45991</v>
      </c>
      <c r="BN852">
        <v>36</v>
      </c>
      <c r="BO852">
        <v>0</v>
      </c>
      <c r="BP852">
        <v>6</v>
      </c>
      <c r="BQ852">
        <v>6</v>
      </c>
      <c r="BR852">
        <v>8</v>
      </c>
      <c r="BS852">
        <v>4</v>
      </c>
      <c r="BT852">
        <v>8</v>
      </c>
      <c r="BU852">
        <v>4</v>
      </c>
      <c r="BV852" t="str">
        <f>"8:00 AM"</f>
        <v>8:00 AM</v>
      </c>
      <c r="BW852" t="str">
        <f>"6:00 PM"</f>
        <v>6:00 PM</v>
      </c>
      <c r="BX852" t="s">
        <v>240</v>
      </c>
      <c r="BY852">
        <v>0</v>
      </c>
      <c r="BZ852">
        <v>0</v>
      </c>
      <c r="CA852" t="s">
        <v>115</v>
      </c>
      <c r="CC852" t="s">
        <v>6601</v>
      </c>
      <c r="CD852" t="s">
        <v>1211</v>
      </c>
      <c r="CF852" t="s">
        <v>128</v>
      </c>
      <c r="CG852" t="s">
        <v>120</v>
      </c>
      <c r="CH852" s="3">
        <v>96950</v>
      </c>
      <c r="CI852" s="4">
        <v>8.2899999999999991</v>
      </c>
      <c r="CJ852" s="4">
        <v>8.2899999999999991</v>
      </c>
      <c r="CK852" s="4">
        <v>12.44</v>
      </c>
      <c r="CL852" s="4">
        <v>12.44</v>
      </c>
      <c r="CM852" t="s">
        <v>136</v>
      </c>
      <c r="CN852" t="s">
        <v>224</v>
      </c>
      <c r="CO852" t="s">
        <v>137</v>
      </c>
      <c r="CQ852" t="s">
        <v>138</v>
      </c>
      <c r="CR852" t="s">
        <v>138</v>
      </c>
      <c r="CS852" t="s">
        <v>138</v>
      </c>
      <c r="CT852" t="s">
        <v>138</v>
      </c>
      <c r="CU852" t="s">
        <v>139</v>
      </c>
      <c r="CV852" t="s">
        <v>138</v>
      </c>
      <c r="CW852" t="s">
        <v>139</v>
      </c>
      <c r="CX852" t="s">
        <v>224</v>
      </c>
      <c r="CY852" s="10">
        <v>16702875905</v>
      </c>
      <c r="CZ852" t="s">
        <v>4655</v>
      </c>
      <c r="DA852" t="s">
        <v>139</v>
      </c>
      <c r="DB852" t="s">
        <v>138</v>
      </c>
      <c r="DC852" t="s">
        <v>115</v>
      </c>
    </row>
    <row r="853" spans="1:112" ht="14.45" customHeight="1" x14ac:dyDescent="0.25">
      <c r="A853" t="s">
        <v>11684</v>
      </c>
      <c r="B853" t="s">
        <v>248</v>
      </c>
      <c r="C853" s="1">
        <v>45566</v>
      </c>
      <c r="D853" s="1">
        <v>45622</v>
      </c>
      <c r="E853" t="s">
        <v>210</v>
      </c>
      <c r="F853" s="1">
        <v>45625</v>
      </c>
      <c r="G853" t="s">
        <v>138</v>
      </c>
      <c r="H853" t="s">
        <v>115</v>
      </c>
      <c r="I853" t="s">
        <v>115</v>
      </c>
      <c r="J853" t="s">
        <v>976</v>
      </c>
      <c r="K853" t="s">
        <v>976</v>
      </c>
      <c r="L853" t="s">
        <v>977</v>
      </c>
      <c r="M853" t="s">
        <v>978</v>
      </c>
      <c r="N853" t="s">
        <v>119</v>
      </c>
      <c r="O853" t="s">
        <v>120</v>
      </c>
      <c r="P853" s="3">
        <v>96950</v>
      </c>
      <c r="Q853" t="s">
        <v>121</v>
      </c>
      <c r="S853" s="10">
        <v>16702341795</v>
      </c>
      <c r="U853" t="s">
        <v>979</v>
      </c>
      <c r="V853">
        <v>722511</v>
      </c>
      <c r="W853" t="s">
        <v>123</v>
      </c>
      <c r="Y853" t="s">
        <v>215</v>
      </c>
      <c r="Z853" t="s">
        <v>148</v>
      </c>
      <c r="AA853" t="s">
        <v>980</v>
      </c>
      <c r="AB853" t="s">
        <v>981</v>
      </c>
      <c r="AC853" t="s">
        <v>982</v>
      </c>
      <c r="AD853" t="s">
        <v>978</v>
      </c>
      <c r="AE853" t="s">
        <v>119</v>
      </c>
      <c r="AF853" t="s">
        <v>120</v>
      </c>
      <c r="AG853" s="3">
        <v>96950</v>
      </c>
      <c r="AH853" t="s">
        <v>121</v>
      </c>
      <c r="AJ853" s="10">
        <v>16702341795</v>
      </c>
      <c r="AL853" t="s">
        <v>983</v>
      </c>
      <c r="BD853" t="str">
        <f>"35-2014.00"</f>
        <v>35-2014.00</v>
      </c>
      <c r="BE853" t="s">
        <v>221</v>
      </c>
      <c r="BF853" t="s">
        <v>984</v>
      </c>
      <c r="BG853" t="s">
        <v>223</v>
      </c>
      <c r="BH853">
        <v>1</v>
      </c>
      <c r="BI853">
        <v>1</v>
      </c>
      <c r="BJ853" s="1">
        <v>45627</v>
      </c>
      <c r="BK853" s="1">
        <v>45991</v>
      </c>
      <c r="BL853" s="1">
        <v>45627</v>
      </c>
      <c r="BM853" s="1">
        <v>45991</v>
      </c>
      <c r="BN853">
        <v>35</v>
      </c>
      <c r="BO853">
        <v>0</v>
      </c>
      <c r="BP853">
        <v>7</v>
      </c>
      <c r="BQ853">
        <v>7</v>
      </c>
      <c r="BR853">
        <v>7</v>
      </c>
      <c r="BS853">
        <v>7</v>
      </c>
      <c r="BT853">
        <v>7</v>
      </c>
      <c r="BU853">
        <v>0</v>
      </c>
      <c r="BV853" t="str">
        <f>"4:00 AM"</f>
        <v>4:00 AM</v>
      </c>
      <c r="BW853" t="str">
        <f>"12:00 PM"</f>
        <v>12:00 PM</v>
      </c>
      <c r="BX853" t="s">
        <v>240</v>
      </c>
      <c r="BY853">
        <v>0</v>
      </c>
      <c r="BZ853">
        <v>12</v>
      </c>
      <c r="CA853" t="s">
        <v>115</v>
      </c>
      <c r="CC853" t="s">
        <v>985</v>
      </c>
      <c r="CD853" t="s">
        <v>977</v>
      </c>
      <c r="CE853" t="s">
        <v>978</v>
      </c>
      <c r="CF853" t="s">
        <v>119</v>
      </c>
      <c r="CG853" t="s">
        <v>120</v>
      </c>
      <c r="CH853" s="3">
        <v>96950</v>
      </c>
      <c r="CI853" s="4">
        <v>8.83</v>
      </c>
      <c r="CJ853" s="4">
        <v>10</v>
      </c>
      <c r="CK853" s="4">
        <v>13.25</v>
      </c>
      <c r="CL853" s="4">
        <v>15</v>
      </c>
      <c r="CM853" t="s">
        <v>136</v>
      </c>
      <c r="CN853" t="s">
        <v>240</v>
      </c>
      <c r="CO853" t="s">
        <v>137</v>
      </c>
      <c r="CQ853" t="s">
        <v>115</v>
      </c>
      <c r="CR853" t="s">
        <v>138</v>
      </c>
      <c r="CS853" t="s">
        <v>138</v>
      </c>
      <c r="CT853" t="s">
        <v>138</v>
      </c>
      <c r="CU853" t="s">
        <v>139</v>
      </c>
      <c r="CV853" t="s">
        <v>138</v>
      </c>
      <c r="CW853" t="s">
        <v>139</v>
      </c>
      <c r="CX853" t="s">
        <v>2814</v>
      </c>
      <c r="CY853" s="10">
        <v>16702341795</v>
      </c>
      <c r="CZ853" t="s">
        <v>983</v>
      </c>
      <c r="DA853" t="s">
        <v>989</v>
      </c>
      <c r="DB853" t="s">
        <v>138</v>
      </c>
      <c r="DC853" t="s">
        <v>115</v>
      </c>
    </row>
    <row r="854" spans="1:112" ht="14.45" customHeight="1" x14ac:dyDescent="0.25">
      <c r="A854" t="s">
        <v>13823</v>
      </c>
      <c r="B854" t="s">
        <v>248</v>
      </c>
      <c r="C854" s="1">
        <v>45572</v>
      </c>
      <c r="D854" s="1">
        <v>45622</v>
      </c>
      <c r="E854" t="s">
        <v>210</v>
      </c>
      <c r="F854" s="1">
        <v>45656</v>
      </c>
      <c r="G854" t="s">
        <v>115</v>
      </c>
      <c r="H854" t="s">
        <v>115</v>
      </c>
      <c r="I854" t="s">
        <v>115</v>
      </c>
      <c r="J854" t="s">
        <v>13824</v>
      </c>
      <c r="L854" t="s">
        <v>13825</v>
      </c>
      <c r="M854" t="s">
        <v>2453</v>
      </c>
      <c r="N854" t="s">
        <v>119</v>
      </c>
      <c r="O854" t="s">
        <v>120</v>
      </c>
      <c r="P854" s="3">
        <v>96950</v>
      </c>
      <c r="Q854" t="s">
        <v>121</v>
      </c>
      <c r="S854" s="10">
        <v>16702346552</v>
      </c>
      <c r="U854" t="s">
        <v>13826</v>
      </c>
      <c r="V854">
        <v>532420</v>
      </c>
      <c r="W854" t="s">
        <v>123</v>
      </c>
      <c r="Y854" t="s">
        <v>2455</v>
      </c>
      <c r="Z854" t="s">
        <v>5626</v>
      </c>
      <c r="AA854" t="s">
        <v>10884</v>
      </c>
      <c r="AB854" t="s">
        <v>10489</v>
      </c>
      <c r="AC854" t="s">
        <v>13825</v>
      </c>
      <c r="AD854" t="s">
        <v>2453</v>
      </c>
      <c r="AE854" t="s">
        <v>119</v>
      </c>
      <c r="AF854" t="s">
        <v>120</v>
      </c>
      <c r="AG854" s="3">
        <v>96950</v>
      </c>
      <c r="AH854" t="s">
        <v>121</v>
      </c>
      <c r="AJ854" s="10">
        <v>16702346552</v>
      </c>
      <c r="AL854" t="s">
        <v>13827</v>
      </c>
      <c r="BD854" t="str">
        <f>"49-9071.00"</f>
        <v>49-9071.00</v>
      </c>
      <c r="BE854" t="s">
        <v>169</v>
      </c>
      <c r="BF854" t="s">
        <v>13828</v>
      </c>
      <c r="BG854" t="s">
        <v>1372</v>
      </c>
      <c r="BH854">
        <v>1</v>
      </c>
      <c r="BI854">
        <v>1</v>
      </c>
      <c r="BJ854" s="1">
        <v>45658</v>
      </c>
      <c r="BK854" s="1">
        <v>46022</v>
      </c>
      <c r="BL854" s="1">
        <v>45658</v>
      </c>
      <c r="BM854" s="1">
        <v>46022</v>
      </c>
      <c r="BN854">
        <v>40</v>
      </c>
      <c r="BO854">
        <v>0</v>
      </c>
      <c r="BP854">
        <v>8</v>
      </c>
      <c r="BQ854">
        <v>8</v>
      </c>
      <c r="BR854">
        <v>8</v>
      </c>
      <c r="BS854">
        <v>8</v>
      </c>
      <c r="BT854">
        <v>8</v>
      </c>
      <c r="BU854">
        <v>0</v>
      </c>
      <c r="BV854" t="str">
        <f>"8:00 AM"</f>
        <v>8:00 AM</v>
      </c>
      <c r="BW854" t="str">
        <f>"5:00 PM"</f>
        <v>5:00 PM</v>
      </c>
      <c r="BX854" t="s">
        <v>133</v>
      </c>
      <c r="BY854">
        <v>0</v>
      </c>
      <c r="BZ854">
        <v>24</v>
      </c>
      <c r="CA854" t="s">
        <v>115</v>
      </c>
      <c r="CC854" s="2" t="s">
        <v>13829</v>
      </c>
      <c r="CD854" t="s">
        <v>2463</v>
      </c>
      <c r="CE854" t="s">
        <v>2453</v>
      </c>
      <c r="CF854" t="s">
        <v>119</v>
      </c>
      <c r="CG854" t="s">
        <v>120</v>
      </c>
      <c r="CH854" s="3">
        <v>96950</v>
      </c>
      <c r="CI854" s="4">
        <v>9.75</v>
      </c>
      <c r="CJ854" s="4">
        <v>9.75</v>
      </c>
      <c r="CK854" s="4">
        <v>14.63</v>
      </c>
      <c r="CL854" s="4">
        <v>14.63</v>
      </c>
      <c r="CM854" t="s">
        <v>136</v>
      </c>
      <c r="CO854" t="s">
        <v>137</v>
      </c>
      <c r="CQ854" t="s">
        <v>115</v>
      </c>
      <c r="CR854" t="s">
        <v>138</v>
      </c>
      <c r="CS854" t="s">
        <v>139</v>
      </c>
      <c r="CT854" t="s">
        <v>138</v>
      </c>
      <c r="CU854" t="s">
        <v>139</v>
      </c>
      <c r="CV854" t="s">
        <v>138</v>
      </c>
      <c r="CW854" t="s">
        <v>139</v>
      </c>
      <c r="CX854" t="s">
        <v>13830</v>
      </c>
      <c r="CY854" s="10">
        <v>16702346552</v>
      </c>
      <c r="CZ854" t="s">
        <v>13827</v>
      </c>
      <c r="DA854" t="s">
        <v>139</v>
      </c>
      <c r="DB854" t="s">
        <v>138</v>
      </c>
      <c r="DC854" t="s">
        <v>115</v>
      </c>
    </row>
    <row r="855" spans="1:112" ht="14.45" customHeight="1" x14ac:dyDescent="0.25">
      <c r="A855" t="s">
        <v>975</v>
      </c>
      <c r="B855" t="s">
        <v>248</v>
      </c>
      <c r="C855" s="1">
        <v>45566</v>
      </c>
      <c r="D855" s="1">
        <v>45623</v>
      </c>
      <c r="E855" t="s">
        <v>210</v>
      </c>
      <c r="F855" s="1">
        <v>45625</v>
      </c>
      <c r="G855" t="s">
        <v>138</v>
      </c>
      <c r="H855" t="s">
        <v>115</v>
      </c>
      <c r="I855" t="s">
        <v>115</v>
      </c>
      <c r="J855" t="s">
        <v>976</v>
      </c>
      <c r="K855" t="s">
        <v>976</v>
      </c>
      <c r="L855" t="s">
        <v>977</v>
      </c>
      <c r="M855" t="s">
        <v>978</v>
      </c>
      <c r="N855" t="s">
        <v>119</v>
      </c>
      <c r="O855" t="s">
        <v>120</v>
      </c>
      <c r="P855" s="3">
        <v>96950</v>
      </c>
      <c r="Q855" t="s">
        <v>121</v>
      </c>
      <c r="S855" s="10">
        <v>16702341795</v>
      </c>
      <c r="U855" t="s">
        <v>979</v>
      </c>
      <c r="V855">
        <v>722511</v>
      </c>
      <c r="W855" t="s">
        <v>123</v>
      </c>
      <c r="Y855" t="s">
        <v>215</v>
      </c>
      <c r="Z855" t="s">
        <v>148</v>
      </c>
      <c r="AA855" t="s">
        <v>980</v>
      </c>
      <c r="AB855" t="s">
        <v>981</v>
      </c>
      <c r="AC855" t="s">
        <v>982</v>
      </c>
      <c r="AD855" t="s">
        <v>978</v>
      </c>
      <c r="AE855" t="s">
        <v>119</v>
      </c>
      <c r="AF855" t="s">
        <v>120</v>
      </c>
      <c r="AG855" s="3">
        <v>96950</v>
      </c>
      <c r="AH855" t="s">
        <v>121</v>
      </c>
      <c r="AJ855" s="10">
        <v>16702341795</v>
      </c>
      <c r="AL855" t="s">
        <v>983</v>
      </c>
      <c r="BD855" t="str">
        <f>"35-2014.00"</f>
        <v>35-2014.00</v>
      </c>
      <c r="BE855" t="s">
        <v>221</v>
      </c>
      <c r="BF855" t="s">
        <v>984</v>
      </c>
      <c r="BG855" t="s">
        <v>223</v>
      </c>
      <c r="BH855">
        <v>2</v>
      </c>
      <c r="BI855">
        <v>2</v>
      </c>
      <c r="BJ855" s="1">
        <v>45627</v>
      </c>
      <c r="BK855" s="1">
        <v>45991</v>
      </c>
      <c r="BL855" s="1">
        <v>45627</v>
      </c>
      <c r="BM855" s="1">
        <v>45991</v>
      </c>
      <c r="BN855">
        <v>35</v>
      </c>
      <c r="BO855">
        <v>0</v>
      </c>
      <c r="BP855">
        <v>6</v>
      </c>
      <c r="BQ855">
        <v>6</v>
      </c>
      <c r="BR855">
        <v>6</v>
      </c>
      <c r="BS855">
        <v>6</v>
      </c>
      <c r="BT855">
        <v>6</v>
      </c>
      <c r="BU855">
        <v>5</v>
      </c>
      <c r="BV855" t="str">
        <f>"6:00 AM"</f>
        <v>6:00 AM</v>
      </c>
      <c r="BW855" t="str">
        <f>"1:00 PM"</f>
        <v>1:00 PM</v>
      </c>
      <c r="BX855" t="s">
        <v>240</v>
      </c>
      <c r="BY855">
        <v>0</v>
      </c>
      <c r="BZ855">
        <v>12</v>
      </c>
      <c r="CA855" t="s">
        <v>115</v>
      </c>
      <c r="CC855" t="s">
        <v>985</v>
      </c>
      <c r="CD855" t="s">
        <v>986</v>
      </c>
      <c r="CE855" t="s">
        <v>987</v>
      </c>
      <c r="CF855" t="s">
        <v>290</v>
      </c>
      <c r="CG855" t="s">
        <v>120</v>
      </c>
      <c r="CH855" s="3">
        <v>96952</v>
      </c>
      <c r="CI855" s="4">
        <v>8.83</v>
      </c>
      <c r="CJ855" s="4">
        <v>10</v>
      </c>
      <c r="CK855" s="4">
        <v>13.25</v>
      </c>
      <c r="CL855" s="4">
        <v>15</v>
      </c>
      <c r="CM855" t="s">
        <v>136</v>
      </c>
      <c r="CN855" t="s">
        <v>240</v>
      </c>
      <c r="CO855" t="s">
        <v>137</v>
      </c>
      <c r="CQ855" t="s">
        <v>115</v>
      </c>
      <c r="CR855" t="s">
        <v>138</v>
      </c>
      <c r="CS855" t="s">
        <v>138</v>
      </c>
      <c r="CT855" t="s">
        <v>138</v>
      </c>
      <c r="CU855" t="s">
        <v>139</v>
      </c>
      <c r="CV855" t="s">
        <v>138</v>
      </c>
      <c r="CW855" t="s">
        <v>138</v>
      </c>
      <c r="CX855" t="s">
        <v>988</v>
      </c>
      <c r="CY855" s="10">
        <v>16702341795</v>
      </c>
      <c r="CZ855" t="s">
        <v>983</v>
      </c>
      <c r="DA855" t="s">
        <v>989</v>
      </c>
      <c r="DB855" t="s">
        <v>138</v>
      </c>
      <c r="DC855" t="s">
        <v>115</v>
      </c>
    </row>
    <row r="856" spans="1:112" ht="14.45" customHeight="1" x14ac:dyDescent="0.25">
      <c r="A856" t="s">
        <v>1267</v>
      </c>
      <c r="B856" t="s">
        <v>158</v>
      </c>
      <c r="C856" s="1">
        <v>45600</v>
      </c>
      <c r="D856" s="1">
        <v>45623</v>
      </c>
      <c r="E856" t="s">
        <v>114</v>
      </c>
      <c r="G856" t="s">
        <v>115</v>
      </c>
      <c r="H856" t="s">
        <v>115</v>
      </c>
      <c r="I856" t="s">
        <v>115</v>
      </c>
      <c r="J856" t="s">
        <v>1268</v>
      </c>
      <c r="K856" t="s">
        <v>1269</v>
      </c>
      <c r="L856" t="s">
        <v>1270</v>
      </c>
      <c r="N856" t="s">
        <v>128</v>
      </c>
      <c r="O856" t="s">
        <v>120</v>
      </c>
      <c r="P856" s="3">
        <v>96950</v>
      </c>
      <c r="Q856" t="s">
        <v>121</v>
      </c>
      <c r="S856" s="10">
        <v>16709893291</v>
      </c>
      <c r="U856" t="s">
        <v>1271</v>
      </c>
      <c r="V856">
        <v>56179</v>
      </c>
      <c r="W856" t="s">
        <v>123</v>
      </c>
      <c r="Y856" t="s">
        <v>1272</v>
      </c>
      <c r="Z856" t="s">
        <v>1273</v>
      </c>
      <c r="AA856" t="s">
        <v>1274</v>
      </c>
      <c r="AB856" t="s">
        <v>1275</v>
      </c>
      <c r="AC856" t="s">
        <v>1276</v>
      </c>
      <c r="AE856" t="s">
        <v>128</v>
      </c>
      <c r="AF856" t="s">
        <v>120</v>
      </c>
      <c r="AG856" s="3">
        <v>96950</v>
      </c>
      <c r="AH856" t="s">
        <v>121</v>
      </c>
      <c r="AJ856" s="10">
        <v>16709893291</v>
      </c>
      <c r="AL856" t="s">
        <v>1277</v>
      </c>
      <c r="BD856" t="str">
        <f>"13-2011.00"</f>
        <v>13-2011.00</v>
      </c>
      <c r="BE856" t="s">
        <v>893</v>
      </c>
      <c r="BF856" t="s">
        <v>1278</v>
      </c>
      <c r="BG856" t="s">
        <v>895</v>
      </c>
      <c r="BH856">
        <v>3</v>
      </c>
      <c r="BJ856" s="1">
        <v>45658</v>
      </c>
      <c r="BK856" s="1">
        <v>46022</v>
      </c>
      <c r="BN856">
        <v>40</v>
      </c>
      <c r="BO856">
        <v>0</v>
      </c>
      <c r="BP856">
        <v>8</v>
      </c>
      <c r="BQ856">
        <v>8</v>
      </c>
      <c r="BR856">
        <v>8</v>
      </c>
      <c r="BS856">
        <v>8</v>
      </c>
      <c r="BT856">
        <v>8</v>
      </c>
      <c r="BU856">
        <v>0</v>
      </c>
      <c r="BV856" t="str">
        <f t="shared" ref="BV856:BV866" si="15">"8:00 AM"</f>
        <v>8:00 AM</v>
      </c>
      <c r="BW856" t="str">
        <f>"5:00 PM"</f>
        <v>5:00 PM</v>
      </c>
      <c r="BX856" t="s">
        <v>360</v>
      </c>
      <c r="BY856">
        <v>0</v>
      </c>
      <c r="BZ856">
        <v>48</v>
      </c>
      <c r="CA856" t="s">
        <v>138</v>
      </c>
      <c r="CB856">
        <v>5</v>
      </c>
      <c r="CC856" s="2" t="s">
        <v>1279</v>
      </c>
      <c r="CD856" t="s">
        <v>1280</v>
      </c>
      <c r="CF856" t="s">
        <v>128</v>
      </c>
      <c r="CG856" t="s">
        <v>120</v>
      </c>
      <c r="CH856" s="3">
        <v>96950</v>
      </c>
      <c r="CI856" s="4">
        <v>17.48</v>
      </c>
      <c r="CJ856" s="4">
        <v>17.5</v>
      </c>
      <c r="CK856" s="4">
        <v>26.22</v>
      </c>
      <c r="CL856" s="4">
        <v>26.25</v>
      </c>
      <c r="CM856" t="s">
        <v>136</v>
      </c>
      <c r="CN856" t="s">
        <v>139</v>
      </c>
      <c r="CO856" t="s">
        <v>137</v>
      </c>
      <c r="CQ856" t="s">
        <v>115</v>
      </c>
      <c r="CR856" t="s">
        <v>138</v>
      </c>
      <c r="CS856" t="s">
        <v>138</v>
      </c>
      <c r="CT856" t="s">
        <v>138</v>
      </c>
      <c r="CU856" t="s">
        <v>139</v>
      </c>
      <c r="CV856" t="s">
        <v>138</v>
      </c>
      <c r="CW856" t="s">
        <v>138</v>
      </c>
      <c r="CX856" s="2" t="s">
        <v>1281</v>
      </c>
      <c r="CY856" s="10">
        <v>16709893291</v>
      </c>
      <c r="CZ856" t="s">
        <v>1277</v>
      </c>
      <c r="DA856" t="s">
        <v>139</v>
      </c>
      <c r="DB856" t="s">
        <v>138</v>
      </c>
      <c r="DC856" t="s">
        <v>115</v>
      </c>
    </row>
    <row r="857" spans="1:112" ht="14.45" customHeight="1" x14ac:dyDescent="0.25">
      <c r="A857" t="s">
        <v>2329</v>
      </c>
      <c r="B857" t="s">
        <v>248</v>
      </c>
      <c r="C857" s="1">
        <v>45525</v>
      </c>
      <c r="D857" s="1">
        <v>45623</v>
      </c>
      <c r="E857" t="s">
        <v>210</v>
      </c>
      <c r="F857" s="1">
        <v>45596</v>
      </c>
      <c r="G857" t="s">
        <v>115</v>
      </c>
      <c r="H857" t="s">
        <v>115</v>
      </c>
      <c r="I857" t="s">
        <v>115</v>
      </c>
      <c r="J857" t="s">
        <v>2330</v>
      </c>
      <c r="K857" t="s">
        <v>2331</v>
      </c>
      <c r="L857" t="s">
        <v>2332</v>
      </c>
      <c r="M857" t="s">
        <v>2333</v>
      </c>
      <c r="N857" t="s">
        <v>119</v>
      </c>
      <c r="O857" t="s">
        <v>120</v>
      </c>
      <c r="P857" s="3">
        <v>96950</v>
      </c>
      <c r="Q857" t="s">
        <v>121</v>
      </c>
      <c r="S857" s="10">
        <v>16702346412</v>
      </c>
      <c r="T857">
        <v>1510</v>
      </c>
      <c r="U857" t="s">
        <v>1934</v>
      </c>
      <c r="V857">
        <v>72111</v>
      </c>
      <c r="W857" t="s">
        <v>123</v>
      </c>
      <c r="Y857" t="s">
        <v>499</v>
      </c>
      <c r="Z857" t="s">
        <v>199</v>
      </c>
      <c r="AB857" t="s">
        <v>500</v>
      </c>
      <c r="AC857" t="s">
        <v>2332</v>
      </c>
      <c r="AD857" t="s">
        <v>2333</v>
      </c>
      <c r="AE857" t="s">
        <v>119</v>
      </c>
      <c r="AF857" t="s">
        <v>120</v>
      </c>
      <c r="AG857" s="3">
        <v>96950</v>
      </c>
      <c r="AH857" t="s">
        <v>121</v>
      </c>
      <c r="AJ857" s="10">
        <v>16702852190</v>
      </c>
      <c r="AL857" t="s">
        <v>501</v>
      </c>
      <c r="BD857" t="str">
        <f>"49-9071.00"</f>
        <v>49-9071.00</v>
      </c>
      <c r="BE857" t="s">
        <v>169</v>
      </c>
      <c r="BF857" t="s">
        <v>2334</v>
      </c>
      <c r="BG857" t="s">
        <v>2043</v>
      </c>
      <c r="BH857">
        <v>7</v>
      </c>
      <c r="BI857">
        <v>7</v>
      </c>
      <c r="BJ857" s="1">
        <v>45597</v>
      </c>
      <c r="BK857" s="1">
        <v>45930</v>
      </c>
      <c r="BL857" s="1">
        <v>45623</v>
      </c>
      <c r="BM857" s="1">
        <v>45930</v>
      </c>
      <c r="BN857">
        <v>35</v>
      </c>
      <c r="BO857">
        <v>0</v>
      </c>
      <c r="BP857">
        <v>7</v>
      </c>
      <c r="BQ857">
        <v>7</v>
      </c>
      <c r="BR857">
        <v>7</v>
      </c>
      <c r="BS857">
        <v>7</v>
      </c>
      <c r="BT857">
        <v>7</v>
      </c>
      <c r="BU857">
        <v>0</v>
      </c>
      <c r="BV857" t="str">
        <f t="shared" si="15"/>
        <v>8:00 AM</v>
      </c>
      <c r="BW857" t="str">
        <f>"4:00 PM"</f>
        <v>4:00 PM</v>
      </c>
      <c r="BX857" t="s">
        <v>240</v>
      </c>
      <c r="BY857">
        <v>0</v>
      </c>
      <c r="BZ857">
        <v>12</v>
      </c>
      <c r="CA857" t="s">
        <v>115</v>
      </c>
      <c r="CC857" t="s">
        <v>2335</v>
      </c>
      <c r="CD857" t="s">
        <v>2332</v>
      </c>
      <c r="CE857" t="s">
        <v>2333</v>
      </c>
      <c r="CF857" t="s">
        <v>119</v>
      </c>
      <c r="CG857" t="s">
        <v>120</v>
      </c>
      <c r="CH857" s="3">
        <v>96950</v>
      </c>
      <c r="CI857" s="4">
        <v>9.75</v>
      </c>
      <c r="CJ857" s="4">
        <v>11</v>
      </c>
      <c r="CK857" s="4">
        <v>14.63</v>
      </c>
      <c r="CL857" s="4">
        <v>16.5</v>
      </c>
      <c r="CM857" t="s">
        <v>136</v>
      </c>
      <c r="CN857" t="s">
        <v>2336</v>
      </c>
      <c r="CO857" t="s">
        <v>137</v>
      </c>
      <c r="CQ857" t="s">
        <v>115</v>
      </c>
      <c r="CR857" t="s">
        <v>138</v>
      </c>
      <c r="CS857" t="s">
        <v>139</v>
      </c>
      <c r="CT857" t="s">
        <v>138</v>
      </c>
      <c r="CU857" t="s">
        <v>138</v>
      </c>
      <c r="CV857" t="s">
        <v>138</v>
      </c>
      <c r="CW857" t="s">
        <v>139</v>
      </c>
      <c r="CX857" t="s">
        <v>611</v>
      </c>
      <c r="CY857" s="10">
        <v>16702346412</v>
      </c>
      <c r="CZ857" t="s">
        <v>2337</v>
      </c>
      <c r="DA857" t="s">
        <v>451</v>
      </c>
      <c r="DB857" t="s">
        <v>138</v>
      </c>
      <c r="DC857" t="s">
        <v>115</v>
      </c>
      <c r="DD857" t="s">
        <v>499</v>
      </c>
      <c r="DE857" t="s">
        <v>199</v>
      </c>
      <c r="DG857" t="s">
        <v>2338</v>
      </c>
      <c r="DH857" t="s">
        <v>501</v>
      </c>
    </row>
    <row r="858" spans="1:112" ht="14.45" customHeight="1" x14ac:dyDescent="0.25">
      <c r="A858" t="s">
        <v>6282</v>
      </c>
      <c r="B858" t="s">
        <v>158</v>
      </c>
      <c r="C858" s="1">
        <v>45600</v>
      </c>
      <c r="D858" s="1">
        <v>45623</v>
      </c>
      <c r="E858" t="s">
        <v>114</v>
      </c>
      <c r="G858" t="s">
        <v>115</v>
      </c>
      <c r="H858" t="s">
        <v>115</v>
      </c>
      <c r="I858" t="s">
        <v>115</v>
      </c>
      <c r="J858" t="s">
        <v>1268</v>
      </c>
      <c r="K858" t="s">
        <v>6283</v>
      </c>
      <c r="L858" t="s">
        <v>1270</v>
      </c>
      <c r="M858" t="s">
        <v>512</v>
      </c>
      <c r="N858" t="s">
        <v>128</v>
      </c>
      <c r="O858" t="s">
        <v>120</v>
      </c>
      <c r="P858" s="3">
        <v>96950</v>
      </c>
      <c r="Q858" t="s">
        <v>121</v>
      </c>
      <c r="S858" s="10">
        <v>16709893291</v>
      </c>
      <c r="U858" t="s">
        <v>1271</v>
      </c>
      <c r="V858">
        <v>56179</v>
      </c>
      <c r="W858" t="s">
        <v>123</v>
      </c>
      <c r="Y858" t="s">
        <v>1272</v>
      </c>
      <c r="Z858" t="s">
        <v>1273</v>
      </c>
      <c r="AA858" t="s">
        <v>1274</v>
      </c>
      <c r="AB858" t="s">
        <v>1275</v>
      </c>
      <c r="AC858" t="s">
        <v>1276</v>
      </c>
      <c r="AD858" t="s">
        <v>512</v>
      </c>
      <c r="AE858" t="s">
        <v>128</v>
      </c>
      <c r="AF858" t="s">
        <v>120</v>
      </c>
      <c r="AG858" s="3">
        <v>96950</v>
      </c>
      <c r="AH858" t="s">
        <v>121</v>
      </c>
      <c r="AJ858" s="10">
        <v>16709893291</v>
      </c>
      <c r="AL858" t="s">
        <v>1277</v>
      </c>
      <c r="BD858" t="str">
        <f>"11-1021.00"</f>
        <v>11-1021.00</v>
      </c>
      <c r="BE858" t="s">
        <v>446</v>
      </c>
      <c r="BF858" t="s">
        <v>6284</v>
      </c>
      <c r="BG858" t="s">
        <v>1275</v>
      </c>
      <c r="BH858">
        <v>3</v>
      </c>
      <c r="BJ858" s="1">
        <v>45627</v>
      </c>
      <c r="BK858" s="1">
        <v>45991</v>
      </c>
      <c r="BN858">
        <v>40</v>
      </c>
      <c r="BO858">
        <v>0</v>
      </c>
      <c r="BP858">
        <v>8</v>
      </c>
      <c r="BQ858">
        <v>8</v>
      </c>
      <c r="BR858">
        <v>8</v>
      </c>
      <c r="BS858">
        <v>8</v>
      </c>
      <c r="BT858">
        <v>8</v>
      </c>
      <c r="BU858">
        <v>0</v>
      </c>
      <c r="BV858" t="str">
        <f t="shared" si="15"/>
        <v>8:00 AM</v>
      </c>
      <c r="BW858" t="str">
        <f>"5:00 PM"</f>
        <v>5:00 PM</v>
      </c>
      <c r="BX858" t="s">
        <v>133</v>
      </c>
      <c r="BY858">
        <v>0</v>
      </c>
      <c r="BZ858">
        <v>36</v>
      </c>
      <c r="CA858" t="s">
        <v>138</v>
      </c>
      <c r="CB858">
        <v>35</v>
      </c>
      <c r="CC858" s="2" t="s">
        <v>6285</v>
      </c>
      <c r="CD858" t="s">
        <v>1270</v>
      </c>
      <c r="CE858" t="s">
        <v>512</v>
      </c>
      <c r="CF858" t="s">
        <v>128</v>
      </c>
      <c r="CG858" t="s">
        <v>120</v>
      </c>
      <c r="CH858" s="3">
        <v>96950</v>
      </c>
      <c r="CI858" s="4">
        <v>22.09</v>
      </c>
      <c r="CJ858" s="4">
        <v>22.1</v>
      </c>
      <c r="CK858" s="4">
        <v>33.14</v>
      </c>
      <c r="CL858" s="4">
        <v>33.15</v>
      </c>
      <c r="CM858" t="s">
        <v>136</v>
      </c>
      <c r="CN858" t="s">
        <v>139</v>
      </c>
      <c r="CO858" t="s">
        <v>137</v>
      </c>
      <c r="CQ858" t="s">
        <v>115</v>
      </c>
      <c r="CR858" t="s">
        <v>138</v>
      </c>
      <c r="CS858" t="s">
        <v>138</v>
      </c>
      <c r="CT858" t="s">
        <v>138</v>
      </c>
      <c r="CU858" t="s">
        <v>139</v>
      </c>
      <c r="CV858" t="s">
        <v>138</v>
      </c>
      <c r="CW858" t="s">
        <v>138</v>
      </c>
      <c r="CX858" s="2" t="s">
        <v>1281</v>
      </c>
      <c r="CY858" s="10">
        <v>16709893291</v>
      </c>
      <c r="CZ858" t="s">
        <v>6286</v>
      </c>
      <c r="DA858" t="s">
        <v>139</v>
      </c>
      <c r="DB858" t="s">
        <v>138</v>
      </c>
      <c r="DC858" t="s">
        <v>115</v>
      </c>
    </row>
    <row r="859" spans="1:112" ht="14.45" customHeight="1" x14ac:dyDescent="0.25">
      <c r="A859" t="s">
        <v>6292</v>
      </c>
      <c r="B859" t="s">
        <v>158</v>
      </c>
      <c r="C859" s="1">
        <v>45538</v>
      </c>
      <c r="D859" s="1">
        <v>45623</v>
      </c>
      <c r="E859" t="s">
        <v>114</v>
      </c>
      <c r="G859" t="s">
        <v>115</v>
      </c>
      <c r="H859" t="s">
        <v>115</v>
      </c>
      <c r="I859" t="s">
        <v>115</v>
      </c>
      <c r="J859" t="s">
        <v>6293</v>
      </c>
      <c r="L859" t="s">
        <v>6294</v>
      </c>
      <c r="N859" t="s">
        <v>119</v>
      </c>
      <c r="O859" t="s">
        <v>120</v>
      </c>
      <c r="P859" s="3">
        <v>96950</v>
      </c>
      <c r="Q859" t="s">
        <v>121</v>
      </c>
      <c r="S859" s="10">
        <v>16704832275</v>
      </c>
      <c r="U859" t="s">
        <v>6295</v>
      </c>
      <c r="V859">
        <v>5617</v>
      </c>
      <c r="W859" t="s">
        <v>123</v>
      </c>
      <c r="Y859" t="s">
        <v>6296</v>
      </c>
      <c r="Z859" t="s">
        <v>6297</v>
      </c>
      <c r="AB859" t="s">
        <v>183</v>
      </c>
      <c r="AC859" t="s">
        <v>6294</v>
      </c>
      <c r="AE859" t="s">
        <v>306</v>
      </c>
      <c r="AF859" t="s">
        <v>120</v>
      </c>
      <c r="AG859" s="3">
        <v>96950</v>
      </c>
      <c r="AH859" t="s">
        <v>121</v>
      </c>
      <c r="AJ859" s="10">
        <v>16704832275</v>
      </c>
      <c r="AL859" t="s">
        <v>6298</v>
      </c>
      <c r="BD859" t="str">
        <f>"49-9071.00"</f>
        <v>49-9071.00</v>
      </c>
      <c r="BE859" t="s">
        <v>169</v>
      </c>
      <c r="BF859" t="s">
        <v>6299</v>
      </c>
      <c r="BG859" t="s">
        <v>6300</v>
      </c>
      <c r="BH859">
        <v>15</v>
      </c>
      <c r="BJ859" s="1">
        <v>45597</v>
      </c>
      <c r="BK859" s="1">
        <v>45961</v>
      </c>
      <c r="BN859">
        <v>35</v>
      </c>
      <c r="BO859">
        <v>0</v>
      </c>
      <c r="BP859">
        <v>7</v>
      </c>
      <c r="BQ859">
        <v>7</v>
      </c>
      <c r="BR859">
        <v>7</v>
      </c>
      <c r="BS859">
        <v>7</v>
      </c>
      <c r="BT859">
        <v>7</v>
      </c>
      <c r="BU859">
        <v>0</v>
      </c>
      <c r="BV859" t="str">
        <f t="shared" si="15"/>
        <v>8:00 AM</v>
      </c>
      <c r="BW859" t="str">
        <f>"4:00 PM"</f>
        <v>4:00 PM</v>
      </c>
      <c r="BX859" t="s">
        <v>133</v>
      </c>
      <c r="BY859">
        <v>0</v>
      </c>
      <c r="BZ859">
        <v>12</v>
      </c>
      <c r="CA859" t="s">
        <v>115</v>
      </c>
      <c r="CC859" t="s">
        <v>6301</v>
      </c>
      <c r="CD859" t="s">
        <v>6302</v>
      </c>
      <c r="CF859" t="s">
        <v>119</v>
      </c>
      <c r="CG859" t="s">
        <v>120</v>
      </c>
      <c r="CH859" s="3">
        <v>96950</v>
      </c>
      <c r="CI859" s="4">
        <v>9.75</v>
      </c>
      <c r="CJ859" s="4">
        <v>9.75</v>
      </c>
      <c r="CK859" s="4">
        <v>14.63</v>
      </c>
      <c r="CL859" s="4">
        <v>14.63</v>
      </c>
      <c r="CM859" t="s">
        <v>136</v>
      </c>
      <c r="CN859" t="s">
        <v>240</v>
      </c>
      <c r="CO859" t="s">
        <v>137</v>
      </c>
      <c r="CQ859" t="s">
        <v>115</v>
      </c>
      <c r="CR859" t="s">
        <v>138</v>
      </c>
      <c r="CS859" t="s">
        <v>139</v>
      </c>
      <c r="CT859" t="s">
        <v>138</v>
      </c>
      <c r="CU859" t="s">
        <v>139</v>
      </c>
      <c r="CV859" t="s">
        <v>138</v>
      </c>
      <c r="CW859" t="s">
        <v>139</v>
      </c>
      <c r="CX859" t="s">
        <v>6303</v>
      </c>
      <c r="CY859" s="10">
        <v>16704832275</v>
      </c>
      <c r="CZ859" t="s">
        <v>6298</v>
      </c>
      <c r="DA859" t="s">
        <v>139</v>
      </c>
      <c r="DB859" t="s">
        <v>138</v>
      </c>
      <c r="DC859" t="s">
        <v>115</v>
      </c>
    </row>
    <row r="860" spans="1:112" ht="14.45" customHeight="1" x14ac:dyDescent="0.25">
      <c r="A860" t="s">
        <v>6519</v>
      </c>
      <c r="B860" t="s">
        <v>158</v>
      </c>
      <c r="C860" s="1">
        <v>45536</v>
      </c>
      <c r="D860" s="1">
        <v>45623</v>
      </c>
      <c r="E860" t="s">
        <v>114</v>
      </c>
      <c r="G860" t="s">
        <v>115</v>
      </c>
      <c r="H860" t="s">
        <v>115</v>
      </c>
      <c r="I860" t="s">
        <v>115</v>
      </c>
      <c r="J860" t="s">
        <v>1995</v>
      </c>
      <c r="K860" t="s">
        <v>1996</v>
      </c>
      <c r="L860" t="s">
        <v>1997</v>
      </c>
      <c r="M860" t="s">
        <v>1998</v>
      </c>
      <c r="N860" t="s">
        <v>128</v>
      </c>
      <c r="O860" t="s">
        <v>120</v>
      </c>
      <c r="P860" s="3">
        <v>96950</v>
      </c>
      <c r="Q860" t="s">
        <v>121</v>
      </c>
      <c r="S860" s="10">
        <v>16702349889</v>
      </c>
      <c r="U860" t="s">
        <v>1999</v>
      </c>
      <c r="V860">
        <v>2361</v>
      </c>
      <c r="W860" t="s">
        <v>123</v>
      </c>
      <c r="Y860" t="s">
        <v>2000</v>
      </c>
      <c r="Z860" t="s">
        <v>2001</v>
      </c>
      <c r="AA860" t="s">
        <v>2002</v>
      </c>
      <c r="AB860" t="s">
        <v>908</v>
      </c>
      <c r="AC860" t="s">
        <v>1997</v>
      </c>
      <c r="AD860" t="s">
        <v>1998</v>
      </c>
      <c r="AE860" t="s">
        <v>128</v>
      </c>
      <c r="AF860" t="s">
        <v>120</v>
      </c>
      <c r="AG860" s="3">
        <v>96950</v>
      </c>
      <c r="AH860" t="s">
        <v>121</v>
      </c>
      <c r="AJ860" s="10">
        <v>16702349889</v>
      </c>
      <c r="AL860" t="s">
        <v>2004</v>
      </c>
      <c r="BD860" t="str">
        <f>"49-9071.00"</f>
        <v>49-9071.00</v>
      </c>
      <c r="BE860" t="s">
        <v>169</v>
      </c>
      <c r="BF860" t="s">
        <v>6520</v>
      </c>
      <c r="BG860" t="s">
        <v>6521</v>
      </c>
      <c r="BH860">
        <v>3</v>
      </c>
      <c r="BJ860" s="1">
        <v>45627</v>
      </c>
      <c r="BK860" s="1">
        <v>45962</v>
      </c>
      <c r="BN860">
        <v>40</v>
      </c>
      <c r="BO860">
        <v>0</v>
      </c>
      <c r="BP860">
        <v>8</v>
      </c>
      <c r="BQ860">
        <v>8</v>
      </c>
      <c r="BR860">
        <v>8</v>
      </c>
      <c r="BS860">
        <v>8</v>
      </c>
      <c r="BT860">
        <v>8</v>
      </c>
      <c r="BU860">
        <v>0</v>
      </c>
      <c r="BV860" t="str">
        <f t="shared" si="15"/>
        <v>8:00 AM</v>
      </c>
      <c r="BW860" t="str">
        <f>"5:00 PM"</f>
        <v>5:00 PM</v>
      </c>
      <c r="BX860" t="s">
        <v>133</v>
      </c>
      <c r="BY860">
        <v>0</v>
      </c>
      <c r="BZ860">
        <v>24</v>
      </c>
      <c r="CA860" t="s">
        <v>115</v>
      </c>
      <c r="CC860" t="s">
        <v>2007</v>
      </c>
      <c r="CD860" t="s">
        <v>6522</v>
      </c>
      <c r="CE860" t="s">
        <v>331</v>
      </c>
      <c r="CF860" t="s">
        <v>128</v>
      </c>
      <c r="CG860" t="s">
        <v>120</v>
      </c>
      <c r="CH860" s="3">
        <v>96950</v>
      </c>
      <c r="CI860" s="4">
        <v>9.75</v>
      </c>
      <c r="CJ860" s="4">
        <v>9.75</v>
      </c>
      <c r="CK860" s="4">
        <v>14.63</v>
      </c>
      <c r="CL860" s="4">
        <v>14.63</v>
      </c>
      <c r="CM860" t="s">
        <v>136</v>
      </c>
      <c r="CN860" t="s">
        <v>2008</v>
      </c>
      <c r="CO860" t="s">
        <v>137</v>
      </c>
      <c r="CQ860" t="s">
        <v>115</v>
      </c>
      <c r="CR860" t="s">
        <v>138</v>
      </c>
      <c r="CS860" t="s">
        <v>139</v>
      </c>
      <c r="CT860" t="s">
        <v>138</v>
      </c>
      <c r="CU860" t="s">
        <v>139</v>
      </c>
      <c r="CV860" t="s">
        <v>138</v>
      </c>
      <c r="CW860" t="s">
        <v>139</v>
      </c>
      <c r="CX860" t="s">
        <v>2009</v>
      </c>
      <c r="CY860" s="10">
        <v>16702349889</v>
      </c>
      <c r="CZ860" t="s">
        <v>2004</v>
      </c>
      <c r="DA860" t="s">
        <v>139</v>
      </c>
      <c r="DB860" t="s">
        <v>138</v>
      </c>
      <c r="DC860" t="s">
        <v>115</v>
      </c>
      <c r="DD860" t="s">
        <v>2000</v>
      </c>
      <c r="DE860" t="s">
        <v>2001</v>
      </c>
      <c r="DF860" t="s">
        <v>149</v>
      </c>
      <c r="DG860" t="s">
        <v>2010</v>
      </c>
      <c r="DH860" t="s">
        <v>2004</v>
      </c>
    </row>
    <row r="861" spans="1:112" ht="14.45" customHeight="1" x14ac:dyDescent="0.25">
      <c r="A861" t="s">
        <v>7452</v>
      </c>
      <c r="B861" t="s">
        <v>158</v>
      </c>
      <c r="C861" s="1">
        <v>45566</v>
      </c>
      <c r="D861" s="1">
        <v>45623</v>
      </c>
      <c r="E861" t="s">
        <v>114</v>
      </c>
      <c r="G861" t="s">
        <v>115</v>
      </c>
      <c r="H861" t="s">
        <v>115</v>
      </c>
      <c r="I861" t="s">
        <v>115</v>
      </c>
      <c r="J861" t="s">
        <v>1330</v>
      </c>
      <c r="L861" t="s">
        <v>1331</v>
      </c>
      <c r="M861" t="s">
        <v>1332</v>
      </c>
      <c r="N861" t="s">
        <v>119</v>
      </c>
      <c r="O861" t="s">
        <v>120</v>
      </c>
      <c r="P861" s="3">
        <v>96950</v>
      </c>
      <c r="Q861" t="s">
        <v>121</v>
      </c>
      <c r="S861" s="10">
        <v>16707885235</v>
      </c>
      <c r="U861" t="s">
        <v>1333</v>
      </c>
      <c r="V861">
        <v>236116</v>
      </c>
      <c r="W861" t="s">
        <v>123</v>
      </c>
      <c r="Y861" t="s">
        <v>1334</v>
      </c>
      <c r="Z861" t="s">
        <v>1335</v>
      </c>
      <c r="AA861" t="s">
        <v>1336</v>
      </c>
      <c r="AB861" t="s">
        <v>235</v>
      </c>
      <c r="AC861" t="s">
        <v>1337</v>
      </c>
      <c r="AD861" t="s">
        <v>1338</v>
      </c>
      <c r="AE861" t="s">
        <v>119</v>
      </c>
      <c r="AF861" t="s">
        <v>120</v>
      </c>
      <c r="AG861" s="3">
        <v>96950</v>
      </c>
      <c r="AH861" t="s">
        <v>121</v>
      </c>
      <c r="AJ861" s="10">
        <v>16707885235</v>
      </c>
      <c r="AL861" t="s">
        <v>1339</v>
      </c>
      <c r="BD861" t="str">
        <f>"49-9071.00"</f>
        <v>49-9071.00</v>
      </c>
      <c r="BE861" t="s">
        <v>169</v>
      </c>
      <c r="BF861" t="s">
        <v>1340</v>
      </c>
      <c r="BG861" t="s">
        <v>1341</v>
      </c>
      <c r="BH861">
        <v>2</v>
      </c>
      <c r="BJ861" s="1">
        <v>45626</v>
      </c>
      <c r="BK861" s="1">
        <v>45930</v>
      </c>
      <c r="BN861">
        <v>35</v>
      </c>
      <c r="BO861">
        <v>0</v>
      </c>
      <c r="BP861">
        <v>7</v>
      </c>
      <c r="BQ861">
        <v>7</v>
      </c>
      <c r="BR861">
        <v>7</v>
      </c>
      <c r="BS861">
        <v>7</v>
      </c>
      <c r="BT861">
        <v>7</v>
      </c>
      <c r="BU861">
        <v>0</v>
      </c>
      <c r="BV861" t="str">
        <f t="shared" si="15"/>
        <v>8:00 AM</v>
      </c>
      <c r="BW861" t="str">
        <f>"4:00 PM"</f>
        <v>4:00 PM</v>
      </c>
      <c r="BX861" t="s">
        <v>133</v>
      </c>
      <c r="BY861">
        <v>0</v>
      </c>
      <c r="BZ861">
        <v>24</v>
      </c>
      <c r="CA861" t="s">
        <v>115</v>
      </c>
      <c r="CC861" t="s">
        <v>1342</v>
      </c>
      <c r="CD861" t="s">
        <v>1337</v>
      </c>
      <c r="CE861" t="s">
        <v>1338</v>
      </c>
      <c r="CF861" t="s">
        <v>119</v>
      </c>
      <c r="CG861" t="s">
        <v>120</v>
      </c>
      <c r="CH861" s="3">
        <v>96950</v>
      </c>
      <c r="CI861" s="4">
        <v>9.75</v>
      </c>
      <c r="CJ861" s="4">
        <v>9.75</v>
      </c>
      <c r="CK861" s="4">
        <v>14.63</v>
      </c>
      <c r="CL861" s="4">
        <v>14.63</v>
      </c>
      <c r="CM861" t="s">
        <v>136</v>
      </c>
      <c r="CN861" t="s">
        <v>1343</v>
      </c>
      <c r="CO861" t="s">
        <v>137</v>
      </c>
      <c r="CQ861" t="s">
        <v>115</v>
      </c>
      <c r="CR861" t="s">
        <v>138</v>
      </c>
      <c r="CS861" t="s">
        <v>138</v>
      </c>
      <c r="CT861" t="s">
        <v>138</v>
      </c>
      <c r="CU861" t="s">
        <v>139</v>
      </c>
      <c r="CV861" t="s">
        <v>138</v>
      </c>
      <c r="CW861" t="s">
        <v>138</v>
      </c>
      <c r="CX861" t="s">
        <v>1344</v>
      </c>
      <c r="CY861" s="10">
        <v>16707885235</v>
      </c>
      <c r="CZ861" t="s">
        <v>1339</v>
      </c>
      <c r="DA861" t="s">
        <v>139</v>
      </c>
      <c r="DB861" t="s">
        <v>138</v>
      </c>
      <c r="DC861" t="s">
        <v>115</v>
      </c>
    </row>
    <row r="862" spans="1:112" ht="14.45" customHeight="1" x14ac:dyDescent="0.25">
      <c r="A862" t="s">
        <v>7791</v>
      </c>
      <c r="B862" t="s">
        <v>158</v>
      </c>
      <c r="C862" s="1">
        <v>45561</v>
      </c>
      <c r="D862" s="1">
        <v>45623</v>
      </c>
      <c r="E862" t="s">
        <v>114</v>
      </c>
      <c r="G862" t="s">
        <v>115</v>
      </c>
      <c r="H862" t="s">
        <v>115</v>
      </c>
      <c r="I862" t="s">
        <v>115</v>
      </c>
      <c r="J862" t="s">
        <v>771</v>
      </c>
      <c r="K862" t="s">
        <v>7792</v>
      </c>
      <c r="L862" t="s">
        <v>7793</v>
      </c>
      <c r="M862" t="s">
        <v>1095</v>
      </c>
      <c r="N862" t="s">
        <v>128</v>
      </c>
      <c r="O862" t="s">
        <v>120</v>
      </c>
      <c r="P862" s="3">
        <v>96950</v>
      </c>
      <c r="Q862" t="s">
        <v>121</v>
      </c>
      <c r="S862" s="10">
        <v>16709892136</v>
      </c>
      <c r="T862">
        <v>0</v>
      </c>
      <c r="U862" t="s">
        <v>775</v>
      </c>
      <c r="V862">
        <v>61162</v>
      </c>
      <c r="W862" t="s">
        <v>123</v>
      </c>
      <c r="Y862" t="s">
        <v>7794</v>
      </c>
      <c r="Z862" t="s">
        <v>7795</v>
      </c>
      <c r="AB862" t="s">
        <v>126</v>
      </c>
      <c r="AC862" t="s">
        <v>7796</v>
      </c>
      <c r="AD862" t="s">
        <v>1095</v>
      </c>
      <c r="AE862" t="s">
        <v>128</v>
      </c>
      <c r="AF862" t="s">
        <v>120</v>
      </c>
      <c r="AG862" s="3">
        <v>96950</v>
      </c>
      <c r="AH862" t="s">
        <v>121</v>
      </c>
      <c r="AJ862" s="10">
        <v>16709892136</v>
      </c>
      <c r="AK862">
        <v>0</v>
      </c>
      <c r="AL862" t="s">
        <v>778</v>
      </c>
      <c r="BD862" t="str">
        <f>"25-3021.00"</f>
        <v>25-3021.00</v>
      </c>
      <c r="BE862" t="s">
        <v>130</v>
      </c>
      <c r="BF862" t="s">
        <v>779</v>
      </c>
      <c r="BG862" t="s">
        <v>780</v>
      </c>
      <c r="BH862">
        <v>1</v>
      </c>
      <c r="BJ862" s="1">
        <v>45627</v>
      </c>
      <c r="BK862" s="1">
        <v>45991</v>
      </c>
      <c r="BN862">
        <v>40</v>
      </c>
      <c r="BO862">
        <v>0</v>
      </c>
      <c r="BP862">
        <v>8</v>
      </c>
      <c r="BQ862">
        <v>8</v>
      </c>
      <c r="BR862">
        <v>8</v>
      </c>
      <c r="BS862">
        <v>8</v>
      </c>
      <c r="BT862">
        <v>8</v>
      </c>
      <c r="BU862">
        <v>0</v>
      </c>
      <c r="BV862" t="str">
        <f t="shared" si="15"/>
        <v>8:00 AM</v>
      </c>
      <c r="BW862" t="str">
        <f>"5:00 PM"</f>
        <v>5:00 PM</v>
      </c>
      <c r="BX862" t="s">
        <v>133</v>
      </c>
      <c r="BY862">
        <v>0</v>
      </c>
      <c r="BZ862">
        <v>24</v>
      </c>
      <c r="CA862" t="s">
        <v>115</v>
      </c>
      <c r="CC862" t="s">
        <v>781</v>
      </c>
      <c r="CD862" t="s">
        <v>7793</v>
      </c>
      <c r="CE862" t="s">
        <v>1095</v>
      </c>
      <c r="CF862" t="s">
        <v>128</v>
      </c>
      <c r="CG862" t="s">
        <v>120</v>
      </c>
      <c r="CH862" s="3">
        <v>96950</v>
      </c>
      <c r="CI862" s="4">
        <v>19.309999999999999</v>
      </c>
      <c r="CJ862" s="4">
        <v>19.309999999999999</v>
      </c>
      <c r="CK862" s="4">
        <v>28.97</v>
      </c>
      <c r="CL862" s="4">
        <v>28.97</v>
      </c>
      <c r="CM862" t="s">
        <v>136</v>
      </c>
      <c r="CN862" t="s">
        <v>139</v>
      </c>
      <c r="CO862" t="s">
        <v>137</v>
      </c>
      <c r="CQ862" t="s">
        <v>115</v>
      </c>
      <c r="CR862" t="s">
        <v>138</v>
      </c>
      <c r="CS862" t="s">
        <v>139</v>
      </c>
      <c r="CT862" t="s">
        <v>138</v>
      </c>
      <c r="CU862" t="s">
        <v>139</v>
      </c>
      <c r="CV862" t="s">
        <v>138</v>
      </c>
      <c r="CW862" t="s">
        <v>139</v>
      </c>
      <c r="CX862" t="s">
        <v>1103</v>
      </c>
      <c r="CY862" s="10">
        <v>16709892136</v>
      </c>
      <c r="CZ862" t="s">
        <v>778</v>
      </c>
      <c r="DA862" t="s">
        <v>139</v>
      </c>
      <c r="DB862" t="s">
        <v>138</v>
      </c>
      <c r="DC862" t="s">
        <v>115</v>
      </c>
      <c r="DD862" t="s">
        <v>1097</v>
      </c>
      <c r="DE862" t="s">
        <v>1098</v>
      </c>
      <c r="DG862" t="s">
        <v>771</v>
      </c>
      <c r="DH862" t="s">
        <v>778</v>
      </c>
    </row>
    <row r="863" spans="1:112" ht="14.45" customHeight="1" x14ac:dyDescent="0.25">
      <c r="A863" t="s">
        <v>8292</v>
      </c>
      <c r="B863" t="s">
        <v>142</v>
      </c>
      <c r="C863" s="1">
        <v>45621</v>
      </c>
      <c r="D863" s="1">
        <v>45623</v>
      </c>
      <c r="E863" t="s">
        <v>210</v>
      </c>
      <c r="F863" s="1">
        <v>45929</v>
      </c>
      <c r="G863" t="s">
        <v>115</v>
      </c>
      <c r="H863" t="s">
        <v>115</v>
      </c>
      <c r="I863" t="s">
        <v>115</v>
      </c>
      <c r="J863" t="s">
        <v>5596</v>
      </c>
      <c r="K863" t="s">
        <v>5597</v>
      </c>
      <c r="L863" t="s">
        <v>5598</v>
      </c>
      <c r="M863" t="s">
        <v>5599</v>
      </c>
      <c r="N863" t="s">
        <v>119</v>
      </c>
      <c r="O863" t="s">
        <v>120</v>
      </c>
      <c r="P863" s="3">
        <v>96950</v>
      </c>
      <c r="Q863" t="s">
        <v>121</v>
      </c>
      <c r="R863" t="s">
        <v>139</v>
      </c>
      <c r="S863" s="10">
        <v>16702352360</v>
      </c>
      <c r="U863" t="s">
        <v>5600</v>
      </c>
      <c r="V863">
        <v>23822</v>
      </c>
      <c r="W863" t="s">
        <v>123</v>
      </c>
      <c r="Y863" t="s">
        <v>5601</v>
      </c>
      <c r="Z863" t="s">
        <v>5602</v>
      </c>
      <c r="AA863" t="s">
        <v>5603</v>
      </c>
      <c r="AB863" t="s">
        <v>295</v>
      </c>
      <c r="AC863" t="s">
        <v>5598</v>
      </c>
      <c r="AD863" t="s">
        <v>5599</v>
      </c>
      <c r="AE863" t="s">
        <v>119</v>
      </c>
      <c r="AF863" t="s">
        <v>120</v>
      </c>
      <c r="AG863" s="3">
        <v>96950</v>
      </c>
      <c r="AH863" t="s">
        <v>121</v>
      </c>
      <c r="AJ863" s="10">
        <v>16702352360</v>
      </c>
      <c r="AL863" t="s">
        <v>5604</v>
      </c>
      <c r="BD863" t="str">
        <f>"49-9021.00"</f>
        <v>49-9021.00</v>
      </c>
      <c r="BE863" t="s">
        <v>203</v>
      </c>
      <c r="BF863" t="s">
        <v>5605</v>
      </c>
      <c r="BG863" t="s">
        <v>5606</v>
      </c>
      <c r="BH863">
        <v>2</v>
      </c>
      <c r="BJ863" s="1">
        <v>45931</v>
      </c>
      <c r="BK863" s="1">
        <v>46295</v>
      </c>
      <c r="BN863">
        <v>40</v>
      </c>
      <c r="BO863">
        <v>0</v>
      </c>
      <c r="BP863">
        <v>8</v>
      </c>
      <c r="BQ863">
        <v>8</v>
      </c>
      <c r="BR863">
        <v>8</v>
      </c>
      <c r="BS863">
        <v>8</v>
      </c>
      <c r="BT863">
        <v>8</v>
      </c>
      <c r="BU863">
        <v>0</v>
      </c>
      <c r="BV863" t="str">
        <f t="shared" si="15"/>
        <v>8:00 AM</v>
      </c>
      <c r="BW863" t="str">
        <f>"5:00 PM"</f>
        <v>5:00 PM</v>
      </c>
      <c r="BX863" t="s">
        <v>133</v>
      </c>
      <c r="BY863">
        <v>0</v>
      </c>
      <c r="BZ863">
        <v>24</v>
      </c>
      <c r="CA863" t="s">
        <v>115</v>
      </c>
      <c r="CC863" s="2" t="s">
        <v>5607</v>
      </c>
      <c r="CD863" t="s">
        <v>5599</v>
      </c>
      <c r="CF863" t="s">
        <v>119</v>
      </c>
      <c r="CG863" t="s">
        <v>120</v>
      </c>
      <c r="CH863" s="3">
        <v>96950</v>
      </c>
      <c r="CI863" s="4">
        <v>10.74</v>
      </c>
      <c r="CJ863" s="4">
        <v>10.74</v>
      </c>
      <c r="CK863" s="4">
        <v>16.11</v>
      </c>
      <c r="CL863" s="4">
        <v>16.11</v>
      </c>
      <c r="CM863" t="s">
        <v>136</v>
      </c>
      <c r="CO863" t="s">
        <v>137</v>
      </c>
      <c r="CQ863" t="s">
        <v>115</v>
      </c>
      <c r="CR863" t="s">
        <v>138</v>
      </c>
      <c r="CS863" t="s">
        <v>138</v>
      </c>
      <c r="CT863" t="s">
        <v>138</v>
      </c>
      <c r="CU863" t="s">
        <v>139</v>
      </c>
      <c r="CV863" t="s">
        <v>138</v>
      </c>
      <c r="CW863" t="s">
        <v>139</v>
      </c>
      <c r="CX863" t="s">
        <v>301</v>
      </c>
      <c r="CY863" s="10">
        <v>16702352360</v>
      </c>
      <c r="CZ863" t="s">
        <v>5604</v>
      </c>
      <c r="DA863" t="s">
        <v>139</v>
      </c>
      <c r="DB863" t="s">
        <v>138</v>
      </c>
      <c r="DC863" t="s">
        <v>115</v>
      </c>
      <c r="DD863" t="s">
        <v>5601</v>
      </c>
      <c r="DE863" t="s">
        <v>5602</v>
      </c>
      <c r="DF863" t="s">
        <v>3915</v>
      </c>
      <c r="DG863" t="s">
        <v>8293</v>
      </c>
      <c r="DH863" t="s">
        <v>5604</v>
      </c>
    </row>
    <row r="864" spans="1:112" ht="14.45" customHeight="1" x14ac:dyDescent="0.25">
      <c r="A864" t="s">
        <v>10372</v>
      </c>
      <c r="B864" t="s">
        <v>248</v>
      </c>
      <c r="C864" s="1">
        <v>45574</v>
      </c>
      <c r="D864" s="1">
        <v>45623</v>
      </c>
      <c r="E864" t="s">
        <v>114</v>
      </c>
      <c r="G864" t="s">
        <v>115</v>
      </c>
      <c r="H864" t="s">
        <v>115</v>
      </c>
      <c r="I864" t="s">
        <v>115</v>
      </c>
      <c r="J864" t="s">
        <v>5112</v>
      </c>
      <c r="K864" t="s">
        <v>5586</v>
      </c>
      <c r="L864" t="s">
        <v>1327</v>
      </c>
      <c r="M864" t="s">
        <v>1320</v>
      </c>
      <c r="N864" t="s">
        <v>119</v>
      </c>
      <c r="O864" t="s">
        <v>120</v>
      </c>
      <c r="P864" s="3">
        <v>96950</v>
      </c>
      <c r="Q864" t="s">
        <v>121</v>
      </c>
      <c r="S864" s="10">
        <v>16702871116</v>
      </c>
      <c r="U864" t="s">
        <v>5114</v>
      </c>
      <c r="V864">
        <v>56179</v>
      </c>
      <c r="W864" t="s">
        <v>123</v>
      </c>
      <c r="Y864" t="s">
        <v>5587</v>
      </c>
      <c r="Z864" t="s">
        <v>5588</v>
      </c>
      <c r="AA864" t="s">
        <v>5589</v>
      </c>
      <c r="AB864" t="s">
        <v>1923</v>
      </c>
      <c r="AC864" t="s">
        <v>1327</v>
      </c>
      <c r="AD864" t="s">
        <v>1320</v>
      </c>
      <c r="AE864" t="s">
        <v>119</v>
      </c>
      <c r="AF864" t="s">
        <v>120</v>
      </c>
      <c r="AG864" s="3">
        <v>96950</v>
      </c>
      <c r="AH864" t="s">
        <v>121</v>
      </c>
      <c r="AJ864" s="10">
        <v>16702871116</v>
      </c>
      <c r="AL864" t="s">
        <v>1325</v>
      </c>
      <c r="BD864" t="str">
        <f>"49-9071.00"</f>
        <v>49-9071.00</v>
      </c>
      <c r="BE864" t="s">
        <v>169</v>
      </c>
      <c r="BF864" t="s">
        <v>5590</v>
      </c>
      <c r="BG864" t="s">
        <v>169</v>
      </c>
      <c r="BH864">
        <v>10</v>
      </c>
      <c r="BI864">
        <v>10</v>
      </c>
      <c r="BJ864" s="1">
        <v>45685</v>
      </c>
      <c r="BK864" s="1">
        <v>46049</v>
      </c>
      <c r="BL864" s="1">
        <v>45685</v>
      </c>
      <c r="BM864" s="1">
        <v>46049</v>
      </c>
      <c r="BN864">
        <v>35</v>
      </c>
      <c r="BO864">
        <v>0</v>
      </c>
      <c r="BP864">
        <v>7</v>
      </c>
      <c r="BQ864">
        <v>7</v>
      </c>
      <c r="BR864">
        <v>7</v>
      </c>
      <c r="BS864">
        <v>7</v>
      </c>
      <c r="BT864">
        <v>7</v>
      </c>
      <c r="BU864">
        <v>0</v>
      </c>
      <c r="BV864" t="str">
        <f t="shared" si="15"/>
        <v>8:00 AM</v>
      </c>
      <c r="BW864" t="str">
        <f>"4:00 PM"</f>
        <v>4:00 PM</v>
      </c>
      <c r="BX864" t="s">
        <v>240</v>
      </c>
      <c r="BY864">
        <v>0</v>
      </c>
      <c r="BZ864">
        <v>12</v>
      </c>
      <c r="CA864" t="s">
        <v>115</v>
      </c>
      <c r="CC864" t="s">
        <v>191</v>
      </c>
      <c r="CD864" t="s">
        <v>1327</v>
      </c>
      <c r="CE864" t="s">
        <v>1320</v>
      </c>
      <c r="CF864" t="s">
        <v>119</v>
      </c>
      <c r="CG864" t="s">
        <v>120</v>
      </c>
      <c r="CH864" s="3">
        <v>96950</v>
      </c>
      <c r="CI864" s="4">
        <v>9.75</v>
      </c>
      <c r="CJ864" s="4">
        <v>9.75</v>
      </c>
      <c r="CK864" s="4">
        <v>14.62</v>
      </c>
      <c r="CL864" s="4">
        <v>14.62</v>
      </c>
      <c r="CM864" t="s">
        <v>136</v>
      </c>
      <c r="CO864" t="s">
        <v>137</v>
      </c>
      <c r="CQ864" t="s">
        <v>115</v>
      </c>
      <c r="CR864" t="s">
        <v>138</v>
      </c>
      <c r="CS864" t="s">
        <v>139</v>
      </c>
      <c r="CT864" t="s">
        <v>138</v>
      </c>
      <c r="CU864" t="s">
        <v>139</v>
      </c>
      <c r="CV864" t="s">
        <v>138</v>
      </c>
      <c r="CW864" t="s">
        <v>139</v>
      </c>
      <c r="CX864" t="s">
        <v>5591</v>
      </c>
      <c r="CY864" s="10">
        <v>16702871116</v>
      </c>
      <c r="CZ864" t="s">
        <v>1325</v>
      </c>
      <c r="DA864" t="s">
        <v>139</v>
      </c>
      <c r="DB864" t="s">
        <v>138</v>
      </c>
      <c r="DC864" t="s">
        <v>115</v>
      </c>
    </row>
    <row r="865" spans="1:112" ht="14.45" customHeight="1" x14ac:dyDescent="0.25">
      <c r="A865" t="s">
        <v>12199</v>
      </c>
      <c r="B865" t="s">
        <v>158</v>
      </c>
      <c r="C865" s="1">
        <v>45559</v>
      </c>
      <c r="D865" s="1">
        <v>45623</v>
      </c>
      <c r="E865" t="s">
        <v>114</v>
      </c>
      <c r="G865" t="s">
        <v>138</v>
      </c>
      <c r="H865" t="s">
        <v>115</v>
      </c>
      <c r="I865" t="s">
        <v>115</v>
      </c>
      <c r="J865" t="s">
        <v>6526</v>
      </c>
      <c r="L865" t="s">
        <v>6527</v>
      </c>
      <c r="M865" t="s">
        <v>6528</v>
      </c>
      <c r="N865" t="s">
        <v>119</v>
      </c>
      <c r="O865" t="s">
        <v>120</v>
      </c>
      <c r="P865" s="3">
        <v>96950</v>
      </c>
      <c r="Q865" t="s">
        <v>121</v>
      </c>
      <c r="S865" s="10">
        <v>16703236652</v>
      </c>
      <c r="U865" t="s">
        <v>9080</v>
      </c>
      <c r="V865">
        <v>236220</v>
      </c>
      <c r="W865" t="s">
        <v>123</v>
      </c>
      <c r="Y865" t="s">
        <v>6530</v>
      </c>
      <c r="Z865" t="s">
        <v>6531</v>
      </c>
      <c r="AB865" t="s">
        <v>295</v>
      </c>
      <c r="AC865" t="s">
        <v>6528</v>
      </c>
      <c r="AE865" t="s">
        <v>119</v>
      </c>
      <c r="AF865" t="s">
        <v>120</v>
      </c>
      <c r="AG865" s="3">
        <v>96950</v>
      </c>
      <c r="AH865" t="s">
        <v>121</v>
      </c>
      <c r="AJ865" s="10">
        <v>16703236652</v>
      </c>
      <c r="AL865" t="s">
        <v>6532</v>
      </c>
      <c r="BD865" t="str">
        <f>"47-2111.00"</f>
        <v>47-2111.00</v>
      </c>
      <c r="BE865" t="s">
        <v>1392</v>
      </c>
      <c r="BF865" t="s">
        <v>9081</v>
      </c>
      <c r="BG865" t="s">
        <v>4502</v>
      </c>
      <c r="BH865">
        <v>1</v>
      </c>
      <c r="BJ865" s="1">
        <v>45656</v>
      </c>
      <c r="BK865" s="1">
        <v>46750</v>
      </c>
      <c r="BN865">
        <v>40</v>
      </c>
      <c r="BO865">
        <v>0</v>
      </c>
      <c r="BP865">
        <v>8</v>
      </c>
      <c r="BQ865">
        <v>8</v>
      </c>
      <c r="BR865">
        <v>8</v>
      </c>
      <c r="BS865">
        <v>8</v>
      </c>
      <c r="BT865">
        <v>8</v>
      </c>
      <c r="BU865">
        <v>0</v>
      </c>
      <c r="BV865" t="str">
        <f t="shared" si="15"/>
        <v>8:00 AM</v>
      </c>
      <c r="BW865" t="str">
        <f>"5:00 PM"</f>
        <v>5:00 PM</v>
      </c>
      <c r="BX865" t="s">
        <v>133</v>
      </c>
      <c r="BY865">
        <v>0</v>
      </c>
      <c r="BZ865">
        <v>24</v>
      </c>
      <c r="CA865" t="s">
        <v>115</v>
      </c>
      <c r="CC865" t="s">
        <v>9082</v>
      </c>
      <c r="CD865" t="s">
        <v>6536</v>
      </c>
      <c r="CF865" t="s">
        <v>128</v>
      </c>
      <c r="CG865" t="s">
        <v>120</v>
      </c>
      <c r="CH865" s="3">
        <v>96950</v>
      </c>
      <c r="CI865" s="4">
        <v>12.64</v>
      </c>
      <c r="CJ865" s="4">
        <v>12.64</v>
      </c>
      <c r="CK865" s="4">
        <v>18.96</v>
      </c>
      <c r="CL865" s="4">
        <v>18.96</v>
      </c>
      <c r="CM865" t="s">
        <v>136</v>
      </c>
      <c r="CN865" t="s">
        <v>139</v>
      </c>
      <c r="CO865" t="s">
        <v>137</v>
      </c>
      <c r="CQ865" t="s">
        <v>138</v>
      </c>
      <c r="CR865" t="s">
        <v>138</v>
      </c>
      <c r="CS865" t="s">
        <v>138</v>
      </c>
      <c r="CT865" t="s">
        <v>138</v>
      </c>
      <c r="CU865" t="s">
        <v>139</v>
      </c>
      <c r="CV865" t="s">
        <v>138</v>
      </c>
      <c r="CW865" t="s">
        <v>139</v>
      </c>
      <c r="CX865" t="s">
        <v>13926</v>
      </c>
      <c r="CY865" s="10">
        <v>16703236652</v>
      </c>
      <c r="CZ865" t="s">
        <v>6537</v>
      </c>
      <c r="DA865" t="s">
        <v>139</v>
      </c>
      <c r="DB865" t="s">
        <v>138</v>
      </c>
      <c r="DC865" t="s">
        <v>115</v>
      </c>
    </row>
    <row r="866" spans="1:112" ht="14.45" customHeight="1" x14ac:dyDescent="0.25">
      <c r="A866" t="s">
        <v>12383</v>
      </c>
      <c r="B866" t="s">
        <v>248</v>
      </c>
      <c r="C866" s="1">
        <v>45559</v>
      </c>
      <c r="D866" s="1">
        <v>45623</v>
      </c>
      <c r="E866" t="s">
        <v>210</v>
      </c>
      <c r="F866" s="1">
        <v>45564</v>
      </c>
      <c r="G866" t="s">
        <v>138</v>
      </c>
      <c r="H866" t="s">
        <v>115</v>
      </c>
      <c r="I866" t="s">
        <v>115</v>
      </c>
      <c r="J866" t="s">
        <v>976</v>
      </c>
      <c r="K866" t="s">
        <v>976</v>
      </c>
      <c r="L866" t="s">
        <v>977</v>
      </c>
      <c r="M866" t="s">
        <v>978</v>
      </c>
      <c r="N866" t="s">
        <v>119</v>
      </c>
      <c r="O866" t="s">
        <v>120</v>
      </c>
      <c r="P866" s="3">
        <v>96950</v>
      </c>
      <c r="Q866" t="s">
        <v>121</v>
      </c>
      <c r="S866" s="10">
        <v>16702341795</v>
      </c>
      <c r="U866" t="s">
        <v>979</v>
      </c>
      <c r="V866">
        <v>56179</v>
      </c>
      <c r="W866" t="s">
        <v>123</v>
      </c>
      <c r="Y866" t="s">
        <v>215</v>
      </c>
      <c r="Z866" t="s">
        <v>148</v>
      </c>
      <c r="AA866" t="s">
        <v>980</v>
      </c>
      <c r="AB866" t="s">
        <v>981</v>
      </c>
      <c r="AC866" t="s">
        <v>977</v>
      </c>
      <c r="AD866" t="s">
        <v>978</v>
      </c>
      <c r="AE866" t="s">
        <v>128</v>
      </c>
      <c r="AF866" t="s">
        <v>120</v>
      </c>
      <c r="AG866" s="3">
        <v>96950</v>
      </c>
      <c r="AH866" t="s">
        <v>121</v>
      </c>
      <c r="AJ866" s="10">
        <v>16702341795</v>
      </c>
      <c r="AL866" t="s">
        <v>983</v>
      </c>
      <c r="BD866" t="str">
        <f>"49-9071.00"</f>
        <v>49-9071.00</v>
      </c>
      <c r="BE866" t="s">
        <v>169</v>
      </c>
      <c r="BF866" t="s">
        <v>8805</v>
      </c>
      <c r="BG866" t="s">
        <v>661</v>
      </c>
      <c r="BH866">
        <v>2</v>
      </c>
      <c r="BI866">
        <v>2</v>
      </c>
      <c r="BJ866" s="1">
        <v>45566</v>
      </c>
      <c r="BK866" s="1">
        <v>46660</v>
      </c>
      <c r="BL866" s="1">
        <v>45623</v>
      </c>
      <c r="BM866" s="1">
        <v>46660</v>
      </c>
      <c r="BN866">
        <v>40</v>
      </c>
      <c r="BO866">
        <v>0</v>
      </c>
      <c r="BP866">
        <v>8</v>
      </c>
      <c r="BQ866">
        <v>8</v>
      </c>
      <c r="BR866">
        <v>8</v>
      </c>
      <c r="BS866">
        <v>8</v>
      </c>
      <c r="BT866">
        <v>8</v>
      </c>
      <c r="BU866">
        <v>0</v>
      </c>
      <c r="BV866" t="str">
        <f t="shared" si="15"/>
        <v>8:00 AM</v>
      </c>
      <c r="BW866" t="str">
        <f>"5:00 PM"</f>
        <v>5:00 PM</v>
      </c>
      <c r="BX866" t="s">
        <v>133</v>
      </c>
      <c r="BY866">
        <v>0</v>
      </c>
      <c r="BZ866">
        <v>12</v>
      </c>
      <c r="CA866" t="s">
        <v>115</v>
      </c>
      <c r="CC866" t="s">
        <v>12384</v>
      </c>
      <c r="CD866" t="s">
        <v>410</v>
      </c>
      <c r="CE866" t="s">
        <v>12385</v>
      </c>
      <c r="CF866" t="s">
        <v>290</v>
      </c>
      <c r="CG866" t="s">
        <v>120</v>
      </c>
      <c r="CH866" s="3">
        <v>96952</v>
      </c>
      <c r="CI866" s="4">
        <v>9.75</v>
      </c>
      <c r="CJ866" s="4">
        <v>12</v>
      </c>
      <c r="CK866" s="4">
        <v>14.63</v>
      </c>
      <c r="CL866" s="4">
        <v>18</v>
      </c>
      <c r="CM866" t="s">
        <v>136</v>
      </c>
      <c r="CN866" t="s">
        <v>240</v>
      </c>
      <c r="CO866" t="s">
        <v>137</v>
      </c>
      <c r="CQ866" t="s">
        <v>138</v>
      </c>
      <c r="CR866" t="s">
        <v>138</v>
      </c>
      <c r="CS866" t="s">
        <v>138</v>
      </c>
      <c r="CT866" t="s">
        <v>138</v>
      </c>
      <c r="CU866" t="s">
        <v>139</v>
      </c>
      <c r="CV866" t="s">
        <v>138</v>
      </c>
      <c r="CW866" t="s">
        <v>138</v>
      </c>
      <c r="CX866" t="s">
        <v>1011</v>
      </c>
      <c r="CY866" s="10">
        <v>16702341795</v>
      </c>
      <c r="CZ866" t="s">
        <v>983</v>
      </c>
      <c r="DA866" t="s">
        <v>989</v>
      </c>
      <c r="DB866" t="s">
        <v>138</v>
      </c>
      <c r="DC866" t="s">
        <v>115</v>
      </c>
    </row>
    <row r="867" spans="1:112" ht="14.45" customHeight="1" x14ac:dyDescent="0.25">
      <c r="A867" t="s">
        <v>12694</v>
      </c>
      <c r="B867" t="s">
        <v>248</v>
      </c>
      <c r="C867" s="1">
        <v>45567</v>
      </c>
      <c r="D867" s="1">
        <v>45623</v>
      </c>
      <c r="E867" t="s">
        <v>210</v>
      </c>
      <c r="F867" s="1">
        <v>45625</v>
      </c>
      <c r="G867" t="s">
        <v>115</v>
      </c>
      <c r="H867" t="s">
        <v>115</v>
      </c>
      <c r="I867" t="s">
        <v>115</v>
      </c>
      <c r="J867" t="s">
        <v>976</v>
      </c>
      <c r="K867" t="s">
        <v>976</v>
      </c>
      <c r="L867" t="s">
        <v>977</v>
      </c>
      <c r="M867" t="s">
        <v>978</v>
      </c>
      <c r="N867" t="s">
        <v>119</v>
      </c>
      <c r="O867" t="s">
        <v>120</v>
      </c>
      <c r="P867" s="3">
        <v>96950</v>
      </c>
      <c r="Q867" t="s">
        <v>121</v>
      </c>
      <c r="S867" s="10">
        <v>16702341795</v>
      </c>
      <c r="U867" t="s">
        <v>979</v>
      </c>
      <c r="V867">
        <v>811111</v>
      </c>
      <c r="W867" t="s">
        <v>123</v>
      </c>
      <c r="Y867" t="s">
        <v>215</v>
      </c>
      <c r="Z867" t="s">
        <v>148</v>
      </c>
      <c r="AA867" t="s">
        <v>980</v>
      </c>
      <c r="AB867" t="s">
        <v>981</v>
      </c>
      <c r="AC867" t="s">
        <v>2392</v>
      </c>
      <c r="AD867" t="s">
        <v>2393</v>
      </c>
      <c r="AE867" t="s">
        <v>128</v>
      </c>
      <c r="AF867" t="s">
        <v>120</v>
      </c>
      <c r="AG867" s="3">
        <v>96950</v>
      </c>
      <c r="AH867" t="s">
        <v>121</v>
      </c>
      <c r="AJ867" s="10">
        <v>16702341795</v>
      </c>
      <c r="AL867" t="s">
        <v>983</v>
      </c>
      <c r="BD867" t="str">
        <f>"49-3023.00"</f>
        <v>49-3023.00</v>
      </c>
      <c r="BE867" t="s">
        <v>2122</v>
      </c>
      <c r="BF867" t="s">
        <v>7114</v>
      </c>
      <c r="BG867" t="s">
        <v>7115</v>
      </c>
      <c r="BH867">
        <v>1</v>
      </c>
      <c r="BI867">
        <v>1</v>
      </c>
      <c r="BJ867" s="1">
        <v>45627</v>
      </c>
      <c r="BK867" s="1">
        <v>45991</v>
      </c>
      <c r="BL867" s="1">
        <v>45627</v>
      </c>
      <c r="BM867" s="1">
        <v>45991</v>
      </c>
      <c r="BN867">
        <v>40</v>
      </c>
      <c r="BO867">
        <v>0</v>
      </c>
      <c r="BP867">
        <v>7</v>
      </c>
      <c r="BQ867">
        <v>7</v>
      </c>
      <c r="BR867">
        <v>7</v>
      </c>
      <c r="BS867">
        <v>7</v>
      </c>
      <c r="BT867">
        <v>7</v>
      </c>
      <c r="BU867">
        <v>5</v>
      </c>
      <c r="BV867" t="str">
        <f>"9:00 AM"</f>
        <v>9:00 AM</v>
      </c>
      <c r="BW867" t="str">
        <f>"5:00 PM"</f>
        <v>5:00 PM</v>
      </c>
      <c r="BX867" t="s">
        <v>133</v>
      </c>
      <c r="BY867">
        <v>0</v>
      </c>
      <c r="BZ867">
        <v>24</v>
      </c>
      <c r="CA867" t="s">
        <v>115</v>
      </c>
      <c r="CC867" t="s">
        <v>12695</v>
      </c>
      <c r="CD867" t="s">
        <v>7117</v>
      </c>
      <c r="CE867" t="s">
        <v>2878</v>
      </c>
      <c r="CF867" t="s">
        <v>119</v>
      </c>
      <c r="CG867" t="s">
        <v>120</v>
      </c>
      <c r="CH867" s="3">
        <v>96950</v>
      </c>
      <c r="CI867" s="4">
        <v>11.01</v>
      </c>
      <c r="CJ867" s="4">
        <v>12</v>
      </c>
      <c r="CK867" s="4">
        <v>16.52</v>
      </c>
      <c r="CL867" s="4">
        <v>18</v>
      </c>
      <c r="CM867" t="s">
        <v>136</v>
      </c>
      <c r="CN867" t="s">
        <v>240</v>
      </c>
      <c r="CO867" t="s">
        <v>137</v>
      </c>
      <c r="CQ867" t="s">
        <v>115</v>
      </c>
      <c r="CR867" t="s">
        <v>138</v>
      </c>
      <c r="CS867" t="s">
        <v>138</v>
      </c>
      <c r="CT867" t="s">
        <v>138</v>
      </c>
      <c r="CU867" t="s">
        <v>139</v>
      </c>
      <c r="CV867" t="s">
        <v>138</v>
      </c>
      <c r="CW867" t="s">
        <v>138</v>
      </c>
      <c r="CX867" t="s">
        <v>988</v>
      </c>
      <c r="CY867" s="10">
        <v>16702341795</v>
      </c>
      <c r="CZ867" t="s">
        <v>983</v>
      </c>
      <c r="DA867" t="s">
        <v>989</v>
      </c>
      <c r="DB867" t="s">
        <v>138</v>
      </c>
      <c r="DC867" t="s">
        <v>115</v>
      </c>
    </row>
    <row r="868" spans="1:112" ht="14.45" customHeight="1" x14ac:dyDescent="0.25">
      <c r="A868" t="s">
        <v>13365</v>
      </c>
      <c r="B868" t="s">
        <v>158</v>
      </c>
      <c r="C868" s="1">
        <v>45561</v>
      </c>
      <c r="D868" s="1">
        <v>45623</v>
      </c>
      <c r="E868" t="s">
        <v>114</v>
      </c>
      <c r="G868" t="s">
        <v>115</v>
      </c>
      <c r="H868" t="s">
        <v>115</v>
      </c>
      <c r="I868" t="s">
        <v>115</v>
      </c>
      <c r="J868" t="s">
        <v>3061</v>
      </c>
      <c r="K868" t="s">
        <v>3061</v>
      </c>
      <c r="L868" t="s">
        <v>3062</v>
      </c>
      <c r="M868" t="s">
        <v>903</v>
      </c>
      <c r="N868" t="s">
        <v>145</v>
      </c>
      <c r="O868" t="s">
        <v>120</v>
      </c>
      <c r="P868" s="3">
        <v>96951</v>
      </c>
      <c r="Q868" t="s">
        <v>121</v>
      </c>
      <c r="S868" s="10">
        <v>16707833119</v>
      </c>
      <c r="U868" t="s">
        <v>3063</v>
      </c>
      <c r="V868">
        <v>6244</v>
      </c>
      <c r="W868" t="s">
        <v>123</v>
      </c>
      <c r="Y868" t="s">
        <v>1888</v>
      </c>
      <c r="Z868" t="s">
        <v>3064</v>
      </c>
      <c r="AA868" t="s">
        <v>13366</v>
      </c>
      <c r="AB868" t="s">
        <v>908</v>
      </c>
      <c r="AC868" t="s">
        <v>3062</v>
      </c>
      <c r="AD868" t="s">
        <v>903</v>
      </c>
      <c r="AE868" t="s">
        <v>145</v>
      </c>
      <c r="AF868" t="s">
        <v>120</v>
      </c>
      <c r="AG868" s="3">
        <v>96951</v>
      </c>
      <c r="AH868" t="s">
        <v>121</v>
      </c>
      <c r="AJ868" s="10">
        <v>16707833119</v>
      </c>
      <c r="AL868" t="s">
        <v>2267</v>
      </c>
      <c r="BD868" t="str">
        <f>"43-6014.00"</f>
        <v>43-6014.00</v>
      </c>
      <c r="BE868" t="s">
        <v>3065</v>
      </c>
      <c r="BF868" t="s">
        <v>13367</v>
      </c>
      <c r="BG868" t="s">
        <v>3067</v>
      </c>
      <c r="BH868">
        <v>3</v>
      </c>
      <c r="BJ868" s="1">
        <v>45638</v>
      </c>
      <c r="BK868" s="1">
        <v>46002</v>
      </c>
      <c r="BN868">
        <v>36</v>
      </c>
      <c r="BO868">
        <v>0</v>
      </c>
      <c r="BP868">
        <v>7</v>
      </c>
      <c r="BQ868">
        <v>7</v>
      </c>
      <c r="BR868">
        <v>7</v>
      </c>
      <c r="BS868">
        <v>7</v>
      </c>
      <c r="BT868">
        <v>7</v>
      </c>
      <c r="BU868">
        <v>1</v>
      </c>
      <c r="BV868" t="str">
        <f>"8:00 AM"</f>
        <v>8:00 AM</v>
      </c>
      <c r="BW868" t="str">
        <f>"4:00 PM"</f>
        <v>4:00 PM</v>
      </c>
      <c r="BX868" t="s">
        <v>133</v>
      </c>
      <c r="BY868">
        <v>0</v>
      </c>
      <c r="BZ868">
        <v>6</v>
      </c>
      <c r="CA868" t="s">
        <v>115</v>
      </c>
      <c r="CC868" t="s">
        <v>8904</v>
      </c>
      <c r="CD868" t="s">
        <v>3062</v>
      </c>
      <c r="CE868" t="s">
        <v>903</v>
      </c>
      <c r="CF868" t="s">
        <v>145</v>
      </c>
      <c r="CG868" t="s">
        <v>120</v>
      </c>
      <c r="CH868" s="3">
        <v>96951</v>
      </c>
      <c r="CI868" s="4">
        <v>13.15</v>
      </c>
      <c r="CJ868" s="4">
        <v>13.15</v>
      </c>
      <c r="CK868" s="4">
        <v>19.72</v>
      </c>
      <c r="CL868" s="4">
        <v>19.72</v>
      </c>
      <c r="CM868" t="s">
        <v>136</v>
      </c>
      <c r="CN868" t="s">
        <v>139</v>
      </c>
      <c r="CO868" t="s">
        <v>137</v>
      </c>
      <c r="CQ868" t="s">
        <v>115</v>
      </c>
      <c r="CR868" t="s">
        <v>138</v>
      </c>
      <c r="CS868" t="s">
        <v>139</v>
      </c>
      <c r="CT868" t="s">
        <v>138</v>
      </c>
      <c r="CU868" t="s">
        <v>139</v>
      </c>
      <c r="CV868" t="s">
        <v>138</v>
      </c>
      <c r="CW868" t="s">
        <v>139</v>
      </c>
      <c r="CX868" t="s">
        <v>139</v>
      </c>
      <c r="CY868" s="10">
        <v>16707833119</v>
      </c>
      <c r="CZ868" t="s">
        <v>2267</v>
      </c>
      <c r="DA868" t="s">
        <v>139</v>
      </c>
      <c r="DB868" t="s">
        <v>138</v>
      </c>
      <c r="DC868" t="s">
        <v>115</v>
      </c>
    </row>
    <row r="869" spans="1:112" ht="14.45" customHeight="1" x14ac:dyDescent="0.25">
      <c r="A869" t="s">
        <v>13585</v>
      </c>
      <c r="B869" t="s">
        <v>158</v>
      </c>
      <c r="C869" s="1">
        <v>45529</v>
      </c>
      <c r="D869" s="1">
        <v>45623</v>
      </c>
      <c r="E869" t="s">
        <v>210</v>
      </c>
      <c r="F869" s="1">
        <v>45564</v>
      </c>
      <c r="G869" t="s">
        <v>115</v>
      </c>
      <c r="H869" t="s">
        <v>115</v>
      </c>
      <c r="I869" t="s">
        <v>115</v>
      </c>
      <c r="J869" t="s">
        <v>2954</v>
      </c>
      <c r="L869" t="s">
        <v>2955</v>
      </c>
      <c r="N869" t="s">
        <v>128</v>
      </c>
      <c r="O869" t="s">
        <v>120</v>
      </c>
      <c r="P869" s="3">
        <v>96950</v>
      </c>
      <c r="Q869" t="s">
        <v>121</v>
      </c>
      <c r="S869" s="10">
        <v>16702850478</v>
      </c>
      <c r="U869" t="s">
        <v>2956</v>
      </c>
      <c r="V869">
        <v>5613</v>
      </c>
      <c r="W869" t="s">
        <v>123</v>
      </c>
      <c r="Y869" t="s">
        <v>2957</v>
      </c>
      <c r="Z869" t="s">
        <v>2958</v>
      </c>
      <c r="AA869" t="s">
        <v>1759</v>
      </c>
      <c r="AB869" t="s">
        <v>126</v>
      </c>
      <c r="AC869" t="s">
        <v>2955</v>
      </c>
      <c r="AE869" t="s">
        <v>128</v>
      </c>
      <c r="AF869" t="s">
        <v>120</v>
      </c>
      <c r="AG869" s="3">
        <v>96950</v>
      </c>
      <c r="AH869" t="s">
        <v>121</v>
      </c>
      <c r="AJ869" s="10">
        <v>16702850478</v>
      </c>
      <c r="AL869" t="s">
        <v>2959</v>
      </c>
      <c r="BD869" t="str">
        <f>"49-9071.00"</f>
        <v>49-9071.00</v>
      </c>
      <c r="BE869" t="s">
        <v>169</v>
      </c>
      <c r="BF869" t="s">
        <v>4380</v>
      </c>
      <c r="BG869" t="s">
        <v>1469</v>
      </c>
      <c r="BH869">
        <v>2</v>
      </c>
      <c r="BJ869" s="1">
        <v>45566</v>
      </c>
      <c r="BK869" s="1">
        <v>45930</v>
      </c>
      <c r="BN869">
        <v>40</v>
      </c>
      <c r="BO869">
        <v>0</v>
      </c>
      <c r="BP869">
        <v>8</v>
      </c>
      <c r="BQ869">
        <v>8</v>
      </c>
      <c r="BR869">
        <v>8</v>
      </c>
      <c r="BS869">
        <v>8</v>
      </c>
      <c r="BT869">
        <v>8</v>
      </c>
      <c r="BU869">
        <v>0</v>
      </c>
      <c r="BV869" t="str">
        <f>"8:00 AM"</f>
        <v>8:00 AM</v>
      </c>
      <c r="BW869" t="str">
        <f>"5:00 PM"</f>
        <v>5:00 PM</v>
      </c>
      <c r="BX869" t="s">
        <v>133</v>
      </c>
      <c r="BY869">
        <v>0</v>
      </c>
      <c r="BZ869">
        <v>12</v>
      </c>
      <c r="CA869" t="s">
        <v>115</v>
      </c>
      <c r="CC869" s="2" t="s">
        <v>2961</v>
      </c>
      <c r="CD869" t="s">
        <v>4381</v>
      </c>
      <c r="CF869" t="s">
        <v>128</v>
      </c>
      <c r="CG869" t="s">
        <v>120</v>
      </c>
      <c r="CH869" s="3">
        <v>96950</v>
      </c>
      <c r="CI869" s="4">
        <v>9.75</v>
      </c>
      <c r="CJ869" s="4">
        <v>9.75</v>
      </c>
      <c r="CK869" s="4">
        <v>0</v>
      </c>
      <c r="CL869" s="4">
        <v>0</v>
      </c>
      <c r="CM869" t="s">
        <v>136</v>
      </c>
      <c r="CN869" t="s">
        <v>240</v>
      </c>
      <c r="CO869" t="s">
        <v>137</v>
      </c>
      <c r="CQ869" t="s">
        <v>115</v>
      </c>
      <c r="CR869" t="s">
        <v>138</v>
      </c>
      <c r="CS869" t="s">
        <v>139</v>
      </c>
      <c r="CT869" t="s">
        <v>139</v>
      </c>
      <c r="CU869" t="s">
        <v>139</v>
      </c>
      <c r="CV869" t="s">
        <v>138</v>
      </c>
      <c r="CW869" t="s">
        <v>139</v>
      </c>
      <c r="CX869" t="s">
        <v>13586</v>
      </c>
      <c r="CY869" s="10">
        <v>16702850478</v>
      </c>
      <c r="CZ869" t="s">
        <v>2959</v>
      </c>
      <c r="DA869" t="s">
        <v>139</v>
      </c>
      <c r="DB869" t="s">
        <v>138</v>
      </c>
      <c r="DC869" t="s">
        <v>115</v>
      </c>
      <c r="DD869" t="s">
        <v>2957</v>
      </c>
      <c r="DE869" t="s">
        <v>2958</v>
      </c>
      <c r="DF869" t="s">
        <v>1759</v>
      </c>
      <c r="DG869" t="s">
        <v>2954</v>
      </c>
      <c r="DH869" t="s">
        <v>2959</v>
      </c>
    </row>
    <row r="870" spans="1:112" ht="14.45" customHeight="1" x14ac:dyDescent="0.25">
      <c r="A870" t="s">
        <v>2087</v>
      </c>
      <c r="B870" t="s">
        <v>113</v>
      </c>
      <c r="C870" s="1">
        <v>45592</v>
      </c>
      <c r="D870" s="1">
        <v>45626</v>
      </c>
      <c r="E870" t="s">
        <v>210</v>
      </c>
      <c r="F870" s="1">
        <v>45769</v>
      </c>
      <c r="G870" t="s">
        <v>115</v>
      </c>
      <c r="H870" t="s">
        <v>115</v>
      </c>
      <c r="I870" t="s">
        <v>115</v>
      </c>
      <c r="J870" t="s">
        <v>2088</v>
      </c>
      <c r="L870" t="s">
        <v>2089</v>
      </c>
      <c r="M870" t="s">
        <v>139</v>
      </c>
      <c r="N870" t="s">
        <v>128</v>
      </c>
      <c r="O870" t="s">
        <v>120</v>
      </c>
      <c r="P870" s="3">
        <v>96950</v>
      </c>
      <c r="Q870" t="s">
        <v>121</v>
      </c>
      <c r="R870" t="s">
        <v>139</v>
      </c>
      <c r="S870" s="10">
        <v>16702852137</v>
      </c>
      <c r="U870" t="s">
        <v>2090</v>
      </c>
      <c r="V870">
        <v>561320</v>
      </c>
      <c r="W870" t="s">
        <v>532</v>
      </c>
      <c r="X870" t="s">
        <v>138</v>
      </c>
      <c r="Y870" t="s">
        <v>2091</v>
      </c>
      <c r="Z870" t="s">
        <v>2092</v>
      </c>
      <c r="AA870" t="s">
        <v>2093</v>
      </c>
      <c r="AB870" t="s">
        <v>658</v>
      </c>
      <c r="AC870" t="s">
        <v>2089</v>
      </c>
      <c r="AD870" t="s">
        <v>139</v>
      </c>
      <c r="AE870" t="s">
        <v>128</v>
      </c>
      <c r="AF870" t="s">
        <v>120</v>
      </c>
      <c r="AG870" s="3">
        <v>96950</v>
      </c>
      <c r="AH870" t="s">
        <v>121</v>
      </c>
      <c r="AJ870" s="10">
        <v>16702852137</v>
      </c>
      <c r="AL870" t="s">
        <v>2094</v>
      </c>
      <c r="BD870" t="str">
        <f>"49-9071.00"</f>
        <v>49-9071.00</v>
      </c>
      <c r="BE870" t="s">
        <v>169</v>
      </c>
      <c r="BF870" t="s">
        <v>2095</v>
      </c>
      <c r="BG870" t="s">
        <v>1404</v>
      </c>
      <c r="BH870">
        <v>2</v>
      </c>
      <c r="BJ870" s="1">
        <v>45771</v>
      </c>
      <c r="BK870" s="1">
        <v>46135</v>
      </c>
      <c r="BN870">
        <v>35</v>
      </c>
      <c r="BO870">
        <v>0</v>
      </c>
      <c r="BP870">
        <v>7</v>
      </c>
      <c r="BQ870">
        <v>7</v>
      </c>
      <c r="BR870">
        <v>7</v>
      </c>
      <c r="BS870">
        <v>7</v>
      </c>
      <c r="BT870">
        <v>7</v>
      </c>
      <c r="BU870">
        <v>0</v>
      </c>
      <c r="BV870" t="str">
        <f>"9:00 AM"</f>
        <v>9:00 AM</v>
      </c>
      <c r="BW870" t="str">
        <f>"5:00 PM"</f>
        <v>5:00 PM</v>
      </c>
      <c r="BX870" t="s">
        <v>133</v>
      </c>
      <c r="BY870">
        <v>0</v>
      </c>
      <c r="BZ870">
        <v>12</v>
      </c>
      <c r="CA870" t="s">
        <v>115</v>
      </c>
      <c r="CC870" t="s">
        <v>224</v>
      </c>
      <c r="CD870" t="s">
        <v>1358</v>
      </c>
      <c r="CE870" t="s">
        <v>2096</v>
      </c>
      <c r="CF870" t="s">
        <v>128</v>
      </c>
      <c r="CG870" t="s">
        <v>120</v>
      </c>
      <c r="CH870" s="3">
        <v>96950</v>
      </c>
      <c r="CI870" s="4">
        <v>9.75</v>
      </c>
      <c r="CJ870" s="4">
        <v>9.75</v>
      </c>
      <c r="CK870" s="4">
        <v>14.63</v>
      </c>
      <c r="CL870" s="4">
        <v>14.63</v>
      </c>
      <c r="CM870" t="s">
        <v>136</v>
      </c>
      <c r="CN870" t="s">
        <v>139</v>
      </c>
      <c r="CO870" t="s">
        <v>137</v>
      </c>
      <c r="CQ870" t="s">
        <v>115</v>
      </c>
      <c r="CR870" t="s">
        <v>138</v>
      </c>
      <c r="CS870" t="s">
        <v>139</v>
      </c>
      <c r="CT870" t="s">
        <v>138</v>
      </c>
      <c r="CU870" t="s">
        <v>139</v>
      </c>
      <c r="CV870" t="s">
        <v>138</v>
      </c>
      <c r="CW870" t="s">
        <v>139</v>
      </c>
      <c r="CX870" t="s">
        <v>2097</v>
      </c>
      <c r="CY870" s="10">
        <v>16702852137</v>
      </c>
      <c r="CZ870" t="s">
        <v>2094</v>
      </c>
      <c r="DA870" t="s">
        <v>139</v>
      </c>
      <c r="DB870" t="s">
        <v>138</v>
      </c>
      <c r="DC870" t="s">
        <v>138</v>
      </c>
    </row>
    <row r="871" spans="1:112" ht="14.45" customHeight="1" x14ac:dyDescent="0.25">
      <c r="A871" t="s">
        <v>7828</v>
      </c>
      <c r="B871" t="s">
        <v>113</v>
      </c>
      <c r="C871" s="1">
        <v>45594</v>
      </c>
      <c r="D871" s="1">
        <v>45626</v>
      </c>
      <c r="E871" t="s">
        <v>210</v>
      </c>
      <c r="F871" s="1">
        <v>45769</v>
      </c>
      <c r="G871" t="s">
        <v>115</v>
      </c>
      <c r="H871" t="s">
        <v>115</v>
      </c>
      <c r="I871" t="s">
        <v>115</v>
      </c>
      <c r="J871" t="s">
        <v>2088</v>
      </c>
      <c r="L871" t="s">
        <v>2089</v>
      </c>
      <c r="M871" t="s">
        <v>139</v>
      </c>
      <c r="N871" t="s">
        <v>128</v>
      </c>
      <c r="O871" t="s">
        <v>120</v>
      </c>
      <c r="P871" s="3">
        <v>96950</v>
      </c>
      <c r="Q871" t="s">
        <v>121</v>
      </c>
      <c r="R871" t="s">
        <v>139</v>
      </c>
      <c r="S871" s="10">
        <v>16702852137</v>
      </c>
      <c r="U871" t="s">
        <v>2090</v>
      </c>
      <c r="V871">
        <v>561320</v>
      </c>
      <c r="W871" t="s">
        <v>532</v>
      </c>
      <c r="X871" t="s">
        <v>138</v>
      </c>
      <c r="Y871" t="s">
        <v>2091</v>
      </c>
      <c r="Z871" t="s">
        <v>2092</v>
      </c>
      <c r="AA871" t="s">
        <v>2093</v>
      </c>
      <c r="AB871" t="s">
        <v>658</v>
      </c>
      <c r="AC871" t="s">
        <v>2089</v>
      </c>
      <c r="AD871" t="s">
        <v>139</v>
      </c>
      <c r="AE871" t="s">
        <v>128</v>
      </c>
      <c r="AF871" t="s">
        <v>120</v>
      </c>
      <c r="AG871" s="3">
        <v>96950</v>
      </c>
      <c r="AH871" t="s">
        <v>121</v>
      </c>
      <c r="AJ871" s="10">
        <v>16702852137</v>
      </c>
      <c r="AL871" t="s">
        <v>2094</v>
      </c>
      <c r="BD871" t="str">
        <f>"41-2031.00"</f>
        <v>41-2031.00</v>
      </c>
      <c r="BE871" t="s">
        <v>2739</v>
      </c>
      <c r="BF871" t="s">
        <v>7829</v>
      </c>
      <c r="BG871" t="s">
        <v>7830</v>
      </c>
      <c r="BH871">
        <v>4</v>
      </c>
      <c r="BJ871" s="1">
        <v>45771</v>
      </c>
      <c r="BK871" s="1">
        <v>46135</v>
      </c>
      <c r="BN871">
        <v>35</v>
      </c>
      <c r="BO871">
        <v>0</v>
      </c>
      <c r="BP871">
        <v>6</v>
      </c>
      <c r="BQ871">
        <v>6</v>
      </c>
      <c r="BR871">
        <v>6</v>
      </c>
      <c r="BS871">
        <v>6</v>
      </c>
      <c r="BT871">
        <v>6</v>
      </c>
      <c r="BU871">
        <v>5</v>
      </c>
      <c r="BV871" t="str">
        <f>"10:00 AM"</f>
        <v>10:00 AM</v>
      </c>
      <c r="BW871" t="str">
        <f>"5:00 PM"</f>
        <v>5:00 PM</v>
      </c>
      <c r="BX871" t="s">
        <v>240</v>
      </c>
      <c r="BY871">
        <v>0</v>
      </c>
      <c r="BZ871">
        <v>12</v>
      </c>
      <c r="CA871" t="s">
        <v>115</v>
      </c>
      <c r="CC871" t="s">
        <v>224</v>
      </c>
      <c r="CD871" t="s">
        <v>1358</v>
      </c>
      <c r="CE871" t="s">
        <v>2096</v>
      </c>
      <c r="CF871" t="s">
        <v>128</v>
      </c>
      <c r="CG871" t="s">
        <v>120</v>
      </c>
      <c r="CH871" s="3">
        <v>96950</v>
      </c>
      <c r="CI871" s="4">
        <v>9.9</v>
      </c>
      <c r="CJ871" s="4">
        <v>9.9</v>
      </c>
      <c r="CK871" s="4">
        <v>14.85</v>
      </c>
      <c r="CL871" s="4">
        <v>14.85</v>
      </c>
      <c r="CM871" t="s">
        <v>136</v>
      </c>
      <c r="CN871" t="s">
        <v>139</v>
      </c>
      <c r="CO871" t="s">
        <v>137</v>
      </c>
      <c r="CQ871" t="s">
        <v>115</v>
      </c>
      <c r="CR871" t="s">
        <v>138</v>
      </c>
      <c r="CS871" t="s">
        <v>139</v>
      </c>
      <c r="CT871" t="s">
        <v>138</v>
      </c>
      <c r="CU871" t="s">
        <v>139</v>
      </c>
      <c r="CV871" t="s">
        <v>138</v>
      </c>
      <c r="CW871" t="s">
        <v>139</v>
      </c>
      <c r="CX871" t="s">
        <v>2097</v>
      </c>
      <c r="CY871" s="10">
        <v>16702852137</v>
      </c>
      <c r="CZ871" t="s">
        <v>2094</v>
      </c>
      <c r="DA871" t="s">
        <v>139</v>
      </c>
      <c r="DB871" t="s">
        <v>138</v>
      </c>
      <c r="DC871" t="s">
        <v>138</v>
      </c>
    </row>
    <row r="872" spans="1:112" ht="14.45" customHeight="1" x14ac:dyDescent="0.25">
      <c r="A872" t="s">
        <v>12197</v>
      </c>
      <c r="B872" t="s">
        <v>113</v>
      </c>
      <c r="C872" s="1">
        <v>45592</v>
      </c>
      <c r="D872" s="1">
        <v>45626</v>
      </c>
      <c r="E872" t="s">
        <v>210</v>
      </c>
      <c r="F872" s="1">
        <v>45769</v>
      </c>
      <c r="G872" t="s">
        <v>115</v>
      </c>
      <c r="H872" t="s">
        <v>115</v>
      </c>
      <c r="I872" t="s">
        <v>115</v>
      </c>
      <c r="J872" t="s">
        <v>2088</v>
      </c>
      <c r="L872" t="s">
        <v>2089</v>
      </c>
      <c r="M872" t="s">
        <v>139</v>
      </c>
      <c r="N872" t="s">
        <v>128</v>
      </c>
      <c r="O872" t="s">
        <v>120</v>
      </c>
      <c r="P872" s="3">
        <v>96950</v>
      </c>
      <c r="Q872" t="s">
        <v>121</v>
      </c>
      <c r="R872" t="s">
        <v>139</v>
      </c>
      <c r="S872" s="10">
        <v>16702852137</v>
      </c>
      <c r="U872" t="s">
        <v>2090</v>
      </c>
      <c r="V872">
        <v>541219</v>
      </c>
      <c r="W872" t="s">
        <v>123</v>
      </c>
      <c r="Y872" t="s">
        <v>2091</v>
      </c>
      <c r="Z872" t="s">
        <v>2092</v>
      </c>
      <c r="AA872" t="s">
        <v>2093</v>
      </c>
      <c r="AB872" t="s">
        <v>658</v>
      </c>
      <c r="AC872" t="s">
        <v>2089</v>
      </c>
      <c r="AD872" t="s">
        <v>139</v>
      </c>
      <c r="AE872" t="s">
        <v>128</v>
      </c>
      <c r="AF872" t="s">
        <v>120</v>
      </c>
      <c r="AG872" s="3">
        <v>96950</v>
      </c>
      <c r="AH872" t="s">
        <v>121</v>
      </c>
      <c r="AJ872" s="10">
        <v>16702852137</v>
      </c>
      <c r="AL872" t="s">
        <v>2094</v>
      </c>
      <c r="BD872" t="str">
        <f>"43-3031.00"</f>
        <v>43-3031.00</v>
      </c>
      <c r="BE872" t="s">
        <v>387</v>
      </c>
      <c r="BF872" t="s">
        <v>7813</v>
      </c>
      <c r="BG872" t="s">
        <v>6440</v>
      </c>
      <c r="BH872">
        <v>2</v>
      </c>
      <c r="BJ872" s="1">
        <v>45771</v>
      </c>
      <c r="BK872" s="1">
        <v>46135</v>
      </c>
      <c r="BN872">
        <v>35</v>
      </c>
      <c r="BO872">
        <v>0</v>
      </c>
      <c r="BP872">
        <v>7</v>
      </c>
      <c r="BQ872">
        <v>7</v>
      </c>
      <c r="BR872">
        <v>7</v>
      </c>
      <c r="BS872">
        <v>7</v>
      </c>
      <c r="BT872">
        <v>7</v>
      </c>
      <c r="BU872">
        <v>0</v>
      </c>
      <c r="BV872" t="str">
        <f>"9:00 AM"</f>
        <v>9:00 AM</v>
      </c>
      <c r="BW872" t="str">
        <f>"5:00 PM"</f>
        <v>5:00 PM</v>
      </c>
      <c r="BX872" t="s">
        <v>133</v>
      </c>
      <c r="BY872">
        <v>0</v>
      </c>
      <c r="BZ872">
        <v>12</v>
      </c>
      <c r="CA872" t="s">
        <v>115</v>
      </c>
      <c r="CC872" t="s">
        <v>224</v>
      </c>
      <c r="CD872" t="s">
        <v>1358</v>
      </c>
      <c r="CE872" t="s">
        <v>2096</v>
      </c>
      <c r="CF872" t="s">
        <v>128</v>
      </c>
      <c r="CG872" t="s">
        <v>120</v>
      </c>
      <c r="CH872" s="3">
        <v>96950</v>
      </c>
      <c r="CI872" s="4">
        <v>12.28</v>
      </c>
      <c r="CJ872" s="4">
        <v>12.28</v>
      </c>
      <c r="CK872" s="4">
        <v>18.420000000000002</v>
      </c>
      <c r="CL872" s="4">
        <v>18.420000000000002</v>
      </c>
      <c r="CM872" t="s">
        <v>136</v>
      </c>
      <c r="CN872" t="s">
        <v>139</v>
      </c>
      <c r="CO872" t="s">
        <v>137</v>
      </c>
      <c r="CQ872" t="s">
        <v>115</v>
      </c>
      <c r="CR872" t="s">
        <v>138</v>
      </c>
      <c r="CS872" t="s">
        <v>139</v>
      </c>
      <c r="CT872" t="s">
        <v>138</v>
      </c>
      <c r="CU872" t="s">
        <v>139</v>
      </c>
      <c r="CV872" t="s">
        <v>138</v>
      </c>
      <c r="CW872" t="s">
        <v>139</v>
      </c>
      <c r="CX872" t="s">
        <v>2097</v>
      </c>
      <c r="CY872" s="10">
        <v>16702852137</v>
      </c>
      <c r="CZ872" t="s">
        <v>2094</v>
      </c>
      <c r="DA872" t="s">
        <v>139</v>
      </c>
      <c r="DB872" t="s">
        <v>138</v>
      </c>
      <c r="DC872" t="s">
        <v>115</v>
      </c>
    </row>
    <row r="873" spans="1:112" ht="14.45" customHeight="1" x14ac:dyDescent="0.25">
      <c r="A873" t="s">
        <v>10003</v>
      </c>
      <c r="B873" t="s">
        <v>113</v>
      </c>
      <c r="C873" s="1">
        <v>45600</v>
      </c>
      <c r="D873" s="1">
        <v>45627</v>
      </c>
      <c r="E873" t="s">
        <v>114</v>
      </c>
      <c r="G873" t="s">
        <v>115</v>
      </c>
      <c r="H873" t="s">
        <v>115</v>
      </c>
      <c r="I873" t="s">
        <v>115</v>
      </c>
      <c r="J873" t="s">
        <v>10004</v>
      </c>
      <c r="K873" t="s">
        <v>10005</v>
      </c>
      <c r="L873" t="s">
        <v>10006</v>
      </c>
      <c r="M873" t="s">
        <v>1448</v>
      </c>
      <c r="N873" t="s">
        <v>128</v>
      </c>
      <c r="O873" t="s">
        <v>120</v>
      </c>
      <c r="P873" s="3">
        <v>96950</v>
      </c>
      <c r="Q873" t="s">
        <v>121</v>
      </c>
      <c r="R873" t="s">
        <v>1287</v>
      </c>
      <c r="S873" s="10">
        <v>16702876520</v>
      </c>
      <c r="U873" t="s">
        <v>10007</v>
      </c>
      <c r="V873">
        <v>485310</v>
      </c>
      <c r="W873" t="s">
        <v>123</v>
      </c>
      <c r="Y873" t="s">
        <v>10008</v>
      </c>
      <c r="Z873" t="s">
        <v>10009</v>
      </c>
      <c r="AA873" t="s">
        <v>10008</v>
      </c>
      <c r="AB873" t="s">
        <v>658</v>
      </c>
      <c r="AC873" t="s">
        <v>10006</v>
      </c>
      <c r="AD873" t="s">
        <v>1448</v>
      </c>
      <c r="AE873" t="s">
        <v>128</v>
      </c>
      <c r="AF873" t="s">
        <v>120</v>
      </c>
      <c r="AG873" s="3">
        <v>96950</v>
      </c>
      <c r="AH873" t="s">
        <v>121</v>
      </c>
      <c r="AI873" t="s">
        <v>1287</v>
      </c>
      <c r="AJ873" s="10">
        <v>16702876520</v>
      </c>
      <c r="AL873" t="s">
        <v>10010</v>
      </c>
      <c r="BD873" t="str">
        <f>"53-3053.00"</f>
        <v>53-3053.00</v>
      </c>
      <c r="BE873" t="s">
        <v>10011</v>
      </c>
      <c r="BF873" t="s">
        <v>10012</v>
      </c>
      <c r="BG873" t="s">
        <v>10013</v>
      </c>
      <c r="BH873">
        <v>2</v>
      </c>
      <c r="BJ873" s="1">
        <v>45600</v>
      </c>
      <c r="BK873" s="1">
        <v>45930</v>
      </c>
      <c r="BN873">
        <v>35</v>
      </c>
      <c r="BO873">
        <v>0</v>
      </c>
      <c r="BP873">
        <v>7</v>
      </c>
      <c r="BQ873">
        <v>7</v>
      </c>
      <c r="BR873">
        <v>7</v>
      </c>
      <c r="BS873">
        <v>7</v>
      </c>
      <c r="BT873">
        <v>7</v>
      </c>
      <c r="BU873">
        <v>0</v>
      </c>
      <c r="BV873" t="str">
        <f>"8:00 AM"</f>
        <v>8:00 AM</v>
      </c>
      <c r="BW873" t="str">
        <f>"4:00 PM"</f>
        <v>4:00 PM</v>
      </c>
      <c r="BX873" t="s">
        <v>240</v>
      </c>
      <c r="BY873">
        <v>0</v>
      </c>
      <c r="BZ873">
        <v>6</v>
      </c>
      <c r="CA873" t="s">
        <v>115</v>
      </c>
      <c r="CC873" t="s">
        <v>10014</v>
      </c>
      <c r="CD873" t="s">
        <v>10015</v>
      </c>
      <c r="CE873" t="s">
        <v>1448</v>
      </c>
      <c r="CF873" t="s">
        <v>128</v>
      </c>
      <c r="CG873" t="s">
        <v>120</v>
      </c>
      <c r="CH873" s="3">
        <v>96950</v>
      </c>
      <c r="CI873" s="4">
        <v>9.41</v>
      </c>
      <c r="CJ873" s="4">
        <v>10</v>
      </c>
      <c r="CK873" s="4">
        <v>14.11</v>
      </c>
      <c r="CL873" s="4">
        <v>15</v>
      </c>
      <c r="CM873" t="s">
        <v>136</v>
      </c>
      <c r="CN873" t="s">
        <v>139</v>
      </c>
      <c r="CO873" t="s">
        <v>137</v>
      </c>
      <c r="CQ873" t="s">
        <v>115</v>
      </c>
      <c r="CR873" t="s">
        <v>138</v>
      </c>
      <c r="CS873" t="s">
        <v>138</v>
      </c>
      <c r="CT873" t="s">
        <v>138</v>
      </c>
      <c r="CU873" t="s">
        <v>139</v>
      </c>
      <c r="CV873" t="s">
        <v>138</v>
      </c>
      <c r="CW873" t="s">
        <v>139</v>
      </c>
      <c r="CX873" t="s">
        <v>1297</v>
      </c>
      <c r="CY873" s="10">
        <v>16702876520</v>
      </c>
      <c r="CZ873" t="s">
        <v>10010</v>
      </c>
      <c r="DA873" t="s">
        <v>139</v>
      </c>
      <c r="DB873" t="s">
        <v>138</v>
      </c>
      <c r="DC873" t="s">
        <v>115</v>
      </c>
    </row>
    <row r="874" spans="1:112" ht="14.45" customHeight="1" x14ac:dyDescent="0.25">
      <c r="A874" t="s">
        <v>3036</v>
      </c>
      <c r="B874" t="s">
        <v>158</v>
      </c>
      <c r="C874" s="1">
        <v>45566</v>
      </c>
      <c r="D874" s="1">
        <v>45628</v>
      </c>
      <c r="E874" t="s">
        <v>114</v>
      </c>
      <c r="G874" t="s">
        <v>138</v>
      </c>
      <c r="H874" t="s">
        <v>138</v>
      </c>
      <c r="I874" t="s">
        <v>115</v>
      </c>
      <c r="J874" t="s">
        <v>3037</v>
      </c>
      <c r="L874" t="s">
        <v>593</v>
      </c>
      <c r="N874" t="s">
        <v>119</v>
      </c>
      <c r="O874" t="s">
        <v>120</v>
      </c>
      <c r="P874" s="3">
        <v>96950</v>
      </c>
      <c r="Q874" t="s">
        <v>121</v>
      </c>
      <c r="S874" s="10">
        <v>16702850063</v>
      </c>
      <c r="U874" t="s">
        <v>594</v>
      </c>
      <c r="V874">
        <v>812112</v>
      </c>
      <c r="W874" t="s">
        <v>123</v>
      </c>
      <c r="Y874" t="s">
        <v>994</v>
      </c>
      <c r="Z874" t="s">
        <v>995</v>
      </c>
      <c r="AA874" t="s">
        <v>996</v>
      </c>
      <c r="AB874" t="s">
        <v>516</v>
      </c>
      <c r="AC874" t="s">
        <v>593</v>
      </c>
      <c r="AE874" t="s">
        <v>119</v>
      </c>
      <c r="AF874" t="s">
        <v>120</v>
      </c>
      <c r="AG874" s="3">
        <v>96950</v>
      </c>
      <c r="AH874" t="s">
        <v>121</v>
      </c>
      <c r="AJ874" s="10">
        <v>16702850063</v>
      </c>
      <c r="AL874" t="s">
        <v>599</v>
      </c>
      <c r="BD874" t="str">
        <f>"39-5012.00"</f>
        <v>39-5012.00</v>
      </c>
      <c r="BE874" t="s">
        <v>1772</v>
      </c>
      <c r="BF874" t="s">
        <v>3038</v>
      </c>
      <c r="BG874" t="s">
        <v>3039</v>
      </c>
      <c r="BH874">
        <v>5</v>
      </c>
      <c r="BJ874" s="1">
        <v>45581</v>
      </c>
      <c r="BK874" s="1">
        <v>45930</v>
      </c>
      <c r="BN874">
        <v>40</v>
      </c>
      <c r="BO874">
        <v>0</v>
      </c>
      <c r="BP874">
        <v>8</v>
      </c>
      <c r="BQ874">
        <v>8</v>
      </c>
      <c r="BR874">
        <v>8</v>
      </c>
      <c r="BS874">
        <v>8</v>
      </c>
      <c r="BT874">
        <v>8</v>
      </c>
      <c r="BU874">
        <v>0</v>
      </c>
      <c r="BV874" t="str">
        <f>"8:55 AM"</f>
        <v>8:55 AM</v>
      </c>
      <c r="BW874" t="str">
        <f>"5:55 PM"</f>
        <v>5:55 PM</v>
      </c>
      <c r="BX874" t="s">
        <v>133</v>
      </c>
      <c r="BY874">
        <v>0</v>
      </c>
      <c r="BZ874">
        <v>3</v>
      </c>
      <c r="CA874" t="s">
        <v>115</v>
      </c>
      <c r="CC874" t="s">
        <v>3040</v>
      </c>
      <c r="CD874" t="s">
        <v>1375</v>
      </c>
      <c r="CE874" t="s">
        <v>593</v>
      </c>
      <c r="CF874" t="s">
        <v>119</v>
      </c>
      <c r="CG874" t="s">
        <v>120</v>
      </c>
      <c r="CH874" s="3">
        <v>96950</v>
      </c>
      <c r="CI874" s="4">
        <v>7.98</v>
      </c>
      <c r="CJ874" s="4">
        <v>7.98</v>
      </c>
      <c r="CK874" s="4">
        <v>11.97</v>
      </c>
      <c r="CL874" s="4">
        <v>11.97</v>
      </c>
      <c r="CM874" t="s">
        <v>136</v>
      </c>
      <c r="CN874" t="s">
        <v>3041</v>
      </c>
      <c r="CO874" t="s">
        <v>137</v>
      </c>
      <c r="CQ874" t="s">
        <v>115</v>
      </c>
      <c r="CR874" t="s">
        <v>138</v>
      </c>
      <c r="CS874" t="s">
        <v>138</v>
      </c>
      <c r="CT874" t="s">
        <v>138</v>
      </c>
      <c r="CU874" t="s">
        <v>139</v>
      </c>
      <c r="CV874" t="s">
        <v>138</v>
      </c>
      <c r="CW874" t="s">
        <v>138</v>
      </c>
      <c r="CX874" s="2" t="s">
        <v>3042</v>
      </c>
      <c r="CY874" s="10">
        <v>16702850063</v>
      </c>
      <c r="CZ874" t="s">
        <v>599</v>
      </c>
      <c r="DA874" t="s">
        <v>139</v>
      </c>
      <c r="DB874" t="s">
        <v>138</v>
      </c>
      <c r="DC874" t="s">
        <v>115</v>
      </c>
    </row>
    <row r="875" spans="1:112" ht="14.45" customHeight="1" x14ac:dyDescent="0.25">
      <c r="A875" t="s">
        <v>3564</v>
      </c>
      <c r="B875" t="s">
        <v>158</v>
      </c>
      <c r="C875" s="1">
        <v>45540</v>
      </c>
      <c r="D875" s="1">
        <v>45628</v>
      </c>
      <c r="E875" t="s">
        <v>210</v>
      </c>
      <c r="F875" s="1">
        <v>45635</v>
      </c>
      <c r="G875" t="s">
        <v>115</v>
      </c>
      <c r="H875" t="s">
        <v>115</v>
      </c>
      <c r="I875" t="s">
        <v>115</v>
      </c>
      <c r="J875" t="s">
        <v>3565</v>
      </c>
      <c r="L875" t="s">
        <v>3566</v>
      </c>
      <c r="N875" t="s">
        <v>119</v>
      </c>
      <c r="O875" t="s">
        <v>120</v>
      </c>
      <c r="P875" s="3">
        <v>96950</v>
      </c>
      <c r="Q875" t="s">
        <v>121</v>
      </c>
      <c r="S875" s="10">
        <v>16702358938</v>
      </c>
      <c r="U875" t="s">
        <v>3567</v>
      </c>
      <c r="V875">
        <v>441330</v>
      </c>
      <c r="W875" t="s">
        <v>123</v>
      </c>
      <c r="Y875" t="s">
        <v>3568</v>
      </c>
      <c r="Z875" t="s">
        <v>3569</v>
      </c>
      <c r="AB875" t="s">
        <v>3053</v>
      </c>
      <c r="AC875" t="s">
        <v>3566</v>
      </c>
      <c r="AE875" t="s">
        <v>119</v>
      </c>
      <c r="AF875" t="s">
        <v>120</v>
      </c>
      <c r="AG875" s="3">
        <v>96950</v>
      </c>
      <c r="AH875" t="s">
        <v>121</v>
      </c>
      <c r="AJ875" s="10">
        <v>16702875665</v>
      </c>
      <c r="AL875" t="s">
        <v>3570</v>
      </c>
      <c r="BD875" t="str">
        <f>"49-3022.00"</f>
        <v>49-3022.00</v>
      </c>
      <c r="BE875" t="s">
        <v>3571</v>
      </c>
      <c r="BF875" t="s">
        <v>3572</v>
      </c>
      <c r="BG875" t="s">
        <v>3573</v>
      </c>
      <c r="BH875">
        <v>1</v>
      </c>
      <c r="BJ875" s="1">
        <v>45627</v>
      </c>
      <c r="BK875" s="1">
        <v>45991</v>
      </c>
      <c r="BN875">
        <v>35</v>
      </c>
      <c r="BO875">
        <v>0</v>
      </c>
      <c r="BP875">
        <v>7</v>
      </c>
      <c r="BQ875">
        <v>7</v>
      </c>
      <c r="BR875">
        <v>7</v>
      </c>
      <c r="BS875">
        <v>7</v>
      </c>
      <c r="BT875">
        <v>7</v>
      </c>
      <c r="BU875">
        <v>0</v>
      </c>
      <c r="BV875" t="str">
        <f>"9:00 AM"</f>
        <v>9:00 AM</v>
      </c>
      <c r="BW875" t="str">
        <f>"5:00 PM"</f>
        <v>5:00 PM</v>
      </c>
      <c r="BX875" t="s">
        <v>133</v>
      </c>
      <c r="BY875">
        <v>0</v>
      </c>
      <c r="BZ875">
        <v>12</v>
      </c>
      <c r="CA875" t="s">
        <v>115</v>
      </c>
      <c r="CC875" t="s">
        <v>3574</v>
      </c>
      <c r="CD875" t="s">
        <v>3575</v>
      </c>
      <c r="CF875" t="s">
        <v>119</v>
      </c>
      <c r="CG875" t="s">
        <v>120</v>
      </c>
      <c r="CH875" s="3">
        <v>96950</v>
      </c>
      <c r="CI875" s="4">
        <v>11.18</v>
      </c>
      <c r="CJ875" s="4">
        <v>11.5</v>
      </c>
      <c r="CK875" s="4">
        <v>16.77</v>
      </c>
      <c r="CL875" s="4">
        <v>17.25</v>
      </c>
      <c r="CM875" t="s">
        <v>136</v>
      </c>
      <c r="CO875" t="s">
        <v>137</v>
      </c>
      <c r="CQ875" t="s">
        <v>115</v>
      </c>
      <c r="CR875" t="s">
        <v>138</v>
      </c>
      <c r="CS875" t="s">
        <v>139</v>
      </c>
      <c r="CT875" t="s">
        <v>138</v>
      </c>
      <c r="CU875" t="s">
        <v>139</v>
      </c>
      <c r="CV875" t="s">
        <v>138</v>
      </c>
      <c r="CW875" t="s">
        <v>139</v>
      </c>
      <c r="CX875" t="s">
        <v>3576</v>
      </c>
      <c r="CY875" s="10">
        <v>16702358938</v>
      </c>
      <c r="CZ875" t="s">
        <v>3570</v>
      </c>
      <c r="DA875" t="s">
        <v>572</v>
      </c>
      <c r="DB875" t="s">
        <v>138</v>
      </c>
      <c r="DC875" t="s">
        <v>115</v>
      </c>
    </row>
    <row r="876" spans="1:112" ht="14.45" customHeight="1" x14ac:dyDescent="0.25">
      <c r="A876" t="s">
        <v>4396</v>
      </c>
      <c r="B876" t="s">
        <v>113</v>
      </c>
      <c r="C876" s="1">
        <v>45566</v>
      </c>
      <c r="D876" s="1">
        <v>45628</v>
      </c>
      <c r="E876" t="s">
        <v>114</v>
      </c>
      <c r="G876" t="s">
        <v>138</v>
      </c>
      <c r="H876" t="s">
        <v>138</v>
      </c>
      <c r="I876" t="s">
        <v>115</v>
      </c>
      <c r="J876" t="s">
        <v>3037</v>
      </c>
      <c r="L876" t="s">
        <v>593</v>
      </c>
      <c r="N876" t="s">
        <v>119</v>
      </c>
      <c r="O876" t="s">
        <v>120</v>
      </c>
      <c r="P876" s="3">
        <v>96950</v>
      </c>
      <c r="Q876" t="s">
        <v>121</v>
      </c>
      <c r="S876" s="10">
        <v>16702850063</v>
      </c>
      <c r="U876" t="s">
        <v>594</v>
      </c>
      <c r="V876">
        <v>81111</v>
      </c>
      <c r="W876" t="s">
        <v>123</v>
      </c>
      <c r="Y876" t="s">
        <v>994</v>
      </c>
      <c r="Z876" t="s">
        <v>995</v>
      </c>
      <c r="AA876" t="s">
        <v>996</v>
      </c>
      <c r="AB876" t="s">
        <v>516</v>
      </c>
      <c r="AC876" t="s">
        <v>4397</v>
      </c>
      <c r="AE876" t="s">
        <v>119</v>
      </c>
      <c r="AF876" t="s">
        <v>120</v>
      </c>
      <c r="AG876" s="3">
        <v>96950</v>
      </c>
      <c r="AH876" t="s">
        <v>121</v>
      </c>
      <c r="AJ876" s="10">
        <v>16702850063</v>
      </c>
      <c r="AL876" t="s">
        <v>599</v>
      </c>
      <c r="BD876" t="str">
        <f>"49-3023.00"</f>
        <v>49-3023.00</v>
      </c>
      <c r="BE876" t="s">
        <v>2122</v>
      </c>
      <c r="BF876" t="s">
        <v>4398</v>
      </c>
      <c r="BG876" t="s">
        <v>4399</v>
      </c>
      <c r="BH876">
        <v>5</v>
      </c>
      <c r="BJ876" s="1">
        <v>45581</v>
      </c>
      <c r="BK876" s="1">
        <v>45930</v>
      </c>
      <c r="BN876">
        <v>40</v>
      </c>
      <c r="BO876">
        <v>0</v>
      </c>
      <c r="BP876">
        <v>8</v>
      </c>
      <c r="BQ876">
        <v>8</v>
      </c>
      <c r="BR876">
        <v>8</v>
      </c>
      <c r="BS876">
        <v>8</v>
      </c>
      <c r="BT876">
        <v>8</v>
      </c>
      <c r="BU876">
        <v>0</v>
      </c>
      <c r="BV876" t="str">
        <f>"8:55 AM"</f>
        <v>8:55 AM</v>
      </c>
      <c r="BW876" t="str">
        <f>"5:55 PM"</f>
        <v>5:55 PM</v>
      </c>
      <c r="BX876" t="s">
        <v>133</v>
      </c>
      <c r="BY876">
        <v>0</v>
      </c>
      <c r="BZ876">
        <v>12</v>
      </c>
      <c r="CA876" t="s">
        <v>115</v>
      </c>
      <c r="CC876" t="s">
        <v>4400</v>
      </c>
      <c r="CD876" t="s">
        <v>1375</v>
      </c>
      <c r="CE876" t="s">
        <v>593</v>
      </c>
      <c r="CF876" t="s">
        <v>119</v>
      </c>
      <c r="CG876" t="s">
        <v>120</v>
      </c>
      <c r="CH876" s="3">
        <v>96950</v>
      </c>
      <c r="CI876" s="4">
        <v>11.01</v>
      </c>
      <c r="CJ876" s="4">
        <v>11.01</v>
      </c>
      <c r="CK876" s="4">
        <v>16.52</v>
      </c>
      <c r="CL876" s="4">
        <v>16.52</v>
      </c>
      <c r="CM876" t="s">
        <v>136</v>
      </c>
      <c r="CN876" t="s">
        <v>3041</v>
      </c>
      <c r="CO876" t="s">
        <v>137</v>
      </c>
      <c r="CQ876" t="s">
        <v>115</v>
      </c>
      <c r="CR876" t="s">
        <v>138</v>
      </c>
      <c r="CS876" t="s">
        <v>138</v>
      </c>
      <c r="CT876" t="s">
        <v>138</v>
      </c>
      <c r="CU876" t="s">
        <v>139</v>
      </c>
      <c r="CV876" t="s">
        <v>138</v>
      </c>
      <c r="CW876" t="s">
        <v>138</v>
      </c>
      <c r="CX876" s="2" t="s">
        <v>4401</v>
      </c>
      <c r="CY876" s="10">
        <v>16702850063</v>
      </c>
      <c r="CZ876" t="s">
        <v>599</v>
      </c>
      <c r="DA876" t="s">
        <v>139</v>
      </c>
      <c r="DB876" t="s">
        <v>138</v>
      </c>
      <c r="DC876" t="s">
        <v>115</v>
      </c>
    </row>
    <row r="877" spans="1:112" ht="14.45" customHeight="1" x14ac:dyDescent="0.25">
      <c r="A877" t="s">
        <v>6425</v>
      </c>
      <c r="B877" t="s">
        <v>158</v>
      </c>
      <c r="C877" s="1">
        <v>45553</v>
      </c>
      <c r="D877" s="1">
        <v>45628</v>
      </c>
      <c r="E877" t="s">
        <v>114</v>
      </c>
      <c r="G877" t="s">
        <v>115</v>
      </c>
      <c r="H877" t="s">
        <v>115</v>
      </c>
      <c r="I877" t="s">
        <v>115</v>
      </c>
      <c r="J877" t="s">
        <v>3171</v>
      </c>
      <c r="K877" t="s">
        <v>3172</v>
      </c>
      <c r="L877" t="s">
        <v>6426</v>
      </c>
      <c r="M877" t="s">
        <v>6427</v>
      </c>
      <c r="N877" t="s">
        <v>128</v>
      </c>
      <c r="O877" t="s">
        <v>120</v>
      </c>
      <c r="P877" s="3">
        <v>96950</v>
      </c>
      <c r="Q877" t="s">
        <v>121</v>
      </c>
      <c r="R877" t="s">
        <v>139</v>
      </c>
      <c r="S877" s="10">
        <v>16702355009</v>
      </c>
      <c r="U877" t="s">
        <v>3175</v>
      </c>
      <c r="V877">
        <v>561320</v>
      </c>
      <c r="W877" t="s">
        <v>532</v>
      </c>
      <c r="X877" t="s">
        <v>138</v>
      </c>
      <c r="Y877" t="s">
        <v>1350</v>
      </c>
      <c r="Z877" t="s">
        <v>1351</v>
      </c>
      <c r="AA877" t="s">
        <v>1352</v>
      </c>
      <c r="AB877" t="s">
        <v>1191</v>
      </c>
      <c r="AC877" t="s">
        <v>6428</v>
      </c>
      <c r="AD877" t="s">
        <v>3174</v>
      </c>
      <c r="AE877" t="s">
        <v>128</v>
      </c>
      <c r="AF877" t="s">
        <v>120</v>
      </c>
      <c r="AG877" s="3">
        <v>96950</v>
      </c>
      <c r="AH877" t="s">
        <v>121</v>
      </c>
      <c r="AJ877" s="10">
        <v>16702355009</v>
      </c>
      <c r="AL877" t="s">
        <v>3176</v>
      </c>
      <c r="BD877" t="str">
        <f>"35-3031.00"</f>
        <v>35-3031.00</v>
      </c>
      <c r="BE877" t="s">
        <v>1980</v>
      </c>
      <c r="BF877" t="s">
        <v>3781</v>
      </c>
      <c r="BG877" t="s">
        <v>3782</v>
      </c>
      <c r="BH877">
        <v>10</v>
      </c>
      <c r="BJ877" s="1">
        <v>45566</v>
      </c>
      <c r="BK877" s="1">
        <v>45930</v>
      </c>
      <c r="BN877">
        <v>35</v>
      </c>
      <c r="BO877">
        <v>0</v>
      </c>
      <c r="BP877">
        <v>7</v>
      </c>
      <c r="BQ877">
        <v>7</v>
      </c>
      <c r="BR877">
        <v>7</v>
      </c>
      <c r="BS877">
        <v>7</v>
      </c>
      <c r="BT877">
        <v>7</v>
      </c>
      <c r="BU877">
        <v>0</v>
      </c>
      <c r="BV877" t="str">
        <f>"7:00 AM"</f>
        <v>7:00 AM</v>
      </c>
      <c r="BW877" t="str">
        <f>"3:00 PM"</f>
        <v>3:00 PM</v>
      </c>
      <c r="BX877" t="s">
        <v>240</v>
      </c>
      <c r="BY877">
        <v>1</v>
      </c>
      <c r="BZ877">
        <v>3</v>
      </c>
      <c r="CA877" t="s">
        <v>115</v>
      </c>
      <c r="CC877" t="s">
        <v>6429</v>
      </c>
      <c r="CD877" t="s">
        <v>6428</v>
      </c>
      <c r="CE877" t="s">
        <v>6430</v>
      </c>
      <c r="CF877" t="s">
        <v>128</v>
      </c>
      <c r="CG877" t="s">
        <v>120</v>
      </c>
      <c r="CH877" s="3">
        <v>96950</v>
      </c>
      <c r="CI877" s="4">
        <v>8.0399999999999991</v>
      </c>
      <c r="CJ877" s="4">
        <v>8.0399999999999991</v>
      </c>
      <c r="CK877" s="4">
        <v>12.06</v>
      </c>
      <c r="CL877" s="4">
        <v>12.06</v>
      </c>
      <c r="CM877" t="s">
        <v>136</v>
      </c>
      <c r="CN877" t="s">
        <v>6431</v>
      </c>
      <c r="CO877" t="s">
        <v>137</v>
      </c>
      <c r="CQ877" t="s">
        <v>115</v>
      </c>
      <c r="CR877" t="s">
        <v>138</v>
      </c>
      <c r="CS877" t="s">
        <v>139</v>
      </c>
      <c r="CT877" t="s">
        <v>138</v>
      </c>
      <c r="CU877" t="s">
        <v>139</v>
      </c>
      <c r="CV877" t="s">
        <v>138</v>
      </c>
      <c r="CW877" t="s">
        <v>139</v>
      </c>
      <c r="CX877" t="s">
        <v>6432</v>
      </c>
      <c r="CY877" s="10">
        <v>16702355009</v>
      </c>
      <c r="CZ877" t="s">
        <v>3176</v>
      </c>
      <c r="DA877" t="s">
        <v>139</v>
      </c>
      <c r="DB877" t="s">
        <v>138</v>
      </c>
      <c r="DC877" t="s">
        <v>138</v>
      </c>
    </row>
    <row r="878" spans="1:112" ht="14.45" customHeight="1" x14ac:dyDescent="0.25">
      <c r="A878" t="s">
        <v>7455</v>
      </c>
      <c r="B878" t="s">
        <v>113</v>
      </c>
      <c r="C878" s="1">
        <v>45610</v>
      </c>
      <c r="D878" s="1">
        <v>45628</v>
      </c>
      <c r="E878" t="s">
        <v>114</v>
      </c>
      <c r="G878" t="s">
        <v>115</v>
      </c>
      <c r="H878" t="s">
        <v>115</v>
      </c>
      <c r="I878" t="s">
        <v>115</v>
      </c>
      <c r="J878" t="s">
        <v>3171</v>
      </c>
      <c r="K878" t="s">
        <v>3172</v>
      </c>
      <c r="L878" t="s">
        <v>7456</v>
      </c>
      <c r="N878" t="s">
        <v>128</v>
      </c>
      <c r="O878" t="s">
        <v>120</v>
      </c>
      <c r="P878" s="3">
        <v>96950</v>
      </c>
      <c r="Q878" t="s">
        <v>121</v>
      </c>
      <c r="S878" s="10">
        <v>16702355009</v>
      </c>
      <c r="U878" t="s">
        <v>3175</v>
      </c>
      <c r="V878">
        <v>56131</v>
      </c>
      <c r="W878" t="s">
        <v>123</v>
      </c>
      <c r="Y878" t="s">
        <v>1350</v>
      </c>
      <c r="Z878" t="s">
        <v>1351</v>
      </c>
      <c r="AA878" t="s">
        <v>1352</v>
      </c>
      <c r="AB878" t="s">
        <v>277</v>
      </c>
      <c r="AC878" t="s">
        <v>7457</v>
      </c>
      <c r="AD878" t="s">
        <v>128</v>
      </c>
      <c r="AE878" t="s">
        <v>128</v>
      </c>
      <c r="AF878" t="s">
        <v>120</v>
      </c>
      <c r="AG878" s="3">
        <v>96950</v>
      </c>
      <c r="AH878" t="s">
        <v>121</v>
      </c>
      <c r="AJ878" s="10">
        <v>16702355009</v>
      </c>
      <c r="AL878" t="s">
        <v>3176</v>
      </c>
      <c r="BD878" t="str">
        <f>"43-3031.00"</f>
        <v>43-3031.00</v>
      </c>
      <c r="BE878" t="s">
        <v>387</v>
      </c>
      <c r="BF878" t="s">
        <v>7458</v>
      </c>
      <c r="BG878" t="s">
        <v>7459</v>
      </c>
      <c r="BH878">
        <v>8</v>
      </c>
      <c r="BJ878" s="1">
        <v>45597</v>
      </c>
      <c r="BK878" s="1">
        <v>45961</v>
      </c>
      <c r="BN878">
        <v>35</v>
      </c>
      <c r="BO878">
        <v>0</v>
      </c>
      <c r="BP878">
        <v>7</v>
      </c>
      <c r="BQ878">
        <v>7</v>
      </c>
      <c r="BR878">
        <v>7</v>
      </c>
      <c r="BS878">
        <v>7</v>
      </c>
      <c r="BT878">
        <v>7</v>
      </c>
      <c r="BU878">
        <v>0</v>
      </c>
      <c r="BV878" t="str">
        <f>"8:00 AM"</f>
        <v>8:00 AM</v>
      </c>
      <c r="BW878" t="str">
        <f>"4:00 PM"</f>
        <v>4:00 PM</v>
      </c>
      <c r="BX878" t="s">
        <v>133</v>
      </c>
      <c r="BY878">
        <v>0</v>
      </c>
      <c r="BZ878">
        <v>24</v>
      </c>
      <c r="CA878" t="s">
        <v>115</v>
      </c>
      <c r="CC878" s="2" t="s">
        <v>7460</v>
      </c>
      <c r="CD878" t="s">
        <v>7457</v>
      </c>
      <c r="CE878" t="s">
        <v>7456</v>
      </c>
      <c r="CF878" t="s">
        <v>128</v>
      </c>
      <c r="CG878" t="s">
        <v>120</v>
      </c>
      <c r="CH878" s="3">
        <v>96950</v>
      </c>
      <c r="CI878" s="4">
        <v>12.28</v>
      </c>
      <c r="CJ878" s="4">
        <v>12.28</v>
      </c>
      <c r="CK878" s="4">
        <v>18.420000000000002</v>
      </c>
      <c r="CL878" s="4">
        <v>18.420000000000002</v>
      </c>
      <c r="CM878" t="s">
        <v>136</v>
      </c>
      <c r="CN878" t="s">
        <v>7461</v>
      </c>
      <c r="CO878" t="s">
        <v>137</v>
      </c>
      <c r="CQ878" t="s">
        <v>115</v>
      </c>
      <c r="CR878" t="s">
        <v>138</v>
      </c>
      <c r="CS878" t="s">
        <v>139</v>
      </c>
      <c r="CT878" t="s">
        <v>138</v>
      </c>
      <c r="CU878" t="s">
        <v>139</v>
      </c>
      <c r="CV878" t="s">
        <v>138</v>
      </c>
      <c r="CW878" t="s">
        <v>139</v>
      </c>
      <c r="CX878" t="s">
        <v>7462</v>
      </c>
      <c r="CY878" s="10">
        <v>16702355009</v>
      </c>
      <c r="CZ878" t="s">
        <v>3176</v>
      </c>
      <c r="DA878" t="s">
        <v>139</v>
      </c>
      <c r="DB878" t="s">
        <v>138</v>
      </c>
      <c r="DC878" t="s">
        <v>115</v>
      </c>
    </row>
    <row r="879" spans="1:112" ht="14.45" customHeight="1" x14ac:dyDescent="0.25">
      <c r="A879" t="s">
        <v>10091</v>
      </c>
      <c r="B879" t="s">
        <v>158</v>
      </c>
      <c r="C879" s="1">
        <v>45550</v>
      </c>
      <c r="D879" s="1">
        <v>45628</v>
      </c>
      <c r="E879" t="s">
        <v>210</v>
      </c>
      <c r="F879" s="1">
        <v>45564</v>
      </c>
      <c r="G879" t="s">
        <v>138</v>
      </c>
      <c r="H879" t="s">
        <v>115</v>
      </c>
      <c r="I879" t="s">
        <v>115</v>
      </c>
      <c r="J879" t="s">
        <v>3125</v>
      </c>
      <c r="L879" t="s">
        <v>3126</v>
      </c>
      <c r="N879" t="s">
        <v>128</v>
      </c>
      <c r="O879" t="s">
        <v>120</v>
      </c>
      <c r="P879" s="3">
        <v>96950</v>
      </c>
      <c r="Q879" t="s">
        <v>121</v>
      </c>
      <c r="S879" s="10">
        <v>16707880047</v>
      </c>
      <c r="U879" t="s">
        <v>3127</v>
      </c>
      <c r="V879">
        <v>71132</v>
      </c>
      <c r="W879" t="s">
        <v>123</v>
      </c>
      <c r="Y879" t="s">
        <v>3128</v>
      </c>
      <c r="Z879" t="s">
        <v>3129</v>
      </c>
      <c r="AA879" t="s">
        <v>3130</v>
      </c>
      <c r="AB879" t="s">
        <v>3131</v>
      </c>
      <c r="AC879" t="s">
        <v>3132</v>
      </c>
      <c r="AE879" t="s">
        <v>128</v>
      </c>
      <c r="AF879" t="s">
        <v>120</v>
      </c>
      <c r="AG879" s="3">
        <v>96950</v>
      </c>
      <c r="AH879" t="s">
        <v>121</v>
      </c>
      <c r="AJ879" s="10">
        <v>16707880047</v>
      </c>
      <c r="AL879" t="s">
        <v>3133</v>
      </c>
      <c r="BD879" t="str">
        <f>"27-1027.00"</f>
        <v>27-1027.00</v>
      </c>
      <c r="BE879" t="s">
        <v>3134</v>
      </c>
      <c r="BF879" t="s">
        <v>3135</v>
      </c>
      <c r="BG879" t="s">
        <v>3136</v>
      </c>
      <c r="BH879">
        <v>2</v>
      </c>
      <c r="BJ879" s="1">
        <v>45566</v>
      </c>
      <c r="BK879" s="1">
        <v>45930</v>
      </c>
      <c r="BN879">
        <v>40</v>
      </c>
      <c r="BO879">
        <v>0</v>
      </c>
      <c r="BP879">
        <v>8</v>
      </c>
      <c r="BQ879">
        <v>8</v>
      </c>
      <c r="BR879">
        <v>8</v>
      </c>
      <c r="BS879">
        <v>8</v>
      </c>
      <c r="BT879">
        <v>8</v>
      </c>
      <c r="BU879">
        <v>0</v>
      </c>
      <c r="BV879" t="str">
        <f>"7:00 AM"</f>
        <v>7:00 AM</v>
      </c>
      <c r="BW879" t="str">
        <f>"4:00 PM"</f>
        <v>4:00 PM</v>
      </c>
      <c r="BX879" t="s">
        <v>133</v>
      </c>
      <c r="BY879">
        <v>0</v>
      </c>
      <c r="BZ879">
        <v>6</v>
      </c>
      <c r="CA879" t="s">
        <v>115</v>
      </c>
      <c r="CC879" t="s">
        <v>10092</v>
      </c>
      <c r="CD879" t="s">
        <v>320</v>
      </c>
      <c r="CF879" t="s">
        <v>128</v>
      </c>
      <c r="CG879" t="s">
        <v>120</v>
      </c>
      <c r="CH879" s="3">
        <v>96950</v>
      </c>
      <c r="CI879" s="4">
        <v>20.67</v>
      </c>
      <c r="CJ879" s="4">
        <v>20.67</v>
      </c>
      <c r="CK879" s="4">
        <v>0</v>
      </c>
      <c r="CL879" s="4">
        <v>0</v>
      </c>
      <c r="CM879" t="s">
        <v>136</v>
      </c>
      <c r="CN879" t="s">
        <v>10093</v>
      </c>
      <c r="CO879" t="s">
        <v>137</v>
      </c>
      <c r="CQ879" t="s">
        <v>115</v>
      </c>
      <c r="CR879" t="s">
        <v>138</v>
      </c>
      <c r="CS879" t="s">
        <v>139</v>
      </c>
      <c r="CT879" t="s">
        <v>139</v>
      </c>
      <c r="CU879" t="s">
        <v>139</v>
      </c>
      <c r="CV879" t="s">
        <v>138</v>
      </c>
      <c r="CW879" t="s">
        <v>139</v>
      </c>
      <c r="CX879" t="s">
        <v>10094</v>
      </c>
      <c r="CY879" s="10">
        <v>16707880047</v>
      </c>
      <c r="CZ879" t="s">
        <v>3133</v>
      </c>
      <c r="DA879" t="s">
        <v>331</v>
      </c>
      <c r="DB879" t="s">
        <v>138</v>
      </c>
      <c r="DC879" t="s">
        <v>115</v>
      </c>
      <c r="DD879" t="s">
        <v>3128</v>
      </c>
      <c r="DE879" t="s">
        <v>3129</v>
      </c>
      <c r="DF879" t="s">
        <v>1759</v>
      </c>
      <c r="DG879" t="s">
        <v>3125</v>
      </c>
      <c r="DH879" t="s">
        <v>3133</v>
      </c>
    </row>
    <row r="880" spans="1:112" ht="14.45" customHeight="1" x14ac:dyDescent="0.25">
      <c r="A880" t="s">
        <v>10340</v>
      </c>
      <c r="B880" t="s">
        <v>158</v>
      </c>
      <c r="C880" s="1">
        <v>45574</v>
      </c>
      <c r="D880" s="1">
        <v>45628</v>
      </c>
      <c r="E880" t="s">
        <v>114</v>
      </c>
      <c r="G880" t="s">
        <v>115</v>
      </c>
      <c r="H880" t="s">
        <v>115</v>
      </c>
      <c r="I880" t="s">
        <v>115</v>
      </c>
      <c r="J880" t="s">
        <v>771</v>
      </c>
      <c r="K880" t="s">
        <v>7792</v>
      </c>
      <c r="L880" t="s">
        <v>7793</v>
      </c>
      <c r="M880" t="s">
        <v>1095</v>
      </c>
      <c r="N880" t="s">
        <v>128</v>
      </c>
      <c r="O880" t="s">
        <v>120</v>
      </c>
      <c r="P880" s="3">
        <v>96950</v>
      </c>
      <c r="Q880" t="s">
        <v>121</v>
      </c>
      <c r="S880" s="10">
        <v>16709892136</v>
      </c>
      <c r="T880">
        <v>0</v>
      </c>
      <c r="U880" t="s">
        <v>775</v>
      </c>
      <c r="V880">
        <v>61162</v>
      </c>
      <c r="W880" t="s">
        <v>123</v>
      </c>
      <c r="Y880" t="s">
        <v>7794</v>
      </c>
      <c r="Z880" t="s">
        <v>7795</v>
      </c>
      <c r="AB880" t="s">
        <v>126</v>
      </c>
      <c r="AC880" t="s">
        <v>7796</v>
      </c>
      <c r="AD880" t="s">
        <v>1095</v>
      </c>
      <c r="AE880" t="s">
        <v>128</v>
      </c>
      <c r="AF880" t="s">
        <v>120</v>
      </c>
      <c r="AG880" s="3">
        <v>96950</v>
      </c>
      <c r="AH880" t="s">
        <v>121</v>
      </c>
      <c r="AJ880" s="10">
        <v>16709892136</v>
      </c>
      <c r="AK880">
        <v>0</v>
      </c>
      <c r="AL880" t="s">
        <v>778</v>
      </c>
      <c r="BD880" t="str">
        <f>"25-3021.00"</f>
        <v>25-3021.00</v>
      </c>
      <c r="BE880" t="s">
        <v>130</v>
      </c>
      <c r="BF880" t="s">
        <v>779</v>
      </c>
      <c r="BG880" t="s">
        <v>780</v>
      </c>
      <c r="BH880">
        <v>1</v>
      </c>
      <c r="BJ880" s="1">
        <v>45658</v>
      </c>
      <c r="BK880" s="1">
        <v>46022</v>
      </c>
      <c r="BN880">
        <v>40</v>
      </c>
      <c r="BO880">
        <v>0</v>
      </c>
      <c r="BP880">
        <v>8</v>
      </c>
      <c r="BQ880">
        <v>8</v>
      </c>
      <c r="BR880">
        <v>8</v>
      </c>
      <c r="BS880">
        <v>8</v>
      </c>
      <c r="BT880">
        <v>8</v>
      </c>
      <c r="BU880">
        <v>0</v>
      </c>
      <c r="BV880" t="str">
        <f>"8:00 AM"</f>
        <v>8:00 AM</v>
      </c>
      <c r="BW880" t="str">
        <f>"5:00 PM"</f>
        <v>5:00 PM</v>
      </c>
      <c r="BX880" t="s">
        <v>133</v>
      </c>
      <c r="BY880">
        <v>0</v>
      </c>
      <c r="BZ880">
        <v>24</v>
      </c>
      <c r="CA880" t="s">
        <v>115</v>
      </c>
      <c r="CC880" t="s">
        <v>781</v>
      </c>
      <c r="CD880" t="s">
        <v>7793</v>
      </c>
      <c r="CE880" t="s">
        <v>1095</v>
      </c>
      <c r="CF880" t="s">
        <v>128</v>
      </c>
      <c r="CG880" t="s">
        <v>120</v>
      </c>
      <c r="CH880" s="3">
        <v>96950</v>
      </c>
      <c r="CI880" s="4">
        <v>17.760000000000002</v>
      </c>
      <c r="CJ880" s="4">
        <v>17.760000000000002</v>
      </c>
      <c r="CK880" s="4">
        <v>26.64</v>
      </c>
      <c r="CL880" s="4">
        <v>26.64</v>
      </c>
      <c r="CM880" t="s">
        <v>136</v>
      </c>
      <c r="CN880" t="s">
        <v>139</v>
      </c>
      <c r="CO880" t="s">
        <v>137</v>
      </c>
      <c r="CQ880" t="s">
        <v>115</v>
      </c>
      <c r="CR880" t="s">
        <v>138</v>
      </c>
      <c r="CS880" t="s">
        <v>139</v>
      </c>
      <c r="CT880" t="s">
        <v>138</v>
      </c>
      <c r="CU880" t="s">
        <v>139</v>
      </c>
      <c r="CV880" t="s">
        <v>138</v>
      </c>
      <c r="CW880" t="s">
        <v>139</v>
      </c>
      <c r="CX880" t="s">
        <v>1103</v>
      </c>
      <c r="CY880" s="10">
        <v>16709892136</v>
      </c>
      <c r="CZ880" t="s">
        <v>778</v>
      </c>
      <c r="DA880" t="s">
        <v>139</v>
      </c>
      <c r="DB880" t="s">
        <v>138</v>
      </c>
      <c r="DC880" t="s">
        <v>115</v>
      </c>
      <c r="DD880" t="s">
        <v>1097</v>
      </c>
      <c r="DE880" t="s">
        <v>1098</v>
      </c>
      <c r="DG880" t="s">
        <v>771</v>
      </c>
      <c r="DH880" t="s">
        <v>778</v>
      </c>
    </row>
    <row r="881" spans="1:112" ht="14.45" customHeight="1" x14ac:dyDescent="0.25">
      <c r="A881" t="s">
        <v>10510</v>
      </c>
      <c r="B881" t="s">
        <v>248</v>
      </c>
      <c r="C881" s="1">
        <v>45568</v>
      </c>
      <c r="D881" s="1">
        <v>45628</v>
      </c>
      <c r="E881" t="s">
        <v>210</v>
      </c>
      <c r="F881" s="1">
        <v>45725</v>
      </c>
      <c r="G881" t="s">
        <v>115</v>
      </c>
      <c r="H881" t="s">
        <v>115</v>
      </c>
      <c r="I881" t="s">
        <v>115</v>
      </c>
      <c r="J881" t="s">
        <v>249</v>
      </c>
      <c r="L881" t="s">
        <v>250</v>
      </c>
      <c r="M881" t="s">
        <v>251</v>
      </c>
      <c r="N881" t="s">
        <v>119</v>
      </c>
      <c r="O881" t="s">
        <v>120</v>
      </c>
      <c r="P881" s="3">
        <v>96950</v>
      </c>
      <c r="Q881" t="s">
        <v>121</v>
      </c>
      <c r="S881" s="10">
        <v>16702368202</v>
      </c>
      <c r="T881">
        <v>3554</v>
      </c>
      <c r="U881" t="s">
        <v>252</v>
      </c>
      <c r="V881">
        <v>62211</v>
      </c>
      <c r="W881" t="s">
        <v>123</v>
      </c>
      <c r="Y881" t="s">
        <v>253</v>
      </c>
      <c r="Z881" t="s">
        <v>254</v>
      </c>
      <c r="AA881" t="s">
        <v>255</v>
      </c>
      <c r="AB881" t="s">
        <v>256</v>
      </c>
      <c r="AC881" t="s">
        <v>250</v>
      </c>
      <c r="AD881" t="s">
        <v>251</v>
      </c>
      <c r="AE881" t="s">
        <v>119</v>
      </c>
      <c r="AF881" t="s">
        <v>120</v>
      </c>
      <c r="AG881" s="3">
        <v>96950</v>
      </c>
      <c r="AH881" t="s">
        <v>121</v>
      </c>
      <c r="AJ881" s="10">
        <v>16702368202</v>
      </c>
      <c r="AK881">
        <v>3554</v>
      </c>
      <c r="AL881" t="s">
        <v>257</v>
      </c>
      <c r="BD881" t="str">
        <f>"29-2011.00"</f>
        <v>29-2011.00</v>
      </c>
      <c r="BE881" t="s">
        <v>932</v>
      </c>
      <c r="BF881" t="s">
        <v>933</v>
      </c>
      <c r="BG881" t="s">
        <v>934</v>
      </c>
      <c r="BH881">
        <v>1</v>
      </c>
      <c r="BI881">
        <v>1</v>
      </c>
      <c r="BJ881" s="1">
        <v>45727</v>
      </c>
      <c r="BK881" s="1">
        <v>46091</v>
      </c>
      <c r="BL881" s="1">
        <v>45727</v>
      </c>
      <c r="BM881" s="1">
        <v>46091</v>
      </c>
      <c r="BN881">
        <v>40</v>
      </c>
      <c r="BO881">
        <v>0</v>
      </c>
      <c r="BP881">
        <v>8</v>
      </c>
      <c r="BQ881">
        <v>8</v>
      </c>
      <c r="BR881">
        <v>8</v>
      </c>
      <c r="BS881">
        <v>8</v>
      </c>
      <c r="BT881">
        <v>8</v>
      </c>
      <c r="BU881">
        <v>0</v>
      </c>
      <c r="BV881" t="str">
        <f>"7:00 AM"</f>
        <v>7:00 AM</v>
      </c>
      <c r="BW881" t="str">
        <f>"4:00 PM"</f>
        <v>4:00 PM</v>
      </c>
      <c r="BX881" t="s">
        <v>360</v>
      </c>
      <c r="BY881">
        <v>0</v>
      </c>
      <c r="BZ881">
        <v>24</v>
      </c>
      <c r="CA881" t="s">
        <v>115</v>
      </c>
      <c r="CC881" s="2" t="s">
        <v>935</v>
      </c>
      <c r="CD881" t="s">
        <v>250</v>
      </c>
      <c r="CE881" t="s">
        <v>251</v>
      </c>
      <c r="CF881" t="s">
        <v>119</v>
      </c>
      <c r="CG881" t="s">
        <v>120</v>
      </c>
      <c r="CH881" s="3">
        <v>96950</v>
      </c>
      <c r="CI881" s="4">
        <v>23.57</v>
      </c>
      <c r="CJ881" s="4">
        <v>23.57</v>
      </c>
      <c r="CK881" s="4">
        <v>35.36</v>
      </c>
      <c r="CL881" s="4">
        <v>35.36</v>
      </c>
      <c r="CM881" t="s">
        <v>136</v>
      </c>
      <c r="CN881" t="s">
        <v>10511</v>
      </c>
      <c r="CO881" t="s">
        <v>137</v>
      </c>
      <c r="CQ881" t="s">
        <v>138</v>
      </c>
      <c r="CR881" t="s">
        <v>138</v>
      </c>
      <c r="CS881" t="s">
        <v>139</v>
      </c>
      <c r="CT881" t="s">
        <v>138</v>
      </c>
      <c r="CU881" t="s">
        <v>139</v>
      </c>
      <c r="CV881" t="s">
        <v>138</v>
      </c>
      <c r="CW881" t="s">
        <v>139</v>
      </c>
      <c r="CX881" t="s">
        <v>10512</v>
      </c>
      <c r="CY881" s="10">
        <v>16702368202</v>
      </c>
      <c r="CZ881" t="s">
        <v>263</v>
      </c>
      <c r="DA881" t="s">
        <v>938</v>
      </c>
      <c r="DB881" t="s">
        <v>138</v>
      </c>
      <c r="DC881" t="s">
        <v>115</v>
      </c>
      <c r="DD881" t="s">
        <v>264</v>
      </c>
      <c r="DE881" t="s">
        <v>265</v>
      </c>
      <c r="DF881" t="s">
        <v>4316</v>
      </c>
      <c r="DG881" t="s">
        <v>249</v>
      </c>
      <c r="DH881" t="s">
        <v>267</v>
      </c>
    </row>
    <row r="882" spans="1:112" ht="14.45" customHeight="1" x14ac:dyDescent="0.25">
      <c r="A882" t="s">
        <v>10901</v>
      </c>
      <c r="B882" t="s">
        <v>248</v>
      </c>
      <c r="C882" s="1">
        <v>45561</v>
      </c>
      <c r="D882" s="1">
        <v>45628</v>
      </c>
      <c r="E882" t="s">
        <v>114</v>
      </c>
      <c r="G882" t="s">
        <v>138</v>
      </c>
      <c r="H882" t="s">
        <v>115</v>
      </c>
      <c r="I882" t="s">
        <v>115</v>
      </c>
      <c r="J882" t="s">
        <v>4625</v>
      </c>
      <c r="K882" t="s">
        <v>4625</v>
      </c>
      <c r="L882" t="s">
        <v>4626</v>
      </c>
      <c r="M882" t="s">
        <v>4627</v>
      </c>
      <c r="N882" t="s">
        <v>1448</v>
      </c>
      <c r="O882" t="s">
        <v>120</v>
      </c>
      <c r="P882" s="3">
        <v>96950</v>
      </c>
      <c r="Q882" t="s">
        <v>121</v>
      </c>
      <c r="S882" s="10">
        <v>16702333304</v>
      </c>
      <c r="U882" t="s">
        <v>4628</v>
      </c>
      <c r="V882">
        <v>561990</v>
      </c>
      <c r="W882" t="s">
        <v>123</v>
      </c>
      <c r="Y882" t="s">
        <v>4629</v>
      </c>
      <c r="Z882" t="s">
        <v>4630</v>
      </c>
      <c r="AB882" t="s">
        <v>4631</v>
      </c>
      <c r="AC882" t="s">
        <v>4626</v>
      </c>
      <c r="AD882" t="s">
        <v>4627</v>
      </c>
      <c r="AE882" t="s">
        <v>1448</v>
      </c>
      <c r="AF882" t="s">
        <v>120</v>
      </c>
      <c r="AG882" s="3">
        <v>96950</v>
      </c>
      <c r="AH882" t="s">
        <v>121</v>
      </c>
      <c r="AJ882" s="10">
        <v>16702333304</v>
      </c>
      <c r="AL882" t="s">
        <v>4632</v>
      </c>
      <c r="AM882" t="s">
        <v>400</v>
      </c>
      <c r="AN882" t="s">
        <v>3799</v>
      </c>
      <c r="AO882" t="s">
        <v>3800</v>
      </c>
      <c r="AQ882" t="s">
        <v>3801</v>
      </c>
      <c r="AR882" t="s">
        <v>3802</v>
      </c>
      <c r="AS882" t="s">
        <v>1171</v>
      </c>
      <c r="AT882" t="s">
        <v>120</v>
      </c>
      <c r="AU882" s="3">
        <v>96950</v>
      </c>
      <c r="AV882" t="s">
        <v>121</v>
      </c>
      <c r="AX882">
        <v>16702857505</v>
      </c>
      <c r="AZ882" t="s">
        <v>3803</v>
      </c>
      <c r="BA882" t="s">
        <v>3804</v>
      </c>
      <c r="BD882" t="str">
        <f>"11-1021.00"</f>
        <v>11-1021.00</v>
      </c>
      <c r="BE882" t="s">
        <v>446</v>
      </c>
      <c r="BF882" t="s">
        <v>10902</v>
      </c>
      <c r="BG882" t="s">
        <v>516</v>
      </c>
      <c r="BH882">
        <v>1</v>
      </c>
      <c r="BI882">
        <v>1</v>
      </c>
      <c r="BJ882" s="1">
        <v>45566</v>
      </c>
      <c r="BK882" s="1">
        <v>46660</v>
      </c>
      <c r="BL882" s="1">
        <v>45628</v>
      </c>
      <c r="BM882" s="1">
        <v>46660</v>
      </c>
      <c r="BN882">
        <v>40</v>
      </c>
      <c r="BO882">
        <v>0</v>
      </c>
      <c r="BP882">
        <v>8</v>
      </c>
      <c r="BQ882">
        <v>8</v>
      </c>
      <c r="BR882">
        <v>8</v>
      </c>
      <c r="BS882">
        <v>8</v>
      </c>
      <c r="BT882">
        <v>8</v>
      </c>
      <c r="BU882">
        <v>0</v>
      </c>
      <c r="BV882" t="str">
        <f>"9:00 AM"</f>
        <v>9:00 AM</v>
      </c>
      <c r="BW882" t="str">
        <f>"5:00 PM"</f>
        <v>5:00 PM</v>
      </c>
      <c r="BX882" t="s">
        <v>133</v>
      </c>
      <c r="BY882">
        <v>0</v>
      </c>
      <c r="BZ882">
        <v>24</v>
      </c>
      <c r="CA882" t="s">
        <v>138</v>
      </c>
      <c r="CB882">
        <v>2</v>
      </c>
      <c r="CC882" s="2" t="s">
        <v>10903</v>
      </c>
      <c r="CD882" t="s">
        <v>10904</v>
      </c>
      <c r="CE882" t="s">
        <v>10905</v>
      </c>
      <c r="CF882" t="s">
        <v>750</v>
      </c>
      <c r="CG882" t="s">
        <v>120</v>
      </c>
      <c r="CH882" s="3">
        <v>96950</v>
      </c>
      <c r="CI882" s="4">
        <v>22.09</v>
      </c>
      <c r="CJ882" s="4">
        <v>22.09</v>
      </c>
      <c r="CK882" s="4">
        <v>33.14</v>
      </c>
      <c r="CL882" s="4">
        <v>33.14</v>
      </c>
      <c r="CM882" t="s">
        <v>136</v>
      </c>
      <c r="CN882" t="s">
        <v>10906</v>
      </c>
      <c r="CO882" t="s">
        <v>137</v>
      </c>
      <c r="CQ882" t="s">
        <v>115</v>
      </c>
      <c r="CR882" t="s">
        <v>138</v>
      </c>
      <c r="CS882" t="s">
        <v>139</v>
      </c>
      <c r="CT882" t="s">
        <v>138</v>
      </c>
      <c r="CU882" t="s">
        <v>139</v>
      </c>
      <c r="CV882" t="s">
        <v>138</v>
      </c>
      <c r="CW882" t="s">
        <v>139</v>
      </c>
      <c r="CX882" t="s">
        <v>3811</v>
      </c>
      <c r="CY882" s="10" t="s">
        <v>139</v>
      </c>
      <c r="CZ882" t="s">
        <v>4632</v>
      </c>
      <c r="DA882" t="s">
        <v>246</v>
      </c>
      <c r="DB882" t="s">
        <v>138</v>
      </c>
      <c r="DC882" t="s">
        <v>115</v>
      </c>
    </row>
    <row r="883" spans="1:112" ht="14.45" customHeight="1" x14ac:dyDescent="0.25">
      <c r="A883" t="s">
        <v>11573</v>
      </c>
      <c r="B883" t="s">
        <v>158</v>
      </c>
      <c r="C883" s="1">
        <v>45556</v>
      </c>
      <c r="D883" s="1">
        <v>45628</v>
      </c>
      <c r="E883" t="s">
        <v>114</v>
      </c>
      <c r="G883" t="s">
        <v>115</v>
      </c>
      <c r="H883" t="s">
        <v>115</v>
      </c>
      <c r="I883" t="s">
        <v>115</v>
      </c>
      <c r="J883" t="s">
        <v>827</v>
      </c>
      <c r="L883" t="s">
        <v>828</v>
      </c>
      <c r="M883" t="s">
        <v>829</v>
      </c>
      <c r="N883" t="s">
        <v>119</v>
      </c>
      <c r="O883" t="s">
        <v>120</v>
      </c>
      <c r="P883" s="3">
        <v>96950</v>
      </c>
      <c r="Q883" t="s">
        <v>121</v>
      </c>
      <c r="S883" s="10">
        <v>16702353027</v>
      </c>
      <c r="U883" t="s">
        <v>830</v>
      </c>
      <c r="V883">
        <v>561320</v>
      </c>
      <c r="W883" t="s">
        <v>532</v>
      </c>
      <c r="X883" t="s">
        <v>138</v>
      </c>
      <c r="Y883" t="s">
        <v>831</v>
      </c>
      <c r="Z883" t="s">
        <v>832</v>
      </c>
      <c r="AA883" t="s">
        <v>833</v>
      </c>
      <c r="AB883" t="s">
        <v>295</v>
      </c>
      <c r="AC883" t="s">
        <v>828</v>
      </c>
      <c r="AD883" t="s">
        <v>838</v>
      </c>
      <c r="AE883" t="s">
        <v>119</v>
      </c>
      <c r="AF883" t="s">
        <v>120</v>
      </c>
      <c r="AG883" s="3">
        <v>96950</v>
      </c>
      <c r="AH883" t="s">
        <v>121</v>
      </c>
      <c r="AJ883" s="10">
        <v>16702353027</v>
      </c>
      <c r="AL883" t="s">
        <v>834</v>
      </c>
      <c r="BD883" t="str">
        <f>"35-2012.00"</f>
        <v>35-2012.00</v>
      </c>
      <c r="BE883" t="s">
        <v>835</v>
      </c>
      <c r="BF883" t="s">
        <v>11574</v>
      </c>
      <c r="BG883" t="s">
        <v>373</v>
      </c>
      <c r="BH883">
        <v>6</v>
      </c>
      <c r="BJ883" s="1">
        <v>45627</v>
      </c>
      <c r="BK883" s="1">
        <v>45991</v>
      </c>
      <c r="BN883">
        <v>35</v>
      </c>
      <c r="BO883">
        <v>0</v>
      </c>
      <c r="BP883">
        <v>7</v>
      </c>
      <c r="BQ883">
        <v>7</v>
      </c>
      <c r="BR883">
        <v>7</v>
      </c>
      <c r="BS883">
        <v>7</v>
      </c>
      <c r="BT883">
        <v>7</v>
      </c>
      <c r="BU883">
        <v>0</v>
      </c>
      <c r="BV883" t="str">
        <f>"2:00 AM"</f>
        <v>2:00 AM</v>
      </c>
      <c r="BW883" t="str">
        <f>"9:00 AM"</f>
        <v>9:00 AM</v>
      </c>
      <c r="BX883" t="s">
        <v>240</v>
      </c>
      <c r="BY883">
        <v>0</v>
      </c>
      <c r="BZ883">
        <v>12</v>
      </c>
      <c r="CA883" t="s">
        <v>115</v>
      </c>
      <c r="CC883" t="s">
        <v>837</v>
      </c>
      <c r="CD883" t="s">
        <v>5387</v>
      </c>
      <c r="CE883" t="s">
        <v>5387</v>
      </c>
      <c r="CF883" t="s">
        <v>119</v>
      </c>
      <c r="CG883" t="s">
        <v>120</v>
      </c>
      <c r="CH883" s="3">
        <v>96951</v>
      </c>
      <c r="CI883" s="4">
        <v>8.85</v>
      </c>
      <c r="CJ883" s="4">
        <v>8.85</v>
      </c>
      <c r="CK883" s="4">
        <v>13.28</v>
      </c>
      <c r="CL883" s="4">
        <v>13.28</v>
      </c>
      <c r="CM883" t="s">
        <v>136</v>
      </c>
      <c r="CN883" t="s">
        <v>240</v>
      </c>
      <c r="CO883" t="s">
        <v>137</v>
      </c>
      <c r="CQ883" t="s">
        <v>115</v>
      </c>
      <c r="CR883" t="s">
        <v>138</v>
      </c>
      <c r="CS883" t="s">
        <v>139</v>
      </c>
      <c r="CT883" t="s">
        <v>138</v>
      </c>
      <c r="CU883" t="s">
        <v>139</v>
      </c>
      <c r="CV883" t="s">
        <v>138</v>
      </c>
      <c r="CW883" t="s">
        <v>139</v>
      </c>
      <c r="CX883" t="s">
        <v>2345</v>
      </c>
      <c r="CY883" s="10">
        <v>16702353027</v>
      </c>
      <c r="CZ883" t="s">
        <v>834</v>
      </c>
      <c r="DA883" t="s">
        <v>139</v>
      </c>
      <c r="DB883" t="s">
        <v>138</v>
      </c>
      <c r="DC883" t="s">
        <v>138</v>
      </c>
    </row>
    <row r="884" spans="1:112" ht="14.45" customHeight="1" x14ac:dyDescent="0.25">
      <c r="A884" t="s">
        <v>12704</v>
      </c>
      <c r="B884" t="s">
        <v>113</v>
      </c>
      <c r="C884" s="1">
        <v>45564</v>
      </c>
      <c r="D884" s="1">
        <v>45628</v>
      </c>
      <c r="E884" t="s">
        <v>114</v>
      </c>
      <c r="G884" t="s">
        <v>115</v>
      </c>
      <c r="H884" t="s">
        <v>115</v>
      </c>
      <c r="I884" t="s">
        <v>115</v>
      </c>
      <c r="J884" t="s">
        <v>9223</v>
      </c>
      <c r="K884" t="s">
        <v>139</v>
      </c>
      <c r="L884" t="s">
        <v>10128</v>
      </c>
      <c r="M884" t="s">
        <v>9225</v>
      </c>
      <c r="N884" t="s">
        <v>128</v>
      </c>
      <c r="O884" t="s">
        <v>120</v>
      </c>
      <c r="P884" s="3">
        <v>96950</v>
      </c>
      <c r="Q884" t="s">
        <v>121</v>
      </c>
      <c r="R884" t="s">
        <v>331</v>
      </c>
      <c r="S884" s="10">
        <v>16702355572</v>
      </c>
      <c r="U884" t="s">
        <v>9226</v>
      </c>
      <c r="V884">
        <v>23822</v>
      </c>
      <c r="W884" t="s">
        <v>123</v>
      </c>
      <c r="Y884" t="s">
        <v>9227</v>
      </c>
      <c r="Z884" t="s">
        <v>1873</v>
      </c>
      <c r="AA884" t="s">
        <v>9228</v>
      </c>
      <c r="AB884" t="s">
        <v>9229</v>
      </c>
      <c r="AC884" t="s">
        <v>10129</v>
      </c>
      <c r="AD884" t="s">
        <v>9225</v>
      </c>
      <c r="AE884" t="s">
        <v>128</v>
      </c>
      <c r="AF884" t="s">
        <v>120</v>
      </c>
      <c r="AG884" s="3">
        <v>96950</v>
      </c>
      <c r="AH884" t="s">
        <v>121</v>
      </c>
      <c r="AJ884" s="10">
        <v>16702355572</v>
      </c>
      <c r="AL884" t="s">
        <v>9230</v>
      </c>
      <c r="BD884" t="str">
        <f>"49-9021.00"</f>
        <v>49-9021.00</v>
      </c>
      <c r="BE884" t="s">
        <v>203</v>
      </c>
      <c r="BF884" t="s">
        <v>10130</v>
      </c>
      <c r="BG884" t="s">
        <v>5102</v>
      </c>
      <c r="BH884">
        <v>2</v>
      </c>
      <c r="BJ884" s="1">
        <v>45627</v>
      </c>
      <c r="BK884" s="1">
        <v>45991</v>
      </c>
      <c r="BN884">
        <v>40</v>
      </c>
      <c r="BO884">
        <v>0</v>
      </c>
      <c r="BP884">
        <v>8</v>
      </c>
      <c r="BQ884">
        <v>8</v>
      </c>
      <c r="BR884">
        <v>8</v>
      </c>
      <c r="BS884">
        <v>8</v>
      </c>
      <c r="BT884">
        <v>8</v>
      </c>
      <c r="BU884">
        <v>0</v>
      </c>
      <c r="BV884" t="str">
        <f>"8:00 AM"</f>
        <v>8:00 AM</v>
      </c>
      <c r="BW884" t="str">
        <f>"5:00 PM"</f>
        <v>5:00 PM</v>
      </c>
      <c r="BX884" t="s">
        <v>133</v>
      </c>
      <c r="BY884">
        <v>0</v>
      </c>
      <c r="BZ884">
        <v>24</v>
      </c>
      <c r="CA884" t="s">
        <v>115</v>
      </c>
      <c r="CC884" t="s">
        <v>10131</v>
      </c>
      <c r="CD884" t="s">
        <v>10132</v>
      </c>
      <c r="CF884" t="s">
        <v>128</v>
      </c>
      <c r="CG884" t="s">
        <v>120</v>
      </c>
      <c r="CH884" s="3">
        <v>96950</v>
      </c>
      <c r="CI884" s="4">
        <v>10.74</v>
      </c>
      <c r="CJ884" s="4">
        <v>11</v>
      </c>
      <c r="CK884" s="4">
        <v>16.11</v>
      </c>
      <c r="CL884" s="4">
        <v>16.5</v>
      </c>
      <c r="CM884" t="s">
        <v>136</v>
      </c>
      <c r="CN884" t="s">
        <v>139</v>
      </c>
      <c r="CO884" t="s">
        <v>137</v>
      </c>
      <c r="CQ884" t="s">
        <v>115</v>
      </c>
      <c r="CR884" t="s">
        <v>138</v>
      </c>
      <c r="CS884" t="s">
        <v>138</v>
      </c>
      <c r="CT884" t="s">
        <v>138</v>
      </c>
      <c r="CU884" t="s">
        <v>139</v>
      </c>
      <c r="CV884" t="s">
        <v>138</v>
      </c>
      <c r="CW884" t="s">
        <v>139</v>
      </c>
      <c r="CX884" t="s">
        <v>12705</v>
      </c>
      <c r="CY884" s="10" t="s">
        <v>139</v>
      </c>
      <c r="CZ884" t="s">
        <v>9230</v>
      </c>
      <c r="DA884" t="s">
        <v>417</v>
      </c>
      <c r="DB884" t="s">
        <v>138</v>
      </c>
      <c r="DC884" t="s">
        <v>115</v>
      </c>
    </row>
    <row r="885" spans="1:112" ht="14.45" customHeight="1" x14ac:dyDescent="0.25">
      <c r="A885" t="s">
        <v>3745</v>
      </c>
      <c r="B885" t="s">
        <v>158</v>
      </c>
      <c r="C885" s="1">
        <v>45603</v>
      </c>
      <c r="D885" s="1">
        <v>45629</v>
      </c>
      <c r="E885" t="s">
        <v>210</v>
      </c>
      <c r="F885" s="1">
        <v>45411</v>
      </c>
      <c r="G885" t="s">
        <v>115</v>
      </c>
      <c r="H885" t="s">
        <v>115</v>
      </c>
      <c r="I885" t="s">
        <v>115</v>
      </c>
      <c r="J885" t="s">
        <v>176</v>
      </c>
      <c r="K885" t="s">
        <v>3746</v>
      </c>
      <c r="L885" t="s">
        <v>177</v>
      </c>
      <c r="M885" t="s">
        <v>178</v>
      </c>
      <c r="N885" t="s">
        <v>128</v>
      </c>
      <c r="O885" t="s">
        <v>120</v>
      </c>
      <c r="P885" s="3">
        <v>96950</v>
      </c>
      <c r="Q885" t="s">
        <v>121</v>
      </c>
      <c r="S885" s="10">
        <v>16702355912</v>
      </c>
      <c r="U885" t="s">
        <v>179</v>
      </c>
      <c r="V885">
        <v>56132</v>
      </c>
      <c r="W885" t="s">
        <v>123</v>
      </c>
      <c r="Y885" t="s">
        <v>180</v>
      </c>
      <c r="Z885" t="s">
        <v>181</v>
      </c>
      <c r="AA885" t="s">
        <v>182</v>
      </c>
      <c r="AB885" t="s">
        <v>183</v>
      </c>
      <c r="AC885" t="s">
        <v>184</v>
      </c>
      <c r="AE885" t="s">
        <v>119</v>
      </c>
      <c r="AF885" t="s">
        <v>120</v>
      </c>
      <c r="AG885" s="3">
        <v>96950</v>
      </c>
      <c r="AH885" t="s">
        <v>121</v>
      </c>
      <c r="AJ885" s="10">
        <v>16702355912</v>
      </c>
      <c r="AL885" t="s">
        <v>185</v>
      </c>
      <c r="BD885" t="str">
        <f>"35-2014.00"</f>
        <v>35-2014.00</v>
      </c>
      <c r="BE885" t="s">
        <v>221</v>
      </c>
      <c r="BF885" t="s">
        <v>3747</v>
      </c>
      <c r="BG885" t="s">
        <v>3748</v>
      </c>
      <c r="BH885">
        <v>10</v>
      </c>
      <c r="BJ885" s="1">
        <v>45413</v>
      </c>
      <c r="BK885" s="1">
        <v>45777</v>
      </c>
      <c r="BN885">
        <v>35</v>
      </c>
      <c r="BO885">
        <v>0</v>
      </c>
      <c r="BP885">
        <v>7</v>
      </c>
      <c r="BQ885">
        <v>7</v>
      </c>
      <c r="BR885">
        <v>7</v>
      </c>
      <c r="BS885">
        <v>7</v>
      </c>
      <c r="BT885">
        <v>7</v>
      </c>
      <c r="BU885">
        <v>0</v>
      </c>
      <c r="BV885" t="str">
        <f>"10:00 AM"</f>
        <v>10:00 AM</v>
      </c>
      <c r="BW885" t="str">
        <f>"10:00 PM"</f>
        <v>10:00 PM</v>
      </c>
      <c r="BX885" t="s">
        <v>3749</v>
      </c>
      <c r="BY885">
        <v>0</v>
      </c>
      <c r="BZ885">
        <v>12</v>
      </c>
      <c r="CA885" t="s">
        <v>115</v>
      </c>
      <c r="CC885" t="s">
        <v>3750</v>
      </c>
      <c r="CD885" t="s">
        <v>177</v>
      </c>
      <c r="CE885" t="s">
        <v>178</v>
      </c>
      <c r="CF885" t="s">
        <v>119</v>
      </c>
      <c r="CG885" t="s">
        <v>120</v>
      </c>
      <c r="CH885" s="3">
        <v>96950</v>
      </c>
      <c r="CI885" s="4">
        <v>8.83</v>
      </c>
      <c r="CJ885" s="4">
        <v>8.83</v>
      </c>
      <c r="CK885" s="4">
        <v>13.25</v>
      </c>
      <c r="CL885" s="4">
        <v>13.25</v>
      </c>
      <c r="CM885" t="s">
        <v>136</v>
      </c>
      <c r="CN885" t="s">
        <v>191</v>
      </c>
      <c r="CO885" t="s">
        <v>137</v>
      </c>
      <c r="CQ885" t="s">
        <v>115</v>
      </c>
      <c r="CR885" t="s">
        <v>138</v>
      </c>
      <c r="CS885" t="s">
        <v>139</v>
      </c>
      <c r="CT885" t="s">
        <v>138</v>
      </c>
      <c r="CU885" t="s">
        <v>139</v>
      </c>
      <c r="CV885" t="s">
        <v>138</v>
      </c>
      <c r="CW885" t="s">
        <v>139</v>
      </c>
      <c r="CX885" t="s">
        <v>3751</v>
      </c>
      <c r="CY885" s="10">
        <v>16702355912</v>
      </c>
      <c r="CZ885" t="s">
        <v>185</v>
      </c>
      <c r="DA885" t="s">
        <v>139</v>
      </c>
      <c r="DB885" t="s">
        <v>138</v>
      </c>
      <c r="DC885" t="s">
        <v>115</v>
      </c>
    </row>
    <row r="886" spans="1:112" ht="14.45" customHeight="1" x14ac:dyDescent="0.25">
      <c r="A886" t="s">
        <v>4975</v>
      </c>
      <c r="B886" t="s">
        <v>158</v>
      </c>
      <c r="C886" s="1">
        <v>45601</v>
      </c>
      <c r="D886" s="1">
        <v>45629</v>
      </c>
      <c r="E886" t="s">
        <v>114</v>
      </c>
      <c r="G886" t="s">
        <v>115</v>
      </c>
      <c r="H886" t="s">
        <v>115</v>
      </c>
      <c r="I886" t="s">
        <v>115</v>
      </c>
      <c r="J886" t="s">
        <v>527</v>
      </c>
      <c r="K886" t="s">
        <v>528</v>
      </c>
      <c r="L886" t="s">
        <v>2624</v>
      </c>
      <c r="M886" t="s">
        <v>536</v>
      </c>
      <c r="N886" t="s">
        <v>128</v>
      </c>
      <c r="O886" t="s">
        <v>120</v>
      </c>
      <c r="P886" s="3">
        <v>96950</v>
      </c>
      <c r="Q886" t="s">
        <v>121</v>
      </c>
      <c r="S886" s="10">
        <v>16702352883</v>
      </c>
      <c r="U886" t="s">
        <v>531</v>
      </c>
      <c r="V886">
        <v>56132</v>
      </c>
      <c r="W886" t="s">
        <v>123</v>
      </c>
      <c r="Y886" t="s">
        <v>533</v>
      </c>
      <c r="Z886" t="s">
        <v>534</v>
      </c>
      <c r="AA886" t="s">
        <v>535</v>
      </c>
      <c r="AB886" t="s">
        <v>516</v>
      </c>
      <c r="AC886" t="s">
        <v>2624</v>
      </c>
      <c r="AD886" t="s">
        <v>536</v>
      </c>
      <c r="AE886" t="s">
        <v>128</v>
      </c>
      <c r="AF886" t="s">
        <v>120</v>
      </c>
      <c r="AG886" s="3">
        <v>96950</v>
      </c>
      <c r="AH886" t="s">
        <v>121</v>
      </c>
      <c r="AJ886" s="10">
        <v>16702352883</v>
      </c>
      <c r="AL886" t="s">
        <v>537</v>
      </c>
      <c r="BD886" t="str">
        <f>"35-3023.00"</f>
        <v>35-3023.00</v>
      </c>
      <c r="BE886" t="s">
        <v>568</v>
      </c>
      <c r="BF886" t="s">
        <v>2625</v>
      </c>
      <c r="BG886" t="s">
        <v>284</v>
      </c>
      <c r="BH886">
        <v>5</v>
      </c>
      <c r="BJ886" s="1">
        <v>45658</v>
      </c>
      <c r="BK886" s="1">
        <v>46022</v>
      </c>
      <c r="BN886">
        <v>35</v>
      </c>
      <c r="BO886">
        <v>0</v>
      </c>
      <c r="BP886">
        <v>7</v>
      </c>
      <c r="BQ886">
        <v>7</v>
      </c>
      <c r="BR886">
        <v>7</v>
      </c>
      <c r="BS886">
        <v>7</v>
      </c>
      <c r="BT886">
        <v>7</v>
      </c>
      <c r="BU886">
        <v>0</v>
      </c>
      <c r="BV886" t="str">
        <f>"8:00 AM"</f>
        <v>8:00 AM</v>
      </c>
      <c r="BW886" t="str">
        <f>"4:00 PM"</f>
        <v>4:00 PM</v>
      </c>
      <c r="BX886" t="s">
        <v>240</v>
      </c>
      <c r="BY886">
        <v>0</v>
      </c>
      <c r="BZ886">
        <v>3</v>
      </c>
      <c r="CA886" t="s">
        <v>115</v>
      </c>
      <c r="CC886" s="2" t="s">
        <v>2626</v>
      </c>
      <c r="CD886" t="s">
        <v>2624</v>
      </c>
      <c r="CE886" t="s">
        <v>542</v>
      </c>
      <c r="CF886" t="s">
        <v>128</v>
      </c>
      <c r="CG886" t="s">
        <v>120</v>
      </c>
      <c r="CH886" s="3">
        <v>96950</v>
      </c>
      <c r="CI886" s="4">
        <v>7.97</v>
      </c>
      <c r="CJ886" s="4">
        <v>7.97</v>
      </c>
      <c r="CK886" s="4">
        <v>11.96</v>
      </c>
      <c r="CL886" s="4">
        <v>11.96</v>
      </c>
      <c r="CM886" t="s">
        <v>136</v>
      </c>
      <c r="CN886" t="s">
        <v>191</v>
      </c>
      <c r="CO886" t="s">
        <v>137</v>
      </c>
      <c r="CQ886" t="s">
        <v>115</v>
      </c>
      <c r="CR886" t="s">
        <v>138</v>
      </c>
      <c r="CS886" t="s">
        <v>139</v>
      </c>
      <c r="CT886" t="s">
        <v>138</v>
      </c>
      <c r="CU886" t="s">
        <v>139</v>
      </c>
      <c r="CV886" t="s">
        <v>138</v>
      </c>
      <c r="CW886" t="s">
        <v>139</v>
      </c>
      <c r="CX886" t="s">
        <v>543</v>
      </c>
      <c r="CY886" s="10">
        <v>16702352883</v>
      </c>
      <c r="CZ886" t="s">
        <v>537</v>
      </c>
      <c r="DA886" t="s">
        <v>139</v>
      </c>
      <c r="DB886" t="s">
        <v>138</v>
      </c>
      <c r="DC886" t="s">
        <v>115</v>
      </c>
    </row>
    <row r="887" spans="1:112" ht="14.45" customHeight="1" x14ac:dyDescent="0.25">
      <c r="A887" t="s">
        <v>7831</v>
      </c>
      <c r="B887" t="s">
        <v>113</v>
      </c>
      <c r="C887" s="1">
        <v>45554</v>
      </c>
      <c r="D887" s="1">
        <v>45629</v>
      </c>
      <c r="E887" t="s">
        <v>210</v>
      </c>
      <c r="F887" s="1">
        <v>45656</v>
      </c>
      <c r="G887" t="s">
        <v>115</v>
      </c>
      <c r="H887" t="s">
        <v>115</v>
      </c>
      <c r="I887" t="s">
        <v>115</v>
      </c>
      <c r="J887" t="s">
        <v>7832</v>
      </c>
      <c r="K887" t="s">
        <v>7833</v>
      </c>
      <c r="L887" t="s">
        <v>2014</v>
      </c>
      <c r="N887" t="s">
        <v>119</v>
      </c>
      <c r="O887" t="s">
        <v>120</v>
      </c>
      <c r="P887" s="3">
        <v>96950</v>
      </c>
      <c r="Q887" t="s">
        <v>121</v>
      </c>
      <c r="S887" s="10">
        <v>16702881463</v>
      </c>
      <c r="U887" t="s">
        <v>642</v>
      </c>
      <c r="V887">
        <v>561410</v>
      </c>
      <c r="W887" t="s">
        <v>123</v>
      </c>
      <c r="Y887" t="s">
        <v>383</v>
      </c>
      <c r="Z887" t="s">
        <v>2016</v>
      </c>
      <c r="AA887" t="s">
        <v>2017</v>
      </c>
      <c r="AB887" t="s">
        <v>235</v>
      </c>
      <c r="AC887" t="s">
        <v>2014</v>
      </c>
      <c r="AE887" t="s">
        <v>119</v>
      </c>
      <c r="AF887" t="s">
        <v>120</v>
      </c>
      <c r="AG887" s="3">
        <v>96950</v>
      </c>
      <c r="AH887" t="s">
        <v>121</v>
      </c>
      <c r="AJ887" s="10">
        <v>16702881463</v>
      </c>
      <c r="AL887" t="s">
        <v>3607</v>
      </c>
      <c r="BD887" t="str">
        <f>"43-9061.00"</f>
        <v>43-9061.00</v>
      </c>
      <c r="BE887" t="s">
        <v>1060</v>
      </c>
      <c r="BF887" t="s">
        <v>7834</v>
      </c>
      <c r="BG887" t="s">
        <v>1060</v>
      </c>
      <c r="BH887">
        <v>7</v>
      </c>
      <c r="BJ887" s="1">
        <v>45658</v>
      </c>
      <c r="BK887" s="1">
        <v>46022</v>
      </c>
      <c r="BN887">
        <v>35</v>
      </c>
      <c r="BO887">
        <v>0</v>
      </c>
      <c r="BP887">
        <v>7</v>
      </c>
      <c r="BQ887">
        <v>7</v>
      </c>
      <c r="BR887">
        <v>7</v>
      </c>
      <c r="BS887">
        <v>7</v>
      </c>
      <c r="BT887">
        <v>7</v>
      </c>
      <c r="BU887">
        <v>0</v>
      </c>
      <c r="BV887" t="str">
        <f>"8:30 AM"</f>
        <v>8:30 AM</v>
      </c>
      <c r="BW887" t="str">
        <f>"4:30 PM"</f>
        <v>4:30 PM</v>
      </c>
      <c r="BX887" t="s">
        <v>133</v>
      </c>
      <c r="BY887">
        <v>0</v>
      </c>
      <c r="BZ887">
        <v>6</v>
      </c>
      <c r="CA887" t="s">
        <v>115</v>
      </c>
      <c r="CC887" s="2" t="s">
        <v>7835</v>
      </c>
      <c r="CD887" t="s">
        <v>2014</v>
      </c>
      <c r="CF887" t="s">
        <v>119</v>
      </c>
      <c r="CG887" t="s">
        <v>120</v>
      </c>
      <c r="CH887" s="3">
        <v>96950</v>
      </c>
      <c r="CI887" s="4">
        <v>9.9499999999999993</v>
      </c>
      <c r="CJ887" s="4">
        <v>9.9499999999999993</v>
      </c>
      <c r="CK887" s="4">
        <v>14.93</v>
      </c>
      <c r="CL887" s="4">
        <v>14.93</v>
      </c>
      <c r="CM887" t="s">
        <v>136</v>
      </c>
      <c r="CN887" t="s">
        <v>240</v>
      </c>
      <c r="CO887" t="s">
        <v>137</v>
      </c>
      <c r="CQ887" t="s">
        <v>115</v>
      </c>
      <c r="CR887" t="s">
        <v>138</v>
      </c>
      <c r="CS887" t="s">
        <v>139</v>
      </c>
      <c r="CT887" t="s">
        <v>138</v>
      </c>
      <c r="CU887" t="s">
        <v>139</v>
      </c>
      <c r="CV887" t="s">
        <v>138</v>
      </c>
      <c r="CW887" t="s">
        <v>139</v>
      </c>
      <c r="CX887" s="2" t="s">
        <v>7836</v>
      </c>
      <c r="CY887" s="10">
        <v>16702881463</v>
      </c>
      <c r="CZ887" t="s">
        <v>646</v>
      </c>
      <c r="DA887" t="s">
        <v>417</v>
      </c>
      <c r="DB887" t="s">
        <v>138</v>
      </c>
      <c r="DC887" t="s">
        <v>115</v>
      </c>
    </row>
    <row r="888" spans="1:112" ht="14.45" customHeight="1" x14ac:dyDescent="0.25">
      <c r="A888" t="s">
        <v>8313</v>
      </c>
      <c r="B888" t="s">
        <v>158</v>
      </c>
      <c r="C888" s="1">
        <v>45548</v>
      </c>
      <c r="D888" s="1">
        <v>45629</v>
      </c>
      <c r="E888" t="s">
        <v>114</v>
      </c>
      <c r="G888" t="s">
        <v>115</v>
      </c>
      <c r="H888" t="s">
        <v>115</v>
      </c>
      <c r="I888" t="s">
        <v>115</v>
      </c>
      <c r="J888" t="s">
        <v>3939</v>
      </c>
      <c r="K888" t="s">
        <v>3940</v>
      </c>
      <c r="L888" t="s">
        <v>3941</v>
      </c>
      <c r="M888" t="s">
        <v>3942</v>
      </c>
      <c r="N888" t="s">
        <v>128</v>
      </c>
      <c r="O888" t="s">
        <v>120</v>
      </c>
      <c r="P888" s="3">
        <v>96950</v>
      </c>
      <c r="Q888" t="s">
        <v>121</v>
      </c>
      <c r="S888" s="10">
        <v>16702876661</v>
      </c>
      <c r="U888" t="s">
        <v>3943</v>
      </c>
      <c r="V888">
        <v>812112</v>
      </c>
      <c r="W888" t="s">
        <v>123</v>
      </c>
      <c r="Y888" t="s">
        <v>308</v>
      </c>
      <c r="Z888" t="s">
        <v>309</v>
      </c>
      <c r="AB888" t="s">
        <v>3944</v>
      </c>
      <c r="AC888" t="s">
        <v>3941</v>
      </c>
      <c r="AD888" t="s">
        <v>8314</v>
      </c>
      <c r="AE888" t="s">
        <v>128</v>
      </c>
      <c r="AF888" t="s">
        <v>120</v>
      </c>
      <c r="AG888" s="3">
        <v>96950</v>
      </c>
      <c r="AH888" t="s">
        <v>121</v>
      </c>
      <c r="AJ888" s="10">
        <v>16702876661</v>
      </c>
      <c r="AL888" t="s">
        <v>3945</v>
      </c>
      <c r="BD888" t="str">
        <f>"31-9011.00"</f>
        <v>31-9011.00</v>
      </c>
      <c r="BE888" t="s">
        <v>671</v>
      </c>
      <c r="BF888" t="s">
        <v>8315</v>
      </c>
      <c r="BG888" t="s">
        <v>3947</v>
      </c>
      <c r="BH888">
        <v>4</v>
      </c>
      <c r="BJ888" s="1">
        <v>45566</v>
      </c>
      <c r="BK888" s="1">
        <v>45930</v>
      </c>
      <c r="BN888">
        <v>35</v>
      </c>
      <c r="BO888">
        <v>7</v>
      </c>
      <c r="BP888">
        <v>0</v>
      </c>
      <c r="BQ888">
        <v>0</v>
      </c>
      <c r="BR888">
        <v>7</v>
      </c>
      <c r="BS888">
        <v>7</v>
      </c>
      <c r="BT888">
        <v>7</v>
      </c>
      <c r="BU888">
        <v>7</v>
      </c>
      <c r="BV888" t="str">
        <f>"2:00 PM"</f>
        <v>2:00 PM</v>
      </c>
      <c r="BW888" t="str">
        <f>"9:00 PM"</f>
        <v>9:00 PM</v>
      </c>
      <c r="BX888" t="s">
        <v>240</v>
      </c>
      <c r="BY888">
        <v>0</v>
      </c>
      <c r="BZ888">
        <v>12</v>
      </c>
      <c r="CA888" t="s">
        <v>115</v>
      </c>
      <c r="CC888" t="s">
        <v>3948</v>
      </c>
      <c r="CD888" t="s">
        <v>3941</v>
      </c>
      <c r="CE888" t="s">
        <v>3942</v>
      </c>
      <c r="CF888" t="s">
        <v>306</v>
      </c>
      <c r="CG888" t="s">
        <v>120</v>
      </c>
      <c r="CH888" s="3">
        <v>96950</v>
      </c>
      <c r="CI888" s="4">
        <v>12.37</v>
      </c>
      <c r="CJ888" s="4">
        <v>12.37</v>
      </c>
      <c r="CK888" s="4">
        <v>18.559999999999999</v>
      </c>
      <c r="CL888" s="4">
        <v>18.559999999999999</v>
      </c>
      <c r="CM888" t="s">
        <v>136</v>
      </c>
      <c r="CN888" t="s">
        <v>224</v>
      </c>
      <c r="CO888" t="s">
        <v>137</v>
      </c>
      <c r="CQ888" t="s">
        <v>115</v>
      </c>
      <c r="CR888" t="s">
        <v>138</v>
      </c>
      <c r="CS888" t="s">
        <v>139</v>
      </c>
      <c r="CT888" t="s">
        <v>138</v>
      </c>
      <c r="CU888" t="s">
        <v>139</v>
      </c>
      <c r="CV888" t="s">
        <v>138</v>
      </c>
      <c r="CW888" t="s">
        <v>139</v>
      </c>
      <c r="CX888" t="s">
        <v>316</v>
      </c>
      <c r="CY888" s="10">
        <v>16702876661</v>
      </c>
      <c r="CZ888" t="s">
        <v>3945</v>
      </c>
      <c r="DA888" t="s">
        <v>139</v>
      </c>
      <c r="DB888" t="s">
        <v>138</v>
      </c>
      <c r="DC888" t="s">
        <v>115</v>
      </c>
    </row>
    <row r="889" spans="1:112" ht="14.45" customHeight="1" x14ac:dyDescent="0.25">
      <c r="A889" t="s">
        <v>9017</v>
      </c>
      <c r="B889" t="s">
        <v>248</v>
      </c>
      <c r="C889" s="1">
        <v>45577</v>
      </c>
      <c r="D889" s="1">
        <v>45629</v>
      </c>
      <c r="E889" t="s">
        <v>210</v>
      </c>
      <c r="F889" s="1">
        <v>45746</v>
      </c>
      <c r="G889" t="s">
        <v>115</v>
      </c>
      <c r="H889" t="s">
        <v>115</v>
      </c>
      <c r="I889" t="s">
        <v>115</v>
      </c>
      <c r="J889" t="s">
        <v>6269</v>
      </c>
      <c r="K889" t="s">
        <v>5743</v>
      </c>
      <c r="L889" t="s">
        <v>6270</v>
      </c>
      <c r="N889" t="s">
        <v>128</v>
      </c>
      <c r="O889" t="s">
        <v>120</v>
      </c>
      <c r="P889" s="3">
        <v>96950</v>
      </c>
      <c r="Q889" t="s">
        <v>121</v>
      </c>
      <c r="R889" t="s">
        <v>641</v>
      </c>
      <c r="S889" s="10">
        <v>16709899218</v>
      </c>
      <c r="U889" t="s">
        <v>2980</v>
      </c>
      <c r="V889">
        <v>561320</v>
      </c>
      <c r="W889" t="s">
        <v>532</v>
      </c>
      <c r="X889" t="s">
        <v>138</v>
      </c>
      <c r="Y889" t="s">
        <v>2989</v>
      </c>
      <c r="Z889" t="s">
        <v>2990</v>
      </c>
      <c r="AA889" t="s">
        <v>2523</v>
      </c>
      <c r="AB889" t="s">
        <v>6271</v>
      </c>
      <c r="AC889" t="s">
        <v>6270</v>
      </c>
      <c r="AE889" t="s">
        <v>128</v>
      </c>
      <c r="AF889" t="s">
        <v>120</v>
      </c>
      <c r="AG889" s="3">
        <v>96950</v>
      </c>
      <c r="AH889" t="s">
        <v>121</v>
      </c>
      <c r="AI889" t="s">
        <v>2984</v>
      </c>
      <c r="AJ889" s="10">
        <v>16709899218</v>
      </c>
      <c r="AL889" t="s">
        <v>2985</v>
      </c>
      <c r="BD889" t="str">
        <f>"49-9071.00"</f>
        <v>49-9071.00</v>
      </c>
      <c r="BE889" t="s">
        <v>169</v>
      </c>
      <c r="BF889" t="s">
        <v>6272</v>
      </c>
      <c r="BG889" t="s">
        <v>1469</v>
      </c>
      <c r="BH889">
        <v>3</v>
      </c>
      <c r="BI889">
        <v>3</v>
      </c>
      <c r="BJ889" s="1">
        <v>45748</v>
      </c>
      <c r="BK889" s="1">
        <v>46112</v>
      </c>
      <c r="BL889" s="1">
        <v>45748</v>
      </c>
      <c r="BM889" s="1">
        <v>46112</v>
      </c>
      <c r="BN889">
        <v>35</v>
      </c>
      <c r="BO889">
        <v>0</v>
      </c>
      <c r="BP889">
        <v>7</v>
      </c>
      <c r="BQ889">
        <v>7</v>
      </c>
      <c r="BR889">
        <v>7</v>
      </c>
      <c r="BS889">
        <v>7</v>
      </c>
      <c r="BT889">
        <v>7</v>
      </c>
      <c r="BU889">
        <v>0</v>
      </c>
      <c r="BV889" t="str">
        <f>"8:00 AM"</f>
        <v>8:00 AM</v>
      </c>
      <c r="BW889" t="str">
        <f>"4:00 PM"</f>
        <v>4:00 PM</v>
      </c>
      <c r="BX889" t="s">
        <v>240</v>
      </c>
      <c r="BY889">
        <v>0</v>
      </c>
      <c r="BZ889">
        <v>12</v>
      </c>
      <c r="CA889" t="s">
        <v>115</v>
      </c>
      <c r="CC889" t="s">
        <v>6273</v>
      </c>
      <c r="CD889" t="s">
        <v>9018</v>
      </c>
      <c r="CF889" t="s">
        <v>128</v>
      </c>
      <c r="CG889" t="s">
        <v>120</v>
      </c>
      <c r="CH889" s="3">
        <v>96950</v>
      </c>
      <c r="CI889" s="4">
        <v>9.75</v>
      </c>
      <c r="CJ889" s="4">
        <v>9.75</v>
      </c>
      <c r="CK889" s="4">
        <v>14.62</v>
      </c>
      <c r="CL889" s="4">
        <v>14.62</v>
      </c>
      <c r="CM889" t="s">
        <v>136</v>
      </c>
      <c r="CN889" t="s">
        <v>449</v>
      </c>
      <c r="CO889" t="s">
        <v>137</v>
      </c>
      <c r="CQ889" t="s">
        <v>115</v>
      </c>
      <c r="CR889" t="s">
        <v>138</v>
      </c>
      <c r="CS889" t="s">
        <v>138</v>
      </c>
      <c r="CT889" t="s">
        <v>138</v>
      </c>
      <c r="CU889" t="s">
        <v>139</v>
      </c>
      <c r="CV889" t="s">
        <v>138</v>
      </c>
      <c r="CW889" t="s">
        <v>138</v>
      </c>
      <c r="CX889" t="s">
        <v>9019</v>
      </c>
      <c r="CY889" s="10">
        <v>16709899218</v>
      </c>
      <c r="CZ889" t="s">
        <v>2985</v>
      </c>
      <c r="DA889" t="s">
        <v>139</v>
      </c>
      <c r="DB889" t="s">
        <v>138</v>
      </c>
      <c r="DC889" t="s">
        <v>138</v>
      </c>
      <c r="DD889" t="s">
        <v>2981</v>
      </c>
      <c r="DE889" t="s">
        <v>2982</v>
      </c>
      <c r="DF889" t="s">
        <v>149</v>
      </c>
      <c r="DG889" t="s">
        <v>13928</v>
      </c>
      <c r="DH889" t="s">
        <v>2985</v>
      </c>
    </row>
    <row r="890" spans="1:112" ht="14.45" customHeight="1" x14ac:dyDescent="0.25">
      <c r="A890" t="s">
        <v>10017</v>
      </c>
      <c r="B890" t="s">
        <v>248</v>
      </c>
      <c r="C890" s="1">
        <v>45587</v>
      </c>
      <c r="D890" s="1">
        <v>45629</v>
      </c>
      <c r="E890" t="s">
        <v>210</v>
      </c>
      <c r="F890" s="1">
        <v>45745</v>
      </c>
      <c r="G890" t="s">
        <v>138</v>
      </c>
      <c r="H890" t="s">
        <v>115</v>
      </c>
      <c r="I890" t="s">
        <v>115</v>
      </c>
      <c r="J890" t="s">
        <v>8411</v>
      </c>
      <c r="K890" t="s">
        <v>8412</v>
      </c>
      <c r="L890" t="s">
        <v>8417</v>
      </c>
      <c r="N890" t="s">
        <v>306</v>
      </c>
      <c r="O890" t="s">
        <v>120</v>
      </c>
      <c r="P890" s="3">
        <v>96950</v>
      </c>
      <c r="Q890" t="s">
        <v>121</v>
      </c>
      <c r="S890" s="10">
        <v>16702343977</v>
      </c>
      <c r="U890" t="s">
        <v>7254</v>
      </c>
      <c r="V890">
        <v>81112</v>
      </c>
      <c r="W890" t="s">
        <v>123</v>
      </c>
      <c r="Y890" t="s">
        <v>8414</v>
      </c>
      <c r="Z890" t="s">
        <v>8415</v>
      </c>
      <c r="AB890" t="s">
        <v>8416</v>
      </c>
      <c r="AC890" t="s">
        <v>8417</v>
      </c>
      <c r="AE890" t="s">
        <v>306</v>
      </c>
      <c r="AF890" t="s">
        <v>120</v>
      </c>
      <c r="AG890" s="3">
        <v>96950</v>
      </c>
      <c r="AH890" t="s">
        <v>121</v>
      </c>
      <c r="AJ890" s="10">
        <v>16702343977</v>
      </c>
      <c r="AL890" t="s">
        <v>7256</v>
      </c>
      <c r="BD890" t="str">
        <f>"49-3021.00"</f>
        <v>49-3021.00</v>
      </c>
      <c r="BE890" t="s">
        <v>694</v>
      </c>
      <c r="BF890" t="s">
        <v>10018</v>
      </c>
      <c r="BG890" t="s">
        <v>694</v>
      </c>
      <c r="BH890">
        <v>1</v>
      </c>
      <c r="BI890">
        <v>1</v>
      </c>
      <c r="BJ890" s="1">
        <v>45747</v>
      </c>
      <c r="BK890" s="1">
        <v>46842</v>
      </c>
      <c r="BL890" s="1">
        <v>45747</v>
      </c>
      <c r="BM890" s="1">
        <v>46842</v>
      </c>
      <c r="BN890">
        <v>35</v>
      </c>
      <c r="BO890">
        <v>0</v>
      </c>
      <c r="BP890">
        <v>7</v>
      </c>
      <c r="BQ890">
        <v>7</v>
      </c>
      <c r="BR890">
        <v>7</v>
      </c>
      <c r="BS890">
        <v>7</v>
      </c>
      <c r="BT890">
        <v>7</v>
      </c>
      <c r="BU890">
        <v>0</v>
      </c>
      <c r="BV890" t="str">
        <f>"8:00 AM"</f>
        <v>8:00 AM</v>
      </c>
      <c r="BW890" t="str">
        <f>"5:00 PM"</f>
        <v>5:00 PM</v>
      </c>
      <c r="BX890" t="s">
        <v>133</v>
      </c>
      <c r="BY890">
        <v>0</v>
      </c>
      <c r="BZ890">
        <v>12</v>
      </c>
      <c r="CA890" t="s">
        <v>115</v>
      </c>
      <c r="CC890" s="2" t="s">
        <v>10019</v>
      </c>
      <c r="CD890" t="s">
        <v>8420</v>
      </c>
      <c r="CF890" t="s">
        <v>306</v>
      </c>
      <c r="CG890" t="s">
        <v>120</v>
      </c>
      <c r="CH890" s="3">
        <v>96950</v>
      </c>
      <c r="CI890" s="4">
        <v>11.18</v>
      </c>
      <c r="CJ890" s="4">
        <v>11.18</v>
      </c>
      <c r="CK890" s="4">
        <v>16.77</v>
      </c>
      <c r="CL890" s="4">
        <v>16.77</v>
      </c>
      <c r="CM890" t="s">
        <v>136</v>
      </c>
      <c r="CN890" t="s">
        <v>224</v>
      </c>
      <c r="CO890" t="s">
        <v>137</v>
      </c>
      <c r="CQ890" t="s">
        <v>115</v>
      </c>
      <c r="CR890" t="s">
        <v>138</v>
      </c>
      <c r="CS890" t="s">
        <v>139</v>
      </c>
      <c r="CT890" t="s">
        <v>138</v>
      </c>
      <c r="CU890" t="s">
        <v>139</v>
      </c>
      <c r="CV890" t="s">
        <v>138</v>
      </c>
      <c r="CW890" t="s">
        <v>139</v>
      </c>
      <c r="CX890" t="s">
        <v>1746</v>
      </c>
      <c r="CY890" s="10">
        <v>16702343977</v>
      </c>
      <c r="CZ890" t="s">
        <v>7256</v>
      </c>
      <c r="DA890" t="s">
        <v>139</v>
      </c>
      <c r="DB890" t="s">
        <v>138</v>
      </c>
      <c r="DC890" t="s">
        <v>115</v>
      </c>
      <c r="DD890" t="s">
        <v>782</v>
      </c>
      <c r="DE890" t="s">
        <v>7255</v>
      </c>
      <c r="DG890" t="s">
        <v>7252</v>
      </c>
      <c r="DH890" t="s">
        <v>7256</v>
      </c>
    </row>
    <row r="891" spans="1:112" ht="14.45" customHeight="1" x14ac:dyDescent="0.25">
      <c r="A891" t="s">
        <v>10402</v>
      </c>
      <c r="B891" t="s">
        <v>113</v>
      </c>
      <c r="C891" s="1">
        <v>45590</v>
      </c>
      <c r="D891" s="1">
        <v>45629</v>
      </c>
      <c r="E891" t="s">
        <v>210</v>
      </c>
      <c r="F891" s="1">
        <v>45656</v>
      </c>
      <c r="G891" t="s">
        <v>115</v>
      </c>
      <c r="H891" t="s">
        <v>115</v>
      </c>
      <c r="I891" t="s">
        <v>115</v>
      </c>
      <c r="J891" t="s">
        <v>7832</v>
      </c>
      <c r="K891" t="s">
        <v>7833</v>
      </c>
      <c r="L891" t="s">
        <v>2014</v>
      </c>
      <c r="N891" t="s">
        <v>119</v>
      </c>
      <c r="O891" t="s">
        <v>120</v>
      </c>
      <c r="P891" s="3">
        <v>96950</v>
      </c>
      <c r="Q891" t="s">
        <v>121</v>
      </c>
      <c r="S891" s="10">
        <v>16702881463</v>
      </c>
      <c r="U891" t="s">
        <v>642</v>
      </c>
      <c r="V891">
        <v>561410</v>
      </c>
      <c r="W891" t="s">
        <v>123</v>
      </c>
      <c r="Y891" t="s">
        <v>383</v>
      </c>
      <c r="Z891" t="s">
        <v>2016</v>
      </c>
      <c r="AA891" t="s">
        <v>2017</v>
      </c>
      <c r="AB891" t="s">
        <v>235</v>
      </c>
      <c r="AC891" t="s">
        <v>2014</v>
      </c>
      <c r="AE891" t="s">
        <v>119</v>
      </c>
      <c r="AF891" t="s">
        <v>120</v>
      </c>
      <c r="AG891" s="3">
        <v>96950</v>
      </c>
      <c r="AH891" t="s">
        <v>121</v>
      </c>
      <c r="AJ891" s="10">
        <v>16702881463</v>
      </c>
      <c r="AL891" t="s">
        <v>3607</v>
      </c>
      <c r="BD891" t="str">
        <f>"43-9061.00"</f>
        <v>43-9061.00</v>
      </c>
      <c r="BE891" t="s">
        <v>1060</v>
      </c>
      <c r="BF891" t="s">
        <v>7834</v>
      </c>
      <c r="BG891" t="s">
        <v>1060</v>
      </c>
      <c r="BH891">
        <v>7</v>
      </c>
      <c r="BJ891" s="1">
        <v>45658</v>
      </c>
      <c r="BK891" s="1">
        <v>46022</v>
      </c>
      <c r="BN891">
        <v>35</v>
      </c>
      <c r="BO891">
        <v>0</v>
      </c>
      <c r="BP891">
        <v>7</v>
      </c>
      <c r="BQ891">
        <v>7</v>
      </c>
      <c r="BR891">
        <v>7</v>
      </c>
      <c r="BS891">
        <v>7</v>
      </c>
      <c r="BT891">
        <v>7</v>
      </c>
      <c r="BU891">
        <v>0</v>
      </c>
      <c r="BV891" t="str">
        <f>"8:30 AM"</f>
        <v>8:30 AM</v>
      </c>
      <c r="BW891" t="str">
        <f>"4:30 PM"</f>
        <v>4:30 PM</v>
      </c>
      <c r="BX891" t="s">
        <v>133</v>
      </c>
      <c r="BY891">
        <v>0</v>
      </c>
      <c r="BZ891">
        <v>6</v>
      </c>
      <c r="CA891" t="s">
        <v>115</v>
      </c>
      <c r="CC891" s="2" t="s">
        <v>10403</v>
      </c>
      <c r="CD891" t="s">
        <v>2014</v>
      </c>
      <c r="CF891" t="s">
        <v>119</v>
      </c>
      <c r="CG891" t="s">
        <v>120</v>
      </c>
      <c r="CH891" s="3">
        <v>96950</v>
      </c>
      <c r="CI891" s="4">
        <v>9.9499999999999993</v>
      </c>
      <c r="CJ891" s="4">
        <v>9.9499999999999993</v>
      </c>
      <c r="CK891" s="4">
        <v>14.93</v>
      </c>
      <c r="CL891" s="4">
        <v>14.93</v>
      </c>
      <c r="CM891" t="s">
        <v>136</v>
      </c>
      <c r="CN891" t="s">
        <v>224</v>
      </c>
      <c r="CO891" t="s">
        <v>137</v>
      </c>
      <c r="CQ891" t="s">
        <v>115</v>
      </c>
      <c r="CR891" t="s">
        <v>138</v>
      </c>
      <c r="CS891" t="s">
        <v>139</v>
      </c>
      <c r="CT891" t="s">
        <v>138</v>
      </c>
      <c r="CU891" t="s">
        <v>139</v>
      </c>
      <c r="CV891" t="s">
        <v>138</v>
      </c>
      <c r="CW891" t="s">
        <v>139</v>
      </c>
      <c r="CX891" s="2" t="s">
        <v>7836</v>
      </c>
      <c r="CY891" s="10">
        <v>16702881463</v>
      </c>
      <c r="CZ891" t="s">
        <v>646</v>
      </c>
      <c r="DA891" t="s">
        <v>626</v>
      </c>
      <c r="DB891" t="s">
        <v>138</v>
      </c>
      <c r="DC891" t="s">
        <v>115</v>
      </c>
    </row>
    <row r="892" spans="1:112" ht="14.45" customHeight="1" x14ac:dyDescent="0.25">
      <c r="A892" t="s">
        <v>10691</v>
      </c>
      <c r="B892" t="s">
        <v>158</v>
      </c>
      <c r="C892" s="1">
        <v>45578</v>
      </c>
      <c r="D892" s="1">
        <v>45629</v>
      </c>
      <c r="E892" t="s">
        <v>210</v>
      </c>
      <c r="F892" s="1">
        <v>45670</v>
      </c>
      <c r="G892" t="s">
        <v>138</v>
      </c>
      <c r="H892" t="s">
        <v>115</v>
      </c>
      <c r="I892" t="s">
        <v>115</v>
      </c>
      <c r="J892" t="s">
        <v>10136</v>
      </c>
      <c r="K892" t="s">
        <v>10137</v>
      </c>
      <c r="L892" t="s">
        <v>10138</v>
      </c>
      <c r="N892" t="s">
        <v>119</v>
      </c>
      <c r="O892" t="s">
        <v>120</v>
      </c>
      <c r="P892" s="3">
        <v>96950</v>
      </c>
      <c r="Q892" t="s">
        <v>121</v>
      </c>
      <c r="R892" t="s">
        <v>139</v>
      </c>
      <c r="S892" s="10">
        <v>16702876046</v>
      </c>
      <c r="U892" t="s">
        <v>10139</v>
      </c>
      <c r="V892">
        <v>812112</v>
      </c>
      <c r="W892" t="s">
        <v>123</v>
      </c>
      <c r="Y892" t="s">
        <v>10140</v>
      </c>
      <c r="Z892" t="s">
        <v>10141</v>
      </c>
      <c r="AB892" t="s">
        <v>5363</v>
      </c>
      <c r="AC892" t="s">
        <v>10138</v>
      </c>
      <c r="AE892" t="s">
        <v>119</v>
      </c>
      <c r="AF892" t="s">
        <v>120</v>
      </c>
      <c r="AG892" s="3">
        <v>96950</v>
      </c>
      <c r="AH892" t="s">
        <v>121</v>
      </c>
      <c r="AJ892" s="10">
        <v>16702876046</v>
      </c>
      <c r="AL892" t="s">
        <v>10142</v>
      </c>
      <c r="BD892" t="str">
        <f>"39-5011.00"</f>
        <v>39-5011.00</v>
      </c>
      <c r="BE892" t="s">
        <v>2181</v>
      </c>
      <c r="BF892" t="s">
        <v>10692</v>
      </c>
      <c r="BG892" t="s">
        <v>1774</v>
      </c>
      <c r="BH892">
        <v>4</v>
      </c>
      <c r="BJ892" s="1">
        <v>45672</v>
      </c>
      <c r="BK892" s="1">
        <v>46036</v>
      </c>
      <c r="BN892">
        <v>35</v>
      </c>
      <c r="BO892">
        <v>5</v>
      </c>
      <c r="BP892">
        <v>5</v>
      </c>
      <c r="BQ892">
        <v>5</v>
      </c>
      <c r="BR892">
        <v>5</v>
      </c>
      <c r="BS892">
        <v>5</v>
      </c>
      <c r="BT892">
        <v>5</v>
      </c>
      <c r="BU892">
        <v>5</v>
      </c>
      <c r="BV892" t="str">
        <f>"11:30 AM"</f>
        <v>11:30 AM</v>
      </c>
      <c r="BW892" t="str">
        <f>"5:30 PM"</f>
        <v>5:30 PM</v>
      </c>
      <c r="BX892" t="s">
        <v>240</v>
      </c>
      <c r="BY892">
        <v>0</v>
      </c>
      <c r="BZ892">
        <v>24</v>
      </c>
      <c r="CA892" t="s">
        <v>115</v>
      </c>
      <c r="CC892" t="s">
        <v>10693</v>
      </c>
      <c r="CD892" t="s">
        <v>10694</v>
      </c>
      <c r="CE892" t="s">
        <v>10695</v>
      </c>
      <c r="CF892" t="s">
        <v>119</v>
      </c>
      <c r="CG892" t="s">
        <v>120</v>
      </c>
      <c r="CH892" s="3">
        <v>96950</v>
      </c>
      <c r="CI892" s="4">
        <v>8.14</v>
      </c>
      <c r="CJ892" s="4">
        <v>8.15</v>
      </c>
      <c r="CK892" s="4">
        <v>12.21</v>
      </c>
      <c r="CL892" s="4">
        <v>12.23</v>
      </c>
      <c r="CM892" t="s">
        <v>136</v>
      </c>
      <c r="CN892" t="s">
        <v>240</v>
      </c>
      <c r="CO892" t="s">
        <v>137</v>
      </c>
      <c r="CQ892" t="s">
        <v>115</v>
      </c>
      <c r="CR892" t="s">
        <v>138</v>
      </c>
      <c r="CS892" t="s">
        <v>139</v>
      </c>
      <c r="CT892" t="s">
        <v>138</v>
      </c>
      <c r="CU892" t="s">
        <v>139</v>
      </c>
      <c r="CV892" t="s">
        <v>138</v>
      </c>
      <c r="CW892" t="s">
        <v>138</v>
      </c>
      <c r="CX892" s="2" t="s">
        <v>10696</v>
      </c>
      <c r="CY892" s="10">
        <v>16702876046</v>
      </c>
      <c r="CZ892" t="s">
        <v>10142</v>
      </c>
      <c r="DA892" t="s">
        <v>139</v>
      </c>
      <c r="DB892" t="s">
        <v>138</v>
      </c>
      <c r="DC892" t="s">
        <v>115</v>
      </c>
    </row>
    <row r="893" spans="1:112" ht="14.45" customHeight="1" x14ac:dyDescent="0.25">
      <c r="A893" t="s">
        <v>11326</v>
      </c>
      <c r="B893" t="s">
        <v>248</v>
      </c>
      <c r="C893" s="1">
        <v>45564</v>
      </c>
      <c r="D893" s="1">
        <v>45629</v>
      </c>
      <c r="E893" t="s">
        <v>210</v>
      </c>
      <c r="F893" s="1">
        <v>45728</v>
      </c>
      <c r="G893" t="s">
        <v>115</v>
      </c>
      <c r="H893" t="s">
        <v>115</v>
      </c>
      <c r="I893" t="s">
        <v>115</v>
      </c>
      <c r="J893" t="s">
        <v>11327</v>
      </c>
      <c r="L893" t="s">
        <v>11328</v>
      </c>
      <c r="N893" t="s">
        <v>128</v>
      </c>
      <c r="O893" t="s">
        <v>120</v>
      </c>
      <c r="P893" s="3">
        <v>96950</v>
      </c>
      <c r="Q893" t="s">
        <v>121</v>
      </c>
      <c r="R893" t="s">
        <v>439</v>
      </c>
      <c r="S893" s="10">
        <v>16702342440</v>
      </c>
      <c r="U893" t="s">
        <v>11329</v>
      </c>
      <c r="V893">
        <v>23622</v>
      </c>
      <c r="W893" t="s">
        <v>123</v>
      </c>
      <c r="Y893" t="s">
        <v>11330</v>
      </c>
      <c r="Z893" t="s">
        <v>4446</v>
      </c>
      <c r="AA893" t="s">
        <v>11331</v>
      </c>
      <c r="AB893" t="s">
        <v>443</v>
      </c>
      <c r="AC893" t="s">
        <v>11328</v>
      </c>
      <c r="AE893" t="s">
        <v>128</v>
      </c>
      <c r="AF893" t="s">
        <v>120</v>
      </c>
      <c r="AG893" s="3">
        <v>96950</v>
      </c>
      <c r="AH893" t="s">
        <v>121</v>
      </c>
      <c r="AI893" t="s">
        <v>439</v>
      </c>
      <c r="AJ893" s="10">
        <v>16702342440</v>
      </c>
      <c r="AL893" t="s">
        <v>11332</v>
      </c>
      <c r="BD893" t="str">
        <f>"49-3042.00"</f>
        <v>49-3042.00</v>
      </c>
      <c r="BE893" t="s">
        <v>1508</v>
      </c>
      <c r="BF893" t="s">
        <v>11333</v>
      </c>
      <c r="BG893" t="s">
        <v>8527</v>
      </c>
      <c r="BH893">
        <v>1</v>
      </c>
      <c r="BI893">
        <v>1</v>
      </c>
      <c r="BJ893" s="1">
        <v>45730</v>
      </c>
      <c r="BK893" s="1">
        <v>46094</v>
      </c>
      <c r="BL893" s="1">
        <v>45730</v>
      </c>
      <c r="BM893" s="1">
        <v>46094</v>
      </c>
      <c r="BN893">
        <v>35</v>
      </c>
      <c r="BO893">
        <v>0</v>
      </c>
      <c r="BP893">
        <v>7</v>
      </c>
      <c r="BQ893">
        <v>7</v>
      </c>
      <c r="BR893">
        <v>7</v>
      </c>
      <c r="BS893">
        <v>7</v>
      </c>
      <c r="BT893">
        <v>7</v>
      </c>
      <c r="BU893">
        <v>0</v>
      </c>
      <c r="BV893" t="str">
        <f>"8:00 AM"</f>
        <v>8:00 AM</v>
      </c>
      <c r="BW893" t="str">
        <f>"5:00 PM"</f>
        <v>5:00 PM</v>
      </c>
      <c r="BX893" t="s">
        <v>133</v>
      </c>
      <c r="BY893">
        <v>0</v>
      </c>
      <c r="BZ893">
        <v>12</v>
      </c>
      <c r="CA893" t="s">
        <v>115</v>
      </c>
      <c r="CC893" t="s">
        <v>11334</v>
      </c>
      <c r="CD893" t="s">
        <v>11335</v>
      </c>
      <c r="CF893" t="s">
        <v>128</v>
      </c>
      <c r="CG893" t="s">
        <v>120</v>
      </c>
      <c r="CH893" s="3">
        <v>96950</v>
      </c>
      <c r="CI893" s="4">
        <v>12.48</v>
      </c>
      <c r="CJ893" s="4">
        <v>12.48</v>
      </c>
      <c r="CK893" s="4">
        <v>18.72</v>
      </c>
      <c r="CL893" s="4">
        <v>18.72</v>
      </c>
      <c r="CM893" t="s">
        <v>136</v>
      </c>
      <c r="CN893" t="s">
        <v>139</v>
      </c>
      <c r="CO893" t="s">
        <v>137</v>
      </c>
      <c r="CQ893" t="s">
        <v>115</v>
      </c>
      <c r="CR893" t="s">
        <v>138</v>
      </c>
      <c r="CS893" t="s">
        <v>139</v>
      </c>
      <c r="CT893" t="s">
        <v>138</v>
      </c>
      <c r="CU893" t="s">
        <v>139</v>
      </c>
      <c r="CV893" t="s">
        <v>138</v>
      </c>
      <c r="CW893" t="s">
        <v>139</v>
      </c>
      <c r="CX893" t="s">
        <v>450</v>
      </c>
      <c r="CY893" s="10">
        <v>16702342440</v>
      </c>
      <c r="CZ893" t="s">
        <v>11332</v>
      </c>
      <c r="DA893" t="s">
        <v>208</v>
      </c>
      <c r="DB893" t="s">
        <v>138</v>
      </c>
      <c r="DC893" t="s">
        <v>115</v>
      </c>
    </row>
    <row r="894" spans="1:112" ht="14.45" customHeight="1" x14ac:dyDescent="0.25">
      <c r="A894" t="s">
        <v>11970</v>
      </c>
      <c r="B894" t="s">
        <v>248</v>
      </c>
      <c r="C894" s="1">
        <v>45564</v>
      </c>
      <c r="D894" s="1">
        <v>45629</v>
      </c>
      <c r="E894" t="s">
        <v>210</v>
      </c>
      <c r="F894" s="1">
        <v>45728</v>
      </c>
      <c r="G894" t="s">
        <v>115</v>
      </c>
      <c r="H894" t="s">
        <v>115</v>
      </c>
      <c r="I894" t="s">
        <v>115</v>
      </c>
      <c r="J894" t="s">
        <v>11327</v>
      </c>
      <c r="L894" t="s">
        <v>11328</v>
      </c>
      <c r="N894" t="s">
        <v>128</v>
      </c>
      <c r="O894" t="s">
        <v>120</v>
      </c>
      <c r="P894" s="3">
        <v>96950</v>
      </c>
      <c r="Q894" t="s">
        <v>121</v>
      </c>
      <c r="R894" t="s">
        <v>439</v>
      </c>
      <c r="S894" s="10">
        <v>16702342440</v>
      </c>
      <c r="U894" t="s">
        <v>11329</v>
      </c>
      <c r="V894">
        <v>23622</v>
      </c>
      <c r="W894" t="s">
        <v>123</v>
      </c>
      <c r="Y894" t="s">
        <v>11330</v>
      </c>
      <c r="Z894" t="s">
        <v>4446</v>
      </c>
      <c r="AA894" t="s">
        <v>11331</v>
      </c>
      <c r="AB894" t="s">
        <v>443</v>
      </c>
      <c r="AC894" t="s">
        <v>11328</v>
      </c>
      <c r="AE894" t="s">
        <v>128</v>
      </c>
      <c r="AF894" t="s">
        <v>120</v>
      </c>
      <c r="AG894" s="3">
        <v>96950</v>
      </c>
      <c r="AH894" t="s">
        <v>121</v>
      </c>
      <c r="AI894" t="s">
        <v>439</v>
      </c>
      <c r="AJ894" s="10">
        <v>16702342440</v>
      </c>
      <c r="AL894" t="s">
        <v>11332</v>
      </c>
      <c r="BD894" t="str">
        <f>"53-3032.00"</f>
        <v>53-3032.00</v>
      </c>
      <c r="BE894" t="s">
        <v>2554</v>
      </c>
      <c r="BF894" t="s">
        <v>11971</v>
      </c>
      <c r="BG894" t="s">
        <v>11972</v>
      </c>
      <c r="BH894">
        <v>2</v>
      </c>
      <c r="BI894">
        <v>2</v>
      </c>
      <c r="BJ894" s="1">
        <v>45730</v>
      </c>
      <c r="BK894" s="1">
        <v>46094</v>
      </c>
      <c r="BL894" s="1">
        <v>45730</v>
      </c>
      <c r="BM894" s="1">
        <v>46094</v>
      </c>
      <c r="BN894">
        <v>35</v>
      </c>
      <c r="BO894">
        <v>0</v>
      </c>
      <c r="BP894">
        <v>7</v>
      </c>
      <c r="BQ894">
        <v>7</v>
      </c>
      <c r="BR894">
        <v>7</v>
      </c>
      <c r="BS894">
        <v>7</v>
      </c>
      <c r="BT894">
        <v>7</v>
      </c>
      <c r="BU894">
        <v>0</v>
      </c>
      <c r="BV894" t="str">
        <f>"8:00 AM"</f>
        <v>8:00 AM</v>
      </c>
      <c r="BW894" t="str">
        <f>"5:00 PM"</f>
        <v>5:00 PM</v>
      </c>
      <c r="BX894" t="s">
        <v>133</v>
      </c>
      <c r="BY894">
        <v>0</v>
      </c>
      <c r="BZ894">
        <v>12</v>
      </c>
      <c r="CA894" t="s">
        <v>115</v>
      </c>
      <c r="CC894" t="s">
        <v>11973</v>
      </c>
      <c r="CD894" t="s">
        <v>11335</v>
      </c>
      <c r="CF894" t="s">
        <v>128</v>
      </c>
      <c r="CG894" t="s">
        <v>120</v>
      </c>
      <c r="CH894" s="3">
        <v>96950</v>
      </c>
      <c r="CI894" s="4">
        <v>11.31</v>
      </c>
      <c r="CJ894" s="4">
        <v>11.31</v>
      </c>
      <c r="CK894" s="4">
        <v>16.97</v>
      </c>
      <c r="CL894" s="4">
        <v>16.97</v>
      </c>
      <c r="CM894" t="s">
        <v>136</v>
      </c>
      <c r="CN894" t="s">
        <v>139</v>
      </c>
      <c r="CO894" t="s">
        <v>137</v>
      </c>
      <c r="CQ894" t="s">
        <v>115</v>
      </c>
      <c r="CR894" t="s">
        <v>138</v>
      </c>
      <c r="CS894" t="s">
        <v>139</v>
      </c>
      <c r="CT894" t="s">
        <v>138</v>
      </c>
      <c r="CU894" t="s">
        <v>139</v>
      </c>
      <c r="CV894" t="s">
        <v>138</v>
      </c>
      <c r="CW894" t="s">
        <v>139</v>
      </c>
      <c r="CX894" t="s">
        <v>450</v>
      </c>
      <c r="CY894" s="10">
        <v>16702342440</v>
      </c>
      <c r="CZ894" t="s">
        <v>11332</v>
      </c>
      <c r="DA894" t="s">
        <v>208</v>
      </c>
      <c r="DB894" t="s">
        <v>138</v>
      </c>
      <c r="DC894" t="s">
        <v>115</v>
      </c>
    </row>
    <row r="895" spans="1:112" ht="14.45" customHeight="1" x14ac:dyDescent="0.25">
      <c r="A895" t="s">
        <v>12530</v>
      </c>
      <c r="B895" t="s">
        <v>248</v>
      </c>
      <c r="C895" s="1">
        <v>45573</v>
      </c>
      <c r="D895" s="1">
        <v>45629</v>
      </c>
      <c r="E895" t="s">
        <v>114</v>
      </c>
      <c r="G895" t="s">
        <v>115</v>
      </c>
      <c r="H895" t="s">
        <v>115</v>
      </c>
      <c r="I895" t="s">
        <v>115</v>
      </c>
      <c r="J895" t="s">
        <v>453</v>
      </c>
      <c r="K895" t="s">
        <v>4741</v>
      </c>
      <c r="L895" t="s">
        <v>455</v>
      </c>
      <c r="M895" t="s">
        <v>456</v>
      </c>
      <c r="N895" t="s">
        <v>145</v>
      </c>
      <c r="O895" t="s">
        <v>120</v>
      </c>
      <c r="P895" s="3">
        <v>96951</v>
      </c>
      <c r="Q895" t="s">
        <v>121</v>
      </c>
      <c r="S895" s="10">
        <v>16705320363</v>
      </c>
      <c r="U895" t="s">
        <v>457</v>
      </c>
      <c r="V895">
        <v>44511</v>
      </c>
      <c r="W895" t="s">
        <v>123</v>
      </c>
      <c r="Y895" t="s">
        <v>458</v>
      </c>
      <c r="Z895" t="s">
        <v>459</v>
      </c>
      <c r="AA895" t="s">
        <v>460</v>
      </c>
      <c r="AB895" t="s">
        <v>277</v>
      </c>
      <c r="AC895" t="s">
        <v>455</v>
      </c>
      <c r="AD895" t="s">
        <v>456</v>
      </c>
      <c r="AE895" t="s">
        <v>145</v>
      </c>
      <c r="AF895" t="s">
        <v>120</v>
      </c>
      <c r="AG895" s="3">
        <v>96951</v>
      </c>
      <c r="AH895" t="s">
        <v>121</v>
      </c>
      <c r="AI895" t="s">
        <v>439</v>
      </c>
      <c r="AJ895" s="10">
        <v>16705320363</v>
      </c>
      <c r="AL895" t="s">
        <v>461</v>
      </c>
      <c r="BD895" t="str">
        <f>"49-9021.00"</f>
        <v>49-9021.00</v>
      </c>
      <c r="BE895" t="s">
        <v>203</v>
      </c>
      <c r="BF895" t="s">
        <v>5445</v>
      </c>
      <c r="BG895" t="s">
        <v>3857</v>
      </c>
      <c r="BH895">
        <v>1</v>
      </c>
      <c r="BI895">
        <v>1</v>
      </c>
      <c r="BJ895" s="1">
        <v>45658</v>
      </c>
      <c r="BK895" s="1">
        <v>46022</v>
      </c>
      <c r="BL895" s="1">
        <v>45658</v>
      </c>
      <c r="BM895" s="1">
        <v>46022</v>
      </c>
      <c r="BN895">
        <v>35</v>
      </c>
      <c r="BO895">
        <v>0</v>
      </c>
      <c r="BP895">
        <v>7</v>
      </c>
      <c r="BQ895">
        <v>7</v>
      </c>
      <c r="BR895">
        <v>7</v>
      </c>
      <c r="BS895">
        <v>7</v>
      </c>
      <c r="BT895">
        <v>7</v>
      </c>
      <c r="BU895">
        <v>0</v>
      </c>
      <c r="BV895" t="str">
        <f>"8:00 AM"</f>
        <v>8:00 AM</v>
      </c>
      <c r="BW895" t="str">
        <f>"4:00 PM"</f>
        <v>4:00 PM</v>
      </c>
      <c r="BX895" t="s">
        <v>133</v>
      </c>
      <c r="BY895">
        <v>0</v>
      </c>
      <c r="BZ895">
        <v>12</v>
      </c>
      <c r="CA895" t="s">
        <v>115</v>
      </c>
      <c r="CC895" t="s">
        <v>5446</v>
      </c>
      <c r="CD895" t="s">
        <v>5447</v>
      </c>
      <c r="CE895" t="s">
        <v>5448</v>
      </c>
      <c r="CF895" t="s">
        <v>377</v>
      </c>
      <c r="CG895" t="s">
        <v>120</v>
      </c>
      <c r="CH895" s="3">
        <v>96951</v>
      </c>
      <c r="CI895" s="4">
        <v>10.74</v>
      </c>
      <c r="CJ895" s="4">
        <v>10.74</v>
      </c>
      <c r="CK895" s="4">
        <v>16.11</v>
      </c>
      <c r="CL895" s="4">
        <v>16.11</v>
      </c>
      <c r="CM895" t="s">
        <v>136</v>
      </c>
      <c r="CN895" t="s">
        <v>139</v>
      </c>
      <c r="CO895" t="s">
        <v>137</v>
      </c>
      <c r="CQ895" t="s">
        <v>115</v>
      </c>
      <c r="CR895" t="s">
        <v>138</v>
      </c>
      <c r="CS895" t="s">
        <v>139</v>
      </c>
      <c r="CT895" t="s">
        <v>138</v>
      </c>
      <c r="CU895" t="s">
        <v>139</v>
      </c>
      <c r="CV895" t="s">
        <v>138</v>
      </c>
      <c r="CW895" t="s">
        <v>139</v>
      </c>
      <c r="CX895" t="s">
        <v>467</v>
      </c>
      <c r="CY895" s="10">
        <v>16705320363</v>
      </c>
      <c r="CZ895" t="s">
        <v>461</v>
      </c>
      <c r="DA895" t="s">
        <v>468</v>
      </c>
      <c r="DB895" t="s">
        <v>138</v>
      </c>
      <c r="DC895" t="s">
        <v>115</v>
      </c>
    </row>
    <row r="896" spans="1:112" ht="14.45" customHeight="1" x14ac:dyDescent="0.25">
      <c r="A896" t="s">
        <v>12699</v>
      </c>
      <c r="B896" t="s">
        <v>158</v>
      </c>
      <c r="C896" s="1">
        <v>45539</v>
      </c>
      <c r="D896" s="1">
        <v>45629</v>
      </c>
      <c r="E896" t="s">
        <v>114</v>
      </c>
      <c r="G896" t="s">
        <v>115</v>
      </c>
      <c r="H896" t="s">
        <v>115</v>
      </c>
      <c r="I896" t="s">
        <v>115</v>
      </c>
      <c r="J896" t="s">
        <v>269</v>
      </c>
      <c r="K896" t="s">
        <v>270</v>
      </c>
      <c r="L896" t="s">
        <v>271</v>
      </c>
      <c r="N896" t="s">
        <v>272</v>
      </c>
      <c r="O896" t="s">
        <v>120</v>
      </c>
      <c r="P896" s="3">
        <v>96952</v>
      </c>
      <c r="Q896" t="s">
        <v>121</v>
      </c>
      <c r="S896" s="10">
        <v>16704335682</v>
      </c>
      <c r="U896" t="s">
        <v>273</v>
      </c>
      <c r="V896">
        <v>722511</v>
      </c>
      <c r="W896" t="s">
        <v>123</v>
      </c>
      <c r="Y896" t="s">
        <v>274</v>
      </c>
      <c r="Z896" t="s">
        <v>275</v>
      </c>
      <c r="AA896" t="s">
        <v>276</v>
      </c>
      <c r="AB896" t="s">
        <v>277</v>
      </c>
      <c r="AC896" t="s">
        <v>278</v>
      </c>
      <c r="AE896" t="s">
        <v>279</v>
      </c>
      <c r="AF896" t="s">
        <v>280</v>
      </c>
      <c r="AG896" s="3">
        <v>33315</v>
      </c>
      <c r="AH896" t="s">
        <v>121</v>
      </c>
      <c r="AJ896" s="10">
        <v>13057107039</v>
      </c>
      <c r="AL896" t="s">
        <v>281</v>
      </c>
      <c r="BD896" t="str">
        <f>"35-2021.00"</f>
        <v>35-2021.00</v>
      </c>
      <c r="BE896" t="s">
        <v>282</v>
      </c>
      <c r="BF896" t="s">
        <v>283</v>
      </c>
      <c r="BG896" t="s">
        <v>284</v>
      </c>
      <c r="BH896">
        <v>2</v>
      </c>
      <c r="BJ896" s="1">
        <v>45627</v>
      </c>
      <c r="BK896" s="1">
        <v>45991</v>
      </c>
      <c r="BN896">
        <v>40</v>
      </c>
      <c r="BO896">
        <v>0</v>
      </c>
      <c r="BP896">
        <v>8</v>
      </c>
      <c r="BQ896">
        <v>8</v>
      </c>
      <c r="BR896">
        <v>8</v>
      </c>
      <c r="BS896">
        <v>8</v>
      </c>
      <c r="BT896">
        <v>8</v>
      </c>
      <c r="BU896">
        <v>0</v>
      </c>
      <c r="BV896" t="str">
        <f>"6:00 AM"</f>
        <v>6:00 AM</v>
      </c>
      <c r="BW896" t="str">
        <f>"10:00 PM"</f>
        <v>10:00 PM</v>
      </c>
      <c r="BX896" t="s">
        <v>240</v>
      </c>
      <c r="BY896">
        <v>0</v>
      </c>
      <c r="BZ896">
        <v>0</v>
      </c>
      <c r="CA896" t="s">
        <v>115</v>
      </c>
      <c r="CC896" t="s">
        <v>224</v>
      </c>
      <c r="CD896" t="s">
        <v>271</v>
      </c>
      <c r="CF896" t="s">
        <v>272</v>
      </c>
      <c r="CG896" t="s">
        <v>120</v>
      </c>
      <c r="CH896" s="3">
        <v>96952</v>
      </c>
      <c r="CI896" s="4">
        <v>7.84</v>
      </c>
      <c r="CJ896" s="4">
        <v>7.84</v>
      </c>
      <c r="CK896" s="4">
        <v>11.76</v>
      </c>
      <c r="CL896" s="4">
        <v>11.76</v>
      </c>
      <c r="CM896" t="s">
        <v>136</v>
      </c>
      <c r="CN896" t="s">
        <v>139</v>
      </c>
      <c r="CO896" t="s">
        <v>137</v>
      </c>
      <c r="CQ896" t="s">
        <v>115</v>
      </c>
      <c r="CR896" t="s">
        <v>138</v>
      </c>
      <c r="CS896" t="s">
        <v>139</v>
      </c>
      <c r="CT896" t="s">
        <v>138</v>
      </c>
      <c r="CU896" t="s">
        <v>139</v>
      </c>
      <c r="CV896" t="s">
        <v>138</v>
      </c>
      <c r="CW896" t="s">
        <v>139</v>
      </c>
      <c r="CX896" t="s">
        <v>2917</v>
      </c>
      <c r="CY896" s="10">
        <v>16702853413</v>
      </c>
      <c r="CZ896" t="s">
        <v>281</v>
      </c>
      <c r="DA896" t="s">
        <v>139</v>
      </c>
      <c r="DB896" t="s">
        <v>138</v>
      </c>
      <c r="DC896" t="s">
        <v>115</v>
      </c>
    </row>
    <row r="897" spans="1:112" ht="14.45" customHeight="1" x14ac:dyDescent="0.25">
      <c r="A897" t="s">
        <v>12743</v>
      </c>
      <c r="B897" t="s">
        <v>158</v>
      </c>
      <c r="C897" s="1">
        <v>45602</v>
      </c>
      <c r="D897" s="1">
        <v>45629</v>
      </c>
      <c r="E897" t="s">
        <v>114</v>
      </c>
      <c r="G897" t="s">
        <v>115</v>
      </c>
      <c r="H897" t="s">
        <v>115</v>
      </c>
      <c r="I897" t="s">
        <v>115</v>
      </c>
      <c r="J897" t="s">
        <v>4544</v>
      </c>
      <c r="L897" t="s">
        <v>1813</v>
      </c>
      <c r="M897" t="s">
        <v>12744</v>
      </c>
      <c r="N897" t="s">
        <v>128</v>
      </c>
      <c r="O897" t="s">
        <v>120</v>
      </c>
      <c r="P897" s="3">
        <v>96950</v>
      </c>
      <c r="Q897" t="s">
        <v>121</v>
      </c>
      <c r="R897" t="s">
        <v>139</v>
      </c>
      <c r="S897" s="10">
        <v>16707852508</v>
      </c>
      <c r="T897">
        <v>0</v>
      </c>
      <c r="U897" t="s">
        <v>4546</v>
      </c>
      <c r="V897">
        <v>56132</v>
      </c>
      <c r="W897" t="s">
        <v>123</v>
      </c>
      <c r="Y897" t="s">
        <v>1691</v>
      </c>
      <c r="Z897" t="s">
        <v>1692</v>
      </c>
      <c r="AA897" t="s">
        <v>1693</v>
      </c>
      <c r="AB897" t="s">
        <v>126</v>
      </c>
      <c r="AC897" t="s">
        <v>1813</v>
      </c>
      <c r="AD897" t="s">
        <v>6881</v>
      </c>
      <c r="AE897" t="s">
        <v>128</v>
      </c>
      <c r="AF897" t="s">
        <v>120</v>
      </c>
      <c r="AG897" s="3">
        <v>96950</v>
      </c>
      <c r="AH897" t="s">
        <v>121</v>
      </c>
      <c r="AJ897" s="10">
        <v>16707852508</v>
      </c>
      <c r="AL897" t="s">
        <v>4552</v>
      </c>
      <c r="BD897" t="str">
        <f>"49-9071.00"</f>
        <v>49-9071.00</v>
      </c>
      <c r="BE897" t="s">
        <v>169</v>
      </c>
      <c r="BF897" t="s">
        <v>12745</v>
      </c>
      <c r="BG897" t="s">
        <v>797</v>
      </c>
      <c r="BH897">
        <v>5</v>
      </c>
      <c r="BJ897" s="1">
        <v>45688</v>
      </c>
      <c r="BK897" s="1">
        <v>46054</v>
      </c>
      <c r="BN897">
        <v>35</v>
      </c>
      <c r="BO897">
        <v>0</v>
      </c>
      <c r="BP897">
        <v>7</v>
      </c>
      <c r="BQ897">
        <v>7</v>
      </c>
      <c r="BR897">
        <v>7</v>
      </c>
      <c r="BS897">
        <v>7</v>
      </c>
      <c r="BT897">
        <v>7</v>
      </c>
      <c r="BU897">
        <v>0</v>
      </c>
      <c r="BV897" t="str">
        <f>"9:00 AM"</f>
        <v>9:00 AM</v>
      </c>
      <c r="BW897" t="str">
        <f>"5:00 PM"</f>
        <v>5:00 PM</v>
      </c>
      <c r="BX897" t="s">
        <v>3749</v>
      </c>
      <c r="BY897">
        <v>0</v>
      </c>
      <c r="BZ897">
        <v>12</v>
      </c>
      <c r="CA897" t="s">
        <v>115</v>
      </c>
      <c r="CC897" s="2" t="s">
        <v>12746</v>
      </c>
      <c r="CD897" t="s">
        <v>1813</v>
      </c>
      <c r="CE897" t="s">
        <v>6881</v>
      </c>
      <c r="CF897" t="s">
        <v>128</v>
      </c>
      <c r="CG897" t="s">
        <v>120</v>
      </c>
      <c r="CH897" s="3">
        <v>96950</v>
      </c>
      <c r="CI897" s="4">
        <v>9.75</v>
      </c>
      <c r="CJ897" s="4">
        <v>9.75</v>
      </c>
      <c r="CK897" s="4">
        <v>14.63</v>
      </c>
      <c r="CL897" s="4">
        <v>14.63</v>
      </c>
      <c r="CM897" t="s">
        <v>136</v>
      </c>
      <c r="CO897" t="s">
        <v>137</v>
      </c>
      <c r="CQ897" t="s">
        <v>115</v>
      </c>
      <c r="CR897" t="s">
        <v>138</v>
      </c>
      <c r="CS897" t="s">
        <v>139</v>
      </c>
      <c r="CT897" t="s">
        <v>138</v>
      </c>
      <c r="CU897" t="s">
        <v>139</v>
      </c>
      <c r="CV897" t="s">
        <v>138</v>
      </c>
      <c r="CW897" t="s">
        <v>139</v>
      </c>
      <c r="CX897" s="2" t="s">
        <v>8750</v>
      </c>
      <c r="CY897" s="10">
        <v>16707852508</v>
      </c>
      <c r="CZ897" t="s">
        <v>4552</v>
      </c>
      <c r="DA897" t="s">
        <v>6885</v>
      </c>
      <c r="DB897" t="s">
        <v>138</v>
      </c>
      <c r="DC897" t="s">
        <v>115</v>
      </c>
    </row>
    <row r="898" spans="1:112" ht="14.45" customHeight="1" x14ac:dyDescent="0.25">
      <c r="A898" t="s">
        <v>12977</v>
      </c>
      <c r="B898" t="s">
        <v>248</v>
      </c>
      <c r="C898" s="1">
        <v>45571</v>
      </c>
      <c r="D898" s="1">
        <v>45629</v>
      </c>
      <c r="E898" t="s">
        <v>114</v>
      </c>
      <c r="G898" t="s">
        <v>138</v>
      </c>
      <c r="H898" t="s">
        <v>115</v>
      </c>
      <c r="I898" t="s">
        <v>115</v>
      </c>
      <c r="J898" t="s">
        <v>1300</v>
      </c>
      <c r="L898" t="s">
        <v>1301</v>
      </c>
      <c r="M898" t="s">
        <v>1302</v>
      </c>
      <c r="N898" t="s">
        <v>119</v>
      </c>
      <c r="O898" t="s">
        <v>120</v>
      </c>
      <c r="P898" s="3">
        <v>96950</v>
      </c>
      <c r="Q898" t="s">
        <v>121</v>
      </c>
      <c r="S898" s="10">
        <v>16702350173</v>
      </c>
      <c r="U898" t="s">
        <v>1303</v>
      </c>
      <c r="V898">
        <v>711211</v>
      </c>
      <c r="W898" t="s">
        <v>123</v>
      </c>
      <c r="Y898" t="s">
        <v>1304</v>
      </c>
      <c r="Z898" t="s">
        <v>1305</v>
      </c>
      <c r="AB898" t="s">
        <v>126</v>
      </c>
      <c r="AC898" t="s">
        <v>1301</v>
      </c>
      <c r="AD898" t="s">
        <v>1302</v>
      </c>
      <c r="AE898" t="s">
        <v>119</v>
      </c>
      <c r="AF898" t="s">
        <v>120</v>
      </c>
      <c r="AG898" s="3">
        <v>96950</v>
      </c>
      <c r="AH898" t="s">
        <v>121</v>
      </c>
      <c r="AJ898" s="10">
        <v>16702350173</v>
      </c>
      <c r="AL898" t="s">
        <v>1306</v>
      </c>
      <c r="BD898" t="str">
        <f>"39-9032.00"</f>
        <v>39-9032.00</v>
      </c>
      <c r="BE898" t="s">
        <v>1307</v>
      </c>
      <c r="BF898" t="s">
        <v>1308</v>
      </c>
      <c r="BG898" t="s">
        <v>1309</v>
      </c>
      <c r="BH898">
        <v>1</v>
      </c>
      <c r="BI898">
        <v>1</v>
      </c>
      <c r="BJ898" s="1">
        <v>45627</v>
      </c>
      <c r="BK898" s="1">
        <v>46721</v>
      </c>
      <c r="BL898" s="1">
        <v>45629</v>
      </c>
      <c r="BM898" s="1">
        <v>46721</v>
      </c>
      <c r="BN898">
        <v>40</v>
      </c>
      <c r="BO898">
        <v>0</v>
      </c>
      <c r="BP898">
        <v>8</v>
      </c>
      <c r="BQ898">
        <v>8</v>
      </c>
      <c r="BR898">
        <v>8</v>
      </c>
      <c r="BS898">
        <v>8</v>
      </c>
      <c r="BT898">
        <v>8</v>
      </c>
      <c r="BU898">
        <v>0</v>
      </c>
      <c r="BV898" t="str">
        <f>"9:00 AM"</f>
        <v>9:00 AM</v>
      </c>
      <c r="BW898" t="str">
        <f>"6:00 PM"</f>
        <v>6:00 PM</v>
      </c>
      <c r="BX898" t="s">
        <v>133</v>
      </c>
      <c r="BY898">
        <v>0</v>
      </c>
      <c r="BZ898">
        <v>24</v>
      </c>
      <c r="CA898" t="s">
        <v>115</v>
      </c>
      <c r="CC898" s="2" t="s">
        <v>12978</v>
      </c>
      <c r="CD898" t="s">
        <v>1311</v>
      </c>
      <c r="CE898" t="s">
        <v>1312</v>
      </c>
      <c r="CF898" t="s">
        <v>128</v>
      </c>
      <c r="CG898" t="s">
        <v>120</v>
      </c>
      <c r="CH898" s="3">
        <v>96950</v>
      </c>
      <c r="CI898" s="4">
        <v>9</v>
      </c>
      <c r="CJ898" s="4">
        <v>16.5</v>
      </c>
      <c r="CK898" s="4">
        <v>13.5</v>
      </c>
      <c r="CL898" s="4">
        <v>24.75</v>
      </c>
      <c r="CM898" t="s">
        <v>136</v>
      </c>
      <c r="CN898" t="s">
        <v>139</v>
      </c>
      <c r="CO898" t="s">
        <v>137</v>
      </c>
      <c r="CQ898" t="s">
        <v>138</v>
      </c>
      <c r="CR898" t="s">
        <v>138</v>
      </c>
      <c r="CS898" t="s">
        <v>138</v>
      </c>
      <c r="CT898" t="s">
        <v>138</v>
      </c>
      <c r="CU898" t="s">
        <v>138</v>
      </c>
      <c r="CV898" t="s">
        <v>138</v>
      </c>
      <c r="CW898" t="s">
        <v>138</v>
      </c>
      <c r="CX898" t="s">
        <v>240</v>
      </c>
      <c r="CY898" s="10">
        <v>16702350173</v>
      </c>
      <c r="CZ898" t="s">
        <v>1306</v>
      </c>
      <c r="DA898" t="s">
        <v>1313</v>
      </c>
      <c r="DB898" t="s">
        <v>138</v>
      </c>
      <c r="DC898" t="s">
        <v>115</v>
      </c>
    </row>
    <row r="899" spans="1:112" ht="14.45" customHeight="1" x14ac:dyDescent="0.25">
      <c r="A899" t="s">
        <v>13122</v>
      </c>
      <c r="B899" t="s">
        <v>158</v>
      </c>
      <c r="C899" s="1">
        <v>45507</v>
      </c>
      <c r="D899" s="1">
        <v>45629</v>
      </c>
      <c r="E899" t="s">
        <v>114</v>
      </c>
      <c r="G899" t="s">
        <v>115</v>
      </c>
      <c r="H899" t="s">
        <v>115</v>
      </c>
      <c r="I899" t="s">
        <v>115</v>
      </c>
      <c r="J899" t="s">
        <v>12716</v>
      </c>
      <c r="K899" t="s">
        <v>12717</v>
      </c>
      <c r="L899" t="s">
        <v>4921</v>
      </c>
      <c r="N899" t="s">
        <v>128</v>
      </c>
      <c r="O899" t="s">
        <v>120</v>
      </c>
      <c r="P899" s="3">
        <v>96950</v>
      </c>
      <c r="Q899" t="s">
        <v>121</v>
      </c>
      <c r="S899" s="10">
        <v>16702331199</v>
      </c>
      <c r="U899" t="s">
        <v>4922</v>
      </c>
      <c r="V899">
        <v>2361</v>
      </c>
      <c r="W899" t="s">
        <v>123</v>
      </c>
      <c r="Y899" t="s">
        <v>2279</v>
      </c>
      <c r="Z899" t="s">
        <v>2280</v>
      </c>
      <c r="AA899" t="s">
        <v>2310</v>
      </c>
      <c r="AB899" t="s">
        <v>126</v>
      </c>
      <c r="AC899" t="s">
        <v>4921</v>
      </c>
      <c r="AE899" t="s">
        <v>128</v>
      </c>
      <c r="AF899" t="s">
        <v>120</v>
      </c>
      <c r="AG899" s="3">
        <v>96950</v>
      </c>
      <c r="AH899" t="s">
        <v>121</v>
      </c>
      <c r="AJ899" s="10">
        <v>16702331199</v>
      </c>
      <c r="AL899" t="s">
        <v>4923</v>
      </c>
      <c r="BD899" t="str">
        <f>"49-9071.00"</f>
        <v>49-9071.00</v>
      </c>
      <c r="BE899" t="s">
        <v>169</v>
      </c>
      <c r="BF899" t="s">
        <v>13123</v>
      </c>
      <c r="BG899" t="s">
        <v>1404</v>
      </c>
      <c r="BH899">
        <v>3</v>
      </c>
      <c r="BJ899" s="1">
        <v>45566</v>
      </c>
      <c r="BK899" s="1">
        <v>45930</v>
      </c>
      <c r="BN899">
        <v>35</v>
      </c>
      <c r="BO899">
        <v>0</v>
      </c>
      <c r="BP899">
        <v>7</v>
      </c>
      <c r="BQ899">
        <v>7</v>
      </c>
      <c r="BR899">
        <v>7</v>
      </c>
      <c r="BS899">
        <v>7</v>
      </c>
      <c r="BT899">
        <v>7</v>
      </c>
      <c r="BU899">
        <v>0</v>
      </c>
      <c r="BV899" t="str">
        <f>"9:00 AM"</f>
        <v>9:00 AM</v>
      </c>
      <c r="BW899" t="str">
        <f>"5:00 PM"</f>
        <v>5:00 PM</v>
      </c>
      <c r="BX899" t="s">
        <v>133</v>
      </c>
      <c r="BY899">
        <v>0</v>
      </c>
      <c r="BZ899">
        <v>12</v>
      </c>
      <c r="CA899" t="s">
        <v>115</v>
      </c>
      <c r="CC899" t="s">
        <v>13124</v>
      </c>
      <c r="CD899" t="s">
        <v>4927</v>
      </c>
      <c r="CF899" t="s">
        <v>119</v>
      </c>
      <c r="CG899" t="s">
        <v>120</v>
      </c>
      <c r="CH899" s="3">
        <v>96950</v>
      </c>
      <c r="CI899" s="4">
        <v>9.75</v>
      </c>
      <c r="CJ899" s="4">
        <v>9.75</v>
      </c>
      <c r="CK899" s="4">
        <v>14.63</v>
      </c>
      <c r="CL899" s="4">
        <v>14.63</v>
      </c>
      <c r="CM899" t="s">
        <v>136</v>
      </c>
      <c r="CN899" t="s">
        <v>4928</v>
      </c>
      <c r="CO899" t="s">
        <v>137</v>
      </c>
      <c r="CQ899" t="s">
        <v>115</v>
      </c>
      <c r="CR899" t="s">
        <v>138</v>
      </c>
      <c r="CS899" t="s">
        <v>138</v>
      </c>
      <c r="CT899" t="s">
        <v>138</v>
      </c>
      <c r="CU899" t="s">
        <v>139</v>
      </c>
      <c r="CV899" t="s">
        <v>138</v>
      </c>
      <c r="CW899" t="s">
        <v>138</v>
      </c>
      <c r="CX899" t="s">
        <v>4929</v>
      </c>
      <c r="CY899" s="10">
        <v>16702331199</v>
      </c>
      <c r="CZ899" t="s">
        <v>4923</v>
      </c>
      <c r="DA899" t="s">
        <v>139</v>
      </c>
      <c r="DB899" t="s">
        <v>138</v>
      </c>
      <c r="DC899" t="s">
        <v>115</v>
      </c>
    </row>
    <row r="900" spans="1:112" ht="14.45" customHeight="1" x14ac:dyDescent="0.25">
      <c r="A900" t="s">
        <v>13883</v>
      </c>
      <c r="B900" t="s">
        <v>248</v>
      </c>
      <c r="C900" s="1">
        <v>45573</v>
      </c>
      <c r="D900" s="1">
        <v>45629</v>
      </c>
      <c r="E900" t="s">
        <v>114</v>
      </c>
      <c r="G900" t="s">
        <v>115</v>
      </c>
      <c r="H900" t="s">
        <v>115</v>
      </c>
      <c r="I900" t="s">
        <v>115</v>
      </c>
      <c r="J900" t="s">
        <v>453</v>
      </c>
      <c r="K900" t="s">
        <v>4741</v>
      </c>
      <c r="L900" t="s">
        <v>455</v>
      </c>
      <c r="M900" t="s">
        <v>456</v>
      </c>
      <c r="N900" t="s">
        <v>145</v>
      </c>
      <c r="O900" t="s">
        <v>120</v>
      </c>
      <c r="P900" s="3">
        <v>96951</v>
      </c>
      <c r="Q900" t="s">
        <v>121</v>
      </c>
      <c r="R900" t="s">
        <v>139</v>
      </c>
      <c r="S900" s="10">
        <v>16705320363</v>
      </c>
      <c r="U900" t="s">
        <v>457</v>
      </c>
      <c r="V900">
        <v>44511</v>
      </c>
      <c r="W900" t="s">
        <v>123</v>
      </c>
      <c r="Y900" t="s">
        <v>458</v>
      </c>
      <c r="Z900" t="s">
        <v>459</v>
      </c>
      <c r="AA900" t="s">
        <v>460</v>
      </c>
      <c r="AB900" t="s">
        <v>277</v>
      </c>
      <c r="AC900" t="s">
        <v>455</v>
      </c>
      <c r="AD900" t="s">
        <v>456</v>
      </c>
      <c r="AE900" t="s">
        <v>145</v>
      </c>
      <c r="AF900" t="s">
        <v>120</v>
      </c>
      <c r="AG900" s="3">
        <v>96951</v>
      </c>
      <c r="AH900" t="s">
        <v>121</v>
      </c>
      <c r="AI900" t="s">
        <v>439</v>
      </c>
      <c r="AJ900" s="10">
        <v>16705320363</v>
      </c>
      <c r="AL900" t="s">
        <v>461</v>
      </c>
      <c r="BD900" t="str">
        <f>"41-1011.00"</f>
        <v>41-1011.00</v>
      </c>
      <c r="BE900" t="s">
        <v>151</v>
      </c>
      <c r="BF900" t="s">
        <v>4742</v>
      </c>
      <c r="BG900" t="s">
        <v>4743</v>
      </c>
      <c r="BH900">
        <v>1</v>
      </c>
      <c r="BI900">
        <v>1</v>
      </c>
      <c r="BJ900" s="1">
        <v>45627</v>
      </c>
      <c r="BK900" s="1">
        <v>45991</v>
      </c>
      <c r="BL900" s="1">
        <v>45629</v>
      </c>
      <c r="BM900" s="1">
        <v>45991</v>
      </c>
      <c r="BN900">
        <v>35</v>
      </c>
      <c r="BO900">
        <v>0</v>
      </c>
      <c r="BP900">
        <v>7</v>
      </c>
      <c r="BQ900">
        <v>7</v>
      </c>
      <c r="BR900">
        <v>7</v>
      </c>
      <c r="BS900">
        <v>7</v>
      </c>
      <c r="BT900">
        <v>7</v>
      </c>
      <c r="BU900">
        <v>0</v>
      </c>
      <c r="BV900" t="str">
        <f>"8:00 AM"</f>
        <v>8:00 AM</v>
      </c>
      <c r="BW900" t="str">
        <f>"4:00 PM"</f>
        <v>4:00 PM</v>
      </c>
      <c r="BX900" t="s">
        <v>133</v>
      </c>
      <c r="BY900">
        <v>0</v>
      </c>
      <c r="BZ900">
        <v>12</v>
      </c>
      <c r="CA900" t="s">
        <v>138</v>
      </c>
      <c r="CB900">
        <v>9</v>
      </c>
      <c r="CC900" t="s">
        <v>4744</v>
      </c>
      <c r="CD900" t="s">
        <v>8888</v>
      </c>
      <c r="CE900" t="s">
        <v>456</v>
      </c>
      <c r="CF900" t="s">
        <v>145</v>
      </c>
      <c r="CG900" t="s">
        <v>120</v>
      </c>
      <c r="CH900" s="3">
        <v>96951</v>
      </c>
      <c r="CI900" s="4">
        <v>11.35</v>
      </c>
      <c r="CJ900" s="4">
        <v>11.35</v>
      </c>
      <c r="CK900" s="4">
        <v>17.03</v>
      </c>
      <c r="CL900" s="4">
        <v>17.03</v>
      </c>
      <c r="CM900" t="s">
        <v>136</v>
      </c>
      <c r="CN900" t="s">
        <v>139</v>
      </c>
      <c r="CO900" t="s">
        <v>137</v>
      </c>
      <c r="CQ900" t="s">
        <v>115</v>
      </c>
      <c r="CR900" t="s">
        <v>138</v>
      </c>
      <c r="CS900" t="s">
        <v>139</v>
      </c>
      <c r="CT900" t="s">
        <v>138</v>
      </c>
      <c r="CU900" t="s">
        <v>139</v>
      </c>
      <c r="CV900" t="s">
        <v>138</v>
      </c>
      <c r="CW900" t="s">
        <v>139</v>
      </c>
      <c r="CX900" t="s">
        <v>467</v>
      </c>
      <c r="CY900" s="10">
        <v>16705320363</v>
      </c>
      <c r="CZ900" t="s">
        <v>461</v>
      </c>
      <c r="DA900" t="s">
        <v>468</v>
      </c>
      <c r="DB900" t="s">
        <v>138</v>
      </c>
      <c r="DC900" t="s">
        <v>115</v>
      </c>
    </row>
    <row r="901" spans="1:112" ht="14.45" customHeight="1" x14ac:dyDescent="0.25">
      <c r="A901" t="s">
        <v>1003</v>
      </c>
      <c r="B901" t="s">
        <v>248</v>
      </c>
      <c r="C901" s="1">
        <v>45552</v>
      </c>
      <c r="D901" s="1">
        <v>45630</v>
      </c>
      <c r="E901" t="s">
        <v>114</v>
      </c>
      <c r="G901" t="s">
        <v>115</v>
      </c>
      <c r="H901" t="s">
        <v>115</v>
      </c>
      <c r="I901" t="s">
        <v>115</v>
      </c>
      <c r="J901" t="s">
        <v>976</v>
      </c>
      <c r="K901" t="s">
        <v>1004</v>
      </c>
      <c r="L901" t="s">
        <v>977</v>
      </c>
      <c r="M901" t="s">
        <v>978</v>
      </c>
      <c r="N901" t="s">
        <v>119</v>
      </c>
      <c r="O901" t="s">
        <v>120</v>
      </c>
      <c r="P901" s="3">
        <v>96950</v>
      </c>
      <c r="Q901" t="s">
        <v>121</v>
      </c>
      <c r="S901" s="10">
        <v>16702341795</v>
      </c>
      <c r="U901" t="s">
        <v>979</v>
      </c>
      <c r="V901">
        <v>441110</v>
      </c>
      <c r="W901" t="s">
        <v>123</v>
      </c>
      <c r="Y901" t="s">
        <v>1005</v>
      </c>
      <c r="Z901" t="s">
        <v>148</v>
      </c>
      <c r="AA901" t="s">
        <v>980</v>
      </c>
      <c r="AB901" t="s">
        <v>981</v>
      </c>
      <c r="AC901" t="s">
        <v>982</v>
      </c>
      <c r="AD901" t="s">
        <v>978</v>
      </c>
      <c r="AE901" t="s">
        <v>128</v>
      </c>
      <c r="AF901" t="s">
        <v>120</v>
      </c>
      <c r="AG901" s="3">
        <v>96950</v>
      </c>
      <c r="AH901" t="s">
        <v>121</v>
      </c>
      <c r="AJ901" s="10">
        <v>16702341795</v>
      </c>
      <c r="AL901" t="s">
        <v>983</v>
      </c>
      <c r="BD901" t="str">
        <f>"49-3093.00"</f>
        <v>49-3093.00</v>
      </c>
      <c r="BE901" t="s">
        <v>1006</v>
      </c>
      <c r="BF901" t="s">
        <v>1007</v>
      </c>
      <c r="BG901" t="s">
        <v>1008</v>
      </c>
      <c r="BH901">
        <v>2</v>
      </c>
      <c r="BI901">
        <v>2</v>
      </c>
      <c r="BJ901" s="1">
        <v>45597</v>
      </c>
      <c r="BK901" s="1">
        <v>45961</v>
      </c>
      <c r="BL901" s="1">
        <v>45630</v>
      </c>
      <c r="BM901" s="1">
        <v>45961</v>
      </c>
      <c r="BN901">
        <v>35</v>
      </c>
      <c r="BO901">
        <v>0</v>
      </c>
      <c r="BP901">
        <v>6</v>
      </c>
      <c r="BQ901">
        <v>6</v>
      </c>
      <c r="BR901">
        <v>6</v>
      </c>
      <c r="BS901">
        <v>6</v>
      </c>
      <c r="BT901">
        <v>6</v>
      </c>
      <c r="BU901">
        <v>5</v>
      </c>
      <c r="BV901" t="str">
        <f>"9:00 AM"</f>
        <v>9:00 AM</v>
      </c>
      <c r="BW901" t="str">
        <f>"4:00 PM"</f>
        <v>4:00 PM</v>
      </c>
      <c r="BX901" t="s">
        <v>133</v>
      </c>
      <c r="BY901">
        <v>0</v>
      </c>
      <c r="BZ901">
        <v>12</v>
      </c>
      <c r="CA901" t="s">
        <v>115</v>
      </c>
      <c r="CC901" t="s">
        <v>1009</v>
      </c>
      <c r="CD901" t="s">
        <v>1010</v>
      </c>
      <c r="CE901" t="s">
        <v>512</v>
      </c>
      <c r="CF901" t="s">
        <v>272</v>
      </c>
      <c r="CG901" t="s">
        <v>120</v>
      </c>
      <c r="CH901" s="3">
        <v>96952</v>
      </c>
      <c r="CI901" s="4">
        <v>11.85</v>
      </c>
      <c r="CJ901" s="4">
        <v>12</v>
      </c>
      <c r="CK901" s="4">
        <v>17.78</v>
      </c>
      <c r="CL901" s="4">
        <v>18</v>
      </c>
      <c r="CM901" t="s">
        <v>136</v>
      </c>
      <c r="CN901" t="s">
        <v>240</v>
      </c>
      <c r="CO901" t="s">
        <v>137</v>
      </c>
      <c r="CQ901" t="s">
        <v>115</v>
      </c>
      <c r="CR901" t="s">
        <v>138</v>
      </c>
      <c r="CS901" t="s">
        <v>138</v>
      </c>
      <c r="CT901" t="s">
        <v>138</v>
      </c>
      <c r="CU901" t="s">
        <v>139</v>
      </c>
      <c r="CV901" t="s">
        <v>138</v>
      </c>
      <c r="CW901" t="s">
        <v>138</v>
      </c>
      <c r="CX901" t="s">
        <v>1011</v>
      </c>
      <c r="CY901" s="10">
        <v>16702341795</v>
      </c>
      <c r="CZ901" t="s">
        <v>983</v>
      </c>
      <c r="DA901" t="s">
        <v>989</v>
      </c>
      <c r="DB901" t="s">
        <v>138</v>
      </c>
      <c r="DC901" t="s">
        <v>115</v>
      </c>
    </row>
    <row r="902" spans="1:112" ht="14.45" customHeight="1" x14ac:dyDescent="0.25">
      <c r="A902" t="s">
        <v>3088</v>
      </c>
      <c r="B902" t="s">
        <v>248</v>
      </c>
      <c r="C902" s="1">
        <v>45567</v>
      </c>
      <c r="D902" s="1">
        <v>45630</v>
      </c>
      <c r="E902" t="s">
        <v>114</v>
      </c>
      <c r="G902" t="s">
        <v>115</v>
      </c>
      <c r="H902" t="s">
        <v>115</v>
      </c>
      <c r="I902" t="s">
        <v>115</v>
      </c>
      <c r="J902" t="s">
        <v>976</v>
      </c>
      <c r="L902" t="s">
        <v>977</v>
      </c>
      <c r="M902" t="s">
        <v>978</v>
      </c>
      <c r="N902" t="s">
        <v>119</v>
      </c>
      <c r="O902" t="s">
        <v>120</v>
      </c>
      <c r="P902" s="3">
        <v>96950</v>
      </c>
      <c r="Q902" t="s">
        <v>121</v>
      </c>
      <c r="S902" s="10">
        <v>16702341795</v>
      </c>
      <c r="U902" t="s">
        <v>979</v>
      </c>
      <c r="V902">
        <v>811111</v>
      </c>
      <c r="W902" t="s">
        <v>123</v>
      </c>
      <c r="Y902" t="s">
        <v>215</v>
      </c>
      <c r="Z902" t="s">
        <v>148</v>
      </c>
      <c r="AA902" t="s">
        <v>980</v>
      </c>
      <c r="AB902" t="s">
        <v>981</v>
      </c>
      <c r="AC902" t="s">
        <v>2392</v>
      </c>
      <c r="AD902" t="s">
        <v>2393</v>
      </c>
      <c r="AE902" t="s">
        <v>128</v>
      </c>
      <c r="AF902" t="s">
        <v>120</v>
      </c>
      <c r="AG902" s="3">
        <v>96950</v>
      </c>
      <c r="AH902" t="s">
        <v>121</v>
      </c>
      <c r="AJ902" s="10">
        <v>16702341795</v>
      </c>
      <c r="AL902" t="s">
        <v>983</v>
      </c>
      <c r="BD902" t="str">
        <f>"49-3031.00"</f>
        <v>49-3031.00</v>
      </c>
      <c r="BE902" t="s">
        <v>1260</v>
      </c>
      <c r="BF902" t="s">
        <v>3089</v>
      </c>
      <c r="BG902" t="s">
        <v>3090</v>
      </c>
      <c r="BH902">
        <v>2</v>
      </c>
      <c r="BI902">
        <v>2</v>
      </c>
      <c r="BJ902" s="1">
        <v>45627</v>
      </c>
      <c r="BK902" s="1">
        <v>45991</v>
      </c>
      <c r="BL902" s="1">
        <v>45630</v>
      </c>
      <c r="BM902" s="1">
        <v>45991</v>
      </c>
      <c r="BN902">
        <v>35</v>
      </c>
      <c r="BO902">
        <v>0</v>
      </c>
      <c r="BP902">
        <v>6</v>
      </c>
      <c r="BQ902">
        <v>6</v>
      </c>
      <c r="BR902">
        <v>6</v>
      </c>
      <c r="BS902">
        <v>6</v>
      </c>
      <c r="BT902">
        <v>6</v>
      </c>
      <c r="BU902">
        <v>5</v>
      </c>
      <c r="BV902" t="str">
        <f>"9:00 AM"</f>
        <v>9:00 AM</v>
      </c>
      <c r="BW902" t="str">
        <f>"4:00 PM"</f>
        <v>4:00 PM</v>
      </c>
      <c r="BX902" t="s">
        <v>133</v>
      </c>
      <c r="BY902">
        <v>0</v>
      </c>
      <c r="BZ902">
        <v>24</v>
      </c>
      <c r="CA902" t="s">
        <v>115</v>
      </c>
      <c r="CC902" t="s">
        <v>3091</v>
      </c>
      <c r="CD902" t="s">
        <v>410</v>
      </c>
      <c r="CE902" t="s">
        <v>3092</v>
      </c>
      <c r="CF902" t="s">
        <v>290</v>
      </c>
      <c r="CG902" t="s">
        <v>120</v>
      </c>
      <c r="CH902" s="3">
        <v>96952</v>
      </c>
      <c r="CI902" s="4">
        <v>11.85</v>
      </c>
      <c r="CJ902" s="4">
        <v>15</v>
      </c>
      <c r="CK902" s="4">
        <v>17.78</v>
      </c>
      <c r="CL902" s="4">
        <v>22.5</v>
      </c>
      <c r="CM902" t="s">
        <v>136</v>
      </c>
      <c r="CN902" t="s">
        <v>240</v>
      </c>
      <c r="CO902" t="s">
        <v>137</v>
      </c>
      <c r="CQ902" t="s">
        <v>115</v>
      </c>
      <c r="CR902" t="s">
        <v>138</v>
      </c>
      <c r="CS902" t="s">
        <v>138</v>
      </c>
      <c r="CT902" t="s">
        <v>138</v>
      </c>
      <c r="CU902" t="s">
        <v>139</v>
      </c>
      <c r="CV902" t="s">
        <v>138</v>
      </c>
      <c r="CW902" t="s">
        <v>138</v>
      </c>
      <c r="CX902" t="s">
        <v>1011</v>
      </c>
      <c r="CY902" s="10">
        <v>16702341795</v>
      </c>
      <c r="CZ902" t="s">
        <v>983</v>
      </c>
      <c r="DA902" t="s">
        <v>989</v>
      </c>
      <c r="DB902" t="s">
        <v>138</v>
      </c>
      <c r="DC902" t="s">
        <v>115</v>
      </c>
    </row>
    <row r="903" spans="1:112" ht="14.45" customHeight="1" x14ac:dyDescent="0.25">
      <c r="A903" t="s">
        <v>4999</v>
      </c>
      <c r="B903" t="s">
        <v>248</v>
      </c>
      <c r="C903" s="1">
        <v>45581</v>
      </c>
      <c r="D903" s="1">
        <v>45630</v>
      </c>
      <c r="E903" t="s">
        <v>210</v>
      </c>
      <c r="F903" s="1">
        <v>45679</v>
      </c>
      <c r="G903" t="s">
        <v>115</v>
      </c>
      <c r="H903" t="s">
        <v>115</v>
      </c>
      <c r="I903" t="s">
        <v>115</v>
      </c>
      <c r="J903" t="s">
        <v>2099</v>
      </c>
      <c r="K903" t="s">
        <v>2100</v>
      </c>
      <c r="L903" t="s">
        <v>5000</v>
      </c>
      <c r="N903" t="s">
        <v>119</v>
      </c>
      <c r="O903" t="s">
        <v>120</v>
      </c>
      <c r="P903" s="3">
        <v>96950</v>
      </c>
      <c r="Q903" t="s">
        <v>121</v>
      </c>
      <c r="S903" s="10">
        <v>16703221234</v>
      </c>
      <c r="T903">
        <v>781</v>
      </c>
      <c r="U903" t="s">
        <v>2102</v>
      </c>
      <c r="V903">
        <v>721110</v>
      </c>
      <c r="W903" t="s">
        <v>123</v>
      </c>
      <c r="Y903" t="s">
        <v>2103</v>
      </c>
      <c r="Z903" t="s">
        <v>2104</v>
      </c>
      <c r="AA903" t="s">
        <v>2105</v>
      </c>
      <c r="AB903" t="s">
        <v>2106</v>
      </c>
      <c r="AC903" t="s">
        <v>5000</v>
      </c>
      <c r="AE903" t="s">
        <v>119</v>
      </c>
      <c r="AF903" t="s">
        <v>120</v>
      </c>
      <c r="AG903" s="3">
        <v>96950</v>
      </c>
      <c r="AH903" t="s">
        <v>121</v>
      </c>
      <c r="AJ903" s="10">
        <v>16703221234</v>
      </c>
      <c r="AK903">
        <v>781</v>
      </c>
      <c r="AL903" t="s">
        <v>2107</v>
      </c>
      <c r="BD903" t="str">
        <f>"51-8021.00"</f>
        <v>51-8021.00</v>
      </c>
      <c r="BE903" t="s">
        <v>5001</v>
      </c>
      <c r="BF903" t="s">
        <v>5002</v>
      </c>
      <c r="BG903" t="s">
        <v>5003</v>
      </c>
      <c r="BH903">
        <v>1</v>
      </c>
      <c r="BI903">
        <v>1</v>
      </c>
      <c r="BJ903" s="1">
        <v>45681</v>
      </c>
      <c r="BK903" s="1">
        <v>46045</v>
      </c>
      <c r="BL903" s="1">
        <v>45681</v>
      </c>
      <c r="BM903" s="1">
        <v>46045</v>
      </c>
      <c r="BN903">
        <v>40</v>
      </c>
      <c r="BO903">
        <v>8</v>
      </c>
      <c r="BP903">
        <v>8</v>
      </c>
      <c r="BQ903">
        <v>8</v>
      </c>
      <c r="BR903">
        <v>8</v>
      </c>
      <c r="BS903">
        <v>8</v>
      </c>
      <c r="BT903">
        <v>0</v>
      </c>
      <c r="BU903">
        <v>0</v>
      </c>
      <c r="BV903" t="str">
        <f>"8:30 AM"</f>
        <v>8:30 AM</v>
      </c>
      <c r="BW903" t="str">
        <f>"4:30 PM"</f>
        <v>4:30 PM</v>
      </c>
      <c r="BX903" t="s">
        <v>133</v>
      </c>
      <c r="BY903">
        <v>0</v>
      </c>
      <c r="BZ903">
        <v>24</v>
      </c>
      <c r="CA903" t="s">
        <v>138</v>
      </c>
      <c r="CB903">
        <v>13</v>
      </c>
      <c r="CC903" s="2" t="s">
        <v>5004</v>
      </c>
      <c r="CD903" t="s">
        <v>5000</v>
      </c>
      <c r="CF903" t="s">
        <v>119</v>
      </c>
      <c r="CG903" t="s">
        <v>120</v>
      </c>
      <c r="CH903" s="3">
        <v>96950</v>
      </c>
      <c r="CI903" s="4">
        <v>3950</v>
      </c>
      <c r="CJ903" s="4">
        <v>3950</v>
      </c>
      <c r="CM903" t="s">
        <v>609</v>
      </c>
      <c r="CN903" t="s">
        <v>139</v>
      </c>
      <c r="CO903" t="s">
        <v>137</v>
      </c>
      <c r="CQ903" t="s">
        <v>115</v>
      </c>
      <c r="CR903" t="s">
        <v>138</v>
      </c>
      <c r="CS903" t="s">
        <v>139</v>
      </c>
      <c r="CT903" t="s">
        <v>139</v>
      </c>
      <c r="CU903" t="s">
        <v>139</v>
      </c>
      <c r="CV903" t="s">
        <v>138</v>
      </c>
      <c r="CW903" t="s">
        <v>139</v>
      </c>
      <c r="CX903" t="s">
        <v>2112</v>
      </c>
      <c r="CY903" s="10">
        <v>16703221234</v>
      </c>
      <c r="CZ903" t="s">
        <v>2107</v>
      </c>
      <c r="DA903" t="s">
        <v>139</v>
      </c>
      <c r="DB903" t="s">
        <v>138</v>
      </c>
      <c r="DC903" t="s">
        <v>115</v>
      </c>
    </row>
    <row r="904" spans="1:112" ht="14.45" customHeight="1" x14ac:dyDescent="0.25">
      <c r="A904" t="s">
        <v>6523</v>
      </c>
      <c r="B904" t="s">
        <v>248</v>
      </c>
      <c r="C904" s="1">
        <v>45567</v>
      </c>
      <c r="D904" s="1">
        <v>45630</v>
      </c>
      <c r="E904" t="s">
        <v>210</v>
      </c>
      <c r="F904" s="1">
        <v>45625</v>
      </c>
      <c r="G904" t="s">
        <v>115</v>
      </c>
      <c r="H904" t="s">
        <v>115</v>
      </c>
      <c r="I904" t="s">
        <v>115</v>
      </c>
      <c r="J904" t="s">
        <v>976</v>
      </c>
      <c r="L904" t="s">
        <v>977</v>
      </c>
      <c r="M904" t="s">
        <v>978</v>
      </c>
      <c r="N904" t="s">
        <v>119</v>
      </c>
      <c r="O904" t="s">
        <v>120</v>
      </c>
      <c r="P904" s="3">
        <v>96950</v>
      </c>
      <c r="Q904" t="s">
        <v>121</v>
      </c>
      <c r="S904" s="10">
        <v>16702341795</v>
      </c>
      <c r="U904" t="s">
        <v>979</v>
      </c>
      <c r="V904">
        <v>23822</v>
      </c>
      <c r="W904" t="s">
        <v>123</v>
      </c>
      <c r="Y904" t="s">
        <v>215</v>
      </c>
      <c r="Z904" t="s">
        <v>148</v>
      </c>
      <c r="AA904" t="s">
        <v>980</v>
      </c>
      <c r="AB904" t="s">
        <v>981</v>
      </c>
      <c r="AC904" t="s">
        <v>2392</v>
      </c>
      <c r="AD904" t="s">
        <v>2393</v>
      </c>
      <c r="AE904" t="s">
        <v>128</v>
      </c>
      <c r="AF904" t="s">
        <v>120</v>
      </c>
      <c r="AG904" s="3">
        <v>96950</v>
      </c>
      <c r="AH904" t="s">
        <v>121</v>
      </c>
      <c r="AJ904" s="10">
        <v>16702341795</v>
      </c>
      <c r="AL904" t="s">
        <v>983</v>
      </c>
      <c r="BD904" t="str">
        <f>"49-9021.00"</f>
        <v>49-9021.00</v>
      </c>
      <c r="BE904" t="s">
        <v>203</v>
      </c>
      <c r="BF904" t="s">
        <v>6117</v>
      </c>
      <c r="BG904" t="s">
        <v>6118</v>
      </c>
      <c r="BH904">
        <v>3</v>
      </c>
      <c r="BI904">
        <v>3</v>
      </c>
      <c r="BJ904" s="1">
        <v>45627</v>
      </c>
      <c r="BK904" s="1">
        <v>45991</v>
      </c>
      <c r="BL904" s="1">
        <v>45630</v>
      </c>
      <c r="BM904" s="1">
        <v>45991</v>
      </c>
      <c r="BN904">
        <v>40</v>
      </c>
      <c r="BO904">
        <v>0</v>
      </c>
      <c r="BP904">
        <v>8</v>
      </c>
      <c r="BQ904">
        <v>8</v>
      </c>
      <c r="BR904">
        <v>8</v>
      </c>
      <c r="BS904">
        <v>8</v>
      </c>
      <c r="BT904">
        <v>8</v>
      </c>
      <c r="BU904">
        <v>0</v>
      </c>
      <c r="BV904" t="str">
        <f>"8:00 AM"</f>
        <v>8:00 AM</v>
      </c>
      <c r="BW904" t="str">
        <f>"5:00 PM"</f>
        <v>5:00 PM</v>
      </c>
      <c r="BX904" t="s">
        <v>133</v>
      </c>
      <c r="BY904">
        <v>0</v>
      </c>
      <c r="BZ904">
        <v>24</v>
      </c>
      <c r="CA904" t="s">
        <v>115</v>
      </c>
      <c r="CC904" t="s">
        <v>6524</v>
      </c>
      <c r="CD904" t="s">
        <v>977</v>
      </c>
      <c r="CE904" t="s">
        <v>978</v>
      </c>
      <c r="CF904" t="s">
        <v>119</v>
      </c>
      <c r="CG904" t="s">
        <v>120</v>
      </c>
      <c r="CH904" s="3">
        <v>96950</v>
      </c>
      <c r="CI904" s="4">
        <v>10.74</v>
      </c>
      <c r="CJ904" s="4">
        <v>11</v>
      </c>
      <c r="CK904" s="4">
        <v>16.11</v>
      </c>
      <c r="CL904" s="4">
        <v>16.5</v>
      </c>
      <c r="CM904" t="s">
        <v>136</v>
      </c>
      <c r="CN904" t="s">
        <v>240</v>
      </c>
      <c r="CO904" t="s">
        <v>137</v>
      </c>
      <c r="CQ904" t="s">
        <v>138</v>
      </c>
      <c r="CR904" t="s">
        <v>138</v>
      </c>
      <c r="CS904" t="s">
        <v>138</v>
      </c>
      <c r="CT904" t="s">
        <v>138</v>
      </c>
      <c r="CU904" t="s">
        <v>139</v>
      </c>
      <c r="CV904" t="s">
        <v>138</v>
      </c>
      <c r="CW904" t="s">
        <v>138</v>
      </c>
      <c r="CX904" t="s">
        <v>988</v>
      </c>
      <c r="CY904" s="10">
        <v>16702341795</v>
      </c>
      <c r="CZ904" t="s">
        <v>983</v>
      </c>
      <c r="DA904" t="s">
        <v>989</v>
      </c>
      <c r="DB904" t="s">
        <v>138</v>
      </c>
      <c r="DC904" t="s">
        <v>115</v>
      </c>
    </row>
    <row r="905" spans="1:112" ht="14.45" customHeight="1" x14ac:dyDescent="0.25">
      <c r="A905" t="s">
        <v>9442</v>
      </c>
      <c r="B905" t="s">
        <v>1155</v>
      </c>
      <c r="C905" s="1">
        <v>45589</v>
      </c>
      <c r="D905" s="1">
        <v>45630</v>
      </c>
      <c r="E905" t="s">
        <v>114</v>
      </c>
      <c r="G905" t="s">
        <v>115</v>
      </c>
      <c r="H905" t="s">
        <v>115</v>
      </c>
      <c r="I905" t="s">
        <v>115</v>
      </c>
      <c r="J905" t="s">
        <v>4544</v>
      </c>
      <c r="L905" t="s">
        <v>1813</v>
      </c>
      <c r="M905" t="s">
        <v>6881</v>
      </c>
      <c r="N905" t="s">
        <v>128</v>
      </c>
      <c r="O905" t="s">
        <v>120</v>
      </c>
      <c r="P905" s="3">
        <v>96950</v>
      </c>
      <c r="Q905" t="s">
        <v>121</v>
      </c>
      <c r="R905" t="s">
        <v>139</v>
      </c>
      <c r="S905" s="10">
        <v>16707852508</v>
      </c>
      <c r="T905">
        <v>0</v>
      </c>
      <c r="U905" t="s">
        <v>4546</v>
      </c>
      <c r="V905">
        <v>54121</v>
      </c>
      <c r="W905" t="s">
        <v>123</v>
      </c>
      <c r="Y905" t="s">
        <v>1691</v>
      </c>
      <c r="Z905" t="s">
        <v>1692</v>
      </c>
      <c r="AA905" t="s">
        <v>1693</v>
      </c>
      <c r="AB905" t="s">
        <v>126</v>
      </c>
      <c r="AC905" t="s">
        <v>1813</v>
      </c>
      <c r="AD905" t="s">
        <v>6881</v>
      </c>
      <c r="AE905" t="s">
        <v>128</v>
      </c>
      <c r="AF905" t="s">
        <v>120</v>
      </c>
      <c r="AG905" s="3">
        <v>96950</v>
      </c>
      <c r="AH905" t="s">
        <v>121</v>
      </c>
      <c r="AJ905" s="10">
        <v>16707852508</v>
      </c>
      <c r="AL905" t="s">
        <v>4552</v>
      </c>
      <c r="BD905" t="str">
        <f>"43-3031.00"</f>
        <v>43-3031.00</v>
      </c>
      <c r="BE905" t="s">
        <v>387</v>
      </c>
      <c r="BF905" t="s">
        <v>9443</v>
      </c>
      <c r="BG905" t="s">
        <v>8748</v>
      </c>
      <c r="BH905">
        <v>5</v>
      </c>
      <c r="BI905">
        <v>4</v>
      </c>
      <c r="BJ905" s="1">
        <v>45689</v>
      </c>
      <c r="BK905" s="1">
        <v>46053</v>
      </c>
      <c r="BL905" s="1">
        <v>45689</v>
      </c>
      <c r="BM905" s="1">
        <v>46053</v>
      </c>
      <c r="BN905">
        <v>35</v>
      </c>
      <c r="BO905">
        <v>0</v>
      </c>
      <c r="BP905">
        <v>7</v>
      </c>
      <c r="BQ905">
        <v>7</v>
      </c>
      <c r="BR905">
        <v>7</v>
      </c>
      <c r="BS905">
        <v>7</v>
      </c>
      <c r="BT905">
        <v>7</v>
      </c>
      <c r="BU905">
        <v>0</v>
      </c>
      <c r="BV905" t="str">
        <f>"9:00 AM"</f>
        <v>9:00 AM</v>
      </c>
      <c r="BW905" t="str">
        <f>"5:00 PM"</f>
        <v>5:00 PM</v>
      </c>
      <c r="BX905" t="s">
        <v>133</v>
      </c>
      <c r="BY905">
        <v>0</v>
      </c>
      <c r="BZ905">
        <v>24</v>
      </c>
      <c r="CA905" t="s">
        <v>115</v>
      </c>
      <c r="CC905" s="2" t="s">
        <v>9444</v>
      </c>
      <c r="CD905" t="s">
        <v>1813</v>
      </c>
      <c r="CE905" t="s">
        <v>139</v>
      </c>
      <c r="CF905" t="s">
        <v>128</v>
      </c>
      <c r="CG905" t="s">
        <v>120</v>
      </c>
      <c r="CH905" s="3">
        <v>96950</v>
      </c>
      <c r="CI905" s="4">
        <v>12.28</v>
      </c>
      <c r="CJ905" s="4">
        <v>12.28</v>
      </c>
      <c r="CK905" s="4">
        <v>18.420000000000002</v>
      </c>
      <c r="CL905" s="4">
        <v>18.420000000000002</v>
      </c>
      <c r="CM905" t="s">
        <v>136</v>
      </c>
      <c r="CO905" t="s">
        <v>137</v>
      </c>
      <c r="CQ905" t="s">
        <v>115</v>
      </c>
      <c r="CR905" t="s">
        <v>138</v>
      </c>
      <c r="CS905" t="s">
        <v>139</v>
      </c>
      <c r="CT905" t="s">
        <v>138</v>
      </c>
      <c r="CU905" t="s">
        <v>139</v>
      </c>
      <c r="CV905" t="s">
        <v>138</v>
      </c>
      <c r="CW905" t="s">
        <v>139</v>
      </c>
      <c r="CX905" t="s">
        <v>9445</v>
      </c>
      <c r="CY905" s="10">
        <v>16707852508</v>
      </c>
      <c r="CZ905" t="s">
        <v>4552</v>
      </c>
      <c r="DA905" t="s">
        <v>246</v>
      </c>
      <c r="DB905" t="s">
        <v>138</v>
      </c>
      <c r="DC905" t="s">
        <v>115</v>
      </c>
    </row>
    <row r="906" spans="1:112" ht="14.45" customHeight="1" x14ac:dyDescent="0.25">
      <c r="A906" t="s">
        <v>10016</v>
      </c>
      <c r="B906" t="s">
        <v>248</v>
      </c>
      <c r="C906" s="1">
        <v>45589</v>
      </c>
      <c r="D906" s="1">
        <v>45630</v>
      </c>
      <c r="E906" t="s">
        <v>210</v>
      </c>
      <c r="F906" s="1">
        <v>45564</v>
      </c>
      <c r="G906" t="s">
        <v>115</v>
      </c>
      <c r="H906" t="s">
        <v>115</v>
      </c>
      <c r="I906" t="s">
        <v>115</v>
      </c>
      <c r="J906" t="s">
        <v>8649</v>
      </c>
      <c r="K906" t="s">
        <v>8650</v>
      </c>
      <c r="L906" t="s">
        <v>1320</v>
      </c>
      <c r="M906" t="s">
        <v>1327</v>
      </c>
      <c r="N906" t="s">
        <v>119</v>
      </c>
      <c r="O906" t="s">
        <v>120</v>
      </c>
      <c r="P906" s="3">
        <v>96950</v>
      </c>
      <c r="Q906" t="s">
        <v>121</v>
      </c>
      <c r="S906" s="10">
        <v>16702871116</v>
      </c>
      <c r="U906" t="s">
        <v>5114</v>
      </c>
      <c r="V906">
        <v>811412</v>
      </c>
      <c r="W906" t="s">
        <v>123</v>
      </c>
      <c r="Y906" t="s">
        <v>5587</v>
      </c>
      <c r="Z906" t="s">
        <v>5588</v>
      </c>
      <c r="AA906" t="s">
        <v>5589</v>
      </c>
      <c r="AB906" t="s">
        <v>1923</v>
      </c>
      <c r="AC906" t="s">
        <v>8651</v>
      </c>
      <c r="AE906" t="s">
        <v>119</v>
      </c>
      <c r="AF906" t="s">
        <v>120</v>
      </c>
      <c r="AG906" s="3">
        <v>96950</v>
      </c>
      <c r="AH906" t="s">
        <v>121</v>
      </c>
      <c r="AJ906" s="10">
        <v>16702871116</v>
      </c>
      <c r="AL906" t="s">
        <v>1325</v>
      </c>
      <c r="BD906" t="str">
        <f>"49-9071.00"</f>
        <v>49-9071.00</v>
      </c>
      <c r="BE906" t="s">
        <v>169</v>
      </c>
      <c r="BF906" t="s">
        <v>8652</v>
      </c>
      <c r="BG906" t="s">
        <v>169</v>
      </c>
      <c r="BH906">
        <v>10</v>
      </c>
      <c r="BI906">
        <v>10</v>
      </c>
      <c r="BJ906" s="1">
        <v>45566</v>
      </c>
      <c r="BK906" s="1">
        <v>45930</v>
      </c>
      <c r="BL906" s="1">
        <v>45630</v>
      </c>
      <c r="BM906" s="1">
        <v>45930</v>
      </c>
      <c r="BN906">
        <v>35</v>
      </c>
      <c r="BO906">
        <v>0</v>
      </c>
      <c r="BP906">
        <v>7</v>
      </c>
      <c r="BQ906">
        <v>7</v>
      </c>
      <c r="BR906">
        <v>7</v>
      </c>
      <c r="BS906">
        <v>7</v>
      </c>
      <c r="BT906">
        <v>7</v>
      </c>
      <c r="BU906">
        <v>0</v>
      </c>
      <c r="BV906" t="str">
        <f t="shared" ref="BV906:BV913" si="16">"8:00 AM"</f>
        <v>8:00 AM</v>
      </c>
      <c r="BW906" t="str">
        <f>"4:00 PM"</f>
        <v>4:00 PM</v>
      </c>
      <c r="BX906" t="s">
        <v>240</v>
      </c>
      <c r="BY906">
        <v>0</v>
      </c>
      <c r="BZ906">
        <v>12</v>
      </c>
      <c r="CA906" t="s">
        <v>115</v>
      </c>
      <c r="CC906" t="s">
        <v>191</v>
      </c>
      <c r="CD906" t="s">
        <v>1327</v>
      </c>
      <c r="CF906" t="s">
        <v>119</v>
      </c>
      <c r="CG906" t="s">
        <v>120</v>
      </c>
      <c r="CH906" s="3">
        <v>96950</v>
      </c>
      <c r="CI906" s="4">
        <v>9.75</v>
      </c>
      <c r="CJ906" s="4">
        <v>9.75</v>
      </c>
      <c r="CK906" s="4">
        <v>14.62</v>
      </c>
      <c r="CL906" s="4">
        <v>14.62</v>
      </c>
      <c r="CM906" t="s">
        <v>136</v>
      </c>
      <c r="CO906" t="s">
        <v>173</v>
      </c>
      <c r="CQ906" t="s">
        <v>115</v>
      </c>
      <c r="CR906" t="s">
        <v>138</v>
      </c>
      <c r="CS906" t="s">
        <v>139</v>
      </c>
      <c r="CT906" t="s">
        <v>138</v>
      </c>
      <c r="CU906" t="s">
        <v>139</v>
      </c>
      <c r="CV906" t="s">
        <v>138</v>
      </c>
      <c r="CW906" t="s">
        <v>139</v>
      </c>
      <c r="CX906" t="s">
        <v>1079</v>
      </c>
      <c r="CY906" s="10">
        <v>16702871116</v>
      </c>
      <c r="CZ906" t="s">
        <v>1325</v>
      </c>
      <c r="DA906" t="s">
        <v>139</v>
      </c>
      <c r="DB906" t="s">
        <v>138</v>
      </c>
      <c r="DC906" t="s">
        <v>115</v>
      </c>
    </row>
    <row r="907" spans="1:112" ht="14.45" customHeight="1" x14ac:dyDescent="0.25">
      <c r="A907" t="s">
        <v>11963</v>
      </c>
      <c r="B907" t="s">
        <v>248</v>
      </c>
      <c r="C907" s="1">
        <v>45582</v>
      </c>
      <c r="D907" s="1">
        <v>45630</v>
      </c>
      <c r="E907" t="s">
        <v>114</v>
      </c>
      <c r="G907" t="s">
        <v>115</v>
      </c>
      <c r="H907" t="s">
        <v>115</v>
      </c>
      <c r="I907" t="s">
        <v>115</v>
      </c>
      <c r="J907" t="s">
        <v>6497</v>
      </c>
      <c r="K907" t="s">
        <v>7947</v>
      </c>
      <c r="L907" t="s">
        <v>7948</v>
      </c>
      <c r="M907" t="s">
        <v>6500</v>
      </c>
      <c r="N907" t="s">
        <v>128</v>
      </c>
      <c r="O907" t="s">
        <v>120</v>
      </c>
      <c r="P907" s="3">
        <v>96950</v>
      </c>
      <c r="Q907" t="s">
        <v>121</v>
      </c>
      <c r="R907" t="s">
        <v>1287</v>
      </c>
      <c r="S907" s="10">
        <v>16719884535</v>
      </c>
      <c r="U907" t="s">
        <v>6501</v>
      </c>
      <c r="V907">
        <v>236116</v>
      </c>
      <c r="W907" t="s">
        <v>123</v>
      </c>
      <c r="Y907" t="s">
        <v>595</v>
      </c>
      <c r="Z907" t="s">
        <v>6502</v>
      </c>
      <c r="AA907" t="s">
        <v>6503</v>
      </c>
      <c r="AB907" t="s">
        <v>126</v>
      </c>
      <c r="AC907" t="s">
        <v>6499</v>
      </c>
      <c r="AD907" t="s">
        <v>6500</v>
      </c>
      <c r="AE907" t="s">
        <v>128</v>
      </c>
      <c r="AF907" t="s">
        <v>120</v>
      </c>
      <c r="AG907" s="3">
        <v>96950</v>
      </c>
      <c r="AH907" t="s">
        <v>121</v>
      </c>
      <c r="AI907" t="s">
        <v>1287</v>
      </c>
      <c r="AJ907" s="10">
        <v>16719884535</v>
      </c>
      <c r="AL907" t="s">
        <v>6504</v>
      </c>
      <c r="BD907" t="str">
        <f>"49-9071.00"</f>
        <v>49-9071.00</v>
      </c>
      <c r="BE907" t="s">
        <v>169</v>
      </c>
      <c r="BF907" t="s">
        <v>7949</v>
      </c>
      <c r="BG907" t="s">
        <v>2872</v>
      </c>
      <c r="BH907">
        <v>15</v>
      </c>
      <c r="BI907">
        <v>15</v>
      </c>
      <c r="BJ907" s="1">
        <v>45597</v>
      </c>
      <c r="BK907" s="1">
        <v>45930</v>
      </c>
      <c r="BL907" s="1">
        <v>45630</v>
      </c>
      <c r="BM907" s="1">
        <v>45930</v>
      </c>
      <c r="BN907">
        <v>35</v>
      </c>
      <c r="BO907">
        <v>0</v>
      </c>
      <c r="BP907">
        <v>7</v>
      </c>
      <c r="BQ907">
        <v>7</v>
      </c>
      <c r="BR907">
        <v>7</v>
      </c>
      <c r="BS907">
        <v>7</v>
      </c>
      <c r="BT907">
        <v>7</v>
      </c>
      <c r="BU907">
        <v>0</v>
      </c>
      <c r="BV907" t="str">
        <f t="shared" si="16"/>
        <v>8:00 AM</v>
      </c>
      <c r="BW907" t="str">
        <f>"4:00 PM"</f>
        <v>4:00 PM</v>
      </c>
      <c r="BX907" t="s">
        <v>240</v>
      </c>
      <c r="BY907">
        <v>0</v>
      </c>
      <c r="BZ907">
        <v>12</v>
      </c>
      <c r="CA907" t="s">
        <v>115</v>
      </c>
      <c r="CC907" t="s">
        <v>7950</v>
      </c>
      <c r="CD907" t="s">
        <v>6509</v>
      </c>
      <c r="CE907" t="s">
        <v>6500</v>
      </c>
      <c r="CF907" t="s">
        <v>128</v>
      </c>
      <c r="CG907" t="s">
        <v>120</v>
      </c>
      <c r="CH907" s="3">
        <v>96950</v>
      </c>
      <c r="CI907" s="4">
        <v>9.75</v>
      </c>
      <c r="CJ907" s="4">
        <v>10</v>
      </c>
      <c r="CK907" s="4">
        <v>14.62</v>
      </c>
      <c r="CL907" s="4">
        <v>15</v>
      </c>
      <c r="CM907" t="s">
        <v>136</v>
      </c>
      <c r="CN907" t="s">
        <v>139</v>
      </c>
      <c r="CO907" t="s">
        <v>137</v>
      </c>
      <c r="CQ907" t="s">
        <v>115</v>
      </c>
      <c r="CR907" t="s">
        <v>138</v>
      </c>
      <c r="CS907" t="s">
        <v>138</v>
      </c>
      <c r="CT907" t="s">
        <v>138</v>
      </c>
      <c r="CU907" t="s">
        <v>139</v>
      </c>
      <c r="CV907" t="s">
        <v>138</v>
      </c>
      <c r="CW907" t="s">
        <v>139</v>
      </c>
      <c r="CX907" t="s">
        <v>1297</v>
      </c>
      <c r="CY907" s="10">
        <v>16719884535</v>
      </c>
      <c r="CZ907" t="s">
        <v>6504</v>
      </c>
      <c r="DA907" t="s">
        <v>139</v>
      </c>
      <c r="DB907" t="s">
        <v>138</v>
      </c>
      <c r="DC907" t="s">
        <v>115</v>
      </c>
    </row>
    <row r="908" spans="1:112" ht="14.45" customHeight="1" x14ac:dyDescent="0.25">
      <c r="A908" t="s">
        <v>12778</v>
      </c>
      <c r="B908" t="s">
        <v>248</v>
      </c>
      <c r="C908" s="1">
        <v>45574</v>
      </c>
      <c r="D908" s="1">
        <v>45630</v>
      </c>
      <c r="E908" t="s">
        <v>114</v>
      </c>
      <c r="G908" t="s">
        <v>115</v>
      </c>
      <c r="H908" t="s">
        <v>115</v>
      </c>
      <c r="I908" t="s">
        <v>115</v>
      </c>
      <c r="J908" t="s">
        <v>8649</v>
      </c>
      <c r="K908" t="s">
        <v>8650</v>
      </c>
      <c r="L908" t="s">
        <v>1320</v>
      </c>
      <c r="M908" t="s">
        <v>1327</v>
      </c>
      <c r="N908" t="s">
        <v>119</v>
      </c>
      <c r="O908" t="s">
        <v>120</v>
      </c>
      <c r="P908" s="3">
        <v>96950</v>
      </c>
      <c r="Q908" t="s">
        <v>121</v>
      </c>
      <c r="S908" s="10">
        <v>16702871116</v>
      </c>
      <c r="U908" t="s">
        <v>5114</v>
      </c>
      <c r="V908">
        <v>811412</v>
      </c>
      <c r="W908" t="s">
        <v>123</v>
      </c>
      <c r="Y908" t="s">
        <v>5587</v>
      </c>
      <c r="Z908" t="s">
        <v>5588</v>
      </c>
      <c r="AA908" t="s">
        <v>5589</v>
      </c>
      <c r="AB908" t="s">
        <v>1923</v>
      </c>
      <c r="AC908" t="s">
        <v>8651</v>
      </c>
      <c r="AE908" t="s">
        <v>119</v>
      </c>
      <c r="AF908" t="s">
        <v>120</v>
      </c>
      <c r="AG908" s="3">
        <v>96950</v>
      </c>
      <c r="AH908" t="s">
        <v>121</v>
      </c>
      <c r="AJ908" s="10">
        <v>16702871116</v>
      </c>
      <c r="AL908" t="s">
        <v>1325</v>
      </c>
      <c r="BD908" t="str">
        <f>"49-9071.00"</f>
        <v>49-9071.00</v>
      </c>
      <c r="BE908" t="s">
        <v>169</v>
      </c>
      <c r="BF908" t="s">
        <v>8652</v>
      </c>
      <c r="BG908" t="s">
        <v>169</v>
      </c>
      <c r="BH908">
        <v>10</v>
      </c>
      <c r="BI908">
        <v>10</v>
      </c>
      <c r="BJ908" s="1">
        <v>45685</v>
      </c>
      <c r="BK908" s="1">
        <v>46049</v>
      </c>
      <c r="BL908" s="1">
        <v>45685</v>
      </c>
      <c r="BM908" s="1">
        <v>46049</v>
      </c>
      <c r="BN908">
        <v>35</v>
      </c>
      <c r="BO908">
        <v>0</v>
      </c>
      <c r="BP908">
        <v>7</v>
      </c>
      <c r="BQ908">
        <v>7</v>
      </c>
      <c r="BR908">
        <v>7</v>
      </c>
      <c r="BS908">
        <v>7</v>
      </c>
      <c r="BT908">
        <v>7</v>
      </c>
      <c r="BU908">
        <v>0</v>
      </c>
      <c r="BV908" t="str">
        <f t="shared" si="16"/>
        <v>8:00 AM</v>
      </c>
      <c r="BW908" t="str">
        <f>"4:00 PM"</f>
        <v>4:00 PM</v>
      </c>
      <c r="BX908" t="s">
        <v>240</v>
      </c>
      <c r="BY908">
        <v>0</v>
      </c>
      <c r="BZ908">
        <v>12</v>
      </c>
      <c r="CA908" t="s">
        <v>115</v>
      </c>
      <c r="CC908" t="s">
        <v>191</v>
      </c>
      <c r="CD908" t="s">
        <v>1327</v>
      </c>
      <c r="CF908" t="s">
        <v>119</v>
      </c>
      <c r="CG908" t="s">
        <v>120</v>
      </c>
      <c r="CH908" s="3">
        <v>96950</v>
      </c>
      <c r="CI908" s="4">
        <v>9.75</v>
      </c>
      <c r="CJ908" s="4">
        <v>9.75</v>
      </c>
      <c r="CK908" s="4">
        <v>14.62</v>
      </c>
      <c r="CL908" s="4">
        <v>14.62</v>
      </c>
      <c r="CM908" t="s">
        <v>136</v>
      </c>
      <c r="CO908" t="s">
        <v>137</v>
      </c>
      <c r="CQ908" t="s">
        <v>115</v>
      </c>
      <c r="CR908" t="s">
        <v>138</v>
      </c>
      <c r="CS908" t="s">
        <v>139</v>
      </c>
      <c r="CT908" t="s">
        <v>138</v>
      </c>
      <c r="CU908" t="s">
        <v>139</v>
      </c>
      <c r="CV908" t="s">
        <v>138</v>
      </c>
      <c r="CW908" t="s">
        <v>139</v>
      </c>
      <c r="CX908" t="s">
        <v>5591</v>
      </c>
      <c r="CY908" s="10">
        <v>16702871116</v>
      </c>
      <c r="CZ908" t="s">
        <v>1325</v>
      </c>
      <c r="DA908" t="s">
        <v>139</v>
      </c>
      <c r="DB908" t="s">
        <v>138</v>
      </c>
      <c r="DC908" t="s">
        <v>115</v>
      </c>
    </row>
    <row r="909" spans="1:112" ht="14.45" customHeight="1" x14ac:dyDescent="0.25">
      <c r="A909" t="s">
        <v>13661</v>
      </c>
      <c r="B909" t="s">
        <v>248</v>
      </c>
      <c r="C909" s="1">
        <v>45572</v>
      </c>
      <c r="D909" s="1">
        <v>45630</v>
      </c>
      <c r="E909" t="s">
        <v>210</v>
      </c>
      <c r="F909" s="1">
        <v>45687</v>
      </c>
      <c r="G909" t="s">
        <v>115</v>
      </c>
      <c r="H909" t="s">
        <v>115</v>
      </c>
      <c r="I909" t="s">
        <v>115</v>
      </c>
      <c r="J909" t="s">
        <v>976</v>
      </c>
      <c r="K909" t="s">
        <v>976</v>
      </c>
      <c r="L909" t="s">
        <v>977</v>
      </c>
      <c r="M909" t="s">
        <v>978</v>
      </c>
      <c r="N909" t="s">
        <v>119</v>
      </c>
      <c r="O909" t="s">
        <v>120</v>
      </c>
      <c r="P909" s="3">
        <v>96950</v>
      </c>
      <c r="Q909" t="s">
        <v>121</v>
      </c>
      <c r="S909" s="10">
        <v>16702341795</v>
      </c>
      <c r="U909" t="s">
        <v>979</v>
      </c>
      <c r="V909">
        <v>56179</v>
      </c>
      <c r="W909" t="s">
        <v>123</v>
      </c>
      <c r="Y909" t="s">
        <v>215</v>
      </c>
      <c r="Z909" t="s">
        <v>148</v>
      </c>
      <c r="AA909" t="s">
        <v>980</v>
      </c>
      <c r="AB909" t="s">
        <v>981</v>
      </c>
      <c r="AC909" t="s">
        <v>977</v>
      </c>
      <c r="AD909" t="s">
        <v>978</v>
      </c>
      <c r="AE909" t="s">
        <v>128</v>
      </c>
      <c r="AF909" t="s">
        <v>120</v>
      </c>
      <c r="AG909" s="3">
        <v>96950</v>
      </c>
      <c r="AH909" t="s">
        <v>121</v>
      </c>
      <c r="AJ909" s="10">
        <v>16702341795</v>
      </c>
      <c r="AL909" t="s">
        <v>983</v>
      </c>
      <c r="BD909" t="str">
        <f>"49-9071.00"</f>
        <v>49-9071.00</v>
      </c>
      <c r="BE909" t="s">
        <v>169</v>
      </c>
      <c r="BF909" t="s">
        <v>8805</v>
      </c>
      <c r="BG909" t="s">
        <v>661</v>
      </c>
      <c r="BH909">
        <v>5</v>
      </c>
      <c r="BI909">
        <v>5</v>
      </c>
      <c r="BJ909" s="1">
        <v>45689</v>
      </c>
      <c r="BK909" s="1">
        <v>46053</v>
      </c>
      <c r="BL909" s="1">
        <v>45689</v>
      </c>
      <c r="BM909" s="1">
        <v>46053</v>
      </c>
      <c r="BN909">
        <v>40</v>
      </c>
      <c r="BO909">
        <v>0</v>
      </c>
      <c r="BP909">
        <v>8</v>
      </c>
      <c r="BQ909">
        <v>8</v>
      </c>
      <c r="BR909">
        <v>8</v>
      </c>
      <c r="BS909">
        <v>8</v>
      </c>
      <c r="BT909">
        <v>8</v>
      </c>
      <c r="BU909">
        <v>0</v>
      </c>
      <c r="BV909" t="str">
        <f t="shared" si="16"/>
        <v>8:00 AM</v>
      </c>
      <c r="BW909" t="str">
        <f>"5:00 PM"</f>
        <v>5:00 PM</v>
      </c>
      <c r="BX909" t="s">
        <v>133</v>
      </c>
      <c r="BY909">
        <v>0</v>
      </c>
      <c r="BZ909">
        <v>12</v>
      </c>
      <c r="CA909" t="s">
        <v>115</v>
      </c>
      <c r="CC909" t="s">
        <v>8806</v>
      </c>
      <c r="CD909" t="s">
        <v>5478</v>
      </c>
      <c r="CE909" t="s">
        <v>512</v>
      </c>
      <c r="CF909" t="s">
        <v>290</v>
      </c>
      <c r="CG909" t="s">
        <v>120</v>
      </c>
      <c r="CH909" s="3">
        <v>96952</v>
      </c>
      <c r="CI909" s="4">
        <v>9.75</v>
      </c>
      <c r="CJ909" s="4">
        <v>10.5</v>
      </c>
      <c r="CK909" s="4">
        <v>14.63</v>
      </c>
      <c r="CL909" s="4">
        <v>15.75</v>
      </c>
      <c r="CM909" t="s">
        <v>136</v>
      </c>
      <c r="CN909" t="s">
        <v>240</v>
      </c>
      <c r="CO909" t="s">
        <v>137</v>
      </c>
      <c r="CQ909" t="s">
        <v>115</v>
      </c>
      <c r="CR909" t="s">
        <v>138</v>
      </c>
      <c r="CS909" t="s">
        <v>138</v>
      </c>
      <c r="CT909" t="s">
        <v>138</v>
      </c>
      <c r="CU909" t="s">
        <v>139</v>
      </c>
      <c r="CV909" t="s">
        <v>138</v>
      </c>
      <c r="CW909" t="s">
        <v>138</v>
      </c>
      <c r="CX909" t="s">
        <v>1011</v>
      </c>
      <c r="CY909" s="10">
        <v>16702341795</v>
      </c>
      <c r="CZ909" t="s">
        <v>983</v>
      </c>
      <c r="DA909" t="s">
        <v>989</v>
      </c>
      <c r="DB909" t="s">
        <v>138</v>
      </c>
      <c r="DC909" t="s">
        <v>115</v>
      </c>
    </row>
    <row r="910" spans="1:112" ht="14.45" customHeight="1" x14ac:dyDescent="0.25">
      <c r="A910" t="s">
        <v>13865</v>
      </c>
      <c r="B910" t="s">
        <v>158</v>
      </c>
      <c r="C910" s="1">
        <v>45607</v>
      </c>
      <c r="D910" s="1">
        <v>45630</v>
      </c>
      <c r="E910" t="s">
        <v>210</v>
      </c>
      <c r="F910" s="1">
        <v>45716</v>
      </c>
      <c r="G910" t="s">
        <v>115</v>
      </c>
      <c r="H910" t="s">
        <v>115</v>
      </c>
      <c r="I910" t="s">
        <v>115</v>
      </c>
      <c r="J910" t="s">
        <v>5697</v>
      </c>
      <c r="K910" t="s">
        <v>5698</v>
      </c>
      <c r="L910" t="s">
        <v>5699</v>
      </c>
      <c r="M910" t="s">
        <v>5700</v>
      </c>
      <c r="N910">
        <v>96950</v>
      </c>
      <c r="O910" t="s">
        <v>120</v>
      </c>
      <c r="P910" s="3">
        <v>96950</v>
      </c>
      <c r="Q910" t="s">
        <v>121</v>
      </c>
      <c r="S910" s="10">
        <v>16702858885</v>
      </c>
      <c r="T910">
        <v>0</v>
      </c>
      <c r="U910" t="s">
        <v>5701</v>
      </c>
      <c r="V910">
        <v>722515</v>
      </c>
      <c r="W910" t="s">
        <v>123</v>
      </c>
      <c r="Y910" t="s">
        <v>5412</v>
      </c>
      <c r="Z910" t="s">
        <v>5413</v>
      </c>
      <c r="AB910" t="s">
        <v>997</v>
      </c>
      <c r="AC910" t="s">
        <v>5699</v>
      </c>
      <c r="AD910" t="s">
        <v>5700</v>
      </c>
      <c r="AE910" t="s">
        <v>128</v>
      </c>
      <c r="AF910" t="s">
        <v>120</v>
      </c>
      <c r="AG910" s="3">
        <v>96950</v>
      </c>
      <c r="AH910" t="s">
        <v>121</v>
      </c>
      <c r="AJ910" s="10">
        <v>16702858885</v>
      </c>
      <c r="AK910">
        <v>0</v>
      </c>
      <c r="AL910" t="s">
        <v>5702</v>
      </c>
      <c r="BD910" t="str">
        <f>"35-3023.01"</f>
        <v>35-3023.01</v>
      </c>
      <c r="BE910" t="s">
        <v>5276</v>
      </c>
      <c r="BF910" t="s">
        <v>5703</v>
      </c>
      <c r="BG910" t="s">
        <v>5704</v>
      </c>
      <c r="BH910">
        <v>1</v>
      </c>
      <c r="BJ910" s="1">
        <v>45718</v>
      </c>
      <c r="BK910" s="1">
        <v>46082</v>
      </c>
      <c r="BN910">
        <v>40</v>
      </c>
      <c r="BO910">
        <v>0</v>
      </c>
      <c r="BP910">
        <v>8</v>
      </c>
      <c r="BQ910">
        <v>8</v>
      </c>
      <c r="BR910">
        <v>8</v>
      </c>
      <c r="BS910">
        <v>8</v>
      </c>
      <c r="BT910">
        <v>8</v>
      </c>
      <c r="BU910">
        <v>0</v>
      </c>
      <c r="BV910" t="str">
        <f t="shared" si="16"/>
        <v>8:00 AM</v>
      </c>
      <c r="BW910" t="str">
        <f>"5:00 PM"</f>
        <v>5:00 PM</v>
      </c>
      <c r="BX910" t="s">
        <v>240</v>
      </c>
      <c r="BY910">
        <v>0</v>
      </c>
      <c r="BZ910">
        <v>3</v>
      </c>
      <c r="CA910" t="s">
        <v>115</v>
      </c>
      <c r="CC910" t="s">
        <v>5705</v>
      </c>
      <c r="CD910" t="s">
        <v>5699</v>
      </c>
      <c r="CE910" t="s">
        <v>5700</v>
      </c>
      <c r="CF910" t="s">
        <v>128</v>
      </c>
      <c r="CG910" t="s">
        <v>120</v>
      </c>
      <c r="CH910" s="3">
        <v>96950</v>
      </c>
      <c r="CI910" s="4">
        <v>8.35</v>
      </c>
      <c r="CJ910" s="4">
        <v>8.35</v>
      </c>
      <c r="CK910" s="4">
        <v>12.53</v>
      </c>
      <c r="CL910" s="4">
        <v>12.53</v>
      </c>
      <c r="CM910" t="s">
        <v>136</v>
      </c>
      <c r="CN910" t="s">
        <v>139</v>
      </c>
      <c r="CO910" t="s">
        <v>137</v>
      </c>
      <c r="CQ910" t="s">
        <v>115</v>
      </c>
      <c r="CR910" t="s">
        <v>138</v>
      </c>
      <c r="CS910" t="s">
        <v>139</v>
      </c>
      <c r="CT910" t="s">
        <v>138</v>
      </c>
      <c r="CU910" t="s">
        <v>139</v>
      </c>
      <c r="CV910" t="s">
        <v>138</v>
      </c>
      <c r="CW910" t="s">
        <v>139</v>
      </c>
      <c r="CX910" t="s">
        <v>3147</v>
      </c>
      <c r="CY910" s="10">
        <v>16702858885</v>
      </c>
      <c r="CZ910" t="s">
        <v>5702</v>
      </c>
      <c r="DA910" t="s">
        <v>139</v>
      </c>
      <c r="DB910" t="s">
        <v>138</v>
      </c>
      <c r="DC910" t="s">
        <v>115</v>
      </c>
      <c r="DD910" t="s">
        <v>5412</v>
      </c>
      <c r="DE910" t="s">
        <v>5413</v>
      </c>
      <c r="DG910" t="s">
        <v>5697</v>
      </c>
      <c r="DH910" t="s">
        <v>5702</v>
      </c>
    </row>
    <row r="911" spans="1:112" ht="14.45" customHeight="1" x14ac:dyDescent="0.25">
      <c r="A911" t="s">
        <v>3709</v>
      </c>
      <c r="B911" t="s">
        <v>1155</v>
      </c>
      <c r="C911" s="1">
        <v>45581</v>
      </c>
      <c r="D911" s="1">
        <v>45631</v>
      </c>
      <c r="E911" t="s">
        <v>210</v>
      </c>
      <c r="F911" s="1">
        <v>45746</v>
      </c>
      <c r="G911" t="s">
        <v>115</v>
      </c>
      <c r="H911" t="s">
        <v>115</v>
      </c>
      <c r="I911" t="s">
        <v>115</v>
      </c>
      <c r="J911" t="s">
        <v>1067</v>
      </c>
      <c r="K911" t="s">
        <v>1789</v>
      </c>
      <c r="L911" t="s">
        <v>1069</v>
      </c>
      <c r="N911" t="s">
        <v>119</v>
      </c>
      <c r="O911" t="s">
        <v>120</v>
      </c>
      <c r="P911" s="3">
        <v>96950</v>
      </c>
      <c r="Q911" t="s">
        <v>121</v>
      </c>
      <c r="S911" s="10">
        <v>16702356129</v>
      </c>
      <c r="U911" t="s">
        <v>1070</v>
      </c>
      <c r="V911">
        <v>56132</v>
      </c>
      <c r="W911" t="s">
        <v>532</v>
      </c>
      <c r="X911" t="s">
        <v>138</v>
      </c>
      <c r="Y911" t="s">
        <v>1071</v>
      </c>
      <c r="Z911" t="s">
        <v>1072</v>
      </c>
      <c r="AA911" t="s">
        <v>1073</v>
      </c>
      <c r="AB911" t="s">
        <v>754</v>
      </c>
      <c r="AC911" t="s">
        <v>1069</v>
      </c>
      <c r="AE911" t="s">
        <v>119</v>
      </c>
      <c r="AF911" t="s">
        <v>120</v>
      </c>
      <c r="AG911" s="3">
        <v>96950</v>
      </c>
      <c r="AH911" t="s">
        <v>121</v>
      </c>
      <c r="AJ911" s="10">
        <v>16702356129</v>
      </c>
      <c r="AL911" t="s">
        <v>1074</v>
      </c>
      <c r="BD911" t="str">
        <f>"49-9071.00"</f>
        <v>49-9071.00</v>
      </c>
      <c r="BE911" t="s">
        <v>169</v>
      </c>
      <c r="BF911" t="s">
        <v>1075</v>
      </c>
      <c r="BG911" t="s">
        <v>575</v>
      </c>
      <c r="BH911">
        <v>20</v>
      </c>
      <c r="BI911">
        <v>19</v>
      </c>
      <c r="BJ911" s="1">
        <v>45748</v>
      </c>
      <c r="BK911" s="1">
        <v>46112</v>
      </c>
      <c r="BL911" s="1">
        <v>45748</v>
      </c>
      <c r="BM911" s="1">
        <v>46112</v>
      </c>
      <c r="BN911">
        <v>35</v>
      </c>
      <c r="BO911">
        <v>0</v>
      </c>
      <c r="BP911">
        <v>7</v>
      </c>
      <c r="BQ911">
        <v>7</v>
      </c>
      <c r="BR911">
        <v>7</v>
      </c>
      <c r="BS911">
        <v>7</v>
      </c>
      <c r="BT911">
        <v>7</v>
      </c>
      <c r="BU911">
        <v>0</v>
      </c>
      <c r="BV911" t="str">
        <f t="shared" si="16"/>
        <v>8:00 AM</v>
      </c>
      <c r="BW911" t="str">
        <f>"4:00 PM"</f>
        <v>4:00 PM</v>
      </c>
      <c r="BX911" t="s">
        <v>133</v>
      </c>
      <c r="BY911">
        <v>0</v>
      </c>
      <c r="BZ911">
        <v>12</v>
      </c>
      <c r="CA911" t="s">
        <v>115</v>
      </c>
      <c r="CC911" t="s">
        <v>3710</v>
      </c>
      <c r="CD911" t="s">
        <v>1077</v>
      </c>
      <c r="CE911" t="s">
        <v>1078</v>
      </c>
      <c r="CF911" t="s">
        <v>119</v>
      </c>
      <c r="CG911" t="s">
        <v>120</v>
      </c>
      <c r="CH911" s="3">
        <v>96950</v>
      </c>
      <c r="CI911" s="4">
        <v>9.75</v>
      </c>
      <c r="CJ911" s="4">
        <v>9.75</v>
      </c>
      <c r="CK911" s="4">
        <v>14.63</v>
      </c>
      <c r="CL911" s="4">
        <v>14.63</v>
      </c>
      <c r="CM911" t="s">
        <v>136</v>
      </c>
      <c r="CO911" t="s">
        <v>137</v>
      </c>
      <c r="CQ911" t="s">
        <v>115</v>
      </c>
      <c r="CR911" t="s">
        <v>138</v>
      </c>
      <c r="CS911" t="s">
        <v>139</v>
      </c>
      <c r="CT911" t="s">
        <v>138</v>
      </c>
      <c r="CU911" t="s">
        <v>139</v>
      </c>
      <c r="CV911" t="s">
        <v>138</v>
      </c>
      <c r="CW911" t="s">
        <v>139</v>
      </c>
      <c r="CX911" t="s">
        <v>2862</v>
      </c>
      <c r="CY911" s="10">
        <v>16702356129</v>
      </c>
      <c r="CZ911" t="s">
        <v>1080</v>
      </c>
      <c r="DA911" t="s">
        <v>417</v>
      </c>
      <c r="DB911" t="s">
        <v>138</v>
      </c>
      <c r="DC911" t="s">
        <v>138</v>
      </c>
    </row>
    <row r="912" spans="1:112" ht="14.45" customHeight="1" x14ac:dyDescent="0.25">
      <c r="A912" t="s">
        <v>4375</v>
      </c>
      <c r="B912" t="s">
        <v>248</v>
      </c>
      <c r="C912" s="1">
        <v>45588</v>
      </c>
      <c r="D912" s="1">
        <v>45631</v>
      </c>
      <c r="E912" t="s">
        <v>210</v>
      </c>
      <c r="F912" s="1">
        <v>45765</v>
      </c>
      <c r="G912" t="s">
        <v>115</v>
      </c>
      <c r="H912" t="s">
        <v>115</v>
      </c>
      <c r="I912" t="s">
        <v>115</v>
      </c>
      <c r="J912" t="s">
        <v>4256</v>
      </c>
      <c r="K912" t="s">
        <v>4257</v>
      </c>
      <c r="L912" t="s">
        <v>4258</v>
      </c>
      <c r="M912" t="s">
        <v>4259</v>
      </c>
      <c r="N912" t="s">
        <v>128</v>
      </c>
      <c r="O912" t="s">
        <v>120</v>
      </c>
      <c r="P912" s="3">
        <v>96950</v>
      </c>
      <c r="Q912" t="s">
        <v>121</v>
      </c>
      <c r="S912" s="10">
        <v>16702353285</v>
      </c>
      <c r="U912" t="s">
        <v>4260</v>
      </c>
      <c r="V912">
        <v>81111</v>
      </c>
      <c r="W912" t="s">
        <v>123</v>
      </c>
      <c r="Y912" t="s">
        <v>4261</v>
      </c>
      <c r="Z912" t="s">
        <v>4262</v>
      </c>
      <c r="AA912" t="s">
        <v>645</v>
      </c>
      <c r="AB912" t="s">
        <v>4263</v>
      </c>
      <c r="AC912" t="s">
        <v>4258</v>
      </c>
      <c r="AD912" t="s">
        <v>4259</v>
      </c>
      <c r="AE912" t="s">
        <v>128</v>
      </c>
      <c r="AF912" t="s">
        <v>120</v>
      </c>
      <c r="AG912" s="3">
        <v>96950</v>
      </c>
      <c r="AH912" t="s">
        <v>121</v>
      </c>
      <c r="AJ912" s="10">
        <v>16702353285</v>
      </c>
      <c r="AL912" t="s">
        <v>4264</v>
      </c>
      <c r="BD912" t="str">
        <f>"53-7065.00"</f>
        <v>53-7065.00</v>
      </c>
      <c r="BE912" t="s">
        <v>519</v>
      </c>
      <c r="BF912" t="s">
        <v>4376</v>
      </c>
      <c r="BG912" t="s">
        <v>4377</v>
      </c>
      <c r="BH912">
        <v>1</v>
      </c>
      <c r="BI912">
        <v>1</v>
      </c>
      <c r="BJ912" s="1">
        <v>45767</v>
      </c>
      <c r="BK912" s="1">
        <v>46131</v>
      </c>
      <c r="BL912" s="1">
        <v>45767</v>
      </c>
      <c r="BM912" s="1">
        <v>46131</v>
      </c>
      <c r="BN912">
        <v>40</v>
      </c>
      <c r="BO912">
        <v>0</v>
      </c>
      <c r="BP912">
        <v>8</v>
      </c>
      <c r="BQ912">
        <v>8</v>
      </c>
      <c r="BR912">
        <v>8</v>
      </c>
      <c r="BS912">
        <v>8</v>
      </c>
      <c r="BT912">
        <v>8</v>
      </c>
      <c r="BU912">
        <v>0</v>
      </c>
      <c r="BV912" t="str">
        <f t="shared" si="16"/>
        <v>8:00 AM</v>
      </c>
      <c r="BW912" t="str">
        <f>"5:00 PM"</f>
        <v>5:00 PM</v>
      </c>
      <c r="BX912" t="s">
        <v>133</v>
      </c>
      <c r="BY912">
        <v>0</v>
      </c>
      <c r="BZ912">
        <v>12</v>
      </c>
      <c r="CA912" t="s">
        <v>115</v>
      </c>
      <c r="CC912" t="s">
        <v>224</v>
      </c>
      <c r="CD912" t="s">
        <v>4258</v>
      </c>
      <c r="CE912" t="s">
        <v>4259</v>
      </c>
      <c r="CF912" t="s">
        <v>128</v>
      </c>
      <c r="CG912" t="s">
        <v>120</v>
      </c>
      <c r="CH912" s="3">
        <v>96950</v>
      </c>
      <c r="CI912" s="4">
        <v>8.86</v>
      </c>
      <c r="CJ912" s="4">
        <v>8.86</v>
      </c>
      <c r="CK912" s="4">
        <v>13.29</v>
      </c>
      <c r="CL912" s="4">
        <v>13.29</v>
      </c>
      <c r="CM912" t="s">
        <v>136</v>
      </c>
      <c r="CN912" t="s">
        <v>224</v>
      </c>
      <c r="CO912" t="s">
        <v>137</v>
      </c>
      <c r="CQ912" t="s">
        <v>115</v>
      </c>
      <c r="CR912" t="s">
        <v>138</v>
      </c>
      <c r="CS912" t="s">
        <v>139</v>
      </c>
      <c r="CT912" t="s">
        <v>138</v>
      </c>
      <c r="CU912" t="s">
        <v>139</v>
      </c>
      <c r="CV912" t="s">
        <v>138</v>
      </c>
      <c r="CW912" t="s">
        <v>139</v>
      </c>
      <c r="CX912" s="2" t="s">
        <v>4378</v>
      </c>
      <c r="CY912" s="10">
        <v>16702353285</v>
      </c>
      <c r="CZ912" t="s">
        <v>4264</v>
      </c>
      <c r="DA912" t="s">
        <v>139</v>
      </c>
      <c r="DB912" t="s">
        <v>138</v>
      </c>
      <c r="DC912" t="s">
        <v>115</v>
      </c>
      <c r="DD912" t="s">
        <v>4261</v>
      </c>
      <c r="DE912" t="s">
        <v>4262</v>
      </c>
      <c r="DF912" t="s">
        <v>276</v>
      </c>
      <c r="DG912" t="s">
        <v>439</v>
      </c>
      <c r="DH912" t="s">
        <v>139</v>
      </c>
    </row>
    <row r="913" spans="1:112" ht="14.45" customHeight="1" x14ac:dyDescent="0.25">
      <c r="A913" t="s">
        <v>5407</v>
      </c>
      <c r="B913" t="s">
        <v>248</v>
      </c>
      <c r="C913" s="1">
        <v>45565</v>
      </c>
      <c r="D913" s="1">
        <v>45631</v>
      </c>
      <c r="E913" t="s">
        <v>210</v>
      </c>
      <c r="F913" s="1">
        <v>45716</v>
      </c>
      <c r="G913" t="s">
        <v>115</v>
      </c>
      <c r="H913" t="s">
        <v>115</v>
      </c>
      <c r="I913" t="s">
        <v>115</v>
      </c>
      <c r="J913" t="s">
        <v>5408</v>
      </c>
      <c r="L913" t="s">
        <v>5409</v>
      </c>
      <c r="M913" t="s">
        <v>5410</v>
      </c>
      <c r="N913" t="s">
        <v>128</v>
      </c>
      <c r="O913" t="s">
        <v>120</v>
      </c>
      <c r="P913" s="3">
        <v>96950</v>
      </c>
      <c r="Q913" t="s">
        <v>121</v>
      </c>
      <c r="S913" s="10">
        <v>16702881411</v>
      </c>
      <c r="U913" t="s">
        <v>5411</v>
      </c>
      <c r="V913">
        <v>42441</v>
      </c>
      <c r="W913" t="s">
        <v>123</v>
      </c>
      <c r="Y913" t="s">
        <v>5412</v>
      </c>
      <c r="Z913" t="s">
        <v>5413</v>
      </c>
      <c r="AB913" t="s">
        <v>658</v>
      </c>
      <c r="AC913" t="s">
        <v>5409</v>
      </c>
      <c r="AD913" t="s">
        <v>5410</v>
      </c>
      <c r="AE913" t="s">
        <v>128</v>
      </c>
      <c r="AF913" t="s">
        <v>120</v>
      </c>
      <c r="AG913" s="3">
        <v>96950</v>
      </c>
      <c r="AH913" t="s">
        <v>121</v>
      </c>
      <c r="AJ913" s="10">
        <v>16702881411</v>
      </c>
      <c r="AK913">
        <v>0</v>
      </c>
      <c r="AL913" t="s">
        <v>5414</v>
      </c>
      <c r="BD913" t="str">
        <f>"43-3031.00"</f>
        <v>43-3031.00</v>
      </c>
      <c r="BE913" t="s">
        <v>387</v>
      </c>
      <c r="BF913" t="s">
        <v>5415</v>
      </c>
      <c r="BG913" t="s">
        <v>188</v>
      </c>
      <c r="BH913">
        <v>1</v>
      </c>
      <c r="BI913">
        <v>1</v>
      </c>
      <c r="BJ913" s="1">
        <v>45718</v>
      </c>
      <c r="BK913" s="1">
        <v>46082</v>
      </c>
      <c r="BL913" s="1">
        <v>45718</v>
      </c>
      <c r="BM913" s="1">
        <v>46082</v>
      </c>
      <c r="BN913">
        <v>40</v>
      </c>
      <c r="BO913">
        <v>0</v>
      </c>
      <c r="BP913">
        <v>8</v>
      </c>
      <c r="BQ913">
        <v>8</v>
      </c>
      <c r="BR913">
        <v>8</v>
      </c>
      <c r="BS913">
        <v>8</v>
      </c>
      <c r="BT913">
        <v>8</v>
      </c>
      <c r="BU913">
        <v>0</v>
      </c>
      <c r="BV913" t="str">
        <f t="shared" si="16"/>
        <v>8:00 AM</v>
      </c>
      <c r="BW913" t="str">
        <f>"5:00 PM"</f>
        <v>5:00 PM</v>
      </c>
      <c r="BX913" t="s">
        <v>133</v>
      </c>
      <c r="BY913">
        <v>0</v>
      </c>
      <c r="BZ913">
        <v>24</v>
      </c>
      <c r="CA913" t="s">
        <v>115</v>
      </c>
      <c r="CC913" t="s">
        <v>5416</v>
      </c>
      <c r="CD913" t="s">
        <v>5409</v>
      </c>
      <c r="CE913" t="s">
        <v>5410</v>
      </c>
      <c r="CF913" t="s">
        <v>128</v>
      </c>
      <c r="CG913" t="s">
        <v>120</v>
      </c>
      <c r="CH913" s="3">
        <v>96950</v>
      </c>
      <c r="CI913" s="4">
        <v>12.28</v>
      </c>
      <c r="CJ913" s="4">
        <v>12.28</v>
      </c>
      <c r="CK913" s="4">
        <v>18.420000000000002</v>
      </c>
      <c r="CL913" s="4">
        <v>18.420000000000002</v>
      </c>
      <c r="CM913" t="s">
        <v>136</v>
      </c>
      <c r="CN913" t="s">
        <v>139</v>
      </c>
      <c r="CO913" t="s">
        <v>137</v>
      </c>
      <c r="CQ913" t="s">
        <v>115</v>
      </c>
      <c r="CR913" t="s">
        <v>138</v>
      </c>
      <c r="CS913" t="s">
        <v>139</v>
      </c>
      <c r="CT913" t="s">
        <v>138</v>
      </c>
      <c r="CU913" t="s">
        <v>139</v>
      </c>
      <c r="CV913" t="s">
        <v>138</v>
      </c>
      <c r="CW913" t="s">
        <v>139</v>
      </c>
      <c r="CX913" t="s">
        <v>1103</v>
      </c>
      <c r="CY913" s="10">
        <v>16702858885</v>
      </c>
      <c r="CZ913" t="s">
        <v>5414</v>
      </c>
      <c r="DA913" t="s">
        <v>139</v>
      </c>
      <c r="DB913" t="s">
        <v>138</v>
      </c>
      <c r="DC913" t="s">
        <v>115</v>
      </c>
      <c r="DD913" t="s">
        <v>5412</v>
      </c>
      <c r="DE913" t="s">
        <v>5413</v>
      </c>
      <c r="DG913" t="s">
        <v>5417</v>
      </c>
      <c r="DH913" t="s">
        <v>5414</v>
      </c>
    </row>
    <row r="914" spans="1:112" ht="14.45" customHeight="1" x14ac:dyDescent="0.25">
      <c r="A914" t="s">
        <v>6477</v>
      </c>
      <c r="B914" t="s">
        <v>158</v>
      </c>
      <c r="C914" s="1">
        <v>45601</v>
      </c>
      <c r="D914" s="1">
        <v>45631</v>
      </c>
      <c r="E914" t="s">
        <v>114</v>
      </c>
      <c r="G914" t="s">
        <v>115</v>
      </c>
      <c r="H914" t="s">
        <v>115</v>
      </c>
      <c r="I914" t="s">
        <v>115</v>
      </c>
      <c r="J914" t="s">
        <v>6478</v>
      </c>
      <c r="L914" t="s">
        <v>6479</v>
      </c>
      <c r="N914" t="s">
        <v>128</v>
      </c>
      <c r="O914" t="s">
        <v>120</v>
      </c>
      <c r="P914" s="3">
        <v>96950</v>
      </c>
      <c r="Q914" t="s">
        <v>121</v>
      </c>
      <c r="S914" s="10">
        <v>16717279982</v>
      </c>
      <c r="U914" t="s">
        <v>6480</v>
      </c>
      <c r="V914">
        <v>56173</v>
      </c>
      <c r="W914" t="s">
        <v>123</v>
      </c>
      <c r="Y914" t="s">
        <v>6481</v>
      </c>
      <c r="Z914" t="s">
        <v>6482</v>
      </c>
      <c r="AB914" t="s">
        <v>277</v>
      </c>
      <c r="AC914" t="s">
        <v>6479</v>
      </c>
      <c r="AE914" t="s">
        <v>128</v>
      </c>
      <c r="AF914" t="s">
        <v>120</v>
      </c>
      <c r="AG914" s="3">
        <v>96950</v>
      </c>
      <c r="AH914" t="s">
        <v>121</v>
      </c>
      <c r="AJ914" s="10">
        <v>16717279982</v>
      </c>
      <c r="AL914" t="s">
        <v>6483</v>
      </c>
      <c r="BD914" t="str">
        <f>"49-9071.00"</f>
        <v>49-9071.00</v>
      </c>
      <c r="BE914" t="s">
        <v>169</v>
      </c>
      <c r="BF914" t="s">
        <v>6484</v>
      </c>
      <c r="BG914" t="s">
        <v>1469</v>
      </c>
      <c r="BH914">
        <v>3</v>
      </c>
      <c r="BJ914" s="1">
        <v>45597</v>
      </c>
      <c r="BK914" s="1">
        <v>45930</v>
      </c>
      <c r="BN914">
        <v>40</v>
      </c>
      <c r="BO914">
        <v>0</v>
      </c>
      <c r="BP914">
        <v>8</v>
      </c>
      <c r="BQ914">
        <v>8</v>
      </c>
      <c r="BR914">
        <v>8</v>
      </c>
      <c r="BS914">
        <v>8</v>
      </c>
      <c r="BT914">
        <v>8</v>
      </c>
      <c r="BU914">
        <v>0</v>
      </c>
      <c r="BV914" t="str">
        <f>"7:00 AM"</f>
        <v>7:00 AM</v>
      </c>
      <c r="BW914" t="str">
        <f>"4:00 PM"</f>
        <v>4:00 PM</v>
      </c>
      <c r="BX914" t="s">
        <v>240</v>
      </c>
      <c r="BY914">
        <v>0</v>
      </c>
      <c r="BZ914">
        <v>6</v>
      </c>
      <c r="CA914" t="s">
        <v>115</v>
      </c>
      <c r="CC914" t="s">
        <v>5764</v>
      </c>
      <c r="CD914" t="s">
        <v>1000</v>
      </c>
      <c r="CF914" t="s">
        <v>128</v>
      </c>
      <c r="CG914" t="s">
        <v>120</v>
      </c>
      <c r="CH914" s="3">
        <v>96950</v>
      </c>
      <c r="CI914" s="4">
        <v>9.75</v>
      </c>
      <c r="CJ914" s="4">
        <v>9.75</v>
      </c>
      <c r="CK914" s="4">
        <v>0</v>
      </c>
      <c r="CL914" s="4">
        <v>0</v>
      </c>
      <c r="CM914" t="s">
        <v>609</v>
      </c>
      <c r="CN914" t="s">
        <v>240</v>
      </c>
      <c r="CO914" t="s">
        <v>137</v>
      </c>
      <c r="CQ914" t="s">
        <v>115</v>
      </c>
      <c r="CR914" t="s">
        <v>138</v>
      </c>
      <c r="CS914" t="s">
        <v>139</v>
      </c>
      <c r="CT914" t="s">
        <v>139</v>
      </c>
      <c r="CU914" t="s">
        <v>139</v>
      </c>
      <c r="CV914" t="s">
        <v>138</v>
      </c>
      <c r="CW914" t="s">
        <v>139</v>
      </c>
      <c r="CX914" t="s">
        <v>3138</v>
      </c>
      <c r="CY914" s="10">
        <v>16717279982</v>
      </c>
      <c r="CZ914" t="s">
        <v>6483</v>
      </c>
      <c r="DA914" t="s">
        <v>331</v>
      </c>
      <c r="DB914" t="s">
        <v>138</v>
      </c>
      <c r="DC914" t="s">
        <v>115</v>
      </c>
      <c r="DD914" t="s">
        <v>6481</v>
      </c>
      <c r="DE914" t="s">
        <v>6482</v>
      </c>
      <c r="DG914" t="s">
        <v>6478</v>
      </c>
      <c r="DH914" t="s">
        <v>6483</v>
      </c>
    </row>
    <row r="915" spans="1:112" ht="14.45" customHeight="1" x14ac:dyDescent="0.25">
      <c r="A915" t="s">
        <v>6900</v>
      </c>
      <c r="B915" t="s">
        <v>142</v>
      </c>
      <c r="C915" s="1">
        <v>45623</v>
      </c>
      <c r="D915" s="1">
        <v>45631</v>
      </c>
      <c r="E915" t="s">
        <v>210</v>
      </c>
      <c r="F915" s="1">
        <v>45807</v>
      </c>
      <c r="G915" t="s">
        <v>115</v>
      </c>
      <c r="H915" t="s">
        <v>115</v>
      </c>
      <c r="I915" t="s">
        <v>115</v>
      </c>
      <c r="J915" t="s">
        <v>6039</v>
      </c>
      <c r="K915" t="s">
        <v>6901</v>
      </c>
      <c r="L915" t="s">
        <v>6902</v>
      </c>
      <c r="M915" t="s">
        <v>6903</v>
      </c>
      <c r="N915" t="s">
        <v>128</v>
      </c>
      <c r="O915" t="s">
        <v>120</v>
      </c>
      <c r="P915" s="3">
        <v>96950</v>
      </c>
      <c r="Q915" t="s">
        <v>121</v>
      </c>
      <c r="S915" s="10">
        <v>16702346485</v>
      </c>
      <c r="U915" t="s">
        <v>6041</v>
      </c>
      <c r="V915">
        <v>812112</v>
      </c>
      <c r="W915" t="s">
        <v>123</v>
      </c>
      <c r="Y915" t="s">
        <v>2486</v>
      </c>
      <c r="Z915" t="s">
        <v>2487</v>
      </c>
      <c r="AA915" t="s">
        <v>2488</v>
      </c>
      <c r="AB915" t="s">
        <v>516</v>
      </c>
      <c r="AC915" t="s">
        <v>6902</v>
      </c>
      <c r="AD915" t="s">
        <v>6904</v>
      </c>
      <c r="AE915" t="s">
        <v>128</v>
      </c>
      <c r="AF915" t="s">
        <v>120</v>
      </c>
      <c r="AG915" s="3">
        <v>96950</v>
      </c>
      <c r="AH915" t="s">
        <v>121</v>
      </c>
      <c r="AJ915" s="10">
        <v>16702346485</v>
      </c>
      <c r="AL915" t="s">
        <v>6042</v>
      </c>
      <c r="BD915" t="str">
        <f>"39-5012.00"</f>
        <v>39-5012.00</v>
      </c>
      <c r="BE915" t="s">
        <v>1772</v>
      </c>
      <c r="BF915" t="s">
        <v>6905</v>
      </c>
      <c r="BG915" t="s">
        <v>6906</v>
      </c>
      <c r="BH915">
        <v>2</v>
      </c>
      <c r="BJ915" s="1">
        <v>45809</v>
      </c>
      <c r="BK915" s="1">
        <v>46173</v>
      </c>
      <c r="BN915">
        <v>35</v>
      </c>
      <c r="BO915">
        <v>7</v>
      </c>
      <c r="BP915">
        <v>0</v>
      </c>
      <c r="BQ915">
        <v>0</v>
      </c>
      <c r="BR915">
        <v>7</v>
      </c>
      <c r="BS915">
        <v>7</v>
      </c>
      <c r="BT915">
        <v>7</v>
      </c>
      <c r="BU915">
        <v>7</v>
      </c>
      <c r="BV915" t="str">
        <f>"11:00 AM"</f>
        <v>11:00 AM</v>
      </c>
      <c r="BW915" t="str">
        <f>"7:00 PM"</f>
        <v>7:00 PM</v>
      </c>
      <c r="BX915" t="s">
        <v>133</v>
      </c>
      <c r="BY915">
        <v>0</v>
      </c>
      <c r="BZ915">
        <v>12</v>
      </c>
      <c r="CA915" t="s">
        <v>115</v>
      </c>
      <c r="CC915" t="s">
        <v>6907</v>
      </c>
      <c r="CD915" t="s">
        <v>6908</v>
      </c>
      <c r="CE915" t="s">
        <v>6909</v>
      </c>
      <c r="CF915" t="s">
        <v>128</v>
      </c>
      <c r="CG915" t="s">
        <v>120</v>
      </c>
      <c r="CH915" s="3">
        <v>96950</v>
      </c>
      <c r="CI915" s="4">
        <v>7.98</v>
      </c>
      <c r="CJ915" s="4">
        <v>7.98</v>
      </c>
      <c r="CK915" s="4">
        <v>11.97</v>
      </c>
      <c r="CL915" s="4">
        <v>11.97</v>
      </c>
      <c r="CM915" t="s">
        <v>136</v>
      </c>
      <c r="CO915" t="s">
        <v>137</v>
      </c>
      <c r="CQ915" t="s">
        <v>115</v>
      </c>
      <c r="CR915" t="s">
        <v>138</v>
      </c>
      <c r="CS915" t="s">
        <v>139</v>
      </c>
      <c r="CT915" t="s">
        <v>138</v>
      </c>
      <c r="CU915" t="s">
        <v>139</v>
      </c>
      <c r="CV915" t="s">
        <v>138</v>
      </c>
      <c r="CW915" t="s">
        <v>139</v>
      </c>
      <c r="CX915" t="s">
        <v>6910</v>
      </c>
      <c r="CY915" s="10">
        <v>16702346485</v>
      </c>
      <c r="CZ915" t="s">
        <v>6042</v>
      </c>
      <c r="DA915" t="s">
        <v>2494</v>
      </c>
      <c r="DB915" t="s">
        <v>138</v>
      </c>
      <c r="DC915" t="s">
        <v>115</v>
      </c>
    </row>
    <row r="916" spans="1:112" ht="14.45" customHeight="1" x14ac:dyDescent="0.25">
      <c r="A916" t="s">
        <v>7095</v>
      </c>
      <c r="B916" t="s">
        <v>1155</v>
      </c>
      <c r="C916" s="1">
        <v>45569</v>
      </c>
      <c r="D916" s="1">
        <v>45631</v>
      </c>
      <c r="E916" t="s">
        <v>114</v>
      </c>
      <c r="G916" t="s">
        <v>115</v>
      </c>
      <c r="H916" t="s">
        <v>115</v>
      </c>
      <c r="I916" t="s">
        <v>115</v>
      </c>
      <c r="J916" t="s">
        <v>1436</v>
      </c>
      <c r="L916" t="s">
        <v>5691</v>
      </c>
      <c r="M916" t="s">
        <v>5692</v>
      </c>
      <c r="N916" t="s">
        <v>128</v>
      </c>
      <c r="O916" t="s">
        <v>120</v>
      </c>
      <c r="P916" s="3">
        <v>96950</v>
      </c>
      <c r="Q916" t="s">
        <v>121</v>
      </c>
      <c r="R916" t="s">
        <v>641</v>
      </c>
      <c r="S916" s="10">
        <v>16702858730</v>
      </c>
      <c r="U916" t="s">
        <v>1439</v>
      </c>
      <c r="V916">
        <v>561320</v>
      </c>
      <c r="W916" t="s">
        <v>123</v>
      </c>
      <c r="Y916" t="s">
        <v>1440</v>
      </c>
      <c r="Z916" t="s">
        <v>1441</v>
      </c>
      <c r="AA916" t="s">
        <v>1442</v>
      </c>
      <c r="AB916" t="s">
        <v>448</v>
      </c>
      <c r="AC916" t="s">
        <v>1437</v>
      </c>
      <c r="AD916" t="s">
        <v>1438</v>
      </c>
      <c r="AE916" t="s">
        <v>128</v>
      </c>
      <c r="AF916" t="s">
        <v>120</v>
      </c>
      <c r="AG916" s="3">
        <v>96950</v>
      </c>
      <c r="AH916" t="s">
        <v>121</v>
      </c>
      <c r="AI916" t="s">
        <v>641</v>
      </c>
      <c r="AJ916" s="10">
        <v>16702858730</v>
      </c>
      <c r="AL916" t="s">
        <v>1443</v>
      </c>
      <c r="BD916" t="str">
        <f>"49-9071.00"</f>
        <v>49-9071.00</v>
      </c>
      <c r="BE916" t="s">
        <v>169</v>
      </c>
      <c r="BF916" t="s">
        <v>5693</v>
      </c>
      <c r="BG916" t="s">
        <v>2872</v>
      </c>
      <c r="BH916">
        <v>15</v>
      </c>
      <c r="BI916">
        <v>14</v>
      </c>
      <c r="BJ916" s="1">
        <v>45597</v>
      </c>
      <c r="BK916" s="1">
        <v>45961</v>
      </c>
      <c r="BL916" s="1">
        <v>45631</v>
      </c>
      <c r="BM916" s="1">
        <v>45961</v>
      </c>
      <c r="BN916">
        <v>35</v>
      </c>
      <c r="BO916">
        <v>0</v>
      </c>
      <c r="BP916">
        <v>7</v>
      </c>
      <c r="BQ916">
        <v>7</v>
      </c>
      <c r="BR916">
        <v>7</v>
      </c>
      <c r="BS916">
        <v>7</v>
      </c>
      <c r="BT916">
        <v>7</v>
      </c>
      <c r="BU916">
        <v>0</v>
      </c>
      <c r="BV916" t="str">
        <f>"9:00 AM"</f>
        <v>9:00 AM</v>
      </c>
      <c r="BW916" t="str">
        <f>"5:00 PM"</f>
        <v>5:00 PM</v>
      </c>
      <c r="BX916" t="s">
        <v>240</v>
      </c>
      <c r="BY916">
        <v>0</v>
      </c>
      <c r="BZ916">
        <v>12</v>
      </c>
      <c r="CA916" t="s">
        <v>115</v>
      </c>
      <c r="CC916" s="2" t="s">
        <v>7096</v>
      </c>
      <c r="CD916" t="s">
        <v>3156</v>
      </c>
      <c r="CE916" t="s">
        <v>1448</v>
      </c>
      <c r="CF916" t="s">
        <v>128</v>
      </c>
      <c r="CG916" t="s">
        <v>120</v>
      </c>
      <c r="CH916" s="3">
        <v>96950</v>
      </c>
      <c r="CI916" s="4">
        <v>9.75</v>
      </c>
      <c r="CJ916" s="4">
        <v>9.75</v>
      </c>
      <c r="CK916" s="4">
        <v>14.63</v>
      </c>
      <c r="CL916" s="4">
        <v>14.63</v>
      </c>
      <c r="CM916" t="s">
        <v>136</v>
      </c>
      <c r="CN916" t="s">
        <v>224</v>
      </c>
      <c r="CO916" t="s">
        <v>137</v>
      </c>
      <c r="CQ916" t="s">
        <v>115</v>
      </c>
      <c r="CR916" t="s">
        <v>138</v>
      </c>
      <c r="CS916" t="s">
        <v>139</v>
      </c>
      <c r="CT916" t="s">
        <v>138</v>
      </c>
      <c r="CU916" t="s">
        <v>139</v>
      </c>
      <c r="CV916" t="s">
        <v>138</v>
      </c>
      <c r="CW916" t="s">
        <v>139</v>
      </c>
      <c r="CX916" s="2" t="s">
        <v>7097</v>
      </c>
      <c r="CY916" s="10">
        <v>16702858730</v>
      </c>
      <c r="CZ916" t="s">
        <v>1443</v>
      </c>
      <c r="DA916" t="s">
        <v>139</v>
      </c>
      <c r="DB916" t="s">
        <v>138</v>
      </c>
      <c r="DC916" t="s">
        <v>115</v>
      </c>
    </row>
    <row r="917" spans="1:112" ht="14.45" customHeight="1" x14ac:dyDescent="0.25">
      <c r="A917" t="s">
        <v>8269</v>
      </c>
      <c r="B917" t="s">
        <v>248</v>
      </c>
      <c r="C917" s="1">
        <v>45587</v>
      </c>
      <c r="D917" s="1">
        <v>45631</v>
      </c>
      <c r="E917" t="s">
        <v>114</v>
      </c>
      <c r="G917" t="s">
        <v>115</v>
      </c>
      <c r="H917" t="s">
        <v>115</v>
      </c>
      <c r="I917" t="s">
        <v>115</v>
      </c>
      <c r="J917" t="s">
        <v>2707</v>
      </c>
      <c r="K917" t="s">
        <v>2708</v>
      </c>
      <c r="L917" t="s">
        <v>1327</v>
      </c>
      <c r="M917" t="s">
        <v>2709</v>
      </c>
      <c r="N917" t="s">
        <v>119</v>
      </c>
      <c r="O917" t="s">
        <v>120</v>
      </c>
      <c r="P917" s="3">
        <v>96950</v>
      </c>
      <c r="Q917" t="s">
        <v>121</v>
      </c>
      <c r="S917" s="10">
        <v>16703226130</v>
      </c>
      <c r="U917" t="s">
        <v>2710</v>
      </c>
      <c r="V917">
        <v>312112</v>
      </c>
      <c r="W917" t="s">
        <v>123</v>
      </c>
      <c r="Y917" t="s">
        <v>2711</v>
      </c>
      <c r="Z917" t="s">
        <v>2712</v>
      </c>
      <c r="AA917" t="s">
        <v>2713</v>
      </c>
      <c r="AB917" t="s">
        <v>2714</v>
      </c>
      <c r="AC917" t="s">
        <v>1327</v>
      </c>
      <c r="AD917" t="s">
        <v>2709</v>
      </c>
      <c r="AE917" t="s">
        <v>119</v>
      </c>
      <c r="AF917" t="s">
        <v>120</v>
      </c>
      <c r="AG917" s="3">
        <v>96950</v>
      </c>
      <c r="AH917" t="s">
        <v>121</v>
      </c>
      <c r="AJ917" s="10">
        <v>16703226130</v>
      </c>
      <c r="AL917" t="s">
        <v>2715</v>
      </c>
      <c r="BD917" t="str">
        <f>"11-3031.00"</f>
        <v>11-3031.00</v>
      </c>
      <c r="BE917" t="s">
        <v>8270</v>
      </c>
      <c r="BF917" t="s">
        <v>8271</v>
      </c>
      <c r="BG917" t="s">
        <v>8270</v>
      </c>
      <c r="BH917">
        <v>1</v>
      </c>
      <c r="BI917">
        <v>1</v>
      </c>
      <c r="BJ917" s="1">
        <v>45627</v>
      </c>
      <c r="BK917" s="1">
        <v>45991</v>
      </c>
      <c r="BL917" s="1">
        <v>45631</v>
      </c>
      <c r="BM917" s="1">
        <v>45991</v>
      </c>
      <c r="BN917">
        <v>40</v>
      </c>
      <c r="BO917">
        <v>0</v>
      </c>
      <c r="BP917">
        <v>8</v>
      </c>
      <c r="BQ917">
        <v>8</v>
      </c>
      <c r="BR917">
        <v>8</v>
      </c>
      <c r="BS917">
        <v>8</v>
      </c>
      <c r="BT917">
        <v>8</v>
      </c>
      <c r="BU917">
        <v>0</v>
      </c>
      <c r="BV917" t="str">
        <f>"8:00 AM"</f>
        <v>8:00 AM</v>
      </c>
      <c r="BW917" t="str">
        <f>"5:00 PM"</f>
        <v>5:00 PM</v>
      </c>
      <c r="BX917" t="s">
        <v>360</v>
      </c>
      <c r="BY917">
        <v>0</v>
      </c>
      <c r="BZ917">
        <v>24</v>
      </c>
      <c r="CA917" t="s">
        <v>138</v>
      </c>
      <c r="CB917">
        <v>5</v>
      </c>
      <c r="CC917" t="s">
        <v>8272</v>
      </c>
      <c r="CD917" t="s">
        <v>1327</v>
      </c>
      <c r="CE917" t="s">
        <v>2709</v>
      </c>
      <c r="CF917" t="s">
        <v>119</v>
      </c>
      <c r="CG917" t="s">
        <v>120</v>
      </c>
      <c r="CH917" s="3">
        <v>96950</v>
      </c>
      <c r="CI917" s="4">
        <v>25.98</v>
      </c>
      <c r="CJ917" s="4">
        <v>25.98</v>
      </c>
      <c r="CM917" t="s">
        <v>136</v>
      </c>
      <c r="CO917" t="s">
        <v>137</v>
      </c>
      <c r="CQ917" t="s">
        <v>115</v>
      </c>
      <c r="CR917" t="s">
        <v>138</v>
      </c>
      <c r="CS917" t="s">
        <v>139</v>
      </c>
      <c r="CT917" t="s">
        <v>139</v>
      </c>
      <c r="CU917" t="s">
        <v>139</v>
      </c>
      <c r="CV917" t="s">
        <v>138</v>
      </c>
      <c r="CW917" t="s">
        <v>139</v>
      </c>
      <c r="CX917" t="s">
        <v>7205</v>
      </c>
      <c r="CY917" s="10">
        <v>16703226130</v>
      </c>
      <c r="CZ917" t="s">
        <v>2715</v>
      </c>
      <c r="DA917" t="s">
        <v>626</v>
      </c>
      <c r="DB917" t="s">
        <v>138</v>
      </c>
      <c r="DC917" t="s">
        <v>115</v>
      </c>
    </row>
    <row r="918" spans="1:112" ht="14.45" customHeight="1" x14ac:dyDescent="0.25">
      <c r="A918" t="s">
        <v>9020</v>
      </c>
      <c r="B918" t="s">
        <v>158</v>
      </c>
      <c r="C918" s="1">
        <v>45588</v>
      </c>
      <c r="D918" s="1">
        <v>45631</v>
      </c>
      <c r="E918" t="s">
        <v>210</v>
      </c>
      <c r="F918" s="1">
        <v>45765</v>
      </c>
      <c r="G918" t="s">
        <v>115</v>
      </c>
      <c r="H918" t="s">
        <v>115</v>
      </c>
      <c r="I918" t="s">
        <v>115</v>
      </c>
      <c r="J918" t="s">
        <v>4256</v>
      </c>
      <c r="K918" t="s">
        <v>4257</v>
      </c>
      <c r="L918" t="s">
        <v>4258</v>
      </c>
      <c r="M918" t="s">
        <v>4259</v>
      </c>
      <c r="N918" t="s">
        <v>128</v>
      </c>
      <c r="O918" t="s">
        <v>120</v>
      </c>
      <c r="P918" s="3">
        <v>96950</v>
      </c>
      <c r="Q918" t="s">
        <v>121</v>
      </c>
      <c r="S918" s="10">
        <v>16702353285</v>
      </c>
      <c r="U918" t="s">
        <v>4260</v>
      </c>
      <c r="V918">
        <v>81111</v>
      </c>
      <c r="W918" t="s">
        <v>123</v>
      </c>
      <c r="Y918" t="s">
        <v>4261</v>
      </c>
      <c r="Z918" t="s">
        <v>4262</v>
      </c>
      <c r="AA918" t="s">
        <v>645</v>
      </c>
      <c r="AB918" t="s">
        <v>4263</v>
      </c>
      <c r="AC918" t="s">
        <v>4258</v>
      </c>
      <c r="AD918" t="s">
        <v>4259</v>
      </c>
      <c r="AE918" t="s">
        <v>128</v>
      </c>
      <c r="AF918" t="s">
        <v>120</v>
      </c>
      <c r="AG918" s="3">
        <v>96950</v>
      </c>
      <c r="AH918" t="s">
        <v>121</v>
      </c>
      <c r="AJ918" s="10">
        <v>16702353285</v>
      </c>
      <c r="AL918" t="s">
        <v>4264</v>
      </c>
      <c r="BD918" t="str">
        <f>"49-3023.00"</f>
        <v>49-3023.00</v>
      </c>
      <c r="BE918" t="s">
        <v>2122</v>
      </c>
      <c r="BF918" t="s">
        <v>7454</v>
      </c>
      <c r="BG918" t="s">
        <v>1262</v>
      </c>
      <c r="BH918">
        <v>3</v>
      </c>
      <c r="BJ918" s="1">
        <v>45767</v>
      </c>
      <c r="BK918" s="1">
        <v>46131</v>
      </c>
      <c r="BN918">
        <v>40</v>
      </c>
      <c r="BO918">
        <v>0</v>
      </c>
      <c r="BP918">
        <v>8</v>
      </c>
      <c r="BQ918">
        <v>8</v>
      </c>
      <c r="BR918">
        <v>8</v>
      </c>
      <c r="BS918">
        <v>8</v>
      </c>
      <c r="BT918">
        <v>8</v>
      </c>
      <c r="BU918">
        <v>0</v>
      </c>
      <c r="BV918" t="str">
        <f>"8:00 AM"</f>
        <v>8:00 AM</v>
      </c>
      <c r="BW918" t="str">
        <f>"5:00 PM"</f>
        <v>5:00 PM</v>
      </c>
      <c r="BX918" t="s">
        <v>133</v>
      </c>
      <c r="BY918">
        <v>0</v>
      </c>
      <c r="BZ918">
        <v>12</v>
      </c>
      <c r="CA918" t="s">
        <v>115</v>
      </c>
      <c r="CC918" t="s">
        <v>224</v>
      </c>
      <c r="CD918" t="s">
        <v>4258</v>
      </c>
      <c r="CE918" t="s">
        <v>4259</v>
      </c>
      <c r="CF918" t="s">
        <v>128</v>
      </c>
      <c r="CG918" t="s">
        <v>120</v>
      </c>
      <c r="CH918" s="3">
        <v>96950</v>
      </c>
      <c r="CI918" s="4">
        <v>11.01</v>
      </c>
      <c r="CJ918" s="4">
        <v>11.01</v>
      </c>
      <c r="CK918" s="4">
        <v>16.52</v>
      </c>
      <c r="CL918" s="4">
        <v>16.52</v>
      </c>
      <c r="CM918" t="s">
        <v>136</v>
      </c>
      <c r="CN918" t="s">
        <v>224</v>
      </c>
      <c r="CO918" t="s">
        <v>137</v>
      </c>
      <c r="CQ918" t="s">
        <v>115</v>
      </c>
      <c r="CR918" t="s">
        <v>138</v>
      </c>
      <c r="CS918" t="s">
        <v>139</v>
      </c>
      <c r="CT918" t="s">
        <v>138</v>
      </c>
      <c r="CU918" t="s">
        <v>139</v>
      </c>
      <c r="CV918" t="s">
        <v>138</v>
      </c>
      <c r="CW918" t="s">
        <v>139</v>
      </c>
      <c r="CX918" t="s">
        <v>1432</v>
      </c>
      <c r="CY918" s="10">
        <v>16702353285</v>
      </c>
      <c r="CZ918" t="s">
        <v>4264</v>
      </c>
      <c r="DA918" t="s">
        <v>139</v>
      </c>
      <c r="DB918" t="s">
        <v>138</v>
      </c>
      <c r="DC918" t="s">
        <v>115</v>
      </c>
      <c r="DD918" t="s">
        <v>4261</v>
      </c>
      <c r="DE918" t="s">
        <v>4262</v>
      </c>
      <c r="DF918" t="s">
        <v>276</v>
      </c>
      <c r="DG918" t="s">
        <v>439</v>
      </c>
      <c r="DH918" t="s">
        <v>139</v>
      </c>
    </row>
    <row r="919" spans="1:112" ht="14.45" customHeight="1" x14ac:dyDescent="0.25">
      <c r="A919" t="s">
        <v>9021</v>
      </c>
      <c r="B919" t="s">
        <v>248</v>
      </c>
      <c r="C919" s="1">
        <v>45574</v>
      </c>
      <c r="D919" s="1">
        <v>45631</v>
      </c>
      <c r="E919" t="s">
        <v>210</v>
      </c>
      <c r="F919" s="1">
        <v>45625</v>
      </c>
      <c r="G919" t="s">
        <v>115</v>
      </c>
      <c r="H919" t="s">
        <v>115</v>
      </c>
      <c r="I919" t="s">
        <v>115</v>
      </c>
      <c r="J919" t="s">
        <v>813</v>
      </c>
      <c r="L919" t="s">
        <v>814</v>
      </c>
      <c r="M919" t="s">
        <v>815</v>
      </c>
      <c r="N919" t="s">
        <v>119</v>
      </c>
      <c r="O919" t="s">
        <v>120</v>
      </c>
      <c r="P919" s="3">
        <v>96950</v>
      </c>
      <c r="Q919" t="s">
        <v>121</v>
      </c>
      <c r="R919" t="s">
        <v>139</v>
      </c>
      <c r="S919" s="10">
        <v>16702358763</v>
      </c>
      <c r="U919" t="s">
        <v>816</v>
      </c>
      <c r="V919">
        <v>56132</v>
      </c>
      <c r="W919" t="s">
        <v>532</v>
      </c>
      <c r="X919" t="s">
        <v>138</v>
      </c>
      <c r="Y919" t="s">
        <v>817</v>
      </c>
      <c r="Z919" t="s">
        <v>818</v>
      </c>
      <c r="AA919" t="s">
        <v>819</v>
      </c>
      <c r="AB919" t="s">
        <v>820</v>
      </c>
      <c r="AC919" t="s">
        <v>821</v>
      </c>
      <c r="AD919" t="s">
        <v>815</v>
      </c>
      <c r="AE919" t="s">
        <v>119</v>
      </c>
      <c r="AF919" t="s">
        <v>120</v>
      </c>
      <c r="AG919" s="3">
        <v>96950</v>
      </c>
      <c r="AH919" t="s">
        <v>121</v>
      </c>
      <c r="AJ919" s="10">
        <v>16702358763</v>
      </c>
      <c r="AL919" t="s">
        <v>822</v>
      </c>
      <c r="BD919" t="str">
        <f>"35-3023.00"</f>
        <v>35-3023.00</v>
      </c>
      <c r="BE919" t="s">
        <v>568</v>
      </c>
      <c r="BF919" t="s">
        <v>823</v>
      </c>
      <c r="BG919" t="s">
        <v>824</v>
      </c>
      <c r="BH919">
        <v>1</v>
      </c>
      <c r="BI919">
        <v>1</v>
      </c>
      <c r="BJ919" s="1">
        <v>45627</v>
      </c>
      <c r="BK919" s="1">
        <v>45991</v>
      </c>
      <c r="BL919" s="1">
        <v>45631</v>
      </c>
      <c r="BM919" s="1">
        <v>45991</v>
      </c>
      <c r="BN919">
        <v>35</v>
      </c>
      <c r="BO919">
        <v>0</v>
      </c>
      <c r="BP919">
        <v>7</v>
      </c>
      <c r="BQ919">
        <v>7</v>
      </c>
      <c r="BR919">
        <v>7</v>
      </c>
      <c r="BS919">
        <v>7</v>
      </c>
      <c r="BT919">
        <v>7</v>
      </c>
      <c r="BU919">
        <v>0</v>
      </c>
      <c r="BV919" t="str">
        <f>"10:00 AM"</f>
        <v>10:00 AM</v>
      </c>
      <c r="BW919" t="str">
        <f>"6:00 PM"</f>
        <v>6:00 PM</v>
      </c>
      <c r="BX919" t="s">
        <v>240</v>
      </c>
      <c r="BY919">
        <v>0</v>
      </c>
      <c r="BZ919">
        <v>3</v>
      </c>
      <c r="CA919" t="s">
        <v>115</v>
      </c>
      <c r="CC919" t="s">
        <v>9022</v>
      </c>
      <c r="CD919" t="s">
        <v>1813</v>
      </c>
      <c r="CF919" t="s">
        <v>128</v>
      </c>
      <c r="CG919" t="s">
        <v>120</v>
      </c>
      <c r="CH919" s="3">
        <v>96950</v>
      </c>
      <c r="CI919" s="4">
        <v>8.35</v>
      </c>
      <c r="CJ919" s="4">
        <v>8.35</v>
      </c>
      <c r="CK919" s="4">
        <v>0</v>
      </c>
      <c r="CL919" s="4">
        <v>0</v>
      </c>
      <c r="CM919" t="s">
        <v>136</v>
      </c>
      <c r="CN919" t="s">
        <v>139</v>
      </c>
      <c r="CO919" t="s">
        <v>137</v>
      </c>
      <c r="CQ919" t="s">
        <v>115</v>
      </c>
      <c r="CR919" t="s">
        <v>138</v>
      </c>
      <c r="CS919" t="s">
        <v>139</v>
      </c>
      <c r="CT919" t="s">
        <v>139</v>
      </c>
      <c r="CU919" t="s">
        <v>139</v>
      </c>
      <c r="CV919" t="s">
        <v>138</v>
      </c>
      <c r="CW919" t="s">
        <v>139</v>
      </c>
      <c r="CX919" t="s">
        <v>224</v>
      </c>
      <c r="CY919" s="10">
        <v>16702358763</v>
      </c>
      <c r="CZ919" t="s">
        <v>826</v>
      </c>
      <c r="DA919" t="s">
        <v>139</v>
      </c>
      <c r="DB919" t="s">
        <v>138</v>
      </c>
      <c r="DC919" t="s">
        <v>138</v>
      </c>
    </row>
    <row r="920" spans="1:112" ht="14.45" customHeight="1" x14ac:dyDescent="0.25">
      <c r="A920" t="s">
        <v>9125</v>
      </c>
      <c r="B920" t="s">
        <v>248</v>
      </c>
      <c r="C920" s="1">
        <v>45571</v>
      </c>
      <c r="D920" s="1">
        <v>45631</v>
      </c>
      <c r="E920" t="s">
        <v>114</v>
      </c>
      <c r="G920" t="s">
        <v>115</v>
      </c>
      <c r="H920" t="s">
        <v>115</v>
      </c>
      <c r="I920" t="s">
        <v>115</v>
      </c>
      <c r="J920" t="s">
        <v>2049</v>
      </c>
      <c r="K920" t="s">
        <v>885</v>
      </c>
      <c r="L920" t="s">
        <v>9126</v>
      </c>
      <c r="N920" t="s">
        <v>128</v>
      </c>
      <c r="O920" t="s">
        <v>120</v>
      </c>
      <c r="P920" s="3">
        <v>96950</v>
      </c>
      <c r="Q920" t="s">
        <v>121</v>
      </c>
      <c r="S920" s="10">
        <v>16702368888</v>
      </c>
      <c r="U920" t="s">
        <v>887</v>
      </c>
      <c r="V920">
        <v>71391</v>
      </c>
      <c r="W920" t="s">
        <v>123</v>
      </c>
      <c r="Y920" t="s">
        <v>888</v>
      </c>
      <c r="Z920" t="s">
        <v>889</v>
      </c>
      <c r="AA920" t="s">
        <v>890</v>
      </c>
      <c r="AB920" t="s">
        <v>891</v>
      </c>
      <c r="AC920" t="s">
        <v>9127</v>
      </c>
      <c r="AE920" t="s">
        <v>128</v>
      </c>
      <c r="AF920" t="s">
        <v>120</v>
      </c>
      <c r="AG920" s="3">
        <v>96950</v>
      </c>
      <c r="AH920" t="s">
        <v>121</v>
      </c>
      <c r="AJ920" s="10">
        <v>16702368888</v>
      </c>
      <c r="AL920" t="s">
        <v>892</v>
      </c>
      <c r="BD920" t="str">
        <f>"13-2011.00"</f>
        <v>13-2011.00</v>
      </c>
      <c r="BE920" t="s">
        <v>893</v>
      </c>
      <c r="BF920" t="s">
        <v>9128</v>
      </c>
      <c r="BG920" t="s">
        <v>895</v>
      </c>
      <c r="BH920">
        <v>2</v>
      </c>
      <c r="BI920">
        <v>2</v>
      </c>
      <c r="BJ920" s="1">
        <v>45689</v>
      </c>
      <c r="BK920" s="1">
        <v>46053</v>
      </c>
      <c r="BL920" s="1">
        <v>45689</v>
      </c>
      <c r="BM920" s="1">
        <v>46053</v>
      </c>
      <c r="BN920">
        <v>35</v>
      </c>
      <c r="BO920">
        <v>0</v>
      </c>
      <c r="BP920">
        <v>7</v>
      </c>
      <c r="BQ920">
        <v>7</v>
      </c>
      <c r="BR920">
        <v>7</v>
      </c>
      <c r="BS920">
        <v>7</v>
      </c>
      <c r="BT920">
        <v>7</v>
      </c>
      <c r="BU920">
        <v>0</v>
      </c>
      <c r="BV920" t="str">
        <f>"9:00 AM"</f>
        <v>9:00 AM</v>
      </c>
      <c r="BW920" t="str">
        <f>"5:00 PM"</f>
        <v>5:00 PM</v>
      </c>
      <c r="BX920" t="s">
        <v>360</v>
      </c>
      <c r="BY920">
        <v>0</v>
      </c>
      <c r="BZ920">
        <v>36</v>
      </c>
      <c r="CA920" t="s">
        <v>138</v>
      </c>
      <c r="CB920">
        <v>2</v>
      </c>
      <c r="CC920" s="2" t="s">
        <v>9129</v>
      </c>
      <c r="CD920" t="s">
        <v>2052</v>
      </c>
      <c r="CF920" t="s">
        <v>128</v>
      </c>
      <c r="CG920" t="s">
        <v>120</v>
      </c>
      <c r="CH920" s="3">
        <v>96950</v>
      </c>
      <c r="CI920" s="4">
        <v>17.48</v>
      </c>
      <c r="CJ920" s="4">
        <v>17.48</v>
      </c>
      <c r="CM920" t="s">
        <v>136</v>
      </c>
      <c r="CN920" t="s">
        <v>224</v>
      </c>
      <c r="CO920" t="s">
        <v>137</v>
      </c>
      <c r="CQ920" t="s">
        <v>115</v>
      </c>
      <c r="CR920" t="s">
        <v>138</v>
      </c>
      <c r="CS920" t="s">
        <v>139</v>
      </c>
      <c r="CT920" t="s">
        <v>139</v>
      </c>
      <c r="CU920" t="s">
        <v>139</v>
      </c>
      <c r="CV920" t="s">
        <v>138</v>
      </c>
      <c r="CW920" t="s">
        <v>138</v>
      </c>
      <c r="CX920" s="2" t="s">
        <v>9130</v>
      </c>
      <c r="CY920" s="10">
        <v>16702368888</v>
      </c>
      <c r="CZ920" t="s">
        <v>899</v>
      </c>
      <c r="DA920" t="s">
        <v>139</v>
      </c>
      <c r="DB920" t="s">
        <v>138</v>
      </c>
      <c r="DC920" t="s">
        <v>115</v>
      </c>
    </row>
    <row r="921" spans="1:112" ht="14.45" customHeight="1" x14ac:dyDescent="0.25">
      <c r="A921" t="s">
        <v>9486</v>
      </c>
      <c r="B921" t="s">
        <v>248</v>
      </c>
      <c r="C921" s="1">
        <v>45586</v>
      </c>
      <c r="D921" s="1">
        <v>45631</v>
      </c>
      <c r="E921" t="s">
        <v>210</v>
      </c>
      <c r="F921" s="1">
        <v>45687</v>
      </c>
      <c r="G921" t="s">
        <v>115</v>
      </c>
      <c r="H921" t="s">
        <v>115</v>
      </c>
      <c r="I921" t="s">
        <v>115</v>
      </c>
      <c r="J921" t="s">
        <v>976</v>
      </c>
      <c r="L921" t="s">
        <v>977</v>
      </c>
      <c r="M921" t="s">
        <v>978</v>
      </c>
      <c r="N921" t="s">
        <v>119</v>
      </c>
      <c r="O921" t="s">
        <v>120</v>
      </c>
      <c r="P921" s="3">
        <v>96950</v>
      </c>
      <c r="Q921" t="s">
        <v>121</v>
      </c>
      <c r="S921" s="10">
        <v>16702341795</v>
      </c>
      <c r="U921" t="s">
        <v>979</v>
      </c>
      <c r="V921">
        <v>56179</v>
      </c>
      <c r="W921" t="s">
        <v>123</v>
      </c>
      <c r="Y921" t="s">
        <v>215</v>
      </c>
      <c r="Z921" t="s">
        <v>148</v>
      </c>
      <c r="AA921" t="s">
        <v>980</v>
      </c>
      <c r="AB921" t="s">
        <v>981</v>
      </c>
      <c r="AC921" t="s">
        <v>2392</v>
      </c>
      <c r="AD921" t="s">
        <v>2393</v>
      </c>
      <c r="AE921" t="s">
        <v>128</v>
      </c>
      <c r="AF921" t="s">
        <v>120</v>
      </c>
      <c r="AG921" s="3">
        <v>96950</v>
      </c>
      <c r="AH921" t="s">
        <v>121</v>
      </c>
      <c r="AJ921" s="10">
        <v>16702341795</v>
      </c>
      <c r="AL921" t="s">
        <v>983</v>
      </c>
      <c r="BD921" t="str">
        <f>"37-3011.00"</f>
        <v>37-3011.00</v>
      </c>
      <c r="BE921" t="s">
        <v>927</v>
      </c>
      <c r="BF921" t="s">
        <v>9487</v>
      </c>
      <c r="BG921" t="s">
        <v>9488</v>
      </c>
      <c r="BH921">
        <v>2</v>
      </c>
      <c r="BI921">
        <v>2</v>
      </c>
      <c r="BJ921" s="1">
        <v>45689</v>
      </c>
      <c r="BK921" s="1">
        <v>46053</v>
      </c>
      <c r="BL921" s="1">
        <v>45689</v>
      </c>
      <c r="BM921" s="1">
        <v>46053</v>
      </c>
      <c r="BN921">
        <v>40</v>
      </c>
      <c r="BO921">
        <v>0</v>
      </c>
      <c r="BP921">
        <v>8</v>
      </c>
      <c r="BQ921">
        <v>8</v>
      </c>
      <c r="BR921">
        <v>8</v>
      </c>
      <c r="BS921">
        <v>8</v>
      </c>
      <c r="BT921">
        <v>8</v>
      </c>
      <c r="BU921">
        <v>0</v>
      </c>
      <c r="BV921" t="str">
        <f>"8:00 AM"</f>
        <v>8:00 AM</v>
      </c>
      <c r="BW921" t="str">
        <f>"5:00 PM"</f>
        <v>5:00 PM</v>
      </c>
      <c r="BX921" t="s">
        <v>240</v>
      </c>
      <c r="BY921">
        <v>0</v>
      </c>
      <c r="BZ921">
        <v>3</v>
      </c>
      <c r="CA921" t="s">
        <v>115</v>
      </c>
      <c r="CC921" s="2" t="s">
        <v>9489</v>
      </c>
      <c r="CD921" t="s">
        <v>9490</v>
      </c>
      <c r="CE921" t="s">
        <v>2398</v>
      </c>
      <c r="CF921" t="s">
        <v>272</v>
      </c>
      <c r="CG921" t="s">
        <v>120</v>
      </c>
      <c r="CH921" s="3">
        <v>96952</v>
      </c>
      <c r="CI921" s="4">
        <v>8.57</v>
      </c>
      <c r="CJ921" s="4">
        <v>10</v>
      </c>
      <c r="CK921" s="4">
        <v>12.86</v>
      </c>
      <c r="CL921" s="4">
        <v>15</v>
      </c>
      <c r="CM921" t="s">
        <v>136</v>
      </c>
      <c r="CN921">
        <v>0</v>
      </c>
      <c r="CO921" t="s">
        <v>137</v>
      </c>
      <c r="CQ921" t="s">
        <v>115</v>
      </c>
      <c r="CR921" t="s">
        <v>138</v>
      </c>
      <c r="CS921" t="s">
        <v>138</v>
      </c>
      <c r="CT921" t="s">
        <v>138</v>
      </c>
      <c r="CU921" t="s">
        <v>139</v>
      </c>
      <c r="CV921" t="s">
        <v>138</v>
      </c>
      <c r="CW921" t="s">
        <v>138</v>
      </c>
      <c r="CX921" t="s">
        <v>1024</v>
      </c>
      <c r="CY921" s="10">
        <v>16702341795</v>
      </c>
      <c r="CZ921" t="s">
        <v>983</v>
      </c>
      <c r="DA921" t="s">
        <v>989</v>
      </c>
      <c r="DB921" t="s">
        <v>138</v>
      </c>
      <c r="DC921" t="s">
        <v>115</v>
      </c>
    </row>
    <row r="922" spans="1:112" ht="14.45" customHeight="1" x14ac:dyDescent="0.25">
      <c r="A922" t="s">
        <v>11652</v>
      </c>
      <c r="B922" t="s">
        <v>142</v>
      </c>
      <c r="C922" s="1">
        <v>45623</v>
      </c>
      <c r="D922" s="1">
        <v>45631</v>
      </c>
      <c r="E922" t="s">
        <v>210</v>
      </c>
      <c r="F922" s="1">
        <v>45807</v>
      </c>
      <c r="G922" t="s">
        <v>115</v>
      </c>
      <c r="H922" t="s">
        <v>115</v>
      </c>
      <c r="I922" t="s">
        <v>115</v>
      </c>
      <c r="J922" t="s">
        <v>6039</v>
      </c>
      <c r="K922" t="s">
        <v>11653</v>
      </c>
      <c r="L922" t="s">
        <v>11654</v>
      </c>
      <c r="M922" t="s">
        <v>2483</v>
      </c>
      <c r="N922" t="s">
        <v>128</v>
      </c>
      <c r="O922" t="s">
        <v>120</v>
      </c>
      <c r="P922" s="3">
        <v>96950</v>
      </c>
      <c r="Q922" t="s">
        <v>121</v>
      </c>
      <c r="S922" s="10">
        <v>16702346485</v>
      </c>
      <c r="U922" t="s">
        <v>6041</v>
      </c>
      <c r="V922">
        <v>722513</v>
      </c>
      <c r="W922" t="s">
        <v>123</v>
      </c>
      <c r="Y922" t="s">
        <v>2486</v>
      </c>
      <c r="Z922" t="s">
        <v>2487</v>
      </c>
      <c r="AA922" t="s">
        <v>2488</v>
      </c>
      <c r="AB922" t="s">
        <v>516</v>
      </c>
      <c r="AC922" t="s">
        <v>11655</v>
      </c>
      <c r="AD922" t="s">
        <v>2483</v>
      </c>
      <c r="AE922" t="s">
        <v>128</v>
      </c>
      <c r="AF922" t="s">
        <v>120</v>
      </c>
      <c r="AG922" s="3">
        <v>96950</v>
      </c>
      <c r="AH922" t="s">
        <v>121</v>
      </c>
      <c r="AJ922" s="10">
        <v>16702346485</v>
      </c>
      <c r="AL922" t="s">
        <v>6042</v>
      </c>
      <c r="BD922" t="str">
        <f>"35-2011.00"</f>
        <v>35-2011.00</v>
      </c>
      <c r="BE922" t="s">
        <v>4474</v>
      </c>
      <c r="BF922" t="s">
        <v>11656</v>
      </c>
      <c r="BG922" t="s">
        <v>11657</v>
      </c>
      <c r="BH922">
        <v>1</v>
      </c>
      <c r="BJ922" s="1">
        <v>45809</v>
      </c>
      <c r="BK922" s="1">
        <v>46173</v>
      </c>
      <c r="BN922">
        <v>35</v>
      </c>
      <c r="BO922">
        <v>0</v>
      </c>
      <c r="BP922">
        <v>5</v>
      </c>
      <c r="BQ922">
        <v>6</v>
      </c>
      <c r="BR922">
        <v>6</v>
      </c>
      <c r="BS922">
        <v>6</v>
      </c>
      <c r="BT922">
        <v>6</v>
      </c>
      <c r="BU922">
        <v>6</v>
      </c>
      <c r="BV922" t="str">
        <f>"11:00 AM"</f>
        <v>11:00 AM</v>
      </c>
      <c r="BW922" t="str">
        <f>"7:00 PM"</f>
        <v>7:00 PM</v>
      </c>
      <c r="BX922" t="s">
        <v>240</v>
      </c>
      <c r="BY922">
        <v>0</v>
      </c>
      <c r="BZ922">
        <v>3</v>
      </c>
      <c r="CA922" t="s">
        <v>115</v>
      </c>
      <c r="CC922" t="s">
        <v>11658</v>
      </c>
      <c r="CD922" t="s">
        <v>11659</v>
      </c>
      <c r="CE922" t="s">
        <v>2483</v>
      </c>
      <c r="CF922" t="s">
        <v>128</v>
      </c>
      <c r="CG922" t="s">
        <v>120</v>
      </c>
      <c r="CH922" s="3">
        <v>96950</v>
      </c>
      <c r="CI922" s="4">
        <v>8.85</v>
      </c>
      <c r="CJ922" s="4">
        <v>8.85</v>
      </c>
      <c r="CK922" s="4">
        <v>13.28</v>
      </c>
      <c r="CL922" s="4">
        <v>13.28</v>
      </c>
      <c r="CM922" t="s">
        <v>136</v>
      </c>
      <c r="CO922" t="s">
        <v>137</v>
      </c>
      <c r="CQ922" t="s">
        <v>115</v>
      </c>
      <c r="CR922" t="s">
        <v>138</v>
      </c>
      <c r="CS922" t="s">
        <v>139</v>
      </c>
      <c r="CT922" t="s">
        <v>138</v>
      </c>
      <c r="CU922" t="s">
        <v>139</v>
      </c>
      <c r="CV922" t="s">
        <v>138</v>
      </c>
      <c r="CW922" t="s">
        <v>139</v>
      </c>
      <c r="CX922" t="s">
        <v>8261</v>
      </c>
      <c r="CY922" s="10">
        <v>16702346485</v>
      </c>
      <c r="CZ922" t="s">
        <v>6042</v>
      </c>
      <c r="DA922" t="s">
        <v>2494</v>
      </c>
      <c r="DB922" t="s">
        <v>138</v>
      </c>
      <c r="DC922" t="s">
        <v>115</v>
      </c>
    </row>
    <row r="923" spans="1:112" ht="14.45" customHeight="1" x14ac:dyDescent="0.25">
      <c r="A923" t="s">
        <v>11948</v>
      </c>
      <c r="B923" t="s">
        <v>158</v>
      </c>
      <c r="C923" s="1">
        <v>45588</v>
      </c>
      <c r="D923" s="1">
        <v>45631</v>
      </c>
      <c r="E923" t="s">
        <v>210</v>
      </c>
      <c r="F923" s="1">
        <v>45765</v>
      </c>
      <c r="G923" t="s">
        <v>115</v>
      </c>
      <c r="H923" t="s">
        <v>115</v>
      </c>
      <c r="I923" t="s">
        <v>115</v>
      </c>
      <c r="J923" t="s">
        <v>4256</v>
      </c>
      <c r="K923" t="s">
        <v>4257</v>
      </c>
      <c r="L923" t="s">
        <v>4258</v>
      </c>
      <c r="M923" t="s">
        <v>4259</v>
      </c>
      <c r="N923" t="s">
        <v>128</v>
      </c>
      <c r="O923" t="s">
        <v>120</v>
      </c>
      <c r="P923" s="3">
        <v>96950</v>
      </c>
      <c r="Q923" t="s">
        <v>121</v>
      </c>
      <c r="S923" s="10">
        <v>16702353285</v>
      </c>
      <c r="U923" t="s">
        <v>4260</v>
      </c>
      <c r="V923">
        <v>81111</v>
      </c>
      <c r="W923" t="s">
        <v>123</v>
      </c>
      <c r="Y923" t="s">
        <v>4261</v>
      </c>
      <c r="Z923" t="s">
        <v>4262</v>
      </c>
      <c r="AA923" t="s">
        <v>645</v>
      </c>
      <c r="AB923" t="s">
        <v>4263</v>
      </c>
      <c r="AC923" t="s">
        <v>4258</v>
      </c>
      <c r="AD923" t="s">
        <v>4259</v>
      </c>
      <c r="AE923" t="s">
        <v>128</v>
      </c>
      <c r="AF923" t="s">
        <v>120</v>
      </c>
      <c r="AG923" s="3">
        <v>96950</v>
      </c>
      <c r="AH923" t="s">
        <v>121</v>
      </c>
      <c r="AJ923" s="10">
        <v>16702353285</v>
      </c>
      <c r="AL923" t="s">
        <v>4264</v>
      </c>
      <c r="BD923" t="str">
        <f>"49-3021.00"</f>
        <v>49-3021.00</v>
      </c>
      <c r="BE923" t="s">
        <v>694</v>
      </c>
      <c r="BF923" t="s">
        <v>6026</v>
      </c>
      <c r="BG923" t="s">
        <v>6027</v>
      </c>
      <c r="BH923">
        <v>2</v>
      </c>
      <c r="BJ923" s="1">
        <v>45767</v>
      </c>
      <c r="BK923" s="1">
        <v>46131</v>
      </c>
      <c r="BN923">
        <v>40</v>
      </c>
      <c r="BO923">
        <v>0</v>
      </c>
      <c r="BP923">
        <v>8</v>
      </c>
      <c r="BQ923">
        <v>8</v>
      </c>
      <c r="BR923">
        <v>8</v>
      </c>
      <c r="BS923">
        <v>8</v>
      </c>
      <c r="BT923">
        <v>8</v>
      </c>
      <c r="BU923">
        <v>0</v>
      </c>
      <c r="BV923" t="str">
        <f>"8:00 AM"</f>
        <v>8:00 AM</v>
      </c>
      <c r="BW923" t="str">
        <f>"5:00 PM"</f>
        <v>5:00 PM</v>
      </c>
      <c r="BX923" t="s">
        <v>133</v>
      </c>
      <c r="BY923">
        <v>0</v>
      </c>
      <c r="BZ923">
        <v>12</v>
      </c>
      <c r="CA923" t="s">
        <v>115</v>
      </c>
      <c r="CC923" t="s">
        <v>240</v>
      </c>
      <c r="CD923" t="s">
        <v>4258</v>
      </c>
      <c r="CE923" t="s">
        <v>4259</v>
      </c>
      <c r="CF923" t="s">
        <v>128</v>
      </c>
      <c r="CG923" t="s">
        <v>120</v>
      </c>
      <c r="CH923" s="3">
        <v>96950</v>
      </c>
      <c r="CI923" s="4">
        <v>11.18</v>
      </c>
      <c r="CJ923" s="4">
        <v>11.18</v>
      </c>
      <c r="CK923" s="4">
        <v>16.77</v>
      </c>
      <c r="CL923" s="4">
        <v>16.77</v>
      </c>
      <c r="CM923" t="s">
        <v>136</v>
      </c>
      <c r="CN923" t="s">
        <v>224</v>
      </c>
      <c r="CO923" t="s">
        <v>137</v>
      </c>
      <c r="CQ923" t="s">
        <v>115</v>
      </c>
      <c r="CR923" t="s">
        <v>138</v>
      </c>
      <c r="CS923" t="s">
        <v>139</v>
      </c>
      <c r="CT923" t="s">
        <v>138</v>
      </c>
      <c r="CU923" t="s">
        <v>139</v>
      </c>
      <c r="CV923" t="s">
        <v>138</v>
      </c>
      <c r="CW923" t="s">
        <v>139</v>
      </c>
      <c r="CX923" t="s">
        <v>1432</v>
      </c>
      <c r="CY923" s="10">
        <v>16702353285</v>
      </c>
      <c r="CZ923" t="s">
        <v>4264</v>
      </c>
      <c r="DA923" t="s">
        <v>139</v>
      </c>
      <c r="DB923" t="s">
        <v>138</v>
      </c>
      <c r="DC923" t="s">
        <v>115</v>
      </c>
      <c r="DD923" t="s">
        <v>4261</v>
      </c>
      <c r="DE923" t="s">
        <v>4262</v>
      </c>
      <c r="DF923" t="s">
        <v>276</v>
      </c>
      <c r="DG923" t="s">
        <v>439</v>
      </c>
      <c r="DH923" t="s">
        <v>139</v>
      </c>
    </row>
    <row r="924" spans="1:112" ht="14.45" customHeight="1" x14ac:dyDescent="0.25">
      <c r="A924" t="s">
        <v>12673</v>
      </c>
      <c r="B924" t="s">
        <v>248</v>
      </c>
      <c r="C924" s="1">
        <v>45579</v>
      </c>
      <c r="D924" s="1">
        <v>45631</v>
      </c>
      <c r="E924" t="s">
        <v>210</v>
      </c>
      <c r="F924" s="1">
        <v>45729</v>
      </c>
      <c r="G924" t="s">
        <v>115</v>
      </c>
      <c r="H924" t="s">
        <v>115</v>
      </c>
      <c r="I924" t="s">
        <v>115</v>
      </c>
      <c r="J924" t="s">
        <v>12674</v>
      </c>
      <c r="L924" t="s">
        <v>4883</v>
      </c>
      <c r="M924" t="s">
        <v>12675</v>
      </c>
      <c r="N924" t="s">
        <v>128</v>
      </c>
      <c r="O924" t="s">
        <v>120</v>
      </c>
      <c r="P924" s="3">
        <v>96950</v>
      </c>
      <c r="Q924" t="s">
        <v>121</v>
      </c>
      <c r="S924" s="10">
        <v>16702351234</v>
      </c>
      <c r="U924" t="s">
        <v>10754</v>
      </c>
      <c r="V924">
        <v>4413</v>
      </c>
      <c r="W924" t="s">
        <v>123</v>
      </c>
      <c r="Y924" t="s">
        <v>12676</v>
      </c>
      <c r="Z924" t="s">
        <v>12677</v>
      </c>
      <c r="AB924" t="s">
        <v>126</v>
      </c>
      <c r="AC924" t="s">
        <v>12678</v>
      </c>
      <c r="AD924" t="s">
        <v>12675</v>
      </c>
      <c r="AE924" t="s">
        <v>128</v>
      </c>
      <c r="AF924" t="s">
        <v>120</v>
      </c>
      <c r="AG924" s="3">
        <v>96950</v>
      </c>
      <c r="AH924" t="s">
        <v>121</v>
      </c>
      <c r="AJ924" s="10">
        <v>16702351234</v>
      </c>
      <c r="AL924" t="s">
        <v>10756</v>
      </c>
      <c r="BD924" t="str">
        <f>"49-3023.00"</f>
        <v>49-3023.00</v>
      </c>
      <c r="BE924" t="s">
        <v>2122</v>
      </c>
      <c r="BF924" t="s">
        <v>12679</v>
      </c>
      <c r="BG924" t="s">
        <v>7115</v>
      </c>
      <c r="BH924">
        <v>1</v>
      </c>
      <c r="BI924">
        <v>1</v>
      </c>
      <c r="BJ924" s="1">
        <v>45731</v>
      </c>
      <c r="BK924" s="1">
        <v>46095</v>
      </c>
      <c r="BL924" s="1">
        <v>45731</v>
      </c>
      <c r="BM924" s="1">
        <v>46095</v>
      </c>
      <c r="BN924">
        <v>40</v>
      </c>
      <c r="BO924">
        <v>0</v>
      </c>
      <c r="BP924">
        <v>8</v>
      </c>
      <c r="BQ924">
        <v>8</v>
      </c>
      <c r="BR924">
        <v>8</v>
      </c>
      <c r="BS924">
        <v>8</v>
      </c>
      <c r="BT924">
        <v>8</v>
      </c>
      <c r="BU924">
        <v>0</v>
      </c>
      <c r="BV924" t="str">
        <f>"8:00 AM"</f>
        <v>8:00 AM</v>
      </c>
      <c r="BW924" t="str">
        <f>"5:00 PM"</f>
        <v>5:00 PM</v>
      </c>
      <c r="BX924" t="s">
        <v>133</v>
      </c>
      <c r="BY924">
        <v>0</v>
      </c>
      <c r="BZ924">
        <v>24</v>
      </c>
      <c r="CA924" t="s">
        <v>115</v>
      </c>
      <c r="CC924" t="s">
        <v>12680</v>
      </c>
      <c r="CD924" t="s">
        <v>4883</v>
      </c>
      <c r="CE924" t="s">
        <v>139</v>
      </c>
      <c r="CF924" t="s">
        <v>128</v>
      </c>
      <c r="CG924" t="s">
        <v>120</v>
      </c>
      <c r="CH924" s="3">
        <v>96950</v>
      </c>
      <c r="CI924" s="4">
        <v>11.01</v>
      </c>
      <c r="CJ924" s="4">
        <v>11.01</v>
      </c>
      <c r="CK924" s="4">
        <v>16.52</v>
      </c>
      <c r="CL924" s="4">
        <v>16.52</v>
      </c>
      <c r="CM924" t="s">
        <v>136</v>
      </c>
      <c r="CN924" t="s">
        <v>139</v>
      </c>
      <c r="CO924" t="s">
        <v>137</v>
      </c>
      <c r="CQ924" t="s">
        <v>115</v>
      </c>
      <c r="CR924" t="s">
        <v>138</v>
      </c>
      <c r="CS924" t="s">
        <v>139</v>
      </c>
      <c r="CT924" t="s">
        <v>138</v>
      </c>
      <c r="CU924" t="s">
        <v>139</v>
      </c>
      <c r="CV924" t="s">
        <v>138</v>
      </c>
      <c r="CW924" t="s">
        <v>139</v>
      </c>
      <c r="CX924" t="s">
        <v>2126</v>
      </c>
      <c r="CY924" s="10">
        <v>16702351234</v>
      </c>
      <c r="CZ924" t="s">
        <v>10756</v>
      </c>
      <c r="DA924" t="s">
        <v>417</v>
      </c>
      <c r="DB924" t="s">
        <v>138</v>
      </c>
      <c r="DC924" t="s">
        <v>115</v>
      </c>
      <c r="DD924" t="s">
        <v>2127</v>
      </c>
      <c r="DE924" t="s">
        <v>2128</v>
      </c>
      <c r="DF924" t="s">
        <v>420</v>
      </c>
      <c r="DG924" t="s">
        <v>7094</v>
      </c>
      <c r="DH924" t="s">
        <v>422</v>
      </c>
    </row>
    <row r="925" spans="1:112" ht="14.45" customHeight="1" x14ac:dyDescent="0.25">
      <c r="A925" t="s">
        <v>12919</v>
      </c>
      <c r="B925" t="s">
        <v>1155</v>
      </c>
      <c r="C925" s="1">
        <v>45581</v>
      </c>
      <c r="D925" s="1">
        <v>45631</v>
      </c>
      <c r="E925" t="s">
        <v>210</v>
      </c>
      <c r="F925" s="1">
        <v>45564</v>
      </c>
      <c r="G925" t="s">
        <v>115</v>
      </c>
      <c r="H925" t="s">
        <v>115</v>
      </c>
      <c r="I925" t="s">
        <v>115</v>
      </c>
      <c r="J925" t="s">
        <v>1436</v>
      </c>
      <c r="L925" t="s">
        <v>1437</v>
      </c>
      <c r="M925" t="s">
        <v>1438</v>
      </c>
      <c r="N925" t="s">
        <v>128</v>
      </c>
      <c r="O925" t="s">
        <v>120</v>
      </c>
      <c r="P925" s="3">
        <v>96950</v>
      </c>
      <c r="Q925" t="s">
        <v>121</v>
      </c>
      <c r="S925" s="10">
        <v>16702858730</v>
      </c>
      <c r="U925" t="s">
        <v>1439</v>
      </c>
      <c r="V925">
        <v>561320</v>
      </c>
      <c r="W925" t="s">
        <v>123</v>
      </c>
      <c r="Y925" t="s">
        <v>1440</v>
      </c>
      <c r="Z925" t="s">
        <v>1441</v>
      </c>
      <c r="AA925" t="s">
        <v>1442</v>
      </c>
      <c r="AB925" t="s">
        <v>448</v>
      </c>
      <c r="AC925" t="s">
        <v>1437</v>
      </c>
      <c r="AD925" t="s">
        <v>1438</v>
      </c>
      <c r="AE925" t="s">
        <v>128</v>
      </c>
      <c r="AF925" t="s">
        <v>120</v>
      </c>
      <c r="AG925" s="3">
        <v>96950</v>
      </c>
      <c r="AH925" t="s">
        <v>121</v>
      </c>
      <c r="AJ925" s="10">
        <v>16702858730</v>
      </c>
      <c r="AL925" t="s">
        <v>1443</v>
      </c>
      <c r="BD925" t="str">
        <f>"37-2012.00"</f>
        <v>37-2012.00</v>
      </c>
      <c r="BE925" t="s">
        <v>647</v>
      </c>
      <c r="BF925" t="s">
        <v>1444</v>
      </c>
      <c r="BG925" t="s">
        <v>2395</v>
      </c>
      <c r="BH925">
        <v>19</v>
      </c>
      <c r="BI925">
        <v>17</v>
      </c>
      <c r="BJ925" s="1">
        <v>45566</v>
      </c>
      <c r="BK925" s="1">
        <v>45930</v>
      </c>
      <c r="BL925" s="1">
        <v>45631</v>
      </c>
      <c r="BM925" s="1">
        <v>45930</v>
      </c>
      <c r="BN925">
        <v>35</v>
      </c>
      <c r="BO925">
        <v>0</v>
      </c>
      <c r="BP925">
        <v>7</v>
      </c>
      <c r="BQ925">
        <v>7</v>
      </c>
      <c r="BR925">
        <v>7</v>
      </c>
      <c r="BS925">
        <v>7</v>
      </c>
      <c r="BT925">
        <v>7</v>
      </c>
      <c r="BU925">
        <v>0</v>
      </c>
      <c r="BV925" t="str">
        <f>"9:00 AM"</f>
        <v>9:00 AM</v>
      </c>
      <c r="BW925" t="str">
        <f>"5:00 PM"</f>
        <v>5:00 PM</v>
      </c>
      <c r="BX925" t="s">
        <v>240</v>
      </c>
      <c r="BY925">
        <v>0</v>
      </c>
      <c r="BZ925">
        <v>3</v>
      </c>
      <c r="CA925" t="s">
        <v>115</v>
      </c>
      <c r="CC925" s="2" t="s">
        <v>5794</v>
      </c>
      <c r="CD925" t="s">
        <v>1447</v>
      </c>
      <c r="CE925" t="s">
        <v>1448</v>
      </c>
      <c r="CF925" t="s">
        <v>128</v>
      </c>
      <c r="CG925" t="s">
        <v>120</v>
      </c>
      <c r="CH925" s="3">
        <v>96950</v>
      </c>
      <c r="CI925" s="4">
        <v>7.77</v>
      </c>
      <c r="CJ925" s="4">
        <v>7.77</v>
      </c>
      <c r="CK925" s="4">
        <v>11.66</v>
      </c>
      <c r="CL925" s="4">
        <v>11.66</v>
      </c>
      <c r="CM925" t="s">
        <v>136</v>
      </c>
      <c r="CN925" t="s">
        <v>224</v>
      </c>
      <c r="CO925" t="s">
        <v>137</v>
      </c>
      <c r="CQ925" t="s">
        <v>115</v>
      </c>
      <c r="CR925" t="s">
        <v>138</v>
      </c>
      <c r="CS925" t="s">
        <v>139</v>
      </c>
      <c r="CT925" t="s">
        <v>138</v>
      </c>
      <c r="CU925" t="s">
        <v>139</v>
      </c>
      <c r="CV925" t="s">
        <v>138</v>
      </c>
      <c r="CW925" t="s">
        <v>139</v>
      </c>
      <c r="CX925" s="2" t="s">
        <v>1449</v>
      </c>
      <c r="CY925" s="10">
        <v>16702858730</v>
      </c>
      <c r="CZ925" t="s">
        <v>1443</v>
      </c>
      <c r="DA925" t="s">
        <v>331</v>
      </c>
      <c r="DB925" t="s">
        <v>138</v>
      </c>
      <c r="DC925" t="s">
        <v>115</v>
      </c>
    </row>
    <row r="926" spans="1:112" ht="14.45" customHeight="1" x14ac:dyDescent="0.25">
      <c r="A926" t="s">
        <v>1238</v>
      </c>
      <c r="B926" t="s">
        <v>158</v>
      </c>
      <c r="C926" s="1">
        <v>45406</v>
      </c>
      <c r="D926" s="1">
        <v>45632</v>
      </c>
      <c r="E926" t="s">
        <v>210</v>
      </c>
      <c r="F926" s="1">
        <v>45564</v>
      </c>
      <c r="G926" t="s">
        <v>115</v>
      </c>
      <c r="H926" t="s">
        <v>115</v>
      </c>
      <c r="I926" t="s">
        <v>115</v>
      </c>
      <c r="J926" t="s">
        <v>1239</v>
      </c>
      <c r="K926" t="s">
        <v>1240</v>
      </c>
      <c r="L926" t="s">
        <v>1241</v>
      </c>
      <c r="N926" t="s">
        <v>128</v>
      </c>
      <c r="O926" t="s">
        <v>120</v>
      </c>
      <c r="P926" s="3">
        <v>96950</v>
      </c>
      <c r="Q926" t="s">
        <v>121</v>
      </c>
      <c r="S926" s="10">
        <v>16707833052</v>
      </c>
      <c r="U926" t="s">
        <v>1242</v>
      </c>
      <c r="V926">
        <v>541219</v>
      </c>
      <c r="W926" t="s">
        <v>123</v>
      </c>
      <c r="Y926" t="s">
        <v>1243</v>
      </c>
      <c r="Z926" t="s">
        <v>1244</v>
      </c>
      <c r="AB926" t="s">
        <v>218</v>
      </c>
      <c r="AC926" t="s">
        <v>1241</v>
      </c>
      <c r="AE926" t="s">
        <v>128</v>
      </c>
      <c r="AF926" t="s">
        <v>120</v>
      </c>
      <c r="AG926" s="3">
        <v>96950</v>
      </c>
      <c r="AH926" t="s">
        <v>121</v>
      </c>
      <c r="AJ926" s="10">
        <v>16707833052</v>
      </c>
      <c r="AL926" t="s">
        <v>1245</v>
      </c>
      <c r="BD926" t="str">
        <f>"43-3031.00"</f>
        <v>43-3031.00</v>
      </c>
      <c r="BE926" t="s">
        <v>387</v>
      </c>
      <c r="BF926" t="s">
        <v>1246</v>
      </c>
      <c r="BG926" t="s">
        <v>1247</v>
      </c>
      <c r="BH926">
        <v>6</v>
      </c>
      <c r="BJ926" s="1">
        <v>45566</v>
      </c>
      <c r="BK926" s="1">
        <v>45930</v>
      </c>
      <c r="BN926">
        <v>35</v>
      </c>
      <c r="BO926">
        <v>0</v>
      </c>
      <c r="BP926">
        <v>7</v>
      </c>
      <c r="BQ926">
        <v>7</v>
      </c>
      <c r="BR926">
        <v>7</v>
      </c>
      <c r="BS926">
        <v>7</v>
      </c>
      <c r="BT926">
        <v>7</v>
      </c>
      <c r="BU926">
        <v>0</v>
      </c>
      <c r="BV926" t="str">
        <f>"9:00 AM"</f>
        <v>9:00 AM</v>
      </c>
      <c r="BW926" t="str">
        <f>"4:00 PM"</f>
        <v>4:00 PM</v>
      </c>
      <c r="BX926" t="s">
        <v>133</v>
      </c>
      <c r="BY926">
        <v>0</v>
      </c>
      <c r="BZ926">
        <v>24</v>
      </c>
      <c r="CA926" t="s">
        <v>115</v>
      </c>
      <c r="CC926" t="s">
        <v>1248</v>
      </c>
      <c r="CD926" t="s">
        <v>1249</v>
      </c>
      <c r="CF926" t="s">
        <v>128</v>
      </c>
      <c r="CG926" t="s">
        <v>120</v>
      </c>
      <c r="CH926" s="3">
        <v>96950</v>
      </c>
      <c r="CI926" s="4">
        <v>11.43</v>
      </c>
      <c r="CJ926" s="4">
        <v>11.43</v>
      </c>
      <c r="CK926" s="4">
        <v>17.149999999999999</v>
      </c>
      <c r="CL926" s="4">
        <v>17.149999999999999</v>
      </c>
      <c r="CM926" t="s">
        <v>136</v>
      </c>
      <c r="CN926" t="s">
        <v>224</v>
      </c>
      <c r="CO926" t="s">
        <v>137</v>
      </c>
      <c r="CQ926" t="s">
        <v>115</v>
      </c>
      <c r="CR926" t="s">
        <v>138</v>
      </c>
      <c r="CS926" t="s">
        <v>139</v>
      </c>
      <c r="CT926" t="s">
        <v>138</v>
      </c>
      <c r="CU926" t="s">
        <v>139</v>
      </c>
      <c r="CV926" t="s">
        <v>138</v>
      </c>
      <c r="CW926" t="s">
        <v>139</v>
      </c>
      <c r="CX926" t="s">
        <v>1250</v>
      </c>
      <c r="CY926" s="10">
        <v>16702353052</v>
      </c>
      <c r="CZ926" t="s">
        <v>1251</v>
      </c>
      <c r="DA926" t="s">
        <v>139</v>
      </c>
      <c r="DB926" t="s">
        <v>138</v>
      </c>
      <c r="DC926" t="s">
        <v>115</v>
      </c>
    </row>
    <row r="927" spans="1:112" ht="14.45" customHeight="1" x14ac:dyDescent="0.25">
      <c r="A927" t="s">
        <v>3605</v>
      </c>
      <c r="B927" t="s">
        <v>1155</v>
      </c>
      <c r="C927" s="1">
        <v>45588</v>
      </c>
      <c r="D927" s="1">
        <v>45632</v>
      </c>
      <c r="E927" t="s">
        <v>210</v>
      </c>
      <c r="F927" s="1">
        <v>45746</v>
      </c>
      <c r="G927" t="s">
        <v>115</v>
      </c>
      <c r="H927" t="s">
        <v>115</v>
      </c>
      <c r="I927" t="s">
        <v>115</v>
      </c>
      <c r="J927" t="s">
        <v>637</v>
      </c>
      <c r="K927" t="s">
        <v>638</v>
      </c>
      <c r="L927" t="s">
        <v>639</v>
      </c>
      <c r="M927" t="s">
        <v>640</v>
      </c>
      <c r="N927" t="s">
        <v>128</v>
      </c>
      <c r="O927" t="s">
        <v>120</v>
      </c>
      <c r="P927" s="3">
        <v>96950</v>
      </c>
      <c r="Q927" t="s">
        <v>121</v>
      </c>
      <c r="S927" s="10">
        <v>16702881463</v>
      </c>
      <c r="U927" t="s">
        <v>642</v>
      </c>
      <c r="V927">
        <v>236116</v>
      </c>
      <c r="W927" t="s">
        <v>123</v>
      </c>
      <c r="Y927" t="s">
        <v>643</v>
      </c>
      <c r="Z927" t="s">
        <v>644</v>
      </c>
      <c r="AA927" t="s">
        <v>645</v>
      </c>
      <c r="AB927" t="s">
        <v>516</v>
      </c>
      <c r="AC927" t="s">
        <v>639</v>
      </c>
      <c r="AD927" t="s">
        <v>3606</v>
      </c>
      <c r="AE927" t="s">
        <v>128</v>
      </c>
      <c r="AF927" t="s">
        <v>120</v>
      </c>
      <c r="AG927" s="3">
        <v>96950</v>
      </c>
      <c r="AH927" t="s">
        <v>121</v>
      </c>
      <c r="AJ927" s="10">
        <v>16702881463</v>
      </c>
      <c r="AL927" t="s">
        <v>3607</v>
      </c>
      <c r="BD927" t="str">
        <f>"49-9071.00"</f>
        <v>49-9071.00</v>
      </c>
      <c r="BE927" t="s">
        <v>169</v>
      </c>
      <c r="BF927" t="s">
        <v>3608</v>
      </c>
      <c r="BG927" t="s">
        <v>1404</v>
      </c>
      <c r="BH927">
        <v>10</v>
      </c>
      <c r="BI927">
        <v>9</v>
      </c>
      <c r="BJ927" s="1">
        <v>45748</v>
      </c>
      <c r="BK927" s="1">
        <v>46112</v>
      </c>
      <c r="BL927" s="1">
        <v>45748</v>
      </c>
      <c r="BM927" s="1">
        <v>46112</v>
      </c>
      <c r="BN927">
        <v>35</v>
      </c>
      <c r="BO927">
        <v>0</v>
      </c>
      <c r="BP927">
        <v>7</v>
      </c>
      <c r="BQ927">
        <v>7</v>
      </c>
      <c r="BR927">
        <v>7</v>
      </c>
      <c r="BS927">
        <v>7</v>
      </c>
      <c r="BT927">
        <v>7</v>
      </c>
      <c r="BU927">
        <v>0</v>
      </c>
      <c r="BV927" t="str">
        <f>"8:30 AM"</f>
        <v>8:30 AM</v>
      </c>
      <c r="BW927" t="str">
        <f>"4:30 PM"</f>
        <v>4:30 PM</v>
      </c>
      <c r="BX927" t="s">
        <v>133</v>
      </c>
      <c r="BY927">
        <v>0</v>
      </c>
      <c r="BZ927">
        <v>6</v>
      </c>
      <c r="CA927" t="s">
        <v>115</v>
      </c>
      <c r="CC927" s="2" t="s">
        <v>3609</v>
      </c>
      <c r="CD927" t="s">
        <v>1978</v>
      </c>
      <c r="CF927" t="s">
        <v>128</v>
      </c>
      <c r="CG927" t="s">
        <v>120</v>
      </c>
      <c r="CH927" s="3">
        <v>96950</v>
      </c>
      <c r="CI927" s="4">
        <v>9.75</v>
      </c>
      <c r="CJ927" s="4">
        <v>9.75</v>
      </c>
      <c r="CK927" s="4">
        <v>14.63</v>
      </c>
      <c r="CL927" s="4">
        <v>14.63</v>
      </c>
      <c r="CM927" t="s">
        <v>136</v>
      </c>
      <c r="CN927" t="s">
        <v>224</v>
      </c>
      <c r="CO927" t="s">
        <v>137</v>
      </c>
      <c r="CQ927" t="s">
        <v>115</v>
      </c>
      <c r="CR927" t="s">
        <v>138</v>
      </c>
      <c r="CS927" t="s">
        <v>139</v>
      </c>
      <c r="CT927" t="s">
        <v>138</v>
      </c>
      <c r="CU927" t="s">
        <v>139</v>
      </c>
      <c r="CV927" t="s">
        <v>138</v>
      </c>
      <c r="CW927" t="s">
        <v>139</v>
      </c>
      <c r="CX927" s="2" t="s">
        <v>3610</v>
      </c>
      <c r="CY927" s="10">
        <v>16702881463</v>
      </c>
      <c r="CZ927" t="s">
        <v>646</v>
      </c>
      <c r="DA927" t="s">
        <v>139</v>
      </c>
      <c r="DB927" t="s">
        <v>138</v>
      </c>
      <c r="DC927" t="s">
        <v>115</v>
      </c>
    </row>
    <row r="928" spans="1:112" ht="14.45" customHeight="1" x14ac:dyDescent="0.25">
      <c r="A928" t="s">
        <v>3638</v>
      </c>
      <c r="B928" t="s">
        <v>142</v>
      </c>
      <c r="C928" s="1">
        <v>45626</v>
      </c>
      <c r="D928" s="1">
        <v>45632</v>
      </c>
      <c r="E928" t="s">
        <v>114</v>
      </c>
      <c r="G928" t="s">
        <v>115</v>
      </c>
      <c r="H928" t="s">
        <v>115</v>
      </c>
      <c r="I928" t="s">
        <v>115</v>
      </c>
      <c r="J928" t="s">
        <v>495</v>
      </c>
      <c r="L928" t="s">
        <v>496</v>
      </c>
      <c r="M928" t="s">
        <v>497</v>
      </c>
      <c r="N928" t="s">
        <v>119</v>
      </c>
      <c r="O928" t="s">
        <v>120</v>
      </c>
      <c r="P928" s="3">
        <v>96950</v>
      </c>
      <c r="Q928" t="s">
        <v>121</v>
      </c>
      <c r="S928" s="10">
        <v>16702337297</v>
      </c>
      <c r="U928" t="s">
        <v>498</v>
      </c>
      <c r="V928">
        <v>56152</v>
      </c>
      <c r="W928" t="s">
        <v>123</v>
      </c>
      <c r="Y928" t="s">
        <v>499</v>
      </c>
      <c r="Z928" t="s">
        <v>199</v>
      </c>
      <c r="AB928" t="s">
        <v>500</v>
      </c>
      <c r="AC928" t="s">
        <v>496</v>
      </c>
      <c r="AD928" t="s">
        <v>497</v>
      </c>
      <c r="AE928" t="s">
        <v>119</v>
      </c>
      <c r="AF928" t="s">
        <v>120</v>
      </c>
      <c r="AG928" s="3">
        <v>96950</v>
      </c>
      <c r="AH928" t="s">
        <v>121</v>
      </c>
      <c r="AJ928" s="10">
        <v>16702353712</v>
      </c>
      <c r="AL928" t="s">
        <v>501</v>
      </c>
      <c r="BD928" t="str">
        <f>"39-1014.00"</f>
        <v>39-1014.00</v>
      </c>
      <c r="BE928" t="s">
        <v>605</v>
      </c>
      <c r="BF928" t="s">
        <v>606</v>
      </c>
      <c r="BG928" t="s">
        <v>607</v>
      </c>
      <c r="BH928">
        <v>2</v>
      </c>
      <c r="BJ928" s="1">
        <v>45809</v>
      </c>
      <c r="BK928" s="1">
        <v>46173</v>
      </c>
      <c r="BN928">
        <v>35</v>
      </c>
      <c r="BO928">
        <v>0</v>
      </c>
      <c r="BP928">
        <v>7</v>
      </c>
      <c r="BQ928">
        <v>7</v>
      </c>
      <c r="BR928">
        <v>7</v>
      </c>
      <c r="BS928">
        <v>7</v>
      </c>
      <c r="BT928">
        <v>7</v>
      </c>
      <c r="BU928">
        <v>0</v>
      </c>
      <c r="BV928" t="str">
        <f>"8:00 AM"</f>
        <v>8:00 AM</v>
      </c>
      <c r="BW928" t="str">
        <f>"4:00 PM"</f>
        <v>4:00 PM</v>
      </c>
      <c r="BX928" t="s">
        <v>360</v>
      </c>
      <c r="BY928">
        <v>3</v>
      </c>
      <c r="BZ928">
        <v>12</v>
      </c>
      <c r="CA928" t="s">
        <v>138</v>
      </c>
      <c r="CB928">
        <v>5</v>
      </c>
      <c r="CC928" t="s">
        <v>3639</v>
      </c>
      <c r="CD928" t="s">
        <v>496</v>
      </c>
      <c r="CE928" t="s">
        <v>497</v>
      </c>
      <c r="CF928" t="s">
        <v>119</v>
      </c>
      <c r="CG928" t="s">
        <v>120</v>
      </c>
      <c r="CH928" s="3">
        <v>96950</v>
      </c>
      <c r="CI928" s="4">
        <v>2548</v>
      </c>
      <c r="CJ928" s="4">
        <v>3000</v>
      </c>
      <c r="CM928" t="s">
        <v>609</v>
      </c>
      <c r="CN928" t="s">
        <v>610</v>
      </c>
      <c r="CO928" t="s">
        <v>137</v>
      </c>
      <c r="CQ928" t="s">
        <v>115</v>
      </c>
      <c r="CR928" t="s">
        <v>138</v>
      </c>
      <c r="CS928" t="s">
        <v>139</v>
      </c>
      <c r="CT928" t="s">
        <v>139</v>
      </c>
      <c r="CU928" t="s">
        <v>138</v>
      </c>
      <c r="CV928" t="s">
        <v>138</v>
      </c>
      <c r="CW928" t="s">
        <v>139</v>
      </c>
      <c r="CX928" t="s">
        <v>611</v>
      </c>
      <c r="CY928" s="10">
        <v>16702353712</v>
      </c>
      <c r="CZ928" t="s">
        <v>508</v>
      </c>
      <c r="DA928" t="s">
        <v>451</v>
      </c>
      <c r="DB928" t="s">
        <v>138</v>
      </c>
      <c r="DC928" t="s">
        <v>115</v>
      </c>
      <c r="DD928" t="s">
        <v>499</v>
      </c>
      <c r="DE928" t="s">
        <v>199</v>
      </c>
      <c r="DG928" t="s">
        <v>495</v>
      </c>
      <c r="DH928" t="s">
        <v>501</v>
      </c>
    </row>
    <row r="929" spans="1:112" ht="14.45" customHeight="1" x14ac:dyDescent="0.25">
      <c r="A929" t="s">
        <v>5970</v>
      </c>
      <c r="B929" t="s">
        <v>248</v>
      </c>
      <c r="C929" s="1">
        <v>45586</v>
      </c>
      <c r="D929" s="1">
        <v>45632</v>
      </c>
      <c r="E929" t="s">
        <v>210</v>
      </c>
      <c r="F929" s="1">
        <v>45687</v>
      </c>
      <c r="G929" t="s">
        <v>115</v>
      </c>
      <c r="H929" t="s">
        <v>115</v>
      </c>
      <c r="I929" t="s">
        <v>115</v>
      </c>
      <c r="J929" t="s">
        <v>976</v>
      </c>
      <c r="L929" t="s">
        <v>977</v>
      </c>
      <c r="M929" t="s">
        <v>978</v>
      </c>
      <c r="N929" t="s">
        <v>119</v>
      </c>
      <c r="O929" t="s">
        <v>120</v>
      </c>
      <c r="P929" s="3">
        <v>96950</v>
      </c>
      <c r="Q929" t="s">
        <v>121</v>
      </c>
      <c r="S929" s="10">
        <v>16702341795</v>
      </c>
      <c r="U929" t="s">
        <v>979</v>
      </c>
      <c r="V929">
        <v>722511</v>
      </c>
      <c r="W929" t="s">
        <v>123</v>
      </c>
      <c r="Y929" t="s">
        <v>215</v>
      </c>
      <c r="Z929" t="s">
        <v>148</v>
      </c>
      <c r="AA929" t="s">
        <v>980</v>
      </c>
      <c r="AB929" t="s">
        <v>981</v>
      </c>
      <c r="AC929" t="s">
        <v>2392</v>
      </c>
      <c r="AD929" t="s">
        <v>2393</v>
      </c>
      <c r="AE929" t="s">
        <v>128</v>
      </c>
      <c r="AF929" t="s">
        <v>120</v>
      </c>
      <c r="AG929" s="3">
        <v>96950</v>
      </c>
      <c r="AH929" t="s">
        <v>121</v>
      </c>
      <c r="AJ929" s="10">
        <v>16702341795</v>
      </c>
      <c r="AL929" t="s">
        <v>983</v>
      </c>
      <c r="BD929" t="str">
        <f>"35-1012.00"</f>
        <v>35-1012.00</v>
      </c>
      <c r="BE929" t="s">
        <v>3493</v>
      </c>
      <c r="BF929" t="s">
        <v>3494</v>
      </c>
      <c r="BG929" t="s">
        <v>3919</v>
      </c>
      <c r="BH929">
        <v>2</v>
      </c>
      <c r="BI929">
        <v>2</v>
      </c>
      <c r="BJ929" s="1">
        <v>45689</v>
      </c>
      <c r="BK929" s="1">
        <v>46053</v>
      </c>
      <c r="BL929" s="1">
        <v>45689</v>
      </c>
      <c r="BM929" s="1">
        <v>46053</v>
      </c>
      <c r="BN929">
        <v>35</v>
      </c>
      <c r="BO929">
        <v>0</v>
      </c>
      <c r="BP929">
        <v>6</v>
      </c>
      <c r="BQ929">
        <v>6</v>
      </c>
      <c r="BR929">
        <v>6</v>
      </c>
      <c r="BS929">
        <v>6</v>
      </c>
      <c r="BT929">
        <v>6</v>
      </c>
      <c r="BU929">
        <v>5</v>
      </c>
      <c r="BV929" t="str">
        <f>"8:00 AM"</f>
        <v>8:00 AM</v>
      </c>
      <c r="BW929" t="str">
        <f>"3:00 PM"</f>
        <v>3:00 PM</v>
      </c>
      <c r="BX929" t="s">
        <v>133</v>
      </c>
      <c r="BY929">
        <v>0</v>
      </c>
      <c r="BZ929">
        <v>12</v>
      </c>
      <c r="CA929" t="s">
        <v>138</v>
      </c>
      <c r="CB929">
        <v>10</v>
      </c>
      <c r="CC929" t="s">
        <v>3495</v>
      </c>
      <c r="CD929" t="s">
        <v>5971</v>
      </c>
      <c r="CE929" t="s">
        <v>977</v>
      </c>
      <c r="CF929" t="s">
        <v>290</v>
      </c>
      <c r="CG929" t="s">
        <v>120</v>
      </c>
      <c r="CH929" s="3">
        <v>96952</v>
      </c>
      <c r="CI929" s="4">
        <v>10.6</v>
      </c>
      <c r="CJ929" s="4">
        <v>11</v>
      </c>
      <c r="CK929" s="4">
        <v>15.9</v>
      </c>
      <c r="CL929" s="4">
        <v>16.5</v>
      </c>
      <c r="CM929" t="s">
        <v>136</v>
      </c>
      <c r="CN929" t="s">
        <v>240</v>
      </c>
      <c r="CO929" t="s">
        <v>137</v>
      </c>
      <c r="CQ929" t="s">
        <v>115</v>
      </c>
      <c r="CR929" t="s">
        <v>138</v>
      </c>
      <c r="CS929" t="s">
        <v>138</v>
      </c>
      <c r="CT929" t="s">
        <v>138</v>
      </c>
      <c r="CU929" t="s">
        <v>139</v>
      </c>
      <c r="CV929" t="s">
        <v>138</v>
      </c>
      <c r="CW929" t="s">
        <v>138</v>
      </c>
      <c r="CX929" t="s">
        <v>1011</v>
      </c>
      <c r="CY929" s="10">
        <v>16702341795</v>
      </c>
      <c r="CZ929" t="s">
        <v>983</v>
      </c>
      <c r="DA929" t="s">
        <v>989</v>
      </c>
      <c r="DB929" t="s">
        <v>138</v>
      </c>
      <c r="DC929" t="s">
        <v>115</v>
      </c>
    </row>
    <row r="930" spans="1:112" ht="14.45" customHeight="1" x14ac:dyDescent="0.25">
      <c r="A930" t="s">
        <v>7077</v>
      </c>
      <c r="B930" t="s">
        <v>248</v>
      </c>
      <c r="C930" s="1">
        <v>45551</v>
      </c>
      <c r="D930" s="1">
        <v>45632</v>
      </c>
      <c r="E930" t="s">
        <v>210</v>
      </c>
      <c r="F930" s="1">
        <v>45687</v>
      </c>
      <c r="G930" t="s">
        <v>115</v>
      </c>
      <c r="H930" t="s">
        <v>115</v>
      </c>
      <c r="I930" t="s">
        <v>115</v>
      </c>
      <c r="J930" t="s">
        <v>7078</v>
      </c>
      <c r="K930" t="s">
        <v>7079</v>
      </c>
      <c r="L930" t="s">
        <v>7080</v>
      </c>
      <c r="M930" t="s">
        <v>7081</v>
      </c>
      <c r="N930" t="s">
        <v>119</v>
      </c>
      <c r="O930" t="s">
        <v>120</v>
      </c>
      <c r="P930" s="3">
        <v>96950</v>
      </c>
      <c r="Q930" t="s">
        <v>121</v>
      </c>
      <c r="S930" s="10">
        <v>16702352445</v>
      </c>
      <c r="U930" t="s">
        <v>7082</v>
      </c>
      <c r="V930">
        <v>812199</v>
      </c>
      <c r="W930" t="s">
        <v>123</v>
      </c>
      <c r="Y930" t="s">
        <v>7083</v>
      </c>
      <c r="Z930" t="s">
        <v>7084</v>
      </c>
      <c r="AA930" t="s">
        <v>7085</v>
      </c>
      <c r="AB930" t="s">
        <v>7086</v>
      </c>
      <c r="AC930" t="s">
        <v>7087</v>
      </c>
      <c r="AD930" t="s">
        <v>7088</v>
      </c>
      <c r="AE930" t="s">
        <v>128</v>
      </c>
      <c r="AF930" t="s">
        <v>120</v>
      </c>
      <c r="AG930" s="3">
        <v>96950</v>
      </c>
      <c r="AH930" t="s">
        <v>121</v>
      </c>
      <c r="AJ930" s="10">
        <v>16702352445</v>
      </c>
      <c r="AL930" t="s">
        <v>7089</v>
      </c>
      <c r="BD930" t="str">
        <f>"31-9011.00"</f>
        <v>31-9011.00</v>
      </c>
      <c r="BE930" t="s">
        <v>671</v>
      </c>
      <c r="BF930" t="s">
        <v>7090</v>
      </c>
      <c r="BG930" t="s">
        <v>7091</v>
      </c>
      <c r="BH930">
        <v>1</v>
      </c>
      <c r="BI930">
        <v>1</v>
      </c>
      <c r="BJ930" s="1">
        <v>45689</v>
      </c>
      <c r="BK930" s="1">
        <v>46053</v>
      </c>
      <c r="BL930" s="1">
        <v>45689</v>
      </c>
      <c r="BM930" s="1">
        <v>46053</v>
      </c>
      <c r="BN930">
        <v>35</v>
      </c>
      <c r="BO930">
        <v>7</v>
      </c>
      <c r="BP930">
        <v>0</v>
      </c>
      <c r="BQ930">
        <v>7</v>
      </c>
      <c r="BR930">
        <v>0</v>
      </c>
      <c r="BS930">
        <v>7</v>
      </c>
      <c r="BT930">
        <v>7</v>
      </c>
      <c r="BU930">
        <v>7</v>
      </c>
      <c r="BV930" t="str">
        <f>"2:00 PM"</f>
        <v>2:00 PM</v>
      </c>
      <c r="BW930" t="str">
        <f>"9:00 PM"</f>
        <v>9:00 PM</v>
      </c>
      <c r="BX930" t="s">
        <v>133</v>
      </c>
      <c r="BY930">
        <v>0</v>
      </c>
      <c r="BZ930">
        <v>24</v>
      </c>
      <c r="CA930" t="s">
        <v>115</v>
      </c>
      <c r="CC930" t="s">
        <v>7092</v>
      </c>
      <c r="CD930" t="s">
        <v>7093</v>
      </c>
      <c r="CE930" t="s">
        <v>139</v>
      </c>
      <c r="CF930" t="s">
        <v>119</v>
      </c>
      <c r="CG930" t="s">
        <v>120</v>
      </c>
      <c r="CH930" s="3">
        <v>96950</v>
      </c>
      <c r="CI930" s="4">
        <v>12.37</v>
      </c>
      <c r="CJ930" s="4">
        <v>12.37</v>
      </c>
      <c r="CK930" s="4">
        <v>18.559999999999999</v>
      </c>
      <c r="CL930" s="4">
        <v>18.559999999999999</v>
      </c>
      <c r="CM930" t="s">
        <v>136</v>
      </c>
      <c r="CN930" t="s">
        <v>139</v>
      </c>
      <c r="CO930" t="s">
        <v>137</v>
      </c>
      <c r="CQ930" t="s">
        <v>115</v>
      </c>
      <c r="CR930" t="s">
        <v>138</v>
      </c>
      <c r="CS930" t="s">
        <v>139</v>
      </c>
      <c r="CT930" t="s">
        <v>138</v>
      </c>
      <c r="CU930" t="s">
        <v>139</v>
      </c>
      <c r="CV930" t="s">
        <v>138</v>
      </c>
      <c r="CW930" t="s">
        <v>139</v>
      </c>
      <c r="CX930" t="s">
        <v>2126</v>
      </c>
      <c r="CY930" s="10">
        <v>16702352445</v>
      </c>
      <c r="CZ930" t="s">
        <v>7089</v>
      </c>
      <c r="DA930" t="s">
        <v>626</v>
      </c>
      <c r="DB930" t="s">
        <v>138</v>
      </c>
      <c r="DC930" t="s">
        <v>115</v>
      </c>
      <c r="DD930" t="s">
        <v>2127</v>
      </c>
      <c r="DE930" t="s">
        <v>2128</v>
      </c>
      <c r="DF930" t="s">
        <v>420</v>
      </c>
      <c r="DG930" t="s">
        <v>7094</v>
      </c>
      <c r="DH930" t="s">
        <v>422</v>
      </c>
    </row>
    <row r="931" spans="1:112" ht="14.45" customHeight="1" x14ac:dyDescent="0.25">
      <c r="A931" t="s">
        <v>8259</v>
      </c>
      <c r="B931" t="s">
        <v>1155</v>
      </c>
      <c r="C931" s="1">
        <v>45586</v>
      </c>
      <c r="D931" s="1">
        <v>45632</v>
      </c>
      <c r="E931" t="s">
        <v>210</v>
      </c>
      <c r="F931" s="1">
        <v>45687</v>
      </c>
      <c r="G931" t="s">
        <v>115</v>
      </c>
      <c r="H931" t="s">
        <v>115</v>
      </c>
      <c r="I931" t="s">
        <v>115</v>
      </c>
      <c r="J931" t="s">
        <v>976</v>
      </c>
      <c r="L931" t="s">
        <v>977</v>
      </c>
      <c r="M931" t="s">
        <v>978</v>
      </c>
      <c r="N931" t="s">
        <v>119</v>
      </c>
      <c r="O931" t="s">
        <v>120</v>
      </c>
      <c r="P931" s="3">
        <v>96950</v>
      </c>
      <c r="Q931" t="s">
        <v>121</v>
      </c>
      <c r="S931" s="10">
        <v>16702341795</v>
      </c>
      <c r="U931" t="s">
        <v>979</v>
      </c>
      <c r="V931">
        <v>23822</v>
      </c>
      <c r="W931" t="s">
        <v>123</v>
      </c>
      <c r="Y931" t="s">
        <v>215</v>
      </c>
      <c r="Z931" t="s">
        <v>148</v>
      </c>
      <c r="AA931" t="s">
        <v>980</v>
      </c>
      <c r="AB931" t="s">
        <v>981</v>
      </c>
      <c r="AC931" t="s">
        <v>2392</v>
      </c>
      <c r="AD931" t="s">
        <v>2393</v>
      </c>
      <c r="AE931" t="s">
        <v>128</v>
      </c>
      <c r="AF931" t="s">
        <v>120</v>
      </c>
      <c r="AG931" s="3">
        <v>96950</v>
      </c>
      <c r="AH931" t="s">
        <v>121</v>
      </c>
      <c r="AJ931" s="10">
        <v>16702341795</v>
      </c>
      <c r="AL931" t="s">
        <v>983</v>
      </c>
      <c r="BD931" t="str">
        <f>"49-9021.00"</f>
        <v>49-9021.00</v>
      </c>
      <c r="BE931" t="s">
        <v>203</v>
      </c>
      <c r="BF931" t="s">
        <v>6117</v>
      </c>
      <c r="BG931" t="s">
        <v>6118</v>
      </c>
      <c r="BH931">
        <v>5</v>
      </c>
      <c r="BI931">
        <v>4</v>
      </c>
      <c r="BJ931" s="1">
        <v>45689</v>
      </c>
      <c r="BK931" s="1">
        <v>46053</v>
      </c>
      <c r="BL931" s="1">
        <v>45689</v>
      </c>
      <c r="BM931" s="1">
        <v>46053</v>
      </c>
      <c r="BN931">
        <v>40</v>
      </c>
      <c r="BO931">
        <v>0</v>
      </c>
      <c r="BP931">
        <v>8</v>
      </c>
      <c r="BQ931">
        <v>8</v>
      </c>
      <c r="BR931">
        <v>8</v>
      </c>
      <c r="BS931">
        <v>8</v>
      </c>
      <c r="BT931">
        <v>8</v>
      </c>
      <c r="BU931">
        <v>0</v>
      </c>
      <c r="BV931" t="str">
        <f>"8:00 AM"</f>
        <v>8:00 AM</v>
      </c>
      <c r="BW931" t="str">
        <f>"5:00 PM"</f>
        <v>5:00 PM</v>
      </c>
      <c r="BX931" t="s">
        <v>133</v>
      </c>
      <c r="BY931">
        <v>0</v>
      </c>
      <c r="BZ931">
        <v>24</v>
      </c>
      <c r="CA931" t="s">
        <v>115</v>
      </c>
      <c r="CC931" t="s">
        <v>6524</v>
      </c>
      <c r="CD931" t="s">
        <v>977</v>
      </c>
      <c r="CE931" t="s">
        <v>978</v>
      </c>
      <c r="CF931" t="s">
        <v>119</v>
      </c>
      <c r="CG931" t="s">
        <v>120</v>
      </c>
      <c r="CH931" s="3">
        <v>96950</v>
      </c>
      <c r="CI931" s="4">
        <v>10.74</v>
      </c>
      <c r="CJ931" s="4">
        <v>11</v>
      </c>
      <c r="CK931" s="4">
        <v>16.11</v>
      </c>
      <c r="CL931" s="4">
        <v>16.5</v>
      </c>
      <c r="CM931" t="s">
        <v>136</v>
      </c>
      <c r="CN931" t="s">
        <v>240</v>
      </c>
      <c r="CO931" t="s">
        <v>137</v>
      </c>
      <c r="CQ931" t="s">
        <v>138</v>
      </c>
      <c r="CR931" t="s">
        <v>138</v>
      </c>
      <c r="CS931" t="s">
        <v>138</v>
      </c>
      <c r="CT931" t="s">
        <v>138</v>
      </c>
      <c r="CU931" t="s">
        <v>139</v>
      </c>
      <c r="CV931" t="s">
        <v>138</v>
      </c>
      <c r="CW931" t="s">
        <v>138</v>
      </c>
      <c r="CX931" t="s">
        <v>1011</v>
      </c>
      <c r="CY931" s="10">
        <v>16702341795</v>
      </c>
      <c r="CZ931" t="s">
        <v>983</v>
      </c>
      <c r="DA931" t="s">
        <v>989</v>
      </c>
      <c r="DB931" t="s">
        <v>138</v>
      </c>
      <c r="DC931" t="s">
        <v>115</v>
      </c>
    </row>
    <row r="932" spans="1:112" ht="14.45" customHeight="1" x14ac:dyDescent="0.25">
      <c r="A932" t="s">
        <v>8260</v>
      </c>
      <c r="B932" t="s">
        <v>142</v>
      </c>
      <c r="C932" s="1">
        <v>45623</v>
      </c>
      <c r="D932" s="1">
        <v>45632</v>
      </c>
      <c r="E932" t="s">
        <v>210</v>
      </c>
      <c r="F932" s="1">
        <v>45807</v>
      </c>
      <c r="G932" t="s">
        <v>115</v>
      </c>
      <c r="H932" t="s">
        <v>115</v>
      </c>
      <c r="I932" t="s">
        <v>115</v>
      </c>
      <c r="J932" t="s">
        <v>2481</v>
      </c>
      <c r="K932" t="s">
        <v>2482</v>
      </c>
      <c r="L932" t="s">
        <v>2483</v>
      </c>
      <c r="M932" t="s">
        <v>2484</v>
      </c>
      <c r="N932" t="s">
        <v>128</v>
      </c>
      <c r="O932" t="s">
        <v>120</v>
      </c>
      <c r="P932" s="3">
        <v>96950</v>
      </c>
      <c r="Q932" t="s">
        <v>121</v>
      </c>
      <c r="S932" s="10">
        <v>16702340455</v>
      </c>
      <c r="U932" t="s">
        <v>2485</v>
      </c>
      <c r="V932">
        <v>23622</v>
      </c>
      <c r="W932" t="s">
        <v>123</v>
      </c>
      <c r="Y932" t="s">
        <v>2486</v>
      </c>
      <c r="Z932" t="s">
        <v>2487</v>
      </c>
      <c r="AA932" t="s">
        <v>2488</v>
      </c>
      <c r="AB932" t="s">
        <v>126</v>
      </c>
      <c r="AC932" t="s">
        <v>2483</v>
      </c>
      <c r="AD932" t="s">
        <v>2484</v>
      </c>
      <c r="AE932" t="s">
        <v>128</v>
      </c>
      <c r="AF932" t="s">
        <v>120</v>
      </c>
      <c r="AG932" s="3">
        <v>96950</v>
      </c>
      <c r="AH932" t="s">
        <v>121</v>
      </c>
      <c r="AJ932" s="10">
        <v>16702340455</v>
      </c>
      <c r="AL932" t="s">
        <v>2489</v>
      </c>
      <c r="BD932" t="str">
        <f>"49-9071.00"</f>
        <v>49-9071.00</v>
      </c>
      <c r="BE932" t="s">
        <v>169</v>
      </c>
      <c r="BF932" t="s">
        <v>2490</v>
      </c>
      <c r="BG932" t="s">
        <v>1404</v>
      </c>
      <c r="BH932">
        <v>6</v>
      </c>
      <c r="BJ932" s="1">
        <v>45809</v>
      </c>
      <c r="BK932" s="1">
        <v>46173</v>
      </c>
      <c r="BN932">
        <v>35</v>
      </c>
      <c r="BO932">
        <v>0</v>
      </c>
      <c r="BP932">
        <v>7</v>
      </c>
      <c r="BQ932">
        <v>7</v>
      </c>
      <c r="BR932">
        <v>7</v>
      </c>
      <c r="BS932">
        <v>7</v>
      </c>
      <c r="BT932">
        <v>7</v>
      </c>
      <c r="BU932">
        <v>0</v>
      </c>
      <c r="BV932" t="str">
        <f>"8:00 AM"</f>
        <v>8:00 AM</v>
      </c>
      <c r="BW932" t="str">
        <f>"4:00 PM"</f>
        <v>4:00 PM</v>
      </c>
      <c r="BX932" t="s">
        <v>133</v>
      </c>
      <c r="BY932">
        <v>0</v>
      </c>
      <c r="BZ932">
        <v>12</v>
      </c>
      <c r="CA932" t="s">
        <v>115</v>
      </c>
      <c r="CC932" t="s">
        <v>2491</v>
      </c>
      <c r="CD932" t="s">
        <v>2492</v>
      </c>
      <c r="CE932" t="s">
        <v>2483</v>
      </c>
      <c r="CF932" t="s">
        <v>128</v>
      </c>
      <c r="CG932" t="s">
        <v>120</v>
      </c>
      <c r="CH932" s="3">
        <v>96950</v>
      </c>
      <c r="CI932" s="4">
        <v>9.75</v>
      </c>
      <c r="CJ932" s="4">
        <v>9.75</v>
      </c>
      <c r="CK932" s="4">
        <v>14.63</v>
      </c>
      <c r="CL932" s="4">
        <v>14.63</v>
      </c>
      <c r="CM932" t="s">
        <v>136</v>
      </c>
      <c r="CO932" t="s">
        <v>137</v>
      </c>
      <c r="CQ932" t="s">
        <v>115</v>
      </c>
      <c r="CR932" t="s">
        <v>138</v>
      </c>
      <c r="CS932" t="s">
        <v>139</v>
      </c>
      <c r="CT932" t="s">
        <v>138</v>
      </c>
      <c r="CU932" t="s">
        <v>139</v>
      </c>
      <c r="CV932" t="s">
        <v>138</v>
      </c>
      <c r="CW932" t="s">
        <v>139</v>
      </c>
      <c r="CX932" t="s">
        <v>8261</v>
      </c>
      <c r="CY932" s="10">
        <v>16702340455</v>
      </c>
      <c r="CZ932" t="s">
        <v>2489</v>
      </c>
      <c r="DA932" t="s">
        <v>2494</v>
      </c>
      <c r="DB932" t="s">
        <v>138</v>
      </c>
      <c r="DC932" t="s">
        <v>115</v>
      </c>
    </row>
    <row r="933" spans="1:112" ht="14.45" customHeight="1" x14ac:dyDescent="0.25">
      <c r="A933" t="s">
        <v>9462</v>
      </c>
      <c r="B933" t="s">
        <v>142</v>
      </c>
      <c r="C933" s="1">
        <v>45626</v>
      </c>
      <c r="D933" s="1">
        <v>45632</v>
      </c>
      <c r="E933" t="s">
        <v>114</v>
      </c>
      <c r="G933" t="s">
        <v>115</v>
      </c>
      <c r="H933" t="s">
        <v>115</v>
      </c>
      <c r="I933" t="s">
        <v>115</v>
      </c>
      <c r="J933" t="s">
        <v>9463</v>
      </c>
      <c r="K933" t="s">
        <v>9464</v>
      </c>
      <c r="L933" t="s">
        <v>9465</v>
      </c>
      <c r="N933" t="s">
        <v>128</v>
      </c>
      <c r="O933" t="s">
        <v>120</v>
      </c>
      <c r="P933" s="3">
        <v>96950</v>
      </c>
      <c r="Q933" t="s">
        <v>121</v>
      </c>
      <c r="R933" t="s">
        <v>2984</v>
      </c>
      <c r="S933" s="10">
        <v>16704843024</v>
      </c>
      <c r="U933" t="s">
        <v>9466</v>
      </c>
      <c r="V933">
        <v>333992</v>
      </c>
      <c r="W933" t="s">
        <v>123</v>
      </c>
      <c r="Y933" t="s">
        <v>6699</v>
      </c>
      <c r="Z933" t="s">
        <v>846</v>
      </c>
      <c r="AA933" t="s">
        <v>9467</v>
      </c>
      <c r="AB933" t="s">
        <v>6271</v>
      </c>
      <c r="AC933" t="s">
        <v>9468</v>
      </c>
      <c r="AE933" t="s">
        <v>128</v>
      </c>
      <c r="AF933" t="s">
        <v>120</v>
      </c>
      <c r="AG933" s="3">
        <v>96950</v>
      </c>
      <c r="AH933" t="s">
        <v>121</v>
      </c>
      <c r="AI933" t="s">
        <v>9469</v>
      </c>
      <c r="AJ933" s="10">
        <v>16704843024</v>
      </c>
      <c r="AL933" t="s">
        <v>9470</v>
      </c>
      <c r="BD933" t="str">
        <f>"51-4121.00"</f>
        <v>51-4121.00</v>
      </c>
      <c r="BE933" t="s">
        <v>1601</v>
      </c>
      <c r="BF933" t="s">
        <v>9471</v>
      </c>
      <c r="BG933" t="s">
        <v>6534</v>
      </c>
      <c r="BH933">
        <v>8</v>
      </c>
      <c r="BJ933" s="1">
        <v>45748</v>
      </c>
      <c r="BK933" s="1">
        <v>46112</v>
      </c>
      <c r="BN933">
        <v>35</v>
      </c>
      <c r="BO933">
        <v>0</v>
      </c>
      <c r="BP933">
        <v>7</v>
      </c>
      <c r="BQ933">
        <v>7</v>
      </c>
      <c r="BR933">
        <v>7</v>
      </c>
      <c r="BS933">
        <v>7</v>
      </c>
      <c r="BT933">
        <v>7</v>
      </c>
      <c r="BU933">
        <v>0</v>
      </c>
      <c r="BV933" t="str">
        <f>"8:00 AM"</f>
        <v>8:00 AM</v>
      </c>
      <c r="BW933" t="str">
        <f>"4:00 PM"</f>
        <v>4:00 PM</v>
      </c>
      <c r="BX933" t="s">
        <v>133</v>
      </c>
      <c r="BY933">
        <v>0</v>
      </c>
      <c r="BZ933">
        <v>12</v>
      </c>
      <c r="CA933" t="s">
        <v>115</v>
      </c>
      <c r="CC933" t="s">
        <v>9472</v>
      </c>
      <c r="CD933" t="s">
        <v>9473</v>
      </c>
      <c r="CF933" t="s">
        <v>119</v>
      </c>
      <c r="CG933" t="s">
        <v>120</v>
      </c>
      <c r="CH933" s="3">
        <v>96950</v>
      </c>
      <c r="CI933" s="4">
        <v>20.25</v>
      </c>
      <c r="CJ933" s="4">
        <v>20.25</v>
      </c>
      <c r="CK933" s="4">
        <v>30.37</v>
      </c>
      <c r="CL933" s="4">
        <v>30.37</v>
      </c>
      <c r="CM933" t="s">
        <v>136</v>
      </c>
      <c r="CN933" t="s">
        <v>139</v>
      </c>
      <c r="CO933" t="s">
        <v>137</v>
      </c>
      <c r="CQ933" t="s">
        <v>115</v>
      </c>
      <c r="CR933" t="s">
        <v>138</v>
      </c>
      <c r="CS933" t="s">
        <v>138</v>
      </c>
      <c r="CT933" t="s">
        <v>138</v>
      </c>
      <c r="CU933" t="s">
        <v>139</v>
      </c>
      <c r="CV933" t="s">
        <v>138</v>
      </c>
      <c r="CW933" t="s">
        <v>138</v>
      </c>
      <c r="CX933" t="s">
        <v>6059</v>
      </c>
      <c r="CY933" s="10">
        <v>16704843024</v>
      </c>
      <c r="CZ933" t="s">
        <v>9470</v>
      </c>
      <c r="DA933" t="s">
        <v>139</v>
      </c>
      <c r="DB933" t="s">
        <v>138</v>
      </c>
      <c r="DC933" t="s">
        <v>115</v>
      </c>
      <c r="DD933" t="s">
        <v>9474</v>
      </c>
      <c r="DE933" t="s">
        <v>9475</v>
      </c>
      <c r="DF933" t="s">
        <v>3796</v>
      </c>
      <c r="DG933" t="s">
        <v>9476</v>
      </c>
      <c r="DH933" t="s">
        <v>9470</v>
      </c>
    </row>
    <row r="934" spans="1:112" ht="14.45" customHeight="1" x14ac:dyDescent="0.25">
      <c r="A934" t="s">
        <v>9781</v>
      </c>
      <c r="B934" t="s">
        <v>158</v>
      </c>
      <c r="C934" s="1">
        <v>45406</v>
      </c>
      <c r="D934" s="1">
        <v>45632</v>
      </c>
      <c r="E934" t="s">
        <v>210</v>
      </c>
      <c r="F934" s="1">
        <v>45564</v>
      </c>
      <c r="G934" t="s">
        <v>138</v>
      </c>
      <c r="H934" t="s">
        <v>115</v>
      </c>
      <c r="I934" t="s">
        <v>115</v>
      </c>
      <c r="J934" t="s">
        <v>1239</v>
      </c>
      <c r="K934" t="s">
        <v>1240</v>
      </c>
      <c r="L934" t="s">
        <v>1241</v>
      </c>
      <c r="N934" t="s">
        <v>128</v>
      </c>
      <c r="O934" t="s">
        <v>120</v>
      </c>
      <c r="P934" s="3">
        <v>96950</v>
      </c>
      <c r="Q934" t="s">
        <v>121</v>
      </c>
      <c r="S934" s="10">
        <v>16707833052</v>
      </c>
      <c r="U934" t="s">
        <v>1242</v>
      </c>
      <c r="V934">
        <v>541219</v>
      </c>
      <c r="W934" t="s">
        <v>123</v>
      </c>
      <c r="Y934" t="s">
        <v>1243</v>
      </c>
      <c r="Z934" t="s">
        <v>1244</v>
      </c>
      <c r="AB934" t="s">
        <v>218</v>
      </c>
      <c r="AC934" t="s">
        <v>1241</v>
      </c>
      <c r="AE934" t="s">
        <v>128</v>
      </c>
      <c r="AF934" t="s">
        <v>120</v>
      </c>
      <c r="AG934" s="3">
        <v>96950</v>
      </c>
      <c r="AH934" t="s">
        <v>121</v>
      </c>
      <c r="AJ934" s="10">
        <v>16707833052</v>
      </c>
      <c r="AL934" t="s">
        <v>1245</v>
      </c>
      <c r="BD934" t="str">
        <f>"43-3031.00"</f>
        <v>43-3031.00</v>
      </c>
      <c r="BE934" t="s">
        <v>387</v>
      </c>
      <c r="BF934" t="s">
        <v>1246</v>
      </c>
      <c r="BG934" t="s">
        <v>1247</v>
      </c>
      <c r="BH934">
        <v>1</v>
      </c>
      <c r="BJ934" s="1">
        <v>45566</v>
      </c>
      <c r="BK934" s="1">
        <v>46660</v>
      </c>
      <c r="BN934">
        <v>35</v>
      </c>
      <c r="BO934">
        <v>0</v>
      </c>
      <c r="BP934">
        <v>7</v>
      </c>
      <c r="BQ934">
        <v>7</v>
      </c>
      <c r="BR934">
        <v>7</v>
      </c>
      <c r="BS934">
        <v>7</v>
      </c>
      <c r="BT934">
        <v>7</v>
      </c>
      <c r="BU934">
        <v>0</v>
      </c>
      <c r="BV934" t="str">
        <f>"9:00 AM"</f>
        <v>9:00 AM</v>
      </c>
      <c r="BW934" t="str">
        <f>"4:00 PM"</f>
        <v>4:00 PM</v>
      </c>
      <c r="BX934" t="s">
        <v>133</v>
      </c>
      <c r="BY934">
        <v>0</v>
      </c>
      <c r="BZ934">
        <v>24</v>
      </c>
      <c r="CA934" t="s">
        <v>115</v>
      </c>
      <c r="CC934" t="s">
        <v>1248</v>
      </c>
      <c r="CD934" t="s">
        <v>1249</v>
      </c>
      <c r="CF934" t="s">
        <v>128</v>
      </c>
      <c r="CG934" t="s">
        <v>120</v>
      </c>
      <c r="CH934" s="3">
        <v>96950</v>
      </c>
      <c r="CI934" s="4">
        <v>11.43</v>
      </c>
      <c r="CJ934" s="4">
        <v>11.43</v>
      </c>
      <c r="CK934" s="4">
        <v>17.149999999999999</v>
      </c>
      <c r="CL934" s="4">
        <v>17.149999999999999</v>
      </c>
      <c r="CM934" t="s">
        <v>136</v>
      </c>
      <c r="CN934" t="s">
        <v>224</v>
      </c>
      <c r="CO934" t="s">
        <v>137</v>
      </c>
      <c r="CQ934" t="s">
        <v>115</v>
      </c>
      <c r="CR934" t="s">
        <v>138</v>
      </c>
      <c r="CS934" t="s">
        <v>139</v>
      </c>
      <c r="CT934" t="s">
        <v>138</v>
      </c>
      <c r="CU934" t="s">
        <v>139</v>
      </c>
      <c r="CV934" t="s">
        <v>138</v>
      </c>
      <c r="CW934" t="s">
        <v>139</v>
      </c>
      <c r="CX934" t="s">
        <v>9782</v>
      </c>
      <c r="CY934" s="10">
        <v>16702353052</v>
      </c>
      <c r="CZ934" t="s">
        <v>1251</v>
      </c>
      <c r="DA934" t="s">
        <v>139</v>
      </c>
      <c r="DB934" t="s">
        <v>138</v>
      </c>
      <c r="DC934" t="s">
        <v>115</v>
      </c>
    </row>
    <row r="935" spans="1:112" ht="14.45" customHeight="1" x14ac:dyDescent="0.25">
      <c r="A935" t="s">
        <v>13328</v>
      </c>
      <c r="B935" t="s">
        <v>142</v>
      </c>
      <c r="C935" s="1">
        <v>45626</v>
      </c>
      <c r="D935" s="1">
        <v>45632</v>
      </c>
      <c r="E935" t="s">
        <v>114</v>
      </c>
      <c r="G935" t="s">
        <v>115</v>
      </c>
      <c r="H935" t="s">
        <v>115</v>
      </c>
      <c r="I935" t="s">
        <v>115</v>
      </c>
      <c r="J935" t="s">
        <v>12550</v>
      </c>
      <c r="K935" t="s">
        <v>9476</v>
      </c>
      <c r="L935" t="s">
        <v>12551</v>
      </c>
      <c r="N935" t="s">
        <v>119</v>
      </c>
      <c r="O935" t="s">
        <v>120</v>
      </c>
      <c r="P935" s="3">
        <v>96950</v>
      </c>
      <c r="Q935" t="s">
        <v>121</v>
      </c>
      <c r="R935" t="s">
        <v>7105</v>
      </c>
      <c r="S935" s="10">
        <v>16704843024</v>
      </c>
      <c r="U935" t="s">
        <v>9466</v>
      </c>
      <c r="V935">
        <v>561720</v>
      </c>
      <c r="W935" t="s">
        <v>123</v>
      </c>
      <c r="Y935" t="s">
        <v>9474</v>
      </c>
      <c r="Z935" t="s">
        <v>9475</v>
      </c>
      <c r="AA935" t="s">
        <v>12552</v>
      </c>
      <c r="AB935" t="s">
        <v>5739</v>
      </c>
      <c r="AC935" t="s">
        <v>12551</v>
      </c>
      <c r="AE935" t="s">
        <v>119</v>
      </c>
      <c r="AF935" t="s">
        <v>120</v>
      </c>
      <c r="AG935" s="3">
        <v>96950</v>
      </c>
      <c r="AH935" t="s">
        <v>121</v>
      </c>
      <c r="AI935" t="s">
        <v>7105</v>
      </c>
      <c r="AJ935" s="10">
        <v>16704843024</v>
      </c>
      <c r="AL935" t="s">
        <v>9470</v>
      </c>
      <c r="BD935" t="str">
        <f>"37-2011.00"</f>
        <v>37-2011.00</v>
      </c>
      <c r="BE935" t="s">
        <v>1133</v>
      </c>
      <c r="BF935" t="s">
        <v>12553</v>
      </c>
      <c r="BG935" t="s">
        <v>2987</v>
      </c>
      <c r="BH935">
        <v>8</v>
      </c>
      <c r="BJ935" s="1">
        <v>45748</v>
      </c>
      <c r="BK935" s="1">
        <v>46112</v>
      </c>
      <c r="BN935">
        <v>35</v>
      </c>
      <c r="BO935">
        <v>0</v>
      </c>
      <c r="BP935">
        <v>7</v>
      </c>
      <c r="BQ935">
        <v>7</v>
      </c>
      <c r="BR935">
        <v>7</v>
      </c>
      <c r="BS935">
        <v>7</v>
      </c>
      <c r="BT935">
        <v>7</v>
      </c>
      <c r="BU935">
        <v>0</v>
      </c>
      <c r="BV935" t="str">
        <f>"8:00 AM"</f>
        <v>8:00 AM</v>
      </c>
      <c r="BW935" t="str">
        <f>"4:00 PM"</f>
        <v>4:00 PM</v>
      </c>
      <c r="BX935" t="s">
        <v>240</v>
      </c>
      <c r="BY935">
        <v>0</v>
      </c>
      <c r="BZ935">
        <v>12</v>
      </c>
      <c r="CA935" t="s">
        <v>115</v>
      </c>
      <c r="CC935" t="s">
        <v>12554</v>
      </c>
      <c r="CD935" t="s">
        <v>9473</v>
      </c>
      <c r="CF935" t="s">
        <v>119</v>
      </c>
      <c r="CG935" t="s">
        <v>120</v>
      </c>
      <c r="CH935" s="3">
        <v>96950</v>
      </c>
      <c r="CI935" s="4">
        <v>8.2899999999999991</v>
      </c>
      <c r="CJ935" s="4">
        <v>8.2899999999999991</v>
      </c>
      <c r="CK935" s="4">
        <v>12.44</v>
      </c>
      <c r="CL935" s="4">
        <v>12.44</v>
      </c>
      <c r="CM935" t="s">
        <v>136</v>
      </c>
      <c r="CN935" t="s">
        <v>139</v>
      </c>
      <c r="CO935" t="s">
        <v>137</v>
      </c>
      <c r="CQ935" t="s">
        <v>115</v>
      </c>
      <c r="CR935" t="s">
        <v>138</v>
      </c>
      <c r="CS935" t="s">
        <v>138</v>
      </c>
      <c r="CT935" t="s">
        <v>138</v>
      </c>
      <c r="CU935" t="s">
        <v>139</v>
      </c>
      <c r="CV935" t="s">
        <v>138</v>
      </c>
      <c r="CW935" t="s">
        <v>138</v>
      </c>
      <c r="CX935" t="s">
        <v>6059</v>
      </c>
      <c r="CY935" s="10">
        <v>16704843024</v>
      </c>
      <c r="CZ935" t="s">
        <v>9470</v>
      </c>
      <c r="DA935" t="s">
        <v>139</v>
      </c>
      <c r="DB935" t="s">
        <v>138</v>
      </c>
      <c r="DC935" t="s">
        <v>115</v>
      </c>
      <c r="DD935" t="s">
        <v>9474</v>
      </c>
      <c r="DE935" t="s">
        <v>9475</v>
      </c>
      <c r="DF935" t="s">
        <v>3796</v>
      </c>
      <c r="DG935" t="s">
        <v>9476</v>
      </c>
      <c r="DH935" t="s">
        <v>9470</v>
      </c>
    </row>
    <row r="936" spans="1:112" ht="14.45" customHeight="1" x14ac:dyDescent="0.25">
      <c r="A936" t="s">
        <v>13884</v>
      </c>
      <c r="B936" t="s">
        <v>248</v>
      </c>
      <c r="C936" s="1">
        <v>45579</v>
      </c>
      <c r="D936" s="1">
        <v>45632</v>
      </c>
      <c r="E936" t="s">
        <v>114</v>
      </c>
      <c r="G936" t="s">
        <v>115</v>
      </c>
      <c r="H936" t="s">
        <v>115</v>
      </c>
      <c r="I936" t="s">
        <v>115</v>
      </c>
      <c r="J936" t="s">
        <v>509</v>
      </c>
      <c r="L936" t="s">
        <v>3364</v>
      </c>
      <c r="M936" t="s">
        <v>9907</v>
      </c>
      <c r="N936" t="s">
        <v>128</v>
      </c>
      <c r="O936" t="s">
        <v>120</v>
      </c>
      <c r="P936" s="3">
        <v>96950</v>
      </c>
      <c r="Q936" t="s">
        <v>121</v>
      </c>
      <c r="R936" t="s">
        <v>439</v>
      </c>
      <c r="S936" s="10">
        <v>16704330105</v>
      </c>
      <c r="U936" t="s">
        <v>513</v>
      </c>
      <c r="V936">
        <v>311421</v>
      </c>
      <c r="W936" t="s">
        <v>123</v>
      </c>
      <c r="Y936" t="s">
        <v>514</v>
      </c>
      <c r="Z936" t="s">
        <v>515</v>
      </c>
      <c r="AB936" t="s">
        <v>516</v>
      </c>
      <c r="AC936" t="s">
        <v>517</v>
      </c>
      <c r="AE936" t="s">
        <v>272</v>
      </c>
      <c r="AF936" t="s">
        <v>120</v>
      </c>
      <c r="AG936" s="3">
        <v>96952</v>
      </c>
      <c r="AH936" t="s">
        <v>121</v>
      </c>
      <c r="AI936" t="s">
        <v>439</v>
      </c>
      <c r="AJ936" s="10">
        <v>16704330105</v>
      </c>
      <c r="AL936" t="s">
        <v>518</v>
      </c>
      <c r="BD936" t="str">
        <f>"49-9021.00"</f>
        <v>49-9021.00</v>
      </c>
      <c r="BE936" t="s">
        <v>203</v>
      </c>
      <c r="BF936" t="s">
        <v>9908</v>
      </c>
      <c r="BG936" t="s">
        <v>9909</v>
      </c>
      <c r="BH936">
        <v>1</v>
      </c>
      <c r="BI936">
        <v>1</v>
      </c>
      <c r="BJ936" s="1">
        <v>45658</v>
      </c>
      <c r="BK936" s="1">
        <v>46022</v>
      </c>
      <c r="BL936" s="1">
        <v>45658</v>
      </c>
      <c r="BM936" s="1">
        <v>46022</v>
      </c>
      <c r="BN936">
        <v>35</v>
      </c>
      <c r="BO936">
        <v>0</v>
      </c>
      <c r="BP936">
        <v>7</v>
      </c>
      <c r="BQ936">
        <v>7</v>
      </c>
      <c r="BR936">
        <v>7</v>
      </c>
      <c r="BS936">
        <v>7</v>
      </c>
      <c r="BT936">
        <v>7</v>
      </c>
      <c r="BU936">
        <v>0</v>
      </c>
      <c r="BV936" t="str">
        <f>"9:00 AM"</f>
        <v>9:00 AM</v>
      </c>
      <c r="BW936" t="str">
        <f>"5:00 PM"</f>
        <v>5:00 PM</v>
      </c>
      <c r="BX936" t="s">
        <v>240</v>
      </c>
      <c r="BY936">
        <v>0</v>
      </c>
      <c r="BZ936">
        <v>12</v>
      </c>
      <c r="CA936" t="s">
        <v>115</v>
      </c>
      <c r="CC936" t="s">
        <v>449</v>
      </c>
      <c r="CD936" t="s">
        <v>9910</v>
      </c>
      <c r="CE936" t="s">
        <v>9907</v>
      </c>
      <c r="CF936" t="s">
        <v>128</v>
      </c>
      <c r="CG936" t="s">
        <v>120</v>
      </c>
      <c r="CH936" s="3">
        <v>96950</v>
      </c>
      <c r="CI936" s="4">
        <v>10.74</v>
      </c>
      <c r="CJ936" s="4">
        <v>10.74</v>
      </c>
      <c r="CK936" s="4">
        <v>16.11</v>
      </c>
      <c r="CL936" s="4">
        <v>16.11</v>
      </c>
      <c r="CM936" t="s">
        <v>136</v>
      </c>
      <c r="CN936" t="s">
        <v>449</v>
      </c>
      <c r="CO936" t="s">
        <v>137</v>
      </c>
      <c r="CQ936" t="s">
        <v>115</v>
      </c>
      <c r="CR936" t="s">
        <v>138</v>
      </c>
      <c r="CS936" t="s">
        <v>139</v>
      </c>
      <c r="CT936" t="s">
        <v>138</v>
      </c>
      <c r="CU936" t="s">
        <v>139</v>
      </c>
      <c r="CV936" t="s">
        <v>138</v>
      </c>
      <c r="CW936" t="s">
        <v>139</v>
      </c>
      <c r="CX936" t="s">
        <v>7893</v>
      </c>
      <c r="CY936" s="10">
        <v>16704330105</v>
      </c>
      <c r="CZ936" t="s">
        <v>518</v>
      </c>
      <c r="DA936" t="s">
        <v>451</v>
      </c>
      <c r="DB936" t="s">
        <v>138</v>
      </c>
      <c r="DC936" t="s">
        <v>115</v>
      </c>
    </row>
    <row r="937" spans="1:112" ht="14.45" customHeight="1" x14ac:dyDescent="0.25">
      <c r="A937" t="s">
        <v>1212</v>
      </c>
      <c r="B937" t="s">
        <v>158</v>
      </c>
      <c r="C937" s="1">
        <v>45551</v>
      </c>
      <c r="D937" s="1">
        <v>45635</v>
      </c>
      <c r="E937" t="s">
        <v>114</v>
      </c>
      <c r="G937" t="s">
        <v>115</v>
      </c>
      <c r="H937" t="s">
        <v>115</v>
      </c>
      <c r="I937" t="s">
        <v>115</v>
      </c>
      <c r="J937" t="s">
        <v>1213</v>
      </c>
      <c r="L937" t="s">
        <v>1214</v>
      </c>
      <c r="N937" t="s">
        <v>128</v>
      </c>
      <c r="O937" t="s">
        <v>120</v>
      </c>
      <c r="P937" s="3">
        <v>96950</v>
      </c>
      <c r="Q937" t="s">
        <v>121</v>
      </c>
      <c r="S937" s="10">
        <v>16702873717</v>
      </c>
      <c r="U937" t="s">
        <v>1215</v>
      </c>
      <c r="V937">
        <v>56132</v>
      </c>
      <c r="W937" t="s">
        <v>123</v>
      </c>
      <c r="Y937" t="s">
        <v>1216</v>
      </c>
      <c r="Z937" t="s">
        <v>1217</v>
      </c>
      <c r="AB937" t="s">
        <v>277</v>
      </c>
      <c r="AC937" t="s">
        <v>1214</v>
      </c>
      <c r="AE937" t="s">
        <v>119</v>
      </c>
      <c r="AF937" t="s">
        <v>120</v>
      </c>
      <c r="AG937" s="3">
        <v>96950</v>
      </c>
      <c r="AH937" t="s">
        <v>121</v>
      </c>
      <c r="AJ937" s="10">
        <v>16702873717</v>
      </c>
      <c r="AL937" t="s">
        <v>1218</v>
      </c>
      <c r="BD937" t="str">
        <f>"49-9071.00"</f>
        <v>49-9071.00</v>
      </c>
      <c r="BE937" t="s">
        <v>169</v>
      </c>
      <c r="BF937" t="s">
        <v>1219</v>
      </c>
      <c r="BG937" t="s">
        <v>1220</v>
      </c>
      <c r="BH937">
        <v>1</v>
      </c>
      <c r="BJ937" s="1">
        <v>45580</v>
      </c>
      <c r="BK937" s="1">
        <v>45944</v>
      </c>
      <c r="BN937">
        <v>40</v>
      </c>
      <c r="BO937">
        <v>0</v>
      </c>
      <c r="BP937">
        <v>0</v>
      </c>
      <c r="BQ937">
        <v>8</v>
      </c>
      <c r="BR937">
        <v>8</v>
      </c>
      <c r="BS937">
        <v>8</v>
      </c>
      <c r="BT937">
        <v>8</v>
      </c>
      <c r="BU937">
        <v>8</v>
      </c>
      <c r="BV937" t="str">
        <f>"7:00 AM"</f>
        <v>7:00 AM</v>
      </c>
      <c r="BW937" t="str">
        <f>"4:00 PM"</f>
        <v>4:00 PM</v>
      </c>
      <c r="BX937" t="s">
        <v>240</v>
      </c>
      <c r="BY937">
        <v>0</v>
      </c>
      <c r="BZ937">
        <v>3</v>
      </c>
      <c r="CA937" t="s">
        <v>115</v>
      </c>
      <c r="CC937" s="2" t="s">
        <v>1221</v>
      </c>
      <c r="CD937" t="s">
        <v>1000</v>
      </c>
      <c r="CF937" t="s">
        <v>128</v>
      </c>
      <c r="CG937" t="s">
        <v>120</v>
      </c>
      <c r="CH937" s="3">
        <v>96950</v>
      </c>
      <c r="CI937" s="4">
        <v>9.75</v>
      </c>
      <c r="CJ937" s="4">
        <v>9.75</v>
      </c>
      <c r="CK937" s="4">
        <v>0</v>
      </c>
      <c r="CL937" s="4">
        <v>0</v>
      </c>
      <c r="CM937" t="s">
        <v>136</v>
      </c>
      <c r="CN937" t="s">
        <v>240</v>
      </c>
      <c r="CO937" t="s">
        <v>137</v>
      </c>
      <c r="CQ937" t="s">
        <v>115</v>
      </c>
      <c r="CR937" t="s">
        <v>138</v>
      </c>
      <c r="CS937" t="s">
        <v>139</v>
      </c>
      <c r="CT937" t="s">
        <v>139</v>
      </c>
      <c r="CU937" t="s">
        <v>139</v>
      </c>
      <c r="CV937" t="s">
        <v>138</v>
      </c>
      <c r="CW937" t="s">
        <v>139</v>
      </c>
      <c r="CX937" t="s">
        <v>1222</v>
      </c>
      <c r="CY937" s="10">
        <v>16702873717</v>
      </c>
      <c r="CZ937" t="s">
        <v>1218</v>
      </c>
      <c r="DA937" t="s">
        <v>331</v>
      </c>
      <c r="DB937" t="s">
        <v>138</v>
      </c>
      <c r="DC937" t="s">
        <v>115</v>
      </c>
    </row>
    <row r="938" spans="1:112" ht="14.45" customHeight="1" x14ac:dyDescent="0.25">
      <c r="A938" t="s">
        <v>2113</v>
      </c>
      <c r="B938" t="s">
        <v>113</v>
      </c>
      <c r="C938" s="1">
        <v>45609</v>
      </c>
      <c r="D938" s="1">
        <v>45635</v>
      </c>
      <c r="E938" t="s">
        <v>114</v>
      </c>
      <c r="G938" t="s">
        <v>115</v>
      </c>
      <c r="H938" t="s">
        <v>115</v>
      </c>
      <c r="I938" t="s">
        <v>115</v>
      </c>
      <c r="J938" t="s">
        <v>363</v>
      </c>
      <c r="L938" t="s">
        <v>365</v>
      </c>
      <c r="M938" t="s">
        <v>1203</v>
      </c>
      <c r="N938" t="s">
        <v>119</v>
      </c>
      <c r="O938" t="s">
        <v>120</v>
      </c>
      <c r="P938" s="3">
        <v>96950</v>
      </c>
      <c r="Q938" t="s">
        <v>121</v>
      </c>
      <c r="S938" s="10">
        <v>16702350561</v>
      </c>
      <c r="T938">
        <v>131</v>
      </c>
      <c r="U938" t="s">
        <v>367</v>
      </c>
      <c r="V938">
        <v>531110</v>
      </c>
      <c r="W938" t="s">
        <v>123</v>
      </c>
      <c r="Y938" t="s">
        <v>1204</v>
      </c>
      <c r="Z938" t="s">
        <v>1205</v>
      </c>
      <c r="AA938" t="s">
        <v>383</v>
      </c>
      <c r="AB938" t="s">
        <v>235</v>
      </c>
      <c r="AC938" t="s">
        <v>365</v>
      </c>
      <c r="AD938" t="s">
        <v>1206</v>
      </c>
      <c r="AE938" t="s">
        <v>119</v>
      </c>
      <c r="AF938" t="s">
        <v>120</v>
      </c>
      <c r="AG938" s="3">
        <v>96950</v>
      </c>
      <c r="AH938" t="s">
        <v>121</v>
      </c>
      <c r="AJ938" s="10">
        <v>16702350561</v>
      </c>
      <c r="AK938">
        <v>131</v>
      </c>
      <c r="AL938" t="s">
        <v>371</v>
      </c>
      <c r="BD938" t="str">
        <f>"37-2011.00"</f>
        <v>37-2011.00</v>
      </c>
      <c r="BE938" t="s">
        <v>1133</v>
      </c>
      <c r="BF938" t="s">
        <v>1207</v>
      </c>
      <c r="BG938" t="s">
        <v>1208</v>
      </c>
      <c r="BH938">
        <v>1</v>
      </c>
      <c r="BJ938" s="1">
        <v>45689</v>
      </c>
      <c r="BK938" s="1">
        <v>46053</v>
      </c>
      <c r="BN938">
        <v>35</v>
      </c>
      <c r="BO938">
        <v>0</v>
      </c>
      <c r="BP938">
        <v>7</v>
      </c>
      <c r="BQ938">
        <v>7</v>
      </c>
      <c r="BR938">
        <v>7</v>
      </c>
      <c r="BS938">
        <v>7</v>
      </c>
      <c r="BT938">
        <v>7</v>
      </c>
      <c r="BU938">
        <v>0</v>
      </c>
      <c r="BV938" t="str">
        <f>"8:00 AM"</f>
        <v>8:00 AM</v>
      </c>
      <c r="BW938" t="str">
        <f>"5:00 PM"</f>
        <v>5:00 PM</v>
      </c>
      <c r="BX938" t="s">
        <v>240</v>
      </c>
      <c r="BY938">
        <v>0</v>
      </c>
      <c r="BZ938">
        <v>12</v>
      </c>
      <c r="CA938" t="s">
        <v>115</v>
      </c>
      <c r="CC938" s="2" t="s">
        <v>1209</v>
      </c>
      <c r="CD938" t="s">
        <v>1210</v>
      </c>
      <c r="CE938" t="s">
        <v>1211</v>
      </c>
      <c r="CF938" t="s">
        <v>119</v>
      </c>
      <c r="CG938" t="s">
        <v>120</v>
      </c>
      <c r="CH938" s="3">
        <v>96950</v>
      </c>
      <c r="CI938" s="4">
        <v>8.2899999999999991</v>
      </c>
      <c r="CJ938" s="4">
        <v>8.2899999999999991</v>
      </c>
      <c r="CK938" s="4">
        <v>12.44</v>
      </c>
      <c r="CL938" s="4">
        <v>12.44</v>
      </c>
      <c r="CM938" t="s">
        <v>136</v>
      </c>
      <c r="CN938" t="s">
        <v>378</v>
      </c>
      <c r="CO938" t="s">
        <v>137</v>
      </c>
      <c r="CQ938" t="s">
        <v>138</v>
      </c>
      <c r="CR938" t="s">
        <v>138</v>
      </c>
      <c r="CS938" t="s">
        <v>139</v>
      </c>
      <c r="CT938" t="s">
        <v>138</v>
      </c>
      <c r="CU938" t="s">
        <v>138</v>
      </c>
      <c r="CV938" t="s">
        <v>138</v>
      </c>
      <c r="CW938" t="s">
        <v>139</v>
      </c>
      <c r="CX938" t="s">
        <v>379</v>
      </c>
      <c r="CY938" s="10">
        <v>16702350561</v>
      </c>
      <c r="CZ938" t="s">
        <v>371</v>
      </c>
      <c r="DA938" t="s">
        <v>246</v>
      </c>
      <c r="DB938" t="s">
        <v>138</v>
      </c>
      <c r="DC938" t="s">
        <v>115</v>
      </c>
    </row>
    <row r="939" spans="1:112" ht="14.45" customHeight="1" x14ac:dyDescent="0.25">
      <c r="A939" t="s">
        <v>2171</v>
      </c>
      <c r="B939" t="s">
        <v>248</v>
      </c>
      <c r="C939" s="1">
        <v>45569</v>
      </c>
      <c r="D939" s="1">
        <v>45635</v>
      </c>
      <c r="E939" t="s">
        <v>210</v>
      </c>
      <c r="F939" s="1">
        <v>45687</v>
      </c>
      <c r="G939" t="s">
        <v>115</v>
      </c>
      <c r="H939" t="s">
        <v>115</v>
      </c>
      <c r="I939" t="s">
        <v>115</v>
      </c>
      <c r="J939" t="s">
        <v>976</v>
      </c>
      <c r="K939" t="s">
        <v>976</v>
      </c>
      <c r="L939" t="s">
        <v>977</v>
      </c>
      <c r="M939" t="s">
        <v>978</v>
      </c>
      <c r="N939" t="s">
        <v>119</v>
      </c>
      <c r="O939" t="s">
        <v>120</v>
      </c>
      <c r="P939" s="3">
        <v>96950</v>
      </c>
      <c r="Q939" t="s">
        <v>121</v>
      </c>
      <c r="S939" s="10">
        <v>16702341795</v>
      </c>
      <c r="U939" t="s">
        <v>979</v>
      </c>
      <c r="V939">
        <v>722511</v>
      </c>
      <c r="W939" t="s">
        <v>123</v>
      </c>
      <c r="Y939" t="s">
        <v>215</v>
      </c>
      <c r="Z939" t="s">
        <v>148</v>
      </c>
      <c r="AA939" t="s">
        <v>980</v>
      </c>
      <c r="AB939" t="s">
        <v>981</v>
      </c>
      <c r="AC939" t="s">
        <v>982</v>
      </c>
      <c r="AD939" t="s">
        <v>978</v>
      </c>
      <c r="AE939" t="s">
        <v>119</v>
      </c>
      <c r="AF939" t="s">
        <v>120</v>
      </c>
      <c r="AG939" s="3">
        <v>96950</v>
      </c>
      <c r="AH939" t="s">
        <v>121</v>
      </c>
      <c r="AJ939" s="10">
        <v>16702341795</v>
      </c>
      <c r="AL939" t="s">
        <v>983</v>
      </c>
      <c r="BD939" t="str">
        <f>"35-2014.00"</f>
        <v>35-2014.00</v>
      </c>
      <c r="BE939" t="s">
        <v>221</v>
      </c>
      <c r="BF939" t="s">
        <v>984</v>
      </c>
      <c r="BG939" t="s">
        <v>223</v>
      </c>
      <c r="BH939">
        <v>3</v>
      </c>
      <c r="BI939">
        <v>3</v>
      </c>
      <c r="BJ939" s="1">
        <v>45689</v>
      </c>
      <c r="BK939" s="1">
        <v>46053</v>
      </c>
      <c r="BL939" s="1">
        <v>45689</v>
      </c>
      <c r="BM939" s="1">
        <v>46053</v>
      </c>
      <c r="BN939">
        <v>35</v>
      </c>
      <c r="BO939">
        <v>0</v>
      </c>
      <c r="BP939">
        <v>6</v>
      </c>
      <c r="BQ939">
        <v>6</v>
      </c>
      <c r="BR939">
        <v>6</v>
      </c>
      <c r="BS939">
        <v>6</v>
      </c>
      <c r="BT939">
        <v>6</v>
      </c>
      <c r="BU939">
        <v>5</v>
      </c>
      <c r="BV939" t="str">
        <f>"6:00 AM"</f>
        <v>6:00 AM</v>
      </c>
      <c r="BW939" t="str">
        <f>"1:00 PM"</f>
        <v>1:00 PM</v>
      </c>
      <c r="BX939" t="s">
        <v>240</v>
      </c>
      <c r="BY939">
        <v>0</v>
      </c>
      <c r="BZ939">
        <v>12</v>
      </c>
      <c r="CA939" t="s">
        <v>115</v>
      </c>
      <c r="CC939" t="s">
        <v>985</v>
      </c>
      <c r="CD939" t="s">
        <v>977</v>
      </c>
      <c r="CE939" t="s">
        <v>978</v>
      </c>
      <c r="CF939" t="s">
        <v>119</v>
      </c>
      <c r="CG939" t="s">
        <v>120</v>
      </c>
      <c r="CH939" s="3">
        <v>96950</v>
      </c>
      <c r="CI939" s="4">
        <v>8.83</v>
      </c>
      <c r="CJ939" s="4">
        <v>10</v>
      </c>
      <c r="CK939" s="4">
        <v>13.25</v>
      </c>
      <c r="CL939" s="4">
        <v>15</v>
      </c>
      <c r="CM939" t="s">
        <v>136</v>
      </c>
      <c r="CN939" t="s">
        <v>240</v>
      </c>
      <c r="CO939" t="s">
        <v>137</v>
      </c>
      <c r="CQ939" t="s">
        <v>115</v>
      </c>
      <c r="CR939" t="s">
        <v>138</v>
      </c>
      <c r="CS939" t="s">
        <v>138</v>
      </c>
      <c r="CT939" t="s">
        <v>138</v>
      </c>
      <c r="CU939" t="s">
        <v>139</v>
      </c>
      <c r="CV939" t="s">
        <v>138</v>
      </c>
      <c r="CW939" t="s">
        <v>138</v>
      </c>
      <c r="CX939" t="s">
        <v>988</v>
      </c>
      <c r="CY939" s="10">
        <v>16702341795</v>
      </c>
      <c r="CZ939" t="s">
        <v>983</v>
      </c>
      <c r="DA939" t="s">
        <v>989</v>
      </c>
      <c r="DB939" t="s">
        <v>138</v>
      </c>
      <c r="DC939" t="s">
        <v>115</v>
      </c>
    </row>
    <row r="940" spans="1:112" ht="14.45" customHeight="1" x14ac:dyDescent="0.25">
      <c r="A940" t="s">
        <v>5585</v>
      </c>
      <c r="B940" t="s">
        <v>248</v>
      </c>
      <c r="C940" s="1">
        <v>45590</v>
      </c>
      <c r="D940" s="1">
        <v>45635</v>
      </c>
      <c r="E940" t="s">
        <v>114</v>
      </c>
      <c r="G940" t="s">
        <v>115</v>
      </c>
      <c r="H940" t="s">
        <v>115</v>
      </c>
      <c r="I940" t="s">
        <v>115</v>
      </c>
      <c r="J940" t="s">
        <v>5112</v>
      </c>
      <c r="K940" t="s">
        <v>5586</v>
      </c>
      <c r="L940" t="s">
        <v>1327</v>
      </c>
      <c r="M940" t="s">
        <v>1320</v>
      </c>
      <c r="N940" t="s">
        <v>119</v>
      </c>
      <c r="O940" t="s">
        <v>120</v>
      </c>
      <c r="P940" s="3">
        <v>96950</v>
      </c>
      <c r="Q940" t="s">
        <v>121</v>
      </c>
      <c r="S940" s="10">
        <v>16702871116</v>
      </c>
      <c r="U940" t="s">
        <v>5114</v>
      </c>
      <c r="V940">
        <v>56179</v>
      </c>
      <c r="W940" t="s">
        <v>123</v>
      </c>
      <c r="Y940" t="s">
        <v>5587</v>
      </c>
      <c r="Z940" t="s">
        <v>5588</v>
      </c>
      <c r="AA940" t="s">
        <v>5589</v>
      </c>
      <c r="AB940" t="s">
        <v>1923</v>
      </c>
      <c r="AC940" t="s">
        <v>1327</v>
      </c>
      <c r="AD940" t="s">
        <v>1320</v>
      </c>
      <c r="AE940" t="s">
        <v>119</v>
      </c>
      <c r="AF940" t="s">
        <v>120</v>
      </c>
      <c r="AG940" s="3">
        <v>96950</v>
      </c>
      <c r="AH940" t="s">
        <v>121</v>
      </c>
      <c r="AJ940" s="10">
        <v>16702871116</v>
      </c>
      <c r="AL940" t="s">
        <v>1325</v>
      </c>
      <c r="BD940" t="str">
        <f>"49-9071.00"</f>
        <v>49-9071.00</v>
      </c>
      <c r="BE940" t="s">
        <v>169</v>
      </c>
      <c r="BF940" t="s">
        <v>5590</v>
      </c>
      <c r="BG940" t="s">
        <v>169</v>
      </c>
      <c r="BH940">
        <v>20</v>
      </c>
      <c r="BI940">
        <v>20</v>
      </c>
      <c r="BJ940" s="1">
        <v>45611</v>
      </c>
      <c r="BK940" s="1">
        <v>45975</v>
      </c>
      <c r="BL940" s="1">
        <v>45635</v>
      </c>
      <c r="BM940" s="1">
        <v>45975</v>
      </c>
      <c r="BN940">
        <v>35</v>
      </c>
      <c r="BO940">
        <v>0</v>
      </c>
      <c r="BP940">
        <v>7</v>
      </c>
      <c r="BQ940">
        <v>7</v>
      </c>
      <c r="BR940">
        <v>7</v>
      </c>
      <c r="BS940">
        <v>7</v>
      </c>
      <c r="BT940">
        <v>7</v>
      </c>
      <c r="BU940">
        <v>0</v>
      </c>
      <c r="BV940" t="str">
        <f>"8:00 AM"</f>
        <v>8:00 AM</v>
      </c>
      <c r="BW940" t="str">
        <f>"4:00 PM"</f>
        <v>4:00 PM</v>
      </c>
      <c r="BX940" t="s">
        <v>240</v>
      </c>
      <c r="BY940">
        <v>0</v>
      </c>
      <c r="BZ940">
        <v>12</v>
      </c>
      <c r="CA940" t="s">
        <v>115</v>
      </c>
      <c r="CC940" t="s">
        <v>191</v>
      </c>
      <c r="CD940" t="s">
        <v>1327</v>
      </c>
      <c r="CE940" t="s">
        <v>1320</v>
      </c>
      <c r="CF940" t="s">
        <v>119</v>
      </c>
      <c r="CG940" t="s">
        <v>120</v>
      </c>
      <c r="CH940" s="3">
        <v>96950</v>
      </c>
      <c r="CI940" s="4">
        <v>9.75</v>
      </c>
      <c r="CJ940" s="4">
        <v>9.75</v>
      </c>
      <c r="CK940" s="4">
        <v>14.62</v>
      </c>
      <c r="CL940" s="4">
        <v>14.62</v>
      </c>
      <c r="CM940" t="s">
        <v>136</v>
      </c>
      <c r="CO940" t="s">
        <v>137</v>
      </c>
      <c r="CQ940" t="s">
        <v>115</v>
      </c>
      <c r="CR940" t="s">
        <v>138</v>
      </c>
      <c r="CS940" t="s">
        <v>139</v>
      </c>
      <c r="CT940" t="s">
        <v>138</v>
      </c>
      <c r="CU940" t="s">
        <v>139</v>
      </c>
      <c r="CV940" t="s">
        <v>138</v>
      </c>
      <c r="CW940" t="s">
        <v>139</v>
      </c>
      <c r="CX940" t="s">
        <v>5591</v>
      </c>
      <c r="CY940" s="10">
        <v>16702871116</v>
      </c>
      <c r="CZ940" t="s">
        <v>1325</v>
      </c>
      <c r="DA940" t="s">
        <v>139</v>
      </c>
      <c r="DB940" t="s">
        <v>138</v>
      </c>
      <c r="DC940" t="s">
        <v>115</v>
      </c>
    </row>
    <row r="941" spans="1:112" ht="14.45" customHeight="1" x14ac:dyDescent="0.25">
      <c r="A941" t="s">
        <v>6927</v>
      </c>
      <c r="B941" t="s">
        <v>158</v>
      </c>
      <c r="C941" s="1">
        <v>45551</v>
      </c>
      <c r="D941" s="1">
        <v>45635</v>
      </c>
      <c r="E941" t="s">
        <v>114</v>
      </c>
      <c r="G941" t="s">
        <v>115</v>
      </c>
      <c r="H941" t="s">
        <v>115</v>
      </c>
      <c r="I941" t="s">
        <v>115</v>
      </c>
      <c r="J941" t="s">
        <v>1640</v>
      </c>
      <c r="L941" t="s">
        <v>1214</v>
      </c>
      <c r="N941" t="s">
        <v>128</v>
      </c>
      <c r="O941" t="s">
        <v>120</v>
      </c>
      <c r="P941" s="3">
        <v>96950</v>
      </c>
      <c r="Q941" t="s">
        <v>121</v>
      </c>
      <c r="S941" s="10">
        <v>16702873717</v>
      </c>
      <c r="U941" t="s">
        <v>1215</v>
      </c>
      <c r="V941">
        <v>561612</v>
      </c>
      <c r="W941" t="s">
        <v>123</v>
      </c>
      <c r="Y941" t="s">
        <v>1216</v>
      </c>
      <c r="Z941" t="s">
        <v>1217</v>
      </c>
      <c r="AB941" t="s">
        <v>277</v>
      </c>
      <c r="AC941" t="s">
        <v>1214</v>
      </c>
      <c r="AE941" t="s">
        <v>128</v>
      </c>
      <c r="AF941" t="s">
        <v>120</v>
      </c>
      <c r="AG941" s="3">
        <v>96950</v>
      </c>
      <c r="AH941" t="s">
        <v>121</v>
      </c>
      <c r="AJ941" s="10">
        <v>16702873717</v>
      </c>
      <c r="AL941" t="s">
        <v>1218</v>
      </c>
      <c r="BD941" t="str">
        <f>"33-9032.00"</f>
        <v>33-9032.00</v>
      </c>
      <c r="BE941" t="s">
        <v>1641</v>
      </c>
      <c r="BF941" t="s">
        <v>1642</v>
      </c>
      <c r="BG941" t="s">
        <v>1643</v>
      </c>
      <c r="BH941">
        <v>1</v>
      </c>
      <c r="BJ941" s="1">
        <v>45580</v>
      </c>
      <c r="BK941" s="1">
        <v>45944</v>
      </c>
      <c r="BN941">
        <v>40</v>
      </c>
      <c r="BO941">
        <v>0</v>
      </c>
      <c r="BP941">
        <v>8</v>
      </c>
      <c r="BQ941">
        <v>8</v>
      </c>
      <c r="BR941">
        <v>8</v>
      </c>
      <c r="BS941">
        <v>8</v>
      </c>
      <c r="BT941">
        <v>8</v>
      </c>
      <c r="BU941">
        <v>0</v>
      </c>
      <c r="BV941" t="str">
        <f>"9:00 AM"</f>
        <v>9:00 AM</v>
      </c>
      <c r="BW941" t="str">
        <f>"6:00 PM"</f>
        <v>6:00 PM</v>
      </c>
      <c r="BX941" t="s">
        <v>240</v>
      </c>
      <c r="BY941">
        <v>0</v>
      </c>
      <c r="BZ941">
        <v>6</v>
      </c>
      <c r="CA941" t="s">
        <v>115</v>
      </c>
      <c r="CC941" t="s">
        <v>6928</v>
      </c>
      <c r="CD941" t="s">
        <v>1000</v>
      </c>
      <c r="CF941" t="s">
        <v>128</v>
      </c>
      <c r="CG941" t="s">
        <v>120</v>
      </c>
      <c r="CH941" s="3">
        <v>96950</v>
      </c>
      <c r="CI941" s="4">
        <v>8.15</v>
      </c>
      <c r="CJ941" s="4">
        <v>8.15</v>
      </c>
      <c r="CK941" s="4">
        <v>0</v>
      </c>
      <c r="CL941" s="4">
        <v>0</v>
      </c>
      <c r="CM941" t="s">
        <v>136</v>
      </c>
      <c r="CN941" t="s">
        <v>191</v>
      </c>
      <c r="CO941" t="s">
        <v>137</v>
      </c>
      <c r="CQ941" t="s">
        <v>115</v>
      </c>
      <c r="CR941" t="s">
        <v>138</v>
      </c>
      <c r="CS941" t="s">
        <v>139</v>
      </c>
      <c r="CT941" t="s">
        <v>139</v>
      </c>
      <c r="CU941" t="s">
        <v>139</v>
      </c>
      <c r="CV941" t="s">
        <v>138</v>
      </c>
      <c r="CW941" t="s">
        <v>139</v>
      </c>
      <c r="CX941" t="s">
        <v>6929</v>
      </c>
      <c r="CY941" s="10">
        <v>16702873717</v>
      </c>
      <c r="CZ941" t="s">
        <v>1218</v>
      </c>
      <c r="DA941" t="s">
        <v>331</v>
      </c>
      <c r="DB941" t="s">
        <v>138</v>
      </c>
      <c r="DC941" t="s">
        <v>115</v>
      </c>
      <c r="DD941" t="s">
        <v>1216</v>
      </c>
      <c r="DE941" t="s">
        <v>1217</v>
      </c>
      <c r="DG941" t="s">
        <v>1646</v>
      </c>
      <c r="DH941" t="s">
        <v>1218</v>
      </c>
    </row>
    <row r="942" spans="1:112" ht="14.45" customHeight="1" x14ac:dyDescent="0.25">
      <c r="A942" t="s">
        <v>7113</v>
      </c>
      <c r="B942" t="s">
        <v>248</v>
      </c>
      <c r="C942" s="1">
        <v>45569</v>
      </c>
      <c r="D942" s="1">
        <v>45635</v>
      </c>
      <c r="E942" t="s">
        <v>114</v>
      </c>
      <c r="G942" t="s">
        <v>115</v>
      </c>
      <c r="H942" t="s">
        <v>115</v>
      </c>
      <c r="I942" t="s">
        <v>115</v>
      </c>
      <c r="J942" t="s">
        <v>976</v>
      </c>
      <c r="K942" t="s">
        <v>976</v>
      </c>
      <c r="L942" t="s">
        <v>977</v>
      </c>
      <c r="M942" t="s">
        <v>978</v>
      </c>
      <c r="N942" t="s">
        <v>119</v>
      </c>
      <c r="O942" t="s">
        <v>120</v>
      </c>
      <c r="P942" s="3">
        <v>96950</v>
      </c>
      <c r="Q942" t="s">
        <v>121</v>
      </c>
      <c r="S942" s="10">
        <v>16702341795</v>
      </c>
      <c r="U942" t="s">
        <v>979</v>
      </c>
      <c r="V942">
        <v>811111</v>
      </c>
      <c r="W942" t="s">
        <v>123</v>
      </c>
      <c r="Y942" t="s">
        <v>215</v>
      </c>
      <c r="Z942" t="s">
        <v>148</v>
      </c>
      <c r="AA942" t="s">
        <v>980</v>
      </c>
      <c r="AB942" t="s">
        <v>981</v>
      </c>
      <c r="AC942" t="s">
        <v>2392</v>
      </c>
      <c r="AD942" t="s">
        <v>2393</v>
      </c>
      <c r="AE942" t="s">
        <v>128</v>
      </c>
      <c r="AF942" t="s">
        <v>120</v>
      </c>
      <c r="AG942" s="3">
        <v>96950</v>
      </c>
      <c r="AH942" t="s">
        <v>121</v>
      </c>
      <c r="AJ942" s="10">
        <v>16702341795</v>
      </c>
      <c r="AL942" t="s">
        <v>983</v>
      </c>
      <c r="BD942" t="str">
        <f>"49-3023.00"</f>
        <v>49-3023.00</v>
      </c>
      <c r="BE942" t="s">
        <v>2122</v>
      </c>
      <c r="BF942" t="s">
        <v>7114</v>
      </c>
      <c r="BG942" t="s">
        <v>7115</v>
      </c>
      <c r="BH942">
        <v>2</v>
      </c>
      <c r="BI942">
        <v>2</v>
      </c>
      <c r="BJ942" s="1">
        <v>45627</v>
      </c>
      <c r="BK942" s="1">
        <v>45991</v>
      </c>
      <c r="BL942" s="1">
        <v>45635</v>
      </c>
      <c r="BM942" s="1">
        <v>45991</v>
      </c>
      <c r="BN942">
        <v>35</v>
      </c>
      <c r="BO942">
        <v>0</v>
      </c>
      <c r="BP942">
        <v>6</v>
      </c>
      <c r="BQ942">
        <v>6</v>
      </c>
      <c r="BR942">
        <v>6</v>
      </c>
      <c r="BS942">
        <v>6</v>
      </c>
      <c r="BT942">
        <v>6</v>
      </c>
      <c r="BU942">
        <v>5</v>
      </c>
      <c r="BV942" t="str">
        <f>"9:00 AM"</f>
        <v>9:00 AM</v>
      </c>
      <c r="BW942" t="str">
        <f>"4:00 PM"</f>
        <v>4:00 PM</v>
      </c>
      <c r="BX942" t="s">
        <v>133</v>
      </c>
      <c r="BY942">
        <v>0</v>
      </c>
      <c r="BZ942">
        <v>24</v>
      </c>
      <c r="CA942" t="s">
        <v>115</v>
      </c>
      <c r="CC942" t="s">
        <v>7116</v>
      </c>
      <c r="CD942" t="s">
        <v>7117</v>
      </c>
      <c r="CE942" t="s">
        <v>2878</v>
      </c>
      <c r="CF942" t="s">
        <v>119</v>
      </c>
      <c r="CG942" t="s">
        <v>120</v>
      </c>
      <c r="CH942" s="3">
        <v>96950</v>
      </c>
      <c r="CI942" s="4">
        <v>11.01</v>
      </c>
      <c r="CJ942" s="4">
        <v>11.5</v>
      </c>
      <c r="CK942" s="4">
        <v>16.52</v>
      </c>
      <c r="CL942" s="4">
        <v>17.25</v>
      </c>
      <c r="CM942" t="s">
        <v>136</v>
      </c>
      <c r="CN942" t="s">
        <v>240</v>
      </c>
      <c r="CO942" t="s">
        <v>137</v>
      </c>
      <c r="CQ942" t="s">
        <v>115</v>
      </c>
      <c r="CR942" t="s">
        <v>138</v>
      </c>
      <c r="CS942" t="s">
        <v>138</v>
      </c>
      <c r="CT942" t="s">
        <v>138</v>
      </c>
      <c r="CU942" t="s">
        <v>139</v>
      </c>
      <c r="CV942" t="s">
        <v>138</v>
      </c>
      <c r="CW942" t="s">
        <v>138</v>
      </c>
      <c r="CX942" t="s">
        <v>1011</v>
      </c>
      <c r="CY942" s="10">
        <v>16702341795</v>
      </c>
      <c r="CZ942" t="s">
        <v>983</v>
      </c>
      <c r="DA942" t="s">
        <v>989</v>
      </c>
      <c r="DB942" t="s">
        <v>138</v>
      </c>
      <c r="DC942" t="s">
        <v>115</v>
      </c>
    </row>
    <row r="943" spans="1:112" ht="14.45" customHeight="1" x14ac:dyDescent="0.25">
      <c r="A943" t="s">
        <v>7415</v>
      </c>
      <c r="B943" t="s">
        <v>248</v>
      </c>
      <c r="C943" s="1">
        <v>45593</v>
      </c>
      <c r="D943" s="1">
        <v>45635</v>
      </c>
      <c r="E943" t="s">
        <v>210</v>
      </c>
      <c r="F943" s="1">
        <v>45760</v>
      </c>
      <c r="G943" t="s">
        <v>115</v>
      </c>
      <c r="H943" t="s">
        <v>115</v>
      </c>
      <c r="I943" t="s">
        <v>115</v>
      </c>
      <c r="J943" t="s">
        <v>350</v>
      </c>
      <c r="L943" t="s">
        <v>351</v>
      </c>
      <c r="N943" t="s">
        <v>119</v>
      </c>
      <c r="O943" t="s">
        <v>120</v>
      </c>
      <c r="P943" s="3">
        <v>96950</v>
      </c>
      <c r="Q943" t="s">
        <v>121</v>
      </c>
      <c r="S943" s="10">
        <v>16702358748</v>
      </c>
      <c r="U943" t="s">
        <v>352</v>
      </c>
      <c r="V943">
        <v>23622</v>
      </c>
      <c r="W943" t="s">
        <v>123</v>
      </c>
      <c r="Y943" t="s">
        <v>353</v>
      </c>
      <c r="Z943" t="s">
        <v>354</v>
      </c>
      <c r="AA943" t="s">
        <v>355</v>
      </c>
      <c r="AB943" t="s">
        <v>295</v>
      </c>
      <c r="AC943" t="s">
        <v>351</v>
      </c>
      <c r="AE943" t="s">
        <v>119</v>
      </c>
      <c r="AF943" t="s">
        <v>120</v>
      </c>
      <c r="AG943" s="3">
        <v>96950</v>
      </c>
      <c r="AH943" t="s">
        <v>121</v>
      </c>
      <c r="AJ943" s="10">
        <v>16702358748</v>
      </c>
      <c r="AL943" t="s">
        <v>356</v>
      </c>
      <c r="BD943" t="str">
        <f>"49-9071.00"</f>
        <v>49-9071.00</v>
      </c>
      <c r="BE943" t="s">
        <v>169</v>
      </c>
      <c r="BF943" t="s">
        <v>1729</v>
      </c>
      <c r="BG943" t="s">
        <v>1730</v>
      </c>
      <c r="BH943">
        <v>8</v>
      </c>
      <c r="BI943">
        <v>8</v>
      </c>
      <c r="BJ943" s="1">
        <v>45762</v>
      </c>
      <c r="BK943" s="1">
        <v>46126</v>
      </c>
      <c r="BL943" s="1">
        <v>45762</v>
      </c>
      <c r="BM943" s="1">
        <v>46126</v>
      </c>
      <c r="BN943">
        <v>35</v>
      </c>
      <c r="BO943">
        <v>0</v>
      </c>
      <c r="BP943">
        <v>7</v>
      </c>
      <c r="BQ943">
        <v>7</v>
      </c>
      <c r="BR943">
        <v>7</v>
      </c>
      <c r="BS943">
        <v>7</v>
      </c>
      <c r="BT943">
        <v>7</v>
      </c>
      <c r="BU943">
        <v>0</v>
      </c>
      <c r="BV943" t="str">
        <f>"8:00 AM"</f>
        <v>8:00 AM</v>
      </c>
      <c r="BW943" t="str">
        <f>"4:00 PM"</f>
        <v>4:00 PM</v>
      </c>
      <c r="BX943" t="s">
        <v>133</v>
      </c>
      <c r="BY943">
        <v>0</v>
      </c>
      <c r="BZ943">
        <v>12</v>
      </c>
      <c r="CA943" t="s">
        <v>115</v>
      </c>
      <c r="CC943" t="s">
        <v>240</v>
      </c>
      <c r="CD943" t="s">
        <v>351</v>
      </c>
      <c r="CF943" t="s">
        <v>119</v>
      </c>
      <c r="CG943" t="s">
        <v>120</v>
      </c>
      <c r="CH943" s="3">
        <v>96950</v>
      </c>
      <c r="CI943" s="4">
        <v>9.75</v>
      </c>
      <c r="CJ943" s="4">
        <v>9.75</v>
      </c>
      <c r="CK943" s="4">
        <v>14.62</v>
      </c>
      <c r="CL943" s="4">
        <v>14.62</v>
      </c>
      <c r="CM943" t="s">
        <v>136</v>
      </c>
      <c r="CN943" t="s">
        <v>240</v>
      </c>
      <c r="CO943" t="s">
        <v>173</v>
      </c>
      <c r="CQ943" t="s">
        <v>115</v>
      </c>
      <c r="CR943" t="s">
        <v>138</v>
      </c>
      <c r="CS943" t="s">
        <v>139</v>
      </c>
      <c r="CT943" t="s">
        <v>138</v>
      </c>
      <c r="CU943" t="s">
        <v>139</v>
      </c>
      <c r="CV943" t="s">
        <v>138</v>
      </c>
      <c r="CW943" t="s">
        <v>139</v>
      </c>
      <c r="CX943" t="s">
        <v>13929</v>
      </c>
      <c r="CY943" s="10">
        <v>16702358748</v>
      </c>
      <c r="CZ943" t="s">
        <v>356</v>
      </c>
      <c r="DA943" t="s">
        <v>331</v>
      </c>
      <c r="DB943" t="s">
        <v>138</v>
      </c>
      <c r="DC943" t="s">
        <v>115</v>
      </c>
    </row>
    <row r="944" spans="1:112" ht="14.45" customHeight="1" x14ac:dyDescent="0.25">
      <c r="A944" t="s">
        <v>7428</v>
      </c>
      <c r="B944" t="s">
        <v>158</v>
      </c>
      <c r="C944" s="1">
        <v>45581</v>
      </c>
      <c r="D944" s="1">
        <v>45635</v>
      </c>
      <c r="E944" t="s">
        <v>114</v>
      </c>
      <c r="G944" t="s">
        <v>138</v>
      </c>
      <c r="H944" t="s">
        <v>138</v>
      </c>
      <c r="I944" t="s">
        <v>115</v>
      </c>
      <c r="J944" t="s">
        <v>590</v>
      </c>
      <c r="K944" t="s">
        <v>591</v>
      </c>
      <c r="L944" t="s">
        <v>7429</v>
      </c>
      <c r="M944" t="s">
        <v>593</v>
      </c>
      <c r="N944" t="s">
        <v>119</v>
      </c>
      <c r="O944" t="s">
        <v>120</v>
      </c>
      <c r="P944" s="3">
        <v>96950</v>
      </c>
      <c r="Q944" t="s">
        <v>121</v>
      </c>
      <c r="S944" s="10">
        <v>16702850063</v>
      </c>
      <c r="U944" t="s">
        <v>594</v>
      </c>
      <c r="V944">
        <v>54121</v>
      </c>
      <c r="W944" t="s">
        <v>123</v>
      </c>
      <c r="Y944" t="s">
        <v>994</v>
      </c>
      <c r="Z944" t="s">
        <v>995</v>
      </c>
      <c r="AA944" t="s">
        <v>996</v>
      </c>
      <c r="AB944" t="s">
        <v>754</v>
      </c>
      <c r="AC944" t="s">
        <v>7429</v>
      </c>
      <c r="AD944" t="s">
        <v>593</v>
      </c>
      <c r="AE944" t="s">
        <v>119</v>
      </c>
      <c r="AF944" t="s">
        <v>120</v>
      </c>
      <c r="AG944" s="3">
        <v>96950</v>
      </c>
      <c r="AH944" t="s">
        <v>121</v>
      </c>
      <c r="AJ944" s="10">
        <v>16702850063</v>
      </c>
      <c r="AL944" t="s">
        <v>599</v>
      </c>
      <c r="BD944" t="str">
        <f>"13-2011.00"</f>
        <v>13-2011.00</v>
      </c>
      <c r="BE944" t="s">
        <v>893</v>
      </c>
      <c r="BF944" t="s">
        <v>7430</v>
      </c>
      <c r="BG944" t="s">
        <v>895</v>
      </c>
      <c r="BH944">
        <v>3</v>
      </c>
      <c r="BJ944" s="1">
        <v>45597</v>
      </c>
      <c r="BK944" s="1">
        <v>45930</v>
      </c>
      <c r="BN944">
        <v>40</v>
      </c>
      <c r="BO944">
        <v>0</v>
      </c>
      <c r="BP944">
        <v>8</v>
      </c>
      <c r="BQ944">
        <v>8</v>
      </c>
      <c r="BR944">
        <v>8</v>
      </c>
      <c r="BS944">
        <v>8</v>
      </c>
      <c r="BT944">
        <v>8</v>
      </c>
      <c r="BU944">
        <v>0</v>
      </c>
      <c r="BV944" t="str">
        <f>"8:54 AM"</f>
        <v>8:54 AM</v>
      </c>
      <c r="BW944" t="str">
        <f>"5:54 PM"</f>
        <v>5:54 PM</v>
      </c>
      <c r="BX944" t="s">
        <v>360</v>
      </c>
      <c r="BY944">
        <v>0</v>
      </c>
      <c r="BZ944">
        <v>36</v>
      </c>
      <c r="CA944" t="s">
        <v>115</v>
      </c>
      <c r="CC944" s="2" t="s">
        <v>7431</v>
      </c>
      <c r="CD944" t="s">
        <v>7429</v>
      </c>
      <c r="CE944" t="s">
        <v>593</v>
      </c>
      <c r="CF944" t="s">
        <v>119</v>
      </c>
      <c r="CG944" t="s">
        <v>120</v>
      </c>
      <c r="CH944" s="3">
        <v>96950</v>
      </c>
      <c r="CI944" s="4">
        <v>17.48</v>
      </c>
      <c r="CJ944" s="4">
        <v>17.48</v>
      </c>
      <c r="CK944" s="4">
        <v>26.22</v>
      </c>
      <c r="CL944" s="4">
        <v>26.22</v>
      </c>
      <c r="CM944" t="s">
        <v>136</v>
      </c>
      <c r="CN944" t="s">
        <v>7432</v>
      </c>
      <c r="CO944" t="s">
        <v>137</v>
      </c>
      <c r="CQ944" t="s">
        <v>115</v>
      </c>
      <c r="CR944" t="s">
        <v>138</v>
      </c>
      <c r="CS944" t="s">
        <v>138</v>
      </c>
      <c r="CT944" t="s">
        <v>138</v>
      </c>
      <c r="CU944" t="s">
        <v>139</v>
      </c>
      <c r="CV944" t="s">
        <v>138</v>
      </c>
      <c r="CW944" t="s">
        <v>138</v>
      </c>
      <c r="CX944" s="2" t="s">
        <v>7433</v>
      </c>
      <c r="CY944" s="10">
        <v>16702850063</v>
      </c>
      <c r="CZ944" t="s">
        <v>599</v>
      </c>
      <c r="DA944" t="s">
        <v>139</v>
      </c>
      <c r="DB944" t="s">
        <v>138</v>
      </c>
      <c r="DC944" t="s">
        <v>115</v>
      </c>
    </row>
    <row r="945" spans="1:112" ht="14.45" customHeight="1" x14ac:dyDescent="0.25">
      <c r="A945" t="s">
        <v>7778</v>
      </c>
      <c r="B945" t="s">
        <v>248</v>
      </c>
      <c r="C945" s="1">
        <v>45586</v>
      </c>
      <c r="D945" s="1">
        <v>45635</v>
      </c>
      <c r="E945" t="s">
        <v>210</v>
      </c>
      <c r="F945" s="1">
        <v>45715</v>
      </c>
      <c r="G945" t="s">
        <v>115</v>
      </c>
      <c r="H945" t="s">
        <v>115</v>
      </c>
      <c r="I945" t="s">
        <v>115</v>
      </c>
      <c r="J945" t="s">
        <v>976</v>
      </c>
      <c r="L945" t="s">
        <v>977</v>
      </c>
      <c r="M945" t="s">
        <v>978</v>
      </c>
      <c r="N945" t="s">
        <v>119</v>
      </c>
      <c r="O945" t="s">
        <v>120</v>
      </c>
      <c r="P945" s="3">
        <v>96950</v>
      </c>
      <c r="Q945" t="s">
        <v>121</v>
      </c>
      <c r="S945" s="10">
        <v>16702341795</v>
      </c>
      <c r="U945" t="s">
        <v>979</v>
      </c>
      <c r="V945">
        <v>811111</v>
      </c>
      <c r="W945" t="s">
        <v>123</v>
      </c>
      <c r="Y945" t="s">
        <v>215</v>
      </c>
      <c r="Z945" t="s">
        <v>148</v>
      </c>
      <c r="AA945" t="s">
        <v>980</v>
      </c>
      <c r="AB945" t="s">
        <v>981</v>
      </c>
      <c r="AC945" t="s">
        <v>2392</v>
      </c>
      <c r="AD945" t="s">
        <v>2393</v>
      </c>
      <c r="AE945" t="s">
        <v>128</v>
      </c>
      <c r="AF945" t="s">
        <v>120</v>
      </c>
      <c r="AG945" s="3">
        <v>96950</v>
      </c>
      <c r="AH945" t="s">
        <v>121</v>
      </c>
      <c r="AJ945" s="10">
        <v>16702341795</v>
      </c>
      <c r="AL945" t="s">
        <v>983</v>
      </c>
      <c r="BD945" t="str">
        <f>"49-3023.00"</f>
        <v>49-3023.00</v>
      </c>
      <c r="BE945" t="s">
        <v>2122</v>
      </c>
      <c r="BF945" t="s">
        <v>7114</v>
      </c>
      <c r="BG945" t="s">
        <v>7115</v>
      </c>
      <c r="BH945">
        <v>2</v>
      </c>
      <c r="BI945">
        <v>2</v>
      </c>
      <c r="BJ945" s="1">
        <v>45717</v>
      </c>
      <c r="BK945" s="1">
        <v>46081</v>
      </c>
      <c r="BL945" s="1">
        <v>45717</v>
      </c>
      <c r="BM945" s="1">
        <v>46081</v>
      </c>
      <c r="BN945">
        <v>35</v>
      </c>
      <c r="BO945">
        <v>0</v>
      </c>
      <c r="BP945">
        <v>6</v>
      </c>
      <c r="BQ945">
        <v>6</v>
      </c>
      <c r="BR945">
        <v>6</v>
      </c>
      <c r="BS945">
        <v>6</v>
      </c>
      <c r="BT945">
        <v>6</v>
      </c>
      <c r="BU945">
        <v>5</v>
      </c>
      <c r="BV945" t="str">
        <f>"9:00 AM"</f>
        <v>9:00 AM</v>
      </c>
      <c r="BW945" t="str">
        <f>"4:00 PM"</f>
        <v>4:00 PM</v>
      </c>
      <c r="BX945" t="s">
        <v>133</v>
      </c>
      <c r="BY945">
        <v>0</v>
      </c>
      <c r="BZ945">
        <v>24</v>
      </c>
      <c r="CA945" t="s">
        <v>115</v>
      </c>
      <c r="CC945" s="2" t="s">
        <v>7779</v>
      </c>
      <c r="CD945" t="s">
        <v>7117</v>
      </c>
      <c r="CE945" t="s">
        <v>2878</v>
      </c>
      <c r="CF945" t="s">
        <v>119</v>
      </c>
      <c r="CG945" t="s">
        <v>120</v>
      </c>
      <c r="CH945" s="3">
        <v>96950</v>
      </c>
      <c r="CI945" s="4">
        <v>11.01</v>
      </c>
      <c r="CJ945" s="4">
        <v>12</v>
      </c>
      <c r="CK945" s="4">
        <v>16.52</v>
      </c>
      <c r="CL945" s="4">
        <v>18</v>
      </c>
      <c r="CM945" t="s">
        <v>136</v>
      </c>
      <c r="CN945" t="s">
        <v>240</v>
      </c>
      <c r="CO945" t="s">
        <v>137</v>
      </c>
      <c r="CQ945" t="s">
        <v>115</v>
      </c>
      <c r="CR945" t="s">
        <v>138</v>
      </c>
      <c r="CS945" t="s">
        <v>138</v>
      </c>
      <c r="CT945" t="s">
        <v>138</v>
      </c>
      <c r="CU945" t="s">
        <v>139</v>
      </c>
      <c r="CV945" t="s">
        <v>138</v>
      </c>
      <c r="CW945" t="s">
        <v>138</v>
      </c>
      <c r="CX945" t="s">
        <v>1011</v>
      </c>
      <c r="CY945" s="10">
        <v>16702341795</v>
      </c>
      <c r="CZ945" t="s">
        <v>983</v>
      </c>
      <c r="DA945" t="s">
        <v>989</v>
      </c>
      <c r="DB945" t="s">
        <v>138</v>
      </c>
      <c r="DC945" t="s">
        <v>115</v>
      </c>
    </row>
    <row r="946" spans="1:112" ht="14.45" customHeight="1" x14ac:dyDescent="0.25">
      <c r="A946" t="s">
        <v>8370</v>
      </c>
      <c r="B946" t="s">
        <v>113</v>
      </c>
      <c r="C946" s="1">
        <v>45622</v>
      </c>
      <c r="D946" s="1">
        <v>45635</v>
      </c>
      <c r="E946" t="s">
        <v>114</v>
      </c>
      <c r="G946" t="s">
        <v>115</v>
      </c>
      <c r="H946" t="s">
        <v>115</v>
      </c>
      <c r="I946" t="s">
        <v>115</v>
      </c>
      <c r="J946" t="s">
        <v>1377</v>
      </c>
      <c r="K946" t="s">
        <v>1378</v>
      </c>
      <c r="L946" t="s">
        <v>1379</v>
      </c>
      <c r="N946" t="s">
        <v>119</v>
      </c>
      <c r="O946" t="s">
        <v>120</v>
      </c>
      <c r="P946" s="3">
        <v>96950</v>
      </c>
      <c r="Q946" t="s">
        <v>121</v>
      </c>
      <c r="S946" s="10">
        <v>16702358778</v>
      </c>
      <c r="U946" t="s">
        <v>1380</v>
      </c>
      <c r="V946">
        <v>23622</v>
      </c>
      <c r="W946" t="s">
        <v>123</v>
      </c>
      <c r="Y946" t="s">
        <v>1381</v>
      </c>
      <c r="Z946" t="s">
        <v>1382</v>
      </c>
      <c r="AA946" t="s">
        <v>1383</v>
      </c>
      <c r="AB946" t="s">
        <v>235</v>
      </c>
      <c r="AC946" t="s">
        <v>1379</v>
      </c>
      <c r="AE946" t="s">
        <v>119</v>
      </c>
      <c r="AF946" t="s">
        <v>120</v>
      </c>
      <c r="AG946" s="3">
        <v>96950</v>
      </c>
      <c r="AH946" t="s">
        <v>121</v>
      </c>
      <c r="AJ946" s="10">
        <v>16702358778</v>
      </c>
      <c r="AL946" t="s">
        <v>3408</v>
      </c>
      <c r="BD946" t="str">
        <f>"53-3032.00"</f>
        <v>53-3032.00</v>
      </c>
      <c r="BE946" t="s">
        <v>2554</v>
      </c>
      <c r="BF946" t="s">
        <v>8371</v>
      </c>
      <c r="BG946" t="s">
        <v>8372</v>
      </c>
      <c r="BH946">
        <v>5</v>
      </c>
      <c r="BJ946" s="1">
        <v>45658</v>
      </c>
      <c r="BK946" s="1">
        <v>46022</v>
      </c>
      <c r="BN946">
        <v>40</v>
      </c>
      <c r="BO946">
        <v>0</v>
      </c>
      <c r="BP946">
        <v>8</v>
      </c>
      <c r="BQ946">
        <v>8</v>
      </c>
      <c r="BR946">
        <v>8</v>
      </c>
      <c r="BS946">
        <v>8</v>
      </c>
      <c r="BT946">
        <v>8</v>
      </c>
      <c r="BU946">
        <v>0</v>
      </c>
      <c r="BV946" t="str">
        <f>"7:30 AM"</f>
        <v>7:30 AM</v>
      </c>
      <c r="BW946" t="str">
        <f>"4:30 PM"</f>
        <v>4:30 PM</v>
      </c>
      <c r="BX946" t="s">
        <v>133</v>
      </c>
      <c r="BY946">
        <v>0</v>
      </c>
      <c r="BZ946">
        <v>6</v>
      </c>
      <c r="CA946" t="s">
        <v>115</v>
      </c>
      <c r="CC946" t="s">
        <v>8373</v>
      </c>
      <c r="CD946" t="s">
        <v>1379</v>
      </c>
      <c r="CF946" t="s">
        <v>119</v>
      </c>
      <c r="CG946" t="s">
        <v>120</v>
      </c>
      <c r="CH946" s="3">
        <v>96950</v>
      </c>
      <c r="CI946" s="4">
        <v>11.31</v>
      </c>
      <c r="CJ946" s="4">
        <v>11.31</v>
      </c>
      <c r="CK946" s="4">
        <v>16.97</v>
      </c>
      <c r="CL946" s="4">
        <v>16.97</v>
      </c>
      <c r="CM946" t="s">
        <v>136</v>
      </c>
      <c r="CN946" t="s">
        <v>139</v>
      </c>
      <c r="CO946" t="s">
        <v>173</v>
      </c>
      <c r="CQ946" t="s">
        <v>115</v>
      </c>
      <c r="CR946" t="s">
        <v>138</v>
      </c>
      <c r="CS946" t="s">
        <v>138</v>
      </c>
      <c r="CT946" t="s">
        <v>138</v>
      </c>
      <c r="CU946" t="s">
        <v>139</v>
      </c>
      <c r="CV946" t="s">
        <v>138</v>
      </c>
      <c r="CW946" t="s">
        <v>138</v>
      </c>
      <c r="CX946" t="s">
        <v>6579</v>
      </c>
      <c r="CY946" s="10">
        <v>16702358778</v>
      </c>
      <c r="CZ946" t="s">
        <v>3408</v>
      </c>
      <c r="DA946" t="s">
        <v>139</v>
      </c>
      <c r="DB946" t="s">
        <v>138</v>
      </c>
      <c r="DC946" t="s">
        <v>115</v>
      </c>
    </row>
    <row r="947" spans="1:112" ht="14.45" customHeight="1" x14ac:dyDescent="0.25">
      <c r="A947" t="s">
        <v>8732</v>
      </c>
      <c r="B947" t="s">
        <v>158</v>
      </c>
      <c r="C947" s="1">
        <v>45556</v>
      </c>
      <c r="D947" s="1">
        <v>45635</v>
      </c>
      <c r="E947" t="s">
        <v>114</v>
      </c>
      <c r="G947" t="s">
        <v>115</v>
      </c>
      <c r="H947" t="s">
        <v>115</v>
      </c>
      <c r="I947" t="s">
        <v>115</v>
      </c>
      <c r="J947" t="s">
        <v>827</v>
      </c>
      <c r="L947" t="s">
        <v>828</v>
      </c>
      <c r="M947" t="s">
        <v>829</v>
      </c>
      <c r="N947" t="s">
        <v>119</v>
      </c>
      <c r="O947" t="s">
        <v>120</v>
      </c>
      <c r="P947" s="3">
        <v>96950</v>
      </c>
      <c r="Q947" t="s">
        <v>121</v>
      </c>
      <c r="S947" s="10">
        <v>16702353027</v>
      </c>
      <c r="U947" t="s">
        <v>830</v>
      </c>
      <c r="V947">
        <v>561320</v>
      </c>
      <c r="W947" t="s">
        <v>532</v>
      </c>
      <c r="X947" t="s">
        <v>138</v>
      </c>
      <c r="Y947" t="s">
        <v>831</v>
      </c>
      <c r="Z947" t="s">
        <v>832</v>
      </c>
      <c r="AA947" t="s">
        <v>833</v>
      </c>
      <c r="AB947" t="s">
        <v>295</v>
      </c>
      <c r="AC947" t="s">
        <v>828</v>
      </c>
      <c r="AD947" t="s">
        <v>829</v>
      </c>
      <c r="AE947" t="s">
        <v>119</v>
      </c>
      <c r="AF947" t="s">
        <v>120</v>
      </c>
      <c r="AG947" s="3">
        <v>96950</v>
      </c>
      <c r="AH947" t="s">
        <v>121</v>
      </c>
      <c r="AJ947" s="10">
        <v>16702353027</v>
      </c>
      <c r="AL947" t="s">
        <v>834</v>
      </c>
      <c r="BD947" t="str">
        <f>"35-2012.00"</f>
        <v>35-2012.00</v>
      </c>
      <c r="BE947" t="s">
        <v>835</v>
      </c>
      <c r="BF947" t="s">
        <v>7390</v>
      </c>
      <c r="BG947" t="s">
        <v>373</v>
      </c>
      <c r="BH947">
        <v>6</v>
      </c>
      <c r="BJ947" s="1">
        <v>45627</v>
      </c>
      <c r="BK947" s="1">
        <v>45991</v>
      </c>
      <c r="BN947">
        <v>35</v>
      </c>
      <c r="BO947">
        <v>0</v>
      </c>
      <c r="BP947">
        <v>7</v>
      </c>
      <c r="BQ947">
        <v>7</v>
      </c>
      <c r="BR947">
        <v>7</v>
      </c>
      <c r="BS947">
        <v>7</v>
      </c>
      <c r="BT947">
        <v>7</v>
      </c>
      <c r="BU947">
        <v>0</v>
      </c>
      <c r="BV947" t="str">
        <f>"2:00 AM"</f>
        <v>2:00 AM</v>
      </c>
      <c r="BW947" t="str">
        <f>"9:00 AM"</f>
        <v>9:00 AM</v>
      </c>
      <c r="BX947" t="s">
        <v>240</v>
      </c>
      <c r="BY947">
        <v>0</v>
      </c>
      <c r="BZ947">
        <v>12</v>
      </c>
      <c r="CA947" t="s">
        <v>115</v>
      </c>
      <c r="CC947" t="s">
        <v>837</v>
      </c>
      <c r="CD947" t="s">
        <v>410</v>
      </c>
      <c r="CE947" t="s">
        <v>410</v>
      </c>
      <c r="CF947" t="s">
        <v>290</v>
      </c>
      <c r="CG947" t="s">
        <v>120</v>
      </c>
      <c r="CH947" s="3">
        <v>96952</v>
      </c>
      <c r="CI947" s="4">
        <v>8.85</v>
      </c>
      <c r="CJ947" s="4">
        <v>8.85</v>
      </c>
      <c r="CK947" s="4">
        <v>13.28</v>
      </c>
      <c r="CL947" s="4">
        <v>13.28</v>
      </c>
      <c r="CM947" t="s">
        <v>136</v>
      </c>
      <c r="CN947" t="s">
        <v>240</v>
      </c>
      <c r="CO947" t="s">
        <v>137</v>
      </c>
      <c r="CQ947" t="s">
        <v>115</v>
      </c>
      <c r="CR947" t="s">
        <v>138</v>
      </c>
      <c r="CS947" t="s">
        <v>139</v>
      </c>
      <c r="CT947" t="s">
        <v>138</v>
      </c>
      <c r="CU947" t="s">
        <v>139</v>
      </c>
      <c r="CV947" t="s">
        <v>138</v>
      </c>
      <c r="CW947" t="s">
        <v>139</v>
      </c>
      <c r="CX947" t="s">
        <v>8733</v>
      </c>
      <c r="CY947" s="10">
        <v>16702353027</v>
      </c>
      <c r="CZ947" t="s">
        <v>834</v>
      </c>
      <c r="DA947" t="s">
        <v>139</v>
      </c>
      <c r="DB947" t="s">
        <v>138</v>
      </c>
      <c r="DC947" t="s">
        <v>138</v>
      </c>
    </row>
    <row r="948" spans="1:112" ht="14.45" customHeight="1" x14ac:dyDescent="0.25">
      <c r="A948" t="s">
        <v>10419</v>
      </c>
      <c r="B948" t="s">
        <v>248</v>
      </c>
      <c r="C948" s="1">
        <v>45556</v>
      </c>
      <c r="D948" s="1">
        <v>45635</v>
      </c>
      <c r="E948" t="s">
        <v>114</v>
      </c>
      <c r="G948" t="s">
        <v>115</v>
      </c>
      <c r="H948" t="s">
        <v>115</v>
      </c>
      <c r="I948" t="s">
        <v>115</v>
      </c>
      <c r="J948" t="s">
        <v>827</v>
      </c>
      <c r="L948" t="s">
        <v>10420</v>
      </c>
      <c r="M948" t="s">
        <v>828</v>
      </c>
      <c r="N948" t="s">
        <v>119</v>
      </c>
      <c r="O948" t="s">
        <v>120</v>
      </c>
      <c r="P948" s="3">
        <v>96950</v>
      </c>
      <c r="Q948" t="s">
        <v>121</v>
      </c>
      <c r="S948" s="10">
        <v>16702353027</v>
      </c>
      <c r="U948" t="s">
        <v>830</v>
      </c>
      <c r="V948">
        <v>561320</v>
      </c>
      <c r="W948" t="s">
        <v>532</v>
      </c>
      <c r="X948" t="s">
        <v>138</v>
      </c>
      <c r="Y948" t="s">
        <v>831</v>
      </c>
      <c r="Z948" t="s">
        <v>832</v>
      </c>
      <c r="AA948" t="s">
        <v>833</v>
      </c>
      <c r="AB948" t="s">
        <v>295</v>
      </c>
      <c r="AC948" t="s">
        <v>829</v>
      </c>
      <c r="AD948" t="s">
        <v>828</v>
      </c>
      <c r="AE948" t="s">
        <v>119</v>
      </c>
      <c r="AF948" t="s">
        <v>120</v>
      </c>
      <c r="AG948" s="3">
        <v>96950</v>
      </c>
      <c r="AH948" t="s">
        <v>121</v>
      </c>
      <c r="AJ948" s="10">
        <v>16702353027</v>
      </c>
      <c r="AL948" t="s">
        <v>834</v>
      </c>
      <c r="BD948" t="str">
        <f>"53-7065.00"</f>
        <v>53-7065.00</v>
      </c>
      <c r="BE948" t="s">
        <v>519</v>
      </c>
      <c r="BF948" t="s">
        <v>10421</v>
      </c>
      <c r="BG948" t="s">
        <v>3501</v>
      </c>
      <c r="BH948">
        <v>4</v>
      </c>
      <c r="BI948">
        <v>4</v>
      </c>
      <c r="BJ948" s="1">
        <v>45627</v>
      </c>
      <c r="BK948" s="1">
        <v>45991</v>
      </c>
      <c r="BL948" s="1">
        <v>45635</v>
      </c>
      <c r="BM948" s="1">
        <v>45991</v>
      </c>
      <c r="BN948">
        <v>35</v>
      </c>
      <c r="BO948">
        <v>0</v>
      </c>
      <c r="BP948">
        <v>7</v>
      </c>
      <c r="BQ948">
        <v>7</v>
      </c>
      <c r="BR948">
        <v>7</v>
      </c>
      <c r="BS948">
        <v>7</v>
      </c>
      <c r="BT948">
        <v>7</v>
      </c>
      <c r="BU948">
        <v>0</v>
      </c>
      <c r="BV948" t="str">
        <f>"7:00 AM"</f>
        <v>7:00 AM</v>
      </c>
      <c r="BW948" t="str">
        <f>"2:00 PM"</f>
        <v>2:00 PM</v>
      </c>
      <c r="BX948" t="s">
        <v>240</v>
      </c>
      <c r="BY948">
        <v>0</v>
      </c>
      <c r="BZ948">
        <v>12</v>
      </c>
      <c r="CA948" t="s">
        <v>115</v>
      </c>
      <c r="CC948" t="s">
        <v>10422</v>
      </c>
      <c r="CD948" t="s">
        <v>838</v>
      </c>
      <c r="CF948" t="s">
        <v>119</v>
      </c>
      <c r="CG948" t="s">
        <v>120</v>
      </c>
      <c r="CH948" s="3">
        <v>96950</v>
      </c>
      <c r="CI948" s="4">
        <v>8.86</v>
      </c>
      <c r="CJ948" s="4">
        <v>8.86</v>
      </c>
      <c r="CK948" s="4">
        <v>13.29</v>
      </c>
      <c r="CL948" s="4">
        <v>13.29</v>
      </c>
      <c r="CM948" t="s">
        <v>136</v>
      </c>
      <c r="CN948" t="s">
        <v>240</v>
      </c>
      <c r="CO948" t="s">
        <v>137</v>
      </c>
      <c r="CQ948" t="s">
        <v>115</v>
      </c>
      <c r="CR948" t="s">
        <v>138</v>
      </c>
      <c r="CS948" t="s">
        <v>139</v>
      </c>
      <c r="CT948" t="s">
        <v>138</v>
      </c>
      <c r="CU948" t="s">
        <v>139</v>
      </c>
      <c r="CV948" t="s">
        <v>138</v>
      </c>
      <c r="CW948" t="s">
        <v>139</v>
      </c>
      <c r="CX948" t="s">
        <v>10423</v>
      </c>
      <c r="CY948" s="10">
        <v>16702353027</v>
      </c>
      <c r="CZ948" t="s">
        <v>834</v>
      </c>
      <c r="DA948" t="s">
        <v>139</v>
      </c>
      <c r="DB948" t="s">
        <v>138</v>
      </c>
      <c r="DC948" t="s">
        <v>138</v>
      </c>
    </row>
    <row r="949" spans="1:112" ht="14.45" customHeight="1" x14ac:dyDescent="0.25">
      <c r="A949" t="s">
        <v>12476</v>
      </c>
      <c r="B949" t="s">
        <v>248</v>
      </c>
      <c r="C949" s="1">
        <v>45586</v>
      </c>
      <c r="D949" s="1">
        <v>45635</v>
      </c>
      <c r="E949" t="s">
        <v>210</v>
      </c>
      <c r="F949" s="1">
        <v>45702</v>
      </c>
      <c r="G949" t="s">
        <v>115</v>
      </c>
      <c r="H949" t="s">
        <v>115</v>
      </c>
      <c r="I949" t="s">
        <v>115</v>
      </c>
      <c r="J949" t="s">
        <v>976</v>
      </c>
      <c r="L949" t="s">
        <v>977</v>
      </c>
      <c r="M949" t="s">
        <v>978</v>
      </c>
      <c r="N949" t="s">
        <v>119</v>
      </c>
      <c r="O949" t="s">
        <v>120</v>
      </c>
      <c r="P949" s="3">
        <v>96950</v>
      </c>
      <c r="Q949" t="s">
        <v>121</v>
      </c>
      <c r="S949" s="10">
        <v>16702341795</v>
      </c>
      <c r="U949" t="s">
        <v>979</v>
      </c>
      <c r="V949">
        <v>541611</v>
      </c>
      <c r="W949" t="s">
        <v>123</v>
      </c>
      <c r="Y949" t="s">
        <v>215</v>
      </c>
      <c r="Z949" t="s">
        <v>148</v>
      </c>
      <c r="AA949" t="s">
        <v>980</v>
      </c>
      <c r="AB949" t="s">
        <v>981</v>
      </c>
      <c r="AC949" t="s">
        <v>2392</v>
      </c>
      <c r="AD949" t="s">
        <v>2393</v>
      </c>
      <c r="AE949" t="s">
        <v>128</v>
      </c>
      <c r="AF949" t="s">
        <v>120</v>
      </c>
      <c r="AG949" s="3">
        <v>96950</v>
      </c>
      <c r="AH949" t="s">
        <v>121</v>
      </c>
      <c r="AJ949" s="10">
        <v>16702341795</v>
      </c>
      <c r="AL949" t="s">
        <v>983</v>
      </c>
      <c r="BD949" t="str">
        <f>"47-2111.00"</f>
        <v>47-2111.00</v>
      </c>
      <c r="BE949" t="s">
        <v>1392</v>
      </c>
      <c r="BF949" t="s">
        <v>12477</v>
      </c>
      <c r="BG949" t="s">
        <v>4502</v>
      </c>
      <c r="BH949">
        <v>1</v>
      </c>
      <c r="BI949">
        <v>1</v>
      </c>
      <c r="BJ949" s="1">
        <v>45704</v>
      </c>
      <c r="BK949" s="1">
        <v>46068</v>
      </c>
      <c r="BL949" s="1">
        <v>45704</v>
      </c>
      <c r="BM949" s="1">
        <v>46068</v>
      </c>
      <c r="BN949">
        <v>40</v>
      </c>
      <c r="BO949">
        <v>0</v>
      </c>
      <c r="BP949">
        <v>8</v>
      </c>
      <c r="BQ949">
        <v>8</v>
      </c>
      <c r="BR949">
        <v>8</v>
      </c>
      <c r="BS949">
        <v>8</v>
      </c>
      <c r="BT949">
        <v>8</v>
      </c>
      <c r="BU949">
        <v>0</v>
      </c>
      <c r="BV949" t="str">
        <f>"8:00 AM"</f>
        <v>8:00 AM</v>
      </c>
      <c r="BW949" t="str">
        <f>"5:00 PM"</f>
        <v>5:00 PM</v>
      </c>
      <c r="BX949" t="s">
        <v>133</v>
      </c>
      <c r="BY949">
        <v>0</v>
      </c>
      <c r="BZ949">
        <v>24</v>
      </c>
      <c r="CA949" t="s">
        <v>115</v>
      </c>
      <c r="CC949" t="s">
        <v>12478</v>
      </c>
      <c r="CD949" t="s">
        <v>410</v>
      </c>
      <c r="CE949" t="s">
        <v>12479</v>
      </c>
      <c r="CF949" t="s">
        <v>290</v>
      </c>
      <c r="CG949" t="s">
        <v>120</v>
      </c>
      <c r="CH949" s="3">
        <v>96952</v>
      </c>
      <c r="CI949" s="4">
        <v>12.64</v>
      </c>
      <c r="CJ949" s="4">
        <v>13.25</v>
      </c>
      <c r="CK949" s="4">
        <v>18.96</v>
      </c>
      <c r="CL949" s="4">
        <v>19.88</v>
      </c>
      <c r="CM949" t="s">
        <v>136</v>
      </c>
      <c r="CN949" t="s">
        <v>240</v>
      </c>
      <c r="CO949" t="s">
        <v>137</v>
      </c>
      <c r="CQ949" t="s">
        <v>115</v>
      </c>
      <c r="CR949" t="s">
        <v>138</v>
      </c>
      <c r="CS949" t="s">
        <v>138</v>
      </c>
      <c r="CT949" t="s">
        <v>138</v>
      </c>
      <c r="CU949" t="s">
        <v>139</v>
      </c>
      <c r="CV949" t="s">
        <v>138</v>
      </c>
      <c r="CW949" t="s">
        <v>138</v>
      </c>
      <c r="CX949" t="s">
        <v>1011</v>
      </c>
      <c r="CY949" s="10">
        <v>16702341795</v>
      </c>
      <c r="CZ949" t="s">
        <v>983</v>
      </c>
      <c r="DA949" t="s">
        <v>989</v>
      </c>
      <c r="DB949" t="s">
        <v>138</v>
      </c>
      <c r="DC949" t="s">
        <v>115</v>
      </c>
    </row>
    <row r="950" spans="1:112" ht="14.45" customHeight="1" x14ac:dyDescent="0.25">
      <c r="A950" t="s">
        <v>12504</v>
      </c>
      <c r="B950" t="s">
        <v>248</v>
      </c>
      <c r="C950" s="1">
        <v>45589</v>
      </c>
      <c r="D950" s="1">
        <v>45635</v>
      </c>
      <c r="E950" t="s">
        <v>210</v>
      </c>
      <c r="F950" s="1">
        <v>45656</v>
      </c>
      <c r="G950" t="s">
        <v>115</v>
      </c>
      <c r="H950" t="s">
        <v>115</v>
      </c>
      <c r="I950" t="s">
        <v>115</v>
      </c>
      <c r="J950" t="s">
        <v>12505</v>
      </c>
      <c r="L950" t="s">
        <v>12506</v>
      </c>
      <c r="M950" t="s">
        <v>12507</v>
      </c>
      <c r="N950" t="s">
        <v>119</v>
      </c>
      <c r="O950" t="s">
        <v>120</v>
      </c>
      <c r="P950" s="3">
        <v>96950</v>
      </c>
      <c r="Q950" t="s">
        <v>121</v>
      </c>
      <c r="S950" s="10">
        <v>16702342425</v>
      </c>
      <c r="U950" t="s">
        <v>5878</v>
      </c>
      <c r="V950">
        <v>236116</v>
      </c>
      <c r="W950" t="s">
        <v>123</v>
      </c>
      <c r="Y950" t="s">
        <v>12508</v>
      </c>
      <c r="Z950" t="s">
        <v>12509</v>
      </c>
      <c r="AB950" t="s">
        <v>235</v>
      </c>
      <c r="AC950" t="s">
        <v>12506</v>
      </c>
      <c r="AD950" t="s">
        <v>12507</v>
      </c>
      <c r="AE950" t="s">
        <v>119</v>
      </c>
      <c r="AF950" t="s">
        <v>120</v>
      </c>
      <c r="AG950" s="3">
        <v>96950</v>
      </c>
      <c r="AH950" t="s">
        <v>121</v>
      </c>
      <c r="AJ950" s="10">
        <v>16702342425</v>
      </c>
      <c r="AL950" t="s">
        <v>5881</v>
      </c>
      <c r="BD950" t="str">
        <f>"49-9071.00"</f>
        <v>49-9071.00</v>
      </c>
      <c r="BE950" t="s">
        <v>169</v>
      </c>
      <c r="BF950" t="s">
        <v>12510</v>
      </c>
      <c r="BG950" t="s">
        <v>10504</v>
      </c>
      <c r="BH950">
        <v>4</v>
      </c>
      <c r="BI950">
        <v>4</v>
      </c>
      <c r="BJ950" s="1">
        <v>45658</v>
      </c>
      <c r="BK950" s="1">
        <v>46022</v>
      </c>
      <c r="BL950" s="1">
        <v>45658</v>
      </c>
      <c r="BM950" s="1">
        <v>46022</v>
      </c>
      <c r="BN950">
        <v>35</v>
      </c>
      <c r="BO950">
        <v>0</v>
      </c>
      <c r="BP950">
        <v>7</v>
      </c>
      <c r="BQ950">
        <v>7</v>
      </c>
      <c r="BR950">
        <v>7</v>
      </c>
      <c r="BS950">
        <v>7</v>
      </c>
      <c r="BT950">
        <v>7</v>
      </c>
      <c r="BU950">
        <v>0</v>
      </c>
      <c r="BV950" t="str">
        <f>"9:00 AM"</f>
        <v>9:00 AM</v>
      </c>
      <c r="BW950" t="str">
        <f>"5:00 PM"</f>
        <v>5:00 PM</v>
      </c>
      <c r="BX950" t="s">
        <v>133</v>
      </c>
      <c r="BY950">
        <v>0</v>
      </c>
      <c r="BZ950">
        <v>12</v>
      </c>
      <c r="CA950" t="s">
        <v>115</v>
      </c>
      <c r="CC950" t="s">
        <v>12511</v>
      </c>
      <c r="CD950" t="s">
        <v>12506</v>
      </c>
      <c r="CE950" t="s">
        <v>12507</v>
      </c>
      <c r="CF950" t="s">
        <v>119</v>
      </c>
      <c r="CG950" t="s">
        <v>120</v>
      </c>
      <c r="CH950" s="3">
        <v>96950</v>
      </c>
      <c r="CI950" s="4">
        <v>9.75</v>
      </c>
      <c r="CJ950" s="4">
        <v>9.75</v>
      </c>
      <c r="CK950" s="4">
        <v>0</v>
      </c>
      <c r="CL950" s="4">
        <v>0</v>
      </c>
      <c r="CM950" t="s">
        <v>136</v>
      </c>
      <c r="CN950" t="s">
        <v>139</v>
      </c>
      <c r="CO950" t="s">
        <v>137</v>
      </c>
      <c r="CQ950" t="s">
        <v>115</v>
      </c>
      <c r="CR950" t="s">
        <v>138</v>
      </c>
      <c r="CS950" t="s">
        <v>139</v>
      </c>
      <c r="CT950" t="s">
        <v>139</v>
      </c>
      <c r="CU950" t="s">
        <v>139</v>
      </c>
      <c r="CV950" t="s">
        <v>138</v>
      </c>
      <c r="CW950" t="s">
        <v>139</v>
      </c>
      <c r="CX950" t="s">
        <v>224</v>
      </c>
      <c r="CY950" s="10">
        <v>16702342425</v>
      </c>
      <c r="CZ950" t="s">
        <v>5881</v>
      </c>
      <c r="DA950" t="s">
        <v>139</v>
      </c>
      <c r="DB950" t="s">
        <v>138</v>
      </c>
      <c r="DC950" t="s">
        <v>115</v>
      </c>
    </row>
    <row r="951" spans="1:112" ht="14.45" customHeight="1" x14ac:dyDescent="0.25">
      <c r="A951" t="s">
        <v>13369</v>
      </c>
      <c r="B951" t="s">
        <v>142</v>
      </c>
      <c r="C951" s="1">
        <v>45629</v>
      </c>
      <c r="D951" s="1">
        <v>45635</v>
      </c>
      <c r="E951" t="s">
        <v>210</v>
      </c>
      <c r="F951" s="1">
        <v>45868</v>
      </c>
      <c r="G951" t="s">
        <v>138</v>
      </c>
      <c r="H951" t="s">
        <v>115</v>
      </c>
      <c r="I951" t="s">
        <v>115</v>
      </c>
      <c r="J951" t="s">
        <v>3954</v>
      </c>
      <c r="K951" t="s">
        <v>11734</v>
      </c>
      <c r="L951" t="s">
        <v>4572</v>
      </c>
      <c r="M951" t="s">
        <v>3957</v>
      </c>
      <c r="N951" t="s">
        <v>119</v>
      </c>
      <c r="O951" t="s">
        <v>120</v>
      </c>
      <c r="P951" s="3">
        <v>96950</v>
      </c>
      <c r="Q951" t="s">
        <v>121</v>
      </c>
      <c r="S951" s="10">
        <v>16702353313</v>
      </c>
      <c r="U951" t="s">
        <v>3958</v>
      </c>
      <c r="V951">
        <v>722511</v>
      </c>
      <c r="W951" t="s">
        <v>123</v>
      </c>
      <c r="Y951" t="s">
        <v>716</v>
      </c>
      <c r="Z951" t="s">
        <v>3959</v>
      </c>
      <c r="AB951" t="s">
        <v>398</v>
      </c>
      <c r="AC951" t="s">
        <v>4572</v>
      </c>
      <c r="AD951" t="s">
        <v>3957</v>
      </c>
      <c r="AE951" t="s">
        <v>119</v>
      </c>
      <c r="AF951" t="s">
        <v>120</v>
      </c>
      <c r="AG951" s="3">
        <v>96950</v>
      </c>
      <c r="AH951" t="s">
        <v>121</v>
      </c>
      <c r="AJ951" s="10">
        <v>16702353313</v>
      </c>
      <c r="AL951" t="s">
        <v>2609</v>
      </c>
      <c r="BD951" t="str">
        <f>"35-3031.00"</f>
        <v>35-3031.00</v>
      </c>
      <c r="BE951" t="s">
        <v>1980</v>
      </c>
      <c r="BF951" t="s">
        <v>11735</v>
      </c>
      <c r="BG951" t="s">
        <v>11736</v>
      </c>
      <c r="BH951">
        <v>6</v>
      </c>
      <c r="BJ951" s="1">
        <v>45870</v>
      </c>
      <c r="BK951" s="1">
        <v>46965</v>
      </c>
      <c r="BN951">
        <v>36</v>
      </c>
      <c r="BO951">
        <v>6</v>
      </c>
      <c r="BP951">
        <v>6</v>
      </c>
      <c r="BQ951">
        <v>6</v>
      </c>
      <c r="BR951">
        <v>6</v>
      </c>
      <c r="BS951">
        <v>0</v>
      </c>
      <c r="BT951">
        <v>6</v>
      </c>
      <c r="BU951">
        <v>6</v>
      </c>
      <c r="BV951" t="str">
        <f>"7:00 AM"</f>
        <v>7:00 AM</v>
      </c>
      <c r="BW951" t="str">
        <f>"9:00 PM"</f>
        <v>9:00 PM</v>
      </c>
      <c r="BX951" t="s">
        <v>240</v>
      </c>
      <c r="BY951">
        <v>0</v>
      </c>
      <c r="BZ951">
        <v>3</v>
      </c>
      <c r="CA951" t="s">
        <v>115</v>
      </c>
      <c r="CC951" t="s">
        <v>11737</v>
      </c>
      <c r="CD951" t="s">
        <v>3964</v>
      </c>
      <c r="CE951" t="s">
        <v>2861</v>
      </c>
      <c r="CF951" t="s">
        <v>119</v>
      </c>
      <c r="CG951" t="s">
        <v>120</v>
      </c>
      <c r="CH951" s="3">
        <v>96950</v>
      </c>
      <c r="CI951" s="4">
        <v>8.0399999999999991</v>
      </c>
      <c r="CJ951" s="4">
        <v>8.0399999999999991</v>
      </c>
      <c r="CK951" s="4">
        <v>0</v>
      </c>
      <c r="CL951" s="4">
        <v>0</v>
      </c>
      <c r="CM951" t="s">
        <v>136</v>
      </c>
      <c r="CN951" t="s">
        <v>240</v>
      </c>
      <c r="CO951" t="s">
        <v>137</v>
      </c>
      <c r="CQ951" t="s">
        <v>115</v>
      </c>
      <c r="CR951" t="s">
        <v>138</v>
      </c>
      <c r="CS951" t="s">
        <v>139</v>
      </c>
      <c r="CT951" t="s">
        <v>139</v>
      </c>
      <c r="CU951" t="s">
        <v>139</v>
      </c>
      <c r="CV951" t="s">
        <v>138</v>
      </c>
      <c r="CW951" t="s">
        <v>139</v>
      </c>
      <c r="CX951" t="s">
        <v>240</v>
      </c>
      <c r="CY951" s="10">
        <v>16702353313</v>
      </c>
      <c r="CZ951" t="s">
        <v>2609</v>
      </c>
      <c r="DA951" t="s">
        <v>139</v>
      </c>
      <c r="DB951" t="s">
        <v>138</v>
      </c>
      <c r="DC951" t="s">
        <v>115</v>
      </c>
      <c r="DD951" t="s">
        <v>2615</v>
      </c>
      <c r="DE951" t="s">
        <v>2616</v>
      </c>
      <c r="DF951" t="s">
        <v>489</v>
      </c>
      <c r="DG951" t="s">
        <v>2617</v>
      </c>
      <c r="DH951" t="s">
        <v>2609</v>
      </c>
    </row>
    <row r="952" spans="1:112" ht="14.45" customHeight="1" x14ac:dyDescent="0.25">
      <c r="A952" t="s">
        <v>4312</v>
      </c>
      <c r="B952" t="s">
        <v>248</v>
      </c>
      <c r="C952" s="1">
        <v>45594</v>
      </c>
      <c r="D952" s="1">
        <v>45636</v>
      </c>
      <c r="E952" t="s">
        <v>114</v>
      </c>
      <c r="G952" t="s">
        <v>115</v>
      </c>
      <c r="H952" t="s">
        <v>115</v>
      </c>
      <c r="I952" t="s">
        <v>115</v>
      </c>
      <c r="J952" t="s">
        <v>249</v>
      </c>
      <c r="L952" t="s">
        <v>250</v>
      </c>
      <c r="M952" t="s">
        <v>251</v>
      </c>
      <c r="N952" t="s">
        <v>119</v>
      </c>
      <c r="O952" t="s">
        <v>120</v>
      </c>
      <c r="P952" s="3">
        <v>96950</v>
      </c>
      <c r="Q952" t="s">
        <v>121</v>
      </c>
      <c r="S952" s="10">
        <v>16702368202</v>
      </c>
      <c r="T952">
        <v>3554</v>
      </c>
      <c r="U952" t="s">
        <v>252</v>
      </c>
      <c r="V952">
        <v>62211</v>
      </c>
      <c r="W952" t="s">
        <v>123</v>
      </c>
      <c r="Y952" t="s">
        <v>253</v>
      </c>
      <c r="Z952" t="s">
        <v>254</v>
      </c>
      <c r="AA952" t="s">
        <v>255</v>
      </c>
      <c r="AB952" t="s">
        <v>256</v>
      </c>
      <c r="AC952" t="s">
        <v>250</v>
      </c>
      <c r="AD952" t="s">
        <v>251</v>
      </c>
      <c r="AE952" t="s">
        <v>119</v>
      </c>
      <c r="AF952" t="s">
        <v>120</v>
      </c>
      <c r="AG952" s="3">
        <v>96950</v>
      </c>
      <c r="AH952" t="s">
        <v>121</v>
      </c>
      <c r="AJ952" s="10">
        <v>16702368202</v>
      </c>
      <c r="AK952">
        <v>3554</v>
      </c>
      <c r="AL952" t="s">
        <v>257</v>
      </c>
      <c r="BD952" t="str">
        <f>"29-2011.00"</f>
        <v>29-2011.00</v>
      </c>
      <c r="BE952" t="s">
        <v>932</v>
      </c>
      <c r="BF952" t="s">
        <v>933</v>
      </c>
      <c r="BG952" t="s">
        <v>934</v>
      </c>
      <c r="BH952">
        <v>1</v>
      </c>
      <c r="BI952">
        <v>1</v>
      </c>
      <c r="BJ952" s="1">
        <v>45712</v>
      </c>
      <c r="BK952" s="1">
        <v>46076</v>
      </c>
      <c r="BL952" s="1">
        <v>45712</v>
      </c>
      <c r="BM952" s="1">
        <v>46076</v>
      </c>
      <c r="BN952">
        <v>40</v>
      </c>
      <c r="BO952">
        <v>0</v>
      </c>
      <c r="BP952">
        <v>8</v>
      </c>
      <c r="BQ952">
        <v>8</v>
      </c>
      <c r="BR952">
        <v>8</v>
      </c>
      <c r="BS952">
        <v>8</v>
      </c>
      <c r="BT952">
        <v>8</v>
      </c>
      <c r="BU952">
        <v>0</v>
      </c>
      <c r="BV952" t="str">
        <f>"7:00 AM"</f>
        <v>7:00 AM</v>
      </c>
      <c r="BW952" t="str">
        <f>"4:00 PM"</f>
        <v>4:00 PM</v>
      </c>
      <c r="BX952" t="s">
        <v>360</v>
      </c>
      <c r="BY952">
        <v>0</v>
      </c>
      <c r="BZ952">
        <v>24</v>
      </c>
      <c r="CA952" t="s">
        <v>115</v>
      </c>
      <c r="CC952" s="2" t="s">
        <v>4313</v>
      </c>
      <c r="CD952" t="s">
        <v>250</v>
      </c>
      <c r="CE952" t="s">
        <v>251</v>
      </c>
      <c r="CF952" t="s">
        <v>119</v>
      </c>
      <c r="CG952" t="s">
        <v>120</v>
      </c>
      <c r="CH952" s="3">
        <v>96950</v>
      </c>
      <c r="CI952" s="4">
        <v>23.57</v>
      </c>
      <c r="CJ952" s="4">
        <v>23.57</v>
      </c>
      <c r="CK952" s="4">
        <v>35.36</v>
      </c>
      <c r="CL952" s="4">
        <v>35.36</v>
      </c>
      <c r="CM952" t="s">
        <v>136</v>
      </c>
      <c r="CN952" t="s">
        <v>4314</v>
      </c>
      <c r="CO952" t="s">
        <v>137</v>
      </c>
      <c r="CQ952" t="s">
        <v>138</v>
      </c>
      <c r="CR952" t="s">
        <v>138</v>
      </c>
      <c r="CS952" t="s">
        <v>139</v>
      </c>
      <c r="CT952" t="s">
        <v>138</v>
      </c>
      <c r="CU952" t="s">
        <v>139</v>
      </c>
      <c r="CV952" t="s">
        <v>138</v>
      </c>
      <c r="CW952" t="s">
        <v>139</v>
      </c>
      <c r="CX952" t="s">
        <v>4315</v>
      </c>
      <c r="CY952" s="10">
        <v>16702368202</v>
      </c>
      <c r="CZ952" t="s">
        <v>263</v>
      </c>
      <c r="DA952" t="s">
        <v>938</v>
      </c>
      <c r="DB952" t="s">
        <v>138</v>
      </c>
      <c r="DC952" t="s">
        <v>115</v>
      </c>
      <c r="DD952" t="s">
        <v>264</v>
      </c>
      <c r="DE952" t="s">
        <v>265</v>
      </c>
      <c r="DF952" t="s">
        <v>4316</v>
      </c>
      <c r="DG952" t="s">
        <v>249</v>
      </c>
      <c r="DH952" t="s">
        <v>267</v>
      </c>
    </row>
    <row r="953" spans="1:112" ht="14.45" customHeight="1" x14ac:dyDescent="0.25">
      <c r="A953" t="s">
        <v>5097</v>
      </c>
      <c r="B953" t="s">
        <v>1155</v>
      </c>
      <c r="C953" s="1">
        <v>45581</v>
      </c>
      <c r="D953" s="1">
        <v>45636</v>
      </c>
      <c r="E953" t="s">
        <v>210</v>
      </c>
      <c r="F953" s="1">
        <v>45564</v>
      </c>
      <c r="G953" t="s">
        <v>115</v>
      </c>
      <c r="H953" t="s">
        <v>115</v>
      </c>
      <c r="I953" t="s">
        <v>115</v>
      </c>
      <c r="J953" t="s">
        <v>1436</v>
      </c>
      <c r="L953" t="s">
        <v>1437</v>
      </c>
      <c r="M953" t="s">
        <v>1438</v>
      </c>
      <c r="N953" t="s">
        <v>128</v>
      </c>
      <c r="O953" t="s">
        <v>120</v>
      </c>
      <c r="P953" s="3">
        <v>96950</v>
      </c>
      <c r="Q953" t="s">
        <v>121</v>
      </c>
      <c r="S953" s="10">
        <v>16702858730</v>
      </c>
      <c r="U953" t="s">
        <v>1439</v>
      </c>
      <c r="V953">
        <v>561320</v>
      </c>
      <c r="W953" t="s">
        <v>123</v>
      </c>
      <c r="Y953" t="s">
        <v>1440</v>
      </c>
      <c r="Z953" t="s">
        <v>1441</v>
      </c>
      <c r="AA953" t="s">
        <v>1442</v>
      </c>
      <c r="AB953" t="s">
        <v>448</v>
      </c>
      <c r="AC953" t="s">
        <v>1437</v>
      </c>
      <c r="AD953" t="s">
        <v>1438</v>
      </c>
      <c r="AE953" t="s">
        <v>128</v>
      </c>
      <c r="AF953" t="s">
        <v>120</v>
      </c>
      <c r="AG953" s="3">
        <v>96950</v>
      </c>
      <c r="AH953" t="s">
        <v>121</v>
      </c>
      <c r="AJ953" s="10">
        <v>16702858730</v>
      </c>
      <c r="AL953" t="s">
        <v>1443</v>
      </c>
      <c r="BD953" t="str">
        <f>"35-2014.00"</f>
        <v>35-2014.00</v>
      </c>
      <c r="BE953" t="s">
        <v>221</v>
      </c>
      <c r="BF953" t="s">
        <v>4609</v>
      </c>
      <c r="BG953" t="s">
        <v>4610</v>
      </c>
      <c r="BH953">
        <v>19</v>
      </c>
      <c r="BI953">
        <v>15</v>
      </c>
      <c r="BJ953" s="1">
        <v>45566</v>
      </c>
      <c r="BK953" s="1">
        <v>45930</v>
      </c>
      <c r="BL953" s="1">
        <v>45636</v>
      </c>
      <c r="BM953" s="1">
        <v>45930</v>
      </c>
      <c r="BN953">
        <v>35</v>
      </c>
      <c r="BO953">
        <v>0</v>
      </c>
      <c r="BP953">
        <v>7</v>
      </c>
      <c r="BQ953">
        <v>7</v>
      </c>
      <c r="BR953">
        <v>7</v>
      </c>
      <c r="BS953">
        <v>7</v>
      </c>
      <c r="BT953">
        <v>7</v>
      </c>
      <c r="BU953">
        <v>0</v>
      </c>
      <c r="BV953" t="str">
        <f>"8:00 AM"</f>
        <v>8:00 AM</v>
      </c>
      <c r="BW953" t="str">
        <f>"4:00 PM"</f>
        <v>4:00 PM</v>
      </c>
      <c r="BX953" t="s">
        <v>240</v>
      </c>
      <c r="BY953">
        <v>0</v>
      </c>
      <c r="BZ953">
        <v>12</v>
      </c>
      <c r="CA953" t="s">
        <v>115</v>
      </c>
      <c r="CC953" s="2" t="s">
        <v>4611</v>
      </c>
      <c r="CD953" t="s">
        <v>1447</v>
      </c>
      <c r="CE953" t="s">
        <v>1448</v>
      </c>
      <c r="CF953" t="s">
        <v>128</v>
      </c>
      <c r="CG953" t="s">
        <v>120</v>
      </c>
      <c r="CH953" s="3">
        <v>96950</v>
      </c>
      <c r="CI953" s="4">
        <v>8.83</v>
      </c>
      <c r="CJ953" s="4">
        <v>8.83</v>
      </c>
      <c r="CK953" s="4">
        <v>13.25</v>
      </c>
      <c r="CL953" s="4">
        <v>13.25</v>
      </c>
      <c r="CM953" t="s">
        <v>136</v>
      </c>
      <c r="CN953" t="s">
        <v>191</v>
      </c>
      <c r="CO953" t="s">
        <v>137</v>
      </c>
      <c r="CQ953" t="s">
        <v>115</v>
      </c>
      <c r="CR953" t="s">
        <v>138</v>
      </c>
      <c r="CS953" t="s">
        <v>139</v>
      </c>
      <c r="CT953" t="s">
        <v>138</v>
      </c>
      <c r="CU953" t="s">
        <v>139</v>
      </c>
      <c r="CV953" t="s">
        <v>138</v>
      </c>
      <c r="CW953" t="s">
        <v>139</v>
      </c>
      <c r="CX953" s="2" t="s">
        <v>5098</v>
      </c>
      <c r="CY953" s="10">
        <v>16702858730</v>
      </c>
      <c r="CZ953" t="s">
        <v>1443</v>
      </c>
      <c r="DA953" t="s">
        <v>331</v>
      </c>
      <c r="DB953" t="s">
        <v>138</v>
      </c>
      <c r="DC953" t="s">
        <v>115</v>
      </c>
    </row>
    <row r="954" spans="1:112" ht="14.45" customHeight="1" x14ac:dyDescent="0.25">
      <c r="A954" t="s">
        <v>7797</v>
      </c>
      <c r="B954" t="s">
        <v>248</v>
      </c>
      <c r="C954" s="1">
        <v>45568</v>
      </c>
      <c r="D954" s="1">
        <v>45636</v>
      </c>
      <c r="E954" t="s">
        <v>210</v>
      </c>
      <c r="F954" s="1">
        <v>45656</v>
      </c>
      <c r="G954" t="s">
        <v>115</v>
      </c>
      <c r="H954" t="s">
        <v>115</v>
      </c>
      <c r="I954" t="s">
        <v>115</v>
      </c>
      <c r="J954" t="s">
        <v>5071</v>
      </c>
      <c r="K954" t="s">
        <v>5072</v>
      </c>
      <c r="L954" t="s">
        <v>5073</v>
      </c>
      <c r="N954" t="s">
        <v>128</v>
      </c>
      <c r="O954" t="s">
        <v>120</v>
      </c>
      <c r="P954" s="3">
        <v>96950</v>
      </c>
      <c r="Q954" t="s">
        <v>121</v>
      </c>
      <c r="S954" s="10">
        <v>16702347898</v>
      </c>
      <c r="U954" t="s">
        <v>5074</v>
      </c>
      <c r="V954">
        <v>56132</v>
      </c>
      <c r="W954" t="s">
        <v>123</v>
      </c>
      <c r="Y954" t="s">
        <v>5075</v>
      </c>
      <c r="Z954" t="s">
        <v>5076</v>
      </c>
      <c r="AA954" t="s">
        <v>5077</v>
      </c>
      <c r="AB954" t="s">
        <v>895</v>
      </c>
      <c r="AC954" t="s">
        <v>5073</v>
      </c>
      <c r="AD954" t="s">
        <v>5078</v>
      </c>
      <c r="AE954" t="s">
        <v>128</v>
      </c>
      <c r="AF954" t="s">
        <v>120</v>
      </c>
      <c r="AG954" s="3">
        <v>96950</v>
      </c>
      <c r="AH954" t="s">
        <v>121</v>
      </c>
      <c r="AJ954" s="10">
        <v>16702347898</v>
      </c>
      <c r="AL954" t="s">
        <v>5079</v>
      </c>
      <c r="BD954" t="str">
        <f>"37-2012.00"</f>
        <v>37-2012.00</v>
      </c>
      <c r="BE954" t="s">
        <v>647</v>
      </c>
      <c r="BF954" t="s">
        <v>5080</v>
      </c>
      <c r="BG954" t="s">
        <v>5081</v>
      </c>
      <c r="BH954">
        <v>2</v>
      </c>
      <c r="BI954">
        <v>2</v>
      </c>
      <c r="BJ954" s="1">
        <v>45658</v>
      </c>
      <c r="BK954" s="1">
        <v>46022</v>
      </c>
      <c r="BL954" s="1">
        <v>45658</v>
      </c>
      <c r="BM954" s="1">
        <v>46022</v>
      </c>
      <c r="BN954">
        <v>35</v>
      </c>
      <c r="BO954">
        <v>0</v>
      </c>
      <c r="BP954">
        <v>7</v>
      </c>
      <c r="BQ954">
        <v>7</v>
      </c>
      <c r="BR954">
        <v>7</v>
      </c>
      <c r="BS954">
        <v>7</v>
      </c>
      <c r="BT954">
        <v>7</v>
      </c>
      <c r="BU954">
        <v>0</v>
      </c>
      <c r="BV954" t="str">
        <f>"8:00 AM"</f>
        <v>8:00 AM</v>
      </c>
      <c r="BW954" t="str">
        <f>"4:00 PM"</f>
        <v>4:00 PM</v>
      </c>
      <c r="BX954" t="s">
        <v>240</v>
      </c>
      <c r="BY954">
        <v>0</v>
      </c>
      <c r="BZ954">
        <v>3</v>
      </c>
      <c r="CA954" t="s">
        <v>115</v>
      </c>
      <c r="CC954" s="2" t="s">
        <v>7798</v>
      </c>
      <c r="CD954" t="s">
        <v>7799</v>
      </c>
      <c r="CF954" t="s">
        <v>145</v>
      </c>
      <c r="CG954" t="s">
        <v>120</v>
      </c>
      <c r="CH954" s="3">
        <v>96951</v>
      </c>
      <c r="CI954" s="4">
        <v>7.77</v>
      </c>
      <c r="CJ954" s="4">
        <v>7.77</v>
      </c>
      <c r="CK954" s="4">
        <v>11.65</v>
      </c>
      <c r="CL954" s="4">
        <v>11.65</v>
      </c>
      <c r="CM954" t="s">
        <v>136</v>
      </c>
      <c r="CN954" t="s">
        <v>5084</v>
      </c>
      <c r="CO954" t="s">
        <v>137</v>
      </c>
      <c r="CQ954" t="s">
        <v>138</v>
      </c>
      <c r="CR954" t="s">
        <v>138</v>
      </c>
      <c r="CS954" t="s">
        <v>139</v>
      </c>
      <c r="CT954" t="s">
        <v>138</v>
      </c>
      <c r="CU954" t="s">
        <v>139</v>
      </c>
      <c r="CV954" t="s">
        <v>138</v>
      </c>
      <c r="CW954" t="s">
        <v>139</v>
      </c>
      <c r="CX954" t="s">
        <v>7800</v>
      </c>
      <c r="CY954" s="10">
        <v>16702347898</v>
      </c>
      <c r="CZ954" t="s">
        <v>5079</v>
      </c>
      <c r="DA954" t="s">
        <v>331</v>
      </c>
      <c r="DB954" t="s">
        <v>138</v>
      </c>
      <c r="DC954" t="s">
        <v>115</v>
      </c>
    </row>
    <row r="955" spans="1:112" ht="14.45" customHeight="1" x14ac:dyDescent="0.25">
      <c r="A955" t="s">
        <v>10106</v>
      </c>
      <c r="B955" t="s">
        <v>1155</v>
      </c>
      <c r="C955" s="1">
        <v>45574</v>
      </c>
      <c r="D955" s="1">
        <v>45636</v>
      </c>
      <c r="E955" t="s">
        <v>114</v>
      </c>
      <c r="G955" t="s">
        <v>115</v>
      </c>
      <c r="H955" t="s">
        <v>115</v>
      </c>
      <c r="I955" t="s">
        <v>115</v>
      </c>
      <c r="J955" t="s">
        <v>7832</v>
      </c>
      <c r="K955" t="s">
        <v>7833</v>
      </c>
      <c r="L955" t="s">
        <v>2014</v>
      </c>
      <c r="M955" t="s">
        <v>639</v>
      </c>
      <c r="N955" t="s">
        <v>128</v>
      </c>
      <c r="O955" t="s">
        <v>120</v>
      </c>
      <c r="P955" s="3">
        <v>96950</v>
      </c>
      <c r="Q955" t="s">
        <v>121</v>
      </c>
      <c r="S955" s="10">
        <v>16702881463</v>
      </c>
      <c r="U955" t="s">
        <v>642</v>
      </c>
      <c r="V955">
        <v>561320</v>
      </c>
      <c r="W955" t="s">
        <v>123</v>
      </c>
      <c r="Y955" t="s">
        <v>383</v>
      </c>
      <c r="Z955" t="s">
        <v>2016</v>
      </c>
      <c r="AA955" t="s">
        <v>2017</v>
      </c>
      <c r="AB955" t="s">
        <v>235</v>
      </c>
      <c r="AC955" t="s">
        <v>2014</v>
      </c>
      <c r="AD955" t="s">
        <v>9368</v>
      </c>
      <c r="AE955" t="s">
        <v>119</v>
      </c>
      <c r="AF955" t="s">
        <v>120</v>
      </c>
      <c r="AG955" s="3">
        <v>96950</v>
      </c>
      <c r="AH955" t="s">
        <v>121</v>
      </c>
      <c r="AJ955" s="10">
        <v>16702881463</v>
      </c>
      <c r="AL955" t="s">
        <v>3607</v>
      </c>
      <c r="BD955" t="str">
        <f>"43-3031.00"</f>
        <v>43-3031.00</v>
      </c>
      <c r="BE955" t="s">
        <v>387</v>
      </c>
      <c r="BF955" t="s">
        <v>8310</v>
      </c>
      <c r="BG955" t="s">
        <v>8311</v>
      </c>
      <c r="BH955">
        <v>10</v>
      </c>
      <c r="BI955">
        <v>9</v>
      </c>
      <c r="BJ955" s="1">
        <v>45658</v>
      </c>
      <c r="BK955" s="1">
        <v>46022</v>
      </c>
      <c r="BL955" s="1">
        <v>45658</v>
      </c>
      <c r="BM955" s="1">
        <v>46022</v>
      </c>
      <c r="BN955">
        <v>35</v>
      </c>
      <c r="BO955">
        <v>0</v>
      </c>
      <c r="BP955">
        <v>7</v>
      </c>
      <c r="BQ955">
        <v>7</v>
      </c>
      <c r="BR955">
        <v>7</v>
      </c>
      <c r="BS955">
        <v>7</v>
      </c>
      <c r="BT955">
        <v>7</v>
      </c>
      <c r="BU955">
        <v>0</v>
      </c>
      <c r="BV955" t="str">
        <f>"8:30 AM"</f>
        <v>8:30 AM</v>
      </c>
      <c r="BW955" t="str">
        <f>"4:30 PM"</f>
        <v>4:30 PM</v>
      </c>
      <c r="BX955" t="s">
        <v>133</v>
      </c>
      <c r="BY955">
        <v>0</v>
      </c>
      <c r="BZ955">
        <v>6</v>
      </c>
      <c r="CA955" t="s">
        <v>115</v>
      </c>
      <c r="CC955" s="2" t="s">
        <v>10107</v>
      </c>
      <c r="CD955" t="s">
        <v>2014</v>
      </c>
      <c r="CF955" t="s">
        <v>119</v>
      </c>
      <c r="CG955" t="s">
        <v>120</v>
      </c>
      <c r="CH955" s="3">
        <v>96950</v>
      </c>
      <c r="CI955" s="4">
        <v>12.28</v>
      </c>
      <c r="CJ955" s="4">
        <v>12.28</v>
      </c>
      <c r="CK955" s="4">
        <v>18.420000000000002</v>
      </c>
      <c r="CL955" s="4">
        <v>18.420000000000002</v>
      </c>
      <c r="CM955" t="s">
        <v>136</v>
      </c>
      <c r="CN955" t="s">
        <v>224</v>
      </c>
      <c r="CO955" t="s">
        <v>137</v>
      </c>
      <c r="CQ955" t="s">
        <v>115</v>
      </c>
      <c r="CR955" t="s">
        <v>138</v>
      </c>
      <c r="CS955" t="s">
        <v>139</v>
      </c>
      <c r="CT955" t="s">
        <v>138</v>
      </c>
      <c r="CU955" t="s">
        <v>139</v>
      </c>
      <c r="CV955" t="s">
        <v>138</v>
      </c>
      <c r="CW955" t="s">
        <v>139</v>
      </c>
      <c r="CX955" s="2" t="s">
        <v>10108</v>
      </c>
      <c r="CY955" s="10">
        <v>16702881463</v>
      </c>
      <c r="CZ955" t="s">
        <v>646</v>
      </c>
      <c r="DA955" t="s">
        <v>417</v>
      </c>
      <c r="DB955" t="s">
        <v>138</v>
      </c>
      <c r="DC955" t="s">
        <v>115</v>
      </c>
    </row>
    <row r="956" spans="1:112" ht="14.45" customHeight="1" x14ac:dyDescent="0.25">
      <c r="A956" t="s">
        <v>10341</v>
      </c>
      <c r="B956" t="s">
        <v>248</v>
      </c>
      <c r="C956" s="1">
        <v>45574</v>
      </c>
      <c r="D956" s="1">
        <v>45636</v>
      </c>
      <c r="E956" t="s">
        <v>210</v>
      </c>
      <c r="F956" s="1">
        <v>45687</v>
      </c>
      <c r="G956" t="s">
        <v>115</v>
      </c>
      <c r="H956" t="s">
        <v>115</v>
      </c>
      <c r="I956" t="s">
        <v>115</v>
      </c>
      <c r="J956" t="s">
        <v>4360</v>
      </c>
      <c r="L956" t="s">
        <v>10342</v>
      </c>
      <c r="N956" t="s">
        <v>128</v>
      </c>
      <c r="O956" t="s">
        <v>120</v>
      </c>
      <c r="P956" s="3">
        <v>96950</v>
      </c>
      <c r="Q956" t="s">
        <v>121</v>
      </c>
      <c r="S956" s="10">
        <v>16705881110</v>
      </c>
      <c r="U956" t="s">
        <v>4362</v>
      </c>
      <c r="V956">
        <v>561320</v>
      </c>
      <c r="W956" t="s">
        <v>123</v>
      </c>
      <c r="Y956" t="s">
        <v>4363</v>
      </c>
      <c r="Z956" t="s">
        <v>4364</v>
      </c>
      <c r="AB956" t="s">
        <v>126</v>
      </c>
      <c r="AC956" t="s">
        <v>10342</v>
      </c>
      <c r="AE956" t="s">
        <v>128</v>
      </c>
      <c r="AF956" t="s">
        <v>120</v>
      </c>
      <c r="AG956" s="3">
        <v>96950</v>
      </c>
      <c r="AH956" t="s">
        <v>121</v>
      </c>
      <c r="AJ956" s="10">
        <v>16705881110</v>
      </c>
      <c r="AL956" t="s">
        <v>4366</v>
      </c>
      <c r="BD956" t="str">
        <f>"49-9071.00"</f>
        <v>49-9071.00</v>
      </c>
      <c r="BE956" t="s">
        <v>169</v>
      </c>
      <c r="BF956" t="s">
        <v>10343</v>
      </c>
      <c r="BG956" t="s">
        <v>1404</v>
      </c>
      <c r="BH956">
        <v>20</v>
      </c>
      <c r="BI956">
        <v>20</v>
      </c>
      <c r="BJ956" s="1">
        <v>45689</v>
      </c>
      <c r="BK956" s="1">
        <v>46053</v>
      </c>
      <c r="BL956" s="1">
        <v>45689</v>
      </c>
      <c r="BM956" s="1">
        <v>46053</v>
      </c>
      <c r="BN956">
        <v>35</v>
      </c>
      <c r="BO956">
        <v>0</v>
      </c>
      <c r="BP956">
        <v>7</v>
      </c>
      <c r="BQ956">
        <v>7</v>
      </c>
      <c r="BR956">
        <v>7</v>
      </c>
      <c r="BS956">
        <v>7</v>
      </c>
      <c r="BT956">
        <v>7</v>
      </c>
      <c r="BU956">
        <v>0</v>
      </c>
      <c r="BV956" t="str">
        <f>"8:00 AM"</f>
        <v>8:00 AM</v>
      </c>
      <c r="BW956" t="str">
        <f>"5:00 PM"</f>
        <v>5:00 PM</v>
      </c>
      <c r="BX956" t="s">
        <v>240</v>
      </c>
      <c r="BY956">
        <v>0</v>
      </c>
      <c r="BZ956">
        <v>24</v>
      </c>
      <c r="CA956" t="s">
        <v>115</v>
      </c>
      <c r="CC956" s="2" t="s">
        <v>10344</v>
      </c>
      <c r="CD956" t="s">
        <v>10345</v>
      </c>
      <c r="CF956" t="s">
        <v>128</v>
      </c>
      <c r="CG956" t="s">
        <v>120</v>
      </c>
      <c r="CH956" s="3">
        <v>96950</v>
      </c>
      <c r="CI956" s="4">
        <v>9.75</v>
      </c>
      <c r="CJ956" s="4">
        <v>9.75</v>
      </c>
      <c r="CK956" s="4">
        <v>14.63</v>
      </c>
      <c r="CL956" s="4">
        <v>14.63</v>
      </c>
      <c r="CM956" t="s">
        <v>136</v>
      </c>
      <c r="CN956">
        <v>0</v>
      </c>
      <c r="CO956" t="s">
        <v>137</v>
      </c>
      <c r="CQ956" t="s">
        <v>138</v>
      </c>
      <c r="CR956" t="s">
        <v>138</v>
      </c>
      <c r="CS956" t="s">
        <v>139</v>
      </c>
      <c r="CT956" t="s">
        <v>138</v>
      </c>
      <c r="CU956" t="s">
        <v>139</v>
      </c>
      <c r="CV956" t="s">
        <v>138</v>
      </c>
      <c r="CW956" t="s">
        <v>139</v>
      </c>
      <c r="CX956" t="s">
        <v>10346</v>
      </c>
      <c r="CY956" s="10">
        <v>16705887701</v>
      </c>
      <c r="CZ956" t="s">
        <v>4366</v>
      </c>
      <c r="DA956" t="s">
        <v>331</v>
      </c>
      <c r="DB956" t="s">
        <v>138</v>
      </c>
      <c r="DC956" t="s">
        <v>115</v>
      </c>
    </row>
    <row r="957" spans="1:112" ht="14.45" customHeight="1" x14ac:dyDescent="0.25">
      <c r="A957" t="s">
        <v>10940</v>
      </c>
      <c r="B957" t="s">
        <v>113</v>
      </c>
      <c r="C957" s="1">
        <v>45555</v>
      </c>
      <c r="D957" s="1">
        <v>45636</v>
      </c>
      <c r="E957" t="s">
        <v>114</v>
      </c>
      <c r="G957" t="s">
        <v>115</v>
      </c>
      <c r="H957" t="s">
        <v>115</v>
      </c>
      <c r="I957" t="s">
        <v>115</v>
      </c>
      <c r="J957" t="s">
        <v>10941</v>
      </c>
      <c r="K957" t="s">
        <v>10941</v>
      </c>
      <c r="L957" t="s">
        <v>10942</v>
      </c>
      <c r="M957" t="s">
        <v>10943</v>
      </c>
      <c r="N957" t="s">
        <v>377</v>
      </c>
      <c r="O957" t="s">
        <v>120</v>
      </c>
      <c r="P957" s="3">
        <v>96951</v>
      </c>
      <c r="Q957" t="s">
        <v>121</v>
      </c>
      <c r="R957" t="s">
        <v>377</v>
      </c>
      <c r="S957" s="10">
        <v>16705326225</v>
      </c>
      <c r="U957" t="s">
        <v>10944</v>
      </c>
      <c r="V957">
        <v>48851</v>
      </c>
      <c r="W957" t="s">
        <v>123</v>
      </c>
      <c r="Y957" t="s">
        <v>10945</v>
      </c>
      <c r="Z957" t="s">
        <v>10946</v>
      </c>
      <c r="AA957" t="s">
        <v>10947</v>
      </c>
      <c r="AB957" t="s">
        <v>2120</v>
      </c>
      <c r="AC957" t="s">
        <v>10942</v>
      </c>
      <c r="AD957" t="s">
        <v>10943</v>
      </c>
      <c r="AE957" t="s">
        <v>377</v>
      </c>
      <c r="AF957" t="s">
        <v>120</v>
      </c>
      <c r="AG957" s="3">
        <v>96951</v>
      </c>
      <c r="AH957" t="s">
        <v>121</v>
      </c>
      <c r="AI957" t="s">
        <v>10948</v>
      </c>
      <c r="AJ957" s="10">
        <v>16705326225</v>
      </c>
      <c r="AL957" t="s">
        <v>10949</v>
      </c>
      <c r="BD957" t="str">
        <f>"13-2011.00"</f>
        <v>13-2011.00</v>
      </c>
      <c r="BE957" t="s">
        <v>893</v>
      </c>
      <c r="BF957" t="s">
        <v>10950</v>
      </c>
      <c r="BG957" t="s">
        <v>201</v>
      </c>
      <c r="BH957">
        <v>1</v>
      </c>
      <c r="BJ957" s="1">
        <v>45597</v>
      </c>
      <c r="BK957" s="1">
        <v>45961</v>
      </c>
      <c r="BN957">
        <v>35</v>
      </c>
      <c r="BO957">
        <v>0</v>
      </c>
      <c r="BP957">
        <v>7</v>
      </c>
      <c r="BQ957">
        <v>7</v>
      </c>
      <c r="BR957">
        <v>7</v>
      </c>
      <c r="BS957">
        <v>7</v>
      </c>
      <c r="BT957">
        <v>7</v>
      </c>
      <c r="BU957">
        <v>0</v>
      </c>
      <c r="BV957" t="str">
        <f>"8:00 AM"</f>
        <v>8:00 AM</v>
      </c>
      <c r="BW957" t="str">
        <f>"4:00 PM"</f>
        <v>4:00 PM</v>
      </c>
      <c r="BX957" t="s">
        <v>360</v>
      </c>
      <c r="BY957">
        <v>0</v>
      </c>
      <c r="BZ957">
        <v>24</v>
      </c>
      <c r="CA957" t="s">
        <v>115</v>
      </c>
      <c r="CC957" t="s">
        <v>10951</v>
      </c>
      <c r="CD957" t="s">
        <v>10942</v>
      </c>
      <c r="CE957" t="s">
        <v>10943</v>
      </c>
      <c r="CF957" t="s">
        <v>377</v>
      </c>
      <c r="CG957" t="s">
        <v>120</v>
      </c>
      <c r="CH957" s="3">
        <v>96951</v>
      </c>
      <c r="CI957" s="4">
        <v>17.48</v>
      </c>
      <c r="CJ957" s="4">
        <v>17.48</v>
      </c>
      <c r="CK957" s="4">
        <v>26.22</v>
      </c>
      <c r="CL957" s="4">
        <v>26.22</v>
      </c>
      <c r="CM957" t="s">
        <v>136</v>
      </c>
      <c r="CN957" t="s">
        <v>331</v>
      </c>
      <c r="CO957" t="s">
        <v>137</v>
      </c>
      <c r="CQ957" t="s">
        <v>115</v>
      </c>
      <c r="CR957" t="s">
        <v>138</v>
      </c>
      <c r="CS957" t="s">
        <v>138</v>
      </c>
      <c r="CT957" t="s">
        <v>138</v>
      </c>
      <c r="CU957" t="s">
        <v>139</v>
      </c>
      <c r="CV957" t="s">
        <v>138</v>
      </c>
      <c r="CW957" t="s">
        <v>139</v>
      </c>
      <c r="CX957" t="s">
        <v>10952</v>
      </c>
      <c r="CY957" s="10">
        <v>16705326225</v>
      </c>
      <c r="CZ957" t="s">
        <v>10949</v>
      </c>
      <c r="DA957" t="s">
        <v>451</v>
      </c>
      <c r="DB957" t="s">
        <v>138</v>
      </c>
      <c r="DC957" t="s">
        <v>115</v>
      </c>
    </row>
    <row r="958" spans="1:112" ht="14.45" customHeight="1" x14ac:dyDescent="0.25">
      <c r="A958" t="s">
        <v>11297</v>
      </c>
      <c r="B958" t="s">
        <v>158</v>
      </c>
      <c r="C958" s="1">
        <v>45608</v>
      </c>
      <c r="D958" s="1">
        <v>45636</v>
      </c>
      <c r="E958" t="s">
        <v>210</v>
      </c>
      <c r="F958" s="1">
        <v>45687</v>
      </c>
      <c r="G958" t="s">
        <v>115</v>
      </c>
      <c r="H958" t="s">
        <v>115</v>
      </c>
      <c r="I958" t="s">
        <v>115</v>
      </c>
      <c r="J958" t="s">
        <v>4422</v>
      </c>
      <c r="L958" t="s">
        <v>4423</v>
      </c>
      <c r="N958" t="s">
        <v>119</v>
      </c>
      <c r="O958" t="s">
        <v>120</v>
      </c>
      <c r="P958" s="3">
        <v>96950</v>
      </c>
      <c r="Q958" t="s">
        <v>121</v>
      </c>
      <c r="R958" t="s">
        <v>1661</v>
      </c>
      <c r="S958" s="10">
        <v>16707891106</v>
      </c>
      <c r="U958" t="s">
        <v>1690</v>
      </c>
      <c r="V958">
        <v>814110</v>
      </c>
      <c r="W958" t="s">
        <v>123</v>
      </c>
      <c r="Y958" t="s">
        <v>1691</v>
      </c>
      <c r="Z958" t="s">
        <v>1692</v>
      </c>
      <c r="AA958" t="s">
        <v>1693</v>
      </c>
      <c r="AB958" t="s">
        <v>997</v>
      </c>
      <c r="AC958" t="s">
        <v>4423</v>
      </c>
      <c r="AE958" t="s">
        <v>128</v>
      </c>
      <c r="AF958" t="s">
        <v>120</v>
      </c>
      <c r="AG958" s="3">
        <v>96950</v>
      </c>
      <c r="AH958" t="s">
        <v>121</v>
      </c>
      <c r="AI958" t="s">
        <v>7167</v>
      </c>
      <c r="AJ958" s="10">
        <v>16707891106</v>
      </c>
      <c r="AL958" t="s">
        <v>1695</v>
      </c>
      <c r="BD958" t="str">
        <f>"35-2014.00"</f>
        <v>35-2014.00</v>
      </c>
      <c r="BE958" t="s">
        <v>221</v>
      </c>
      <c r="BF958" t="s">
        <v>11298</v>
      </c>
      <c r="BG958" t="s">
        <v>223</v>
      </c>
      <c r="BH958">
        <v>10</v>
      </c>
      <c r="BJ958" s="1">
        <v>45689</v>
      </c>
      <c r="BK958" s="1">
        <v>46053</v>
      </c>
      <c r="BN958">
        <v>35</v>
      </c>
      <c r="BO958">
        <v>0</v>
      </c>
      <c r="BP958">
        <v>7</v>
      </c>
      <c r="BQ958">
        <v>7</v>
      </c>
      <c r="BR958">
        <v>7</v>
      </c>
      <c r="BS958">
        <v>7</v>
      </c>
      <c r="BT958">
        <v>7</v>
      </c>
      <c r="BU958">
        <v>0</v>
      </c>
      <c r="BV958" t="str">
        <f>"8:00 AM"</f>
        <v>8:00 AM</v>
      </c>
      <c r="BW958" t="str">
        <f>"4:00 PM"</f>
        <v>4:00 PM</v>
      </c>
      <c r="BX958" t="s">
        <v>240</v>
      </c>
      <c r="BY958">
        <v>0</v>
      </c>
      <c r="BZ958">
        <v>6</v>
      </c>
      <c r="CA958" t="s">
        <v>115</v>
      </c>
      <c r="CC958" t="s">
        <v>7169</v>
      </c>
      <c r="CD958" t="s">
        <v>4423</v>
      </c>
      <c r="CF958" t="s">
        <v>128</v>
      </c>
      <c r="CG958" t="s">
        <v>120</v>
      </c>
      <c r="CH958" s="3">
        <v>96950</v>
      </c>
      <c r="CI958" s="4">
        <v>8.83</v>
      </c>
      <c r="CJ958" s="4">
        <v>8.83</v>
      </c>
      <c r="CK958" s="4">
        <v>13.25</v>
      </c>
      <c r="CL958" s="4">
        <v>13.25</v>
      </c>
      <c r="CM958" t="s">
        <v>136</v>
      </c>
      <c r="CO958" t="s">
        <v>137</v>
      </c>
      <c r="CQ958" t="s">
        <v>115</v>
      </c>
      <c r="CR958" t="s">
        <v>138</v>
      </c>
      <c r="CS958" t="s">
        <v>139</v>
      </c>
      <c r="CT958" t="s">
        <v>138</v>
      </c>
      <c r="CU958" t="s">
        <v>139</v>
      </c>
      <c r="CV958" t="s">
        <v>138</v>
      </c>
      <c r="CW958" t="s">
        <v>139</v>
      </c>
      <c r="CX958" t="s">
        <v>4427</v>
      </c>
      <c r="CY958" s="10">
        <v>16707891106</v>
      </c>
      <c r="CZ958" t="s">
        <v>1695</v>
      </c>
      <c r="DA958" t="s">
        <v>451</v>
      </c>
      <c r="DB958" t="s">
        <v>138</v>
      </c>
      <c r="DC958" t="s">
        <v>115</v>
      </c>
    </row>
    <row r="959" spans="1:112" ht="14.45" customHeight="1" x14ac:dyDescent="0.25">
      <c r="A959" t="s">
        <v>2947</v>
      </c>
      <c r="B959" t="s">
        <v>248</v>
      </c>
      <c r="C959" s="1">
        <v>45588</v>
      </c>
      <c r="D959" s="1">
        <v>45637</v>
      </c>
      <c r="E959" t="s">
        <v>210</v>
      </c>
      <c r="F959" s="1">
        <v>45687</v>
      </c>
      <c r="G959" t="s">
        <v>115</v>
      </c>
      <c r="H959" t="s">
        <v>115</v>
      </c>
      <c r="I959" t="s">
        <v>115</v>
      </c>
      <c r="J959" t="s">
        <v>976</v>
      </c>
      <c r="K959" t="s">
        <v>976</v>
      </c>
      <c r="L959" t="s">
        <v>977</v>
      </c>
      <c r="M959" t="s">
        <v>978</v>
      </c>
      <c r="N959" t="s">
        <v>119</v>
      </c>
      <c r="O959" t="s">
        <v>120</v>
      </c>
      <c r="P959" s="3">
        <v>96950</v>
      </c>
      <c r="Q959" t="s">
        <v>121</v>
      </c>
      <c r="S959" s="10">
        <v>16702341795</v>
      </c>
      <c r="U959" t="s">
        <v>979</v>
      </c>
      <c r="V959">
        <v>45999</v>
      </c>
      <c r="W959" t="s">
        <v>123</v>
      </c>
      <c r="Y959" t="s">
        <v>1005</v>
      </c>
      <c r="Z959" t="s">
        <v>148</v>
      </c>
      <c r="AA959" t="s">
        <v>980</v>
      </c>
      <c r="AB959" t="s">
        <v>981</v>
      </c>
      <c r="AC959" t="s">
        <v>977</v>
      </c>
      <c r="AD959" t="s">
        <v>978</v>
      </c>
      <c r="AE959" t="s">
        <v>119</v>
      </c>
      <c r="AF959" t="s">
        <v>120</v>
      </c>
      <c r="AG959" s="3">
        <v>96950</v>
      </c>
      <c r="AH959" t="s">
        <v>121</v>
      </c>
      <c r="AJ959" s="10">
        <v>16702341795</v>
      </c>
      <c r="AL959" t="s">
        <v>983</v>
      </c>
      <c r="BD959" t="str">
        <f>"51-3021.00"</f>
        <v>51-3021.00</v>
      </c>
      <c r="BE959" t="s">
        <v>2948</v>
      </c>
      <c r="BF959" t="s">
        <v>2949</v>
      </c>
      <c r="BG959" t="s">
        <v>2950</v>
      </c>
      <c r="BH959">
        <v>1</v>
      </c>
      <c r="BI959">
        <v>1</v>
      </c>
      <c r="BJ959" s="1">
        <v>45689</v>
      </c>
      <c r="BK959" s="1">
        <v>46053</v>
      </c>
      <c r="BL959" s="1">
        <v>45689</v>
      </c>
      <c r="BM959" s="1">
        <v>46053</v>
      </c>
      <c r="BN959">
        <v>35</v>
      </c>
      <c r="BO959">
        <v>0</v>
      </c>
      <c r="BP959">
        <v>6</v>
      </c>
      <c r="BQ959">
        <v>6</v>
      </c>
      <c r="BR959">
        <v>6</v>
      </c>
      <c r="BS959">
        <v>6</v>
      </c>
      <c r="BT959">
        <v>6</v>
      </c>
      <c r="BU959">
        <v>5</v>
      </c>
      <c r="BV959" t="str">
        <f>"6:30 AM"</f>
        <v>6:30 AM</v>
      </c>
      <c r="BW959" t="str">
        <f>"1:30 PM"</f>
        <v>1:30 PM</v>
      </c>
      <c r="BX959" t="s">
        <v>240</v>
      </c>
      <c r="BY959">
        <v>0</v>
      </c>
      <c r="BZ959">
        <v>3</v>
      </c>
      <c r="CA959" t="s">
        <v>115</v>
      </c>
      <c r="CC959" s="2" t="s">
        <v>2951</v>
      </c>
      <c r="CD959" t="s">
        <v>2952</v>
      </c>
      <c r="CE959" t="s">
        <v>512</v>
      </c>
      <c r="CF959" t="s">
        <v>290</v>
      </c>
      <c r="CG959" t="s">
        <v>120</v>
      </c>
      <c r="CH959" s="3">
        <v>96952</v>
      </c>
      <c r="CI959" s="4">
        <v>8.6300000000000008</v>
      </c>
      <c r="CJ959" s="4">
        <v>9</v>
      </c>
      <c r="CK959" s="4">
        <v>12.95</v>
      </c>
      <c r="CL959" s="4">
        <v>13.5</v>
      </c>
      <c r="CM959" t="s">
        <v>136</v>
      </c>
      <c r="CN959" t="s">
        <v>240</v>
      </c>
      <c r="CO959" t="s">
        <v>137</v>
      </c>
      <c r="CQ959" t="s">
        <v>115</v>
      </c>
      <c r="CR959" t="s">
        <v>138</v>
      </c>
      <c r="CS959" t="s">
        <v>138</v>
      </c>
      <c r="CT959" t="s">
        <v>138</v>
      </c>
      <c r="CU959" t="s">
        <v>139</v>
      </c>
      <c r="CV959" t="s">
        <v>138</v>
      </c>
      <c r="CW959" t="s">
        <v>138</v>
      </c>
      <c r="CX959" t="s">
        <v>988</v>
      </c>
      <c r="CY959" s="10">
        <v>16702341795</v>
      </c>
      <c r="CZ959" t="s">
        <v>983</v>
      </c>
      <c r="DA959" t="s">
        <v>989</v>
      </c>
      <c r="DB959" t="s">
        <v>138</v>
      </c>
      <c r="DC959" t="s">
        <v>115</v>
      </c>
    </row>
    <row r="960" spans="1:112" ht="14.45" customHeight="1" x14ac:dyDescent="0.25">
      <c r="A960" t="s">
        <v>4371</v>
      </c>
      <c r="B960" t="s">
        <v>248</v>
      </c>
      <c r="C960" s="1">
        <v>45589</v>
      </c>
      <c r="D960" s="1">
        <v>45637</v>
      </c>
      <c r="E960" t="s">
        <v>210</v>
      </c>
      <c r="F960" s="1">
        <v>45656</v>
      </c>
      <c r="G960" t="s">
        <v>115</v>
      </c>
      <c r="H960" t="s">
        <v>115</v>
      </c>
      <c r="I960" t="s">
        <v>115</v>
      </c>
      <c r="J960" t="s">
        <v>2099</v>
      </c>
      <c r="K960" t="s">
        <v>2100</v>
      </c>
      <c r="L960" t="s">
        <v>2101</v>
      </c>
      <c r="N960" t="s">
        <v>119</v>
      </c>
      <c r="O960" t="s">
        <v>120</v>
      </c>
      <c r="P960" s="3">
        <v>96950</v>
      </c>
      <c r="Q960" t="s">
        <v>121</v>
      </c>
      <c r="S960" s="10">
        <v>16703221234</v>
      </c>
      <c r="T960">
        <v>781</v>
      </c>
      <c r="U960" t="s">
        <v>2102</v>
      </c>
      <c r="V960">
        <v>721110</v>
      </c>
      <c r="W960" t="s">
        <v>123</v>
      </c>
      <c r="Y960" t="s">
        <v>2103</v>
      </c>
      <c r="Z960" t="s">
        <v>2104</v>
      </c>
      <c r="AA960" t="s">
        <v>2105</v>
      </c>
      <c r="AB960" t="s">
        <v>2106</v>
      </c>
      <c r="AC960" t="s">
        <v>2101</v>
      </c>
      <c r="AE960" t="s">
        <v>119</v>
      </c>
      <c r="AF960" t="s">
        <v>120</v>
      </c>
      <c r="AG960" s="3">
        <v>96950</v>
      </c>
      <c r="AH960" t="s">
        <v>121</v>
      </c>
      <c r="AJ960" s="10">
        <v>16703221234</v>
      </c>
      <c r="AK960">
        <v>781</v>
      </c>
      <c r="AL960" t="s">
        <v>2107</v>
      </c>
      <c r="BD960" t="str">
        <f>"35-2014.00"</f>
        <v>35-2014.00</v>
      </c>
      <c r="BE960" t="s">
        <v>221</v>
      </c>
      <c r="BF960" t="s">
        <v>4372</v>
      </c>
      <c r="BG960" t="s">
        <v>373</v>
      </c>
      <c r="BH960">
        <v>1</v>
      </c>
      <c r="BI960">
        <v>1</v>
      </c>
      <c r="BJ960" s="1">
        <v>45658</v>
      </c>
      <c r="BK960" s="1">
        <v>46022</v>
      </c>
      <c r="BL960" s="1">
        <v>45658</v>
      </c>
      <c r="BM960" s="1">
        <v>46022</v>
      </c>
      <c r="BN960">
        <v>40</v>
      </c>
      <c r="BO960">
        <v>0</v>
      </c>
      <c r="BP960">
        <v>8</v>
      </c>
      <c r="BQ960">
        <v>0</v>
      </c>
      <c r="BR960">
        <v>8</v>
      </c>
      <c r="BS960">
        <v>8</v>
      </c>
      <c r="BT960">
        <v>8</v>
      </c>
      <c r="BU960">
        <v>8</v>
      </c>
      <c r="BV960" t="str">
        <f>"2:00 PM"</f>
        <v>2:00 PM</v>
      </c>
      <c r="BW960" t="str">
        <f>"10:00 PM"</f>
        <v>10:00 PM</v>
      </c>
      <c r="BX960" t="s">
        <v>240</v>
      </c>
      <c r="BY960">
        <v>0</v>
      </c>
      <c r="BZ960">
        <v>12</v>
      </c>
      <c r="CA960" t="s">
        <v>115</v>
      </c>
      <c r="CC960" t="s">
        <v>4373</v>
      </c>
      <c r="CD960" t="s">
        <v>2101</v>
      </c>
      <c r="CF960" t="s">
        <v>119</v>
      </c>
      <c r="CG960" t="s">
        <v>120</v>
      </c>
      <c r="CH960" s="3">
        <v>96950</v>
      </c>
      <c r="CI960" s="4">
        <v>8.83</v>
      </c>
      <c r="CJ960" s="4">
        <v>8.83</v>
      </c>
      <c r="CK960" s="4">
        <v>13.25</v>
      </c>
      <c r="CL960" s="4">
        <v>13.25</v>
      </c>
      <c r="CM960" t="s">
        <v>136</v>
      </c>
      <c r="CN960" t="s">
        <v>2111</v>
      </c>
      <c r="CO960" t="s">
        <v>137</v>
      </c>
      <c r="CQ960" t="s">
        <v>115</v>
      </c>
      <c r="CR960" t="s">
        <v>138</v>
      </c>
      <c r="CS960" t="s">
        <v>139</v>
      </c>
      <c r="CT960" t="s">
        <v>138</v>
      </c>
      <c r="CU960" t="s">
        <v>139</v>
      </c>
      <c r="CV960" t="s">
        <v>138</v>
      </c>
      <c r="CW960" t="s">
        <v>139</v>
      </c>
      <c r="CX960" t="s">
        <v>2112</v>
      </c>
      <c r="CY960" s="10">
        <v>16703221234</v>
      </c>
      <c r="CZ960" t="s">
        <v>2107</v>
      </c>
      <c r="DA960" t="s">
        <v>139</v>
      </c>
      <c r="DB960" t="s">
        <v>138</v>
      </c>
      <c r="DC960" t="s">
        <v>115</v>
      </c>
    </row>
    <row r="961" spans="1:112" ht="14.45" customHeight="1" x14ac:dyDescent="0.25">
      <c r="A961" t="s">
        <v>4849</v>
      </c>
      <c r="B961" t="s">
        <v>1155</v>
      </c>
      <c r="C961" s="1">
        <v>45570</v>
      </c>
      <c r="D961" s="1">
        <v>45637</v>
      </c>
      <c r="E961" t="s">
        <v>210</v>
      </c>
      <c r="F961" s="1">
        <v>45656</v>
      </c>
      <c r="G961" t="s">
        <v>115</v>
      </c>
      <c r="H961" t="s">
        <v>115</v>
      </c>
      <c r="I961" t="s">
        <v>115</v>
      </c>
      <c r="J961" t="s">
        <v>1436</v>
      </c>
      <c r="L961" t="s">
        <v>1437</v>
      </c>
      <c r="M961" t="s">
        <v>4850</v>
      </c>
      <c r="N961" t="s">
        <v>128</v>
      </c>
      <c r="O961" t="s">
        <v>120</v>
      </c>
      <c r="P961" s="3">
        <v>96950</v>
      </c>
      <c r="Q961" t="s">
        <v>121</v>
      </c>
      <c r="S961" s="10">
        <v>16702858730</v>
      </c>
      <c r="U961" t="s">
        <v>4851</v>
      </c>
      <c r="V961">
        <v>561320</v>
      </c>
      <c r="W961" t="s">
        <v>123</v>
      </c>
      <c r="Y961" t="s">
        <v>1440</v>
      </c>
      <c r="Z961" t="s">
        <v>1441</v>
      </c>
      <c r="AA961" t="s">
        <v>1442</v>
      </c>
      <c r="AB961" t="s">
        <v>448</v>
      </c>
      <c r="AC961" t="s">
        <v>1437</v>
      </c>
      <c r="AD961" t="s">
        <v>4850</v>
      </c>
      <c r="AE961" t="s">
        <v>128</v>
      </c>
      <c r="AF961" t="s">
        <v>120</v>
      </c>
      <c r="AG961" s="3">
        <v>96950</v>
      </c>
      <c r="AH961" t="s">
        <v>121</v>
      </c>
      <c r="AJ961" s="10">
        <v>16702858730</v>
      </c>
      <c r="AL961" t="s">
        <v>1443</v>
      </c>
      <c r="BD961" t="str">
        <f>"37-2011.00"</f>
        <v>37-2011.00</v>
      </c>
      <c r="BE961" t="s">
        <v>1133</v>
      </c>
      <c r="BF961" t="s">
        <v>4852</v>
      </c>
      <c r="BG961" t="s">
        <v>2358</v>
      </c>
      <c r="BH961">
        <v>8</v>
      </c>
      <c r="BI961">
        <v>6</v>
      </c>
      <c r="BJ961" s="1">
        <v>45658</v>
      </c>
      <c r="BK961" s="1">
        <v>46022</v>
      </c>
      <c r="BL961" s="1">
        <v>45658</v>
      </c>
      <c r="BM961" s="1">
        <v>46022</v>
      </c>
      <c r="BN961">
        <v>35</v>
      </c>
      <c r="BO961">
        <v>0</v>
      </c>
      <c r="BP961">
        <v>7</v>
      </c>
      <c r="BQ961">
        <v>7</v>
      </c>
      <c r="BR961">
        <v>7</v>
      </c>
      <c r="BS961">
        <v>7</v>
      </c>
      <c r="BT961">
        <v>7</v>
      </c>
      <c r="BU961">
        <v>0</v>
      </c>
      <c r="BV961" t="str">
        <f>"9:00 AM"</f>
        <v>9:00 AM</v>
      </c>
      <c r="BW961" t="str">
        <f>"5:00 PM"</f>
        <v>5:00 PM</v>
      </c>
      <c r="BX961" t="s">
        <v>240</v>
      </c>
      <c r="BY961">
        <v>0</v>
      </c>
      <c r="BZ961">
        <v>3</v>
      </c>
      <c r="CA961" t="s">
        <v>115</v>
      </c>
      <c r="CC961" s="2" t="s">
        <v>4853</v>
      </c>
      <c r="CD961" t="s">
        <v>1447</v>
      </c>
      <c r="CE961" t="s">
        <v>1448</v>
      </c>
      <c r="CF961" t="s">
        <v>128</v>
      </c>
      <c r="CG961" t="s">
        <v>120</v>
      </c>
      <c r="CH961" s="3">
        <v>96950</v>
      </c>
      <c r="CI961" s="4">
        <v>8.2899999999999991</v>
      </c>
      <c r="CJ961" s="4">
        <v>8.2899999999999991</v>
      </c>
      <c r="CK961" s="4">
        <v>12.44</v>
      </c>
      <c r="CL961" s="4">
        <v>12.44</v>
      </c>
      <c r="CM961" t="s">
        <v>136</v>
      </c>
      <c r="CN961" t="s">
        <v>191</v>
      </c>
      <c r="CO961" t="s">
        <v>137</v>
      </c>
      <c r="CQ961" t="s">
        <v>115</v>
      </c>
      <c r="CR961" t="s">
        <v>138</v>
      </c>
      <c r="CS961" t="s">
        <v>139</v>
      </c>
      <c r="CT961" t="s">
        <v>138</v>
      </c>
      <c r="CU961" t="s">
        <v>139</v>
      </c>
      <c r="CV961" t="s">
        <v>138</v>
      </c>
      <c r="CW961" t="s">
        <v>139</v>
      </c>
      <c r="CX961" s="2" t="s">
        <v>4854</v>
      </c>
      <c r="CY961" s="10">
        <v>16702858730</v>
      </c>
      <c r="CZ961" t="s">
        <v>1443</v>
      </c>
      <c r="DA961" t="s">
        <v>331</v>
      </c>
      <c r="DB961" t="s">
        <v>138</v>
      </c>
      <c r="DC961" t="s">
        <v>115</v>
      </c>
    </row>
    <row r="962" spans="1:112" ht="14.45" customHeight="1" x14ac:dyDescent="0.25">
      <c r="A962" t="s">
        <v>6559</v>
      </c>
      <c r="B962" t="s">
        <v>248</v>
      </c>
      <c r="C962" s="1">
        <v>45460</v>
      </c>
      <c r="D962" s="1">
        <v>45637</v>
      </c>
      <c r="E962" t="s">
        <v>210</v>
      </c>
      <c r="F962" s="1">
        <v>45599</v>
      </c>
      <c r="G962" t="s">
        <v>115</v>
      </c>
      <c r="H962" t="s">
        <v>115</v>
      </c>
      <c r="I962" t="s">
        <v>115</v>
      </c>
      <c r="J962" t="s">
        <v>1013</v>
      </c>
      <c r="L962" t="s">
        <v>6560</v>
      </c>
      <c r="M962" t="s">
        <v>1015</v>
      </c>
      <c r="N962" t="s">
        <v>119</v>
      </c>
      <c r="O962" t="s">
        <v>120</v>
      </c>
      <c r="P962" s="3">
        <v>96950</v>
      </c>
      <c r="Q962" t="s">
        <v>121</v>
      </c>
      <c r="S962" s="10">
        <v>16702341795</v>
      </c>
      <c r="U962" t="s">
        <v>979</v>
      </c>
      <c r="V962">
        <v>722511</v>
      </c>
      <c r="W962" t="s">
        <v>123</v>
      </c>
      <c r="Y962" t="s">
        <v>1016</v>
      </c>
      <c r="Z962" t="s">
        <v>6561</v>
      </c>
      <c r="AA962" t="s">
        <v>1018</v>
      </c>
      <c r="AB962" t="s">
        <v>1019</v>
      </c>
      <c r="AC962" t="s">
        <v>1014</v>
      </c>
      <c r="AD962" t="s">
        <v>1015</v>
      </c>
      <c r="AE962" t="s">
        <v>119</v>
      </c>
      <c r="AF962" t="s">
        <v>120</v>
      </c>
      <c r="AG962" s="3">
        <v>96950</v>
      </c>
      <c r="AH962" t="s">
        <v>121</v>
      </c>
      <c r="AJ962" s="10">
        <v>16702341795</v>
      </c>
      <c r="AL962" t="s">
        <v>983</v>
      </c>
      <c r="BD962" t="str">
        <f>"35-1012.00"</f>
        <v>35-1012.00</v>
      </c>
      <c r="BE962" t="s">
        <v>3493</v>
      </c>
      <c r="BF962" t="s">
        <v>6562</v>
      </c>
      <c r="BG962" t="s">
        <v>6563</v>
      </c>
      <c r="BH962">
        <v>1</v>
      </c>
      <c r="BI962">
        <v>1</v>
      </c>
      <c r="BJ962" s="1">
        <v>45601</v>
      </c>
      <c r="BK962" s="1">
        <v>45965</v>
      </c>
      <c r="BL962" s="1">
        <v>45637</v>
      </c>
      <c r="BM962" s="1">
        <v>45965</v>
      </c>
      <c r="BN962">
        <v>35</v>
      </c>
      <c r="BO962">
        <v>0</v>
      </c>
      <c r="BP962">
        <v>6</v>
      </c>
      <c r="BQ962">
        <v>6</v>
      </c>
      <c r="BR962">
        <v>6</v>
      </c>
      <c r="BS962">
        <v>6</v>
      </c>
      <c r="BT962">
        <v>6</v>
      </c>
      <c r="BU962">
        <v>5</v>
      </c>
      <c r="BV962" t="str">
        <f>"8:00 AM"</f>
        <v>8:00 AM</v>
      </c>
      <c r="BW962" t="str">
        <f>"3:00 PM"</f>
        <v>3:00 PM</v>
      </c>
      <c r="BX962" t="s">
        <v>133</v>
      </c>
      <c r="BY962">
        <v>0</v>
      </c>
      <c r="BZ962">
        <v>12</v>
      </c>
      <c r="CA962" t="s">
        <v>138</v>
      </c>
      <c r="CB962">
        <v>10</v>
      </c>
      <c r="CC962" t="s">
        <v>6564</v>
      </c>
      <c r="CD962" t="s">
        <v>6565</v>
      </c>
      <c r="CE962" t="s">
        <v>1015</v>
      </c>
      <c r="CF962" t="s">
        <v>119</v>
      </c>
      <c r="CG962" t="s">
        <v>120</v>
      </c>
      <c r="CH962" s="3">
        <v>96950</v>
      </c>
      <c r="CI962" s="4">
        <v>10.3</v>
      </c>
      <c r="CJ962" s="4">
        <v>16</v>
      </c>
      <c r="CM962" t="s">
        <v>136</v>
      </c>
      <c r="CN962" t="s">
        <v>240</v>
      </c>
      <c r="CO962" t="s">
        <v>137</v>
      </c>
      <c r="CQ962" t="s">
        <v>115</v>
      </c>
      <c r="CR962" t="s">
        <v>138</v>
      </c>
      <c r="CS962" t="s">
        <v>138</v>
      </c>
      <c r="CT962" t="s">
        <v>139</v>
      </c>
      <c r="CU962" t="s">
        <v>139</v>
      </c>
      <c r="CV962" t="s">
        <v>138</v>
      </c>
      <c r="CW962" t="s">
        <v>138</v>
      </c>
      <c r="CX962" t="s">
        <v>6566</v>
      </c>
      <c r="CY962" s="10">
        <v>16702341795</v>
      </c>
      <c r="CZ962" t="s">
        <v>983</v>
      </c>
      <c r="DA962" t="s">
        <v>989</v>
      </c>
      <c r="DB962" t="s">
        <v>138</v>
      </c>
      <c r="DC962" t="s">
        <v>115</v>
      </c>
    </row>
    <row r="963" spans="1:112" ht="14.45" customHeight="1" x14ac:dyDescent="0.25">
      <c r="A963" t="s">
        <v>6941</v>
      </c>
      <c r="B963" t="s">
        <v>248</v>
      </c>
      <c r="C963" s="1">
        <v>45461</v>
      </c>
      <c r="D963" s="1">
        <v>45637</v>
      </c>
      <c r="E963" t="s">
        <v>210</v>
      </c>
      <c r="F963" s="1">
        <v>45564</v>
      </c>
      <c r="G963" t="s">
        <v>138</v>
      </c>
      <c r="H963" t="s">
        <v>115</v>
      </c>
      <c r="I963" t="s">
        <v>115</v>
      </c>
      <c r="J963" t="s">
        <v>6942</v>
      </c>
      <c r="L963" t="s">
        <v>4442</v>
      </c>
      <c r="M963" t="s">
        <v>4443</v>
      </c>
      <c r="N963" t="s">
        <v>128</v>
      </c>
      <c r="O963" t="s">
        <v>120</v>
      </c>
      <c r="P963" s="3">
        <v>96950</v>
      </c>
      <c r="Q963" t="s">
        <v>121</v>
      </c>
      <c r="S963" s="10">
        <v>16702341726</v>
      </c>
      <c r="U963" t="s">
        <v>4444</v>
      </c>
      <c r="V963">
        <v>31181</v>
      </c>
      <c r="W963" t="s">
        <v>123</v>
      </c>
      <c r="Y963" t="s">
        <v>4445</v>
      </c>
      <c r="Z963" t="s">
        <v>4446</v>
      </c>
      <c r="AA963" t="s">
        <v>4447</v>
      </c>
      <c r="AB963" t="s">
        <v>516</v>
      </c>
      <c r="AC963" t="s">
        <v>4442</v>
      </c>
      <c r="AD963" t="s">
        <v>4443</v>
      </c>
      <c r="AE963" t="s">
        <v>128</v>
      </c>
      <c r="AF963" t="s">
        <v>120</v>
      </c>
      <c r="AG963" s="3">
        <v>96950</v>
      </c>
      <c r="AH963" t="s">
        <v>121</v>
      </c>
      <c r="AJ963" s="10">
        <v>16702341726</v>
      </c>
      <c r="AL963" t="s">
        <v>4448</v>
      </c>
      <c r="BD963" t="str">
        <f>"49-9041.00"</f>
        <v>49-9041.00</v>
      </c>
      <c r="BE963" t="s">
        <v>743</v>
      </c>
      <c r="BF963" t="s">
        <v>6943</v>
      </c>
      <c r="BG963" t="s">
        <v>743</v>
      </c>
      <c r="BH963">
        <v>3</v>
      </c>
      <c r="BI963">
        <v>3</v>
      </c>
      <c r="BJ963" s="1">
        <v>45566</v>
      </c>
      <c r="BK963" s="1">
        <v>46660</v>
      </c>
      <c r="BL963" s="1">
        <v>45637</v>
      </c>
      <c r="BM963" s="1">
        <v>46660</v>
      </c>
      <c r="BN963">
        <v>40</v>
      </c>
      <c r="BO963">
        <v>0</v>
      </c>
      <c r="BP963">
        <v>7</v>
      </c>
      <c r="BQ963">
        <v>7</v>
      </c>
      <c r="BR963">
        <v>7</v>
      </c>
      <c r="BS963">
        <v>7</v>
      </c>
      <c r="BT963">
        <v>7</v>
      </c>
      <c r="BU963">
        <v>5</v>
      </c>
      <c r="BV963" t="str">
        <f>"7:00 AM"</f>
        <v>7:00 AM</v>
      </c>
      <c r="BW963" t="str">
        <f>"6:00 PM"</f>
        <v>6:00 PM</v>
      </c>
      <c r="BX963" t="s">
        <v>133</v>
      </c>
      <c r="BY963">
        <v>3</v>
      </c>
      <c r="BZ963">
        <v>12</v>
      </c>
      <c r="CA963" t="s">
        <v>115</v>
      </c>
      <c r="CC963" t="s">
        <v>6944</v>
      </c>
      <c r="CD963" t="s">
        <v>4442</v>
      </c>
      <c r="CE963" t="s">
        <v>4443</v>
      </c>
      <c r="CF963" t="s">
        <v>119</v>
      </c>
      <c r="CG963" t="s">
        <v>120</v>
      </c>
      <c r="CH963" s="3">
        <v>96950</v>
      </c>
      <c r="CI963" s="4">
        <v>10</v>
      </c>
      <c r="CJ963" s="4">
        <v>12</v>
      </c>
      <c r="CK963" s="4">
        <v>15</v>
      </c>
      <c r="CL963" s="4">
        <v>18</v>
      </c>
      <c r="CM963" t="s">
        <v>136</v>
      </c>
      <c r="CN963" t="s">
        <v>4452</v>
      </c>
      <c r="CO963" t="s">
        <v>137</v>
      </c>
      <c r="CQ963" t="s">
        <v>115</v>
      </c>
      <c r="CR963" t="s">
        <v>138</v>
      </c>
      <c r="CS963" t="s">
        <v>139</v>
      </c>
      <c r="CT963" t="s">
        <v>138</v>
      </c>
      <c r="CU963" t="s">
        <v>139</v>
      </c>
      <c r="CV963" t="s">
        <v>138</v>
      </c>
      <c r="CW963" t="s">
        <v>139</v>
      </c>
      <c r="CX963" t="s">
        <v>6945</v>
      </c>
      <c r="CY963" s="10">
        <v>16702341726</v>
      </c>
      <c r="CZ963" t="s">
        <v>4454</v>
      </c>
      <c r="DA963" t="s">
        <v>139</v>
      </c>
      <c r="DB963" t="s">
        <v>138</v>
      </c>
      <c r="DC963" t="s">
        <v>115</v>
      </c>
    </row>
    <row r="964" spans="1:112" ht="14.45" customHeight="1" x14ac:dyDescent="0.25">
      <c r="A964" t="s">
        <v>6959</v>
      </c>
      <c r="B964" t="s">
        <v>1155</v>
      </c>
      <c r="C964" s="1">
        <v>45582</v>
      </c>
      <c r="D964" s="1">
        <v>45637</v>
      </c>
      <c r="E964" t="s">
        <v>210</v>
      </c>
      <c r="F964" s="1">
        <v>45656</v>
      </c>
      <c r="G964" t="s">
        <v>115</v>
      </c>
      <c r="H964" t="s">
        <v>115</v>
      </c>
      <c r="I964" t="s">
        <v>115</v>
      </c>
      <c r="J964" t="s">
        <v>1346</v>
      </c>
      <c r="L964" t="s">
        <v>1347</v>
      </c>
      <c r="M964" t="s">
        <v>1348</v>
      </c>
      <c r="N964" t="s">
        <v>128</v>
      </c>
      <c r="O964" t="s">
        <v>120</v>
      </c>
      <c r="P964" s="3">
        <v>96950</v>
      </c>
      <c r="Q964" t="s">
        <v>121</v>
      </c>
      <c r="S964" s="10">
        <v>16702355009</v>
      </c>
      <c r="U964" t="s">
        <v>1349</v>
      </c>
      <c r="V964">
        <v>561311</v>
      </c>
      <c r="W964" t="s">
        <v>532</v>
      </c>
      <c r="X964" t="s">
        <v>138</v>
      </c>
      <c r="Y964" t="s">
        <v>1350</v>
      </c>
      <c r="Z964" t="s">
        <v>1351</v>
      </c>
      <c r="AA964" t="s">
        <v>1352</v>
      </c>
      <c r="AB964" t="s">
        <v>126</v>
      </c>
      <c r="AC964" t="s">
        <v>1353</v>
      </c>
      <c r="AD964" t="s">
        <v>1348</v>
      </c>
      <c r="AE964" t="s">
        <v>128</v>
      </c>
      <c r="AF964" t="s">
        <v>120</v>
      </c>
      <c r="AG964" s="3">
        <v>96950</v>
      </c>
      <c r="AH964" t="s">
        <v>121</v>
      </c>
      <c r="AJ964" s="10">
        <v>16702355009</v>
      </c>
      <c r="AL964" t="s">
        <v>1354</v>
      </c>
      <c r="BD964" t="str">
        <f>"43-3031.00"</f>
        <v>43-3031.00</v>
      </c>
      <c r="BE964" t="s">
        <v>387</v>
      </c>
      <c r="BF964" t="s">
        <v>6960</v>
      </c>
      <c r="BG964" t="s">
        <v>6961</v>
      </c>
      <c r="BH964">
        <v>10</v>
      </c>
      <c r="BI964">
        <v>9</v>
      </c>
      <c r="BJ964" s="1">
        <v>45658</v>
      </c>
      <c r="BK964" s="1">
        <v>46022</v>
      </c>
      <c r="BL964" s="1">
        <v>45658</v>
      </c>
      <c r="BM964" s="1">
        <v>46022</v>
      </c>
      <c r="BN964">
        <v>35</v>
      </c>
      <c r="BO964">
        <v>0</v>
      </c>
      <c r="BP964">
        <v>7</v>
      </c>
      <c r="BQ964">
        <v>7</v>
      </c>
      <c r="BR964">
        <v>7</v>
      </c>
      <c r="BS964">
        <v>7</v>
      </c>
      <c r="BT964">
        <v>7</v>
      </c>
      <c r="BU964">
        <v>0</v>
      </c>
      <c r="BV964" t="str">
        <f>"8:00 AM"</f>
        <v>8:00 AM</v>
      </c>
      <c r="BW964" t="str">
        <f>"4:00 PM"</f>
        <v>4:00 PM</v>
      </c>
      <c r="BX964" t="s">
        <v>133</v>
      </c>
      <c r="BY964">
        <v>0</v>
      </c>
      <c r="BZ964">
        <v>24</v>
      </c>
      <c r="CA964" t="s">
        <v>115</v>
      </c>
      <c r="CC964" t="s">
        <v>6962</v>
      </c>
      <c r="CD964" t="s">
        <v>1347</v>
      </c>
      <c r="CE964" t="s">
        <v>1448</v>
      </c>
      <c r="CF964" t="s">
        <v>128</v>
      </c>
      <c r="CG964" t="s">
        <v>120</v>
      </c>
      <c r="CH964" s="3">
        <v>96950</v>
      </c>
      <c r="CI964" s="4">
        <v>12.28</v>
      </c>
      <c r="CJ964" s="4">
        <v>12.28</v>
      </c>
      <c r="CK964" s="4">
        <v>18.420000000000002</v>
      </c>
      <c r="CL964" s="4">
        <v>18.420000000000002</v>
      </c>
      <c r="CM964" t="s">
        <v>136</v>
      </c>
      <c r="CN964" t="s">
        <v>1343</v>
      </c>
      <c r="CO964" t="s">
        <v>137</v>
      </c>
      <c r="CQ964" t="s">
        <v>115</v>
      </c>
      <c r="CR964" t="s">
        <v>138</v>
      </c>
      <c r="CS964" t="s">
        <v>139</v>
      </c>
      <c r="CT964" t="s">
        <v>138</v>
      </c>
      <c r="CU964" t="s">
        <v>139</v>
      </c>
      <c r="CV964" t="s">
        <v>138</v>
      </c>
      <c r="CW964" t="s">
        <v>139</v>
      </c>
      <c r="CX964" t="s">
        <v>6963</v>
      </c>
      <c r="CY964" s="10">
        <v>16702355009</v>
      </c>
      <c r="CZ964" t="s">
        <v>1354</v>
      </c>
      <c r="DA964" t="s">
        <v>139</v>
      </c>
      <c r="DB964" t="s">
        <v>138</v>
      </c>
      <c r="DC964" t="s">
        <v>138</v>
      </c>
    </row>
    <row r="965" spans="1:112" ht="14.45" customHeight="1" x14ac:dyDescent="0.25">
      <c r="A965" t="s">
        <v>9014</v>
      </c>
      <c r="B965" t="s">
        <v>1155</v>
      </c>
      <c r="C965" s="1">
        <v>45581</v>
      </c>
      <c r="D965" s="1">
        <v>45637</v>
      </c>
      <c r="E965" t="s">
        <v>210</v>
      </c>
      <c r="F965" s="1">
        <v>45564</v>
      </c>
      <c r="G965" t="s">
        <v>115</v>
      </c>
      <c r="H965" t="s">
        <v>115</v>
      </c>
      <c r="I965" t="s">
        <v>115</v>
      </c>
      <c r="J965" t="s">
        <v>2347</v>
      </c>
      <c r="K965" t="s">
        <v>2347</v>
      </c>
      <c r="L965" t="s">
        <v>9015</v>
      </c>
      <c r="M965" t="s">
        <v>2355</v>
      </c>
      <c r="N965" t="s">
        <v>128</v>
      </c>
      <c r="O965" t="s">
        <v>120</v>
      </c>
      <c r="P965" s="3">
        <v>96950</v>
      </c>
      <c r="Q965" t="s">
        <v>121</v>
      </c>
      <c r="S965" s="10">
        <v>16702356238</v>
      </c>
      <c r="U965" t="s">
        <v>2351</v>
      </c>
      <c r="V965">
        <v>56132</v>
      </c>
      <c r="W965" t="s">
        <v>123</v>
      </c>
      <c r="Y965" t="s">
        <v>2352</v>
      </c>
      <c r="Z965" t="s">
        <v>2353</v>
      </c>
      <c r="AA965" t="s">
        <v>2354</v>
      </c>
      <c r="AB965" t="s">
        <v>2926</v>
      </c>
      <c r="AC965" t="s">
        <v>9016</v>
      </c>
      <c r="AD965" t="s">
        <v>3111</v>
      </c>
      <c r="AE965" t="s">
        <v>128</v>
      </c>
      <c r="AF965" t="s">
        <v>120</v>
      </c>
      <c r="AG965" s="3">
        <v>96950</v>
      </c>
      <c r="AH965" t="s">
        <v>121</v>
      </c>
      <c r="AJ965" s="10">
        <v>16702356238</v>
      </c>
      <c r="AL965" t="s">
        <v>3112</v>
      </c>
      <c r="BD965" t="str">
        <f>"49-9099.00"</f>
        <v>49-9099.00</v>
      </c>
      <c r="BE965" t="s">
        <v>1041</v>
      </c>
      <c r="BF965" t="s">
        <v>8382</v>
      </c>
      <c r="BG965" t="s">
        <v>2358</v>
      </c>
      <c r="BH965">
        <v>12</v>
      </c>
      <c r="BI965">
        <v>9</v>
      </c>
      <c r="BJ965" s="1">
        <v>45566</v>
      </c>
      <c r="BK965" s="1">
        <v>45930</v>
      </c>
      <c r="BL965" s="1">
        <v>45637</v>
      </c>
      <c r="BM965" s="1">
        <v>45930</v>
      </c>
      <c r="BN965">
        <v>35</v>
      </c>
      <c r="BO965">
        <v>0</v>
      </c>
      <c r="BP965">
        <v>7</v>
      </c>
      <c r="BQ965">
        <v>7</v>
      </c>
      <c r="BR965">
        <v>7</v>
      </c>
      <c r="BS965">
        <v>7</v>
      </c>
      <c r="BT965">
        <v>7</v>
      </c>
      <c r="BU965">
        <v>0</v>
      </c>
      <c r="BV965" t="str">
        <f>"8:00 AM"</f>
        <v>8:00 AM</v>
      </c>
      <c r="BW965" t="str">
        <f>"4:00 PM"</f>
        <v>4:00 PM</v>
      </c>
      <c r="BX965" t="s">
        <v>240</v>
      </c>
      <c r="BY965">
        <v>0</v>
      </c>
      <c r="BZ965">
        <v>3</v>
      </c>
      <c r="CA965" t="s">
        <v>115</v>
      </c>
      <c r="CC965" s="2" t="s">
        <v>8383</v>
      </c>
      <c r="CD965" t="s">
        <v>3115</v>
      </c>
      <c r="CE965" t="s">
        <v>3116</v>
      </c>
      <c r="CF965" t="s">
        <v>128</v>
      </c>
      <c r="CG965" t="s">
        <v>120</v>
      </c>
      <c r="CH965" s="3">
        <v>96950</v>
      </c>
      <c r="CI965" s="4">
        <v>10.02</v>
      </c>
      <c r="CJ965" s="4">
        <v>10.02</v>
      </c>
      <c r="CK965" s="4">
        <v>15.03</v>
      </c>
      <c r="CL965" s="4">
        <v>15.03</v>
      </c>
      <c r="CM965" t="s">
        <v>136</v>
      </c>
      <c r="CN965" t="s">
        <v>191</v>
      </c>
      <c r="CO965" t="s">
        <v>137</v>
      </c>
      <c r="CQ965" t="s">
        <v>115</v>
      </c>
      <c r="CR965" t="s">
        <v>138</v>
      </c>
      <c r="CS965" t="s">
        <v>139</v>
      </c>
      <c r="CT965" t="s">
        <v>138</v>
      </c>
      <c r="CU965" t="s">
        <v>139</v>
      </c>
      <c r="CV965" t="s">
        <v>138</v>
      </c>
      <c r="CW965" t="s">
        <v>139</v>
      </c>
      <c r="CX965" s="2" t="s">
        <v>1449</v>
      </c>
      <c r="CY965" s="10">
        <v>16702356238</v>
      </c>
      <c r="CZ965" t="s">
        <v>3112</v>
      </c>
      <c r="DA965" t="s">
        <v>331</v>
      </c>
      <c r="DB965" t="s">
        <v>138</v>
      </c>
      <c r="DC965" t="s">
        <v>115</v>
      </c>
    </row>
    <row r="966" spans="1:112" ht="14.45" customHeight="1" x14ac:dyDescent="0.25">
      <c r="A966" t="s">
        <v>9421</v>
      </c>
      <c r="B966" t="s">
        <v>248</v>
      </c>
      <c r="C966" s="1">
        <v>45587</v>
      </c>
      <c r="D966" s="1">
        <v>45637</v>
      </c>
      <c r="E966" t="s">
        <v>114</v>
      </c>
      <c r="G966" t="s">
        <v>115</v>
      </c>
      <c r="H966" t="s">
        <v>115</v>
      </c>
      <c r="I966" t="s">
        <v>115</v>
      </c>
      <c r="J966" t="s">
        <v>9422</v>
      </c>
      <c r="K966" t="s">
        <v>9423</v>
      </c>
      <c r="L966" t="s">
        <v>9424</v>
      </c>
      <c r="M966" t="s">
        <v>3618</v>
      </c>
      <c r="N966" t="s">
        <v>128</v>
      </c>
      <c r="O966" t="s">
        <v>120</v>
      </c>
      <c r="P966" s="3">
        <v>96950</v>
      </c>
      <c r="Q966" t="s">
        <v>121</v>
      </c>
      <c r="R966" t="s">
        <v>439</v>
      </c>
      <c r="S966" s="10">
        <v>16702881593</v>
      </c>
      <c r="U966" t="s">
        <v>9425</v>
      </c>
      <c r="V966">
        <v>23822</v>
      </c>
      <c r="W966" t="s">
        <v>123</v>
      </c>
      <c r="Y966" t="s">
        <v>2622</v>
      </c>
      <c r="Z966" t="s">
        <v>9426</v>
      </c>
      <c r="AB966" t="s">
        <v>126</v>
      </c>
      <c r="AC966" t="s">
        <v>9424</v>
      </c>
      <c r="AD966" t="s">
        <v>3618</v>
      </c>
      <c r="AE966" t="s">
        <v>128</v>
      </c>
      <c r="AF966" t="s">
        <v>120</v>
      </c>
      <c r="AG966" s="3">
        <v>96950</v>
      </c>
      <c r="AH966" t="s">
        <v>121</v>
      </c>
      <c r="AI966" t="s">
        <v>439</v>
      </c>
      <c r="AJ966" s="10">
        <v>16702881593</v>
      </c>
      <c r="AL966" t="s">
        <v>9427</v>
      </c>
      <c r="BD966" t="str">
        <f>"49-9021.00"</f>
        <v>49-9021.00</v>
      </c>
      <c r="BE966" t="s">
        <v>203</v>
      </c>
      <c r="BF966" t="s">
        <v>9428</v>
      </c>
      <c r="BG966" t="s">
        <v>9429</v>
      </c>
      <c r="BH966">
        <v>1</v>
      </c>
      <c r="BI966">
        <v>1</v>
      </c>
      <c r="BJ966" s="1">
        <v>45658</v>
      </c>
      <c r="BK966" s="1">
        <v>46022</v>
      </c>
      <c r="BL966" s="1">
        <v>45658</v>
      </c>
      <c r="BM966" s="1">
        <v>46022</v>
      </c>
      <c r="BN966">
        <v>35</v>
      </c>
      <c r="BO966">
        <v>0</v>
      </c>
      <c r="BP966">
        <v>7</v>
      </c>
      <c r="BQ966">
        <v>7</v>
      </c>
      <c r="BR966">
        <v>7</v>
      </c>
      <c r="BS966">
        <v>7</v>
      </c>
      <c r="BT966">
        <v>7</v>
      </c>
      <c r="BU966">
        <v>0</v>
      </c>
      <c r="BV966" t="str">
        <f>"9:00 AM"</f>
        <v>9:00 AM</v>
      </c>
      <c r="BW966" t="str">
        <f>"5:00 PM"</f>
        <v>5:00 PM</v>
      </c>
      <c r="BX966" t="s">
        <v>240</v>
      </c>
      <c r="BY966">
        <v>0</v>
      </c>
      <c r="BZ966">
        <v>12</v>
      </c>
      <c r="CA966" t="s">
        <v>115</v>
      </c>
      <c r="CC966" t="s">
        <v>449</v>
      </c>
      <c r="CD966" t="s">
        <v>9430</v>
      </c>
      <c r="CE966" t="s">
        <v>9431</v>
      </c>
      <c r="CF966" t="s">
        <v>128</v>
      </c>
      <c r="CG966" t="s">
        <v>120</v>
      </c>
      <c r="CH966" s="3">
        <v>96950</v>
      </c>
      <c r="CI966" s="4">
        <v>10.74</v>
      </c>
      <c r="CJ966" s="4">
        <v>10.74</v>
      </c>
      <c r="CK966" s="4">
        <v>16.11</v>
      </c>
      <c r="CL966" s="4">
        <v>16.11</v>
      </c>
      <c r="CM966" t="s">
        <v>136</v>
      </c>
      <c r="CN966" t="s">
        <v>449</v>
      </c>
      <c r="CO966" t="s">
        <v>137</v>
      </c>
      <c r="CQ966" t="s">
        <v>115</v>
      </c>
      <c r="CR966" t="s">
        <v>138</v>
      </c>
      <c r="CS966" t="s">
        <v>139</v>
      </c>
      <c r="CT966" t="s">
        <v>138</v>
      </c>
      <c r="CU966" t="s">
        <v>139</v>
      </c>
      <c r="CV966" t="s">
        <v>138</v>
      </c>
      <c r="CW966" t="s">
        <v>139</v>
      </c>
      <c r="CX966" t="s">
        <v>450</v>
      </c>
      <c r="CY966" s="10">
        <v>16702881593</v>
      </c>
      <c r="CZ966" t="s">
        <v>9427</v>
      </c>
      <c r="DA966" t="s">
        <v>208</v>
      </c>
      <c r="DB966" t="s">
        <v>138</v>
      </c>
      <c r="DC966" t="s">
        <v>115</v>
      </c>
    </row>
    <row r="967" spans="1:112" ht="14.45" customHeight="1" x14ac:dyDescent="0.25">
      <c r="A967" t="s">
        <v>10509</v>
      </c>
      <c r="B967" t="s">
        <v>248</v>
      </c>
      <c r="C967" s="1">
        <v>45581</v>
      </c>
      <c r="D967" s="1">
        <v>45637</v>
      </c>
      <c r="E967" t="s">
        <v>114</v>
      </c>
      <c r="G967" t="s">
        <v>115</v>
      </c>
      <c r="H967" t="s">
        <v>115</v>
      </c>
      <c r="I967" t="s">
        <v>115</v>
      </c>
      <c r="J967" t="s">
        <v>2347</v>
      </c>
      <c r="K967" t="s">
        <v>2347</v>
      </c>
      <c r="L967" t="s">
        <v>9015</v>
      </c>
      <c r="M967" t="s">
        <v>2355</v>
      </c>
      <c r="N967" t="s">
        <v>128</v>
      </c>
      <c r="O967" t="s">
        <v>120</v>
      </c>
      <c r="P967" s="3">
        <v>96950</v>
      </c>
      <c r="Q967" t="s">
        <v>121</v>
      </c>
      <c r="S967" s="10">
        <v>16702356238</v>
      </c>
      <c r="U967" t="s">
        <v>2351</v>
      </c>
      <c r="V967">
        <v>56132</v>
      </c>
      <c r="W967" t="s">
        <v>123</v>
      </c>
      <c r="Y967" t="s">
        <v>2352</v>
      </c>
      <c r="Z967" t="s">
        <v>2353</v>
      </c>
      <c r="AA967" t="s">
        <v>2354</v>
      </c>
      <c r="AB967" t="s">
        <v>2926</v>
      </c>
      <c r="AC967" t="s">
        <v>3110</v>
      </c>
      <c r="AD967" t="s">
        <v>3111</v>
      </c>
      <c r="AE967" t="s">
        <v>128</v>
      </c>
      <c r="AF967" t="s">
        <v>120</v>
      </c>
      <c r="AG967" s="3">
        <v>96950</v>
      </c>
      <c r="AH967" t="s">
        <v>121</v>
      </c>
      <c r="AJ967" s="10">
        <v>16702356238</v>
      </c>
      <c r="AL967" t="s">
        <v>3112</v>
      </c>
      <c r="BD967" t="str">
        <f>"49-9099.00"</f>
        <v>49-9099.00</v>
      </c>
      <c r="BE967" t="s">
        <v>1041</v>
      </c>
      <c r="BF967" t="s">
        <v>8382</v>
      </c>
      <c r="BG967" t="s">
        <v>2358</v>
      </c>
      <c r="BH967">
        <v>12</v>
      </c>
      <c r="BI967">
        <v>12</v>
      </c>
      <c r="BJ967" s="1">
        <v>45658</v>
      </c>
      <c r="BK967" s="1">
        <v>46022</v>
      </c>
      <c r="BL967" s="1">
        <v>45658</v>
      </c>
      <c r="BM967" s="1">
        <v>46022</v>
      </c>
      <c r="BN967">
        <v>35</v>
      </c>
      <c r="BO967">
        <v>0</v>
      </c>
      <c r="BP967">
        <v>7</v>
      </c>
      <c r="BQ967">
        <v>7</v>
      </c>
      <c r="BR967">
        <v>7</v>
      </c>
      <c r="BS967">
        <v>7</v>
      </c>
      <c r="BT967">
        <v>7</v>
      </c>
      <c r="BU967">
        <v>0</v>
      </c>
      <c r="BV967" t="str">
        <f>"8:00 AM"</f>
        <v>8:00 AM</v>
      </c>
      <c r="BW967" t="str">
        <f>"4:00 PM"</f>
        <v>4:00 PM</v>
      </c>
      <c r="BX967" t="s">
        <v>240</v>
      </c>
      <c r="BY967">
        <v>0</v>
      </c>
      <c r="BZ967">
        <v>3</v>
      </c>
      <c r="CA967" t="s">
        <v>115</v>
      </c>
      <c r="CC967" s="2" t="s">
        <v>8383</v>
      </c>
      <c r="CD967" t="s">
        <v>3115</v>
      </c>
      <c r="CE967" t="s">
        <v>3116</v>
      </c>
      <c r="CF967" t="s">
        <v>128</v>
      </c>
      <c r="CG967" t="s">
        <v>120</v>
      </c>
      <c r="CH967" s="3">
        <v>96950</v>
      </c>
      <c r="CI967" s="4">
        <v>10.02</v>
      </c>
      <c r="CJ967" s="4">
        <v>10.02</v>
      </c>
      <c r="CK967" s="4">
        <v>15.03</v>
      </c>
      <c r="CL967" s="4">
        <v>15.03</v>
      </c>
      <c r="CM967" t="s">
        <v>1472</v>
      </c>
      <c r="CN967" t="s">
        <v>224</v>
      </c>
      <c r="CO967" t="s">
        <v>137</v>
      </c>
      <c r="CQ967" t="s">
        <v>115</v>
      </c>
      <c r="CR967" t="s">
        <v>138</v>
      </c>
      <c r="CS967" t="s">
        <v>139</v>
      </c>
      <c r="CT967" t="s">
        <v>138</v>
      </c>
      <c r="CU967" t="s">
        <v>139</v>
      </c>
      <c r="CV967" t="s">
        <v>138</v>
      </c>
      <c r="CW967" t="s">
        <v>139</v>
      </c>
      <c r="CX967" s="2" t="s">
        <v>1449</v>
      </c>
      <c r="CY967" s="10">
        <v>16702356238</v>
      </c>
      <c r="CZ967" t="s">
        <v>3112</v>
      </c>
      <c r="DA967" t="s">
        <v>331</v>
      </c>
      <c r="DB967" t="s">
        <v>138</v>
      </c>
      <c r="DC967" t="s">
        <v>115</v>
      </c>
    </row>
    <row r="968" spans="1:112" ht="14.45" customHeight="1" x14ac:dyDescent="0.25">
      <c r="A968" t="s">
        <v>10953</v>
      </c>
      <c r="B968" t="s">
        <v>158</v>
      </c>
      <c r="C968" s="1">
        <v>45603</v>
      </c>
      <c r="D968" s="1">
        <v>45637</v>
      </c>
      <c r="E968" t="s">
        <v>210</v>
      </c>
      <c r="F968" s="1">
        <v>45715</v>
      </c>
      <c r="G968" t="s">
        <v>115</v>
      </c>
      <c r="H968" t="s">
        <v>115</v>
      </c>
      <c r="I968" t="s">
        <v>115</v>
      </c>
      <c r="J968" t="s">
        <v>8668</v>
      </c>
      <c r="K968" t="s">
        <v>8668</v>
      </c>
      <c r="L968" t="s">
        <v>8669</v>
      </c>
      <c r="N968" t="s">
        <v>128</v>
      </c>
      <c r="O968" t="s">
        <v>120</v>
      </c>
      <c r="P968" s="3">
        <v>96950</v>
      </c>
      <c r="Q968" t="s">
        <v>121</v>
      </c>
      <c r="S968" s="10">
        <v>16704833846</v>
      </c>
      <c r="U968" t="s">
        <v>8670</v>
      </c>
      <c r="V968">
        <v>81111</v>
      </c>
      <c r="W968" t="s">
        <v>123</v>
      </c>
      <c r="Y968" t="s">
        <v>8671</v>
      </c>
      <c r="Z968" t="s">
        <v>8672</v>
      </c>
      <c r="AB968" t="s">
        <v>295</v>
      </c>
      <c r="AC968" t="s">
        <v>8673</v>
      </c>
      <c r="AE968" t="s">
        <v>128</v>
      </c>
      <c r="AF968" t="s">
        <v>120</v>
      </c>
      <c r="AG968" s="3">
        <v>96950</v>
      </c>
      <c r="AH968" t="s">
        <v>121</v>
      </c>
      <c r="AJ968" s="10">
        <v>16704833846</v>
      </c>
      <c r="AL968" t="s">
        <v>8680</v>
      </c>
      <c r="BD968" t="str">
        <f>"49-2092.00"</f>
        <v>49-2092.00</v>
      </c>
      <c r="BE968" t="s">
        <v>8675</v>
      </c>
      <c r="BF968" t="s">
        <v>8676</v>
      </c>
      <c r="BG968" t="s">
        <v>1394</v>
      </c>
      <c r="BH968">
        <v>1</v>
      </c>
      <c r="BJ968" s="1">
        <v>45717</v>
      </c>
      <c r="BK968" s="1">
        <v>46081</v>
      </c>
      <c r="BN968">
        <v>40</v>
      </c>
      <c r="BO968">
        <v>0</v>
      </c>
      <c r="BP968">
        <v>8</v>
      </c>
      <c r="BQ968">
        <v>8</v>
      </c>
      <c r="BR968">
        <v>8</v>
      </c>
      <c r="BS968">
        <v>8</v>
      </c>
      <c r="BT968">
        <v>8</v>
      </c>
      <c r="BU968">
        <v>0</v>
      </c>
      <c r="BV968" t="str">
        <f>"8:00 AM"</f>
        <v>8:00 AM</v>
      </c>
      <c r="BW968" t="str">
        <f>"5:00 PM"</f>
        <v>5:00 PM</v>
      </c>
      <c r="BX968" t="s">
        <v>133</v>
      </c>
      <c r="BY968">
        <v>0</v>
      </c>
      <c r="BZ968">
        <v>24</v>
      </c>
      <c r="CA968" t="s">
        <v>115</v>
      </c>
      <c r="CC968" t="s">
        <v>10954</v>
      </c>
      <c r="CD968" t="s">
        <v>8678</v>
      </c>
      <c r="CF968" t="s">
        <v>128</v>
      </c>
      <c r="CG968" t="s">
        <v>120</v>
      </c>
      <c r="CH968" s="3">
        <v>96950</v>
      </c>
      <c r="CI968" s="4">
        <v>16.170000000000002</v>
      </c>
      <c r="CJ968" s="4">
        <v>16.170000000000002</v>
      </c>
      <c r="CK968" s="4">
        <v>24.26</v>
      </c>
      <c r="CL968" s="4">
        <v>24.26</v>
      </c>
      <c r="CM968" t="s">
        <v>136</v>
      </c>
      <c r="CO968" t="s">
        <v>137</v>
      </c>
      <c r="CQ968" t="s">
        <v>115</v>
      </c>
      <c r="CR968" t="s">
        <v>138</v>
      </c>
      <c r="CS968" t="s">
        <v>139</v>
      </c>
      <c r="CT968" t="s">
        <v>138</v>
      </c>
      <c r="CU968" t="s">
        <v>139</v>
      </c>
      <c r="CV968" t="s">
        <v>138</v>
      </c>
      <c r="CW968" t="s">
        <v>139</v>
      </c>
      <c r="CX968" t="s">
        <v>1903</v>
      </c>
      <c r="CY968" s="10">
        <v>16702353300</v>
      </c>
      <c r="CZ968" t="s">
        <v>8680</v>
      </c>
      <c r="DA968" t="s">
        <v>139</v>
      </c>
      <c r="DB968" t="s">
        <v>138</v>
      </c>
      <c r="DC968" t="s">
        <v>115</v>
      </c>
    </row>
    <row r="969" spans="1:112" ht="14.45" customHeight="1" x14ac:dyDescent="0.25">
      <c r="A969" t="s">
        <v>11279</v>
      </c>
      <c r="B969" t="s">
        <v>248</v>
      </c>
      <c r="C969" s="1">
        <v>45587</v>
      </c>
      <c r="D969" s="1">
        <v>45637</v>
      </c>
      <c r="E969" t="s">
        <v>114</v>
      </c>
      <c r="G969" t="s">
        <v>115</v>
      </c>
      <c r="H969" t="s">
        <v>115</v>
      </c>
      <c r="I969" t="s">
        <v>115</v>
      </c>
      <c r="J969" t="s">
        <v>1169</v>
      </c>
      <c r="L969" t="s">
        <v>1170</v>
      </c>
      <c r="M969" t="s">
        <v>1171</v>
      </c>
      <c r="N969" t="s">
        <v>128</v>
      </c>
      <c r="O969" t="s">
        <v>120</v>
      </c>
      <c r="P969" s="3">
        <v>96950</v>
      </c>
      <c r="Q969" t="s">
        <v>121</v>
      </c>
      <c r="R969" t="s">
        <v>439</v>
      </c>
      <c r="S969" s="10">
        <v>16703223320</v>
      </c>
      <c r="U969" t="s">
        <v>1173</v>
      </c>
      <c r="V969">
        <v>611110</v>
      </c>
      <c r="W969" t="s">
        <v>123</v>
      </c>
      <c r="Y969" t="s">
        <v>1174</v>
      </c>
      <c r="Z969" t="s">
        <v>1175</v>
      </c>
      <c r="AA969" t="s">
        <v>1176</v>
      </c>
      <c r="AB969" t="s">
        <v>1177</v>
      </c>
      <c r="AC969" t="s">
        <v>1170</v>
      </c>
      <c r="AE969" t="s">
        <v>128</v>
      </c>
      <c r="AF969" t="s">
        <v>120</v>
      </c>
      <c r="AG969" s="3">
        <v>96950</v>
      </c>
      <c r="AH969" t="s">
        <v>121</v>
      </c>
      <c r="AI969" t="s">
        <v>439</v>
      </c>
      <c r="AJ969" s="10">
        <v>16703223320</v>
      </c>
      <c r="AL969" t="s">
        <v>1178</v>
      </c>
      <c r="BD969" t="str">
        <f>"49-9071.00"</f>
        <v>49-9071.00</v>
      </c>
      <c r="BE969" t="s">
        <v>169</v>
      </c>
      <c r="BF969" t="s">
        <v>11280</v>
      </c>
      <c r="BG969" t="s">
        <v>2722</v>
      </c>
      <c r="BH969">
        <v>1</v>
      </c>
      <c r="BI969">
        <v>1</v>
      </c>
      <c r="BJ969" s="1">
        <v>45706</v>
      </c>
      <c r="BK969" s="1">
        <v>46070</v>
      </c>
      <c r="BL969" s="1">
        <v>45706</v>
      </c>
      <c r="BM969" s="1">
        <v>46070</v>
      </c>
      <c r="BN969">
        <v>35</v>
      </c>
      <c r="BO969">
        <v>0</v>
      </c>
      <c r="BP969">
        <v>7</v>
      </c>
      <c r="BQ969">
        <v>7</v>
      </c>
      <c r="BR969">
        <v>7</v>
      </c>
      <c r="BS969">
        <v>7</v>
      </c>
      <c r="BT969">
        <v>7</v>
      </c>
      <c r="BU969">
        <v>0</v>
      </c>
      <c r="BV969" t="str">
        <f>"9:00 AM"</f>
        <v>9:00 AM</v>
      </c>
      <c r="BW969" t="str">
        <f>"5:00 PM"</f>
        <v>5:00 PM</v>
      </c>
      <c r="BX969" t="s">
        <v>133</v>
      </c>
      <c r="BY969">
        <v>0</v>
      </c>
      <c r="BZ969">
        <v>12</v>
      </c>
      <c r="CA969" t="s">
        <v>115</v>
      </c>
      <c r="CC969" t="s">
        <v>449</v>
      </c>
      <c r="CD969" t="s">
        <v>3386</v>
      </c>
      <c r="CE969" t="s">
        <v>2878</v>
      </c>
      <c r="CF969" t="s">
        <v>128</v>
      </c>
      <c r="CG969" t="s">
        <v>120</v>
      </c>
      <c r="CH969" s="3">
        <v>96950</v>
      </c>
      <c r="CI969" s="4">
        <v>9.75</v>
      </c>
      <c r="CJ969" s="4">
        <v>9.75</v>
      </c>
      <c r="CK969" s="4">
        <v>14.63</v>
      </c>
      <c r="CL969" s="4">
        <v>14.63</v>
      </c>
      <c r="CM969" t="s">
        <v>136</v>
      </c>
      <c r="CN969" t="s">
        <v>449</v>
      </c>
      <c r="CO969" t="s">
        <v>137</v>
      </c>
      <c r="CQ969" t="s">
        <v>115</v>
      </c>
      <c r="CR969" t="s">
        <v>138</v>
      </c>
      <c r="CS969" t="s">
        <v>139</v>
      </c>
      <c r="CT969" t="s">
        <v>138</v>
      </c>
      <c r="CU969" t="s">
        <v>139</v>
      </c>
      <c r="CV969" t="s">
        <v>138</v>
      </c>
      <c r="CW969" t="s">
        <v>139</v>
      </c>
      <c r="CX969" t="s">
        <v>450</v>
      </c>
      <c r="CY969" s="10">
        <v>16703223320</v>
      </c>
      <c r="CZ969" t="s">
        <v>139</v>
      </c>
      <c r="DA969" t="s">
        <v>208</v>
      </c>
      <c r="DB969" t="s">
        <v>138</v>
      </c>
      <c r="DC969" t="s">
        <v>115</v>
      </c>
    </row>
    <row r="970" spans="1:112" ht="14.45" customHeight="1" x14ac:dyDescent="0.25">
      <c r="A970" t="s">
        <v>12436</v>
      </c>
      <c r="B970" t="s">
        <v>248</v>
      </c>
      <c r="C970" s="1">
        <v>45589</v>
      </c>
      <c r="D970" s="1">
        <v>45637</v>
      </c>
      <c r="E970" t="s">
        <v>210</v>
      </c>
      <c r="F970" s="1">
        <v>45687</v>
      </c>
      <c r="G970" t="s">
        <v>115</v>
      </c>
      <c r="H970" t="s">
        <v>115</v>
      </c>
      <c r="I970" t="s">
        <v>115</v>
      </c>
      <c r="J970" t="s">
        <v>3094</v>
      </c>
      <c r="L970" t="s">
        <v>3095</v>
      </c>
      <c r="M970" t="s">
        <v>3096</v>
      </c>
      <c r="N970" t="s">
        <v>119</v>
      </c>
      <c r="O970" t="s">
        <v>120</v>
      </c>
      <c r="P970" s="3">
        <v>96950</v>
      </c>
      <c r="Q970" t="s">
        <v>121</v>
      </c>
      <c r="S970" s="10">
        <v>16702887999</v>
      </c>
      <c r="U970" t="s">
        <v>3097</v>
      </c>
      <c r="V970">
        <v>23711</v>
      </c>
      <c r="W970" t="s">
        <v>123</v>
      </c>
      <c r="Y970" t="s">
        <v>3098</v>
      </c>
      <c r="Z970" t="s">
        <v>3099</v>
      </c>
      <c r="AA970" t="s">
        <v>3100</v>
      </c>
      <c r="AB970" t="s">
        <v>295</v>
      </c>
      <c r="AC970" t="s">
        <v>3095</v>
      </c>
      <c r="AD970" t="s">
        <v>12437</v>
      </c>
      <c r="AE970" t="s">
        <v>119</v>
      </c>
      <c r="AF970" t="s">
        <v>120</v>
      </c>
      <c r="AG970" s="3">
        <v>96950</v>
      </c>
      <c r="AH970" t="s">
        <v>121</v>
      </c>
      <c r="AJ970" s="10">
        <v>16702887999</v>
      </c>
      <c r="AL970" t="s">
        <v>3101</v>
      </c>
      <c r="BD970" t="str">
        <f>"13-1051.00"</f>
        <v>13-1051.00</v>
      </c>
      <c r="BE970" t="s">
        <v>357</v>
      </c>
      <c r="BF970" t="s">
        <v>10442</v>
      </c>
      <c r="BG970" t="s">
        <v>10443</v>
      </c>
      <c r="BH970">
        <v>1</v>
      </c>
      <c r="BI970">
        <v>1</v>
      </c>
      <c r="BJ970" s="1">
        <v>45689</v>
      </c>
      <c r="BK970" s="1">
        <v>46053</v>
      </c>
      <c r="BL970" s="1">
        <v>45689</v>
      </c>
      <c r="BM970" s="1">
        <v>46053</v>
      </c>
      <c r="BN970">
        <v>40</v>
      </c>
      <c r="BO970">
        <v>0</v>
      </c>
      <c r="BP970">
        <v>8</v>
      </c>
      <c r="BQ970">
        <v>8</v>
      </c>
      <c r="BR970">
        <v>8</v>
      </c>
      <c r="BS970">
        <v>8</v>
      </c>
      <c r="BT970">
        <v>8</v>
      </c>
      <c r="BU970">
        <v>0</v>
      </c>
      <c r="BV970" t="str">
        <f>"8:00 AM"</f>
        <v>8:00 AM</v>
      </c>
      <c r="BW970" t="str">
        <f>"5:00 PM"</f>
        <v>5:00 PM</v>
      </c>
      <c r="BX970" t="s">
        <v>189</v>
      </c>
      <c r="BY970">
        <v>0</v>
      </c>
      <c r="BZ970">
        <v>24</v>
      </c>
      <c r="CA970" t="s">
        <v>115</v>
      </c>
      <c r="CC970" t="s">
        <v>12438</v>
      </c>
      <c r="CD970" t="s">
        <v>10445</v>
      </c>
      <c r="CE970" t="s">
        <v>12439</v>
      </c>
      <c r="CF970" t="s">
        <v>119</v>
      </c>
      <c r="CG970" t="s">
        <v>120</v>
      </c>
      <c r="CH970" s="3">
        <v>96950</v>
      </c>
      <c r="CI970" s="4">
        <v>17.25</v>
      </c>
      <c r="CJ970" s="4">
        <v>17.25</v>
      </c>
      <c r="CK970" s="4">
        <v>0</v>
      </c>
      <c r="CL970" s="4">
        <v>0</v>
      </c>
      <c r="CM970" t="s">
        <v>136</v>
      </c>
      <c r="CN970" t="s">
        <v>240</v>
      </c>
      <c r="CO970" t="s">
        <v>137</v>
      </c>
      <c r="CQ970" t="s">
        <v>115</v>
      </c>
      <c r="CR970" t="s">
        <v>138</v>
      </c>
      <c r="CS970" t="s">
        <v>139</v>
      </c>
      <c r="CT970" t="s">
        <v>139</v>
      </c>
      <c r="CU970" t="s">
        <v>139</v>
      </c>
      <c r="CV970" t="s">
        <v>138</v>
      </c>
      <c r="CW970" t="s">
        <v>139</v>
      </c>
      <c r="CX970" t="s">
        <v>6833</v>
      </c>
      <c r="CY970" s="10">
        <v>16702887999</v>
      </c>
      <c r="CZ970" t="s">
        <v>3101</v>
      </c>
      <c r="DA970" t="s">
        <v>139</v>
      </c>
      <c r="DB970" t="s">
        <v>138</v>
      </c>
      <c r="DC970" t="s">
        <v>115</v>
      </c>
    </row>
    <row r="971" spans="1:112" ht="14.45" customHeight="1" x14ac:dyDescent="0.25">
      <c r="A971" t="s">
        <v>13338</v>
      </c>
      <c r="B971" t="s">
        <v>248</v>
      </c>
      <c r="C971" s="1">
        <v>45499</v>
      </c>
      <c r="D971" s="1">
        <v>45637</v>
      </c>
      <c r="E971" t="s">
        <v>114</v>
      </c>
      <c r="G971" t="s">
        <v>115</v>
      </c>
      <c r="H971" t="s">
        <v>115</v>
      </c>
      <c r="I971" t="s">
        <v>115</v>
      </c>
      <c r="J971" t="s">
        <v>13339</v>
      </c>
      <c r="K971" t="s">
        <v>13340</v>
      </c>
      <c r="L971" t="s">
        <v>13341</v>
      </c>
      <c r="N971" t="s">
        <v>128</v>
      </c>
      <c r="O971" t="s">
        <v>120</v>
      </c>
      <c r="P971" s="3">
        <v>96950</v>
      </c>
      <c r="Q971" t="s">
        <v>121</v>
      </c>
      <c r="S971" s="10">
        <v>16704881818</v>
      </c>
      <c r="U971" t="s">
        <v>13342</v>
      </c>
      <c r="V971">
        <v>722511</v>
      </c>
      <c r="W971" t="s">
        <v>123</v>
      </c>
      <c r="Y971" t="s">
        <v>13343</v>
      </c>
      <c r="Z971" t="s">
        <v>514</v>
      </c>
      <c r="AB971" t="s">
        <v>126</v>
      </c>
      <c r="AC971" t="s">
        <v>13341</v>
      </c>
      <c r="AE971" t="s">
        <v>128</v>
      </c>
      <c r="AF971" t="s">
        <v>120</v>
      </c>
      <c r="AG971" s="3">
        <v>96950</v>
      </c>
      <c r="AH971" t="s">
        <v>121</v>
      </c>
      <c r="AJ971" s="10">
        <v>16704881818</v>
      </c>
      <c r="AL971" t="s">
        <v>13344</v>
      </c>
      <c r="BD971" t="str">
        <f>"35-2011.00"</f>
        <v>35-2011.00</v>
      </c>
      <c r="BE971" t="s">
        <v>4474</v>
      </c>
      <c r="BF971" t="s">
        <v>13345</v>
      </c>
      <c r="BG971" t="s">
        <v>223</v>
      </c>
      <c r="BH971">
        <v>6</v>
      </c>
      <c r="BI971">
        <v>6</v>
      </c>
      <c r="BJ971" s="1">
        <v>45566</v>
      </c>
      <c r="BK971" s="1">
        <v>45930</v>
      </c>
      <c r="BL971" s="1">
        <v>45637</v>
      </c>
      <c r="BM971" s="1">
        <v>45930</v>
      </c>
      <c r="BN971">
        <v>35</v>
      </c>
      <c r="BO971">
        <v>0</v>
      </c>
      <c r="BP971">
        <v>7</v>
      </c>
      <c r="BQ971">
        <v>7</v>
      </c>
      <c r="BR971">
        <v>7</v>
      </c>
      <c r="BS971">
        <v>7</v>
      </c>
      <c r="BT971">
        <v>7</v>
      </c>
      <c r="BU971">
        <v>0</v>
      </c>
      <c r="BV971" t="str">
        <f>"9:00 AM"</f>
        <v>9:00 AM</v>
      </c>
      <c r="BW971" t="str">
        <f>"4:00 PM"</f>
        <v>4:00 PM</v>
      </c>
      <c r="BX971" t="s">
        <v>240</v>
      </c>
      <c r="BY971">
        <v>0</v>
      </c>
      <c r="BZ971">
        <v>3</v>
      </c>
      <c r="CA971" t="s">
        <v>115</v>
      </c>
      <c r="CC971" t="s">
        <v>13346</v>
      </c>
      <c r="CD971" t="s">
        <v>13341</v>
      </c>
      <c r="CF971" t="s">
        <v>128</v>
      </c>
      <c r="CG971" t="s">
        <v>120</v>
      </c>
      <c r="CH971" s="3">
        <v>96950</v>
      </c>
      <c r="CI971" s="4">
        <v>8.85</v>
      </c>
      <c r="CJ971" s="4">
        <v>8.85</v>
      </c>
      <c r="CK971" s="4">
        <v>13.28</v>
      </c>
      <c r="CL971" s="4">
        <v>13.28</v>
      </c>
      <c r="CM971" t="s">
        <v>136</v>
      </c>
      <c r="CN971" t="s">
        <v>331</v>
      </c>
      <c r="CO971" t="s">
        <v>137</v>
      </c>
      <c r="CQ971" t="s">
        <v>115</v>
      </c>
      <c r="CR971" t="s">
        <v>138</v>
      </c>
      <c r="CS971" t="s">
        <v>139</v>
      </c>
      <c r="CT971" t="s">
        <v>138</v>
      </c>
      <c r="CU971" t="s">
        <v>139</v>
      </c>
      <c r="CV971" t="s">
        <v>138</v>
      </c>
      <c r="CW971" t="s">
        <v>139</v>
      </c>
      <c r="CX971" t="s">
        <v>2169</v>
      </c>
      <c r="CY971" s="10">
        <v>16704881818</v>
      </c>
      <c r="CZ971" t="s">
        <v>13344</v>
      </c>
      <c r="DA971" t="s">
        <v>331</v>
      </c>
      <c r="DB971" t="s">
        <v>138</v>
      </c>
      <c r="DC971" t="s">
        <v>115</v>
      </c>
      <c r="DD971" t="s">
        <v>514</v>
      </c>
      <c r="DE971" t="s">
        <v>13347</v>
      </c>
      <c r="DG971" t="s">
        <v>13339</v>
      </c>
      <c r="DH971" t="s">
        <v>13344</v>
      </c>
    </row>
    <row r="972" spans="1:112" ht="14.45" customHeight="1" x14ac:dyDescent="0.25">
      <c r="A972" t="s">
        <v>13662</v>
      </c>
      <c r="B972" t="s">
        <v>248</v>
      </c>
      <c r="C972" s="1">
        <v>45586</v>
      </c>
      <c r="D972" s="1">
        <v>45637</v>
      </c>
      <c r="E972" t="s">
        <v>210</v>
      </c>
      <c r="F972" s="1">
        <v>45564</v>
      </c>
      <c r="G972" t="s">
        <v>115</v>
      </c>
      <c r="H972" t="s">
        <v>115</v>
      </c>
      <c r="I972" t="s">
        <v>115</v>
      </c>
      <c r="J972" t="s">
        <v>13663</v>
      </c>
      <c r="L972" t="s">
        <v>13664</v>
      </c>
      <c r="M972" t="s">
        <v>4229</v>
      </c>
      <c r="N972" t="s">
        <v>119</v>
      </c>
      <c r="O972" t="s">
        <v>120</v>
      </c>
      <c r="P972" s="3">
        <v>96950</v>
      </c>
      <c r="Q972" t="s">
        <v>121</v>
      </c>
      <c r="S972" s="10">
        <v>16704836526</v>
      </c>
      <c r="U972" t="s">
        <v>4230</v>
      </c>
      <c r="V972">
        <v>23622</v>
      </c>
      <c r="W972" t="s">
        <v>123</v>
      </c>
      <c r="Y972" t="s">
        <v>4231</v>
      </c>
      <c r="Z972" t="s">
        <v>4232</v>
      </c>
      <c r="AA972" t="s">
        <v>4233</v>
      </c>
      <c r="AB972" t="s">
        <v>13665</v>
      </c>
      <c r="AC972" t="s">
        <v>4228</v>
      </c>
      <c r="AD972" t="s">
        <v>4234</v>
      </c>
      <c r="AE972" t="s">
        <v>119</v>
      </c>
      <c r="AF972" t="s">
        <v>120</v>
      </c>
      <c r="AG972" s="3">
        <v>96950</v>
      </c>
      <c r="AH972" t="s">
        <v>121</v>
      </c>
      <c r="AJ972" s="10">
        <v>16704836526</v>
      </c>
      <c r="AL972" t="s">
        <v>4235</v>
      </c>
      <c r="BD972" t="str">
        <f>"49-9071.00"</f>
        <v>49-9071.00</v>
      </c>
      <c r="BE972" t="s">
        <v>169</v>
      </c>
      <c r="BF972" t="s">
        <v>13666</v>
      </c>
      <c r="BG972" t="s">
        <v>13667</v>
      </c>
      <c r="BH972">
        <v>8</v>
      </c>
      <c r="BI972">
        <v>8</v>
      </c>
      <c r="BJ972" s="1">
        <v>45597</v>
      </c>
      <c r="BK972" s="1">
        <v>45961</v>
      </c>
      <c r="BL972" s="1">
        <v>45637</v>
      </c>
      <c r="BM972" s="1">
        <v>45961</v>
      </c>
      <c r="BN972">
        <v>40</v>
      </c>
      <c r="BO972">
        <v>0</v>
      </c>
      <c r="BP972">
        <v>8</v>
      </c>
      <c r="BQ972">
        <v>8</v>
      </c>
      <c r="BR972">
        <v>8</v>
      </c>
      <c r="BS972">
        <v>8</v>
      </c>
      <c r="BT972">
        <v>8</v>
      </c>
      <c r="BU972">
        <v>0</v>
      </c>
      <c r="BV972" t="str">
        <f>"8:00 AM"</f>
        <v>8:00 AM</v>
      </c>
      <c r="BW972" t="str">
        <f>"5:00 PM"</f>
        <v>5:00 PM</v>
      </c>
      <c r="BX972" t="s">
        <v>133</v>
      </c>
      <c r="BY972">
        <v>0</v>
      </c>
      <c r="BZ972">
        <v>12</v>
      </c>
      <c r="CA972" t="s">
        <v>115</v>
      </c>
      <c r="CC972" t="s">
        <v>13668</v>
      </c>
      <c r="CD972" t="s">
        <v>13669</v>
      </c>
      <c r="CE972" t="s">
        <v>13670</v>
      </c>
      <c r="CF972" t="s">
        <v>119</v>
      </c>
      <c r="CG972" t="s">
        <v>120</v>
      </c>
      <c r="CH972" s="3">
        <v>96950</v>
      </c>
      <c r="CI972" s="4">
        <v>9.75</v>
      </c>
      <c r="CJ972" s="4">
        <v>9.75</v>
      </c>
      <c r="CK972" s="4">
        <v>14.63</v>
      </c>
      <c r="CL972" s="4">
        <v>14.63</v>
      </c>
      <c r="CM972" t="s">
        <v>136</v>
      </c>
      <c r="CN972" t="s">
        <v>191</v>
      </c>
      <c r="CO972" t="s">
        <v>137</v>
      </c>
      <c r="CQ972" t="s">
        <v>115</v>
      </c>
      <c r="CR972" t="s">
        <v>138</v>
      </c>
      <c r="CS972" t="s">
        <v>139</v>
      </c>
      <c r="CT972" t="s">
        <v>138</v>
      </c>
      <c r="CU972" t="s">
        <v>139</v>
      </c>
      <c r="CV972" t="s">
        <v>138</v>
      </c>
      <c r="CW972" t="s">
        <v>139</v>
      </c>
      <c r="CX972" t="s">
        <v>13671</v>
      </c>
      <c r="CY972" s="10">
        <v>16702346526</v>
      </c>
      <c r="CZ972" t="s">
        <v>4235</v>
      </c>
      <c r="DA972" t="s">
        <v>139</v>
      </c>
      <c r="DB972" t="s">
        <v>138</v>
      </c>
      <c r="DC972" t="s">
        <v>115</v>
      </c>
    </row>
    <row r="973" spans="1:112" ht="14.45" customHeight="1" x14ac:dyDescent="0.25">
      <c r="A973" t="s">
        <v>13842</v>
      </c>
      <c r="B973" t="s">
        <v>248</v>
      </c>
      <c r="C973" s="1">
        <v>45559</v>
      </c>
      <c r="D973" s="1">
        <v>45637</v>
      </c>
      <c r="E973" t="s">
        <v>114</v>
      </c>
      <c r="G973" t="s">
        <v>115</v>
      </c>
      <c r="H973" t="s">
        <v>115</v>
      </c>
      <c r="I973" t="s">
        <v>115</v>
      </c>
      <c r="J973" t="s">
        <v>3985</v>
      </c>
      <c r="L973" t="s">
        <v>3986</v>
      </c>
      <c r="N973" t="s">
        <v>128</v>
      </c>
      <c r="O973" t="s">
        <v>120</v>
      </c>
      <c r="P973" s="3">
        <v>96950</v>
      </c>
      <c r="Q973" t="s">
        <v>121</v>
      </c>
      <c r="S973" s="10">
        <v>16709895870</v>
      </c>
      <c r="U973" t="s">
        <v>3987</v>
      </c>
      <c r="V973">
        <v>6111</v>
      </c>
      <c r="W973" t="s">
        <v>123</v>
      </c>
      <c r="Y973" t="s">
        <v>3988</v>
      </c>
      <c r="Z973" t="s">
        <v>3989</v>
      </c>
      <c r="AA973" t="s">
        <v>3990</v>
      </c>
      <c r="AB973" t="s">
        <v>3294</v>
      </c>
      <c r="AC973" t="s">
        <v>3986</v>
      </c>
      <c r="AE973" t="s">
        <v>128</v>
      </c>
      <c r="AF973" t="s">
        <v>120</v>
      </c>
      <c r="AG973" s="3">
        <v>96950</v>
      </c>
      <c r="AH973" t="s">
        <v>121</v>
      </c>
      <c r="AJ973" s="10">
        <v>16709898570</v>
      </c>
      <c r="AL973" t="s">
        <v>3991</v>
      </c>
      <c r="BD973" t="str">
        <f>"25-2022.00"</f>
        <v>25-2022.00</v>
      </c>
      <c r="BE973" t="s">
        <v>1179</v>
      </c>
      <c r="BF973" t="s">
        <v>3992</v>
      </c>
      <c r="BG973" t="s">
        <v>3993</v>
      </c>
      <c r="BH973">
        <v>1</v>
      </c>
      <c r="BI973">
        <v>1</v>
      </c>
      <c r="BJ973" s="1">
        <v>45566</v>
      </c>
      <c r="BK973" s="1">
        <v>45930</v>
      </c>
      <c r="BL973" s="1">
        <v>45637</v>
      </c>
      <c r="BM973" s="1">
        <v>45930</v>
      </c>
      <c r="BN973">
        <v>40</v>
      </c>
      <c r="BO973">
        <v>0</v>
      </c>
      <c r="BP973">
        <v>8</v>
      </c>
      <c r="BQ973">
        <v>8</v>
      </c>
      <c r="BR973">
        <v>8</v>
      </c>
      <c r="BS973">
        <v>8</v>
      </c>
      <c r="BT973">
        <v>8</v>
      </c>
      <c r="BU973">
        <v>0</v>
      </c>
      <c r="BV973" t="str">
        <f>"7:00 AM"</f>
        <v>7:00 AM</v>
      </c>
      <c r="BW973" t="str">
        <f>"4:00 PM"</f>
        <v>4:00 PM</v>
      </c>
      <c r="BX973" t="s">
        <v>360</v>
      </c>
      <c r="BY973">
        <v>0</v>
      </c>
      <c r="BZ973">
        <v>12</v>
      </c>
      <c r="CA973" t="s">
        <v>115</v>
      </c>
      <c r="CC973" s="2" t="s">
        <v>13843</v>
      </c>
      <c r="CD973" t="s">
        <v>3994</v>
      </c>
      <c r="CE973" t="s">
        <v>1673</v>
      </c>
      <c r="CF973" t="s">
        <v>128</v>
      </c>
      <c r="CG973" t="s">
        <v>120</v>
      </c>
      <c r="CH973" s="3">
        <v>96950</v>
      </c>
      <c r="CI973" s="4">
        <v>20.89</v>
      </c>
      <c r="CJ973" s="4">
        <v>20.89</v>
      </c>
      <c r="CK973" s="4">
        <v>0</v>
      </c>
      <c r="CL973" s="4">
        <v>0</v>
      </c>
      <c r="CM973" t="s">
        <v>136</v>
      </c>
      <c r="CN973">
        <v>0</v>
      </c>
      <c r="CO973" t="s">
        <v>137</v>
      </c>
      <c r="CQ973" t="s">
        <v>115</v>
      </c>
      <c r="CR973" t="s">
        <v>138</v>
      </c>
      <c r="CS973" t="s">
        <v>139</v>
      </c>
      <c r="CT973" t="s">
        <v>139</v>
      </c>
      <c r="CU973" t="s">
        <v>139</v>
      </c>
      <c r="CV973" t="s">
        <v>138</v>
      </c>
      <c r="CW973" t="s">
        <v>139</v>
      </c>
      <c r="CX973" t="s">
        <v>3138</v>
      </c>
      <c r="CY973" s="10">
        <v>16702358540</v>
      </c>
      <c r="CZ973" t="s">
        <v>3991</v>
      </c>
      <c r="DA973" t="s">
        <v>331</v>
      </c>
      <c r="DB973" t="s">
        <v>138</v>
      </c>
      <c r="DC973" t="s">
        <v>115</v>
      </c>
      <c r="DD973" t="s">
        <v>3988</v>
      </c>
      <c r="DE973" t="s">
        <v>3989</v>
      </c>
      <c r="DF973" t="s">
        <v>3995</v>
      </c>
      <c r="DG973" t="s">
        <v>3996</v>
      </c>
      <c r="DH973" t="s">
        <v>3991</v>
      </c>
    </row>
    <row r="974" spans="1:112" ht="14.45" customHeight="1" x14ac:dyDescent="0.25">
      <c r="A974" t="s">
        <v>2136</v>
      </c>
      <c r="B974" t="s">
        <v>248</v>
      </c>
      <c r="C974" s="1">
        <v>45593</v>
      </c>
      <c r="D974" s="1">
        <v>45638</v>
      </c>
      <c r="E974" t="s">
        <v>114</v>
      </c>
      <c r="G974" t="s">
        <v>115</v>
      </c>
      <c r="H974" t="s">
        <v>115</v>
      </c>
      <c r="I974" t="s">
        <v>115</v>
      </c>
      <c r="J974" t="s">
        <v>350</v>
      </c>
      <c r="L974" t="s">
        <v>351</v>
      </c>
      <c r="N974" t="s">
        <v>119</v>
      </c>
      <c r="O974" t="s">
        <v>120</v>
      </c>
      <c r="P974" s="3">
        <v>96950</v>
      </c>
      <c r="Q974" t="s">
        <v>121</v>
      </c>
      <c r="S974" s="10">
        <v>16702358748</v>
      </c>
      <c r="U974" t="s">
        <v>352</v>
      </c>
      <c r="V974">
        <v>23622</v>
      </c>
      <c r="W974" t="s">
        <v>123</v>
      </c>
      <c r="Y974" t="s">
        <v>353</v>
      </c>
      <c r="Z974" t="s">
        <v>354</v>
      </c>
      <c r="AA974" t="s">
        <v>355</v>
      </c>
      <c r="AB974" t="s">
        <v>295</v>
      </c>
      <c r="AC974" t="s">
        <v>351</v>
      </c>
      <c r="AE974" t="s">
        <v>119</v>
      </c>
      <c r="AF974" t="s">
        <v>120</v>
      </c>
      <c r="AG974" s="3">
        <v>96950</v>
      </c>
      <c r="AH974" t="s">
        <v>121</v>
      </c>
      <c r="AJ974" s="10">
        <v>16702358748</v>
      </c>
      <c r="AL974" t="s">
        <v>356</v>
      </c>
      <c r="BD974" t="str">
        <f>"49-9071.00"</f>
        <v>49-9071.00</v>
      </c>
      <c r="BE974" t="s">
        <v>169</v>
      </c>
      <c r="BF974" t="s">
        <v>1729</v>
      </c>
      <c r="BG974" t="s">
        <v>1730</v>
      </c>
      <c r="BH974">
        <v>15</v>
      </c>
      <c r="BI974">
        <v>15</v>
      </c>
      <c r="BJ974" s="1">
        <v>45627</v>
      </c>
      <c r="BK974" s="1">
        <v>45991</v>
      </c>
      <c r="BL974" s="1">
        <v>45638</v>
      </c>
      <c r="BM974" s="1">
        <v>45991</v>
      </c>
      <c r="BN974">
        <v>35</v>
      </c>
      <c r="BO974">
        <v>0</v>
      </c>
      <c r="BP974">
        <v>7</v>
      </c>
      <c r="BQ974">
        <v>7</v>
      </c>
      <c r="BR974">
        <v>7</v>
      </c>
      <c r="BS974">
        <v>7</v>
      </c>
      <c r="BT974">
        <v>7</v>
      </c>
      <c r="BU974">
        <v>0</v>
      </c>
      <c r="BV974" t="str">
        <f>"8:00 AM"</f>
        <v>8:00 AM</v>
      </c>
      <c r="BW974" t="str">
        <f>"4:00 PM"</f>
        <v>4:00 PM</v>
      </c>
      <c r="BX974" t="s">
        <v>133</v>
      </c>
      <c r="BY974">
        <v>0</v>
      </c>
      <c r="BZ974">
        <v>12</v>
      </c>
      <c r="CA974" t="s">
        <v>115</v>
      </c>
      <c r="CC974" t="s">
        <v>240</v>
      </c>
      <c r="CD974" t="s">
        <v>351</v>
      </c>
      <c r="CF974" t="s">
        <v>119</v>
      </c>
      <c r="CG974" t="s">
        <v>120</v>
      </c>
      <c r="CH974" s="3">
        <v>96950</v>
      </c>
      <c r="CI974" s="4">
        <v>9.75</v>
      </c>
      <c r="CJ974" s="4">
        <v>9.75</v>
      </c>
      <c r="CK974" s="4">
        <v>14.62</v>
      </c>
      <c r="CL974" s="4">
        <v>14.62</v>
      </c>
      <c r="CM974" t="s">
        <v>136</v>
      </c>
      <c r="CN974" t="s">
        <v>331</v>
      </c>
      <c r="CO974" t="s">
        <v>173</v>
      </c>
      <c r="CQ974" t="s">
        <v>115</v>
      </c>
      <c r="CR974" t="s">
        <v>138</v>
      </c>
      <c r="CS974" t="s">
        <v>139</v>
      </c>
      <c r="CT974" t="s">
        <v>138</v>
      </c>
      <c r="CU974" t="s">
        <v>139</v>
      </c>
      <c r="CV974" t="s">
        <v>138</v>
      </c>
      <c r="CW974" t="s">
        <v>139</v>
      </c>
      <c r="CX974" t="s">
        <v>2137</v>
      </c>
      <c r="CY974" s="10">
        <v>16702358748</v>
      </c>
      <c r="CZ974" t="s">
        <v>356</v>
      </c>
      <c r="DA974" t="s">
        <v>331</v>
      </c>
      <c r="DB974" t="s">
        <v>138</v>
      </c>
      <c r="DC974" t="s">
        <v>115</v>
      </c>
    </row>
    <row r="975" spans="1:112" ht="14.45" customHeight="1" x14ac:dyDescent="0.25">
      <c r="A975" t="s">
        <v>3685</v>
      </c>
      <c r="B975" t="s">
        <v>248</v>
      </c>
      <c r="C975" s="1">
        <v>45594</v>
      </c>
      <c r="D975" s="1">
        <v>45638</v>
      </c>
      <c r="E975" t="s">
        <v>210</v>
      </c>
      <c r="F975" s="1">
        <v>45747</v>
      </c>
      <c r="G975" t="s">
        <v>115</v>
      </c>
      <c r="H975" t="s">
        <v>115</v>
      </c>
      <c r="I975" t="s">
        <v>115</v>
      </c>
      <c r="J975" t="s">
        <v>1300</v>
      </c>
      <c r="L975" t="s">
        <v>3686</v>
      </c>
      <c r="M975" t="s">
        <v>3687</v>
      </c>
      <c r="N975" t="s">
        <v>128</v>
      </c>
      <c r="O975" t="s">
        <v>120</v>
      </c>
      <c r="P975" s="3">
        <v>96950</v>
      </c>
      <c r="Q975" t="s">
        <v>121</v>
      </c>
      <c r="S975" s="10">
        <v>16702350173</v>
      </c>
      <c r="U975" t="s">
        <v>1303</v>
      </c>
      <c r="V975">
        <v>711211</v>
      </c>
      <c r="W975" t="s">
        <v>123</v>
      </c>
      <c r="Y975" t="s">
        <v>1304</v>
      </c>
      <c r="Z975" t="s">
        <v>1305</v>
      </c>
      <c r="AB975" t="s">
        <v>126</v>
      </c>
      <c r="AC975" t="s">
        <v>3688</v>
      </c>
      <c r="AD975" t="s">
        <v>3689</v>
      </c>
      <c r="AE975" t="s">
        <v>128</v>
      </c>
      <c r="AF975" t="s">
        <v>120</v>
      </c>
      <c r="AG975" s="3">
        <v>96950</v>
      </c>
      <c r="AH975" t="s">
        <v>121</v>
      </c>
      <c r="AJ975" s="10">
        <v>16702350173</v>
      </c>
      <c r="AL975" t="s">
        <v>1306</v>
      </c>
      <c r="BD975" t="str">
        <f>"29-1128.00"</f>
        <v>29-1128.00</v>
      </c>
      <c r="BE975" t="s">
        <v>3690</v>
      </c>
      <c r="BF975" t="s">
        <v>3691</v>
      </c>
      <c r="BG975" t="s">
        <v>3692</v>
      </c>
      <c r="BH975">
        <v>1</v>
      </c>
      <c r="BI975">
        <v>1</v>
      </c>
      <c r="BJ975" s="1">
        <v>45748</v>
      </c>
      <c r="BK975" s="1">
        <v>46112</v>
      </c>
      <c r="BL975" s="1">
        <v>45748</v>
      </c>
      <c r="BM975" s="1">
        <v>46112</v>
      </c>
      <c r="BN975">
        <v>40</v>
      </c>
      <c r="BO975">
        <v>0</v>
      </c>
      <c r="BP975">
        <v>8</v>
      </c>
      <c r="BQ975">
        <v>8</v>
      </c>
      <c r="BR975">
        <v>8</v>
      </c>
      <c r="BS975">
        <v>8</v>
      </c>
      <c r="BT975">
        <v>8</v>
      </c>
      <c r="BU975">
        <v>0</v>
      </c>
      <c r="BV975" t="str">
        <f>"9:00 AM"</f>
        <v>9:00 AM</v>
      </c>
      <c r="BW975" t="str">
        <f>"6:00 PM"</f>
        <v>6:00 PM</v>
      </c>
      <c r="BX975" t="s">
        <v>360</v>
      </c>
      <c r="BY975">
        <v>0</v>
      </c>
      <c r="BZ975">
        <v>24</v>
      </c>
      <c r="CA975" t="s">
        <v>115</v>
      </c>
      <c r="CC975" t="s">
        <v>3693</v>
      </c>
      <c r="CD975" t="s">
        <v>3694</v>
      </c>
      <c r="CE975" t="s">
        <v>3687</v>
      </c>
      <c r="CF975" t="s">
        <v>128</v>
      </c>
      <c r="CG975" t="s">
        <v>120</v>
      </c>
      <c r="CH975" s="3">
        <v>96950</v>
      </c>
      <c r="CI975" s="4">
        <v>17.98</v>
      </c>
      <c r="CJ975" s="4">
        <v>17.98</v>
      </c>
      <c r="CK975" s="4">
        <v>26.97</v>
      </c>
      <c r="CL975" s="4">
        <v>26.97</v>
      </c>
      <c r="CM975" t="s">
        <v>136</v>
      </c>
      <c r="CN975" t="s">
        <v>139</v>
      </c>
      <c r="CO975" t="s">
        <v>137</v>
      </c>
      <c r="CQ975" t="s">
        <v>138</v>
      </c>
      <c r="CR975" t="s">
        <v>138</v>
      </c>
      <c r="CS975" t="s">
        <v>138</v>
      </c>
      <c r="CT975" t="s">
        <v>138</v>
      </c>
      <c r="CU975" t="s">
        <v>138</v>
      </c>
      <c r="CV975" t="s">
        <v>138</v>
      </c>
      <c r="CW975" t="s">
        <v>138</v>
      </c>
      <c r="CX975" t="s">
        <v>139</v>
      </c>
      <c r="CY975" s="10">
        <v>16702350173</v>
      </c>
      <c r="CZ975" t="s">
        <v>1306</v>
      </c>
      <c r="DA975" t="s">
        <v>1313</v>
      </c>
      <c r="DB975" t="s">
        <v>138</v>
      </c>
      <c r="DC975" t="s">
        <v>115</v>
      </c>
    </row>
    <row r="976" spans="1:112" ht="14.45" customHeight="1" x14ac:dyDescent="0.25">
      <c r="A976" t="s">
        <v>5552</v>
      </c>
      <c r="B976" t="s">
        <v>158</v>
      </c>
      <c r="C976" s="1">
        <v>45620</v>
      </c>
      <c r="D976" s="1">
        <v>45638</v>
      </c>
      <c r="E976" t="s">
        <v>114</v>
      </c>
      <c r="G976" t="s">
        <v>115</v>
      </c>
      <c r="H976" t="s">
        <v>115</v>
      </c>
      <c r="I976" t="s">
        <v>115</v>
      </c>
      <c r="J976" t="s">
        <v>5126</v>
      </c>
      <c r="K976" t="s">
        <v>5127</v>
      </c>
      <c r="L976" t="s">
        <v>5128</v>
      </c>
      <c r="N976" t="s">
        <v>119</v>
      </c>
      <c r="O976" t="s">
        <v>120</v>
      </c>
      <c r="P976" s="3">
        <v>96950</v>
      </c>
      <c r="Q976" t="s">
        <v>121</v>
      </c>
      <c r="S976" s="10">
        <v>16707831161</v>
      </c>
      <c r="U976" t="s">
        <v>5129</v>
      </c>
      <c r="V976">
        <v>624410</v>
      </c>
      <c r="W976" t="s">
        <v>123</v>
      </c>
      <c r="Y976" t="s">
        <v>5130</v>
      </c>
      <c r="Z976" t="s">
        <v>5131</v>
      </c>
      <c r="AA976" t="s">
        <v>5132</v>
      </c>
      <c r="AB976" t="s">
        <v>5133</v>
      </c>
      <c r="AC976" t="s">
        <v>5128</v>
      </c>
      <c r="AE976" t="s">
        <v>119</v>
      </c>
      <c r="AF976" t="s">
        <v>120</v>
      </c>
      <c r="AG976" s="3">
        <v>96950</v>
      </c>
      <c r="AH976" t="s">
        <v>121</v>
      </c>
      <c r="AJ976" s="10">
        <v>16707831161</v>
      </c>
      <c r="AL976" t="s">
        <v>5134</v>
      </c>
      <c r="BD976" t="str">
        <f>"39-9011.00"</f>
        <v>39-9011.00</v>
      </c>
      <c r="BE976" t="s">
        <v>538</v>
      </c>
      <c r="BF976" t="s">
        <v>5135</v>
      </c>
      <c r="BG976" t="s">
        <v>5136</v>
      </c>
      <c r="BH976">
        <v>12</v>
      </c>
      <c r="BJ976" s="1">
        <v>45627</v>
      </c>
      <c r="BK976" s="1">
        <v>45991</v>
      </c>
      <c r="BN976">
        <v>35</v>
      </c>
      <c r="BO976">
        <v>0</v>
      </c>
      <c r="BP976">
        <v>7</v>
      </c>
      <c r="BQ976">
        <v>7</v>
      </c>
      <c r="BR976">
        <v>7</v>
      </c>
      <c r="BS976">
        <v>7</v>
      </c>
      <c r="BT976">
        <v>7</v>
      </c>
      <c r="BU976">
        <v>0</v>
      </c>
      <c r="BV976" t="str">
        <f>"8:00 AM"</f>
        <v>8:00 AM</v>
      </c>
      <c r="BW976" t="str">
        <f>"5:00 PM"</f>
        <v>5:00 PM</v>
      </c>
      <c r="BX976" t="s">
        <v>133</v>
      </c>
      <c r="BY976">
        <v>0</v>
      </c>
      <c r="BZ976">
        <v>6</v>
      </c>
      <c r="CA976" t="s">
        <v>115</v>
      </c>
      <c r="CC976" t="s">
        <v>5137</v>
      </c>
      <c r="CD976" t="s">
        <v>5138</v>
      </c>
      <c r="CF976" t="s">
        <v>119</v>
      </c>
      <c r="CG976" t="s">
        <v>120</v>
      </c>
      <c r="CH976" s="3">
        <v>96950</v>
      </c>
      <c r="CI976" s="4">
        <v>7.81</v>
      </c>
      <c r="CJ976" s="4">
        <v>7.81</v>
      </c>
      <c r="CK976" s="4">
        <v>11.72</v>
      </c>
      <c r="CL976" s="4">
        <v>11.72</v>
      </c>
      <c r="CM976" t="s">
        <v>136</v>
      </c>
      <c r="CN976" t="s">
        <v>191</v>
      </c>
      <c r="CO976" t="s">
        <v>137</v>
      </c>
      <c r="CQ976" t="s">
        <v>115</v>
      </c>
      <c r="CR976" t="s">
        <v>138</v>
      </c>
      <c r="CS976" t="s">
        <v>139</v>
      </c>
      <c r="CT976" t="s">
        <v>138</v>
      </c>
      <c r="CU976" t="s">
        <v>139</v>
      </c>
      <c r="CV976" t="s">
        <v>138</v>
      </c>
      <c r="CW976" t="s">
        <v>139</v>
      </c>
      <c r="CX976" t="s">
        <v>2086</v>
      </c>
      <c r="CY976" s="10">
        <v>16707831161</v>
      </c>
      <c r="CZ976" t="s">
        <v>5134</v>
      </c>
      <c r="DA976" t="s">
        <v>139</v>
      </c>
      <c r="DB976" t="s">
        <v>138</v>
      </c>
      <c r="DC976" t="s">
        <v>115</v>
      </c>
    </row>
    <row r="977" spans="1:112" ht="14.45" customHeight="1" x14ac:dyDescent="0.25">
      <c r="A977" t="s">
        <v>8294</v>
      </c>
      <c r="B977" t="s">
        <v>248</v>
      </c>
      <c r="C977" s="1">
        <v>45470</v>
      </c>
      <c r="D977" s="1">
        <v>45638</v>
      </c>
      <c r="E977" t="s">
        <v>210</v>
      </c>
      <c r="F977" s="1">
        <v>45564</v>
      </c>
      <c r="G977" t="s">
        <v>138</v>
      </c>
      <c r="H977" t="s">
        <v>115</v>
      </c>
      <c r="I977" t="s">
        <v>115</v>
      </c>
      <c r="J977" t="s">
        <v>3926</v>
      </c>
      <c r="K977" t="s">
        <v>8295</v>
      </c>
      <c r="L977" t="s">
        <v>8296</v>
      </c>
      <c r="M977" t="s">
        <v>1286</v>
      </c>
      <c r="N977" t="s">
        <v>128</v>
      </c>
      <c r="O977" t="s">
        <v>120</v>
      </c>
      <c r="P977" s="3">
        <v>96950</v>
      </c>
      <c r="Q977" t="s">
        <v>121</v>
      </c>
      <c r="R977" t="s">
        <v>224</v>
      </c>
      <c r="S977" s="10">
        <v>16702343870</v>
      </c>
      <c r="U977" t="s">
        <v>3927</v>
      </c>
      <c r="V977">
        <v>236220</v>
      </c>
      <c r="W977" t="s">
        <v>123</v>
      </c>
      <c r="Y977" t="s">
        <v>3928</v>
      </c>
      <c r="Z977" t="s">
        <v>3929</v>
      </c>
      <c r="AA977" t="s">
        <v>3930</v>
      </c>
      <c r="AB977" t="s">
        <v>126</v>
      </c>
      <c r="AC977" t="s">
        <v>8296</v>
      </c>
      <c r="AD977" t="s">
        <v>1286</v>
      </c>
      <c r="AE977" t="s">
        <v>128</v>
      </c>
      <c r="AF977" t="s">
        <v>120</v>
      </c>
      <c r="AG977" s="3">
        <v>96950</v>
      </c>
      <c r="AH977" t="s">
        <v>121</v>
      </c>
      <c r="AI977" t="s">
        <v>128</v>
      </c>
      <c r="AJ977" s="10">
        <v>16702343870</v>
      </c>
      <c r="AL977" t="s">
        <v>3931</v>
      </c>
      <c r="BD977" t="str">
        <f>"49-9071.00"</f>
        <v>49-9071.00</v>
      </c>
      <c r="BE977" t="s">
        <v>169</v>
      </c>
      <c r="BF977" t="s">
        <v>8297</v>
      </c>
      <c r="BG977" t="s">
        <v>1101</v>
      </c>
      <c r="BH977">
        <v>5</v>
      </c>
      <c r="BI977">
        <v>5</v>
      </c>
      <c r="BJ977" s="1">
        <v>45566</v>
      </c>
      <c r="BK977" s="1">
        <v>46660</v>
      </c>
      <c r="BL977" s="1">
        <v>45638</v>
      </c>
      <c r="BM977" s="1">
        <v>46660</v>
      </c>
      <c r="BN977">
        <v>35</v>
      </c>
      <c r="BO977">
        <v>0</v>
      </c>
      <c r="BP977">
        <v>7</v>
      </c>
      <c r="BQ977">
        <v>7</v>
      </c>
      <c r="BR977">
        <v>7</v>
      </c>
      <c r="BS977">
        <v>7</v>
      </c>
      <c r="BT977">
        <v>7</v>
      </c>
      <c r="BU977">
        <v>0</v>
      </c>
      <c r="BV977" t="str">
        <f>"7:30 AM"</f>
        <v>7:30 AM</v>
      </c>
      <c r="BW977" t="str">
        <f>"3:30 PM"</f>
        <v>3:30 PM</v>
      </c>
      <c r="BX977" t="s">
        <v>133</v>
      </c>
      <c r="BY977">
        <v>0</v>
      </c>
      <c r="BZ977">
        <v>12</v>
      </c>
      <c r="CA977" t="s">
        <v>115</v>
      </c>
      <c r="CC977" t="s">
        <v>8298</v>
      </c>
      <c r="CD977" t="s">
        <v>8296</v>
      </c>
      <c r="CE977" t="s">
        <v>8299</v>
      </c>
      <c r="CF977" t="s">
        <v>128</v>
      </c>
      <c r="CG977" t="s">
        <v>120</v>
      </c>
      <c r="CH977" s="3">
        <v>96950</v>
      </c>
      <c r="CI977" s="4">
        <v>9.5399999999999991</v>
      </c>
      <c r="CJ977" s="4">
        <v>9.5399999999999991</v>
      </c>
      <c r="CK977" s="4">
        <v>14.31</v>
      </c>
      <c r="CL977" s="4">
        <v>14.31</v>
      </c>
      <c r="CM977" t="s">
        <v>136</v>
      </c>
      <c r="CN977" t="s">
        <v>191</v>
      </c>
      <c r="CO977" t="s">
        <v>137</v>
      </c>
      <c r="CQ977" t="s">
        <v>115</v>
      </c>
      <c r="CR977" t="s">
        <v>138</v>
      </c>
      <c r="CS977" t="s">
        <v>138</v>
      </c>
      <c r="CT977" t="s">
        <v>138</v>
      </c>
      <c r="CU977" t="s">
        <v>139</v>
      </c>
      <c r="CV977" t="s">
        <v>138</v>
      </c>
      <c r="CW977" t="s">
        <v>139</v>
      </c>
      <c r="CX977" t="s">
        <v>2806</v>
      </c>
      <c r="CY977" s="10">
        <v>16702343870</v>
      </c>
      <c r="CZ977" t="s">
        <v>3931</v>
      </c>
      <c r="DA977" t="s">
        <v>139</v>
      </c>
      <c r="DB977" t="s">
        <v>138</v>
      </c>
      <c r="DC977" t="s">
        <v>115</v>
      </c>
    </row>
    <row r="978" spans="1:112" ht="14.45" customHeight="1" x14ac:dyDescent="0.25">
      <c r="A978" t="s">
        <v>9353</v>
      </c>
      <c r="B978" t="s">
        <v>113</v>
      </c>
      <c r="C978" s="1">
        <v>45592</v>
      </c>
      <c r="D978" s="1">
        <v>45638</v>
      </c>
      <c r="E978" t="s">
        <v>114</v>
      </c>
      <c r="G978" t="s">
        <v>115</v>
      </c>
      <c r="H978" t="s">
        <v>115</v>
      </c>
      <c r="I978" t="s">
        <v>115</v>
      </c>
      <c r="J978" t="s">
        <v>5359</v>
      </c>
      <c r="L978" t="s">
        <v>639</v>
      </c>
      <c r="M978" t="s">
        <v>5360</v>
      </c>
      <c r="N978" t="s">
        <v>128</v>
      </c>
      <c r="O978" t="s">
        <v>120</v>
      </c>
      <c r="P978" s="3">
        <v>96950</v>
      </c>
      <c r="Q978" t="s">
        <v>121</v>
      </c>
      <c r="S978" s="10">
        <v>16702881463</v>
      </c>
      <c r="U978" t="s">
        <v>2015</v>
      </c>
      <c r="V978">
        <v>561320</v>
      </c>
      <c r="W978" t="s">
        <v>123</v>
      </c>
      <c r="Y978" t="s">
        <v>643</v>
      </c>
      <c r="Z978" t="s">
        <v>644</v>
      </c>
      <c r="AA978" t="s">
        <v>645</v>
      </c>
      <c r="AB978" t="s">
        <v>516</v>
      </c>
      <c r="AC978" t="s">
        <v>9205</v>
      </c>
      <c r="AD978" t="s">
        <v>5360</v>
      </c>
      <c r="AE978" t="s">
        <v>128</v>
      </c>
      <c r="AF978" t="s">
        <v>120</v>
      </c>
      <c r="AG978" s="3">
        <v>96950</v>
      </c>
      <c r="AH978" t="s">
        <v>121</v>
      </c>
      <c r="AJ978" s="10">
        <v>16702881463</v>
      </c>
      <c r="AL978" t="s">
        <v>2018</v>
      </c>
      <c r="BD978" t="str">
        <f>"43-3031.00"</f>
        <v>43-3031.00</v>
      </c>
      <c r="BE978" t="s">
        <v>387</v>
      </c>
      <c r="BF978" t="s">
        <v>9206</v>
      </c>
      <c r="BG978" t="s">
        <v>9207</v>
      </c>
      <c r="BH978">
        <v>10</v>
      </c>
      <c r="BJ978" s="1">
        <v>45658</v>
      </c>
      <c r="BK978" s="1">
        <v>46022</v>
      </c>
      <c r="BN978">
        <v>35</v>
      </c>
      <c r="BO978">
        <v>0</v>
      </c>
      <c r="BP978">
        <v>7</v>
      </c>
      <c r="BQ978">
        <v>7</v>
      </c>
      <c r="BR978">
        <v>7</v>
      </c>
      <c r="BS978">
        <v>7</v>
      </c>
      <c r="BT978">
        <v>7</v>
      </c>
      <c r="BU978">
        <v>0</v>
      </c>
      <c r="BV978" t="str">
        <f>"8:30 AM"</f>
        <v>8:30 AM</v>
      </c>
      <c r="BW978" t="str">
        <f>"4:30 PM"</f>
        <v>4:30 PM</v>
      </c>
      <c r="BX978" t="s">
        <v>133</v>
      </c>
      <c r="BY978">
        <v>0</v>
      </c>
      <c r="BZ978">
        <v>6</v>
      </c>
      <c r="CA978" t="s">
        <v>115</v>
      </c>
      <c r="CC978" t="s">
        <v>9354</v>
      </c>
      <c r="CD978" t="s">
        <v>9209</v>
      </c>
      <c r="CF978" t="s">
        <v>128</v>
      </c>
      <c r="CG978" t="s">
        <v>120</v>
      </c>
      <c r="CH978" s="3">
        <v>96950</v>
      </c>
      <c r="CI978" s="4">
        <v>12.28</v>
      </c>
      <c r="CJ978" s="4">
        <v>12.28</v>
      </c>
      <c r="CK978" s="4">
        <v>18.420000000000002</v>
      </c>
      <c r="CL978" s="4">
        <v>18.420000000000002</v>
      </c>
      <c r="CM978" t="s">
        <v>136</v>
      </c>
      <c r="CN978" t="s">
        <v>224</v>
      </c>
      <c r="CO978" t="s">
        <v>137</v>
      </c>
      <c r="CQ978" t="s">
        <v>115</v>
      </c>
      <c r="CR978" t="s">
        <v>138</v>
      </c>
      <c r="CS978" t="s">
        <v>139</v>
      </c>
      <c r="CT978" t="s">
        <v>138</v>
      </c>
      <c r="CU978" t="s">
        <v>139</v>
      </c>
      <c r="CV978" t="s">
        <v>138</v>
      </c>
      <c r="CW978" t="s">
        <v>139</v>
      </c>
      <c r="CX978" s="2" t="s">
        <v>9355</v>
      </c>
      <c r="CY978" s="10">
        <v>16702881463</v>
      </c>
      <c r="CZ978" t="s">
        <v>2022</v>
      </c>
      <c r="DA978" t="s">
        <v>626</v>
      </c>
      <c r="DB978" t="s">
        <v>138</v>
      </c>
      <c r="DC978" t="s">
        <v>115</v>
      </c>
    </row>
    <row r="979" spans="1:112" ht="14.45" customHeight="1" x14ac:dyDescent="0.25">
      <c r="A979" t="s">
        <v>10463</v>
      </c>
      <c r="B979" t="s">
        <v>248</v>
      </c>
      <c r="C979" s="1">
        <v>45589</v>
      </c>
      <c r="D979" s="1">
        <v>45638</v>
      </c>
      <c r="E979" t="s">
        <v>114</v>
      </c>
      <c r="G979" t="s">
        <v>115</v>
      </c>
      <c r="H979" t="s">
        <v>115</v>
      </c>
      <c r="I979" t="s">
        <v>115</v>
      </c>
      <c r="J979" t="s">
        <v>1501</v>
      </c>
      <c r="L979" t="s">
        <v>1502</v>
      </c>
      <c r="N979" t="s">
        <v>290</v>
      </c>
      <c r="O979" t="s">
        <v>120</v>
      </c>
      <c r="P979" s="3">
        <v>96952</v>
      </c>
      <c r="Q979" t="s">
        <v>121</v>
      </c>
      <c r="S979" s="10">
        <v>16704330422</v>
      </c>
      <c r="U979" t="s">
        <v>1503</v>
      </c>
      <c r="V979">
        <v>212312</v>
      </c>
      <c r="W979" t="s">
        <v>123</v>
      </c>
      <c r="Y979" t="s">
        <v>1504</v>
      </c>
      <c r="Z979" t="s">
        <v>1505</v>
      </c>
      <c r="AA979" t="s">
        <v>1504</v>
      </c>
      <c r="AB979" t="s">
        <v>443</v>
      </c>
      <c r="AC979" t="s">
        <v>1502</v>
      </c>
      <c r="AE979" t="s">
        <v>290</v>
      </c>
      <c r="AF979" t="s">
        <v>120</v>
      </c>
      <c r="AG979" s="3">
        <v>96952</v>
      </c>
      <c r="AH979" t="s">
        <v>121</v>
      </c>
      <c r="AJ979" s="10">
        <v>16704330422</v>
      </c>
      <c r="AL979" t="s">
        <v>1507</v>
      </c>
      <c r="BD979" t="str">
        <f>"17-3022.00"</f>
        <v>17-3022.00</v>
      </c>
      <c r="BE979" t="s">
        <v>2760</v>
      </c>
      <c r="BF979" t="s">
        <v>10464</v>
      </c>
      <c r="BG979" t="s">
        <v>2762</v>
      </c>
      <c r="BH979">
        <v>1</v>
      </c>
      <c r="BI979">
        <v>1</v>
      </c>
      <c r="BJ979" s="1">
        <v>45689</v>
      </c>
      <c r="BK979" s="1">
        <v>46053</v>
      </c>
      <c r="BL979" s="1">
        <v>45689</v>
      </c>
      <c r="BM979" s="1">
        <v>46053</v>
      </c>
      <c r="BN979">
        <v>40</v>
      </c>
      <c r="BO979">
        <v>0</v>
      </c>
      <c r="BP979">
        <v>8</v>
      </c>
      <c r="BQ979">
        <v>8</v>
      </c>
      <c r="BR979">
        <v>8</v>
      </c>
      <c r="BS979">
        <v>8</v>
      </c>
      <c r="BT979">
        <v>8</v>
      </c>
      <c r="BU979">
        <v>0</v>
      </c>
      <c r="BV979" t="str">
        <f>"7:30 AM"</f>
        <v>7:30 AM</v>
      </c>
      <c r="BW979" t="str">
        <f>"4:30 PM"</f>
        <v>4:30 PM</v>
      </c>
      <c r="BX979" t="s">
        <v>133</v>
      </c>
      <c r="BY979">
        <v>0</v>
      </c>
      <c r="BZ979">
        <v>12</v>
      </c>
      <c r="CA979" t="s">
        <v>115</v>
      </c>
      <c r="CC979" t="s">
        <v>10465</v>
      </c>
      <c r="CD979" t="s">
        <v>1502</v>
      </c>
      <c r="CF979" t="s">
        <v>290</v>
      </c>
      <c r="CG979" t="s">
        <v>120</v>
      </c>
      <c r="CH979" s="3">
        <v>96952</v>
      </c>
      <c r="CI979" s="4">
        <v>15.75</v>
      </c>
      <c r="CJ979" s="4">
        <v>18</v>
      </c>
      <c r="CK979" s="4">
        <v>23.63</v>
      </c>
      <c r="CL979" s="4">
        <v>27</v>
      </c>
      <c r="CM979" t="s">
        <v>136</v>
      </c>
      <c r="CN979" t="s">
        <v>1512</v>
      </c>
      <c r="CO979" t="s">
        <v>173</v>
      </c>
      <c r="CQ979" t="s">
        <v>115</v>
      </c>
      <c r="CR979" t="s">
        <v>138</v>
      </c>
      <c r="CS979" t="s">
        <v>138</v>
      </c>
      <c r="CT979" t="s">
        <v>138</v>
      </c>
      <c r="CU979" t="s">
        <v>139</v>
      </c>
      <c r="CV979" t="s">
        <v>138</v>
      </c>
      <c r="CW979" t="s">
        <v>138</v>
      </c>
      <c r="CX979" t="s">
        <v>3756</v>
      </c>
      <c r="CY979" s="10">
        <v>16704330422</v>
      </c>
      <c r="CZ979" t="s">
        <v>1507</v>
      </c>
      <c r="DA979" t="s">
        <v>139</v>
      </c>
      <c r="DB979" t="s">
        <v>138</v>
      </c>
      <c r="DC979" t="s">
        <v>115</v>
      </c>
    </row>
    <row r="980" spans="1:112" ht="14.45" customHeight="1" x14ac:dyDescent="0.25">
      <c r="A980" t="s">
        <v>10879</v>
      </c>
      <c r="B980" t="s">
        <v>113</v>
      </c>
      <c r="C980" s="1">
        <v>45592</v>
      </c>
      <c r="D980" s="1">
        <v>45638</v>
      </c>
      <c r="E980" t="s">
        <v>114</v>
      </c>
      <c r="G980" t="s">
        <v>115</v>
      </c>
      <c r="H980" t="s">
        <v>115</v>
      </c>
      <c r="I980" t="s">
        <v>115</v>
      </c>
      <c r="J980" t="s">
        <v>2012</v>
      </c>
      <c r="K980" t="s">
        <v>6138</v>
      </c>
      <c r="L980" t="s">
        <v>6139</v>
      </c>
      <c r="N980" t="s">
        <v>128</v>
      </c>
      <c r="O980" t="s">
        <v>120</v>
      </c>
      <c r="P980" s="3">
        <v>96950</v>
      </c>
      <c r="Q980" t="s">
        <v>121</v>
      </c>
      <c r="S980" s="10">
        <v>16702881463</v>
      </c>
      <c r="U980" t="s">
        <v>2015</v>
      </c>
      <c r="V980">
        <v>722513</v>
      </c>
      <c r="W980" t="s">
        <v>123</v>
      </c>
      <c r="Y980" t="s">
        <v>383</v>
      </c>
      <c r="Z980" t="s">
        <v>2016</v>
      </c>
      <c r="AA980" t="s">
        <v>2017</v>
      </c>
      <c r="AB980" t="s">
        <v>235</v>
      </c>
      <c r="AC980" t="s">
        <v>6139</v>
      </c>
      <c r="AE980" t="s">
        <v>119</v>
      </c>
      <c r="AF980" t="s">
        <v>120</v>
      </c>
      <c r="AG980" s="3">
        <v>96950</v>
      </c>
      <c r="AH980" t="s">
        <v>121</v>
      </c>
      <c r="AJ980" s="10">
        <v>16702881463</v>
      </c>
      <c r="AL980" t="s">
        <v>2018</v>
      </c>
      <c r="BD980" t="str">
        <f>"35-3031.00"</f>
        <v>35-3031.00</v>
      </c>
      <c r="BE980" t="s">
        <v>1980</v>
      </c>
      <c r="BF980" t="s">
        <v>6140</v>
      </c>
      <c r="BG980" t="s">
        <v>6141</v>
      </c>
      <c r="BH980">
        <v>10</v>
      </c>
      <c r="BJ980" s="1">
        <v>45658</v>
      </c>
      <c r="BK980" s="1">
        <v>46022</v>
      </c>
      <c r="BN980">
        <v>35</v>
      </c>
      <c r="BO980">
        <v>0</v>
      </c>
      <c r="BP980">
        <v>7</v>
      </c>
      <c r="BQ980">
        <v>7</v>
      </c>
      <c r="BR980">
        <v>7</v>
      </c>
      <c r="BS980">
        <v>7</v>
      </c>
      <c r="BT980">
        <v>7</v>
      </c>
      <c r="BU980">
        <v>0</v>
      </c>
      <c r="BV980" t="str">
        <f>"8:30 AM"</f>
        <v>8:30 AM</v>
      </c>
      <c r="BW980" t="str">
        <f>"4:30 PM"</f>
        <v>4:30 PM</v>
      </c>
      <c r="BX980" t="s">
        <v>240</v>
      </c>
      <c r="BY980">
        <v>0</v>
      </c>
      <c r="BZ980">
        <v>3</v>
      </c>
      <c r="CA980" t="s">
        <v>115</v>
      </c>
      <c r="CC980" t="s">
        <v>6142</v>
      </c>
      <c r="CD980" t="s">
        <v>6139</v>
      </c>
      <c r="CF980" t="s">
        <v>119</v>
      </c>
      <c r="CG980" t="s">
        <v>120</v>
      </c>
      <c r="CH980" s="3">
        <v>96950</v>
      </c>
      <c r="CI980" s="4">
        <v>8.0399999999999991</v>
      </c>
      <c r="CJ980" s="4">
        <v>8.0399999999999991</v>
      </c>
      <c r="CK980" s="4">
        <v>12.06</v>
      </c>
      <c r="CL980" s="4">
        <v>12.06</v>
      </c>
      <c r="CM980" t="s">
        <v>136</v>
      </c>
      <c r="CN980" t="s">
        <v>224</v>
      </c>
      <c r="CO980" t="s">
        <v>6979</v>
      </c>
      <c r="CQ980" t="s">
        <v>115</v>
      </c>
      <c r="CR980" t="s">
        <v>138</v>
      </c>
      <c r="CS980" t="s">
        <v>139</v>
      </c>
      <c r="CT980" t="s">
        <v>138</v>
      </c>
      <c r="CU980" t="s">
        <v>139</v>
      </c>
      <c r="CV980" t="s">
        <v>138</v>
      </c>
      <c r="CW980" t="s">
        <v>139</v>
      </c>
      <c r="CX980" s="2" t="s">
        <v>1984</v>
      </c>
      <c r="CY980" s="10">
        <v>16702881463</v>
      </c>
      <c r="CZ980" t="s">
        <v>2022</v>
      </c>
      <c r="DA980" t="s">
        <v>626</v>
      </c>
      <c r="DB980" t="s">
        <v>138</v>
      </c>
      <c r="DC980" t="s">
        <v>115</v>
      </c>
    </row>
    <row r="981" spans="1:112" ht="14.45" customHeight="1" x14ac:dyDescent="0.25">
      <c r="A981" t="s">
        <v>10972</v>
      </c>
      <c r="B981" t="s">
        <v>248</v>
      </c>
      <c r="C981" s="1">
        <v>45594</v>
      </c>
      <c r="D981" s="1">
        <v>45638</v>
      </c>
      <c r="E981" t="s">
        <v>114</v>
      </c>
      <c r="G981" t="s">
        <v>115</v>
      </c>
      <c r="H981" t="s">
        <v>115</v>
      </c>
      <c r="I981" t="s">
        <v>115</v>
      </c>
      <c r="J981" t="s">
        <v>10973</v>
      </c>
      <c r="K981" t="s">
        <v>10974</v>
      </c>
      <c r="L981" t="s">
        <v>10975</v>
      </c>
      <c r="M981" t="s">
        <v>1448</v>
      </c>
      <c r="N981" t="s">
        <v>128</v>
      </c>
      <c r="O981" t="s">
        <v>120</v>
      </c>
      <c r="P981" s="3">
        <v>96950</v>
      </c>
      <c r="Q981" t="s">
        <v>121</v>
      </c>
      <c r="R981" t="s">
        <v>1287</v>
      </c>
      <c r="S981" s="10">
        <v>16702877617</v>
      </c>
      <c r="U981" t="s">
        <v>10976</v>
      </c>
      <c r="V981">
        <v>561520</v>
      </c>
      <c r="W981" t="s">
        <v>123</v>
      </c>
      <c r="Y981" t="s">
        <v>8866</v>
      </c>
      <c r="Z981" t="s">
        <v>10977</v>
      </c>
      <c r="AA981" t="s">
        <v>139</v>
      </c>
      <c r="AB981" t="s">
        <v>126</v>
      </c>
      <c r="AC981" t="s">
        <v>10975</v>
      </c>
      <c r="AD981" t="s">
        <v>1448</v>
      </c>
      <c r="AE981" t="s">
        <v>128</v>
      </c>
      <c r="AF981" t="s">
        <v>120</v>
      </c>
      <c r="AG981" s="3">
        <v>96950</v>
      </c>
      <c r="AH981" t="s">
        <v>121</v>
      </c>
      <c r="AI981" t="s">
        <v>1287</v>
      </c>
      <c r="AJ981" s="10">
        <v>16702877617</v>
      </c>
      <c r="AL981" t="s">
        <v>10978</v>
      </c>
      <c r="BD981" t="str">
        <f>"39-7012.00"</f>
        <v>39-7012.00</v>
      </c>
      <c r="BE981" t="s">
        <v>1292</v>
      </c>
      <c r="BF981" t="s">
        <v>10979</v>
      </c>
      <c r="BG981" t="s">
        <v>721</v>
      </c>
      <c r="BH981">
        <v>2</v>
      </c>
      <c r="BI981">
        <v>2</v>
      </c>
      <c r="BJ981" s="1">
        <v>45596</v>
      </c>
      <c r="BK981" s="1">
        <v>45930</v>
      </c>
      <c r="BL981" s="1">
        <v>45638</v>
      </c>
      <c r="BM981" s="1">
        <v>45930</v>
      </c>
      <c r="BN981">
        <v>35</v>
      </c>
      <c r="BO981">
        <v>0</v>
      </c>
      <c r="BP981">
        <v>7</v>
      </c>
      <c r="BQ981">
        <v>7</v>
      </c>
      <c r="BR981">
        <v>7</v>
      </c>
      <c r="BS981">
        <v>7</v>
      </c>
      <c r="BT981">
        <v>7</v>
      </c>
      <c r="BU981">
        <v>0</v>
      </c>
      <c r="BV981" t="str">
        <f>"8:00 AM"</f>
        <v>8:00 AM</v>
      </c>
      <c r="BW981" t="str">
        <f>"4:00 PM"</f>
        <v>4:00 PM</v>
      </c>
      <c r="BX981" t="s">
        <v>240</v>
      </c>
      <c r="BY981">
        <v>0</v>
      </c>
      <c r="BZ981">
        <v>12</v>
      </c>
      <c r="CA981" t="s">
        <v>115</v>
      </c>
      <c r="CC981" t="s">
        <v>10980</v>
      </c>
      <c r="CD981" t="s">
        <v>2874</v>
      </c>
      <c r="CE981" t="s">
        <v>1448</v>
      </c>
      <c r="CF981" t="s">
        <v>128</v>
      </c>
      <c r="CG981" t="s">
        <v>120</v>
      </c>
      <c r="CH981" s="3">
        <v>96950</v>
      </c>
      <c r="CI981" s="4">
        <v>10.72</v>
      </c>
      <c r="CJ981" s="4">
        <v>11</v>
      </c>
      <c r="CK981" s="4">
        <v>16.079999999999998</v>
      </c>
      <c r="CL981" s="4">
        <v>16.5</v>
      </c>
      <c r="CM981" t="s">
        <v>136</v>
      </c>
      <c r="CN981" t="s">
        <v>139</v>
      </c>
      <c r="CO981" t="s">
        <v>137</v>
      </c>
      <c r="CQ981" t="s">
        <v>115</v>
      </c>
      <c r="CR981" t="s">
        <v>138</v>
      </c>
      <c r="CS981" t="s">
        <v>138</v>
      </c>
      <c r="CT981" t="s">
        <v>138</v>
      </c>
      <c r="CU981" t="s">
        <v>139</v>
      </c>
      <c r="CV981" t="s">
        <v>138</v>
      </c>
      <c r="CW981" t="s">
        <v>139</v>
      </c>
      <c r="CX981" t="s">
        <v>1297</v>
      </c>
      <c r="CY981" s="10">
        <v>16702877617</v>
      </c>
      <c r="CZ981" t="s">
        <v>10978</v>
      </c>
      <c r="DA981" t="s">
        <v>139</v>
      </c>
      <c r="DB981" t="s">
        <v>138</v>
      </c>
      <c r="DC981" t="s">
        <v>115</v>
      </c>
    </row>
    <row r="982" spans="1:112" ht="14.45" customHeight="1" x14ac:dyDescent="0.25">
      <c r="A982" t="s">
        <v>10981</v>
      </c>
      <c r="B982" t="s">
        <v>248</v>
      </c>
      <c r="C982" s="1">
        <v>45594</v>
      </c>
      <c r="D982" s="1">
        <v>45638</v>
      </c>
      <c r="E982" t="s">
        <v>114</v>
      </c>
      <c r="G982" t="s">
        <v>115</v>
      </c>
      <c r="H982" t="s">
        <v>115</v>
      </c>
      <c r="I982" t="s">
        <v>115</v>
      </c>
      <c r="J982" t="s">
        <v>249</v>
      </c>
      <c r="L982" t="s">
        <v>250</v>
      </c>
      <c r="M982" t="s">
        <v>251</v>
      </c>
      <c r="N982" t="s">
        <v>119</v>
      </c>
      <c r="O982" t="s">
        <v>120</v>
      </c>
      <c r="P982" s="3">
        <v>96950</v>
      </c>
      <c r="Q982" t="s">
        <v>121</v>
      </c>
      <c r="S982" s="10">
        <v>16702368202</v>
      </c>
      <c r="T982">
        <v>3554</v>
      </c>
      <c r="U982" t="s">
        <v>252</v>
      </c>
      <c r="V982">
        <v>62211</v>
      </c>
      <c r="W982" t="s">
        <v>123</v>
      </c>
      <c r="Y982" t="s">
        <v>253</v>
      </c>
      <c r="Z982" t="s">
        <v>254</v>
      </c>
      <c r="AA982" t="s">
        <v>255</v>
      </c>
      <c r="AB982" t="s">
        <v>256</v>
      </c>
      <c r="AC982" t="s">
        <v>250</v>
      </c>
      <c r="AD982" t="s">
        <v>251</v>
      </c>
      <c r="AE982" t="s">
        <v>119</v>
      </c>
      <c r="AF982" t="s">
        <v>120</v>
      </c>
      <c r="AG982" s="3">
        <v>96950</v>
      </c>
      <c r="AH982" t="s">
        <v>121</v>
      </c>
      <c r="AJ982" s="10">
        <v>16702368202</v>
      </c>
      <c r="AK982">
        <v>3554</v>
      </c>
      <c r="AL982" t="s">
        <v>257</v>
      </c>
      <c r="BD982" t="str">
        <f>"29-2034.00"</f>
        <v>29-2034.00</v>
      </c>
      <c r="BE982" t="s">
        <v>8685</v>
      </c>
      <c r="BF982" t="s">
        <v>10358</v>
      </c>
      <c r="BG982" t="s">
        <v>10359</v>
      </c>
      <c r="BH982">
        <v>2</v>
      </c>
      <c r="BI982">
        <v>2</v>
      </c>
      <c r="BJ982" s="1">
        <v>45712</v>
      </c>
      <c r="BK982" s="1">
        <v>46076</v>
      </c>
      <c r="BL982" s="1">
        <v>45712</v>
      </c>
      <c r="BM982" s="1">
        <v>46076</v>
      </c>
      <c r="BN982">
        <v>40</v>
      </c>
      <c r="BO982">
        <v>0</v>
      </c>
      <c r="BP982">
        <v>8</v>
      </c>
      <c r="BQ982">
        <v>8</v>
      </c>
      <c r="BR982">
        <v>8</v>
      </c>
      <c r="BS982">
        <v>8</v>
      </c>
      <c r="BT982">
        <v>8</v>
      </c>
      <c r="BU982">
        <v>0</v>
      </c>
      <c r="BV982" t="str">
        <f>"7:30 AM"</f>
        <v>7:30 AM</v>
      </c>
      <c r="BW982" t="str">
        <f>"4:30 PM"</f>
        <v>4:30 PM</v>
      </c>
      <c r="BX982" t="s">
        <v>189</v>
      </c>
      <c r="BY982">
        <v>0</v>
      </c>
      <c r="BZ982">
        <v>24</v>
      </c>
      <c r="CA982" t="s">
        <v>115</v>
      </c>
      <c r="CC982" s="2" t="s">
        <v>10360</v>
      </c>
      <c r="CD982" t="s">
        <v>250</v>
      </c>
      <c r="CE982" t="s">
        <v>251</v>
      </c>
      <c r="CF982" t="s">
        <v>119</v>
      </c>
      <c r="CG982" t="s">
        <v>120</v>
      </c>
      <c r="CH982" s="3">
        <v>96950</v>
      </c>
      <c r="CI982" s="4">
        <v>14.62</v>
      </c>
      <c r="CJ982" s="4">
        <v>23.55</v>
      </c>
      <c r="CK982" s="4">
        <v>21.93</v>
      </c>
      <c r="CL982" s="4">
        <v>35.33</v>
      </c>
      <c r="CM982" t="s">
        <v>136</v>
      </c>
      <c r="CN982" t="s">
        <v>10982</v>
      </c>
      <c r="CO982" t="s">
        <v>137</v>
      </c>
      <c r="CQ982" t="s">
        <v>138</v>
      </c>
      <c r="CR982" t="s">
        <v>138</v>
      </c>
      <c r="CS982" t="s">
        <v>139</v>
      </c>
      <c r="CT982" t="s">
        <v>138</v>
      </c>
      <c r="CU982" t="s">
        <v>139</v>
      </c>
      <c r="CV982" t="s">
        <v>138</v>
      </c>
      <c r="CW982" t="s">
        <v>139</v>
      </c>
      <c r="CX982" t="s">
        <v>4481</v>
      </c>
      <c r="CY982" s="10">
        <v>16702368202</v>
      </c>
      <c r="CZ982" t="s">
        <v>263</v>
      </c>
      <c r="DA982" t="s">
        <v>938</v>
      </c>
      <c r="DB982" t="s">
        <v>138</v>
      </c>
      <c r="DC982" t="s">
        <v>115</v>
      </c>
      <c r="DD982" t="s">
        <v>264</v>
      </c>
      <c r="DE982" t="s">
        <v>265</v>
      </c>
      <c r="DF982" t="s">
        <v>4316</v>
      </c>
      <c r="DG982" t="s">
        <v>249</v>
      </c>
      <c r="DH982" t="s">
        <v>267</v>
      </c>
    </row>
    <row r="983" spans="1:112" ht="14.45" customHeight="1" x14ac:dyDescent="0.25">
      <c r="A983" t="s">
        <v>11640</v>
      </c>
      <c r="B983" t="s">
        <v>248</v>
      </c>
      <c r="C983" s="1">
        <v>45594</v>
      </c>
      <c r="D983" s="1">
        <v>45638</v>
      </c>
      <c r="E983" t="s">
        <v>114</v>
      </c>
      <c r="G983" t="s">
        <v>115</v>
      </c>
      <c r="H983" t="s">
        <v>115</v>
      </c>
      <c r="I983" t="s">
        <v>115</v>
      </c>
      <c r="J983" t="s">
        <v>10973</v>
      </c>
      <c r="K983" t="s">
        <v>10974</v>
      </c>
      <c r="L983" t="s">
        <v>10975</v>
      </c>
      <c r="M983" t="s">
        <v>1448</v>
      </c>
      <c r="N983" t="s">
        <v>128</v>
      </c>
      <c r="O983" t="s">
        <v>120</v>
      </c>
      <c r="P983" s="3">
        <v>96950</v>
      </c>
      <c r="Q983" t="s">
        <v>121</v>
      </c>
      <c r="R983" t="s">
        <v>1287</v>
      </c>
      <c r="S983" s="10">
        <v>16702877617</v>
      </c>
      <c r="U983" t="s">
        <v>10976</v>
      </c>
      <c r="V983">
        <v>561520</v>
      </c>
      <c r="W983" t="s">
        <v>123</v>
      </c>
      <c r="Y983" t="s">
        <v>8866</v>
      </c>
      <c r="Z983" t="s">
        <v>10977</v>
      </c>
      <c r="AA983" t="s">
        <v>139</v>
      </c>
      <c r="AB983" t="s">
        <v>126</v>
      </c>
      <c r="AC983" t="s">
        <v>10975</v>
      </c>
      <c r="AD983" t="s">
        <v>1448</v>
      </c>
      <c r="AE983" t="s">
        <v>128</v>
      </c>
      <c r="AF983" t="s">
        <v>120</v>
      </c>
      <c r="AG983" s="3">
        <v>96950</v>
      </c>
      <c r="AH983" t="s">
        <v>121</v>
      </c>
      <c r="AI983" t="s">
        <v>1287</v>
      </c>
      <c r="AJ983" s="10">
        <v>16702877617</v>
      </c>
      <c r="AL983" t="s">
        <v>10978</v>
      </c>
      <c r="BD983" t="str">
        <f>"49-9092.00"</f>
        <v>49-9092.00</v>
      </c>
      <c r="BE983" t="s">
        <v>9798</v>
      </c>
      <c r="BF983" t="s">
        <v>11641</v>
      </c>
      <c r="BG983" t="s">
        <v>11642</v>
      </c>
      <c r="BH983">
        <v>2</v>
      </c>
      <c r="BI983">
        <v>2</v>
      </c>
      <c r="BJ983" s="1">
        <v>45596</v>
      </c>
      <c r="BK983" s="1">
        <v>45930</v>
      </c>
      <c r="BL983" s="1">
        <v>45638</v>
      </c>
      <c r="BM983" s="1">
        <v>45930</v>
      </c>
      <c r="BN983">
        <v>35</v>
      </c>
      <c r="BO983">
        <v>0</v>
      </c>
      <c r="BP983">
        <v>7</v>
      </c>
      <c r="BQ983">
        <v>7</v>
      </c>
      <c r="BR983">
        <v>7</v>
      </c>
      <c r="BS983">
        <v>7</v>
      </c>
      <c r="BT983">
        <v>7</v>
      </c>
      <c r="BU983">
        <v>0</v>
      </c>
      <c r="BV983" t="str">
        <f>"8:00 AM"</f>
        <v>8:00 AM</v>
      </c>
      <c r="BW983" t="str">
        <f>"4:00 PM"</f>
        <v>4:00 PM</v>
      </c>
      <c r="BX983" t="s">
        <v>240</v>
      </c>
      <c r="BY983">
        <v>0</v>
      </c>
      <c r="BZ983">
        <v>24</v>
      </c>
      <c r="CA983" t="s">
        <v>115</v>
      </c>
      <c r="CC983" t="s">
        <v>11643</v>
      </c>
      <c r="CD983" t="s">
        <v>2874</v>
      </c>
      <c r="CE983" t="s">
        <v>1448</v>
      </c>
      <c r="CF983" t="s">
        <v>128</v>
      </c>
      <c r="CG983" t="s">
        <v>120</v>
      </c>
      <c r="CH983" s="3">
        <v>96950</v>
      </c>
      <c r="CI983" s="4">
        <v>10.02</v>
      </c>
      <c r="CJ983" s="4">
        <v>10.5</v>
      </c>
      <c r="CK983" s="4">
        <v>15.03</v>
      </c>
      <c r="CL983" s="4">
        <v>15.75</v>
      </c>
      <c r="CM983" t="s">
        <v>136</v>
      </c>
      <c r="CN983" t="s">
        <v>139</v>
      </c>
      <c r="CO983" t="s">
        <v>137</v>
      </c>
      <c r="CQ983" t="s">
        <v>115</v>
      </c>
      <c r="CR983" t="s">
        <v>138</v>
      </c>
      <c r="CS983" t="s">
        <v>138</v>
      </c>
      <c r="CT983" t="s">
        <v>138</v>
      </c>
      <c r="CU983" t="s">
        <v>139</v>
      </c>
      <c r="CV983" t="s">
        <v>138</v>
      </c>
      <c r="CW983" t="s">
        <v>139</v>
      </c>
      <c r="CX983" t="s">
        <v>1297</v>
      </c>
      <c r="CY983" s="10">
        <v>16702877617</v>
      </c>
      <c r="CZ983" t="s">
        <v>10978</v>
      </c>
      <c r="DA983" t="s">
        <v>139</v>
      </c>
      <c r="DB983" t="s">
        <v>138</v>
      </c>
      <c r="DC983" t="s">
        <v>115</v>
      </c>
    </row>
    <row r="984" spans="1:112" ht="14.45" customHeight="1" x14ac:dyDescent="0.25">
      <c r="A984" t="s">
        <v>12486</v>
      </c>
      <c r="B984" t="s">
        <v>248</v>
      </c>
      <c r="C984" s="1">
        <v>45603</v>
      </c>
      <c r="D984" s="1">
        <v>45638</v>
      </c>
      <c r="E984" t="s">
        <v>114</v>
      </c>
      <c r="G984" t="s">
        <v>115</v>
      </c>
      <c r="H984" t="s">
        <v>115</v>
      </c>
      <c r="I984" t="s">
        <v>115</v>
      </c>
      <c r="J984" t="s">
        <v>8692</v>
      </c>
      <c r="L984" t="s">
        <v>11416</v>
      </c>
      <c r="N984" t="s">
        <v>128</v>
      </c>
      <c r="O984" t="s">
        <v>120</v>
      </c>
      <c r="P984" s="3">
        <v>96950</v>
      </c>
      <c r="Q984" t="s">
        <v>121</v>
      </c>
      <c r="S984" s="10">
        <v>16702368202</v>
      </c>
      <c r="T984">
        <v>3554</v>
      </c>
      <c r="U984" t="s">
        <v>252</v>
      </c>
      <c r="V984">
        <v>62211</v>
      </c>
      <c r="W984" t="s">
        <v>123</v>
      </c>
      <c r="Y984" t="s">
        <v>11417</v>
      </c>
      <c r="Z984" t="s">
        <v>11418</v>
      </c>
      <c r="AA984" t="s">
        <v>3277</v>
      </c>
      <c r="AB984" t="s">
        <v>11419</v>
      </c>
      <c r="AC984" t="s">
        <v>11420</v>
      </c>
      <c r="AE984" t="s">
        <v>128</v>
      </c>
      <c r="AF984" t="s">
        <v>120</v>
      </c>
      <c r="AG984" s="3">
        <v>96950</v>
      </c>
      <c r="AH984" t="s">
        <v>121</v>
      </c>
      <c r="AJ984" s="10">
        <v>16702368202</v>
      </c>
      <c r="AK984">
        <v>3554</v>
      </c>
      <c r="AL984" t="s">
        <v>257</v>
      </c>
      <c r="BD984" t="str">
        <f>"29-2061.00"</f>
        <v>29-2061.00</v>
      </c>
      <c r="BE984" t="s">
        <v>5874</v>
      </c>
      <c r="BF984" t="s">
        <v>11421</v>
      </c>
      <c r="BG984" t="s">
        <v>11422</v>
      </c>
      <c r="BH984">
        <v>1</v>
      </c>
      <c r="BI984">
        <v>1</v>
      </c>
      <c r="BJ984" s="1">
        <v>45717</v>
      </c>
      <c r="BK984" s="1">
        <v>46081</v>
      </c>
      <c r="BL984" s="1">
        <v>45717</v>
      </c>
      <c r="BM984" s="1">
        <v>46081</v>
      </c>
      <c r="BN984">
        <v>40</v>
      </c>
      <c r="BO984">
        <v>0</v>
      </c>
      <c r="BP984">
        <v>8</v>
      </c>
      <c r="BQ984">
        <v>8</v>
      </c>
      <c r="BR984">
        <v>8</v>
      </c>
      <c r="BS984">
        <v>8</v>
      </c>
      <c r="BT984">
        <v>8</v>
      </c>
      <c r="BU984">
        <v>0</v>
      </c>
      <c r="BV984" t="str">
        <f>"7:30 AM"</f>
        <v>7:30 AM</v>
      </c>
      <c r="BW984" t="str">
        <f>"4:30 PM"</f>
        <v>4:30 PM</v>
      </c>
      <c r="BX984" t="s">
        <v>133</v>
      </c>
      <c r="BY984">
        <v>0</v>
      </c>
      <c r="BZ984">
        <v>0</v>
      </c>
      <c r="CA984" t="s">
        <v>115</v>
      </c>
      <c r="CC984" s="2" t="s">
        <v>11423</v>
      </c>
      <c r="CD984" t="s">
        <v>11420</v>
      </c>
      <c r="CE984" t="s">
        <v>11416</v>
      </c>
      <c r="CF984" t="s">
        <v>128</v>
      </c>
      <c r="CG984" t="s">
        <v>120</v>
      </c>
      <c r="CH984" s="3">
        <v>96950</v>
      </c>
      <c r="CI984" s="4">
        <v>15.24</v>
      </c>
      <c r="CJ984" s="4">
        <v>21.21</v>
      </c>
      <c r="CK984" s="4">
        <v>22.86</v>
      </c>
      <c r="CL984" s="4">
        <v>31.81</v>
      </c>
      <c r="CM984" t="s">
        <v>136</v>
      </c>
      <c r="CN984" t="s">
        <v>11424</v>
      </c>
      <c r="CO984" t="s">
        <v>137</v>
      </c>
      <c r="CQ984" t="s">
        <v>138</v>
      </c>
      <c r="CR984" t="s">
        <v>138</v>
      </c>
      <c r="CS984" t="s">
        <v>139</v>
      </c>
      <c r="CT984" t="s">
        <v>138</v>
      </c>
      <c r="CU984" t="s">
        <v>139</v>
      </c>
      <c r="CV984" t="s">
        <v>138</v>
      </c>
      <c r="CW984" t="s">
        <v>139</v>
      </c>
      <c r="CX984" t="s">
        <v>4481</v>
      </c>
      <c r="CY984" s="10">
        <v>16702368202</v>
      </c>
      <c r="CZ984" t="s">
        <v>263</v>
      </c>
      <c r="DA984" t="s">
        <v>938</v>
      </c>
      <c r="DB984" t="s">
        <v>138</v>
      </c>
      <c r="DC984" t="s">
        <v>115</v>
      </c>
      <c r="DD984" t="s">
        <v>264</v>
      </c>
      <c r="DE984" t="s">
        <v>265</v>
      </c>
      <c r="DF984" t="s">
        <v>4316</v>
      </c>
      <c r="DG984" t="s">
        <v>249</v>
      </c>
      <c r="DH984" t="s">
        <v>267</v>
      </c>
    </row>
    <row r="985" spans="1:112" ht="14.45" customHeight="1" x14ac:dyDescent="0.25">
      <c r="A985" t="s">
        <v>12747</v>
      </c>
      <c r="B985" t="s">
        <v>248</v>
      </c>
      <c r="C985" s="1">
        <v>45594</v>
      </c>
      <c r="D985" s="1">
        <v>45638</v>
      </c>
      <c r="E985" t="s">
        <v>114</v>
      </c>
      <c r="G985" t="s">
        <v>115</v>
      </c>
      <c r="H985" t="s">
        <v>115</v>
      </c>
      <c r="I985" t="s">
        <v>115</v>
      </c>
      <c r="J985" t="s">
        <v>10973</v>
      </c>
      <c r="K985" t="s">
        <v>12748</v>
      </c>
      <c r="L985" t="s">
        <v>12749</v>
      </c>
      <c r="M985" t="s">
        <v>128</v>
      </c>
      <c r="N985" t="s">
        <v>128</v>
      </c>
      <c r="O985" t="s">
        <v>120</v>
      </c>
      <c r="P985" s="3">
        <v>96950</v>
      </c>
      <c r="Q985" t="s">
        <v>121</v>
      </c>
      <c r="R985" t="s">
        <v>1287</v>
      </c>
      <c r="S985" s="10">
        <v>16702877617</v>
      </c>
      <c r="U985" t="s">
        <v>10976</v>
      </c>
      <c r="V985">
        <v>721191</v>
      </c>
      <c r="W985" t="s">
        <v>123</v>
      </c>
      <c r="Y985" t="s">
        <v>8866</v>
      </c>
      <c r="Z985" t="s">
        <v>10977</v>
      </c>
      <c r="AA985" t="s">
        <v>139</v>
      </c>
      <c r="AB985" t="s">
        <v>126</v>
      </c>
      <c r="AC985" t="s">
        <v>12750</v>
      </c>
      <c r="AD985" t="s">
        <v>128</v>
      </c>
      <c r="AE985" t="s">
        <v>128</v>
      </c>
      <c r="AF985" t="s">
        <v>120</v>
      </c>
      <c r="AG985" s="3">
        <v>96950</v>
      </c>
      <c r="AH985" t="s">
        <v>121</v>
      </c>
      <c r="AI985" t="s">
        <v>1287</v>
      </c>
      <c r="AJ985" s="10">
        <v>16702877617</v>
      </c>
      <c r="AL985" t="s">
        <v>10978</v>
      </c>
      <c r="BD985" t="str">
        <f>"49-9071.00"</f>
        <v>49-9071.00</v>
      </c>
      <c r="BE985" t="s">
        <v>169</v>
      </c>
      <c r="BF985" t="s">
        <v>12751</v>
      </c>
      <c r="BG985" t="s">
        <v>797</v>
      </c>
      <c r="BH985">
        <v>2</v>
      </c>
      <c r="BI985">
        <v>2</v>
      </c>
      <c r="BJ985" s="1">
        <v>45596</v>
      </c>
      <c r="BK985" s="1">
        <v>45930</v>
      </c>
      <c r="BL985" s="1">
        <v>45638</v>
      </c>
      <c r="BM985" s="1">
        <v>45930</v>
      </c>
      <c r="BN985">
        <v>36</v>
      </c>
      <c r="BO985">
        <v>0</v>
      </c>
      <c r="BP985">
        <v>7</v>
      </c>
      <c r="BQ985">
        <v>7</v>
      </c>
      <c r="BR985">
        <v>7</v>
      </c>
      <c r="BS985">
        <v>7</v>
      </c>
      <c r="BT985">
        <v>7</v>
      </c>
      <c r="BU985">
        <v>1</v>
      </c>
      <c r="BV985" t="str">
        <f>"8:00 AM"</f>
        <v>8:00 AM</v>
      </c>
      <c r="BW985" t="str">
        <f>"4:00 PM"</f>
        <v>4:00 PM</v>
      </c>
      <c r="BX985" t="s">
        <v>240</v>
      </c>
      <c r="BY985">
        <v>0</v>
      </c>
      <c r="BZ985">
        <v>12</v>
      </c>
      <c r="CA985" t="s">
        <v>115</v>
      </c>
      <c r="CC985" t="s">
        <v>7811</v>
      </c>
      <c r="CD985" t="s">
        <v>6165</v>
      </c>
      <c r="CE985" t="s">
        <v>11473</v>
      </c>
      <c r="CF985" t="s">
        <v>128</v>
      </c>
      <c r="CG985" t="s">
        <v>120</v>
      </c>
      <c r="CH985" s="3">
        <v>96950</v>
      </c>
      <c r="CI985" s="4">
        <v>9.75</v>
      </c>
      <c r="CJ985" s="4">
        <v>10</v>
      </c>
      <c r="CK985" s="4">
        <v>14.62</v>
      </c>
      <c r="CL985" s="4">
        <v>15</v>
      </c>
      <c r="CM985" t="s">
        <v>136</v>
      </c>
      <c r="CN985" t="s">
        <v>139</v>
      </c>
      <c r="CO985" t="s">
        <v>137</v>
      </c>
      <c r="CQ985" t="s">
        <v>115</v>
      </c>
      <c r="CR985" t="s">
        <v>138</v>
      </c>
      <c r="CS985" t="s">
        <v>138</v>
      </c>
      <c r="CT985" t="s">
        <v>138</v>
      </c>
      <c r="CU985" t="s">
        <v>139</v>
      </c>
      <c r="CV985" t="s">
        <v>138</v>
      </c>
      <c r="CW985" t="s">
        <v>139</v>
      </c>
      <c r="CX985" t="s">
        <v>1316</v>
      </c>
      <c r="CY985" s="10">
        <v>16702877617</v>
      </c>
      <c r="CZ985" t="s">
        <v>10978</v>
      </c>
      <c r="DA985" t="s">
        <v>139</v>
      </c>
      <c r="DB985" t="s">
        <v>138</v>
      </c>
      <c r="DC985" t="s">
        <v>115</v>
      </c>
    </row>
    <row r="986" spans="1:112" ht="14.45" customHeight="1" x14ac:dyDescent="0.25">
      <c r="A986" t="s">
        <v>13120</v>
      </c>
      <c r="B986" t="s">
        <v>158</v>
      </c>
      <c r="C986" s="1">
        <v>45608</v>
      </c>
      <c r="D986" s="1">
        <v>45638</v>
      </c>
      <c r="E986" t="s">
        <v>210</v>
      </c>
      <c r="F986" s="1">
        <v>45687</v>
      </c>
      <c r="G986" t="s">
        <v>115</v>
      </c>
      <c r="H986" t="s">
        <v>115</v>
      </c>
      <c r="I986" t="s">
        <v>115</v>
      </c>
      <c r="J986" t="s">
        <v>4422</v>
      </c>
      <c r="L986" t="s">
        <v>4423</v>
      </c>
      <c r="N986" t="s">
        <v>119</v>
      </c>
      <c r="O986" t="s">
        <v>120</v>
      </c>
      <c r="P986" s="3">
        <v>96950</v>
      </c>
      <c r="Q986" t="s">
        <v>121</v>
      </c>
      <c r="R986" t="s">
        <v>7167</v>
      </c>
      <c r="S986" s="10">
        <v>16707891106</v>
      </c>
      <c r="U986" t="s">
        <v>1690</v>
      </c>
      <c r="V986">
        <v>561720</v>
      </c>
      <c r="W986" t="s">
        <v>123</v>
      </c>
      <c r="Y986" t="s">
        <v>1691</v>
      </c>
      <c r="Z986" t="s">
        <v>1692</v>
      </c>
      <c r="AA986" t="s">
        <v>1693</v>
      </c>
      <c r="AB986" t="s">
        <v>997</v>
      </c>
      <c r="AC986" t="s">
        <v>4423</v>
      </c>
      <c r="AE986" t="s">
        <v>128</v>
      </c>
      <c r="AF986" t="s">
        <v>120</v>
      </c>
      <c r="AG986" s="3">
        <v>96950</v>
      </c>
      <c r="AH986" t="s">
        <v>121</v>
      </c>
      <c r="AI986" t="s">
        <v>7167</v>
      </c>
      <c r="AJ986" s="10">
        <v>16707891106</v>
      </c>
      <c r="AL986" t="s">
        <v>1695</v>
      </c>
      <c r="BD986" t="str">
        <f>"37-2012.00"</f>
        <v>37-2012.00</v>
      </c>
      <c r="BE986" t="s">
        <v>647</v>
      </c>
      <c r="BF986" t="s">
        <v>13121</v>
      </c>
      <c r="BG986" t="s">
        <v>5540</v>
      </c>
      <c r="BH986">
        <v>10</v>
      </c>
      <c r="BJ986" s="1">
        <v>45689</v>
      </c>
      <c r="BK986" s="1">
        <v>46053</v>
      </c>
      <c r="BN986">
        <v>35</v>
      </c>
      <c r="BO986">
        <v>0</v>
      </c>
      <c r="BP986">
        <v>7</v>
      </c>
      <c r="BQ986">
        <v>7</v>
      </c>
      <c r="BR986">
        <v>7</v>
      </c>
      <c r="BS986">
        <v>7</v>
      </c>
      <c r="BT986">
        <v>7</v>
      </c>
      <c r="BU986">
        <v>0</v>
      </c>
      <c r="BV986" t="str">
        <f>"8:00 AM"</f>
        <v>8:00 AM</v>
      </c>
      <c r="BW986" t="str">
        <f>"4:00 PM"</f>
        <v>4:00 PM</v>
      </c>
      <c r="BX986" t="s">
        <v>240</v>
      </c>
      <c r="BY986">
        <v>0</v>
      </c>
      <c r="BZ986">
        <v>6</v>
      </c>
      <c r="CA986" t="s">
        <v>115</v>
      </c>
      <c r="CC986" t="s">
        <v>7169</v>
      </c>
      <c r="CD986" t="s">
        <v>4423</v>
      </c>
      <c r="CF986" t="s">
        <v>128</v>
      </c>
      <c r="CG986" t="s">
        <v>120</v>
      </c>
      <c r="CH986" s="3">
        <v>96950</v>
      </c>
      <c r="CI986" s="4">
        <v>7.77</v>
      </c>
      <c r="CJ986" s="4">
        <v>7.77</v>
      </c>
      <c r="CK986" s="4">
        <v>11.66</v>
      </c>
      <c r="CL986" s="4">
        <v>11.66</v>
      </c>
      <c r="CM986" t="s">
        <v>136</v>
      </c>
      <c r="CO986" t="s">
        <v>137</v>
      </c>
      <c r="CQ986" t="s">
        <v>115</v>
      </c>
      <c r="CR986" t="s">
        <v>138</v>
      </c>
      <c r="CS986" t="s">
        <v>139</v>
      </c>
      <c r="CT986" t="s">
        <v>138</v>
      </c>
      <c r="CU986" t="s">
        <v>139</v>
      </c>
      <c r="CV986" t="s">
        <v>138</v>
      </c>
      <c r="CW986" t="s">
        <v>139</v>
      </c>
      <c r="CX986" t="s">
        <v>4427</v>
      </c>
      <c r="CY986" s="10">
        <v>16707891106</v>
      </c>
      <c r="CZ986" t="s">
        <v>1695</v>
      </c>
      <c r="DA986" t="s">
        <v>451</v>
      </c>
      <c r="DB986" t="s">
        <v>138</v>
      </c>
      <c r="DC986" t="s">
        <v>115</v>
      </c>
    </row>
    <row r="987" spans="1:112" ht="14.45" customHeight="1" x14ac:dyDescent="0.25">
      <c r="A987" t="s">
        <v>13851</v>
      </c>
      <c r="B987" t="s">
        <v>248</v>
      </c>
      <c r="C987" s="1">
        <v>45587</v>
      </c>
      <c r="D987" s="1">
        <v>45638</v>
      </c>
      <c r="E987" t="s">
        <v>114</v>
      </c>
      <c r="G987" t="s">
        <v>115</v>
      </c>
      <c r="H987" t="s">
        <v>115</v>
      </c>
      <c r="I987" t="s">
        <v>115</v>
      </c>
      <c r="J987" t="s">
        <v>4337</v>
      </c>
      <c r="K987" t="s">
        <v>4338</v>
      </c>
      <c r="L987" t="s">
        <v>4339</v>
      </c>
      <c r="M987" t="s">
        <v>3483</v>
      </c>
      <c r="N987" t="s">
        <v>119</v>
      </c>
      <c r="O987" t="s">
        <v>120</v>
      </c>
      <c r="P987" s="3">
        <v>96950</v>
      </c>
      <c r="Q987" t="s">
        <v>121</v>
      </c>
      <c r="S987" s="10">
        <v>16702333600</v>
      </c>
      <c r="U987" t="s">
        <v>4340</v>
      </c>
      <c r="V987">
        <v>524210</v>
      </c>
      <c r="W987" t="s">
        <v>123</v>
      </c>
      <c r="Y987" t="s">
        <v>4341</v>
      </c>
      <c r="Z987" t="s">
        <v>4342</v>
      </c>
      <c r="AB987" t="s">
        <v>4343</v>
      </c>
      <c r="AC987" t="s">
        <v>4339</v>
      </c>
      <c r="AD987" t="s">
        <v>3483</v>
      </c>
      <c r="AE987" t="s">
        <v>119</v>
      </c>
      <c r="AF987" t="s">
        <v>120</v>
      </c>
      <c r="AG987" s="3">
        <v>96950</v>
      </c>
      <c r="AH987" t="s">
        <v>121</v>
      </c>
      <c r="AJ987" s="10">
        <v>16702333600</v>
      </c>
      <c r="AL987" t="s">
        <v>3479</v>
      </c>
      <c r="BD987" t="str">
        <f>"13-2011.00"</f>
        <v>13-2011.00</v>
      </c>
      <c r="BE987" t="s">
        <v>893</v>
      </c>
      <c r="BF987" t="s">
        <v>13852</v>
      </c>
      <c r="BG987" t="s">
        <v>13853</v>
      </c>
      <c r="BH987">
        <v>1</v>
      </c>
      <c r="BI987">
        <v>1</v>
      </c>
      <c r="BJ987" s="1">
        <v>45689</v>
      </c>
      <c r="BK987" s="1">
        <v>46053</v>
      </c>
      <c r="BL987" s="1">
        <v>45689</v>
      </c>
      <c r="BM987" s="1">
        <v>46053</v>
      </c>
      <c r="BN987">
        <v>35</v>
      </c>
      <c r="BO987">
        <v>0</v>
      </c>
      <c r="BP987">
        <v>7</v>
      </c>
      <c r="BQ987">
        <v>7</v>
      </c>
      <c r="BR987">
        <v>7</v>
      </c>
      <c r="BS987">
        <v>7</v>
      </c>
      <c r="BT987">
        <v>7</v>
      </c>
      <c r="BU987">
        <v>0</v>
      </c>
      <c r="BV987" t="str">
        <f>"8:30 AM"</f>
        <v>8:30 AM</v>
      </c>
      <c r="BW987" t="str">
        <f>"5:00 PM"</f>
        <v>5:00 PM</v>
      </c>
      <c r="BX987" t="s">
        <v>360</v>
      </c>
      <c r="BY987">
        <v>0</v>
      </c>
      <c r="BZ987">
        <v>24</v>
      </c>
      <c r="CA987" t="s">
        <v>115</v>
      </c>
      <c r="CC987" s="2" t="s">
        <v>13854</v>
      </c>
      <c r="CD987" t="s">
        <v>3474</v>
      </c>
      <c r="CE987" t="s">
        <v>4339</v>
      </c>
      <c r="CF987" t="s">
        <v>119</v>
      </c>
      <c r="CG987" t="s">
        <v>120</v>
      </c>
      <c r="CH987" s="3">
        <v>96950</v>
      </c>
      <c r="CI987" s="4">
        <v>17.48</v>
      </c>
      <c r="CJ987" s="4">
        <v>17.48</v>
      </c>
      <c r="CK987" s="4">
        <v>26.22</v>
      </c>
      <c r="CL987" s="4">
        <v>26.22</v>
      </c>
      <c r="CM987" t="s">
        <v>136</v>
      </c>
      <c r="CN987" t="s">
        <v>13855</v>
      </c>
      <c r="CO987" t="s">
        <v>137</v>
      </c>
      <c r="CQ987" t="s">
        <v>115</v>
      </c>
      <c r="CR987" t="s">
        <v>138</v>
      </c>
      <c r="CS987" t="s">
        <v>138</v>
      </c>
      <c r="CT987" t="s">
        <v>138</v>
      </c>
      <c r="CU987" t="s">
        <v>139</v>
      </c>
      <c r="CV987" t="s">
        <v>138</v>
      </c>
      <c r="CW987" t="s">
        <v>139</v>
      </c>
      <c r="CX987" s="2" t="s">
        <v>13856</v>
      </c>
      <c r="CY987" s="10">
        <v>16702333600</v>
      </c>
      <c r="CZ987" t="s">
        <v>3479</v>
      </c>
      <c r="DA987" t="s">
        <v>331</v>
      </c>
      <c r="DB987" t="s">
        <v>138</v>
      </c>
      <c r="DC987" t="s">
        <v>115</v>
      </c>
    </row>
    <row r="988" spans="1:112" ht="14.45" customHeight="1" x14ac:dyDescent="0.25">
      <c r="A988" t="s">
        <v>1168</v>
      </c>
      <c r="B988" t="s">
        <v>142</v>
      </c>
      <c r="C988" s="1">
        <v>45634</v>
      </c>
      <c r="D988" s="1">
        <v>45639</v>
      </c>
      <c r="E988" t="s">
        <v>210</v>
      </c>
      <c r="F988" s="1">
        <v>45791</v>
      </c>
      <c r="G988" t="s">
        <v>115</v>
      </c>
      <c r="H988" t="s">
        <v>115</v>
      </c>
      <c r="I988" t="s">
        <v>115</v>
      </c>
      <c r="J988" t="s">
        <v>1169</v>
      </c>
      <c r="L988" t="s">
        <v>1170</v>
      </c>
      <c r="M988" t="s">
        <v>1171</v>
      </c>
      <c r="N988" t="s">
        <v>1172</v>
      </c>
      <c r="O988" t="s">
        <v>120</v>
      </c>
      <c r="P988" s="3">
        <v>96950</v>
      </c>
      <c r="Q988" t="s">
        <v>121</v>
      </c>
      <c r="R988" t="s">
        <v>139</v>
      </c>
      <c r="S988" s="10">
        <v>16703223320</v>
      </c>
      <c r="U988" t="s">
        <v>1173</v>
      </c>
      <c r="V988">
        <v>611110</v>
      </c>
      <c r="W988" t="s">
        <v>123</v>
      </c>
      <c r="Y988" t="s">
        <v>1174</v>
      </c>
      <c r="Z988" t="s">
        <v>1175</v>
      </c>
      <c r="AA988" t="s">
        <v>1176</v>
      </c>
      <c r="AB988" t="s">
        <v>1177</v>
      </c>
      <c r="AC988" t="s">
        <v>1170</v>
      </c>
      <c r="AE988" t="s">
        <v>128</v>
      </c>
      <c r="AF988" t="s">
        <v>120</v>
      </c>
      <c r="AG988" s="3">
        <v>96950</v>
      </c>
      <c r="AH988" t="s">
        <v>121</v>
      </c>
      <c r="AI988" t="s">
        <v>439</v>
      </c>
      <c r="AJ988" s="10">
        <v>16703223320</v>
      </c>
      <c r="AL988" t="s">
        <v>1178</v>
      </c>
      <c r="BD988" t="str">
        <f>"25-2022.00"</f>
        <v>25-2022.00</v>
      </c>
      <c r="BE988" t="s">
        <v>1179</v>
      </c>
      <c r="BF988" t="s">
        <v>1180</v>
      </c>
      <c r="BG988" t="s">
        <v>1181</v>
      </c>
      <c r="BH988">
        <v>2</v>
      </c>
      <c r="BJ988" s="1">
        <v>45824</v>
      </c>
      <c r="BK988" s="1">
        <v>46188</v>
      </c>
      <c r="BN988">
        <v>35</v>
      </c>
      <c r="BO988">
        <v>0</v>
      </c>
      <c r="BP988">
        <v>7</v>
      </c>
      <c r="BQ988">
        <v>7</v>
      </c>
      <c r="BR988">
        <v>7</v>
      </c>
      <c r="BS988">
        <v>7</v>
      </c>
      <c r="BT988">
        <v>7</v>
      </c>
      <c r="BU988">
        <v>0</v>
      </c>
      <c r="BV988" t="str">
        <f>"7:00 AM"</f>
        <v>7:00 AM</v>
      </c>
      <c r="BW988" t="str">
        <f>"3:00 PM"</f>
        <v>3:00 PM</v>
      </c>
      <c r="BX988" t="s">
        <v>189</v>
      </c>
      <c r="BY988">
        <v>0</v>
      </c>
      <c r="BZ988">
        <v>6</v>
      </c>
      <c r="CA988" t="s">
        <v>115</v>
      </c>
      <c r="CC988" s="2" t="s">
        <v>1182</v>
      </c>
      <c r="CD988" t="s">
        <v>1183</v>
      </c>
      <c r="CF988" t="s">
        <v>1172</v>
      </c>
      <c r="CG988" t="s">
        <v>120</v>
      </c>
      <c r="CH988" s="3">
        <v>96950</v>
      </c>
      <c r="CI988" s="4">
        <v>20.89</v>
      </c>
      <c r="CJ988" s="4">
        <v>20.89</v>
      </c>
      <c r="CK988" s="4">
        <v>0</v>
      </c>
      <c r="CL988" s="4">
        <v>0</v>
      </c>
      <c r="CM988" t="s">
        <v>136</v>
      </c>
      <c r="CN988" t="s">
        <v>449</v>
      </c>
      <c r="CO988" t="s">
        <v>137</v>
      </c>
      <c r="CQ988" t="s">
        <v>115</v>
      </c>
      <c r="CR988" t="s">
        <v>138</v>
      </c>
      <c r="CS988" t="s">
        <v>139</v>
      </c>
      <c r="CT988" t="s">
        <v>139</v>
      </c>
      <c r="CU988" t="s">
        <v>139</v>
      </c>
      <c r="CV988" t="s">
        <v>138</v>
      </c>
      <c r="CW988" t="s">
        <v>139</v>
      </c>
      <c r="CX988" t="s">
        <v>450</v>
      </c>
      <c r="CY988" s="10">
        <v>16703223320</v>
      </c>
      <c r="CZ988" t="s">
        <v>1178</v>
      </c>
      <c r="DA988" t="s">
        <v>451</v>
      </c>
      <c r="DB988" t="s">
        <v>138</v>
      </c>
      <c r="DC988" t="s">
        <v>115</v>
      </c>
    </row>
    <row r="989" spans="1:112" ht="14.45" customHeight="1" x14ac:dyDescent="0.25">
      <c r="A989" t="s">
        <v>3732</v>
      </c>
      <c r="B989" t="s">
        <v>158</v>
      </c>
      <c r="C989" s="1">
        <v>45597</v>
      </c>
      <c r="D989" s="1">
        <v>45639</v>
      </c>
      <c r="E989" t="s">
        <v>114</v>
      </c>
      <c r="G989" t="s">
        <v>115</v>
      </c>
      <c r="H989" t="s">
        <v>115</v>
      </c>
      <c r="I989" t="s">
        <v>115</v>
      </c>
      <c r="J989" t="s">
        <v>318</v>
      </c>
      <c r="K989" t="s">
        <v>319</v>
      </c>
      <c r="L989" t="s">
        <v>1412</v>
      </c>
      <c r="M989" t="s">
        <v>321</v>
      </c>
      <c r="N989" t="s">
        <v>128</v>
      </c>
      <c r="O989" t="s">
        <v>120</v>
      </c>
      <c r="P989" s="3">
        <v>96950</v>
      </c>
      <c r="Q989" t="s">
        <v>121</v>
      </c>
      <c r="S989" s="10">
        <v>16702336927</v>
      </c>
      <c r="U989" t="s">
        <v>322</v>
      </c>
      <c r="V989">
        <v>23622</v>
      </c>
      <c r="W989" t="s">
        <v>123</v>
      </c>
      <c r="Y989" t="s">
        <v>323</v>
      </c>
      <c r="Z989" t="s">
        <v>324</v>
      </c>
      <c r="AA989" t="s">
        <v>325</v>
      </c>
      <c r="AB989" t="s">
        <v>126</v>
      </c>
      <c r="AC989" t="s">
        <v>1412</v>
      </c>
      <c r="AE989" t="s">
        <v>128</v>
      </c>
      <c r="AF989" t="s">
        <v>120</v>
      </c>
      <c r="AG989" s="3">
        <v>96950</v>
      </c>
      <c r="AH989" t="s">
        <v>121</v>
      </c>
      <c r="AJ989" s="10">
        <v>16702336927</v>
      </c>
      <c r="AL989" t="s">
        <v>326</v>
      </c>
      <c r="BD989" t="str">
        <f>"17-3011.00"</f>
        <v>17-3011.00</v>
      </c>
      <c r="BE989" t="s">
        <v>1408</v>
      </c>
      <c r="BF989" t="s">
        <v>3733</v>
      </c>
      <c r="BG989" t="s">
        <v>1410</v>
      </c>
      <c r="BH989">
        <v>5</v>
      </c>
      <c r="BJ989" s="1">
        <v>45627</v>
      </c>
      <c r="BK989" s="1">
        <v>45991</v>
      </c>
      <c r="BN989">
        <v>40</v>
      </c>
      <c r="BO989">
        <v>0</v>
      </c>
      <c r="BP989">
        <v>8</v>
      </c>
      <c r="BQ989">
        <v>8</v>
      </c>
      <c r="BR989">
        <v>8</v>
      </c>
      <c r="BS989">
        <v>8</v>
      </c>
      <c r="BT989">
        <v>8</v>
      </c>
      <c r="BU989">
        <v>0</v>
      </c>
      <c r="BV989" t="str">
        <f>"8:00 AM"</f>
        <v>8:00 AM</v>
      </c>
      <c r="BW989" t="str">
        <f>"5:00 PM"</f>
        <v>5:00 PM</v>
      </c>
      <c r="BX989" t="s">
        <v>189</v>
      </c>
      <c r="BY989">
        <v>0</v>
      </c>
      <c r="BZ989">
        <v>24</v>
      </c>
      <c r="CA989" t="s">
        <v>115</v>
      </c>
      <c r="CC989" t="s">
        <v>3734</v>
      </c>
      <c r="CD989" t="s">
        <v>1412</v>
      </c>
      <c r="CF989" t="s">
        <v>128</v>
      </c>
      <c r="CG989" t="s">
        <v>120</v>
      </c>
      <c r="CH989" s="3">
        <v>96950</v>
      </c>
      <c r="CI989" s="4">
        <v>16.18</v>
      </c>
      <c r="CJ989" s="4">
        <v>16.18</v>
      </c>
      <c r="CK989" s="4">
        <v>0</v>
      </c>
      <c r="CL989" s="4">
        <v>0</v>
      </c>
      <c r="CM989" t="s">
        <v>136</v>
      </c>
      <c r="CO989" t="s">
        <v>137</v>
      </c>
      <c r="CQ989" t="s">
        <v>115</v>
      </c>
      <c r="CR989" t="s">
        <v>138</v>
      </c>
      <c r="CS989" t="s">
        <v>139</v>
      </c>
      <c r="CT989" t="s">
        <v>138</v>
      </c>
      <c r="CU989" t="s">
        <v>139</v>
      </c>
      <c r="CV989" t="s">
        <v>138</v>
      </c>
      <c r="CW989" t="s">
        <v>139</v>
      </c>
      <c r="CX989" t="s">
        <v>1122</v>
      </c>
      <c r="CY989" s="10">
        <v>16702336927</v>
      </c>
      <c r="CZ989" t="s">
        <v>326</v>
      </c>
      <c r="DA989" t="s">
        <v>139</v>
      </c>
      <c r="DB989" t="s">
        <v>138</v>
      </c>
      <c r="DC989" t="s">
        <v>115</v>
      </c>
    </row>
    <row r="990" spans="1:112" ht="14.45" customHeight="1" x14ac:dyDescent="0.25">
      <c r="A990" t="s">
        <v>6496</v>
      </c>
      <c r="B990" t="s">
        <v>248</v>
      </c>
      <c r="C990" s="1">
        <v>45582</v>
      </c>
      <c r="D990" s="1">
        <v>45639</v>
      </c>
      <c r="E990" t="s">
        <v>114</v>
      </c>
      <c r="G990" t="s">
        <v>115</v>
      </c>
      <c r="H990" t="s">
        <v>115</v>
      </c>
      <c r="I990" t="s">
        <v>115</v>
      </c>
      <c r="J990" t="s">
        <v>6497</v>
      </c>
      <c r="K990" t="s">
        <v>6498</v>
      </c>
      <c r="L990" t="s">
        <v>6499</v>
      </c>
      <c r="M990" t="s">
        <v>6500</v>
      </c>
      <c r="N990" t="s">
        <v>128</v>
      </c>
      <c r="O990" t="s">
        <v>120</v>
      </c>
      <c r="P990" s="3">
        <v>96950</v>
      </c>
      <c r="Q990" t="s">
        <v>121</v>
      </c>
      <c r="R990" t="s">
        <v>1287</v>
      </c>
      <c r="S990" s="10">
        <v>16719884535</v>
      </c>
      <c r="U990" t="s">
        <v>6501</v>
      </c>
      <c r="V990">
        <v>236116</v>
      </c>
      <c r="W990" t="s">
        <v>123</v>
      </c>
      <c r="Y990" t="s">
        <v>595</v>
      </c>
      <c r="Z990" t="s">
        <v>6502</v>
      </c>
      <c r="AA990" t="s">
        <v>6503</v>
      </c>
      <c r="AB990" t="s">
        <v>126</v>
      </c>
      <c r="AC990" t="s">
        <v>6499</v>
      </c>
      <c r="AD990" t="s">
        <v>6500</v>
      </c>
      <c r="AE990" t="s">
        <v>128</v>
      </c>
      <c r="AF990" t="s">
        <v>120</v>
      </c>
      <c r="AG990" s="3">
        <v>96950</v>
      </c>
      <c r="AH990" t="s">
        <v>121</v>
      </c>
      <c r="AI990" t="s">
        <v>1287</v>
      </c>
      <c r="AJ990" s="10">
        <v>16719884535</v>
      </c>
      <c r="AL990" t="s">
        <v>6504</v>
      </c>
      <c r="BD990" t="str">
        <f>"51-7011.00"</f>
        <v>51-7011.00</v>
      </c>
      <c r="BE990" t="s">
        <v>6505</v>
      </c>
      <c r="BF990" t="s">
        <v>6506</v>
      </c>
      <c r="BG990" t="s">
        <v>6507</v>
      </c>
      <c r="BH990">
        <v>3</v>
      </c>
      <c r="BI990">
        <v>3</v>
      </c>
      <c r="BJ990" s="1">
        <v>45582</v>
      </c>
      <c r="BK990" s="1">
        <v>45930</v>
      </c>
      <c r="BL990" s="1">
        <v>45639</v>
      </c>
      <c r="BM990" s="1">
        <v>45930</v>
      </c>
      <c r="BN990">
        <v>35</v>
      </c>
      <c r="BO990">
        <v>0</v>
      </c>
      <c r="BP990">
        <v>7</v>
      </c>
      <c r="BQ990">
        <v>7</v>
      </c>
      <c r="BR990">
        <v>7</v>
      </c>
      <c r="BS990">
        <v>7</v>
      </c>
      <c r="BT990">
        <v>7</v>
      </c>
      <c r="BU990">
        <v>0</v>
      </c>
      <c r="BV990" t="str">
        <f>"8:00 AM"</f>
        <v>8:00 AM</v>
      </c>
      <c r="BW990" t="str">
        <f>"4:00 PM"</f>
        <v>4:00 PM</v>
      </c>
      <c r="BX990" t="s">
        <v>240</v>
      </c>
      <c r="BY990">
        <v>0</v>
      </c>
      <c r="BZ990">
        <v>12</v>
      </c>
      <c r="CA990" t="s">
        <v>115</v>
      </c>
      <c r="CC990" t="s">
        <v>6508</v>
      </c>
      <c r="CD990" t="s">
        <v>6509</v>
      </c>
      <c r="CE990" t="s">
        <v>6500</v>
      </c>
      <c r="CF990" t="s">
        <v>128</v>
      </c>
      <c r="CG990" t="s">
        <v>120</v>
      </c>
      <c r="CH990" s="3">
        <v>96950</v>
      </c>
      <c r="CI990" s="4">
        <v>13.73</v>
      </c>
      <c r="CJ990" s="4">
        <v>14</v>
      </c>
      <c r="CK990" s="4">
        <v>0</v>
      </c>
      <c r="CL990" s="4">
        <v>0</v>
      </c>
      <c r="CM990" t="s">
        <v>136</v>
      </c>
      <c r="CN990" t="s">
        <v>139</v>
      </c>
      <c r="CO990" t="s">
        <v>137</v>
      </c>
      <c r="CQ990" t="s">
        <v>115</v>
      </c>
      <c r="CR990" t="s">
        <v>138</v>
      </c>
      <c r="CS990" t="s">
        <v>138</v>
      </c>
      <c r="CT990" t="s">
        <v>139</v>
      </c>
      <c r="CU990" t="s">
        <v>139</v>
      </c>
      <c r="CV990" t="s">
        <v>138</v>
      </c>
      <c r="CW990" t="s">
        <v>139</v>
      </c>
      <c r="CX990" t="s">
        <v>1297</v>
      </c>
      <c r="CY990" s="10">
        <v>16719884535</v>
      </c>
      <c r="CZ990" t="s">
        <v>6504</v>
      </c>
      <c r="DA990" t="s">
        <v>139</v>
      </c>
      <c r="DB990" t="s">
        <v>138</v>
      </c>
      <c r="DC990" t="s">
        <v>115</v>
      </c>
    </row>
    <row r="991" spans="1:112" ht="14.45" customHeight="1" x14ac:dyDescent="0.25">
      <c r="A991" t="s">
        <v>12494</v>
      </c>
      <c r="B991" t="s">
        <v>248</v>
      </c>
      <c r="C991" s="1">
        <v>45589</v>
      </c>
      <c r="D991" s="1">
        <v>45639</v>
      </c>
      <c r="E991" t="s">
        <v>114</v>
      </c>
      <c r="G991" t="s">
        <v>115</v>
      </c>
      <c r="H991" t="s">
        <v>115</v>
      </c>
      <c r="I991" t="s">
        <v>115</v>
      </c>
      <c r="J991" t="s">
        <v>318</v>
      </c>
      <c r="K991" t="s">
        <v>319</v>
      </c>
      <c r="L991" t="s">
        <v>1118</v>
      </c>
      <c r="M991" t="s">
        <v>321</v>
      </c>
      <c r="N991" t="s">
        <v>128</v>
      </c>
      <c r="O991" t="s">
        <v>120</v>
      </c>
      <c r="P991" s="3">
        <v>96950</v>
      </c>
      <c r="Q991" t="s">
        <v>121</v>
      </c>
      <c r="S991" s="10">
        <v>16702336927</v>
      </c>
      <c r="U991" t="s">
        <v>322</v>
      </c>
      <c r="V991">
        <v>23622</v>
      </c>
      <c r="W991" t="s">
        <v>123</v>
      </c>
      <c r="Y991" t="s">
        <v>323</v>
      </c>
      <c r="Z991" t="s">
        <v>324</v>
      </c>
      <c r="AA991" t="s">
        <v>325</v>
      </c>
      <c r="AB991" t="s">
        <v>126</v>
      </c>
      <c r="AC991" t="s">
        <v>6896</v>
      </c>
      <c r="AD991" t="s">
        <v>321</v>
      </c>
      <c r="AE991" t="s">
        <v>128</v>
      </c>
      <c r="AF991" t="s">
        <v>120</v>
      </c>
      <c r="AG991" s="3">
        <v>96950</v>
      </c>
      <c r="AH991" t="s">
        <v>121</v>
      </c>
      <c r="AJ991" s="10">
        <v>16702336927</v>
      </c>
      <c r="AL991" t="s">
        <v>326</v>
      </c>
      <c r="BD991" t="str">
        <f>"49-9071.00"</f>
        <v>49-9071.00</v>
      </c>
      <c r="BE991" t="s">
        <v>169</v>
      </c>
      <c r="BF991" t="s">
        <v>6897</v>
      </c>
      <c r="BG991" t="s">
        <v>6898</v>
      </c>
      <c r="BH991">
        <v>15</v>
      </c>
      <c r="BI991">
        <v>15</v>
      </c>
      <c r="BJ991" s="1">
        <v>45688</v>
      </c>
      <c r="BK991" s="1">
        <v>46052</v>
      </c>
      <c r="BL991" s="1">
        <v>45688</v>
      </c>
      <c r="BM991" s="1">
        <v>46052</v>
      </c>
      <c r="BN991">
        <v>35</v>
      </c>
      <c r="BO991">
        <v>0</v>
      </c>
      <c r="BP991">
        <v>7</v>
      </c>
      <c r="BQ991">
        <v>7</v>
      </c>
      <c r="BR991">
        <v>7</v>
      </c>
      <c r="BS991">
        <v>7</v>
      </c>
      <c r="BT991">
        <v>7</v>
      </c>
      <c r="BU991">
        <v>0</v>
      </c>
      <c r="BV991" t="str">
        <f>"7:30 AM"</f>
        <v>7:30 AM</v>
      </c>
      <c r="BW991" t="str">
        <f>"4:30 PM"</f>
        <v>4:30 PM</v>
      </c>
      <c r="BX991" t="s">
        <v>133</v>
      </c>
      <c r="BY991">
        <v>0</v>
      </c>
      <c r="BZ991">
        <v>24</v>
      </c>
      <c r="CA991" t="s">
        <v>115</v>
      </c>
      <c r="CC991" s="2" t="s">
        <v>12495</v>
      </c>
      <c r="CD991" t="s">
        <v>1118</v>
      </c>
      <c r="CE991" t="s">
        <v>321</v>
      </c>
      <c r="CF991" t="s">
        <v>128</v>
      </c>
      <c r="CG991" t="s">
        <v>120</v>
      </c>
      <c r="CH991" s="3">
        <v>96950</v>
      </c>
      <c r="CI991" s="4">
        <v>9.75</v>
      </c>
      <c r="CJ991" s="4">
        <v>9.75</v>
      </c>
      <c r="CK991" s="4">
        <v>14.63</v>
      </c>
      <c r="CL991" s="4">
        <v>14.63</v>
      </c>
      <c r="CM991" t="s">
        <v>136</v>
      </c>
      <c r="CO991" t="s">
        <v>137</v>
      </c>
      <c r="CQ991" t="s">
        <v>115</v>
      </c>
      <c r="CR991" t="s">
        <v>138</v>
      </c>
      <c r="CS991" t="s">
        <v>139</v>
      </c>
      <c r="CT991" t="s">
        <v>138</v>
      </c>
      <c r="CU991" t="s">
        <v>139</v>
      </c>
      <c r="CV991" t="s">
        <v>138</v>
      </c>
      <c r="CW991" t="s">
        <v>139</v>
      </c>
      <c r="CX991" t="s">
        <v>1122</v>
      </c>
      <c r="CY991" s="10">
        <v>16702336927</v>
      </c>
      <c r="CZ991" t="s">
        <v>326</v>
      </c>
      <c r="DA991" t="s">
        <v>139</v>
      </c>
      <c r="DB991" t="s">
        <v>138</v>
      </c>
      <c r="DC991" t="s">
        <v>115</v>
      </c>
    </row>
    <row r="992" spans="1:112" ht="14.45" customHeight="1" x14ac:dyDescent="0.25">
      <c r="A992" t="s">
        <v>2212</v>
      </c>
      <c r="B992" t="s">
        <v>158</v>
      </c>
      <c r="C992" s="1">
        <v>45590</v>
      </c>
      <c r="D992" s="1">
        <v>45642</v>
      </c>
      <c r="E992" t="s">
        <v>114</v>
      </c>
      <c r="G992" t="s">
        <v>115</v>
      </c>
      <c r="H992" t="s">
        <v>115</v>
      </c>
      <c r="I992" t="s">
        <v>115</v>
      </c>
      <c r="J992" t="s">
        <v>2213</v>
      </c>
      <c r="K992" t="s">
        <v>2214</v>
      </c>
      <c r="L992" t="s">
        <v>2215</v>
      </c>
      <c r="M992" t="s">
        <v>2216</v>
      </c>
      <c r="N992" t="s">
        <v>128</v>
      </c>
      <c r="O992" t="s">
        <v>120</v>
      </c>
      <c r="P992" s="3">
        <v>96950</v>
      </c>
      <c r="Q992" t="s">
        <v>121</v>
      </c>
      <c r="S992" s="10">
        <v>16702872348</v>
      </c>
      <c r="U992" t="s">
        <v>2217</v>
      </c>
      <c r="V992">
        <v>812112</v>
      </c>
      <c r="W992" t="s">
        <v>123</v>
      </c>
      <c r="Y992" t="s">
        <v>1710</v>
      </c>
      <c r="Z992" t="s">
        <v>2218</v>
      </c>
      <c r="AA992" t="s">
        <v>2219</v>
      </c>
      <c r="AB992" t="s">
        <v>2220</v>
      </c>
      <c r="AC992" t="s">
        <v>2215</v>
      </c>
      <c r="AD992" t="s">
        <v>2216</v>
      </c>
      <c r="AE992" t="s">
        <v>128</v>
      </c>
      <c r="AF992" t="s">
        <v>120</v>
      </c>
      <c r="AG992" s="3">
        <v>96950</v>
      </c>
      <c r="AH992" t="s">
        <v>121</v>
      </c>
      <c r="AJ992" s="10">
        <v>16702872348</v>
      </c>
      <c r="AL992" t="s">
        <v>2221</v>
      </c>
      <c r="BD992" t="str">
        <f>"39-5012.00"</f>
        <v>39-5012.00</v>
      </c>
      <c r="BE992" t="s">
        <v>1772</v>
      </c>
      <c r="BF992" t="s">
        <v>2222</v>
      </c>
      <c r="BG992" t="s">
        <v>2223</v>
      </c>
      <c r="BH992">
        <v>2</v>
      </c>
      <c r="BJ992" s="1">
        <v>45689</v>
      </c>
      <c r="BK992" s="1">
        <v>46053</v>
      </c>
      <c r="BN992">
        <v>40</v>
      </c>
      <c r="BO992">
        <v>0</v>
      </c>
      <c r="BP992">
        <v>8</v>
      </c>
      <c r="BQ992">
        <v>8</v>
      </c>
      <c r="BR992">
        <v>8</v>
      </c>
      <c r="BS992">
        <v>8</v>
      </c>
      <c r="BT992">
        <v>8</v>
      </c>
      <c r="BU992">
        <v>0</v>
      </c>
      <c r="BV992" t="str">
        <f>"8:00 AM"</f>
        <v>8:00 AM</v>
      </c>
      <c r="BW992" t="str">
        <f>"5:00 PM"</f>
        <v>5:00 PM</v>
      </c>
      <c r="BX992" t="s">
        <v>133</v>
      </c>
      <c r="BY992">
        <v>6</v>
      </c>
      <c r="BZ992">
        <v>12</v>
      </c>
      <c r="CA992" t="s">
        <v>115</v>
      </c>
      <c r="CC992" t="s">
        <v>2224</v>
      </c>
      <c r="CD992" t="s">
        <v>2216</v>
      </c>
      <c r="CE992" t="s">
        <v>2215</v>
      </c>
      <c r="CF992" t="s">
        <v>128</v>
      </c>
      <c r="CG992" t="s">
        <v>120</v>
      </c>
      <c r="CH992" s="3">
        <v>96950</v>
      </c>
      <c r="CI992" s="4">
        <v>7.98</v>
      </c>
      <c r="CJ992" s="4">
        <v>7.98</v>
      </c>
      <c r="CK992" s="4">
        <v>11.97</v>
      </c>
      <c r="CL992" s="4">
        <v>11.97</v>
      </c>
      <c r="CM992" t="s">
        <v>136</v>
      </c>
      <c r="CN992" t="s">
        <v>191</v>
      </c>
      <c r="CO992" t="s">
        <v>173</v>
      </c>
      <c r="CQ992" t="s">
        <v>115</v>
      </c>
      <c r="CR992" t="s">
        <v>138</v>
      </c>
      <c r="CS992" t="s">
        <v>139</v>
      </c>
      <c r="CT992" t="s">
        <v>138</v>
      </c>
      <c r="CU992" t="s">
        <v>138</v>
      </c>
      <c r="CV992" t="s">
        <v>138</v>
      </c>
      <c r="CW992" t="s">
        <v>139</v>
      </c>
      <c r="CX992" t="s">
        <v>2225</v>
      </c>
      <c r="CY992" s="10">
        <v>16702872348</v>
      </c>
      <c r="CZ992" t="s">
        <v>2221</v>
      </c>
      <c r="DA992" t="s">
        <v>417</v>
      </c>
      <c r="DB992" t="s">
        <v>138</v>
      </c>
      <c r="DC992" t="s">
        <v>115</v>
      </c>
    </row>
    <row r="993" spans="1:112" ht="14.45" customHeight="1" x14ac:dyDescent="0.25">
      <c r="A993" t="s">
        <v>3080</v>
      </c>
      <c r="B993" t="s">
        <v>158</v>
      </c>
      <c r="C993" s="1">
        <v>45595</v>
      </c>
      <c r="D993" s="1">
        <v>45642</v>
      </c>
      <c r="E993" t="s">
        <v>114</v>
      </c>
      <c r="G993" t="s">
        <v>115</v>
      </c>
      <c r="H993" t="s">
        <v>115</v>
      </c>
      <c r="I993" t="s">
        <v>115</v>
      </c>
      <c r="J993" t="s">
        <v>1831</v>
      </c>
      <c r="K993" t="s">
        <v>1832</v>
      </c>
      <c r="L993" t="s">
        <v>3081</v>
      </c>
      <c r="M993" t="s">
        <v>3082</v>
      </c>
      <c r="N993" t="s">
        <v>128</v>
      </c>
      <c r="O993" t="s">
        <v>120</v>
      </c>
      <c r="P993" s="3">
        <v>96950</v>
      </c>
      <c r="Q993" t="s">
        <v>121</v>
      </c>
      <c r="S993" s="10">
        <v>16702876661</v>
      </c>
      <c r="U993" t="s">
        <v>1835</v>
      </c>
      <c r="V993">
        <v>81211</v>
      </c>
      <c r="W993" t="s">
        <v>123</v>
      </c>
      <c r="Y993" t="s">
        <v>308</v>
      </c>
      <c r="Z993" t="s">
        <v>309</v>
      </c>
      <c r="AB993" t="s">
        <v>188</v>
      </c>
      <c r="AC993" t="s">
        <v>3081</v>
      </c>
      <c r="AD993" t="s">
        <v>3082</v>
      </c>
      <c r="AE993" t="s">
        <v>128</v>
      </c>
      <c r="AF993" t="s">
        <v>120</v>
      </c>
      <c r="AG993" s="3">
        <v>96950</v>
      </c>
      <c r="AH993" t="s">
        <v>121</v>
      </c>
      <c r="AJ993" s="10">
        <v>16702876661</v>
      </c>
      <c r="AL993" t="s">
        <v>1836</v>
      </c>
      <c r="BD993" t="str">
        <f>"39-5012.00"</f>
        <v>39-5012.00</v>
      </c>
      <c r="BE993" t="s">
        <v>1772</v>
      </c>
      <c r="BF993" t="s">
        <v>3083</v>
      </c>
      <c r="BG993" t="s">
        <v>3084</v>
      </c>
      <c r="BH993">
        <v>3</v>
      </c>
      <c r="BJ993" s="1">
        <v>45627</v>
      </c>
      <c r="BK993" s="1">
        <v>45930</v>
      </c>
      <c r="BN993">
        <v>35</v>
      </c>
      <c r="BO993">
        <v>7</v>
      </c>
      <c r="BP993">
        <v>0</v>
      </c>
      <c r="BQ993">
        <v>0</v>
      </c>
      <c r="BR993">
        <v>7</v>
      </c>
      <c r="BS993">
        <v>7</v>
      </c>
      <c r="BT993">
        <v>7</v>
      </c>
      <c r="BU993">
        <v>7</v>
      </c>
      <c r="BV993" t="str">
        <f>"11:00 AM"</f>
        <v>11:00 AM</v>
      </c>
      <c r="BW993" t="str">
        <f>"6:00 PM"</f>
        <v>6:00 PM</v>
      </c>
      <c r="BX993" t="s">
        <v>240</v>
      </c>
      <c r="BY993">
        <v>0</v>
      </c>
      <c r="BZ993">
        <v>12</v>
      </c>
      <c r="CA993" t="s">
        <v>115</v>
      </c>
      <c r="CC993" t="s">
        <v>3085</v>
      </c>
      <c r="CD993" t="s">
        <v>3081</v>
      </c>
      <c r="CE993" t="s">
        <v>3082</v>
      </c>
      <c r="CF993" t="s">
        <v>128</v>
      </c>
      <c r="CG993" t="s">
        <v>120</v>
      </c>
      <c r="CH993" s="3">
        <v>96950</v>
      </c>
      <c r="CI993" s="4">
        <v>7.98</v>
      </c>
      <c r="CJ993" s="4">
        <v>7.98</v>
      </c>
      <c r="CK993" s="4">
        <v>11.97</v>
      </c>
      <c r="CL993" s="4">
        <v>11.97</v>
      </c>
      <c r="CM993" t="s">
        <v>136</v>
      </c>
      <c r="CN993" t="s">
        <v>331</v>
      </c>
      <c r="CO993" t="s">
        <v>137</v>
      </c>
      <c r="CQ993" t="s">
        <v>115</v>
      </c>
      <c r="CR993" t="s">
        <v>138</v>
      </c>
      <c r="CS993" t="s">
        <v>139</v>
      </c>
      <c r="CT993" t="s">
        <v>138</v>
      </c>
      <c r="CU993" t="s">
        <v>139</v>
      </c>
      <c r="CV993" t="s">
        <v>138</v>
      </c>
      <c r="CW993" t="s">
        <v>139</v>
      </c>
      <c r="CX993" t="s">
        <v>316</v>
      </c>
      <c r="CY993" s="10">
        <v>16702876661</v>
      </c>
      <c r="CZ993" t="s">
        <v>1836</v>
      </c>
      <c r="DA993" t="s">
        <v>139</v>
      </c>
      <c r="DB993" t="s">
        <v>138</v>
      </c>
      <c r="DC993" t="s">
        <v>115</v>
      </c>
    </row>
    <row r="994" spans="1:112" ht="14.45" customHeight="1" x14ac:dyDescent="0.25">
      <c r="A994" t="s">
        <v>7488</v>
      </c>
      <c r="B994" t="s">
        <v>248</v>
      </c>
      <c r="C994" s="1">
        <v>45586</v>
      </c>
      <c r="D994" s="1">
        <v>45642</v>
      </c>
      <c r="E994" t="s">
        <v>114</v>
      </c>
      <c r="G994" t="s">
        <v>115</v>
      </c>
      <c r="H994" t="s">
        <v>115</v>
      </c>
      <c r="I994" t="s">
        <v>115</v>
      </c>
      <c r="J994" t="s">
        <v>4276</v>
      </c>
      <c r="K994" t="s">
        <v>4277</v>
      </c>
      <c r="L994" t="s">
        <v>4228</v>
      </c>
      <c r="M994" t="s">
        <v>4234</v>
      </c>
      <c r="N994" t="s">
        <v>119</v>
      </c>
      <c r="O994" t="s">
        <v>120</v>
      </c>
      <c r="P994" s="3">
        <v>96950</v>
      </c>
      <c r="Q994" t="s">
        <v>121</v>
      </c>
      <c r="S994" s="10">
        <v>16702346526</v>
      </c>
      <c r="U994" t="s">
        <v>4230</v>
      </c>
      <c r="V994">
        <v>23622</v>
      </c>
      <c r="W994" t="s">
        <v>123</v>
      </c>
      <c r="Y994" t="s">
        <v>4231</v>
      </c>
      <c r="Z994" t="s">
        <v>4232</v>
      </c>
      <c r="AA994" t="s">
        <v>4233</v>
      </c>
      <c r="AB994" t="s">
        <v>792</v>
      </c>
      <c r="AC994" t="s">
        <v>4228</v>
      </c>
      <c r="AD994" t="s">
        <v>4234</v>
      </c>
      <c r="AE994" t="s">
        <v>119</v>
      </c>
      <c r="AF994" t="s">
        <v>120</v>
      </c>
      <c r="AG994" s="3">
        <v>96950</v>
      </c>
      <c r="AH994" t="s">
        <v>121</v>
      </c>
      <c r="AJ994" s="10">
        <v>16702346526</v>
      </c>
      <c r="AL994" t="s">
        <v>4235</v>
      </c>
      <c r="BD994" t="str">
        <f>"49-9071.00"</f>
        <v>49-9071.00</v>
      </c>
      <c r="BE994" t="s">
        <v>169</v>
      </c>
      <c r="BF994" t="s">
        <v>7489</v>
      </c>
      <c r="BG994" t="s">
        <v>7490</v>
      </c>
      <c r="BH994">
        <v>5</v>
      </c>
      <c r="BI994">
        <v>5</v>
      </c>
      <c r="BJ994" s="1">
        <v>45627</v>
      </c>
      <c r="BK994" s="1">
        <v>45991</v>
      </c>
      <c r="BL994" s="1">
        <v>45642</v>
      </c>
      <c r="BM994" s="1">
        <v>45991</v>
      </c>
      <c r="BN994">
        <v>40</v>
      </c>
      <c r="BO994">
        <v>0</v>
      </c>
      <c r="BP994">
        <v>8</v>
      </c>
      <c r="BQ994">
        <v>8</v>
      </c>
      <c r="BR994">
        <v>8</v>
      </c>
      <c r="BS994">
        <v>8</v>
      </c>
      <c r="BT994">
        <v>8</v>
      </c>
      <c r="BU994">
        <v>0</v>
      </c>
      <c r="BV994" t="str">
        <f>"8:00 AM"</f>
        <v>8:00 AM</v>
      </c>
      <c r="BW994" t="str">
        <f>"5:00 PM"</f>
        <v>5:00 PM</v>
      </c>
      <c r="BX994" t="s">
        <v>133</v>
      </c>
      <c r="BY994">
        <v>0</v>
      </c>
      <c r="BZ994">
        <v>12</v>
      </c>
      <c r="CA994" t="s">
        <v>115</v>
      </c>
      <c r="CC994" s="2" t="s">
        <v>7491</v>
      </c>
      <c r="CD994" t="s">
        <v>4228</v>
      </c>
      <c r="CF994" t="s">
        <v>119</v>
      </c>
      <c r="CG994" t="s">
        <v>120</v>
      </c>
      <c r="CH994" s="3">
        <v>96950</v>
      </c>
      <c r="CI994" s="4">
        <v>9.75</v>
      </c>
      <c r="CJ994" s="4">
        <v>9.75</v>
      </c>
      <c r="CK994" s="4">
        <v>14.63</v>
      </c>
      <c r="CL994" s="4">
        <v>14.63</v>
      </c>
      <c r="CM994" t="s">
        <v>136</v>
      </c>
      <c r="CN994" t="s">
        <v>240</v>
      </c>
      <c r="CO994" t="s">
        <v>137</v>
      </c>
      <c r="CQ994" t="s">
        <v>138</v>
      </c>
      <c r="CR994" t="s">
        <v>138</v>
      </c>
      <c r="CS994" t="s">
        <v>139</v>
      </c>
      <c r="CT994" t="s">
        <v>138</v>
      </c>
      <c r="CU994" t="s">
        <v>139</v>
      </c>
      <c r="CV994" t="s">
        <v>138</v>
      </c>
      <c r="CW994" t="s">
        <v>139</v>
      </c>
      <c r="CX994" t="s">
        <v>7492</v>
      </c>
      <c r="CY994" s="10">
        <v>16702346526</v>
      </c>
      <c r="CZ994" t="s">
        <v>4235</v>
      </c>
      <c r="DA994" t="s">
        <v>139</v>
      </c>
      <c r="DB994" t="s">
        <v>138</v>
      </c>
      <c r="DC994" t="s">
        <v>115</v>
      </c>
    </row>
    <row r="995" spans="1:112" ht="14.45" customHeight="1" x14ac:dyDescent="0.25">
      <c r="A995" t="s">
        <v>7952</v>
      </c>
      <c r="B995" t="s">
        <v>158</v>
      </c>
      <c r="C995" s="1">
        <v>45601</v>
      </c>
      <c r="D995" s="1">
        <v>45642</v>
      </c>
      <c r="E995" t="s">
        <v>114</v>
      </c>
      <c r="G995" t="s">
        <v>115</v>
      </c>
      <c r="H995" t="s">
        <v>115</v>
      </c>
      <c r="I995" t="s">
        <v>115</v>
      </c>
      <c r="J995" t="s">
        <v>3171</v>
      </c>
      <c r="K995" t="s">
        <v>3172</v>
      </c>
      <c r="L995" t="s">
        <v>3173</v>
      </c>
      <c r="M995" t="s">
        <v>3174</v>
      </c>
      <c r="N995" t="s">
        <v>128</v>
      </c>
      <c r="O995" t="s">
        <v>120</v>
      </c>
      <c r="P995" s="3">
        <v>96950</v>
      </c>
      <c r="Q995" t="s">
        <v>121</v>
      </c>
      <c r="R995" t="s">
        <v>139</v>
      </c>
      <c r="S995" s="10">
        <v>16702355009</v>
      </c>
      <c r="U995" t="s">
        <v>3175</v>
      </c>
      <c r="V995">
        <v>561320</v>
      </c>
      <c r="W995" t="s">
        <v>532</v>
      </c>
      <c r="X995" t="s">
        <v>138</v>
      </c>
      <c r="Y995" t="s">
        <v>1350</v>
      </c>
      <c r="Z995" t="s">
        <v>1351</v>
      </c>
      <c r="AA995" t="s">
        <v>1352</v>
      </c>
      <c r="AB995" t="s">
        <v>1191</v>
      </c>
      <c r="AC995" t="s">
        <v>3173</v>
      </c>
      <c r="AD995" t="s">
        <v>3174</v>
      </c>
      <c r="AE995" t="s">
        <v>128</v>
      </c>
      <c r="AF995" t="s">
        <v>120</v>
      </c>
      <c r="AG995" s="3">
        <v>96950</v>
      </c>
      <c r="AH995" t="s">
        <v>121</v>
      </c>
      <c r="AJ995" s="10">
        <v>16702355009</v>
      </c>
      <c r="AL995" t="s">
        <v>3176</v>
      </c>
      <c r="BD995" t="str">
        <f>"37-2011.00"</f>
        <v>37-2011.00</v>
      </c>
      <c r="BE995" t="s">
        <v>1133</v>
      </c>
      <c r="BF995" t="s">
        <v>3177</v>
      </c>
      <c r="BG995" t="s">
        <v>3178</v>
      </c>
      <c r="BH995">
        <v>10</v>
      </c>
      <c r="BJ995" s="1">
        <v>45658</v>
      </c>
      <c r="BK995" s="1">
        <v>46022</v>
      </c>
      <c r="BN995">
        <v>35</v>
      </c>
      <c r="BO995">
        <v>0</v>
      </c>
      <c r="BP995">
        <v>7</v>
      </c>
      <c r="BQ995">
        <v>7</v>
      </c>
      <c r="BR995">
        <v>7</v>
      </c>
      <c r="BS995">
        <v>7</v>
      </c>
      <c r="BT995">
        <v>7</v>
      </c>
      <c r="BU995">
        <v>0</v>
      </c>
      <c r="BV995" t="str">
        <f>"7:00 AM"</f>
        <v>7:00 AM</v>
      </c>
      <c r="BW995" t="str">
        <f>"3:00 PM"</f>
        <v>3:00 PM</v>
      </c>
      <c r="BX995" t="s">
        <v>240</v>
      </c>
      <c r="BY995">
        <v>0</v>
      </c>
      <c r="BZ995">
        <v>12</v>
      </c>
      <c r="CA995" t="s">
        <v>115</v>
      </c>
      <c r="CC995" t="s">
        <v>7953</v>
      </c>
      <c r="CD995" t="s">
        <v>7954</v>
      </c>
      <c r="CE995" t="s">
        <v>7955</v>
      </c>
      <c r="CF995" t="s">
        <v>128</v>
      </c>
      <c r="CG995" t="s">
        <v>120</v>
      </c>
      <c r="CH995" s="3">
        <v>96950</v>
      </c>
      <c r="CI995" s="4">
        <v>8.2899999999999991</v>
      </c>
      <c r="CJ995" s="4">
        <v>8.2899999999999991</v>
      </c>
      <c r="CK995" s="4">
        <v>12.44</v>
      </c>
      <c r="CL995" s="4">
        <v>12.44</v>
      </c>
      <c r="CM995" t="s">
        <v>136</v>
      </c>
      <c r="CN995" t="s">
        <v>3180</v>
      </c>
      <c r="CO995" t="s">
        <v>137</v>
      </c>
      <c r="CQ995" t="s">
        <v>115</v>
      </c>
      <c r="CR995" t="s">
        <v>138</v>
      </c>
      <c r="CS995" t="s">
        <v>139</v>
      </c>
      <c r="CT995" t="s">
        <v>138</v>
      </c>
      <c r="CU995" t="s">
        <v>139</v>
      </c>
      <c r="CV995" t="s">
        <v>138</v>
      </c>
      <c r="CW995" t="s">
        <v>139</v>
      </c>
      <c r="CX995" t="s">
        <v>3181</v>
      </c>
      <c r="CY995" s="10">
        <v>16702355009</v>
      </c>
      <c r="CZ995" t="s">
        <v>3176</v>
      </c>
      <c r="DA995" t="s">
        <v>139</v>
      </c>
      <c r="DB995" t="s">
        <v>138</v>
      </c>
      <c r="DC995" t="s">
        <v>138</v>
      </c>
    </row>
    <row r="996" spans="1:112" ht="14.45" customHeight="1" x14ac:dyDescent="0.25">
      <c r="A996" t="s">
        <v>8836</v>
      </c>
      <c r="B996" t="s">
        <v>248</v>
      </c>
      <c r="C996" s="1">
        <v>45600</v>
      </c>
      <c r="D996" s="1">
        <v>45642</v>
      </c>
      <c r="E996" t="s">
        <v>210</v>
      </c>
      <c r="F996" s="1">
        <v>45657</v>
      </c>
      <c r="G996" t="s">
        <v>115</v>
      </c>
      <c r="H996" t="s">
        <v>115</v>
      </c>
      <c r="I996" t="s">
        <v>115</v>
      </c>
      <c r="J996" t="s">
        <v>4640</v>
      </c>
      <c r="K996" t="s">
        <v>4641</v>
      </c>
      <c r="L996" t="s">
        <v>144</v>
      </c>
      <c r="N996" t="s">
        <v>145</v>
      </c>
      <c r="O996" t="s">
        <v>120</v>
      </c>
      <c r="P996" s="3">
        <v>96951</v>
      </c>
      <c r="Q996" t="s">
        <v>121</v>
      </c>
      <c r="S996" s="10">
        <v>16705320350</v>
      </c>
      <c r="U996" t="s">
        <v>4642</v>
      </c>
      <c r="V996">
        <v>445110</v>
      </c>
      <c r="W996" t="s">
        <v>123</v>
      </c>
      <c r="Y996" t="s">
        <v>147</v>
      </c>
      <c r="Z996" t="s">
        <v>148</v>
      </c>
      <c r="AA996" t="s">
        <v>149</v>
      </c>
      <c r="AB996" t="s">
        <v>1986</v>
      </c>
      <c r="AC996" t="s">
        <v>144</v>
      </c>
      <c r="AE996" t="s">
        <v>145</v>
      </c>
      <c r="AF996" t="s">
        <v>120</v>
      </c>
      <c r="AG996" s="3">
        <v>96951</v>
      </c>
      <c r="AH996" t="s">
        <v>121</v>
      </c>
      <c r="AJ996" s="10">
        <v>16705320350</v>
      </c>
      <c r="AL996" t="s">
        <v>4643</v>
      </c>
      <c r="BD996" t="str">
        <f>"51-9198.00"</f>
        <v>51-9198.00</v>
      </c>
      <c r="BE996" t="s">
        <v>2301</v>
      </c>
      <c r="BF996" t="s">
        <v>4644</v>
      </c>
      <c r="BG996" t="s">
        <v>4645</v>
      </c>
      <c r="BH996">
        <v>3</v>
      </c>
      <c r="BI996">
        <v>3</v>
      </c>
      <c r="BJ996" s="1">
        <v>45659</v>
      </c>
      <c r="BK996" s="1">
        <v>46023</v>
      </c>
      <c r="BL996" s="1">
        <v>45659</v>
      </c>
      <c r="BM996" s="1">
        <v>46023</v>
      </c>
      <c r="BN996">
        <v>40</v>
      </c>
      <c r="BO996">
        <v>0</v>
      </c>
      <c r="BP996">
        <v>7</v>
      </c>
      <c r="BQ996">
        <v>7</v>
      </c>
      <c r="BR996">
        <v>7</v>
      </c>
      <c r="BS996">
        <v>7</v>
      </c>
      <c r="BT996">
        <v>7</v>
      </c>
      <c r="BU996">
        <v>5</v>
      </c>
      <c r="BV996" t="str">
        <f>"8:00 AM"</f>
        <v>8:00 AM</v>
      </c>
      <c r="BW996" t="str">
        <f>"4:00 PM"</f>
        <v>4:00 PM</v>
      </c>
      <c r="BX996" t="s">
        <v>240</v>
      </c>
      <c r="BY996">
        <v>0</v>
      </c>
      <c r="BZ996">
        <v>3</v>
      </c>
      <c r="CA996" t="s">
        <v>115</v>
      </c>
      <c r="CC996" t="s">
        <v>4646</v>
      </c>
      <c r="CD996" t="s">
        <v>155</v>
      </c>
      <c r="CF996" t="s">
        <v>145</v>
      </c>
      <c r="CG996" t="s">
        <v>120</v>
      </c>
      <c r="CH996" s="3">
        <v>96951</v>
      </c>
      <c r="CI996" s="4">
        <v>8.23</v>
      </c>
      <c r="CJ996" s="4">
        <v>8.23</v>
      </c>
      <c r="CK996" s="4">
        <v>12.35</v>
      </c>
      <c r="CL996" s="4">
        <v>12.35</v>
      </c>
      <c r="CM996" t="s">
        <v>136</v>
      </c>
      <c r="CN996" t="s">
        <v>139</v>
      </c>
      <c r="CO996" t="s">
        <v>137</v>
      </c>
      <c r="CQ996" t="s">
        <v>115</v>
      </c>
      <c r="CR996" t="s">
        <v>138</v>
      </c>
      <c r="CS996" t="s">
        <v>138</v>
      </c>
      <c r="CT996" t="s">
        <v>138</v>
      </c>
      <c r="CU996" t="s">
        <v>139</v>
      </c>
      <c r="CV996" t="s">
        <v>138</v>
      </c>
      <c r="CW996" t="s">
        <v>139</v>
      </c>
      <c r="CX996" t="s">
        <v>2545</v>
      </c>
      <c r="CY996" s="10">
        <v>16705320350</v>
      </c>
      <c r="CZ996" t="s">
        <v>4643</v>
      </c>
      <c r="DA996" t="s">
        <v>139</v>
      </c>
      <c r="DB996" t="s">
        <v>138</v>
      </c>
      <c r="DC996" t="s">
        <v>115</v>
      </c>
    </row>
    <row r="997" spans="1:112" ht="14.45" customHeight="1" x14ac:dyDescent="0.25">
      <c r="A997" t="s">
        <v>8837</v>
      </c>
      <c r="B997" t="s">
        <v>158</v>
      </c>
      <c r="C997" s="1">
        <v>45580</v>
      </c>
      <c r="D997" s="1">
        <v>45642</v>
      </c>
      <c r="E997" t="s">
        <v>114</v>
      </c>
      <c r="G997" t="s">
        <v>138</v>
      </c>
      <c r="H997" t="s">
        <v>115</v>
      </c>
      <c r="I997" t="s">
        <v>115</v>
      </c>
      <c r="J997" t="s">
        <v>1572</v>
      </c>
      <c r="K997" t="s">
        <v>1573</v>
      </c>
      <c r="L997" t="s">
        <v>1574</v>
      </c>
      <c r="N997" t="s">
        <v>128</v>
      </c>
      <c r="O997" t="s">
        <v>120</v>
      </c>
      <c r="P997" s="3">
        <v>96950</v>
      </c>
      <c r="Q997" t="s">
        <v>121</v>
      </c>
      <c r="R997" t="s">
        <v>8838</v>
      </c>
      <c r="S997" s="10">
        <v>16702343207</v>
      </c>
      <c r="U997" t="s">
        <v>1576</v>
      </c>
      <c r="V997">
        <v>61111</v>
      </c>
      <c r="W997" t="s">
        <v>123</v>
      </c>
      <c r="Y997" t="s">
        <v>1577</v>
      </c>
      <c r="Z997" t="s">
        <v>1578</v>
      </c>
      <c r="AA997" t="s">
        <v>1579</v>
      </c>
      <c r="AB997" t="s">
        <v>126</v>
      </c>
      <c r="AC997" t="s">
        <v>1574</v>
      </c>
      <c r="AE997" t="s">
        <v>128</v>
      </c>
      <c r="AF997" t="s">
        <v>120</v>
      </c>
      <c r="AG997" s="3">
        <v>96950</v>
      </c>
      <c r="AH997" t="s">
        <v>121</v>
      </c>
      <c r="AI997" t="s">
        <v>1575</v>
      </c>
      <c r="AJ997" s="10">
        <v>16702343207</v>
      </c>
      <c r="AL997" t="s">
        <v>1580</v>
      </c>
      <c r="BD997" t="str">
        <f>"25-2022.00"</f>
        <v>25-2022.00</v>
      </c>
      <c r="BE997" t="s">
        <v>1179</v>
      </c>
      <c r="BF997" t="s">
        <v>8839</v>
      </c>
      <c r="BG997" t="s">
        <v>8840</v>
      </c>
      <c r="BH997">
        <v>1</v>
      </c>
      <c r="BJ997" s="1">
        <v>45641</v>
      </c>
      <c r="BK997" s="1">
        <v>46005</v>
      </c>
      <c r="BN997">
        <v>40</v>
      </c>
      <c r="BO997">
        <v>0</v>
      </c>
      <c r="BP997">
        <v>8</v>
      </c>
      <c r="BQ997">
        <v>8</v>
      </c>
      <c r="BR997">
        <v>8</v>
      </c>
      <c r="BS997">
        <v>8</v>
      </c>
      <c r="BT997">
        <v>8</v>
      </c>
      <c r="BU997">
        <v>0</v>
      </c>
      <c r="BV997" t="str">
        <f>"8:00 AM"</f>
        <v>8:00 AM</v>
      </c>
      <c r="BW997" t="str">
        <f>"5:00 PM"</f>
        <v>5:00 PM</v>
      </c>
      <c r="BX997" t="s">
        <v>360</v>
      </c>
      <c r="BY997">
        <v>0</v>
      </c>
      <c r="BZ997">
        <v>12</v>
      </c>
      <c r="CA997" t="s">
        <v>115</v>
      </c>
      <c r="CC997" s="2" t="s">
        <v>8841</v>
      </c>
      <c r="CD997" t="s">
        <v>8842</v>
      </c>
      <c r="CF997" t="s">
        <v>128</v>
      </c>
      <c r="CG997" t="s">
        <v>120</v>
      </c>
      <c r="CH997" s="3">
        <v>96950</v>
      </c>
      <c r="CI997" s="4">
        <v>20.89</v>
      </c>
      <c r="CJ997" s="4">
        <v>20.89</v>
      </c>
      <c r="CK997" s="4">
        <v>31.33</v>
      </c>
      <c r="CL997" s="4">
        <v>31.33</v>
      </c>
      <c r="CM997" t="s">
        <v>136</v>
      </c>
      <c r="CN997" t="s">
        <v>4523</v>
      </c>
      <c r="CO997" t="s">
        <v>137</v>
      </c>
      <c r="CQ997" t="s">
        <v>115</v>
      </c>
      <c r="CR997" t="s">
        <v>138</v>
      </c>
      <c r="CS997" t="s">
        <v>139</v>
      </c>
      <c r="CT997" t="s">
        <v>138</v>
      </c>
      <c r="CU997" t="s">
        <v>139</v>
      </c>
      <c r="CV997" t="s">
        <v>138</v>
      </c>
      <c r="CW997" t="s">
        <v>139</v>
      </c>
      <c r="CX997" t="s">
        <v>1587</v>
      </c>
      <c r="CY997" s="10">
        <v>16702343207</v>
      </c>
      <c r="CZ997" t="s">
        <v>4524</v>
      </c>
      <c r="DA997" t="s">
        <v>139</v>
      </c>
      <c r="DB997" t="s">
        <v>138</v>
      </c>
      <c r="DC997" t="s">
        <v>115</v>
      </c>
    </row>
    <row r="998" spans="1:112" ht="14.45" customHeight="1" x14ac:dyDescent="0.25">
      <c r="A998" t="s">
        <v>8854</v>
      </c>
      <c r="B998" t="s">
        <v>248</v>
      </c>
      <c r="C998" s="1">
        <v>45588</v>
      </c>
      <c r="D998" s="1">
        <v>45642</v>
      </c>
      <c r="E998" t="s">
        <v>114</v>
      </c>
      <c r="G998" t="s">
        <v>115</v>
      </c>
      <c r="H998" t="s">
        <v>115</v>
      </c>
      <c r="I998" t="s">
        <v>115</v>
      </c>
      <c r="J998" t="s">
        <v>8855</v>
      </c>
      <c r="L998" t="s">
        <v>8856</v>
      </c>
      <c r="M998" t="s">
        <v>8856</v>
      </c>
      <c r="N998" t="s">
        <v>119</v>
      </c>
      <c r="O998" t="s">
        <v>120</v>
      </c>
      <c r="P998" s="3">
        <v>96950</v>
      </c>
      <c r="Q998" t="s">
        <v>121</v>
      </c>
      <c r="S998" s="10">
        <v>16702346445</v>
      </c>
      <c r="T998">
        <v>2263</v>
      </c>
      <c r="U998" t="s">
        <v>8857</v>
      </c>
      <c r="V998">
        <v>53111</v>
      </c>
      <c r="W998" t="s">
        <v>123</v>
      </c>
      <c r="Y998" t="s">
        <v>676</v>
      </c>
      <c r="Z998" t="s">
        <v>677</v>
      </c>
      <c r="AB998" t="s">
        <v>678</v>
      </c>
      <c r="AC998" t="s">
        <v>8856</v>
      </c>
      <c r="AD998" t="s">
        <v>8856</v>
      </c>
      <c r="AE998" t="s">
        <v>119</v>
      </c>
      <c r="AF998" t="s">
        <v>120</v>
      </c>
      <c r="AG998" s="3">
        <v>96950</v>
      </c>
      <c r="AH998" t="s">
        <v>121</v>
      </c>
      <c r="AJ998" s="10">
        <v>16702346445</v>
      </c>
      <c r="AK998">
        <v>2263</v>
      </c>
      <c r="AL998" t="s">
        <v>680</v>
      </c>
      <c r="BD998" t="str">
        <f>"37-2011.00"</f>
        <v>37-2011.00</v>
      </c>
      <c r="BE998" t="s">
        <v>1133</v>
      </c>
      <c r="BF998" t="s">
        <v>8858</v>
      </c>
      <c r="BG998" t="s">
        <v>2987</v>
      </c>
      <c r="BH998">
        <v>1</v>
      </c>
      <c r="BI998">
        <v>1</v>
      </c>
      <c r="BJ998" s="1">
        <v>45627</v>
      </c>
      <c r="BK998" s="1">
        <v>45991</v>
      </c>
      <c r="BL998" s="1">
        <v>45642</v>
      </c>
      <c r="BM998" s="1">
        <v>45991</v>
      </c>
      <c r="BN998">
        <v>40</v>
      </c>
      <c r="BO998">
        <v>0</v>
      </c>
      <c r="BP998">
        <v>8</v>
      </c>
      <c r="BQ998">
        <v>8</v>
      </c>
      <c r="BR998">
        <v>8</v>
      </c>
      <c r="BS998">
        <v>8</v>
      </c>
      <c r="BT998">
        <v>8</v>
      </c>
      <c r="BU998">
        <v>0</v>
      </c>
      <c r="BV998" t="str">
        <f>"8:00 AM"</f>
        <v>8:00 AM</v>
      </c>
      <c r="BW998" t="str">
        <f>"5:00 PM"</f>
        <v>5:00 PM</v>
      </c>
      <c r="BX998" t="s">
        <v>240</v>
      </c>
      <c r="BY998">
        <v>0</v>
      </c>
      <c r="BZ998">
        <v>6</v>
      </c>
      <c r="CA998" t="s">
        <v>115</v>
      </c>
      <c r="CC998" t="s">
        <v>8859</v>
      </c>
      <c r="CD998" t="s">
        <v>8856</v>
      </c>
      <c r="CE998" t="s">
        <v>8856</v>
      </c>
      <c r="CF998" t="s">
        <v>119</v>
      </c>
      <c r="CG998" t="s">
        <v>120</v>
      </c>
      <c r="CH998" s="3">
        <v>96950</v>
      </c>
      <c r="CI998" s="4">
        <v>8.2899999999999991</v>
      </c>
      <c r="CJ998" s="4">
        <v>9</v>
      </c>
      <c r="CK998" s="4">
        <v>12.45</v>
      </c>
      <c r="CL998" s="4">
        <v>13.5</v>
      </c>
      <c r="CM998" t="s">
        <v>136</v>
      </c>
      <c r="CN998" t="s">
        <v>8860</v>
      </c>
      <c r="CO998" t="s">
        <v>137</v>
      </c>
      <c r="CQ998" t="s">
        <v>115</v>
      </c>
      <c r="CR998" t="s">
        <v>138</v>
      </c>
      <c r="CS998" t="s">
        <v>139</v>
      </c>
      <c r="CT998" t="s">
        <v>138</v>
      </c>
      <c r="CU998" t="s">
        <v>139</v>
      </c>
      <c r="CV998" t="s">
        <v>138</v>
      </c>
      <c r="CW998" t="s">
        <v>139</v>
      </c>
      <c r="CX998" t="s">
        <v>13932</v>
      </c>
      <c r="CY998" s="10">
        <v>16702346445</v>
      </c>
      <c r="CZ998" t="s">
        <v>680</v>
      </c>
      <c r="DA998" t="s">
        <v>139</v>
      </c>
      <c r="DB998" t="s">
        <v>138</v>
      </c>
      <c r="DC998" t="s">
        <v>115</v>
      </c>
      <c r="DD998" t="s">
        <v>676</v>
      </c>
      <c r="DE998" t="s">
        <v>677</v>
      </c>
      <c r="DG998" t="s">
        <v>8855</v>
      </c>
      <c r="DH998" t="s">
        <v>680</v>
      </c>
    </row>
    <row r="999" spans="1:112" ht="14.45" customHeight="1" x14ac:dyDescent="0.25">
      <c r="A999" t="s">
        <v>9115</v>
      </c>
      <c r="B999" t="s">
        <v>248</v>
      </c>
      <c r="C999" s="1">
        <v>45600</v>
      </c>
      <c r="D999" s="1">
        <v>45642</v>
      </c>
      <c r="E999" t="s">
        <v>114</v>
      </c>
      <c r="G999" t="s">
        <v>115</v>
      </c>
      <c r="H999" t="s">
        <v>115</v>
      </c>
      <c r="I999" t="s">
        <v>115</v>
      </c>
      <c r="J999" t="s">
        <v>4640</v>
      </c>
      <c r="K999" t="s">
        <v>4641</v>
      </c>
      <c r="L999" t="s">
        <v>144</v>
      </c>
      <c r="N999" t="s">
        <v>145</v>
      </c>
      <c r="O999" t="s">
        <v>120</v>
      </c>
      <c r="P999" s="3">
        <v>96951</v>
      </c>
      <c r="Q999" t="s">
        <v>121</v>
      </c>
      <c r="S999" s="10">
        <v>16705320350</v>
      </c>
      <c r="U999" t="s">
        <v>4642</v>
      </c>
      <c r="V999">
        <v>445110</v>
      </c>
      <c r="W999" t="s">
        <v>123</v>
      </c>
      <c r="Y999" t="s">
        <v>147</v>
      </c>
      <c r="Z999" t="s">
        <v>148</v>
      </c>
      <c r="AA999" t="s">
        <v>149</v>
      </c>
      <c r="AB999" t="s">
        <v>1986</v>
      </c>
      <c r="AC999" t="s">
        <v>144</v>
      </c>
      <c r="AE999" t="s">
        <v>145</v>
      </c>
      <c r="AF999" t="s">
        <v>120</v>
      </c>
      <c r="AG999" s="3">
        <v>96951</v>
      </c>
      <c r="AH999" t="s">
        <v>121</v>
      </c>
      <c r="AJ999" s="10">
        <v>16705320350</v>
      </c>
      <c r="AL999" t="s">
        <v>4643</v>
      </c>
      <c r="BD999" t="str">
        <f>"51-9198.00"</f>
        <v>51-9198.00</v>
      </c>
      <c r="BE999" t="s">
        <v>2301</v>
      </c>
      <c r="BF999" t="s">
        <v>4644</v>
      </c>
      <c r="BG999" t="s">
        <v>4645</v>
      </c>
      <c r="BH999">
        <v>3</v>
      </c>
      <c r="BI999">
        <v>3</v>
      </c>
      <c r="BJ999" s="1">
        <v>45658</v>
      </c>
      <c r="BK999" s="1">
        <v>46022</v>
      </c>
      <c r="BL999" s="1">
        <v>45658</v>
      </c>
      <c r="BM999" s="1">
        <v>46022</v>
      </c>
      <c r="BN999">
        <v>40</v>
      </c>
      <c r="BO999">
        <v>0</v>
      </c>
      <c r="BP999">
        <v>7</v>
      </c>
      <c r="BQ999">
        <v>7</v>
      </c>
      <c r="BR999">
        <v>7</v>
      </c>
      <c r="BS999">
        <v>7</v>
      </c>
      <c r="BT999">
        <v>7</v>
      </c>
      <c r="BU999">
        <v>5</v>
      </c>
      <c r="BV999" t="str">
        <f>"7:00 AM"</f>
        <v>7:00 AM</v>
      </c>
      <c r="BW999" t="str">
        <f>"4:00 PM"</f>
        <v>4:00 PM</v>
      </c>
      <c r="BX999" t="s">
        <v>240</v>
      </c>
      <c r="BY999">
        <v>0</v>
      </c>
      <c r="BZ999">
        <v>3</v>
      </c>
      <c r="CA999" t="s">
        <v>115</v>
      </c>
      <c r="CC999" t="s">
        <v>4646</v>
      </c>
      <c r="CD999" t="s">
        <v>155</v>
      </c>
      <c r="CF999" t="s">
        <v>145</v>
      </c>
      <c r="CG999" t="s">
        <v>120</v>
      </c>
      <c r="CH999" s="3">
        <v>96951</v>
      </c>
      <c r="CI999" s="4">
        <v>8.23</v>
      </c>
      <c r="CJ999" s="4">
        <v>8.23</v>
      </c>
      <c r="CK999" s="4">
        <v>12.35</v>
      </c>
      <c r="CL999" s="4">
        <v>12.35</v>
      </c>
      <c r="CM999" t="s">
        <v>136</v>
      </c>
      <c r="CN999" t="s">
        <v>139</v>
      </c>
      <c r="CO999" t="s">
        <v>137</v>
      </c>
      <c r="CQ999" t="s">
        <v>115</v>
      </c>
      <c r="CR999" t="s">
        <v>138</v>
      </c>
      <c r="CS999" t="s">
        <v>138</v>
      </c>
      <c r="CT999" t="s">
        <v>138</v>
      </c>
      <c r="CU999" t="s">
        <v>139</v>
      </c>
      <c r="CV999" t="s">
        <v>138</v>
      </c>
      <c r="CW999" t="s">
        <v>139</v>
      </c>
      <c r="CX999" t="s">
        <v>2545</v>
      </c>
      <c r="CY999" s="10">
        <v>16705320350</v>
      </c>
      <c r="CZ999" t="s">
        <v>4643</v>
      </c>
      <c r="DA999" t="s">
        <v>139</v>
      </c>
      <c r="DB999" t="s">
        <v>138</v>
      </c>
      <c r="DC999" t="s">
        <v>115</v>
      </c>
    </row>
    <row r="1000" spans="1:112" ht="14.45" customHeight="1" x14ac:dyDescent="0.25">
      <c r="A1000" t="s">
        <v>12180</v>
      </c>
      <c r="B1000" t="s">
        <v>113</v>
      </c>
      <c r="C1000" s="1">
        <v>45502</v>
      </c>
      <c r="D1000" s="1">
        <v>45642</v>
      </c>
      <c r="E1000" t="s">
        <v>210</v>
      </c>
      <c r="F1000" s="1">
        <v>45565</v>
      </c>
      <c r="G1000" t="s">
        <v>138</v>
      </c>
      <c r="H1000" t="s">
        <v>115</v>
      </c>
      <c r="I1000" t="s">
        <v>115</v>
      </c>
      <c r="J1000" t="s">
        <v>915</v>
      </c>
      <c r="L1000" t="s">
        <v>916</v>
      </c>
      <c r="M1000" t="s">
        <v>917</v>
      </c>
      <c r="N1000" t="s">
        <v>119</v>
      </c>
      <c r="O1000" t="s">
        <v>120</v>
      </c>
      <c r="P1000" s="3">
        <v>96950</v>
      </c>
      <c r="Q1000" t="s">
        <v>121</v>
      </c>
      <c r="S1000" s="10">
        <v>16702345828</v>
      </c>
      <c r="U1000" t="s">
        <v>918</v>
      </c>
      <c r="V1000">
        <v>2362</v>
      </c>
      <c r="W1000" t="s">
        <v>123</v>
      </c>
      <c r="Y1000" t="s">
        <v>919</v>
      </c>
      <c r="Z1000" t="s">
        <v>920</v>
      </c>
      <c r="AB1000" t="s">
        <v>295</v>
      </c>
      <c r="AC1000" t="s">
        <v>916</v>
      </c>
      <c r="AD1000" t="s">
        <v>917</v>
      </c>
      <c r="AE1000" t="s">
        <v>119</v>
      </c>
      <c r="AF1000" t="s">
        <v>120</v>
      </c>
      <c r="AG1000" s="3">
        <v>96950</v>
      </c>
      <c r="AH1000" t="s">
        <v>121</v>
      </c>
      <c r="AJ1000" s="10">
        <v>16702345828</v>
      </c>
      <c r="AL1000" t="s">
        <v>921</v>
      </c>
      <c r="AM1000" t="s">
        <v>400</v>
      </c>
      <c r="AN1000" t="s">
        <v>255</v>
      </c>
      <c r="AO1000" t="s">
        <v>922</v>
      </c>
      <c r="AQ1000" t="s">
        <v>12181</v>
      </c>
      <c r="AR1000" t="s">
        <v>924</v>
      </c>
      <c r="AS1000" t="s">
        <v>119</v>
      </c>
      <c r="AT1000" t="s">
        <v>120</v>
      </c>
      <c r="AU1000" s="3">
        <v>96950</v>
      </c>
      <c r="AV1000" t="s">
        <v>121</v>
      </c>
      <c r="AX1000">
        <v>16702872946</v>
      </c>
      <c r="AZ1000" t="s">
        <v>925</v>
      </c>
      <c r="BA1000" t="s">
        <v>926</v>
      </c>
      <c r="BD1000" t="str">
        <f>"47-2051.00"</f>
        <v>47-2051.00</v>
      </c>
      <c r="BE1000" t="s">
        <v>1791</v>
      </c>
      <c r="BF1000" t="s">
        <v>12182</v>
      </c>
      <c r="BG1000" t="s">
        <v>5181</v>
      </c>
      <c r="BH1000">
        <v>1</v>
      </c>
      <c r="BJ1000" s="1">
        <v>45566</v>
      </c>
      <c r="BK1000" s="1">
        <v>46660</v>
      </c>
      <c r="BN1000">
        <v>40</v>
      </c>
      <c r="BO1000">
        <v>0</v>
      </c>
      <c r="BP1000">
        <v>8</v>
      </c>
      <c r="BQ1000">
        <v>8</v>
      </c>
      <c r="BR1000">
        <v>8</v>
      </c>
      <c r="BS1000">
        <v>8</v>
      </c>
      <c r="BT1000">
        <v>8</v>
      </c>
      <c r="BU1000">
        <v>0</v>
      </c>
      <c r="BV1000" t="str">
        <f>"8:00 AM"</f>
        <v>8:00 AM</v>
      </c>
      <c r="BW1000" t="str">
        <f>"5:00 PM"</f>
        <v>5:00 PM</v>
      </c>
      <c r="BX1000" t="s">
        <v>240</v>
      </c>
      <c r="BY1000">
        <v>0</v>
      </c>
      <c r="BZ1000">
        <v>3</v>
      </c>
      <c r="CA1000" t="s">
        <v>115</v>
      </c>
      <c r="CC1000" t="s">
        <v>191</v>
      </c>
      <c r="CD1000" t="s">
        <v>916</v>
      </c>
      <c r="CE1000" t="s">
        <v>917</v>
      </c>
      <c r="CF1000" t="s">
        <v>119</v>
      </c>
      <c r="CG1000" t="s">
        <v>120</v>
      </c>
      <c r="CH1000" s="3">
        <v>96950</v>
      </c>
      <c r="CI1000" s="4">
        <v>9.7799999999999994</v>
      </c>
      <c r="CJ1000" s="4">
        <v>9.7799999999999994</v>
      </c>
      <c r="CK1000" s="4">
        <v>14.67</v>
      </c>
      <c r="CL1000" s="4">
        <v>14.67</v>
      </c>
      <c r="CM1000" t="s">
        <v>136</v>
      </c>
      <c r="CN1000" t="s">
        <v>191</v>
      </c>
      <c r="CO1000" t="s">
        <v>137</v>
      </c>
      <c r="CQ1000" t="s">
        <v>115</v>
      </c>
      <c r="CR1000" t="s">
        <v>138</v>
      </c>
      <c r="CS1000" t="s">
        <v>139</v>
      </c>
      <c r="CT1000" t="s">
        <v>138</v>
      </c>
      <c r="CU1000" t="s">
        <v>139</v>
      </c>
      <c r="CV1000" t="s">
        <v>138</v>
      </c>
      <c r="CW1000" t="s">
        <v>139</v>
      </c>
      <c r="CX1000" t="s">
        <v>930</v>
      </c>
      <c r="CY1000" s="10">
        <v>16702345828</v>
      </c>
      <c r="CZ1000" t="s">
        <v>921</v>
      </c>
      <c r="DA1000" t="s">
        <v>139</v>
      </c>
      <c r="DB1000" t="s">
        <v>138</v>
      </c>
      <c r="DC1000" t="s">
        <v>115</v>
      </c>
      <c r="DD1000" t="s">
        <v>255</v>
      </c>
      <c r="DE1000" t="s">
        <v>922</v>
      </c>
      <c r="DG1000" t="s">
        <v>926</v>
      </c>
      <c r="DH1000" t="s">
        <v>925</v>
      </c>
    </row>
    <row r="1001" spans="1:112" ht="14.45" customHeight="1" x14ac:dyDescent="0.25">
      <c r="A1001" t="s">
        <v>13599</v>
      </c>
      <c r="B1001" t="s">
        <v>248</v>
      </c>
      <c r="C1001" s="1">
        <v>45601</v>
      </c>
      <c r="D1001" s="1">
        <v>45642</v>
      </c>
      <c r="E1001" t="s">
        <v>210</v>
      </c>
      <c r="F1001" s="1">
        <v>45656</v>
      </c>
      <c r="G1001" t="s">
        <v>138</v>
      </c>
      <c r="H1001" t="s">
        <v>115</v>
      </c>
      <c r="I1001" t="s">
        <v>115</v>
      </c>
      <c r="J1001" t="s">
        <v>9659</v>
      </c>
      <c r="L1001" t="s">
        <v>9301</v>
      </c>
      <c r="N1001" t="s">
        <v>306</v>
      </c>
      <c r="O1001" t="s">
        <v>120</v>
      </c>
      <c r="P1001" s="3">
        <v>96950</v>
      </c>
      <c r="Q1001" t="s">
        <v>121</v>
      </c>
      <c r="S1001" s="10">
        <v>16704831971</v>
      </c>
      <c r="U1001" t="s">
        <v>9302</v>
      </c>
      <c r="V1001">
        <v>531120</v>
      </c>
      <c r="W1001" t="s">
        <v>123</v>
      </c>
      <c r="Y1001" t="s">
        <v>9660</v>
      </c>
      <c r="Z1001" t="s">
        <v>9661</v>
      </c>
      <c r="AB1001" t="s">
        <v>9662</v>
      </c>
      <c r="AC1001" t="s">
        <v>9301</v>
      </c>
      <c r="AE1001" t="s">
        <v>306</v>
      </c>
      <c r="AF1001" t="s">
        <v>120</v>
      </c>
      <c r="AG1001" s="3">
        <v>96950</v>
      </c>
      <c r="AH1001" t="s">
        <v>121</v>
      </c>
      <c r="AJ1001" s="10">
        <v>16704831971</v>
      </c>
      <c r="AL1001" t="s">
        <v>9306</v>
      </c>
      <c r="BD1001" t="str">
        <f>"49-9071.00"</f>
        <v>49-9071.00</v>
      </c>
      <c r="BE1001" t="s">
        <v>169</v>
      </c>
      <c r="BF1001" t="s">
        <v>9663</v>
      </c>
      <c r="BG1001" t="s">
        <v>169</v>
      </c>
      <c r="BH1001">
        <v>6</v>
      </c>
      <c r="BI1001">
        <v>6</v>
      </c>
      <c r="BJ1001" s="1">
        <v>45658</v>
      </c>
      <c r="BK1001" s="1">
        <v>46752</v>
      </c>
      <c r="BL1001" s="1">
        <v>45658</v>
      </c>
      <c r="BM1001" s="1">
        <v>46752</v>
      </c>
      <c r="BN1001">
        <v>35</v>
      </c>
      <c r="BO1001">
        <v>0</v>
      </c>
      <c r="BP1001">
        <v>7</v>
      </c>
      <c r="BQ1001">
        <v>7</v>
      </c>
      <c r="BR1001">
        <v>7</v>
      </c>
      <c r="BS1001">
        <v>7</v>
      </c>
      <c r="BT1001">
        <v>7</v>
      </c>
      <c r="BU1001">
        <v>0</v>
      </c>
      <c r="BV1001" t="str">
        <f>"8:00 AM"</f>
        <v>8:00 AM</v>
      </c>
      <c r="BW1001" t="str">
        <f>"5:00 PM"</f>
        <v>5:00 PM</v>
      </c>
      <c r="BX1001" t="s">
        <v>133</v>
      </c>
      <c r="BY1001">
        <v>0</v>
      </c>
      <c r="BZ1001">
        <v>12</v>
      </c>
      <c r="CA1001" t="s">
        <v>115</v>
      </c>
      <c r="CC1001" t="s">
        <v>13600</v>
      </c>
      <c r="CD1001" t="s">
        <v>8778</v>
      </c>
      <c r="CF1001" t="s">
        <v>306</v>
      </c>
      <c r="CG1001" t="s">
        <v>120</v>
      </c>
      <c r="CH1001" s="3">
        <v>96950</v>
      </c>
      <c r="CI1001" s="4">
        <v>9.75</v>
      </c>
      <c r="CJ1001" s="4">
        <v>9.75</v>
      </c>
      <c r="CK1001" s="4">
        <v>14.62</v>
      </c>
      <c r="CL1001" s="4">
        <v>14.62</v>
      </c>
      <c r="CM1001" t="s">
        <v>136</v>
      </c>
      <c r="CO1001" t="s">
        <v>137</v>
      </c>
      <c r="CQ1001" t="s">
        <v>115</v>
      </c>
      <c r="CR1001" t="s">
        <v>138</v>
      </c>
      <c r="CS1001" t="s">
        <v>139</v>
      </c>
      <c r="CT1001" t="s">
        <v>138</v>
      </c>
      <c r="CU1001" t="s">
        <v>139</v>
      </c>
      <c r="CV1001" t="s">
        <v>138</v>
      </c>
      <c r="CW1001" t="s">
        <v>139</v>
      </c>
      <c r="CX1001" t="s">
        <v>11288</v>
      </c>
      <c r="CY1001" s="10">
        <v>16704831971</v>
      </c>
      <c r="CZ1001" t="s">
        <v>9306</v>
      </c>
      <c r="DA1001" t="s">
        <v>139</v>
      </c>
      <c r="DB1001" t="s">
        <v>138</v>
      </c>
      <c r="DC1001" t="s">
        <v>115</v>
      </c>
      <c r="DD1001" t="s">
        <v>9303</v>
      </c>
      <c r="DE1001" t="s">
        <v>9304</v>
      </c>
      <c r="DG1001" t="s">
        <v>13601</v>
      </c>
      <c r="DH1001" t="s">
        <v>9306</v>
      </c>
    </row>
    <row r="1002" spans="1:112" ht="14.45" customHeight="1" x14ac:dyDescent="0.25">
      <c r="A1002" t="s">
        <v>13636</v>
      </c>
      <c r="B1002" t="s">
        <v>158</v>
      </c>
      <c r="C1002" s="1">
        <v>45620</v>
      </c>
      <c r="D1002" s="1">
        <v>45642</v>
      </c>
      <c r="E1002" t="s">
        <v>114</v>
      </c>
      <c r="G1002" t="s">
        <v>115</v>
      </c>
      <c r="H1002" t="s">
        <v>115</v>
      </c>
      <c r="I1002" t="s">
        <v>115</v>
      </c>
      <c r="J1002" t="s">
        <v>12442</v>
      </c>
      <c r="K1002" t="s">
        <v>12442</v>
      </c>
      <c r="L1002" t="s">
        <v>13637</v>
      </c>
      <c r="M1002" t="s">
        <v>2263</v>
      </c>
      <c r="N1002" t="s">
        <v>145</v>
      </c>
      <c r="O1002" t="s">
        <v>120</v>
      </c>
      <c r="P1002" s="3">
        <v>96951</v>
      </c>
      <c r="Q1002" t="s">
        <v>121</v>
      </c>
      <c r="S1002" s="10">
        <v>16707850100</v>
      </c>
      <c r="U1002" t="s">
        <v>3416</v>
      </c>
      <c r="V1002">
        <v>72251</v>
      </c>
      <c r="W1002" t="s">
        <v>123</v>
      </c>
      <c r="Y1002" t="s">
        <v>3417</v>
      </c>
      <c r="Z1002" t="s">
        <v>3418</v>
      </c>
      <c r="AB1002" t="s">
        <v>908</v>
      </c>
      <c r="AC1002" t="s">
        <v>13637</v>
      </c>
      <c r="AD1002" t="s">
        <v>2263</v>
      </c>
      <c r="AE1002" t="s">
        <v>145</v>
      </c>
      <c r="AF1002" t="s">
        <v>120</v>
      </c>
      <c r="AG1002" s="3">
        <v>96951</v>
      </c>
      <c r="AH1002" t="s">
        <v>121</v>
      </c>
      <c r="AJ1002" s="10">
        <v>16707850100</v>
      </c>
      <c r="AL1002" t="s">
        <v>2267</v>
      </c>
      <c r="BD1002" t="str">
        <f>"35-2014.00"</f>
        <v>35-2014.00</v>
      </c>
      <c r="BE1002" t="s">
        <v>221</v>
      </c>
      <c r="BF1002" t="s">
        <v>13638</v>
      </c>
      <c r="BG1002" t="s">
        <v>223</v>
      </c>
      <c r="BH1002">
        <v>2</v>
      </c>
      <c r="BJ1002" s="1">
        <v>45693</v>
      </c>
      <c r="BK1002" s="1">
        <v>46057</v>
      </c>
      <c r="BN1002">
        <v>35</v>
      </c>
      <c r="BO1002">
        <v>0</v>
      </c>
      <c r="BP1002">
        <v>7</v>
      </c>
      <c r="BQ1002">
        <v>7</v>
      </c>
      <c r="BR1002">
        <v>7</v>
      </c>
      <c r="BS1002">
        <v>7</v>
      </c>
      <c r="BT1002">
        <v>7</v>
      </c>
      <c r="BU1002">
        <v>0</v>
      </c>
      <c r="BV1002" t="str">
        <f>"6:00 AM"</f>
        <v>6:00 AM</v>
      </c>
      <c r="BW1002" t="str">
        <f>"2:00 PM"</f>
        <v>2:00 PM</v>
      </c>
      <c r="BX1002" t="s">
        <v>133</v>
      </c>
      <c r="BY1002">
        <v>0</v>
      </c>
      <c r="BZ1002">
        <v>12</v>
      </c>
      <c r="CA1002" t="s">
        <v>115</v>
      </c>
      <c r="CC1002" t="s">
        <v>13639</v>
      </c>
      <c r="CD1002" t="s">
        <v>13637</v>
      </c>
      <c r="CE1002" t="s">
        <v>2263</v>
      </c>
      <c r="CF1002" t="s">
        <v>145</v>
      </c>
      <c r="CG1002" t="s">
        <v>120</v>
      </c>
      <c r="CH1002" s="3">
        <v>96951</v>
      </c>
      <c r="CI1002" s="4">
        <v>8.85</v>
      </c>
      <c r="CJ1002" s="4">
        <v>8.85</v>
      </c>
      <c r="CK1002" s="4">
        <v>13.27</v>
      </c>
      <c r="CL1002" s="4">
        <v>13.27</v>
      </c>
      <c r="CM1002" t="s">
        <v>136</v>
      </c>
      <c r="CN1002" t="s">
        <v>139</v>
      </c>
      <c r="CO1002" t="s">
        <v>137</v>
      </c>
      <c r="CQ1002" t="s">
        <v>115</v>
      </c>
      <c r="CR1002" t="s">
        <v>138</v>
      </c>
      <c r="CS1002" t="s">
        <v>139</v>
      </c>
      <c r="CT1002" t="s">
        <v>138</v>
      </c>
      <c r="CU1002" t="s">
        <v>139</v>
      </c>
      <c r="CV1002" t="s">
        <v>138</v>
      </c>
      <c r="CW1002" t="s">
        <v>138</v>
      </c>
      <c r="CX1002" t="s">
        <v>139</v>
      </c>
      <c r="CY1002" s="10">
        <v>16707850100</v>
      </c>
      <c r="CZ1002" t="s">
        <v>3419</v>
      </c>
      <c r="DA1002" t="s">
        <v>331</v>
      </c>
      <c r="DB1002" t="s">
        <v>138</v>
      </c>
      <c r="DC1002" t="s">
        <v>115</v>
      </c>
    </row>
    <row r="1003" spans="1:112" ht="14.45" customHeight="1" x14ac:dyDescent="0.25">
      <c r="A1003" t="s">
        <v>1608</v>
      </c>
      <c r="B1003" t="s">
        <v>248</v>
      </c>
      <c r="C1003" s="1">
        <v>45595</v>
      </c>
      <c r="D1003" s="1">
        <v>45643</v>
      </c>
      <c r="E1003" t="s">
        <v>210</v>
      </c>
      <c r="F1003" s="1">
        <v>45715</v>
      </c>
      <c r="G1003" t="s">
        <v>115</v>
      </c>
      <c r="H1003" t="s">
        <v>115</v>
      </c>
      <c r="I1003" t="s">
        <v>115</v>
      </c>
      <c r="J1003" t="s">
        <v>194</v>
      </c>
      <c r="K1003" t="s">
        <v>139</v>
      </c>
      <c r="L1003" t="s">
        <v>1609</v>
      </c>
      <c r="M1003" t="s">
        <v>1610</v>
      </c>
      <c r="N1003" t="s">
        <v>119</v>
      </c>
      <c r="O1003" t="s">
        <v>120</v>
      </c>
      <c r="P1003" s="3">
        <v>96950</v>
      </c>
      <c r="Q1003" t="s">
        <v>121</v>
      </c>
      <c r="R1003" t="s">
        <v>139</v>
      </c>
      <c r="S1003" s="10">
        <v>16702346560</v>
      </c>
      <c r="U1003" t="s">
        <v>197</v>
      </c>
      <c r="V1003">
        <v>238220</v>
      </c>
      <c r="W1003" t="s">
        <v>123</v>
      </c>
      <c r="Y1003" t="s">
        <v>198</v>
      </c>
      <c r="Z1003" t="s">
        <v>199</v>
      </c>
      <c r="AA1003" t="s">
        <v>200</v>
      </c>
      <c r="AB1003" t="s">
        <v>201</v>
      </c>
      <c r="AC1003" t="s">
        <v>1609</v>
      </c>
      <c r="AD1003" t="s">
        <v>1610</v>
      </c>
      <c r="AE1003" t="s">
        <v>119</v>
      </c>
      <c r="AF1003" t="s">
        <v>120</v>
      </c>
      <c r="AG1003" s="3">
        <v>96950</v>
      </c>
      <c r="AH1003" t="s">
        <v>121</v>
      </c>
      <c r="AJ1003" s="10">
        <v>16702346560</v>
      </c>
      <c r="AL1003" t="s">
        <v>202</v>
      </c>
      <c r="BD1003" t="str">
        <f>"49-9071.00"</f>
        <v>49-9071.00</v>
      </c>
      <c r="BE1003" t="s">
        <v>169</v>
      </c>
      <c r="BF1003" t="s">
        <v>1611</v>
      </c>
      <c r="BG1003" t="s">
        <v>1612</v>
      </c>
      <c r="BH1003">
        <v>1</v>
      </c>
      <c r="BI1003">
        <v>1</v>
      </c>
      <c r="BJ1003" s="1">
        <v>45717</v>
      </c>
      <c r="BK1003" s="1">
        <v>46081</v>
      </c>
      <c r="BL1003" s="1">
        <v>45717</v>
      </c>
      <c r="BM1003" s="1">
        <v>46081</v>
      </c>
      <c r="BN1003">
        <v>35</v>
      </c>
      <c r="BO1003">
        <v>0</v>
      </c>
      <c r="BP1003">
        <v>7</v>
      </c>
      <c r="BQ1003">
        <v>7</v>
      </c>
      <c r="BR1003">
        <v>7</v>
      </c>
      <c r="BS1003">
        <v>7</v>
      </c>
      <c r="BT1003">
        <v>7</v>
      </c>
      <c r="BU1003">
        <v>0</v>
      </c>
      <c r="BV1003" t="str">
        <f>"8:00 AM"</f>
        <v>8:00 AM</v>
      </c>
      <c r="BW1003" t="str">
        <f>"4:00 PM"</f>
        <v>4:00 PM</v>
      </c>
      <c r="BX1003" t="s">
        <v>133</v>
      </c>
      <c r="BY1003">
        <v>0</v>
      </c>
      <c r="BZ1003">
        <v>24</v>
      </c>
      <c r="CA1003" t="s">
        <v>115</v>
      </c>
      <c r="CC1003" t="s">
        <v>1613</v>
      </c>
      <c r="CD1003" t="s">
        <v>1609</v>
      </c>
      <c r="CE1003" t="s">
        <v>1610</v>
      </c>
      <c r="CF1003" t="s">
        <v>119</v>
      </c>
      <c r="CG1003" t="s">
        <v>120</v>
      </c>
      <c r="CH1003" s="3">
        <v>96950</v>
      </c>
      <c r="CI1003" s="4">
        <v>11</v>
      </c>
      <c r="CJ1003" s="4">
        <v>13</v>
      </c>
      <c r="CK1003" s="4">
        <v>16.5</v>
      </c>
      <c r="CL1003" s="4">
        <v>19.5</v>
      </c>
      <c r="CM1003" t="s">
        <v>136</v>
      </c>
      <c r="CO1003" t="s">
        <v>137</v>
      </c>
      <c r="CQ1003" t="s">
        <v>138</v>
      </c>
      <c r="CR1003" t="s">
        <v>138</v>
      </c>
      <c r="CS1003" t="s">
        <v>138</v>
      </c>
      <c r="CT1003" t="s">
        <v>138</v>
      </c>
      <c r="CU1003" t="s">
        <v>139</v>
      </c>
      <c r="CV1003" t="s">
        <v>138</v>
      </c>
      <c r="CW1003" t="s">
        <v>138</v>
      </c>
      <c r="CX1003" t="s">
        <v>207</v>
      </c>
      <c r="CY1003" s="10">
        <v>16702346560</v>
      </c>
      <c r="CZ1003" t="s">
        <v>202</v>
      </c>
      <c r="DA1003" t="s">
        <v>208</v>
      </c>
      <c r="DB1003" t="s">
        <v>138</v>
      </c>
      <c r="DC1003" t="s">
        <v>115</v>
      </c>
    </row>
    <row r="1004" spans="1:112" ht="14.45" customHeight="1" x14ac:dyDescent="0.25">
      <c r="A1004" t="s">
        <v>3201</v>
      </c>
      <c r="B1004" t="s">
        <v>248</v>
      </c>
      <c r="C1004" s="1">
        <v>45600</v>
      </c>
      <c r="D1004" s="1">
        <v>45643</v>
      </c>
      <c r="E1004" t="s">
        <v>210</v>
      </c>
      <c r="F1004" s="1">
        <v>45776</v>
      </c>
      <c r="G1004" t="s">
        <v>138</v>
      </c>
      <c r="H1004" t="s">
        <v>115</v>
      </c>
      <c r="I1004" t="s">
        <v>115</v>
      </c>
      <c r="J1004" t="s">
        <v>3047</v>
      </c>
      <c r="K1004" t="s">
        <v>3202</v>
      </c>
      <c r="L1004" t="s">
        <v>3049</v>
      </c>
      <c r="N1004" t="s">
        <v>377</v>
      </c>
      <c r="O1004" t="s">
        <v>120</v>
      </c>
      <c r="P1004" s="3">
        <v>96951</v>
      </c>
      <c r="Q1004" t="s">
        <v>121</v>
      </c>
      <c r="S1004" s="10">
        <v>16705323394</v>
      </c>
      <c r="U1004" t="s">
        <v>3050</v>
      </c>
      <c r="V1004">
        <v>11121</v>
      </c>
      <c r="W1004" t="s">
        <v>123</v>
      </c>
      <c r="Y1004" t="s">
        <v>3051</v>
      </c>
      <c r="Z1004" t="s">
        <v>3052</v>
      </c>
      <c r="AB1004" t="s">
        <v>3053</v>
      </c>
      <c r="AC1004" t="s">
        <v>3049</v>
      </c>
      <c r="AE1004" t="s">
        <v>377</v>
      </c>
      <c r="AF1004" t="s">
        <v>120</v>
      </c>
      <c r="AG1004" s="3">
        <v>96951</v>
      </c>
      <c r="AH1004" t="s">
        <v>121</v>
      </c>
      <c r="AJ1004" s="10">
        <v>16705323394</v>
      </c>
      <c r="AL1004" t="s">
        <v>3054</v>
      </c>
      <c r="BD1004" t="str">
        <f>"45-2092.00"</f>
        <v>45-2092.00</v>
      </c>
      <c r="BE1004" t="s">
        <v>1875</v>
      </c>
      <c r="BF1004" t="s">
        <v>3203</v>
      </c>
      <c r="BG1004" t="s">
        <v>3204</v>
      </c>
      <c r="BH1004">
        <v>2</v>
      </c>
      <c r="BI1004">
        <v>2</v>
      </c>
      <c r="BJ1004" s="1">
        <v>45778</v>
      </c>
      <c r="BK1004" s="1">
        <v>46142</v>
      </c>
      <c r="BL1004" s="1">
        <v>45778</v>
      </c>
      <c r="BM1004" s="1">
        <v>46142</v>
      </c>
      <c r="BN1004">
        <v>35</v>
      </c>
      <c r="BO1004">
        <v>0</v>
      </c>
      <c r="BP1004">
        <v>7</v>
      </c>
      <c r="BQ1004">
        <v>7</v>
      </c>
      <c r="BR1004">
        <v>7</v>
      </c>
      <c r="BS1004">
        <v>7</v>
      </c>
      <c r="BT1004">
        <v>7</v>
      </c>
      <c r="BU1004">
        <v>0</v>
      </c>
      <c r="BV1004" t="str">
        <f>"8:00 AM"</f>
        <v>8:00 AM</v>
      </c>
      <c r="BW1004" t="str">
        <f>"5:00 PM"</f>
        <v>5:00 PM</v>
      </c>
      <c r="BX1004" t="s">
        <v>240</v>
      </c>
      <c r="BY1004">
        <v>0</v>
      </c>
      <c r="BZ1004">
        <v>3</v>
      </c>
      <c r="CA1004" t="s">
        <v>115</v>
      </c>
      <c r="CC1004" t="s">
        <v>3205</v>
      </c>
      <c r="CD1004" t="s">
        <v>3049</v>
      </c>
      <c r="CF1004" t="s">
        <v>377</v>
      </c>
      <c r="CG1004" t="s">
        <v>120</v>
      </c>
      <c r="CH1004" s="3">
        <v>96951</v>
      </c>
      <c r="CI1004" s="4">
        <v>11.91</v>
      </c>
      <c r="CJ1004" s="4">
        <v>11.91</v>
      </c>
      <c r="CM1004" t="s">
        <v>136</v>
      </c>
      <c r="CO1004" t="s">
        <v>137</v>
      </c>
      <c r="CQ1004" t="s">
        <v>115</v>
      </c>
      <c r="CR1004" t="s">
        <v>138</v>
      </c>
      <c r="CS1004" t="s">
        <v>139</v>
      </c>
      <c r="CT1004" t="s">
        <v>139</v>
      </c>
      <c r="CU1004" t="s">
        <v>139</v>
      </c>
      <c r="CV1004" t="s">
        <v>138</v>
      </c>
      <c r="CW1004" t="s">
        <v>139</v>
      </c>
      <c r="CX1004" t="s">
        <v>3058</v>
      </c>
      <c r="CY1004" s="10">
        <v>16705323394</v>
      </c>
      <c r="CZ1004" t="s">
        <v>3059</v>
      </c>
      <c r="DA1004" t="s">
        <v>139</v>
      </c>
      <c r="DB1004" t="s">
        <v>138</v>
      </c>
      <c r="DC1004" t="s">
        <v>115</v>
      </c>
    </row>
    <row r="1005" spans="1:112" ht="14.45" customHeight="1" x14ac:dyDescent="0.25">
      <c r="A1005" t="s">
        <v>3790</v>
      </c>
      <c r="B1005" t="s">
        <v>248</v>
      </c>
      <c r="C1005" s="1">
        <v>45558</v>
      </c>
      <c r="D1005" s="1">
        <v>45643</v>
      </c>
      <c r="E1005" t="s">
        <v>114</v>
      </c>
      <c r="G1005" t="s">
        <v>115</v>
      </c>
      <c r="H1005" t="s">
        <v>115</v>
      </c>
      <c r="I1005" t="s">
        <v>115</v>
      </c>
      <c r="J1005" t="s">
        <v>1067</v>
      </c>
      <c r="K1005" t="s">
        <v>2618</v>
      </c>
      <c r="L1005" t="s">
        <v>1069</v>
      </c>
      <c r="N1005" t="s">
        <v>119</v>
      </c>
      <c r="O1005" t="s">
        <v>120</v>
      </c>
      <c r="P1005" s="3">
        <v>96950</v>
      </c>
      <c r="Q1005" t="s">
        <v>121</v>
      </c>
      <c r="S1005" s="10">
        <v>16702356129</v>
      </c>
      <c r="U1005" t="s">
        <v>1070</v>
      </c>
      <c r="V1005">
        <v>56132</v>
      </c>
      <c r="W1005" t="s">
        <v>123</v>
      </c>
      <c r="Y1005" t="s">
        <v>1071</v>
      </c>
      <c r="Z1005" t="s">
        <v>1072</v>
      </c>
      <c r="AA1005" t="s">
        <v>1073</v>
      </c>
      <c r="AB1005" t="s">
        <v>754</v>
      </c>
      <c r="AC1005" t="s">
        <v>1069</v>
      </c>
      <c r="AE1005" t="s">
        <v>119</v>
      </c>
      <c r="AF1005" t="s">
        <v>120</v>
      </c>
      <c r="AG1005" s="3">
        <v>96950</v>
      </c>
      <c r="AH1005" t="s">
        <v>121</v>
      </c>
      <c r="AJ1005" s="10">
        <v>16702356129</v>
      </c>
      <c r="AL1005" t="s">
        <v>1074</v>
      </c>
      <c r="BD1005" t="str">
        <f>"49-9071.00"</f>
        <v>49-9071.00</v>
      </c>
      <c r="BE1005" t="s">
        <v>169</v>
      </c>
      <c r="BF1005" t="s">
        <v>1075</v>
      </c>
      <c r="BG1005" t="s">
        <v>575</v>
      </c>
      <c r="BH1005">
        <v>7</v>
      </c>
      <c r="BI1005">
        <v>7</v>
      </c>
      <c r="BJ1005" s="1">
        <v>45566</v>
      </c>
      <c r="BK1005" s="1">
        <v>45930</v>
      </c>
      <c r="BL1005" s="1">
        <v>45643</v>
      </c>
      <c r="BM1005" s="1">
        <v>45930</v>
      </c>
      <c r="BN1005">
        <v>35</v>
      </c>
      <c r="BO1005">
        <v>0</v>
      </c>
      <c r="BP1005">
        <v>7</v>
      </c>
      <c r="BQ1005">
        <v>7</v>
      </c>
      <c r="BR1005">
        <v>7</v>
      </c>
      <c r="BS1005">
        <v>7</v>
      </c>
      <c r="BT1005">
        <v>7</v>
      </c>
      <c r="BU1005">
        <v>0</v>
      </c>
      <c r="BV1005" t="str">
        <f>"8:00 AM"</f>
        <v>8:00 AM</v>
      </c>
      <c r="BW1005" t="str">
        <f>"4:00 PM"</f>
        <v>4:00 PM</v>
      </c>
      <c r="BX1005" t="s">
        <v>133</v>
      </c>
      <c r="BY1005">
        <v>0</v>
      </c>
      <c r="BZ1005">
        <v>12</v>
      </c>
      <c r="CA1005" t="s">
        <v>115</v>
      </c>
      <c r="CC1005" t="s">
        <v>1076</v>
      </c>
      <c r="CD1005" t="s">
        <v>1077</v>
      </c>
      <c r="CE1005" t="s">
        <v>1078</v>
      </c>
      <c r="CF1005" t="s">
        <v>119</v>
      </c>
      <c r="CG1005" t="s">
        <v>120</v>
      </c>
      <c r="CH1005" s="3">
        <v>96950</v>
      </c>
      <c r="CI1005" s="4">
        <v>9.75</v>
      </c>
      <c r="CJ1005" s="4">
        <v>9.75</v>
      </c>
      <c r="CK1005" s="4">
        <v>14.63</v>
      </c>
      <c r="CL1005" s="4">
        <v>14.63</v>
      </c>
      <c r="CM1005" t="s">
        <v>136</v>
      </c>
      <c r="CO1005" t="s">
        <v>137</v>
      </c>
      <c r="CQ1005" t="s">
        <v>115</v>
      </c>
      <c r="CR1005" t="s">
        <v>138</v>
      </c>
      <c r="CS1005" t="s">
        <v>139</v>
      </c>
      <c r="CT1005" t="s">
        <v>138</v>
      </c>
      <c r="CU1005" t="s">
        <v>139</v>
      </c>
      <c r="CV1005" t="s">
        <v>138</v>
      </c>
      <c r="CW1005" t="s">
        <v>139</v>
      </c>
      <c r="CX1005" t="s">
        <v>1079</v>
      </c>
      <c r="CY1005" s="10">
        <v>16702356129</v>
      </c>
      <c r="CZ1005" t="s">
        <v>1080</v>
      </c>
      <c r="DA1005" t="s">
        <v>417</v>
      </c>
      <c r="DB1005" t="s">
        <v>138</v>
      </c>
      <c r="DC1005" t="s">
        <v>115</v>
      </c>
    </row>
    <row r="1006" spans="1:112" ht="14.45" customHeight="1" x14ac:dyDescent="0.25">
      <c r="A1006" t="s">
        <v>4504</v>
      </c>
      <c r="B1006" t="s">
        <v>248</v>
      </c>
      <c r="C1006" s="1">
        <v>45585</v>
      </c>
      <c r="D1006" s="1">
        <v>45643</v>
      </c>
      <c r="E1006" t="s">
        <v>114</v>
      </c>
      <c r="G1006" t="s">
        <v>115</v>
      </c>
      <c r="H1006" t="s">
        <v>115</v>
      </c>
      <c r="I1006" t="s">
        <v>115</v>
      </c>
      <c r="J1006" t="s">
        <v>249</v>
      </c>
      <c r="L1006" t="s">
        <v>250</v>
      </c>
      <c r="M1006" t="s">
        <v>251</v>
      </c>
      <c r="N1006" t="s">
        <v>119</v>
      </c>
      <c r="O1006" t="s">
        <v>120</v>
      </c>
      <c r="P1006" s="3">
        <v>96950</v>
      </c>
      <c r="Q1006" t="s">
        <v>121</v>
      </c>
      <c r="S1006" s="10">
        <v>16702368202</v>
      </c>
      <c r="T1006">
        <v>3554</v>
      </c>
      <c r="U1006" t="s">
        <v>252</v>
      </c>
      <c r="V1006">
        <v>62211</v>
      </c>
      <c r="W1006" t="s">
        <v>123</v>
      </c>
      <c r="Y1006" t="s">
        <v>253</v>
      </c>
      <c r="Z1006" t="s">
        <v>254</v>
      </c>
      <c r="AA1006" t="s">
        <v>255</v>
      </c>
      <c r="AB1006" t="s">
        <v>256</v>
      </c>
      <c r="AC1006" t="s">
        <v>250</v>
      </c>
      <c r="AD1006" t="s">
        <v>251</v>
      </c>
      <c r="AE1006" t="s">
        <v>119</v>
      </c>
      <c r="AF1006" t="s">
        <v>120</v>
      </c>
      <c r="AG1006" s="3">
        <v>96950</v>
      </c>
      <c r="AH1006" t="s">
        <v>121</v>
      </c>
      <c r="AJ1006" s="10">
        <v>16702368202</v>
      </c>
      <c r="AK1006">
        <v>3554</v>
      </c>
      <c r="AL1006" t="s">
        <v>257</v>
      </c>
      <c r="BD1006" t="str">
        <f>"29-1141.00"</f>
        <v>29-1141.00</v>
      </c>
      <c r="BE1006" t="s">
        <v>258</v>
      </c>
      <c r="BF1006" t="s">
        <v>259</v>
      </c>
      <c r="BG1006" t="s">
        <v>258</v>
      </c>
      <c r="BH1006">
        <v>24</v>
      </c>
      <c r="BI1006">
        <v>24</v>
      </c>
      <c r="BJ1006" s="1">
        <v>45689</v>
      </c>
      <c r="BK1006" s="1">
        <v>46053</v>
      </c>
      <c r="BL1006" s="1">
        <v>45689</v>
      </c>
      <c r="BM1006" s="1">
        <v>46053</v>
      </c>
      <c r="BN1006">
        <v>40</v>
      </c>
      <c r="BO1006">
        <v>12</v>
      </c>
      <c r="BP1006">
        <v>12</v>
      </c>
      <c r="BQ1006">
        <v>12</v>
      </c>
      <c r="BR1006">
        <v>4</v>
      </c>
      <c r="BS1006">
        <v>0</v>
      </c>
      <c r="BT1006">
        <v>0</v>
      </c>
      <c r="BU1006">
        <v>0</v>
      </c>
      <c r="BV1006" t="str">
        <f>"7:30 AM"</f>
        <v>7:30 AM</v>
      </c>
      <c r="BW1006" t="str">
        <f>"7:30 PM"</f>
        <v>7:30 PM</v>
      </c>
      <c r="BX1006" t="s">
        <v>189</v>
      </c>
      <c r="BY1006">
        <v>0</v>
      </c>
      <c r="BZ1006">
        <v>0</v>
      </c>
      <c r="CA1006" t="s">
        <v>115</v>
      </c>
      <c r="CC1006" s="2" t="s">
        <v>4505</v>
      </c>
      <c r="CD1006" t="s">
        <v>250</v>
      </c>
      <c r="CE1006" t="s">
        <v>251</v>
      </c>
      <c r="CF1006" t="s">
        <v>119</v>
      </c>
      <c r="CG1006" t="s">
        <v>120</v>
      </c>
      <c r="CH1006" s="3">
        <v>96950</v>
      </c>
      <c r="CI1006" s="4">
        <v>22.22</v>
      </c>
      <c r="CJ1006" s="4">
        <v>32.9</v>
      </c>
      <c r="CM1006" t="s">
        <v>136</v>
      </c>
      <c r="CN1006" t="s">
        <v>261</v>
      </c>
      <c r="CO1006" t="s">
        <v>137</v>
      </c>
      <c r="CQ1006" t="s">
        <v>138</v>
      </c>
      <c r="CR1006" t="s">
        <v>138</v>
      </c>
      <c r="CS1006" t="s">
        <v>139</v>
      </c>
      <c r="CT1006" t="s">
        <v>139</v>
      </c>
      <c r="CU1006" t="s">
        <v>139</v>
      </c>
      <c r="CV1006" t="s">
        <v>138</v>
      </c>
      <c r="CW1006" t="s">
        <v>139</v>
      </c>
      <c r="CX1006" t="s">
        <v>4506</v>
      </c>
      <c r="CY1006" s="10" t="s">
        <v>4507</v>
      </c>
      <c r="CZ1006" t="s">
        <v>263</v>
      </c>
      <c r="DA1006" t="s">
        <v>938</v>
      </c>
      <c r="DB1006" t="s">
        <v>138</v>
      </c>
      <c r="DC1006" t="s">
        <v>115</v>
      </c>
      <c r="DD1006" t="s">
        <v>264</v>
      </c>
      <c r="DE1006" t="s">
        <v>265</v>
      </c>
      <c r="DF1006" t="s">
        <v>266</v>
      </c>
      <c r="DG1006" t="s">
        <v>249</v>
      </c>
      <c r="DH1006" t="s">
        <v>267</v>
      </c>
    </row>
    <row r="1007" spans="1:112" ht="14.45" customHeight="1" x14ac:dyDescent="0.25">
      <c r="A1007" t="s">
        <v>7137</v>
      </c>
      <c r="B1007" t="s">
        <v>1155</v>
      </c>
      <c r="C1007" s="1">
        <v>45570</v>
      </c>
      <c r="D1007" s="1">
        <v>45643</v>
      </c>
      <c r="E1007" t="s">
        <v>114</v>
      </c>
      <c r="G1007" t="s">
        <v>115</v>
      </c>
      <c r="H1007" t="s">
        <v>115</v>
      </c>
      <c r="I1007" t="s">
        <v>115</v>
      </c>
      <c r="J1007" t="s">
        <v>1436</v>
      </c>
      <c r="L1007" t="s">
        <v>1437</v>
      </c>
      <c r="M1007" t="s">
        <v>1438</v>
      </c>
      <c r="N1007" t="s">
        <v>128</v>
      </c>
      <c r="O1007" t="s">
        <v>120</v>
      </c>
      <c r="P1007" s="3">
        <v>96950</v>
      </c>
      <c r="Q1007" t="s">
        <v>121</v>
      </c>
      <c r="S1007" s="10">
        <v>16702858730</v>
      </c>
      <c r="U1007" t="s">
        <v>1439</v>
      </c>
      <c r="V1007">
        <v>561320</v>
      </c>
      <c r="W1007" t="s">
        <v>123</v>
      </c>
      <c r="Y1007" t="s">
        <v>1440</v>
      </c>
      <c r="Z1007" t="s">
        <v>1441</v>
      </c>
      <c r="AA1007" t="s">
        <v>1442</v>
      </c>
      <c r="AB1007" t="s">
        <v>448</v>
      </c>
      <c r="AC1007" t="s">
        <v>1437</v>
      </c>
      <c r="AD1007" t="s">
        <v>1438</v>
      </c>
      <c r="AE1007" t="s">
        <v>128</v>
      </c>
      <c r="AF1007" t="s">
        <v>120</v>
      </c>
      <c r="AG1007" s="3">
        <v>96950</v>
      </c>
      <c r="AH1007" t="s">
        <v>121</v>
      </c>
      <c r="AJ1007" s="10">
        <v>16702858730</v>
      </c>
      <c r="AL1007" t="s">
        <v>1443</v>
      </c>
      <c r="BD1007" t="str">
        <f>"37-2012.00"</f>
        <v>37-2012.00</v>
      </c>
      <c r="BE1007" t="s">
        <v>647</v>
      </c>
      <c r="BF1007" t="s">
        <v>1444</v>
      </c>
      <c r="BG1007" t="s">
        <v>2395</v>
      </c>
      <c r="BH1007">
        <v>15</v>
      </c>
      <c r="BI1007">
        <v>12</v>
      </c>
      <c r="BJ1007" s="1">
        <v>45597</v>
      </c>
      <c r="BK1007" s="1">
        <v>45961</v>
      </c>
      <c r="BL1007" s="1">
        <v>45643</v>
      </c>
      <c r="BM1007" s="1">
        <v>45961</v>
      </c>
      <c r="BN1007">
        <v>35</v>
      </c>
      <c r="BO1007">
        <v>0</v>
      </c>
      <c r="BP1007">
        <v>7</v>
      </c>
      <c r="BQ1007">
        <v>7</v>
      </c>
      <c r="BR1007">
        <v>7</v>
      </c>
      <c r="BS1007">
        <v>7</v>
      </c>
      <c r="BT1007">
        <v>7</v>
      </c>
      <c r="BU1007">
        <v>0</v>
      </c>
      <c r="BV1007" t="str">
        <f>"9:00 AM"</f>
        <v>9:00 AM</v>
      </c>
      <c r="BW1007" t="str">
        <f>"5:00 PM"</f>
        <v>5:00 PM</v>
      </c>
      <c r="BX1007" t="s">
        <v>240</v>
      </c>
      <c r="BY1007">
        <v>0</v>
      </c>
      <c r="BZ1007">
        <v>3</v>
      </c>
      <c r="CA1007" t="s">
        <v>115</v>
      </c>
      <c r="CC1007" s="2" t="s">
        <v>7138</v>
      </c>
      <c r="CD1007" t="s">
        <v>1447</v>
      </c>
      <c r="CE1007" t="s">
        <v>1448</v>
      </c>
      <c r="CF1007" t="s">
        <v>128</v>
      </c>
      <c r="CG1007" t="s">
        <v>120</v>
      </c>
      <c r="CH1007" s="3">
        <v>96950</v>
      </c>
      <c r="CI1007" s="4">
        <v>7.77</v>
      </c>
      <c r="CJ1007" s="4">
        <v>7.77</v>
      </c>
      <c r="CK1007" s="4">
        <v>11.66</v>
      </c>
      <c r="CL1007" s="4">
        <v>11.66</v>
      </c>
      <c r="CM1007" t="s">
        <v>136</v>
      </c>
      <c r="CN1007" t="s">
        <v>224</v>
      </c>
      <c r="CO1007" t="s">
        <v>137</v>
      </c>
      <c r="CQ1007" t="s">
        <v>115</v>
      </c>
      <c r="CR1007" t="s">
        <v>138</v>
      </c>
      <c r="CS1007" t="s">
        <v>139</v>
      </c>
      <c r="CT1007" t="s">
        <v>138</v>
      </c>
      <c r="CU1007" t="s">
        <v>139</v>
      </c>
      <c r="CV1007" t="s">
        <v>138</v>
      </c>
      <c r="CW1007" t="s">
        <v>139</v>
      </c>
      <c r="CX1007" s="2" t="s">
        <v>4854</v>
      </c>
      <c r="CY1007" s="10">
        <v>16702858730</v>
      </c>
      <c r="CZ1007" t="s">
        <v>1443</v>
      </c>
      <c r="DA1007" t="s">
        <v>331</v>
      </c>
      <c r="DB1007" t="s">
        <v>138</v>
      </c>
      <c r="DC1007" t="s">
        <v>115</v>
      </c>
    </row>
    <row r="1008" spans="1:112" ht="14.45" customHeight="1" x14ac:dyDescent="0.25">
      <c r="A1008" t="s">
        <v>8327</v>
      </c>
      <c r="B1008" t="s">
        <v>158</v>
      </c>
      <c r="C1008" s="1">
        <v>45610</v>
      </c>
      <c r="D1008" s="1">
        <v>45643</v>
      </c>
      <c r="E1008" t="s">
        <v>114</v>
      </c>
      <c r="G1008" t="s">
        <v>115</v>
      </c>
      <c r="H1008" t="s">
        <v>115</v>
      </c>
      <c r="I1008" t="s">
        <v>115</v>
      </c>
      <c r="J1008" t="s">
        <v>5112</v>
      </c>
      <c r="K1008" t="s">
        <v>5113</v>
      </c>
      <c r="L1008" t="s">
        <v>1320</v>
      </c>
      <c r="M1008" t="s">
        <v>3253</v>
      </c>
      <c r="N1008" t="s">
        <v>128</v>
      </c>
      <c r="O1008" t="s">
        <v>120</v>
      </c>
      <c r="P1008" s="3">
        <v>96950</v>
      </c>
      <c r="Q1008" t="s">
        <v>121</v>
      </c>
      <c r="S1008" s="10">
        <v>16702871116</v>
      </c>
      <c r="U1008" t="s">
        <v>5114</v>
      </c>
      <c r="V1008">
        <v>56132</v>
      </c>
      <c r="W1008" t="s">
        <v>123</v>
      </c>
      <c r="Y1008" t="s">
        <v>1322</v>
      </c>
      <c r="Z1008" t="s">
        <v>1323</v>
      </c>
      <c r="AA1008" t="s">
        <v>1324</v>
      </c>
      <c r="AB1008" t="s">
        <v>1191</v>
      </c>
      <c r="AC1008" t="s">
        <v>1320</v>
      </c>
      <c r="AD1008" t="s">
        <v>3253</v>
      </c>
      <c r="AE1008" t="s">
        <v>128</v>
      </c>
      <c r="AF1008" t="s">
        <v>120</v>
      </c>
      <c r="AG1008" s="3">
        <v>96950</v>
      </c>
      <c r="AH1008" t="s">
        <v>121</v>
      </c>
      <c r="AJ1008" s="10">
        <v>16702871116</v>
      </c>
      <c r="AL1008" t="s">
        <v>5116</v>
      </c>
      <c r="BD1008" t="str">
        <f>"37-2012.00"</f>
        <v>37-2012.00</v>
      </c>
      <c r="BE1008" t="s">
        <v>647</v>
      </c>
      <c r="BF1008" t="s">
        <v>8328</v>
      </c>
      <c r="BG1008" t="s">
        <v>5118</v>
      </c>
      <c r="BH1008">
        <v>20</v>
      </c>
      <c r="BJ1008" s="1">
        <v>45658</v>
      </c>
      <c r="BK1008" s="1">
        <v>46022</v>
      </c>
      <c r="BN1008">
        <v>35</v>
      </c>
      <c r="BO1008">
        <v>0</v>
      </c>
      <c r="BP1008">
        <v>7</v>
      </c>
      <c r="BQ1008">
        <v>7</v>
      </c>
      <c r="BR1008">
        <v>7</v>
      </c>
      <c r="BS1008">
        <v>7</v>
      </c>
      <c r="BT1008">
        <v>7</v>
      </c>
      <c r="BU1008">
        <v>0</v>
      </c>
      <c r="BV1008" t="str">
        <f>"8:00 AM"</f>
        <v>8:00 AM</v>
      </c>
      <c r="BW1008" t="str">
        <f>"4:00 PM"</f>
        <v>4:00 PM</v>
      </c>
      <c r="BX1008" t="s">
        <v>240</v>
      </c>
      <c r="BY1008">
        <v>12</v>
      </c>
      <c r="BZ1008">
        <v>12</v>
      </c>
      <c r="CA1008" t="s">
        <v>115</v>
      </c>
      <c r="CC1008" t="s">
        <v>8329</v>
      </c>
      <c r="CD1008" t="s">
        <v>3253</v>
      </c>
      <c r="CF1008" t="s">
        <v>128</v>
      </c>
      <c r="CG1008" t="s">
        <v>120</v>
      </c>
      <c r="CH1008" s="3">
        <v>96950</v>
      </c>
      <c r="CI1008" s="4">
        <v>7.77</v>
      </c>
      <c r="CJ1008" s="4">
        <v>7.77</v>
      </c>
      <c r="CK1008" s="4">
        <v>11.65</v>
      </c>
      <c r="CL1008" s="4">
        <v>11.65</v>
      </c>
      <c r="CM1008" t="s">
        <v>136</v>
      </c>
      <c r="CO1008" t="s">
        <v>137</v>
      </c>
      <c r="CQ1008" t="s">
        <v>115</v>
      </c>
      <c r="CR1008" t="s">
        <v>138</v>
      </c>
      <c r="CS1008" t="s">
        <v>139</v>
      </c>
      <c r="CT1008" t="s">
        <v>138</v>
      </c>
      <c r="CU1008" t="s">
        <v>139</v>
      </c>
      <c r="CV1008" t="s">
        <v>138</v>
      </c>
      <c r="CW1008" t="s">
        <v>139</v>
      </c>
      <c r="CX1008" t="s">
        <v>8330</v>
      </c>
      <c r="CY1008" s="10">
        <v>16702871116</v>
      </c>
      <c r="CZ1008" t="s">
        <v>1325</v>
      </c>
      <c r="DA1008" t="s">
        <v>139</v>
      </c>
      <c r="DB1008" t="s">
        <v>138</v>
      </c>
      <c r="DC1008" t="s">
        <v>115</v>
      </c>
    </row>
    <row r="1009" spans="1:112" ht="14.45" customHeight="1" x14ac:dyDescent="0.25">
      <c r="A1009" t="s">
        <v>8384</v>
      </c>
      <c r="B1009" t="s">
        <v>158</v>
      </c>
      <c r="C1009" s="1">
        <v>45610</v>
      </c>
      <c r="D1009" s="1">
        <v>45643</v>
      </c>
      <c r="E1009" t="s">
        <v>210</v>
      </c>
      <c r="F1009" s="1">
        <v>45349</v>
      </c>
      <c r="G1009" t="s">
        <v>115</v>
      </c>
      <c r="H1009" t="s">
        <v>115</v>
      </c>
      <c r="I1009" t="s">
        <v>115</v>
      </c>
      <c r="J1009" t="s">
        <v>8385</v>
      </c>
      <c r="L1009" t="s">
        <v>321</v>
      </c>
      <c r="N1009" t="s">
        <v>128</v>
      </c>
      <c r="O1009" t="s">
        <v>120</v>
      </c>
      <c r="P1009" s="3">
        <v>96950</v>
      </c>
      <c r="Q1009" t="s">
        <v>121</v>
      </c>
      <c r="S1009" s="10">
        <v>16702336927</v>
      </c>
      <c r="U1009" t="s">
        <v>8386</v>
      </c>
      <c r="V1009">
        <v>81111</v>
      </c>
      <c r="W1009" t="s">
        <v>123</v>
      </c>
      <c r="Y1009" t="s">
        <v>323</v>
      </c>
      <c r="Z1009" t="s">
        <v>324</v>
      </c>
      <c r="AA1009" t="s">
        <v>325</v>
      </c>
      <c r="AB1009" t="s">
        <v>516</v>
      </c>
      <c r="AC1009" t="s">
        <v>321</v>
      </c>
      <c r="AE1009" t="s">
        <v>128</v>
      </c>
      <c r="AF1009" t="s">
        <v>120</v>
      </c>
      <c r="AG1009" s="3">
        <v>96950</v>
      </c>
      <c r="AH1009" t="s">
        <v>121</v>
      </c>
      <c r="AJ1009" s="10">
        <v>16702336927</v>
      </c>
      <c r="AL1009" t="s">
        <v>8387</v>
      </c>
      <c r="BD1009" t="str">
        <f>"49-9071.00"</f>
        <v>49-9071.00</v>
      </c>
      <c r="BE1009" t="s">
        <v>169</v>
      </c>
      <c r="BF1009" t="s">
        <v>8388</v>
      </c>
      <c r="BG1009" t="s">
        <v>661</v>
      </c>
      <c r="BH1009">
        <v>5</v>
      </c>
      <c r="BJ1009" s="1">
        <v>45717</v>
      </c>
      <c r="BK1009" s="1">
        <v>46081</v>
      </c>
      <c r="BN1009">
        <v>35</v>
      </c>
      <c r="BO1009">
        <v>0</v>
      </c>
      <c r="BP1009">
        <v>7</v>
      </c>
      <c r="BQ1009">
        <v>7</v>
      </c>
      <c r="BR1009">
        <v>7</v>
      </c>
      <c r="BS1009">
        <v>7</v>
      </c>
      <c r="BT1009">
        <v>7</v>
      </c>
      <c r="BU1009">
        <v>0</v>
      </c>
      <c r="BV1009" t="str">
        <f>"7:30 PM"</f>
        <v>7:30 PM</v>
      </c>
      <c r="BW1009" t="str">
        <f>"4:30 PM"</f>
        <v>4:30 PM</v>
      </c>
      <c r="BY1009">
        <v>0</v>
      </c>
      <c r="BZ1009">
        <v>24</v>
      </c>
      <c r="CA1009" t="s">
        <v>115</v>
      </c>
      <c r="CC1009" t="s">
        <v>8389</v>
      </c>
      <c r="CD1009" t="s">
        <v>4288</v>
      </c>
      <c r="CF1009" t="s">
        <v>128</v>
      </c>
      <c r="CG1009" t="s">
        <v>120</v>
      </c>
      <c r="CH1009" s="3">
        <v>96950</v>
      </c>
      <c r="CI1009" s="4">
        <v>9.75</v>
      </c>
      <c r="CJ1009" s="4">
        <v>9.75</v>
      </c>
      <c r="CK1009" s="4">
        <v>14.63</v>
      </c>
      <c r="CL1009" s="4">
        <v>14.63</v>
      </c>
      <c r="CM1009" t="s">
        <v>136</v>
      </c>
      <c r="CO1009" t="s">
        <v>137</v>
      </c>
      <c r="CQ1009" t="s">
        <v>115</v>
      </c>
      <c r="CR1009" t="s">
        <v>138</v>
      </c>
      <c r="CS1009" t="s">
        <v>139</v>
      </c>
      <c r="CT1009" t="s">
        <v>138</v>
      </c>
      <c r="CU1009" t="s">
        <v>139</v>
      </c>
      <c r="CV1009" t="s">
        <v>138</v>
      </c>
      <c r="CW1009" t="s">
        <v>139</v>
      </c>
      <c r="CX1009" t="s">
        <v>1122</v>
      </c>
      <c r="CY1009" s="10">
        <v>16702336927</v>
      </c>
      <c r="CZ1009" t="s">
        <v>8387</v>
      </c>
      <c r="DA1009" t="s">
        <v>139</v>
      </c>
      <c r="DB1009" t="s">
        <v>138</v>
      </c>
      <c r="DC1009" t="s">
        <v>115</v>
      </c>
    </row>
    <row r="1010" spans="1:112" ht="14.45" customHeight="1" x14ac:dyDescent="0.25">
      <c r="A1010" t="s">
        <v>9564</v>
      </c>
      <c r="B1010" t="s">
        <v>248</v>
      </c>
      <c r="C1010" s="1">
        <v>45558</v>
      </c>
      <c r="D1010" s="1">
        <v>45643</v>
      </c>
      <c r="E1010" t="s">
        <v>114</v>
      </c>
      <c r="G1010" t="s">
        <v>115</v>
      </c>
      <c r="H1010" t="s">
        <v>115</v>
      </c>
      <c r="I1010" t="s">
        <v>115</v>
      </c>
      <c r="J1010" t="s">
        <v>1067</v>
      </c>
      <c r="K1010" t="s">
        <v>2618</v>
      </c>
      <c r="L1010" t="s">
        <v>1069</v>
      </c>
      <c r="N1010" t="s">
        <v>119</v>
      </c>
      <c r="O1010" t="s">
        <v>120</v>
      </c>
      <c r="P1010" s="3">
        <v>96950</v>
      </c>
      <c r="Q1010" t="s">
        <v>121</v>
      </c>
      <c r="S1010" s="10">
        <v>16702356129</v>
      </c>
      <c r="U1010" t="s">
        <v>1070</v>
      </c>
      <c r="V1010">
        <v>56132</v>
      </c>
      <c r="W1010" t="s">
        <v>123</v>
      </c>
      <c r="Y1010" t="s">
        <v>1071</v>
      </c>
      <c r="Z1010" t="s">
        <v>1072</v>
      </c>
      <c r="AA1010" t="s">
        <v>1073</v>
      </c>
      <c r="AB1010" t="s">
        <v>754</v>
      </c>
      <c r="AC1010" t="s">
        <v>1069</v>
      </c>
      <c r="AE1010" t="s">
        <v>119</v>
      </c>
      <c r="AF1010" t="s">
        <v>120</v>
      </c>
      <c r="AG1010" s="3">
        <v>96950</v>
      </c>
      <c r="AH1010" t="s">
        <v>121</v>
      </c>
      <c r="AJ1010" s="10">
        <v>16702356129</v>
      </c>
      <c r="AL1010" t="s">
        <v>1074</v>
      </c>
      <c r="BD1010" t="str">
        <f>"49-9071.00"</f>
        <v>49-9071.00</v>
      </c>
      <c r="BE1010" t="s">
        <v>169</v>
      </c>
      <c r="BF1010" t="s">
        <v>1075</v>
      </c>
      <c r="BG1010" t="s">
        <v>575</v>
      </c>
      <c r="BH1010">
        <v>8</v>
      </c>
      <c r="BI1010">
        <v>8</v>
      </c>
      <c r="BJ1010" s="1">
        <v>45566</v>
      </c>
      <c r="BK1010" s="1">
        <v>45930</v>
      </c>
      <c r="BL1010" s="1">
        <v>45643</v>
      </c>
      <c r="BM1010" s="1">
        <v>45930</v>
      </c>
      <c r="BN1010">
        <v>35</v>
      </c>
      <c r="BO1010">
        <v>0</v>
      </c>
      <c r="BP1010">
        <v>7</v>
      </c>
      <c r="BQ1010">
        <v>7</v>
      </c>
      <c r="BR1010">
        <v>7</v>
      </c>
      <c r="BS1010">
        <v>7</v>
      </c>
      <c r="BT1010">
        <v>7</v>
      </c>
      <c r="BU1010">
        <v>0</v>
      </c>
      <c r="BV1010" t="str">
        <f>"8:00 AM"</f>
        <v>8:00 AM</v>
      </c>
      <c r="BW1010" t="str">
        <f>"4:00 PM"</f>
        <v>4:00 PM</v>
      </c>
      <c r="BX1010" t="s">
        <v>133</v>
      </c>
      <c r="BY1010">
        <v>0</v>
      </c>
      <c r="BZ1010">
        <v>12</v>
      </c>
      <c r="CA1010" t="s">
        <v>115</v>
      </c>
      <c r="CC1010" t="s">
        <v>1076</v>
      </c>
      <c r="CD1010" t="s">
        <v>1077</v>
      </c>
      <c r="CE1010" t="s">
        <v>1078</v>
      </c>
      <c r="CF1010" t="s">
        <v>119</v>
      </c>
      <c r="CG1010" t="s">
        <v>120</v>
      </c>
      <c r="CH1010" s="3">
        <v>96950</v>
      </c>
      <c r="CI1010" s="4">
        <v>9.75</v>
      </c>
      <c r="CJ1010" s="4">
        <v>9.75</v>
      </c>
      <c r="CK1010" s="4">
        <v>14.63</v>
      </c>
      <c r="CL1010" s="4">
        <v>14.63</v>
      </c>
      <c r="CM1010" t="s">
        <v>136</v>
      </c>
      <c r="CO1010" t="s">
        <v>137</v>
      </c>
      <c r="CQ1010" t="s">
        <v>115</v>
      </c>
      <c r="CR1010" t="s">
        <v>138</v>
      </c>
      <c r="CS1010" t="s">
        <v>139</v>
      </c>
      <c r="CT1010" t="s">
        <v>138</v>
      </c>
      <c r="CU1010" t="s">
        <v>139</v>
      </c>
      <c r="CV1010" t="s">
        <v>138</v>
      </c>
      <c r="CW1010" t="s">
        <v>139</v>
      </c>
      <c r="CX1010" t="s">
        <v>1079</v>
      </c>
      <c r="CY1010" s="10">
        <v>16702356129</v>
      </c>
      <c r="CZ1010" t="s">
        <v>1080</v>
      </c>
      <c r="DA1010" t="s">
        <v>417</v>
      </c>
      <c r="DB1010" t="s">
        <v>138</v>
      </c>
      <c r="DC1010" t="s">
        <v>115</v>
      </c>
    </row>
    <row r="1011" spans="1:112" ht="14.45" customHeight="1" x14ac:dyDescent="0.25">
      <c r="A1011" t="s">
        <v>11727</v>
      </c>
      <c r="B1011" t="s">
        <v>1155</v>
      </c>
      <c r="C1011" s="1">
        <v>45581</v>
      </c>
      <c r="D1011" s="1">
        <v>45643</v>
      </c>
      <c r="E1011" t="s">
        <v>114</v>
      </c>
      <c r="G1011" t="s">
        <v>115</v>
      </c>
      <c r="H1011" t="s">
        <v>115</v>
      </c>
      <c r="I1011" t="s">
        <v>115</v>
      </c>
      <c r="J1011" t="s">
        <v>1436</v>
      </c>
      <c r="L1011" t="s">
        <v>5691</v>
      </c>
      <c r="M1011" t="s">
        <v>8874</v>
      </c>
      <c r="N1011" t="s">
        <v>128</v>
      </c>
      <c r="O1011" t="s">
        <v>120</v>
      </c>
      <c r="P1011" s="3">
        <v>96950</v>
      </c>
      <c r="Q1011" t="s">
        <v>121</v>
      </c>
      <c r="S1011" s="10">
        <v>16702858730</v>
      </c>
      <c r="U1011" t="s">
        <v>1439</v>
      </c>
      <c r="V1011">
        <v>561320</v>
      </c>
      <c r="W1011" t="s">
        <v>123</v>
      </c>
      <c r="Y1011" t="s">
        <v>1440</v>
      </c>
      <c r="Z1011" t="s">
        <v>1441</v>
      </c>
      <c r="AA1011" t="s">
        <v>1442</v>
      </c>
      <c r="AB1011" t="s">
        <v>448</v>
      </c>
      <c r="AC1011" t="s">
        <v>1437</v>
      </c>
      <c r="AD1011" t="s">
        <v>1438</v>
      </c>
      <c r="AE1011" t="s">
        <v>128</v>
      </c>
      <c r="AF1011" t="s">
        <v>120</v>
      </c>
      <c r="AG1011" s="3">
        <v>96950</v>
      </c>
      <c r="AH1011" t="s">
        <v>121</v>
      </c>
      <c r="AJ1011" s="10">
        <v>16702858730</v>
      </c>
      <c r="AL1011" t="s">
        <v>1443</v>
      </c>
      <c r="BD1011" t="str">
        <f>"49-9071.00"</f>
        <v>49-9071.00</v>
      </c>
      <c r="BE1011" t="s">
        <v>169</v>
      </c>
      <c r="BF1011" t="s">
        <v>5693</v>
      </c>
      <c r="BG1011" t="s">
        <v>2872</v>
      </c>
      <c r="BH1011">
        <v>15</v>
      </c>
      <c r="BI1011">
        <v>13</v>
      </c>
      <c r="BJ1011" s="1">
        <v>45566</v>
      </c>
      <c r="BK1011" s="1">
        <v>45930</v>
      </c>
      <c r="BL1011" s="1">
        <v>45643</v>
      </c>
      <c r="BM1011" s="1">
        <v>45930</v>
      </c>
      <c r="BN1011">
        <v>35</v>
      </c>
      <c r="BO1011">
        <v>0</v>
      </c>
      <c r="BP1011">
        <v>7</v>
      </c>
      <c r="BQ1011">
        <v>7</v>
      </c>
      <c r="BR1011">
        <v>7</v>
      </c>
      <c r="BS1011">
        <v>7</v>
      </c>
      <c r="BT1011">
        <v>7</v>
      </c>
      <c r="BU1011">
        <v>0</v>
      </c>
      <c r="BV1011" t="str">
        <f>"9:00 AM"</f>
        <v>9:00 AM</v>
      </c>
      <c r="BW1011" t="str">
        <f>"5:00 PM"</f>
        <v>5:00 PM</v>
      </c>
      <c r="BX1011" t="s">
        <v>240</v>
      </c>
      <c r="BY1011">
        <v>0</v>
      </c>
      <c r="BZ1011">
        <v>12</v>
      </c>
      <c r="CA1011" t="s">
        <v>115</v>
      </c>
      <c r="CC1011" s="2" t="s">
        <v>11728</v>
      </c>
      <c r="CD1011" t="s">
        <v>3156</v>
      </c>
      <c r="CE1011" t="s">
        <v>1448</v>
      </c>
      <c r="CF1011" t="s">
        <v>128</v>
      </c>
      <c r="CG1011" t="s">
        <v>120</v>
      </c>
      <c r="CH1011" s="3">
        <v>96950</v>
      </c>
      <c r="CI1011" s="4">
        <v>9.75</v>
      </c>
      <c r="CJ1011" s="4">
        <v>9.75</v>
      </c>
      <c r="CK1011" s="4">
        <v>14.63</v>
      </c>
      <c r="CL1011" s="4">
        <v>14.63</v>
      </c>
      <c r="CM1011" t="s">
        <v>136</v>
      </c>
      <c r="CN1011" t="s">
        <v>191</v>
      </c>
      <c r="CO1011" t="s">
        <v>137</v>
      </c>
      <c r="CQ1011" t="s">
        <v>115</v>
      </c>
      <c r="CR1011" t="s">
        <v>138</v>
      </c>
      <c r="CS1011" t="s">
        <v>139</v>
      </c>
      <c r="CT1011" t="s">
        <v>138</v>
      </c>
      <c r="CU1011" t="s">
        <v>139</v>
      </c>
      <c r="CV1011" t="s">
        <v>138</v>
      </c>
      <c r="CW1011" t="s">
        <v>139</v>
      </c>
      <c r="CX1011" s="2" t="s">
        <v>1449</v>
      </c>
      <c r="CY1011" s="10">
        <v>16702858730</v>
      </c>
      <c r="CZ1011" t="s">
        <v>1443</v>
      </c>
      <c r="DA1011" t="s">
        <v>331</v>
      </c>
      <c r="DB1011" t="s">
        <v>138</v>
      </c>
      <c r="DC1011" t="s">
        <v>115</v>
      </c>
    </row>
    <row r="1012" spans="1:112" ht="14.45" customHeight="1" x14ac:dyDescent="0.25">
      <c r="A1012" t="s">
        <v>12220</v>
      </c>
      <c r="B1012" t="s">
        <v>248</v>
      </c>
      <c r="C1012" s="1">
        <v>45582</v>
      </c>
      <c r="D1012" s="1">
        <v>45643</v>
      </c>
      <c r="E1012" t="s">
        <v>210</v>
      </c>
      <c r="F1012" s="1">
        <v>45656</v>
      </c>
      <c r="G1012" t="s">
        <v>115</v>
      </c>
      <c r="H1012" t="s">
        <v>115</v>
      </c>
      <c r="I1012" t="s">
        <v>115</v>
      </c>
      <c r="J1012" t="s">
        <v>1067</v>
      </c>
      <c r="K1012" t="s">
        <v>1789</v>
      </c>
      <c r="L1012" t="s">
        <v>1069</v>
      </c>
      <c r="N1012" t="s">
        <v>119</v>
      </c>
      <c r="O1012" t="s">
        <v>120</v>
      </c>
      <c r="P1012" s="3">
        <v>96950</v>
      </c>
      <c r="Q1012" t="s">
        <v>121</v>
      </c>
      <c r="S1012" s="10">
        <v>16702356129</v>
      </c>
      <c r="U1012" t="s">
        <v>1070</v>
      </c>
      <c r="V1012">
        <v>56132</v>
      </c>
      <c r="W1012" t="s">
        <v>532</v>
      </c>
      <c r="X1012" t="s">
        <v>138</v>
      </c>
      <c r="Y1012" t="s">
        <v>1071</v>
      </c>
      <c r="Z1012" t="s">
        <v>1072</v>
      </c>
      <c r="AA1012" t="s">
        <v>1073</v>
      </c>
      <c r="AB1012" t="s">
        <v>754</v>
      </c>
      <c r="AC1012" t="s">
        <v>1069</v>
      </c>
      <c r="AE1012" t="s">
        <v>119</v>
      </c>
      <c r="AF1012" t="s">
        <v>120</v>
      </c>
      <c r="AG1012" s="3">
        <v>96950</v>
      </c>
      <c r="AH1012" t="s">
        <v>121</v>
      </c>
      <c r="AJ1012" s="10">
        <v>16702356129</v>
      </c>
      <c r="AL1012" t="s">
        <v>1080</v>
      </c>
      <c r="BD1012" t="str">
        <f>"49-9071.00"</f>
        <v>49-9071.00</v>
      </c>
      <c r="BE1012" t="s">
        <v>169</v>
      </c>
      <c r="BF1012" t="s">
        <v>1075</v>
      </c>
      <c r="BG1012" t="s">
        <v>575</v>
      </c>
      <c r="BH1012">
        <v>20</v>
      </c>
      <c r="BI1012">
        <v>20</v>
      </c>
      <c r="BJ1012" s="1">
        <v>45658</v>
      </c>
      <c r="BK1012" s="1">
        <v>46022</v>
      </c>
      <c r="BL1012" s="1">
        <v>45658</v>
      </c>
      <c r="BM1012" s="1">
        <v>46022</v>
      </c>
      <c r="BN1012">
        <v>35</v>
      </c>
      <c r="BO1012">
        <v>0</v>
      </c>
      <c r="BP1012">
        <v>7</v>
      </c>
      <c r="BQ1012">
        <v>7</v>
      </c>
      <c r="BR1012">
        <v>7</v>
      </c>
      <c r="BS1012">
        <v>7</v>
      </c>
      <c r="BT1012">
        <v>7</v>
      </c>
      <c r="BU1012">
        <v>0</v>
      </c>
      <c r="BV1012" t="str">
        <f>"8:00 AM"</f>
        <v>8:00 AM</v>
      </c>
      <c r="BW1012" t="str">
        <f>"4:00 PM"</f>
        <v>4:00 PM</v>
      </c>
      <c r="BX1012" t="s">
        <v>133</v>
      </c>
      <c r="BY1012">
        <v>0</v>
      </c>
      <c r="BZ1012">
        <v>12</v>
      </c>
      <c r="CA1012" t="s">
        <v>115</v>
      </c>
      <c r="CC1012" t="s">
        <v>1076</v>
      </c>
      <c r="CD1012" t="s">
        <v>1077</v>
      </c>
      <c r="CE1012" t="s">
        <v>1078</v>
      </c>
      <c r="CF1012" t="s">
        <v>119</v>
      </c>
      <c r="CG1012" t="s">
        <v>120</v>
      </c>
      <c r="CH1012" s="3">
        <v>96950</v>
      </c>
      <c r="CI1012" s="4">
        <v>9.75</v>
      </c>
      <c r="CJ1012" s="4">
        <v>9.75</v>
      </c>
      <c r="CK1012" s="4">
        <v>14.63</v>
      </c>
      <c r="CL1012" s="4">
        <v>14.63</v>
      </c>
      <c r="CM1012" t="s">
        <v>136</v>
      </c>
      <c r="CO1012" t="s">
        <v>137</v>
      </c>
      <c r="CQ1012" t="s">
        <v>115</v>
      </c>
      <c r="CR1012" t="s">
        <v>138</v>
      </c>
      <c r="CS1012" t="s">
        <v>139</v>
      </c>
      <c r="CT1012" t="s">
        <v>138</v>
      </c>
      <c r="CU1012" t="s">
        <v>139</v>
      </c>
      <c r="CV1012" t="s">
        <v>138</v>
      </c>
      <c r="CW1012" t="s">
        <v>139</v>
      </c>
      <c r="CX1012" t="s">
        <v>2862</v>
      </c>
      <c r="CY1012" s="10">
        <v>16702356129</v>
      </c>
      <c r="CZ1012" t="s">
        <v>1080</v>
      </c>
      <c r="DA1012" t="s">
        <v>417</v>
      </c>
      <c r="DB1012" t="s">
        <v>138</v>
      </c>
      <c r="DC1012" t="s">
        <v>138</v>
      </c>
    </row>
    <row r="1013" spans="1:112" ht="14.45" customHeight="1" x14ac:dyDescent="0.25">
      <c r="A1013" t="s">
        <v>12221</v>
      </c>
      <c r="B1013" t="s">
        <v>248</v>
      </c>
      <c r="C1013" s="1">
        <v>45600</v>
      </c>
      <c r="D1013" s="1">
        <v>45643</v>
      </c>
      <c r="E1013" t="s">
        <v>114</v>
      </c>
      <c r="G1013" t="s">
        <v>138</v>
      </c>
      <c r="H1013" t="s">
        <v>115</v>
      </c>
      <c r="I1013" t="s">
        <v>115</v>
      </c>
      <c r="J1013" t="s">
        <v>3829</v>
      </c>
      <c r="K1013" t="s">
        <v>3830</v>
      </c>
      <c r="L1013" t="s">
        <v>3839</v>
      </c>
      <c r="M1013" t="s">
        <v>3831</v>
      </c>
      <c r="N1013" t="s">
        <v>119</v>
      </c>
      <c r="O1013" t="s">
        <v>120</v>
      </c>
      <c r="P1013" s="3">
        <v>96950</v>
      </c>
      <c r="Q1013" t="s">
        <v>121</v>
      </c>
      <c r="S1013" s="10">
        <v>16702332677</v>
      </c>
      <c r="U1013" t="s">
        <v>3833</v>
      </c>
      <c r="V1013">
        <v>4581</v>
      </c>
      <c r="W1013" t="s">
        <v>123</v>
      </c>
      <c r="Y1013" t="s">
        <v>3834</v>
      </c>
      <c r="Z1013" t="s">
        <v>3835</v>
      </c>
      <c r="AA1013" t="s">
        <v>2500</v>
      </c>
      <c r="AB1013" t="s">
        <v>235</v>
      </c>
      <c r="AC1013" t="s">
        <v>3839</v>
      </c>
      <c r="AD1013" t="s">
        <v>10874</v>
      </c>
      <c r="AE1013" t="s">
        <v>119</v>
      </c>
      <c r="AF1013" t="s">
        <v>120</v>
      </c>
      <c r="AG1013" s="3">
        <v>96950</v>
      </c>
      <c r="AH1013" t="s">
        <v>121</v>
      </c>
      <c r="AJ1013" s="10">
        <v>16702332677</v>
      </c>
      <c r="AL1013" t="s">
        <v>3836</v>
      </c>
      <c r="BD1013" t="str">
        <f>"51-6021.00"</f>
        <v>51-6021.00</v>
      </c>
      <c r="BE1013" t="s">
        <v>12222</v>
      </c>
      <c r="BF1013" t="s">
        <v>12223</v>
      </c>
      <c r="BG1013" t="s">
        <v>12224</v>
      </c>
      <c r="BH1013">
        <v>1</v>
      </c>
      <c r="BI1013">
        <v>1</v>
      </c>
      <c r="BJ1013" s="1">
        <v>45658</v>
      </c>
      <c r="BK1013" s="1">
        <v>46022</v>
      </c>
      <c r="BL1013" s="1">
        <v>45658</v>
      </c>
      <c r="BM1013" s="1">
        <v>46022</v>
      </c>
      <c r="BN1013">
        <v>35</v>
      </c>
      <c r="BO1013">
        <v>0</v>
      </c>
      <c r="BP1013">
        <v>7</v>
      </c>
      <c r="BQ1013">
        <v>7</v>
      </c>
      <c r="BR1013">
        <v>7</v>
      </c>
      <c r="BS1013">
        <v>7</v>
      </c>
      <c r="BT1013">
        <v>7</v>
      </c>
      <c r="BU1013">
        <v>0</v>
      </c>
      <c r="BV1013" t="str">
        <f>"8:30 AM"</f>
        <v>8:30 AM</v>
      </c>
      <c r="BW1013" t="str">
        <f>"5:00 PM"</f>
        <v>5:00 PM</v>
      </c>
      <c r="BX1013" t="s">
        <v>240</v>
      </c>
      <c r="BY1013">
        <v>0</v>
      </c>
      <c r="BZ1013">
        <v>3</v>
      </c>
      <c r="CA1013" t="s">
        <v>115</v>
      </c>
      <c r="CC1013" s="2" t="s">
        <v>12225</v>
      </c>
      <c r="CD1013" t="s">
        <v>3839</v>
      </c>
      <c r="CE1013" t="s">
        <v>3831</v>
      </c>
      <c r="CF1013" t="s">
        <v>119</v>
      </c>
      <c r="CG1013" t="s">
        <v>120</v>
      </c>
      <c r="CH1013" s="3">
        <v>96950</v>
      </c>
      <c r="CI1013" s="4">
        <v>8.08</v>
      </c>
      <c r="CJ1013" s="4">
        <v>8.1999999999999993</v>
      </c>
      <c r="CK1013" s="4">
        <v>12.12</v>
      </c>
      <c r="CL1013" s="4">
        <v>12.3</v>
      </c>
      <c r="CM1013" t="s">
        <v>136</v>
      </c>
      <c r="CN1013" t="s">
        <v>139</v>
      </c>
      <c r="CO1013" t="s">
        <v>137</v>
      </c>
      <c r="CQ1013" t="s">
        <v>115</v>
      </c>
      <c r="CR1013" t="s">
        <v>138</v>
      </c>
      <c r="CS1013" t="s">
        <v>139</v>
      </c>
      <c r="CT1013" t="s">
        <v>138</v>
      </c>
      <c r="CU1013" t="s">
        <v>139</v>
      </c>
      <c r="CV1013" t="s">
        <v>138</v>
      </c>
      <c r="CW1013" t="s">
        <v>139</v>
      </c>
      <c r="CX1013" t="s">
        <v>5243</v>
      </c>
      <c r="CY1013" s="10">
        <v>16702332677</v>
      </c>
      <c r="CZ1013" t="s">
        <v>3836</v>
      </c>
      <c r="DA1013" t="s">
        <v>139</v>
      </c>
      <c r="DB1013" t="s">
        <v>138</v>
      </c>
      <c r="DC1013" t="s">
        <v>115</v>
      </c>
    </row>
    <row r="1014" spans="1:112" ht="14.45" customHeight="1" x14ac:dyDescent="0.25">
      <c r="A1014" t="s">
        <v>12236</v>
      </c>
      <c r="B1014" t="s">
        <v>248</v>
      </c>
      <c r="C1014" s="1">
        <v>45589</v>
      </c>
      <c r="D1014" s="1">
        <v>45643</v>
      </c>
      <c r="E1014" t="s">
        <v>210</v>
      </c>
      <c r="F1014" s="1">
        <v>45715</v>
      </c>
      <c r="G1014" t="s">
        <v>115</v>
      </c>
      <c r="H1014" t="s">
        <v>115</v>
      </c>
      <c r="I1014" t="s">
        <v>115</v>
      </c>
      <c r="J1014" t="s">
        <v>12237</v>
      </c>
      <c r="K1014" t="s">
        <v>12237</v>
      </c>
      <c r="L1014" t="s">
        <v>12238</v>
      </c>
      <c r="M1014" t="s">
        <v>12239</v>
      </c>
      <c r="N1014" t="s">
        <v>128</v>
      </c>
      <c r="O1014" t="s">
        <v>120</v>
      </c>
      <c r="P1014" s="3">
        <v>96950</v>
      </c>
      <c r="Q1014" t="s">
        <v>121</v>
      </c>
      <c r="R1014" t="s">
        <v>119</v>
      </c>
      <c r="S1014" s="10">
        <v>16702345577</v>
      </c>
      <c r="U1014" t="s">
        <v>12240</v>
      </c>
      <c r="V1014">
        <v>236220</v>
      </c>
      <c r="W1014" t="s">
        <v>123</v>
      </c>
      <c r="Y1014" t="s">
        <v>1853</v>
      </c>
      <c r="Z1014" t="s">
        <v>12241</v>
      </c>
      <c r="AB1014" t="s">
        <v>295</v>
      </c>
      <c r="AC1014" t="s">
        <v>12238</v>
      </c>
      <c r="AD1014" t="s">
        <v>12239</v>
      </c>
      <c r="AE1014" t="s">
        <v>128</v>
      </c>
      <c r="AF1014" t="s">
        <v>120</v>
      </c>
      <c r="AG1014" s="3">
        <v>96950</v>
      </c>
      <c r="AH1014" t="s">
        <v>121</v>
      </c>
      <c r="AI1014" t="s">
        <v>119</v>
      </c>
      <c r="AJ1014" s="10">
        <v>16702345577</v>
      </c>
      <c r="AL1014" t="s">
        <v>12242</v>
      </c>
      <c r="BD1014" t="str">
        <f>"49-9071.00"</f>
        <v>49-9071.00</v>
      </c>
      <c r="BE1014" t="s">
        <v>169</v>
      </c>
      <c r="BF1014" t="s">
        <v>12243</v>
      </c>
      <c r="BG1014" t="s">
        <v>12244</v>
      </c>
      <c r="BH1014">
        <v>10</v>
      </c>
      <c r="BI1014">
        <v>10</v>
      </c>
      <c r="BJ1014" s="1">
        <v>45717</v>
      </c>
      <c r="BK1014" s="1">
        <v>46081</v>
      </c>
      <c r="BL1014" s="1">
        <v>45717</v>
      </c>
      <c r="BM1014" s="1">
        <v>46081</v>
      </c>
      <c r="BN1014">
        <v>40</v>
      </c>
      <c r="BO1014">
        <v>0</v>
      </c>
      <c r="BP1014">
        <v>8</v>
      </c>
      <c r="BQ1014">
        <v>8</v>
      </c>
      <c r="BR1014">
        <v>8</v>
      </c>
      <c r="BS1014">
        <v>8</v>
      </c>
      <c r="BT1014">
        <v>8</v>
      </c>
      <c r="BU1014">
        <v>0</v>
      </c>
      <c r="BV1014" t="str">
        <f>"8:00 AM"</f>
        <v>8:00 AM</v>
      </c>
      <c r="BW1014" t="str">
        <f>"5:00 PM"</f>
        <v>5:00 PM</v>
      </c>
      <c r="BX1014" t="s">
        <v>133</v>
      </c>
      <c r="BY1014">
        <v>0</v>
      </c>
      <c r="BZ1014">
        <v>24</v>
      </c>
      <c r="CA1014" t="s">
        <v>115</v>
      </c>
      <c r="CC1014" t="s">
        <v>12245</v>
      </c>
      <c r="CD1014" t="s">
        <v>12238</v>
      </c>
      <c r="CE1014" t="s">
        <v>12239</v>
      </c>
      <c r="CF1014" t="s">
        <v>128</v>
      </c>
      <c r="CG1014" t="s">
        <v>120</v>
      </c>
      <c r="CH1014" s="3">
        <v>96950</v>
      </c>
      <c r="CI1014" s="4">
        <v>9.75</v>
      </c>
      <c r="CJ1014" s="4">
        <v>9.75</v>
      </c>
      <c r="CK1014" s="4">
        <v>14.62</v>
      </c>
      <c r="CL1014" s="4">
        <v>14.62</v>
      </c>
      <c r="CM1014" t="s">
        <v>136</v>
      </c>
      <c r="CN1014" t="s">
        <v>191</v>
      </c>
      <c r="CO1014" t="s">
        <v>137</v>
      </c>
      <c r="CQ1014" t="s">
        <v>115</v>
      </c>
      <c r="CR1014" t="s">
        <v>138</v>
      </c>
      <c r="CS1014" t="s">
        <v>138</v>
      </c>
      <c r="CT1014" t="s">
        <v>138</v>
      </c>
      <c r="CU1014" t="s">
        <v>138</v>
      </c>
      <c r="CV1014" t="s">
        <v>138</v>
      </c>
      <c r="CW1014" t="s">
        <v>139</v>
      </c>
      <c r="CX1014" t="s">
        <v>12246</v>
      </c>
      <c r="CY1014" s="10">
        <v>16702345577</v>
      </c>
      <c r="CZ1014" t="s">
        <v>12242</v>
      </c>
      <c r="DA1014" t="s">
        <v>139</v>
      </c>
      <c r="DB1014" t="s">
        <v>138</v>
      </c>
      <c r="DC1014" t="s">
        <v>115</v>
      </c>
    </row>
    <row r="1015" spans="1:112" ht="14.45" customHeight="1" x14ac:dyDescent="0.25">
      <c r="A1015" t="s">
        <v>13469</v>
      </c>
      <c r="B1015" t="s">
        <v>248</v>
      </c>
      <c r="C1015" s="1">
        <v>45600</v>
      </c>
      <c r="D1015" s="1">
        <v>45643</v>
      </c>
      <c r="E1015" t="s">
        <v>210</v>
      </c>
      <c r="F1015" s="1">
        <v>45776</v>
      </c>
      <c r="G1015" t="s">
        <v>138</v>
      </c>
      <c r="H1015" t="s">
        <v>115</v>
      </c>
      <c r="I1015" t="s">
        <v>115</v>
      </c>
      <c r="J1015" t="s">
        <v>3047</v>
      </c>
      <c r="K1015" t="s">
        <v>3048</v>
      </c>
      <c r="L1015" t="s">
        <v>3049</v>
      </c>
      <c r="N1015" t="s">
        <v>377</v>
      </c>
      <c r="O1015" t="s">
        <v>120</v>
      </c>
      <c r="P1015" s="3">
        <v>96951</v>
      </c>
      <c r="Q1015" t="s">
        <v>121</v>
      </c>
      <c r="S1015" s="10">
        <v>16705323394</v>
      </c>
      <c r="U1015" t="s">
        <v>3050</v>
      </c>
      <c r="V1015">
        <v>45711</v>
      </c>
      <c r="W1015" t="s">
        <v>123</v>
      </c>
      <c r="Y1015" t="s">
        <v>3051</v>
      </c>
      <c r="Z1015" t="s">
        <v>3052</v>
      </c>
      <c r="AB1015" t="s">
        <v>3053</v>
      </c>
      <c r="AC1015" t="s">
        <v>3049</v>
      </c>
      <c r="AE1015" t="s">
        <v>377</v>
      </c>
      <c r="AF1015" t="s">
        <v>120</v>
      </c>
      <c r="AG1015" s="3">
        <v>96951</v>
      </c>
      <c r="AH1015" t="s">
        <v>121</v>
      </c>
      <c r="AJ1015" s="10">
        <v>16705323394</v>
      </c>
      <c r="AL1015" t="s">
        <v>3054</v>
      </c>
      <c r="BD1015" t="str">
        <f>"41-2011.00"</f>
        <v>41-2011.00</v>
      </c>
      <c r="BE1015" t="s">
        <v>2688</v>
      </c>
      <c r="BF1015" t="s">
        <v>3055</v>
      </c>
      <c r="BG1015" t="s">
        <v>3056</v>
      </c>
      <c r="BH1015">
        <v>1</v>
      </c>
      <c r="BI1015">
        <v>1</v>
      </c>
      <c r="BJ1015" s="1">
        <v>45778</v>
      </c>
      <c r="BK1015" s="1">
        <v>46142</v>
      </c>
      <c r="BL1015" s="1">
        <v>45778</v>
      </c>
      <c r="BM1015" s="1">
        <v>46142</v>
      </c>
      <c r="BN1015">
        <v>35</v>
      </c>
      <c r="BO1015">
        <v>5</v>
      </c>
      <c r="BP1015">
        <v>10</v>
      </c>
      <c r="BQ1015">
        <v>5</v>
      </c>
      <c r="BR1015">
        <v>5</v>
      </c>
      <c r="BS1015">
        <v>5</v>
      </c>
      <c r="BT1015">
        <v>5</v>
      </c>
      <c r="BU1015">
        <v>0</v>
      </c>
      <c r="BV1015" t="str">
        <f>"6:30 AM"</f>
        <v>6:30 AM</v>
      </c>
      <c r="BW1015" t="str">
        <f>"11:30 AM"</f>
        <v>11:30 AM</v>
      </c>
      <c r="BX1015" t="s">
        <v>240</v>
      </c>
      <c r="BY1015">
        <v>0</v>
      </c>
      <c r="BZ1015">
        <v>12</v>
      </c>
      <c r="CA1015" t="s">
        <v>115</v>
      </c>
      <c r="CC1015" s="2" t="s">
        <v>13470</v>
      </c>
      <c r="CD1015" t="s">
        <v>3049</v>
      </c>
      <c r="CF1015" t="s">
        <v>377</v>
      </c>
      <c r="CG1015" t="s">
        <v>120</v>
      </c>
      <c r="CH1015" s="3">
        <v>96951</v>
      </c>
      <c r="CI1015" s="4">
        <v>7.89</v>
      </c>
      <c r="CJ1015" s="4">
        <v>7.89</v>
      </c>
      <c r="CM1015" t="s">
        <v>136</v>
      </c>
      <c r="CO1015" t="s">
        <v>137</v>
      </c>
      <c r="CQ1015" t="s">
        <v>115</v>
      </c>
      <c r="CR1015" t="s">
        <v>138</v>
      </c>
      <c r="CS1015" t="s">
        <v>139</v>
      </c>
      <c r="CT1015" t="s">
        <v>139</v>
      </c>
      <c r="CU1015" t="s">
        <v>139</v>
      </c>
      <c r="CV1015" t="s">
        <v>138</v>
      </c>
      <c r="CW1015" t="s">
        <v>139</v>
      </c>
      <c r="CX1015" t="s">
        <v>3058</v>
      </c>
      <c r="CY1015" s="10">
        <v>16705323394</v>
      </c>
      <c r="CZ1015" t="s">
        <v>3059</v>
      </c>
      <c r="DA1015" t="s">
        <v>139</v>
      </c>
      <c r="DB1015" t="s">
        <v>138</v>
      </c>
      <c r="DC1015" t="s">
        <v>115</v>
      </c>
    </row>
    <row r="1016" spans="1:112" ht="14.45" customHeight="1" x14ac:dyDescent="0.25">
      <c r="A1016" t="s">
        <v>1049</v>
      </c>
      <c r="B1016" t="s">
        <v>113</v>
      </c>
      <c r="C1016" s="1">
        <v>45589</v>
      </c>
      <c r="D1016" s="1">
        <v>45644</v>
      </c>
      <c r="E1016" t="s">
        <v>114</v>
      </c>
      <c r="G1016" t="s">
        <v>115</v>
      </c>
      <c r="H1016" t="s">
        <v>115</v>
      </c>
      <c r="I1016" t="s">
        <v>115</v>
      </c>
      <c r="J1016" t="s">
        <v>1050</v>
      </c>
      <c r="K1016" t="s">
        <v>1051</v>
      </c>
      <c r="L1016" t="s">
        <v>1052</v>
      </c>
      <c r="N1016" t="s">
        <v>128</v>
      </c>
      <c r="O1016" t="s">
        <v>120</v>
      </c>
      <c r="P1016" s="3">
        <v>96950</v>
      </c>
      <c r="Q1016" t="s">
        <v>121</v>
      </c>
      <c r="R1016" t="s">
        <v>128</v>
      </c>
      <c r="S1016" s="10">
        <v>16702345117</v>
      </c>
      <c r="U1016" t="s">
        <v>1053</v>
      </c>
      <c r="V1016">
        <v>5313</v>
      </c>
      <c r="W1016" t="s">
        <v>123</v>
      </c>
      <c r="Y1016" t="s">
        <v>1054</v>
      </c>
      <c r="Z1016" t="s">
        <v>1055</v>
      </c>
      <c r="AA1016" t="s">
        <v>1056</v>
      </c>
      <c r="AB1016" t="s">
        <v>1057</v>
      </c>
      <c r="AC1016" t="s">
        <v>1058</v>
      </c>
      <c r="AE1016" t="s">
        <v>128</v>
      </c>
      <c r="AF1016" t="s">
        <v>120</v>
      </c>
      <c r="AG1016" s="3">
        <v>96950</v>
      </c>
      <c r="AH1016" t="s">
        <v>121</v>
      </c>
      <c r="AI1016" t="s">
        <v>128</v>
      </c>
      <c r="AJ1016" s="10">
        <v>16702875116</v>
      </c>
      <c r="AL1016" t="s">
        <v>1059</v>
      </c>
      <c r="BD1016" t="str">
        <f>"43-9061.00"</f>
        <v>43-9061.00</v>
      </c>
      <c r="BE1016" t="s">
        <v>1060</v>
      </c>
      <c r="BF1016" t="s">
        <v>1061</v>
      </c>
      <c r="BG1016" t="s">
        <v>1062</v>
      </c>
      <c r="BH1016">
        <v>1</v>
      </c>
      <c r="BJ1016" s="1">
        <v>45704</v>
      </c>
      <c r="BK1016" s="1">
        <v>46068</v>
      </c>
      <c r="BN1016">
        <v>40</v>
      </c>
      <c r="BO1016">
        <v>0</v>
      </c>
      <c r="BP1016">
        <v>8</v>
      </c>
      <c r="BQ1016">
        <v>8</v>
      </c>
      <c r="BR1016">
        <v>8</v>
      </c>
      <c r="BS1016">
        <v>8</v>
      </c>
      <c r="BT1016">
        <v>8</v>
      </c>
      <c r="BU1016">
        <v>0</v>
      </c>
      <c r="BV1016" t="str">
        <f>"8:00 AM"</f>
        <v>8:00 AM</v>
      </c>
      <c r="BW1016" t="str">
        <f>"5:00 PM"</f>
        <v>5:00 PM</v>
      </c>
      <c r="BX1016" t="s">
        <v>133</v>
      </c>
      <c r="BY1016">
        <v>0</v>
      </c>
      <c r="BZ1016">
        <v>12</v>
      </c>
      <c r="CA1016" t="s">
        <v>115</v>
      </c>
      <c r="CC1016" t="s">
        <v>1063</v>
      </c>
      <c r="CD1016" t="s">
        <v>1052</v>
      </c>
      <c r="CE1016" t="s">
        <v>139</v>
      </c>
      <c r="CF1016" t="s">
        <v>128</v>
      </c>
      <c r="CG1016" t="s">
        <v>120</v>
      </c>
      <c r="CH1016" s="3">
        <v>96950</v>
      </c>
      <c r="CI1016" s="4">
        <v>9.9499999999999993</v>
      </c>
      <c r="CJ1016" s="4">
        <v>9.9499999999999993</v>
      </c>
      <c r="CK1016" s="4">
        <v>14.93</v>
      </c>
      <c r="CL1016" s="4">
        <v>14.93</v>
      </c>
      <c r="CM1016" t="s">
        <v>136</v>
      </c>
      <c r="CN1016" t="s">
        <v>139</v>
      </c>
      <c r="CO1016" t="s">
        <v>137</v>
      </c>
      <c r="CQ1016" t="s">
        <v>115</v>
      </c>
      <c r="CR1016" t="s">
        <v>138</v>
      </c>
      <c r="CS1016" t="s">
        <v>139</v>
      </c>
      <c r="CT1016" t="s">
        <v>138</v>
      </c>
      <c r="CU1016" t="s">
        <v>139</v>
      </c>
      <c r="CV1016" t="s">
        <v>138</v>
      </c>
      <c r="CW1016" t="s">
        <v>139</v>
      </c>
      <c r="CX1016" t="s">
        <v>1064</v>
      </c>
      <c r="CY1016" s="10">
        <v>16702345117</v>
      </c>
      <c r="CZ1016" t="s">
        <v>1059</v>
      </c>
      <c r="DA1016" t="s">
        <v>1065</v>
      </c>
      <c r="DB1016" t="s">
        <v>138</v>
      </c>
      <c r="DC1016" t="s">
        <v>115</v>
      </c>
    </row>
    <row r="1017" spans="1:112" ht="14.45" customHeight="1" x14ac:dyDescent="0.25">
      <c r="A1017" t="s">
        <v>1606</v>
      </c>
      <c r="B1017" t="s">
        <v>248</v>
      </c>
      <c r="C1017" s="1">
        <v>45602</v>
      </c>
      <c r="D1017" s="1">
        <v>45644</v>
      </c>
      <c r="E1017" t="s">
        <v>210</v>
      </c>
      <c r="F1017" s="1">
        <v>45776</v>
      </c>
      <c r="G1017" t="s">
        <v>115</v>
      </c>
      <c r="H1017" t="s">
        <v>115</v>
      </c>
      <c r="I1017" t="s">
        <v>115</v>
      </c>
      <c r="J1017" t="s">
        <v>249</v>
      </c>
      <c r="L1017" t="s">
        <v>250</v>
      </c>
      <c r="M1017" t="s">
        <v>251</v>
      </c>
      <c r="N1017" t="s">
        <v>119</v>
      </c>
      <c r="O1017" t="s">
        <v>120</v>
      </c>
      <c r="P1017" s="3">
        <v>96950</v>
      </c>
      <c r="Q1017" t="s">
        <v>121</v>
      </c>
      <c r="S1017" s="10">
        <v>16702368202</v>
      </c>
      <c r="T1017">
        <v>3554</v>
      </c>
      <c r="U1017" t="s">
        <v>252</v>
      </c>
      <c r="V1017">
        <v>62211</v>
      </c>
      <c r="W1017" t="s">
        <v>123</v>
      </c>
      <c r="Y1017" t="s">
        <v>253</v>
      </c>
      <c r="Z1017" t="s">
        <v>254</v>
      </c>
      <c r="AA1017" t="s">
        <v>255</v>
      </c>
      <c r="AB1017" t="s">
        <v>256</v>
      </c>
      <c r="AC1017" t="s">
        <v>250</v>
      </c>
      <c r="AD1017" t="s">
        <v>251</v>
      </c>
      <c r="AE1017" t="s">
        <v>119</v>
      </c>
      <c r="AF1017" t="s">
        <v>120</v>
      </c>
      <c r="AG1017" s="3">
        <v>96950</v>
      </c>
      <c r="AH1017" t="s">
        <v>121</v>
      </c>
      <c r="AJ1017" s="10">
        <v>16702368202</v>
      </c>
      <c r="AK1017">
        <v>3554</v>
      </c>
      <c r="AL1017" t="s">
        <v>257</v>
      </c>
      <c r="BD1017" t="str">
        <f>"29-1141.00"</f>
        <v>29-1141.00</v>
      </c>
      <c r="BE1017" t="s">
        <v>258</v>
      </c>
      <c r="BF1017" t="s">
        <v>259</v>
      </c>
      <c r="BG1017" t="s">
        <v>258</v>
      </c>
      <c r="BH1017">
        <v>4</v>
      </c>
      <c r="BI1017">
        <v>4</v>
      </c>
      <c r="BJ1017" s="1">
        <v>45778</v>
      </c>
      <c r="BK1017" s="1">
        <v>46142</v>
      </c>
      <c r="BL1017" s="1">
        <v>45778</v>
      </c>
      <c r="BM1017" s="1">
        <v>46142</v>
      </c>
      <c r="BN1017">
        <v>40</v>
      </c>
      <c r="BO1017">
        <v>12</v>
      </c>
      <c r="BP1017">
        <v>12</v>
      </c>
      <c r="BQ1017">
        <v>12</v>
      </c>
      <c r="BR1017">
        <v>4</v>
      </c>
      <c r="BS1017">
        <v>0</v>
      </c>
      <c r="BT1017">
        <v>0</v>
      </c>
      <c r="BU1017">
        <v>0</v>
      </c>
      <c r="BV1017" t="str">
        <f>"7:30 AM"</f>
        <v>7:30 AM</v>
      </c>
      <c r="BW1017" t="str">
        <f>"7:30 PM"</f>
        <v>7:30 PM</v>
      </c>
      <c r="BX1017" t="s">
        <v>189</v>
      </c>
      <c r="BY1017">
        <v>0</v>
      </c>
      <c r="BZ1017">
        <v>0</v>
      </c>
      <c r="CA1017" t="s">
        <v>115</v>
      </c>
      <c r="CC1017" s="2" t="s">
        <v>260</v>
      </c>
      <c r="CD1017" t="s">
        <v>250</v>
      </c>
      <c r="CE1017" t="s">
        <v>251</v>
      </c>
      <c r="CF1017" t="s">
        <v>119</v>
      </c>
      <c r="CG1017" t="s">
        <v>120</v>
      </c>
      <c r="CH1017" s="3">
        <v>96950</v>
      </c>
      <c r="CI1017" s="4">
        <v>22.22</v>
      </c>
      <c r="CJ1017" s="4">
        <v>32.9</v>
      </c>
      <c r="CM1017" t="s">
        <v>136</v>
      </c>
      <c r="CN1017" t="s">
        <v>261</v>
      </c>
      <c r="CO1017" t="s">
        <v>137</v>
      </c>
      <c r="CQ1017" t="s">
        <v>115</v>
      </c>
      <c r="CR1017" t="s">
        <v>138</v>
      </c>
      <c r="CS1017" t="s">
        <v>139</v>
      </c>
      <c r="CT1017" t="s">
        <v>139</v>
      </c>
      <c r="CU1017" t="s">
        <v>139</v>
      </c>
      <c r="CV1017" t="s">
        <v>138</v>
      </c>
      <c r="CW1017" t="s">
        <v>139</v>
      </c>
      <c r="CX1017" t="s">
        <v>1607</v>
      </c>
      <c r="CY1017" s="10">
        <v>16702368202</v>
      </c>
      <c r="CZ1017" t="s">
        <v>263</v>
      </c>
      <c r="DA1017" t="s">
        <v>938</v>
      </c>
      <c r="DB1017" t="s">
        <v>138</v>
      </c>
      <c r="DC1017" t="s">
        <v>115</v>
      </c>
      <c r="DD1017" t="s">
        <v>939</v>
      </c>
      <c r="DE1017" t="s">
        <v>940</v>
      </c>
      <c r="DG1017" t="s">
        <v>249</v>
      </c>
      <c r="DH1017" t="s">
        <v>942</v>
      </c>
    </row>
    <row r="1018" spans="1:112" ht="14.45" customHeight="1" x14ac:dyDescent="0.25">
      <c r="A1018" t="s">
        <v>3642</v>
      </c>
      <c r="B1018" t="s">
        <v>248</v>
      </c>
      <c r="C1018" s="1">
        <v>45569</v>
      </c>
      <c r="D1018" s="1">
        <v>45644</v>
      </c>
      <c r="E1018" t="s">
        <v>114</v>
      </c>
      <c r="G1018" t="s">
        <v>115</v>
      </c>
      <c r="H1018" t="s">
        <v>115</v>
      </c>
      <c r="I1018" t="s">
        <v>115</v>
      </c>
      <c r="J1018" t="s">
        <v>3643</v>
      </c>
      <c r="K1018" t="s">
        <v>3643</v>
      </c>
      <c r="L1018" t="s">
        <v>3644</v>
      </c>
      <c r="M1018" t="s">
        <v>167</v>
      </c>
      <c r="N1018" t="s">
        <v>119</v>
      </c>
      <c r="O1018" t="s">
        <v>120</v>
      </c>
      <c r="P1018" s="3">
        <v>96950</v>
      </c>
      <c r="Q1018" t="s">
        <v>121</v>
      </c>
      <c r="S1018" s="10">
        <v>16702356622</v>
      </c>
      <c r="U1018" t="s">
        <v>161</v>
      </c>
      <c r="V1018">
        <v>236115</v>
      </c>
      <c r="W1018" t="s">
        <v>123</v>
      </c>
      <c r="Y1018" t="s">
        <v>162</v>
      </c>
      <c r="Z1018" t="s">
        <v>163</v>
      </c>
      <c r="AA1018" t="s">
        <v>164</v>
      </c>
      <c r="AB1018" t="s">
        <v>3645</v>
      </c>
      <c r="AC1018" t="s">
        <v>166</v>
      </c>
      <c r="AD1018" t="s">
        <v>167</v>
      </c>
      <c r="AE1018" t="s">
        <v>119</v>
      </c>
      <c r="AF1018" t="s">
        <v>120</v>
      </c>
      <c r="AG1018" s="3">
        <v>96950</v>
      </c>
      <c r="AH1018" t="s">
        <v>121</v>
      </c>
      <c r="AJ1018" s="10">
        <v>16702356622</v>
      </c>
      <c r="AL1018" t="s">
        <v>168</v>
      </c>
      <c r="BD1018" t="str">
        <f>"13-2011.00"</f>
        <v>13-2011.00</v>
      </c>
      <c r="BE1018" t="s">
        <v>893</v>
      </c>
      <c r="BF1018" t="s">
        <v>3646</v>
      </c>
      <c r="BG1018" t="s">
        <v>201</v>
      </c>
      <c r="BH1018">
        <v>1</v>
      </c>
      <c r="BI1018">
        <v>1</v>
      </c>
      <c r="BJ1018" s="1">
        <v>45689</v>
      </c>
      <c r="BK1018" s="1">
        <v>45930</v>
      </c>
      <c r="BL1018" s="1">
        <v>45689</v>
      </c>
      <c r="BM1018" s="1">
        <v>45930</v>
      </c>
      <c r="BN1018">
        <v>40</v>
      </c>
      <c r="BO1018">
        <v>0</v>
      </c>
      <c r="BP1018">
        <v>8</v>
      </c>
      <c r="BQ1018">
        <v>8</v>
      </c>
      <c r="BR1018">
        <v>8</v>
      </c>
      <c r="BS1018">
        <v>8</v>
      </c>
      <c r="BT1018">
        <v>8</v>
      </c>
      <c r="BU1018">
        <v>0</v>
      </c>
      <c r="BV1018" t="str">
        <f>"8:00 AM"</f>
        <v>8:00 AM</v>
      </c>
      <c r="BW1018" t="str">
        <f>"5:00 PM"</f>
        <v>5:00 PM</v>
      </c>
      <c r="BX1018" t="s">
        <v>360</v>
      </c>
      <c r="BY1018">
        <v>0</v>
      </c>
      <c r="BZ1018">
        <v>6</v>
      </c>
      <c r="CA1018" t="s">
        <v>115</v>
      </c>
      <c r="CC1018" t="s">
        <v>3647</v>
      </c>
      <c r="CD1018" t="s">
        <v>1659</v>
      </c>
      <c r="CF1018" t="s">
        <v>119</v>
      </c>
      <c r="CG1018" t="s">
        <v>120</v>
      </c>
      <c r="CH1018" s="3">
        <v>96950</v>
      </c>
      <c r="CI1018" s="4">
        <v>17.48</v>
      </c>
      <c r="CJ1018" s="4">
        <v>17.48</v>
      </c>
      <c r="CK1018" s="4">
        <v>26.22</v>
      </c>
      <c r="CL1018" s="4">
        <v>26.22</v>
      </c>
      <c r="CM1018" t="s">
        <v>136</v>
      </c>
      <c r="CN1018" t="s">
        <v>240</v>
      </c>
      <c r="CO1018" t="s">
        <v>173</v>
      </c>
      <c r="CQ1018" t="s">
        <v>115</v>
      </c>
      <c r="CR1018" t="s">
        <v>138</v>
      </c>
      <c r="CS1018" t="s">
        <v>138</v>
      </c>
      <c r="CT1018" t="s">
        <v>138</v>
      </c>
      <c r="CU1018" t="s">
        <v>139</v>
      </c>
      <c r="CV1018" t="s">
        <v>138</v>
      </c>
      <c r="CW1018" t="s">
        <v>138</v>
      </c>
      <c r="CX1018" s="2" t="s">
        <v>3648</v>
      </c>
      <c r="CY1018" s="10">
        <v>16702356622</v>
      </c>
      <c r="CZ1018" t="s">
        <v>168</v>
      </c>
      <c r="DA1018" t="s">
        <v>139</v>
      </c>
      <c r="DB1018" t="s">
        <v>138</v>
      </c>
      <c r="DC1018" t="s">
        <v>115</v>
      </c>
    </row>
    <row r="1019" spans="1:112" ht="14.45" customHeight="1" x14ac:dyDescent="0.25">
      <c r="A1019" t="s">
        <v>4522</v>
      </c>
      <c r="B1019" t="s">
        <v>158</v>
      </c>
      <c r="C1019" s="1">
        <v>45580</v>
      </c>
      <c r="D1019" s="1">
        <v>45644</v>
      </c>
      <c r="E1019" t="s">
        <v>114</v>
      </c>
      <c r="G1019" t="s">
        <v>138</v>
      </c>
      <c r="H1019" t="s">
        <v>115</v>
      </c>
      <c r="I1019" t="s">
        <v>115</v>
      </c>
      <c r="J1019" t="s">
        <v>1572</v>
      </c>
      <c r="K1019" t="s">
        <v>1573</v>
      </c>
      <c r="L1019" t="s">
        <v>1574</v>
      </c>
      <c r="N1019" t="s">
        <v>128</v>
      </c>
      <c r="O1019" t="s">
        <v>120</v>
      </c>
      <c r="P1019" s="3">
        <v>96950</v>
      </c>
      <c r="Q1019" t="s">
        <v>121</v>
      </c>
      <c r="R1019" t="s">
        <v>1575</v>
      </c>
      <c r="S1019" s="10">
        <v>16702343207</v>
      </c>
      <c r="U1019" t="s">
        <v>1576</v>
      </c>
      <c r="V1019">
        <v>61111</v>
      </c>
      <c r="W1019" t="s">
        <v>123</v>
      </c>
      <c r="Y1019" t="s">
        <v>1577</v>
      </c>
      <c r="Z1019" t="s">
        <v>1578</v>
      </c>
      <c r="AA1019" t="s">
        <v>1579</v>
      </c>
      <c r="AB1019" t="s">
        <v>126</v>
      </c>
      <c r="AC1019" t="s">
        <v>1574</v>
      </c>
      <c r="AE1019" t="s">
        <v>128</v>
      </c>
      <c r="AF1019" t="s">
        <v>120</v>
      </c>
      <c r="AG1019" s="3">
        <v>96950</v>
      </c>
      <c r="AH1019" t="s">
        <v>121</v>
      </c>
      <c r="AI1019" t="s">
        <v>1575</v>
      </c>
      <c r="AJ1019" s="10">
        <v>16702343203</v>
      </c>
      <c r="AL1019" t="s">
        <v>1580</v>
      </c>
      <c r="BD1019" t="str">
        <f>"35-2012.00"</f>
        <v>35-2012.00</v>
      </c>
      <c r="BE1019" t="s">
        <v>835</v>
      </c>
      <c r="BF1019" t="s">
        <v>2023</v>
      </c>
      <c r="BG1019" t="s">
        <v>223</v>
      </c>
      <c r="BH1019">
        <v>2</v>
      </c>
      <c r="BJ1019" s="1">
        <v>45641</v>
      </c>
      <c r="BK1019" s="1">
        <v>46005</v>
      </c>
      <c r="BN1019">
        <v>40</v>
      </c>
      <c r="BO1019">
        <v>0</v>
      </c>
      <c r="BP1019">
        <v>8</v>
      </c>
      <c r="BQ1019">
        <v>8</v>
      </c>
      <c r="BR1019">
        <v>8</v>
      </c>
      <c r="BS1019">
        <v>8</v>
      </c>
      <c r="BT1019">
        <v>8</v>
      </c>
      <c r="BU1019">
        <v>0</v>
      </c>
      <c r="BV1019" t="str">
        <f>"8:00 AM"</f>
        <v>8:00 AM</v>
      </c>
      <c r="BW1019" t="str">
        <f>"5:00 PM"</f>
        <v>5:00 PM</v>
      </c>
      <c r="BX1019" t="s">
        <v>240</v>
      </c>
      <c r="BY1019">
        <v>0</v>
      </c>
      <c r="BZ1019">
        <v>12</v>
      </c>
      <c r="CA1019" t="s">
        <v>115</v>
      </c>
      <c r="CC1019" s="2" t="s">
        <v>2024</v>
      </c>
      <c r="CD1019" t="s">
        <v>2025</v>
      </c>
      <c r="CE1019" t="s">
        <v>2026</v>
      </c>
      <c r="CF1019" t="s">
        <v>128</v>
      </c>
      <c r="CG1019" t="s">
        <v>120</v>
      </c>
      <c r="CH1019" s="3">
        <v>96950</v>
      </c>
      <c r="CI1019" s="4">
        <v>8.85</v>
      </c>
      <c r="CJ1019" s="4">
        <v>8.85</v>
      </c>
      <c r="CK1019" s="4">
        <v>13.28</v>
      </c>
      <c r="CL1019" s="4">
        <v>13.28</v>
      </c>
      <c r="CM1019" t="s">
        <v>136</v>
      </c>
      <c r="CN1019" t="s">
        <v>4523</v>
      </c>
      <c r="CO1019" t="s">
        <v>137</v>
      </c>
      <c r="CQ1019" t="s">
        <v>115</v>
      </c>
      <c r="CR1019" t="s">
        <v>138</v>
      </c>
      <c r="CS1019" t="s">
        <v>139</v>
      </c>
      <c r="CT1019" t="s">
        <v>138</v>
      </c>
      <c r="CU1019" t="s">
        <v>139</v>
      </c>
      <c r="CV1019" t="s">
        <v>138</v>
      </c>
      <c r="CW1019" t="s">
        <v>139</v>
      </c>
      <c r="CX1019" t="s">
        <v>1587</v>
      </c>
      <c r="CY1019" s="10">
        <v>16702343207</v>
      </c>
      <c r="CZ1019" t="s">
        <v>4524</v>
      </c>
      <c r="DA1019" t="s">
        <v>139</v>
      </c>
      <c r="DB1019" t="s">
        <v>138</v>
      </c>
      <c r="DC1019" t="s">
        <v>115</v>
      </c>
    </row>
    <row r="1020" spans="1:112" ht="14.45" customHeight="1" x14ac:dyDescent="0.25">
      <c r="A1020" t="s">
        <v>7156</v>
      </c>
      <c r="B1020" t="s">
        <v>248</v>
      </c>
      <c r="C1020" s="1">
        <v>45600</v>
      </c>
      <c r="D1020" s="1">
        <v>45644</v>
      </c>
      <c r="E1020" t="s">
        <v>210</v>
      </c>
      <c r="F1020" s="1">
        <v>45746</v>
      </c>
      <c r="G1020" t="s">
        <v>115</v>
      </c>
      <c r="H1020" t="s">
        <v>115</v>
      </c>
      <c r="I1020" t="s">
        <v>115</v>
      </c>
      <c r="J1020" t="s">
        <v>7157</v>
      </c>
      <c r="L1020" t="s">
        <v>7158</v>
      </c>
      <c r="M1020" t="s">
        <v>7159</v>
      </c>
      <c r="N1020" t="s">
        <v>119</v>
      </c>
      <c r="O1020" t="s">
        <v>120</v>
      </c>
      <c r="P1020" s="3">
        <v>96950</v>
      </c>
      <c r="Q1020" t="s">
        <v>121</v>
      </c>
      <c r="S1020" s="10">
        <v>16702341629</v>
      </c>
      <c r="U1020" t="s">
        <v>7160</v>
      </c>
      <c r="V1020">
        <v>53111</v>
      </c>
      <c r="W1020" t="s">
        <v>123</v>
      </c>
      <c r="Y1020" t="s">
        <v>1821</v>
      </c>
      <c r="Z1020" t="s">
        <v>1822</v>
      </c>
      <c r="AA1020" t="s">
        <v>1823</v>
      </c>
      <c r="AB1020" t="s">
        <v>398</v>
      </c>
      <c r="AC1020" t="s">
        <v>1818</v>
      </c>
      <c r="AD1020" t="s">
        <v>7161</v>
      </c>
      <c r="AE1020" t="s">
        <v>119</v>
      </c>
      <c r="AF1020" t="s">
        <v>120</v>
      </c>
      <c r="AG1020" s="3">
        <v>96950</v>
      </c>
      <c r="AH1020" t="s">
        <v>121</v>
      </c>
      <c r="AJ1020" s="10">
        <v>16702341629</v>
      </c>
      <c r="AL1020" t="s">
        <v>7162</v>
      </c>
      <c r="BD1020" t="str">
        <f>"49-9071.00"</f>
        <v>49-9071.00</v>
      </c>
      <c r="BE1020" t="s">
        <v>169</v>
      </c>
      <c r="BF1020" t="s">
        <v>7163</v>
      </c>
      <c r="BG1020" t="s">
        <v>1404</v>
      </c>
      <c r="BH1020">
        <v>2</v>
      </c>
      <c r="BI1020">
        <v>2</v>
      </c>
      <c r="BJ1020" s="1">
        <v>45748</v>
      </c>
      <c r="BK1020" s="1">
        <v>46112</v>
      </c>
      <c r="BL1020" s="1">
        <v>45748</v>
      </c>
      <c r="BM1020" s="1">
        <v>46112</v>
      </c>
      <c r="BN1020">
        <v>35</v>
      </c>
      <c r="BO1020">
        <v>0</v>
      </c>
      <c r="BP1020">
        <v>7</v>
      </c>
      <c r="BQ1020">
        <v>7</v>
      </c>
      <c r="BR1020">
        <v>7</v>
      </c>
      <c r="BS1020">
        <v>7</v>
      </c>
      <c r="BT1020">
        <v>7</v>
      </c>
      <c r="BU1020">
        <v>0</v>
      </c>
      <c r="BV1020" t="str">
        <f>"8:00 AM"</f>
        <v>8:00 AM</v>
      </c>
      <c r="BW1020" t="str">
        <f>"5:00 PM"</f>
        <v>5:00 PM</v>
      </c>
      <c r="BX1020" t="s">
        <v>240</v>
      </c>
      <c r="BY1020">
        <v>0</v>
      </c>
      <c r="BZ1020">
        <v>24</v>
      </c>
      <c r="CA1020" t="s">
        <v>115</v>
      </c>
      <c r="CC1020" s="2" t="s">
        <v>7164</v>
      </c>
      <c r="CD1020" t="s">
        <v>7165</v>
      </c>
      <c r="CE1020" t="s">
        <v>7165</v>
      </c>
      <c r="CF1020" t="s">
        <v>119</v>
      </c>
      <c r="CG1020" t="s">
        <v>120</v>
      </c>
      <c r="CH1020" s="3">
        <v>96950</v>
      </c>
      <c r="CI1020" s="4">
        <v>9.75</v>
      </c>
      <c r="CJ1020" s="4">
        <v>9.75</v>
      </c>
      <c r="CK1020" s="4">
        <v>14.63</v>
      </c>
      <c r="CL1020" s="4">
        <v>14.63</v>
      </c>
      <c r="CM1020" t="s">
        <v>136</v>
      </c>
      <c r="CN1020" t="s">
        <v>240</v>
      </c>
      <c r="CO1020" t="s">
        <v>137</v>
      </c>
      <c r="CQ1020" t="s">
        <v>115</v>
      </c>
      <c r="CR1020" t="s">
        <v>138</v>
      </c>
      <c r="CS1020" t="s">
        <v>139</v>
      </c>
      <c r="CT1020" t="s">
        <v>138</v>
      </c>
      <c r="CU1020" t="s">
        <v>139</v>
      </c>
      <c r="CV1020" t="s">
        <v>138</v>
      </c>
      <c r="CW1020" t="s">
        <v>139</v>
      </c>
      <c r="CX1020" t="s">
        <v>1829</v>
      </c>
      <c r="CY1020" s="10">
        <v>16702341629</v>
      </c>
      <c r="CZ1020" t="s">
        <v>7162</v>
      </c>
      <c r="DA1020" t="s">
        <v>139</v>
      </c>
      <c r="DB1020" t="s">
        <v>138</v>
      </c>
      <c r="DC1020" t="s">
        <v>115</v>
      </c>
      <c r="DD1020" t="s">
        <v>1821</v>
      </c>
      <c r="DE1020" t="s">
        <v>1822</v>
      </c>
      <c r="DF1020" t="s">
        <v>1830</v>
      </c>
      <c r="DG1020" t="s">
        <v>7157</v>
      </c>
      <c r="DH1020" t="s">
        <v>7162</v>
      </c>
    </row>
    <row r="1021" spans="1:112" ht="14.45" customHeight="1" x14ac:dyDescent="0.25">
      <c r="A1021" t="s">
        <v>7166</v>
      </c>
      <c r="B1021" t="s">
        <v>158</v>
      </c>
      <c r="C1021" s="1">
        <v>45608</v>
      </c>
      <c r="D1021" s="1">
        <v>45644</v>
      </c>
      <c r="E1021" t="s">
        <v>210</v>
      </c>
      <c r="F1021" s="1">
        <v>45687</v>
      </c>
      <c r="G1021" t="s">
        <v>138</v>
      </c>
      <c r="H1021" t="s">
        <v>115</v>
      </c>
      <c r="I1021" t="s">
        <v>115</v>
      </c>
      <c r="J1021" t="s">
        <v>4422</v>
      </c>
      <c r="L1021" t="s">
        <v>4423</v>
      </c>
      <c r="N1021" t="s">
        <v>119</v>
      </c>
      <c r="O1021" t="s">
        <v>120</v>
      </c>
      <c r="P1021" s="3">
        <v>96950</v>
      </c>
      <c r="Q1021" t="s">
        <v>121</v>
      </c>
      <c r="R1021" t="s">
        <v>1661</v>
      </c>
      <c r="S1021" s="10">
        <v>16707891106</v>
      </c>
      <c r="U1021" t="s">
        <v>1690</v>
      </c>
      <c r="V1021">
        <v>236116</v>
      </c>
      <c r="W1021" t="s">
        <v>123</v>
      </c>
      <c r="Y1021" t="s">
        <v>1691</v>
      </c>
      <c r="Z1021" t="s">
        <v>1692</v>
      </c>
      <c r="AA1021" t="s">
        <v>1693</v>
      </c>
      <c r="AB1021" t="s">
        <v>997</v>
      </c>
      <c r="AC1021" t="s">
        <v>4423</v>
      </c>
      <c r="AE1021" t="s">
        <v>128</v>
      </c>
      <c r="AF1021" t="s">
        <v>120</v>
      </c>
      <c r="AG1021" s="3">
        <v>96950</v>
      </c>
      <c r="AH1021" t="s">
        <v>121</v>
      </c>
      <c r="AI1021" t="s">
        <v>7167</v>
      </c>
      <c r="AJ1021" s="10">
        <v>16707891106</v>
      </c>
      <c r="AL1021" t="s">
        <v>1695</v>
      </c>
      <c r="BD1021" t="str">
        <f>"37-2012.00"</f>
        <v>37-2012.00</v>
      </c>
      <c r="BE1021" t="s">
        <v>647</v>
      </c>
      <c r="BF1021" t="s">
        <v>7168</v>
      </c>
      <c r="BG1021" t="s">
        <v>5540</v>
      </c>
      <c r="BH1021">
        <v>10</v>
      </c>
      <c r="BJ1021" s="1">
        <v>45689</v>
      </c>
      <c r="BK1021" s="1">
        <v>46783</v>
      </c>
      <c r="BN1021">
        <v>35</v>
      </c>
      <c r="BO1021">
        <v>0</v>
      </c>
      <c r="BP1021">
        <v>7</v>
      </c>
      <c r="BQ1021">
        <v>7</v>
      </c>
      <c r="BR1021">
        <v>7</v>
      </c>
      <c r="BS1021">
        <v>7</v>
      </c>
      <c r="BT1021">
        <v>7</v>
      </c>
      <c r="BU1021">
        <v>0</v>
      </c>
      <c r="BV1021" t="str">
        <f>"8:00 AM"</f>
        <v>8:00 AM</v>
      </c>
      <c r="BW1021" t="str">
        <f>"4:00 PM"</f>
        <v>4:00 PM</v>
      </c>
      <c r="BX1021" t="s">
        <v>240</v>
      </c>
      <c r="BY1021">
        <v>0</v>
      </c>
      <c r="BZ1021">
        <v>6</v>
      </c>
      <c r="CA1021" t="s">
        <v>115</v>
      </c>
      <c r="CC1021" t="s">
        <v>7169</v>
      </c>
      <c r="CD1021" t="s">
        <v>4423</v>
      </c>
      <c r="CF1021" t="s">
        <v>128</v>
      </c>
      <c r="CG1021" t="s">
        <v>120</v>
      </c>
      <c r="CH1021" s="3">
        <v>96950</v>
      </c>
      <c r="CI1021" s="4">
        <v>7.77</v>
      </c>
      <c r="CJ1021" s="4">
        <v>7.77</v>
      </c>
      <c r="CK1021" s="4">
        <v>11.66</v>
      </c>
      <c r="CL1021" s="4">
        <v>11.66</v>
      </c>
      <c r="CM1021" t="s">
        <v>136</v>
      </c>
      <c r="CO1021" t="s">
        <v>137</v>
      </c>
      <c r="CQ1021" t="s">
        <v>115</v>
      </c>
      <c r="CR1021" t="s">
        <v>138</v>
      </c>
      <c r="CS1021" t="s">
        <v>139</v>
      </c>
      <c r="CT1021" t="s">
        <v>138</v>
      </c>
      <c r="CU1021" t="s">
        <v>139</v>
      </c>
      <c r="CV1021" t="s">
        <v>138</v>
      </c>
      <c r="CW1021" t="s">
        <v>139</v>
      </c>
      <c r="CX1021" t="s">
        <v>4427</v>
      </c>
      <c r="CY1021" s="10">
        <v>16707891106</v>
      </c>
      <c r="CZ1021" t="s">
        <v>1695</v>
      </c>
      <c r="DA1021" t="s">
        <v>451</v>
      </c>
      <c r="DB1021" t="s">
        <v>138</v>
      </c>
      <c r="DC1021" t="s">
        <v>115</v>
      </c>
    </row>
    <row r="1022" spans="1:112" ht="14.45" customHeight="1" x14ac:dyDescent="0.25">
      <c r="A1022" t="s">
        <v>7564</v>
      </c>
      <c r="B1022" t="s">
        <v>142</v>
      </c>
      <c r="C1022" s="1">
        <v>45634</v>
      </c>
      <c r="D1022" s="1">
        <v>45644</v>
      </c>
      <c r="E1022" t="s">
        <v>114</v>
      </c>
      <c r="G1022" t="s">
        <v>115</v>
      </c>
      <c r="H1022" t="s">
        <v>115</v>
      </c>
      <c r="I1022" t="s">
        <v>115</v>
      </c>
      <c r="J1022" t="s">
        <v>7391</v>
      </c>
      <c r="K1022" t="s">
        <v>7392</v>
      </c>
      <c r="L1022" t="s">
        <v>4921</v>
      </c>
      <c r="N1022" t="s">
        <v>128</v>
      </c>
      <c r="O1022" t="s">
        <v>120</v>
      </c>
      <c r="P1022" s="3">
        <v>96950</v>
      </c>
      <c r="Q1022" t="s">
        <v>121</v>
      </c>
      <c r="S1022" s="10">
        <v>16702331199</v>
      </c>
      <c r="U1022" t="s">
        <v>4922</v>
      </c>
      <c r="V1022">
        <v>5323</v>
      </c>
      <c r="W1022" t="s">
        <v>123</v>
      </c>
      <c r="Y1022" t="s">
        <v>7565</v>
      </c>
      <c r="Z1022" t="s">
        <v>7566</v>
      </c>
      <c r="AA1022" t="s">
        <v>2310</v>
      </c>
      <c r="AB1022" t="s">
        <v>295</v>
      </c>
      <c r="AC1022" t="s">
        <v>4921</v>
      </c>
      <c r="AE1022" t="s">
        <v>119</v>
      </c>
      <c r="AF1022" t="s">
        <v>120</v>
      </c>
      <c r="AG1022" s="3">
        <v>96950</v>
      </c>
      <c r="AH1022" t="s">
        <v>121</v>
      </c>
      <c r="AJ1022" s="10">
        <v>16702331199</v>
      </c>
      <c r="AL1022" t="s">
        <v>4923</v>
      </c>
      <c r="BD1022" t="str">
        <f>"49-9071.00"</f>
        <v>49-9071.00</v>
      </c>
      <c r="BE1022" t="s">
        <v>169</v>
      </c>
      <c r="BF1022" t="s">
        <v>7567</v>
      </c>
      <c r="BG1022" t="s">
        <v>169</v>
      </c>
      <c r="BH1022">
        <v>10</v>
      </c>
      <c r="BJ1022" s="1">
        <v>45778</v>
      </c>
      <c r="BK1022" s="1">
        <v>46142</v>
      </c>
      <c r="BN1022">
        <v>35</v>
      </c>
      <c r="BO1022">
        <v>0</v>
      </c>
      <c r="BP1022">
        <v>7</v>
      </c>
      <c r="BQ1022">
        <v>7</v>
      </c>
      <c r="BR1022">
        <v>7</v>
      </c>
      <c r="BS1022">
        <v>7</v>
      </c>
      <c r="BT1022">
        <v>7</v>
      </c>
      <c r="BU1022">
        <v>0</v>
      </c>
      <c r="BV1022" t="str">
        <f>"8:00 AM"</f>
        <v>8:00 AM</v>
      </c>
      <c r="BW1022" t="str">
        <f>"4:00 PM"</f>
        <v>4:00 PM</v>
      </c>
      <c r="BX1022" t="s">
        <v>133</v>
      </c>
      <c r="BY1022">
        <v>0</v>
      </c>
      <c r="BZ1022">
        <v>12</v>
      </c>
      <c r="CA1022" t="s">
        <v>115</v>
      </c>
      <c r="CC1022" t="s">
        <v>7568</v>
      </c>
      <c r="CD1022" t="s">
        <v>4927</v>
      </c>
      <c r="CF1022" t="s">
        <v>119</v>
      </c>
      <c r="CG1022" t="s">
        <v>120</v>
      </c>
      <c r="CH1022" s="3">
        <v>96950</v>
      </c>
      <c r="CI1022" s="4">
        <v>9.75</v>
      </c>
      <c r="CJ1022" s="4">
        <v>9.75</v>
      </c>
      <c r="CK1022" s="4">
        <v>14.63</v>
      </c>
      <c r="CL1022" s="4">
        <v>14.63</v>
      </c>
      <c r="CM1022" t="s">
        <v>136</v>
      </c>
      <c r="CN1022" t="s">
        <v>4928</v>
      </c>
      <c r="CO1022" t="s">
        <v>137</v>
      </c>
      <c r="CQ1022" t="s">
        <v>115</v>
      </c>
      <c r="CR1022" t="s">
        <v>138</v>
      </c>
      <c r="CS1022" t="s">
        <v>139</v>
      </c>
      <c r="CT1022" t="s">
        <v>138</v>
      </c>
      <c r="CU1022" t="s">
        <v>139</v>
      </c>
      <c r="CV1022" t="s">
        <v>139</v>
      </c>
      <c r="CW1022" t="s">
        <v>138</v>
      </c>
      <c r="CX1022" t="s">
        <v>6614</v>
      </c>
      <c r="CY1022" s="10">
        <v>16702331199</v>
      </c>
      <c r="CZ1022" t="s">
        <v>4923</v>
      </c>
      <c r="DA1022" t="s">
        <v>331</v>
      </c>
      <c r="DB1022" t="s">
        <v>138</v>
      </c>
      <c r="DC1022" t="s">
        <v>115</v>
      </c>
    </row>
    <row r="1023" spans="1:112" ht="14.45" customHeight="1" x14ac:dyDescent="0.25">
      <c r="A1023" t="s">
        <v>7569</v>
      </c>
      <c r="B1023" t="s">
        <v>248</v>
      </c>
      <c r="C1023" s="1">
        <v>45586</v>
      </c>
      <c r="D1023" s="1">
        <v>45644</v>
      </c>
      <c r="E1023" t="s">
        <v>114</v>
      </c>
      <c r="G1023" t="s">
        <v>115</v>
      </c>
      <c r="H1023" t="s">
        <v>115</v>
      </c>
      <c r="I1023" t="s">
        <v>115</v>
      </c>
      <c r="J1023" t="s">
        <v>249</v>
      </c>
      <c r="L1023" t="s">
        <v>250</v>
      </c>
      <c r="M1023" t="s">
        <v>251</v>
      </c>
      <c r="N1023" t="s">
        <v>119</v>
      </c>
      <c r="O1023" t="s">
        <v>120</v>
      </c>
      <c r="P1023" s="3">
        <v>96950</v>
      </c>
      <c r="Q1023" t="s">
        <v>121</v>
      </c>
      <c r="S1023" s="10">
        <v>16702368202</v>
      </c>
      <c r="T1023">
        <v>3554</v>
      </c>
      <c r="U1023" t="s">
        <v>252</v>
      </c>
      <c r="V1023">
        <v>62211</v>
      </c>
      <c r="W1023" t="s">
        <v>123</v>
      </c>
      <c r="Y1023" t="s">
        <v>253</v>
      </c>
      <c r="Z1023" t="s">
        <v>254</v>
      </c>
      <c r="AA1023" t="s">
        <v>255</v>
      </c>
      <c r="AB1023" t="s">
        <v>256</v>
      </c>
      <c r="AC1023" t="s">
        <v>250</v>
      </c>
      <c r="AD1023" t="s">
        <v>251</v>
      </c>
      <c r="AE1023" t="s">
        <v>119</v>
      </c>
      <c r="AF1023" t="s">
        <v>120</v>
      </c>
      <c r="AG1023" s="3">
        <v>96950</v>
      </c>
      <c r="AH1023" t="s">
        <v>121</v>
      </c>
      <c r="AJ1023" s="10">
        <v>16702368202</v>
      </c>
      <c r="AK1023">
        <v>3554</v>
      </c>
      <c r="AL1023" t="s">
        <v>257</v>
      </c>
      <c r="BD1023" t="str">
        <f>"29-2011.00"</f>
        <v>29-2011.00</v>
      </c>
      <c r="BE1023" t="s">
        <v>932</v>
      </c>
      <c r="BF1023" t="s">
        <v>933</v>
      </c>
      <c r="BG1023" t="s">
        <v>934</v>
      </c>
      <c r="BH1023">
        <v>2</v>
      </c>
      <c r="BI1023">
        <v>2</v>
      </c>
      <c r="BJ1023" s="1">
        <v>45689</v>
      </c>
      <c r="BK1023" s="1">
        <v>46053</v>
      </c>
      <c r="BL1023" s="1">
        <v>45689</v>
      </c>
      <c r="BM1023" s="1">
        <v>46053</v>
      </c>
      <c r="BN1023">
        <v>40</v>
      </c>
      <c r="BO1023">
        <v>0</v>
      </c>
      <c r="BP1023">
        <v>8</v>
      </c>
      <c r="BQ1023">
        <v>8</v>
      </c>
      <c r="BR1023">
        <v>8</v>
      </c>
      <c r="BS1023">
        <v>8</v>
      </c>
      <c r="BT1023">
        <v>8</v>
      </c>
      <c r="BU1023">
        <v>0</v>
      </c>
      <c r="BV1023" t="str">
        <f>"7:00 AM"</f>
        <v>7:00 AM</v>
      </c>
      <c r="BW1023" t="str">
        <f>"4:00 PM"</f>
        <v>4:00 PM</v>
      </c>
      <c r="BX1023" t="s">
        <v>360</v>
      </c>
      <c r="BY1023">
        <v>0</v>
      </c>
      <c r="BZ1023">
        <v>24</v>
      </c>
      <c r="CA1023" t="s">
        <v>115</v>
      </c>
      <c r="CC1023" s="2" t="s">
        <v>935</v>
      </c>
      <c r="CD1023" t="s">
        <v>250</v>
      </c>
      <c r="CE1023" t="s">
        <v>251</v>
      </c>
      <c r="CF1023" t="s">
        <v>119</v>
      </c>
      <c r="CG1023" t="s">
        <v>120</v>
      </c>
      <c r="CH1023" s="3">
        <v>96950</v>
      </c>
      <c r="CI1023" s="4">
        <v>23.57</v>
      </c>
      <c r="CK1023" s="4">
        <v>35.36</v>
      </c>
      <c r="CM1023" t="s">
        <v>136</v>
      </c>
      <c r="CN1023" t="s">
        <v>7570</v>
      </c>
      <c r="CO1023" t="s">
        <v>137</v>
      </c>
      <c r="CQ1023" t="s">
        <v>138</v>
      </c>
      <c r="CR1023" t="s">
        <v>138</v>
      </c>
      <c r="CS1023" t="s">
        <v>139</v>
      </c>
      <c r="CT1023" t="s">
        <v>138</v>
      </c>
      <c r="CU1023" t="s">
        <v>139</v>
      </c>
      <c r="CV1023" t="s">
        <v>138</v>
      </c>
      <c r="CW1023" t="s">
        <v>139</v>
      </c>
      <c r="CX1023" t="s">
        <v>4481</v>
      </c>
      <c r="CY1023" s="10">
        <v>16702368202</v>
      </c>
      <c r="CZ1023" t="s">
        <v>263</v>
      </c>
      <c r="DA1023" t="s">
        <v>938</v>
      </c>
      <c r="DB1023" t="s">
        <v>138</v>
      </c>
      <c r="DC1023" t="s">
        <v>115</v>
      </c>
      <c r="DD1023" t="s">
        <v>264</v>
      </c>
      <c r="DE1023" t="s">
        <v>265</v>
      </c>
      <c r="DF1023" t="s">
        <v>4316</v>
      </c>
      <c r="DG1023" t="s">
        <v>249</v>
      </c>
      <c r="DH1023" t="s">
        <v>267</v>
      </c>
    </row>
    <row r="1024" spans="1:112" ht="14.45" customHeight="1" x14ac:dyDescent="0.25">
      <c r="A1024" t="s">
        <v>7571</v>
      </c>
      <c r="B1024" t="s">
        <v>158</v>
      </c>
      <c r="C1024" s="1">
        <v>45608</v>
      </c>
      <c r="D1024" s="1">
        <v>45644</v>
      </c>
      <c r="E1024" t="s">
        <v>210</v>
      </c>
      <c r="F1024" s="1">
        <v>45687</v>
      </c>
      <c r="G1024" t="s">
        <v>115</v>
      </c>
      <c r="H1024" t="s">
        <v>115</v>
      </c>
      <c r="I1024" t="s">
        <v>115</v>
      </c>
      <c r="J1024" t="s">
        <v>4422</v>
      </c>
      <c r="L1024" t="s">
        <v>4423</v>
      </c>
      <c r="N1024" t="s">
        <v>119</v>
      </c>
      <c r="O1024" t="s">
        <v>120</v>
      </c>
      <c r="P1024" s="3">
        <v>96950</v>
      </c>
      <c r="Q1024" t="s">
        <v>121</v>
      </c>
      <c r="R1024" t="s">
        <v>7167</v>
      </c>
      <c r="S1024" s="10">
        <v>16707891106</v>
      </c>
      <c r="U1024" t="s">
        <v>1690</v>
      </c>
      <c r="V1024">
        <v>236116</v>
      </c>
      <c r="W1024" t="s">
        <v>123</v>
      </c>
      <c r="Y1024" t="s">
        <v>1691</v>
      </c>
      <c r="Z1024" t="s">
        <v>1692</v>
      </c>
      <c r="AA1024" t="s">
        <v>1693</v>
      </c>
      <c r="AB1024" t="s">
        <v>997</v>
      </c>
      <c r="AC1024" t="s">
        <v>4423</v>
      </c>
      <c r="AE1024" t="s">
        <v>128</v>
      </c>
      <c r="AF1024" t="s">
        <v>120</v>
      </c>
      <c r="AG1024" s="3">
        <v>96950</v>
      </c>
      <c r="AH1024" t="s">
        <v>121</v>
      </c>
      <c r="AI1024" t="s">
        <v>7167</v>
      </c>
      <c r="AJ1024" s="10">
        <v>16707891106</v>
      </c>
      <c r="AL1024" t="s">
        <v>1695</v>
      </c>
      <c r="BD1024" t="str">
        <f>"49-9071.00"</f>
        <v>49-9071.00</v>
      </c>
      <c r="BE1024" t="s">
        <v>169</v>
      </c>
      <c r="BF1024" t="s">
        <v>7572</v>
      </c>
      <c r="BG1024" t="s">
        <v>169</v>
      </c>
      <c r="BH1024">
        <v>15</v>
      </c>
      <c r="BJ1024" s="1">
        <v>45689</v>
      </c>
      <c r="BK1024" s="1">
        <v>46053</v>
      </c>
      <c r="BN1024">
        <v>35</v>
      </c>
      <c r="BO1024">
        <v>0</v>
      </c>
      <c r="BP1024">
        <v>7</v>
      </c>
      <c r="BQ1024">
        <v>7</v>
      </c>
      <c r="BR1024">
        <v>7</v>
      </c>
      <c r="BS1024">
        <v>7</v>
      </c>
      <c r="BT1024">
        <v>7</v>
      </c>
      <c r="BU1024">
        <v>0</v>
      </c>
      <c r="BV1024" t="str">
        <f>"8:00 AM"</f>
        <v>8:00 AM</v>
      </c>
      <c r="BW1024" t="str">
        <f>"4:00 PM"</f>
        <v>4:00 PM</v>
      </c>
      <c r="BX1024" t="s">
        <v>240</v>
      </c>
      <c r="BY1024">
        <v>0</v>
      </c>
      <c r="BZ1024">
        <v>6</v>
      </c>
      <c r="CA1024" t="s">
        <v>115</v>
      </c>
      <c r="CC1024" t="s">
        <v>7169</v>
      </c>
      <c r="CD1024" t="s">
        <v>4423</v>
      </c>
      <c r="CF1024" t="s">
        <v>128</v>
      </c>
      <c r="CG1024" t="s">
        <v>120</v>
      </c>
      <c r="CH1024" s="3">
        <v>96950</v>
      </c>
      <c r="CI1024" s="4">
        <v>9.75</v>
      </c>
      <c r="CJ1024" s="4">
        <v>9.75</v>
      </c>
      <c r="CK1024" s="4">
        <v>14.63</v>
      </c>
      <c r="CL1024" s="4">
        <v>14.63</v>
      </c>
      <c r="CM1024" t="s">
        <v>136</v>
      </c>
      <c r="CO1024" t="s">
        <v>137</v>
      </c>
      <c r="CQ1024" t="s">
        <v>115</v>
      </c>
      <c r="CR1024" t="s">
        <v>138</v>
      </c>
      <c r="CS1024" t="s">
        <v>139</v>
      </c>
      <c r="CT1024" t="s">
        <v>138</v>
      </c>
      <c r="CU1024" t="s">
        <v>139</v>
      </c>
      <c r="CV1024" t="s">
        <v>138</v>
      </c>
      <c r="CW1024" t="s">
        <v>139</v>
      </c>
      <c r="CX1024" t="s">
        <v>4427</v>
      </c>
      <c r="CY1024" s="10">
        <v>16707891106</v>
      </c>
      <c r="CZ1024" t="s">
        <v>1695</v>
      </c>
      <c r="DA1024" t="s">
        <v>451</v>
      </c>
      <c r="DB1024" t="s">
        <v>138</v>
      </c>
      <c r="DC1024" t="s">
        <v>115</v>
      </c>
    </row>
    <row r="1025" spans="1:112" ht="14.45" customHeight="1" x14ac:dyDescent="0.25">
      <c r="A1025" t="s">
        <v>8707</v>
      </c>
      <c r="B1025" t="s">
        <v>113</v>
      </c>
      <c r="C1025" s="1">
        <v>45635</v>
      </c>
      <c r="D1025" s="1">
        <v>45644</v>
      </c>
      <c r="E1025" t="s">
        <v>210</v>
      </c>
      <c r="F1025" s="1">
        <v>45807</v>
      </c>
      <c r="G1025" t="s">
        <v>115</v>
      </c>
      <c r="H1025" t="s">
        <v>115</v>
      </c>
      <c r="I1025" t="s">
        <v>115</v>
      </c>
      <c r="J1025" t="s">
        <v>1501</v>
      </c>
      <c r="L1025" t="s">
        <v>1502</v>
      </c>
      <c r="N1025" t="s">
        <v>290</v>
      </c>
      <c r="O1025" t="s">
        <v>120</v>
      </c>
      <c r="P1025" s="3">
        <v>96952</v>
      </c>
      <c r="Q1025" t="s">
        <v>121</v>
      </c>
      <c r="S1025" s="10">
        <v>16704330422</v>
      </c>
      <c r="U1025" t="s">
        <v>1503</v>
      </c>
      <c r="V1025">
        <v>212312</v>
      </c>
      <c r="W1025" t="s">
        <v>123</v>
      </c>
      <c r="Y1025" t="s">
        <v>1504</v>
      </c>
      <c r="Z1025" t="s">
        <v>1505</v>
      </c>
      <c r="AA1025" t="s">
        <v>1506</v>
      </c>
      <c r="AB1025" t="s">
        <v>443</v>
      </c>
      <c r="AC1025" t="s">
        <v>1502</v>
      </c>
      <c r="AE1025" t="s">
        <v>290</v>
      </c>
      <c r="AF1025" t="s">
        <v>120</v>
      </c>
      <c r="AG1025" s="3">
        <v>96952</v>
      </c>
      <c r="AH1025" t="s">
        <v>121</v>
      </c>
      <c r="AJ1025" s="10">
        <v>16704330422</v>
      </c>
      <c r="AL1025" t="s">
        <v>1507</v>
      </c>
      <c r="BD1025" t="str">
        <f>"47-2073.00"</f>
        <v>47-2073.00</v>
      </c>
      <c r="BE1025" t="s">
        <v>4349</v>
      </c>
      <c r="BF1025" t="s">
        <v>6931</v>
      </c>
      <c r="BG1025" t="s">
        <v>6932</v>
      </c>
      <c r="BH1025">
        <v>8</v>
      </c>
      <c r="BJ1025" s="1">
        <v>45809</v>
      </c>
      <c r="BK1025" s="1">
        <v>46173</v>
      </c>
      <c r="BN1025">
        <v>40</v>
      </c>
      <c r="BO1025">
        <v>0</v>
      </c>
      <c r="BP1025">
        <v>8</v>
      </c>
      <c r="BQ1025">
        <v>8</v>
      </c>
      <c r="BR1025">
        <v>8</v>
      </c>
      <c r="BS1025">
        <v>8</v>
      </c>
      <c r="BT1025">
        <v>8</v>
      </c>
      <c r="BU1025">
        <v>0</v>
      </c>
      <c r="BV1025" t="str">
        <f>"7:30 AM"</f>
        <v>7:30 AM</v>
      </c>
      <c r="BW1025" t="str">
        <f>"4:30 PM"</f>
        <v>4:30 PM</v>
      </c>
      <c r="BX1025" t="s">
        <v>240</v>
      </c>
      <c r="BY1025">
        <v>0</v>
      </c>
      <c r="BZ1025">
        <v>12</v>
      </c>
      <c r="CA1025" t="s">
        <v>115</v>
      </c>
      <c r="CC1025" t="s">
        <v>6933</v>
      </c>
      <c r="CD1025" t="s">
        <v>1502</v>
      </c>
      <c r="CF1025" t="s">
        <v>290</v>
      </c>
      <c r="CG1025" t="s">
        <v>120</v>
      </c>
      <c r="CH1025" s="3">
        <v>96952</v>
      </c>
      <c r="CI1025" s="4">
        <v>11.86</v>
      </c>
      <c r="CJ1025" s="4">
        <v>13</v>
      </c>
      <c r="CK1025" s="4">
        <v>17.79</v>
      </c>
      <c r="CL1025" s="4">
        <v>19.5</v>
      </c>
      <c r="CM1025" t="s">
        <v>136</v>
      </c>
      <c r="CN1025" t="s">
        <v>8708</v>
      </c>
      <c r="CO1025" t="s">
        <v>173</v>
      </c>
      <c r="CQ1025" t="s">
        <v>115</v>
      </c>
      <c r="CR1025" t="s">
        <v>138</v>
      </c>
      <c r="CS1025" t="s">
        <v>138</v>
      </c>
      <c r="CT1025" t="s">
        <v>138</v>
      </c>
      <c r="CU1025" t="s">
        <v>139</v>
      </c>
      <c r="CV1025" t="s">
        <v>138</v>
      </c>
      <c r="CW1025" t="s">
        <v>138</v>
      </c>
      <c r="CX1025" t="s">
        <v>3265</v>
      </c>
      <c r="CY1025" s="10">
        <v>16704330422</v>
      </c>
      <c r="CZ1025" t="s">
        <v>1507</v>
      </c>
      <c r="DA1025" t="s">
        <v>139</v>
      </c>
      <c r="DB1025" t="s">
        <v>138</v>
      </c>
      <c r="DC1025" t="s">
        <v>115</v>
      </c>
    </row>
    <row r="1026" spans="1:112" ht="14.45" customHeight="1" x14ac:dyDescent="0.25">
      <c r="A1026" t="s">
        <v>9827</v>
      </c>
      <c r="B1026" t="s">
        <v>248</v>
      </c>
      <c r="C1026" s="1">
        <v>45600</v>
      </c>
      <c r="D1026" s="1">
        <v>45644</v>
      </c>
      <c r="E1026" t="s">
        <v>210</v>
      </c>
      <c r="F1026" s="1">
        <v>45599</v>
      </c>
      <c r="G1026" t="s">
        <v>115</v>
      </c>
      <c r="H1026" t="s">
        <v>115</v>
      </c>
      <c r="I1026" t="s">
        <v>115</v>
      </c>
      <c r="J1026" t="s">
        <v>976</v>
      </c>
      <c r="L1026" t="s">
        <v>977</v>
      </c>
      <c r="M1026" t="s">
        <v>978</v>
      </c>
      <c r="N1026" t="s">
        <v>119</v>
      </c>
      <c r="O1026" t="s">
        <v>120</v>
      </c>
      <c r="P1026" s="3">
        <v>96950</v>
      </c>
      <c r="Q1026" t="s">
        <v>121</v>
      </c>
      <c r="S1026" s="10">
        <v>16702341795</v>
      </c>
      <c r="U1026" t="s">
        <v>979</v>
      </c>
      <c r="V1026">
        <v>722511</v>
      </c>
      <c r="W1026" t="s">
        <v>123</v>
      </c>
      <c r="Y1026" t="s">
        <v>215</v>
      </c>
      <c r="Z1026" t="s">
        <v>148</v>
      </c>
      <c r="AA1026" t="s">
        <v>980</v>
      </c>
      <c r="AB1026" t="s">
        <v>981</v>
      </c>
      <c r="AC1026" t="s">
        <v>2392</v>
      </c>
      <c r="AD1026" t="s">
        <v>2393</v>
      </c>
      <c r="AE1026" t="s">
        <v>128</v>
      </c>
      <c r="AF1026" t="s">
        <v>120</v>
      </c>
      <c r="AG1026" s="3">
        <v>96950</v>
      </c>
      <c r="AH1026" t="s">
        <v>121</v>
      </c>
      <c r="AJ1026" s="10">
        <v>16702341795</v>
      </c>
      <c r="AL1026" t="s">
        <v>983</v>
      </c>
      <c r="BD1026" t="str">
        <f>"35-1012.00"</f>
        <v>35-1012.00</v>
      </c>
      <c r="BE1026" t="s">
        <v>3493</v>
      </c>
      <c r="BF1026" t="s">
        <v>3494</v>
      </c>
      <c r="BG1026" t="s">
        <v>3919</v>
      </c>
      <c r="BH1026">
        <v>1</v>
      </c>
      <c r="BI1026">
        <v>1</v>
      </c>
      <c r="BJ1026" s="1">
        <v>45601</v>
      </c>
      <c r="BK1026" s="1">
        <v>45965</v>
      </c>
      <c r="BL1026" s="1">
        <v>45644</v>
      </c>
      <c r="BM1026" s="1">
        <v>45965</v>
      </c>
      <c r="BN1026">
        <v>35</v>
      </c>
      <c r="BO1026">
        <v>0</v>
      </c>
      <c r="BP1026">
        <v>6</v>
      </c>
      <c r="BQ1026">
        <v>6</v>
      </c>
      <c r="BR1026">
        <v>6</v>
      </c>
      <c r="BS1026">
        <v>6</v>
      </c>
      <c r="BT1026">
        <v>6</v>
      </c>
      <c r="BU1026">
        <v>5</v>
      </c>
      <c r="BV1026" t="str">
        <f t="shared" ref="BV1026:BV1032" si="17">"8:00 AM"</f>
        <v>8:00 AM</v>
      </c>
      <c r="BW1026" t="str">
        <f>"3:00 PM"</f>
        <v>3:00 PM</v>
      </c>
      <c r="BX1026" t="s">
        <v>133</v>
      </c>
      <c r="BY1026">
        <v>0</v>
      </c>
      <c r="BZ1026">
        <v>12</v>
      </c>
      <c r="CA1026" t="s">
        <v>138</v>
      </c>
      <c r="CB1026">
        <v>10</v>
      </c>
      <c r="CC1026" t="s">
        <v>3495</v>
      </c>
      <c r="CD1026" t="s">
        <v>6557</v>
      </c>
      <c r="CE1026" t="s">
        <v>977</v>
      </c>
      <c r="CF1026" t="s">
        <v>119</v>
      </c>
      <c r="CG1026" t="s">
        <v>120</v>
      </c>
      <c r="CH1026" s="3">
        <v>96950</v>
      </c>
      <c r="CI1026" s="4">
        <v>10.6</v>
      </c>
      <c r="CJ1026" s="4">
        <v>11.5</v>
      </c>
      <c r="CK1026" s="4">
        <v>15.9</v>
      </c>
      <c r="CL1026" s="4">
        <v>17.25</v>
      </c>
      <c r="CM1026" t="s">
        <v>136</v>
      </c>
      <c r="CN1026" t="s">
        <v>240</v>
      </c>
      <c r="CO1026" t="s">
        <v>137</v>
      </c>
      <c r="CQ1026" t="s">
        <v>115</v>
      </c>
      <c r="CR1026" t="s">
        <v>138</v>
      </c>
      <c r="CS1026" t="s">
        <v>139</v>
      </c>
      <c r="CT1026" t="s">
        <v>138</v>
      </c>
      <c r="CU1026" t="s">
        <v>139</v>
      </c>
      <c r="CV1026" t="s">
        <v>138</v>
      </c>
      <c r="CW1026" t="s">
        <v>139</v>
      </c>
      <c r="CX1026" t="s">
        <v>9828</v>
      </c>
      <c r="CY1026" s="10">
        <v>16702341795</v>
      </c>
      <c r="CZ1026" t="s">
        <v>983</v>
      </c>
      <c r="DA1026" t="s">
        <v>989</v>
      </c>
      <c r="DB1026" t="s">
        <v>138</v>
      </c>
      <c r="DC1026" t="s">
        <v>115</v>
      </c>
    </row>
    <row r="1027" spans="1:112" ht="14.45" customHeight="1" x14ac:dyDescent="0.25">
      <c r="A1027" t="s">
        <v>10075</v>
      </c>
      <c r="B1027" t="s">
        <v>248</v>
      </c>
      <c r="C1027" s="1">
        <v>45599</v>
      </c>
      <c r="D1027" s="1">
        <v>45644</v>
      </c>
      <c r="E1027" t="s">
        <v>210</v>
      </c>
      <c r="F1027" s="1">
        <v>45715</v>
      </c>
      <c r="G1027" t="s">
        <v>115</v>
      </c>
      <c r="H1027" t="s">
        <v>115</v>
      </c>
      <c r="I1027" t="s">
        <v>115</v>
      </c>
      <c r="J1027" t="s">
        <v>2274</v>
      </c>
      <c r="K1027" t="s">
        <v>2275</v>
      </c>
      <c r="L1027" t="s">
        <v>2276</v>
      </c>
      <c r="M1027" t="s">
        <v>2277</v>
      </c>
      <c r="N1027" t="s">
        <v>128</v>
      </c>
      <c r="O1027" t="s">
        <v>120</v>
      </c>
      <c r="P1027" s="3">
        <v>96950</v>
      </c>
      <c r="Q1027" t="s">
        <v>121</v>
      </c>
      <c r="R1027" t="s">
        <v>128</v>
      </c>
      <c r="S1027" s="10">
        <v>16702353481</v>
      </c>
      <c r="U1027" t="s">
        <v>2278</v>
      </c>
      <c r="V1027">
        <v>811111</v>
      </c>
      <c r="W1027" t="s">
        <v>123</v>
      </c>
      <c r="Y1027" t="s">
        <v>2279</v>
      </c>
      <c r="Z1027" t="s">
        <v>2280</v>
      </c>
      <c r="AA1027" t="s">
        <v>2281</v>
      </c>
      <c r="AB1027" t="s">
        <v>2220</v>
      </c>
      <c r="AC1027" t="s">
        <v>2276</v>
      </c>
      <c r="AD1027" t="s">
        <v>2277</v>
      </c>
      <c r="AE1027" t="s">
        <v>128</v>
      </c>
      <c r="AF1027" t="s">
        <v>120</v>
      </c>
      <c r="AG1027" s="3">
        <v>96950</v>
      </c>
      <c r="AH1027" t="s">
        <v>121</v>
      </c>
      <c r="AI1027" t="s">
        <v>128</v>
      </c>
      <c r="AJ1027" s="10">
        <v>16702353481</v>
      </c>
      <c r="AL1027" t="s">
        <v>2282</v>
      </c>
      <c r="BD1027" t="str">
        <f>"49-9071.00"</f>
        <v>49-9071.00</v>
      </c>
      <c r="BE1027" t="s">
        <v>169</v>
      </c>
      <c r="BF1027" t="s">
        <v>2283</v>
      </c>
      <c r="BG1027" t="s">
        <v>1101</v>
      </c>
      <c r="BH1027">
        <v>3</v>
      </c>
      <c r="BI1027">
        <v>3</v>
      </c>
      <c r="BJ1027" s="1">
        <v>45717</v>
      </c>
      <c r="BK1027" s="1">
        <v>46081</v>
      </c>
      <c r="BL1027" s="1">
        <v>45717</v>
      </c>
      <c r="BM1027" s="1">
        <v>46081</v>
      </c>
      <c r="BN1027">
        <v>35</v>
      </c>
      <c r="BO1027">
        <v>0</v>
      </c>
      <c r="BP1027">
        <v>7</v>
      </c>
      <c r="BQ1027">
        <v>7</v>
      </c>
      <c r="BR1027">
        <v>7</v>
      </c>
      <c r="BS1027">
        <v>7</v>
      </c>
      <c r="BT1027">
        <v>7</v>
      </c>
      <c r="BU1027">
        <v>0</v>
      </c>
      <c r="BV1027" t="str">
        <f t="shared" si="17"/>
        <v>8:00 AM</v>
      </c>
      <c r="BW1027" t="str">
        <f>"4:00 PM"</f>
        <v>4:00 PM</v>
      </c>
      <c r="BX1027" t="s">
        <v>240</v>
      </c>
      <c r="BY1027">
        <v>0</v>
      </c>
      <c r="BZ1027">
        <v>12</v>
      </c>
      <c r="CA1027" t="s">
        <v>115</v>
      </c>
      <c r="CC1027" t="s">
        <v>10076</v>
      </c>
      <c r="CD1027" t="s">
        <v>2276</v>
      </c>
      <c r="CE1027" t="s">
        <v>2277</v>
      </c>
      <c r="CF1027" t="s">
        <v>128</v>
      </c>
      <c r="CG1027" t="s">
        <v>120</v>
      </c>
      <c r="CH1027" s="3">
        <v>96950</v>
      </c>
      <c r="CI1027" s="4">
        <v>9.75</v>
      </c>
      <c r="CJ1027" s="4">
        <v>9.75</v>
      </c>
      <c r="CK1027" s="4">
        <v>14.63</v>
      </c>
      <c r="CL1027" s="4">
        <v>14.63</v>
      </c>
      <c r="CM1027" t="s">
        <v>136</v>
      </c>
      <c r="CN1027" t="s">
        <v>139</v>
      </c>
      <c r="CO1027" t="s">
        <v>137</v>
      </c>
      <c r="CQ1027" t="s">
        <v>115</v>
      </c>
      <c r="CR1027" t="s">
        <v>138</v>
      </c>
      <c r="CS1027" t="s">
        <v>139</v>
      </c>
      <c r="CT1027" t="s">
        <v>138</v>
      </c>
      <c r="CU1027" t="s">
        <v>139</v>
      </c>
      <c r="CV1027" t="s">
        <v>138</v>
      </c>
      <c r="CW1027" t="s">
        <v>138</v>
      </c>
      <c r="CX1027" t="s">
        <v>4417</v>
      </c>
      <c r="CY1027" s="10">
        <v>16702353481</v>
      </c>
      <c r="CZ1027" t="s">
        <v>2282</v>
      </c>
      <c r="DA1027" t="s">
        <v>139</v>
      </c>
      <c r="DB1027" t="s">
        <v>138</v>
      </c>
      <c r="DC1027" t="s">
        <v>115</v>
      </c>
      <c r="DD1027" t="s">
        <v>1710</v>
      </c>
      <c r="DE1027" t="s">
        <v>2286</v>
      </c>
      <c r="DF1027" t="s">
        <v>1741</v>
      </c>
      <c r="DG1027" t="s">
        <v>10077</v>
      </c>
      <c r="DH1027" t="s">
        <v>2282</v>
      </c>
    </row>
    <row r="1028" spans="1:112" ht="14.45" customHeight="1" x14ac:dyDescent="0.25">
      <c r="A1028" t="s">
        <v>10559</v>
      </c>
      <c r="B1028" t="s">
        <v>1155</v>
      </c>
      <c r="C1028" s="1">
        <v>45601</v>
      </c>
      <c r="D1028" s="1">
        <v>45644</v>
      </c>
      <c r="E1028" t="s">
        <v>210</v>
      </c>
      <c r="F1028" s="1">
        <v>45656</v>
      </c>
      <c r="G1028" t="s">
        <v>138</v>
      </c>
      <c r="H1028" t="s">
        <v>115</v>
      </c>
      <c r="I1028" t="s">
        <v>115</v>
      </c>
      <c r="J1028" t="s">
        <v>9300</v>
      </c>
      <c r="L1028" t="s">
        <v>9301</v>
      </c>
      <c r="N1028" t="s">
        <v>306</v>
      </c>
      <c r="O1028" t="s">
        <v>120</v>
      </c>
      <c r="P1028" s="3">
        <v>96950</v>
      </c>
      <c r="Q1028" t="s">
        <v>121</v>
      </c>
      <c r="S1028" s="10">
        <v>16704831971</v>
      </c>
      <c r="U1028" t="s">
        <v>9302</v>
      </c>
      <c r="V1028">
        <v>531120</v>
      </c>
      <c r="W1028" t="s">
        <v>123</v>
      </c>
      <c r="Y1028" t="s">
        <v>9303</v>
      </c>
      <c r="Z1028" t="s">
        <v>9304</v>
      </c>
      <c r="AB1028" t="s">
        <v>754</v>
      </c>
      <c r="AC1028" t="s">
        <v>9305</v>
      </c>
      <c r="AE1028" t="s">
        <v>306</v>
      </c>
      <c r="AF1028" t="s">
        <v>120</v>
      </c>
      <c r="AG1028" s="3">
        <v>96950</v>
      </c>
      <c r="AH1028" t="s">
        <v>121</v>
      </c>
      <c r="AJ1028" s="10">
        <v>16704831971</v>
      </c>
      <c r="AL1028" t="s">
        <v>9306</v>
      </c>
      <c r="BD1028" t="str">
        <f>"37-2012.00"</f>
        <v>37-2012.00</v>
      </c>
      <c r="BE1028" t="s">
        <v>647</v>
      </c>
      <c r="BF1028" t="s">
        <v>9307</v>
      </c>
      <c r="BG1028" t="s">
        <v>647</v>
      </c>
      <c r="BH1028">
        <v>6</v>
      </c>
      <c r="BI1028">
        <v>5</v>
      </c>
      <c r="BJ1028" s="1">
        <v>45658</v>
      </c>
      <c r="BK1028" s="1">
        <v>46752</v>
      </c>
      <c r="BL1028" s="1">
        <v>45658</v>
      </c>
      <c r="BM1028" s="1">
        <v>46752</v>
      </c>
      <c r="BN1028">
        <v>35</v>
      </c>
      <c r="BO1028">
        <v>0</v>
      </c>
      <c r="BP1028">
        <v>7</v>
      </c>
      <c r="BQ1028">
        <v>7</v>
      </c>
      <c r="BR1028">
        <v>7</v>
      </c>
      <c r="BS1028">
        <v>7</v>
      </c>
      <c r="BT1028">
        <v>7</v>
      </c>
      <c r="BU1028">
        <v>0</v>
      </c>
      <c r="BV1028" t="str">
        <f t="shared" si="17"/>
        <v>8:00 AM</v>
      </c>
      <c r="BW1028" t="str">
        <f>"5:00 PM"</f>
        <v>5:00 PM</v>
      </c>
      <c r="BX1028" t="s">
        <v>240</v>
      </c>
      <c r="BY1028">
        <v>0</v>
      </c>
      <c r="BZ1028">
        <v>3</v>
      </c>
      <c r="CA1028" t="s">
        <v>115</v>
      </c>
      <c r="CC1028" s="2" t="s">
        <v>10560</v>
      </c>
      <c r="CD1028" t="s">
        <v>9308</v>
      </c>
      <c r="CF1028" t="s">
        <v>119</v>
      </c>
      <c r="CG1028" t="s">
        <v>120</v>
      </c>
      <c r="CH1028" s="3">
        <v>96950</v>
      </c>
      <c r="CI1028" s="4">
        <v>7.77</v>
      </c>
      <c r="CJ1028" s="4">
        <v>7.77</v>
      </c>
      <c r="CK1028" s="4">
        <v>11.65</v>
      </c>
      <c r="CL1028" s="4">
        <v>11.65</v>
      </c>
      <c r="CM1028" t="s">
        <v>136</v>
      </c>
      <c r="CN1028" t="s">
        <v>191</v>
      </c>
      <c r="CO1028" t="s">
        <v>137</v>
      </c>
      <c r="CQ1028" t="s">
        <v>115</v>
      </c>
      <c r="CR1028" t="s">
        <v>138</v>
      </c>
      <c r="CS1028" t="s">
        <v>139</v>
      </c>
      <c r="CT1028" t="s">
        <v>138</v>
      </c>
      <c r="CU1028" t="s">
        <v>139</v>
      </c>
      <c r="CV1028" t="s">
        <v>138</v>
      </c>
      <c r="CW1028" t="s">
        <v>139</v>
      </c>
      <c r="CX1028" t="s">
        <v>1746</v>
      </c>
      <c r="CY1028" s="10">
        <v>16704831971</v>
      </c>
      <c r="CZ1028" t="s">
        <v>9306</v>
      </c>
      <c r="DA1028" t="s">
        <v>139</v>
      </c>
      <c r="DB1028" t="s">
        <v>138</v>
      </c>
      <c r="DC1028" t="s">
        <v>115</v>
      </c>
      <c r="DD1028" t="s">
        <v>9660</v>
      </c>
      <c r="DE1028" t="s">
        <v>9661</v>
      </c>
      <c r="DG1028" t="s">
        <v>9309</v>
      </c>
      <c r="DH1028" t="s">
        <v>9306</v>
      </c>
    </row>
    <row r="1029" spans="1:112" ht="14.45" customHeight="1" x14ac:dyDescent="0.25">
      <c r="A1029" t="s">
        <v>10705</v>
      </c>
      <c r="B1029" t="s">
        <v>248</v>
      </c>
      <c r="C1029" s="1">
        <v>45600</v>
      </c>
      <c r="D1029" s="1">
        <v>45644</v>
      </c>
      <c r="E1029" t="s">
        <v>114</v>
      </c>
      <c r="G1029" t="s">
        <v>115</v>
      </c>
      <c r="H1029" t="s">
        <v>115</v>
      </c>
      <c r="I1029" t="s">
        <v>115</v>
      </c>
      <c r="J1029" t="s">
        <v>4640</v>
      </c>
      <c r="K1029" t="s">
        <v>4641</v>
      </c>
      <c r="L1029" t="s">
        <v>144</v>
      </c>
      <c r="N1029" t="s">
        <v>145</v>
      </c>
      <c r="O1029" t="s">
        <v>120</v>
      </c>
      <c r="P1029" s="3">
        <v>96951</v>
      </c>
      <c r="Q1029" t="s">
        <v>121</v>
      </c>
      <c r="S1029" s="10">
        <v>16705320350</v>
      </c>
      <c r="U1029" t="s">
        <v>4642</v>
      </c>
      <c r="V1029">
        <v>445110</v>
      </c>
      <c r="W1029" t="s">
        <v>123</v>
      </c>
      <c r="Y1029" t="s">
        <v>147</v>
      </c>
      <c r="Z1029" t="s">
        <v>148</v>
      </c>
      <c r="AA1029" t="s">
        <v>149</v>
      </c>
      <c r="AB1029" t="s">
        <v>1986</v>
      </c>
      <c r="AC1029" t="s">
        <v>144</v>
      </c>
      <c r="AE1029" t="s">
        <v>145</v>
      </c>
      <c r="AF1029" t="s">
        <v>120</v>
      </c>
      <c r="AG1029" s="3">
        <v>96951</v>
      </c>
      <c r="AH1029" t="s">
        <v>121</v>
      </c>
      <c r="AJ1029" s="10">
        <v>16705320350</v>
      </c>
      <c r="AL1029" t="s">
        <v>4643</v>
      </c>
      <c r="BD1029" t="str">
        <f>"51-9198.00"</f>
        <v>51-9198.00</v>
      </c>
      <c r="BE1029" t="s">
        <v>2301</v>
      </c>
      <c r="BF1029" t="s">
        <v>4644</v>
      </c>
      <c r="BG1029" t="s">
        <v>4645</v>
      </c>
      <c r="BH1029">
        <v>5</v>
      </c>
      <c r="BI1029">
        <v>5</v>
      </c>
      <c r="BJ1029" s="1">
        <v>45717</v>
      </c>
      <c r="BK1029" s="1">
        <v>46081</v>
      </c>
      <c r="BL1029" s="1">
        <v>45717</v>
      </c>
      <c r="BM1029" s="1">
        <v>46081</v>
      </c>
      <c r="BN1029">
        <v>40</v>
      </c>
      <c r="BO1029">
        <v>0</v>
      </c>
      <c r="BP1029">
        <v>7</v>
      </c>
      <c r="BQ1029">
        <v>7</v>
      </c>
      <c r="BR1029">
        <v>7</v>
      </c>
      <c r="BS1029">
        <v>7</v>
      </c>
      <c r="BT1029">
        <v>7</v>
      </c>
      <c r="BU1029">
        <v>5</v>
      </c>
      <c r="BV1029" t="str">
        <f t="shared" si="17"/>
        <v>8:00 AM</v>
      </c>
      <c r="BW1029" t="str">
        <f>"4:00 PM"</f>
        <v>4:00 PM</v>
      </c>
      <c r="BX1029" t="s">
        <v>240</v>
      </c>
      <c r="BY1029">
        <v>0</v>
      </c>
      <c r="BZ1029">
        <v>3</v>
      </c>
      <c r="CA1029" t="s">
        <v>115</v>
      </c>
      <c r="CC1029" t="s">
        <v>4646</v>
      </c>
      <c r="CD1029" t="s">
        <v>155</v>
      </c>
      <c r="CF1029" t="s">
        <v>145</v>
      </c>
      <c r="CG1029" t="s">
        <v>120</v>
      </c>
      <c r="CH1029" s="3">
        <v>96951</v>
      </c>
      <c r="CI1029" s="4">
        <v>8.23</v>
      </c>
      <c r="CJ1029" s="4">
        <v>8.23</v>
      </c>
      <c r="CK1029" s="4">
        <v>12.35</v>
      </c>
      <c r="CL1029" s="4">
        <v>12.35</v>
      </c>
      <c r="CM1029" t="s">
        <v>136</v>
      </c>
      <c r="CN1029" t="s">
        <v>139</v>
      </c>
      <c r="CO1029" t="s">
        <v>137</v>
      </c>
      <c r="CQ1029" t="s">
        <v>115</v>
      </c>
      <c r="CR1029" t="s">
        <v>138</v>
      </c>
      <c r="CS1029" t="s">
        <v>138</v>
      </c>
      <c r="CT1029" t="s">
        <v>138</v>
      </c>
      <c r="CU1029" t="s">
        <v>139</v>
      </c>
      <c r="CV1029" t="s">
        <v>138</v>
      </c>
      <c r="CW1029" t="s">
        <v>139</v>
      </c>
      <c r="CX1029" t="s">
        <v>2545</v>
      </c>
      <c r="CY1029" s="10">
        <v>16705320350</v>
      </c>
      <c r="CZ1029" t="s">
        <v>4643</v>
      </c>
      <c r="DA1029" t="s">
        <v>139</v>
      </c>
      <c r="DB1029" t="s">
        <v>138</v>
      </c>
      <c r="DC1029" t="s">
        <v>115</v>
      </c>
    </row>
    <row r="1030" spans="1:112" ht="14.45" customHeight="1" x14ac:dyDescent="0.25">
      <c r="A1030" t="s">
        <v>10777</v>
      </c>
      <c r="B1030" t="s">
        <v>158</v>
      </c>
      <c r="C1030" s="1">
        <v>45608</v>
      </c>
      <c r="D1030" s="1">
        <v>45644</v>
      </c>
      <c r="E1030" t="s">
        <v>210</v>
      </c>
      <c r="F1030" s="1">
        <v>45687</v>
      </c>
      <c r="G1030" t="s">
        <v>138</v>
      </c>
      <c r="H1030" t="s">
        <v>115</v>
      </c>
      <c r="I1030" t="s">
        <v>115</v>
      </c>
      <c r="J1030" t="s">
        <v>4422</v>
      </c>
      <c r="L1030" t="s">
        <v>4423</v>
      </c>
      <c r="N1030" t="s">
        <v>119</v>
      </c>
      <c r="O1030" t="s">
        <v>120</v>
      </c>
      <c r="P1030" s="3">
        <v>96950</v>
      </c>
      <c r="Q1030" t="s">
        <v>121</v>
      </c>
      <c r="R1030" t="s">
        <v>1661</v>
      </c>
      <c r="S1030" s="10">
        <v>16707891106</v>
      </c>
      <c r="U1030" t="s">
        <v>1690</v>
      </c>
      <c r="V1030">
        <v>236116</v>
      </c>
      <c r="W1030" t="s">
        <v>123</v>
      </c>
      <c r="Y1030" t="s">
        <v>1691</v>
      </c>
      <c r="Z1030" t="s">
        <v>1692</v>
      </c>
      <c r="AA1030" t="s">
        <v>1693</v>
      </c>
      <c r="AB1030" t="s">
        <v>997</v>
      </c>
      <c r="AC1030" t="s">
        <v>4545</v>
      </c>
      <c r="AE1030" t="s">
        <v>128</v>
      </c>
      <c r="AF1030" t="s">
        <v>120</v>
      </c>
      <c r="AG1030" s="3">
        <v>96950</v>
      </c>
      <c r="AH1030" t="s">
        <v>121</v>
      </c>
      <c r="AI1030" t="s">
        <v>7167</v>
      </c>
      <c r="AJ1030" s="10">
        <v>16707891106</v>
      </c>
      <c r="AL1030" t="s">
        <v>1695</v>
      </c>
      <c r="BD1030" t="str">
        <f>"49-9071.00"</f>
        <v>49-9071.00</v>
      </c>
      <c r="BE1030" t="s">
        <v>169</v>
      </c>
      <c r="BF1030" t="s">
        <v>10778</v>
      </c>
      <c r="BG1030" t="s">
        <v>169</v>
      </c>
      <c r="BH1030">
        <v>15</v>
      </c>
      <c r="BJ1030" s="1">
        <v>45689</v>
      </c>
      <c r="BK1030" s="1">
        <v>46783</v>
      </c>
      <c r="BN1030">
        <v>35</v>
      </c>
      <c r="BO1030">
        <v>0</v>
      </c>
      <c r="BP1030">
        <v>7</v>
      </c>
      <c r="BQ1030">
        <v>7</v>
      </c>
      <c r="BR1030">
        <v>7</v>
      </c>
      <c r="BS1030">
        <v>7</v>
      </c>
      <c r="BT1030">
        <v>7</v>
      </c>
      <c r="BU1030">
        <v>0</v>
      </c>
      <c r="BV1030" t="str">
        <f t="shared" si="17"/>
        <v>8:00 AM</v>
      </c>
      <c r="BW1030" t="str">
        <f>"4:00 PM"</f>
        <v>4:00 PM</v>
      </c>
      <c r="BX1030" t="s">
        <v>240</v>
      </c>
      <c r="BY1030">
        <v>0</v>
      </c>
      <c r="BZ1030">
        <v>6</v>
      </c>
      <c r="CA1030" t="s">
        <v>115</v>
      </c>
      <c r="CC1030" t="s">
        <v>7169</v>
      </c>
      <c r="CD1030" t="s">
        <v>4423</v>
      </c>
      <c r="CF1030" t="s">
        <v>119</v>
      </c>
      <c r="CG1030" t="s">
        <v>120</v>
      </c>
      <c r="CH1030" s="3">
        <v>96950</v>
      </c>
      <c r="CI1030" s="4">
        <v>9.75</v>
      </c>
      <c r="CJ1030" s="4">
        <v>9.75</v>
      </c>
      <c r="CK1030" s="4">
        <v>14.63</v>
      </c>
      <c r="CL1030" s="4">
        <v>14.63</v>
      </c>
      <c r="CM1030" t="s">
        <v>136</v>
      </c>
      <c r="CO1030" t="s">
        <v>137</v>
      </c>
      <c r="CQ1030" t="s">
        <v>115</v>
      </c>
      <c r="CR1030" t="s">
        <v>138</v>
      </c>
      <c r="CS1030" t="s">
        <v>139</v>
      </c>
      <c r="CT1030" t="s">
        <v>138</v>
      </c>
      <c r="CU1030" t="s">
        <v>139</v>
      </c>
      <c r="CV1030" t="s">
        <v>138</v>
      </c>
      <c r="CW1030" t="s">
        <v>139</v>
      </c>
      <c r="CX1030" t="s">
        <v>4427</v>
      </c>
      <c r="CY1030" s="10">
        <v>16707891106</v>
      </c>
      <c r="CZ1030" t="s">
        <v>1695</v>
      </c>
      <c r="DA1030" t="s">
        <v>451</v>
      </c>
      <c r="DB1030" t="s">
        <v>138</v>
      </c>
      <c r="DC1030" t="s">
        <v>115</v>
      </c>
    </row>
    <row r="1031" spans="1:112" ht="14.45" customHeight="1" x14ac:dyDescent="0.25">
      <c r="A1031" t="s">
        <v>10961</v>
      </c>
      <c r="B1031" t="s">
        <v>248</v>
      </c>
      <c r="C1031" s="1">
        <v>45602</v>
      </c>
      <c r="D1031" s="1">
        <v>45644</v>
      </c>
      <c r="E1031" t="s">
        <v>210</v>
      </c>
      <c r="F1031" s="1">
        <v>45775</v>
      </c>
      <c r="G1031" t="s">
        <v>115</v>
      </c>
      <c r="H1031" t="s">
        <v>115</v>
      </c>
      <c r="I1031" t="s">
        <v>115</v>
      </c>
      <c r="J1031" t="s">
        <v>3723</v>
      </c>
      <c r="K1031" t="s">
        <v>3724</v>
      </c>
      <c r="L1031" t="s">
        <v>512</v>
      </c>
      <c r="M1031" t="s">
        <v>3725</v>
      </c>
      <c r="N1031" t="s">
        <v>272</v>
      </c>
      <c r="O1031" t="s">
        <v>120</v>
      </c>
      <c r="P1031" s="3">
        <v>96952</v>
      </c>
      <c r="Q1031" t="s">
        <v>121</v>
      </c>
      <c r="R1031" t="s">
        <v>139</v>
      </c>
      <c r="S1031" s="10">
        <v>16702850045</v>
      </c>
      <c r="U1031" t="s">
        <v>3726</v>
      </c>
      <c r="V1031">
        <v>812111</v>
      </c>
      <c r="W1031" t="s">
        <v>123</v>
      </c>
      <c r="Y1031" t="s">
        <v>3727</v>
      </c>
      <c r="Z1031" t="s">
        <v>3728</v>
      </c>
      <c r="AA1031" t="s">
        <v>276</v>
      </c>
      <c r="AB1031" t="s">
        <v>908</v>
      </c>
      <c r="AC1031" t="s">
        <v>512</v>
      </c>
      <c r="AD1031" t="s">
        <v>3725</v>
      </c>
      <c r="AE1031" t="s">
        <v>272</v>
      </c>
      <c r="AF1031" t="s">
        <v>120</v>
      </c>
      <c r="AG1031" s="3">
        <v>96952</v>
      </c>
      <c r="AH1031" t="s">
        <v>121</v>
      </c>
      <c r="AJ1031" s="10">
        <v>16702850045</v>
      </c>
      <c r="AL1031" t="s">
        <v>3729</v>
      </c>
      <c r="BD1031" t="str">
        <f>"39-5011.00"</f>
        <v>39-5011.00</v>
      </c>
      <c r="BE1031" t="s">
        <v>2181</v>
      </c>
      <c r="BF1031" t="s">
        <v>10962</v>
      </c>
      <c r="BG1031" t="s">
        <v>2183</v>
      </c>
      <c r="BH1031">
        <v>1</v>
      </c>
      <c r="BI1031">
        <v>1</v>
      </c>
      <c r="BJ1031" s="1">
        <v>45777</v>
      </c>
      <c r="BK1031" s="1">
        <v>46141</v>
      </c>
      <c r="BL1031" s="1">
        <v>45777</v>
      </c>
      <c r="BM1031" s="1">
        <v>46141</v>
      </c>
      <c r="BN1031">
        <v>35</v>
      </c>
      <c r="BO1031">
        <v>0</v>
      </c>
      <c r="BP1031">
        <v>7</v>
      </c>
      <c r="BQ1031">
        <v>7</v>
      </c>
      <c r="BR1031">
        <v>7</v>
      </c>
      <c r="BS1031">
        <v>7</v>
      </c>
      <c r="BT1031">
        <v>7</v>
      </c>
      <c r="BU1031">
        <v>0</v>
      </c>
      <c r="BV1031" t="str">
        <f t="shared" si="17"/>
        <v>8:00 AM</v>
      </c>
      <c r="BW1031" t="str">
        <f>"3:00 PM"</f>
        <v>3:00 PM</v>
      </c>
      <c r="BX1031" t="s">
        <v>133</v>
      </c>
      <c r="BY1031">
        <v>0</v>
      </c>
      <c r="BZ1031">
        <v>12</v>
      </c>
      <c r="CA1031" t="s">
        <v>115</v>
      </c>
      <c r="CC1031" t="s">
        <v>224</v>
      </c>
      <c r="CD1031" t="s">
        <v>512</v>
      </c>
      <c r="CE1031" t="s">
        <v>3725</v>
      </c>
      <c r="CF1031" t="s">
        <v>272</v>
      </c>
      <c r="CG1031" t="s">
        <v>120</v>
      </c>
      <c r="CH1031" s="3">
        <v>96952</v>
      </c>
      <c r="CI1031" s="4">
        <v>8.14</v>
      </c>
      <c r="CJ1031" s="4">
        <v>8.14</v>
      </c>
      <c r="CM1031" t="s">
        <v>136</v>
      </c>
      <c r="CN1031" t="s">
        <v>139</v>
      </c>
      <c r="CO1031" t="s">
        <v>137</v>
      </c>
      <c r="CQ1031" t="s">
        <v>115</v>
      </c>
      <c r="CR1031" t="s">
        <v>138</v>
      </c>
      <c r="CS1031" t="s">
        <v>139</v>
      </c>
      <c r="CT1031" t="s">
        <v>139</v>
      </c>
      <c r="CU1031" t="s">
        <v>139</v>
      </c>
      <c r="CV1031" t="s">
        <v>138</v>
      </c>
      <c r="CW1031" t="s">
        <v>139</v>
      </c>
      <c r="CX1031" t="s">
        <v>3519</v>
      </c>
      <c r="CY1031" s="10">
        <v>16702850045</v>
      </c>
      <c r="CZ1031" t="s">
        <v>3729</v>
      </c>
      <c r="DA1031" t="s">
        <v>139</v>
      </c>
      <c r="DB1031" t="s">
        <v>138</v>
      </c>
      <c r="DC1031" t="s">
        <v>115</v>
      </c>
    </row>
    <row r="1032" spans="1:112" ht="14.45" customHeight="1" x14ac:dyDescent="0.25">
      <c r="A1032" t="s">
        <v>11056</v>
      </c>
      <c r="B1032" t="s">
        <v>248</v>
      </c>
      <c r="C1032" s="1">
        <v>45590</v>
      </c>
      <c r="D1032" s="1">
        <v>45644</v>
      </c>
      <c r="E1032" t="s">
        <v>114</v>
      </c>
      <c r="G1032" t="s">
        <v>115</v>
      </c>
      <c r="H1032" t="s">
        <v>115</v>
      </c>
      <c r="I1032" t="s">
        <v>115</v>
      </c>
      <c r="J1032" t="s">
        <v>5112</v>
      </c>
      <c r="K1032" t="s">
        <v>5586</v>
      </c>
      <c r="L1032" t="s">
        <v>1327</v>
      </c>
      <c r="M1032" t="s">
        <v>1320</v>
      </c>
      <c r="N1032" t="s">
        <v>119</v>
      </c>
      <c r="O1032" t="s">
        <v>120</v>
      </c>
      <c r="P1032" s="3">
        <v>96950</v>
      </c>
      <c r="Q1032" t="s">
        <v>121</v>
      </c>
      <c r="S1032" s="10">
        <v>16702871116</v>
      </c>
      <c r="U1032" t="s">
        <v>5114</v>
      </c>
      <c r="V1032">
        <v>56179</v>
      </c>
      <c r="W1032" t="s">
        <v>123</v>
      </c>
      <c r="Y1032" t="s">
        <v>5587</v>
      </c>
      <c r="Z1032" t="s">
        <v>5588</v>
      </c>
      <c r="AA1032" t="s">
        <v>5589</v>
      </c>
      <c r="AB1032" t="s">
        <v>1923</v>
      </c>
      <c r="AC1032" t="s">
        <v>1327</v>
      </c>
      <c r="AD1032" t="s">
        <v>1320</v>
      </c>
      <c r="AE1032" t="s">
        <v>119</v>
      </c>
      <c r="AF1032" t="s">
        <v>120</v>
      </c>
      <c r="AG1032" s="3">
        <v>96950</v>
      </c>
      <c r="AH1032" t="s">
        <v>121</v>
      </c>
      <c r="AJ1032" s="10">
        <v>16702871116</v>
      </c>
      <c r="AL1032" t="s">
        <v>1325</v>
      </c>
      <c r="BD1032" t="str">
        <f>"49-9071.00"</f>
        <v>49-9071.00</v>
      </c>
      <c r="BE1032" t="s">
        <v>169</v>
      </c>
      <c r="BF1032" t="s">
        <v>5590</v>
      </c>
      <c r="BG1032" t="s">
        <v>169</v>
      </c>
      <c r="BH1032">
        <v>20</v>
      </c>
      <c r="BI1032">
        <v>20</v>
      </c>
      <c r="BJ1032" s="1">
        <v>45597</v>
      </c>
      <c r="BK1032" s="1">
        <v>45961</v>
      </c>
      <c r="BL1032" s="1">
        <v>45644</v>
      </c>
      <c r="BM1032" s="1">
        <v>45961</v>
      </c>
      <c r="BN1032">
        <v>35</v>
      </c>
      <c r="BO1032">
        <v>0</v>
      </c>
      <c r="BP1032">
        <v>7</v>
      </c>
      <c r="BQ1032">
        <v>7</v>
      </c>
      <c r="BR1032">
        <v>7</v>
      </c>
      <c r="BS1032">
        <v>7</v>
      </c>
      <c r="BT1032">
        <v>7</v>
      </c>
      <c r="BU1032">
        <v>0</v>
      </c>
      <c r="BV1032" t="str">
        <f t="shared" si="17"/>
        <v>8:00 AM</v>
      </c>
      <c r="BW1032" t="str">
        <f>"4:00 PM"</f>
        <v>4:00 PM</v>
      </c>
      <c r="BX1032" t="s">
        <v>240</v>
      </c>
      <c r="BY1032">
        <v>0</v>
      </c>
      <c r="BZ1032">
        <v>12</v>
      </c>
      <c r="CA1032" t="s">
        <v>115</v>
      </c>
      <c r="CC1032" t="s">
        <v>191</v>
      </c>
      <c r="CD1032" t="s">
        <v>1327</v>
      </c>
      <c r="CE1032" t="s">
        <v>1320</v>
      </c>
      <c r="CF1032" t="s">
        <v>119</v>
      </c>
      <c r="CG1032" t="s">
        <v>120</v>
      </c>
      <c r="CH1032" s="3">
        <v>96950</v>
      </c>
      <c r="CI1032" s="4">
        <v>9.75</v>
      </c>
      <c r="CJ1032" s="4">
        <v>9.75</v>
      </c>
      <c r="CK1032" s="4">
        <v>14.62</v>
      </c>
      <c r="CL1032" s="4">
        <v>14.62</v>
      </c>
      <c r="CM1032" t="s">
        <v>136</v>
      </c>
      <c r="CO1032" t="s">
        <v>137</v>
      </c>
      <c r="CQ1032" t="s">
        <v>115</v>
      </c>
      <c r="CR1032" t="s">
        <v>138</v>
      </c>
      <c r="CS1032" t="s">
        <v>139</v>
      </c>
      <c r="CT1032" t="s">
        <v>138</v>
      </c>
      <c r="CU1032" t="s">
        <v>139</v>
      </c>
      <c r="CV1032" t="s">
        <v>138</v>
      </c>
      <c r="CW1032" t="s">
        <v>139</v>
      </c>
      <c r="CX1032" t="s">
        <v>5591</v>
      </c>
      <c r="CY1032" s="10">
        <v>16702871116</v>
      </c>
      <c r="CZ1032" t="s">
        <v>1325</v>
      </c>
      <c r="DA1032" t="s">
        <v>139</v>
      </c>
      <c r="DB1032" t="s">
        <v>138</v>
      </c>
      <c r="DC1032" t="s">
        <v>115</v>
      </c>
    </row>
    <row r="1033" spans="1:112" ht="14.45" customHeight="1" x14ac:dyDescent="0.25">
      <c r="A1033" t="s">
        <v>11920</v>
      </c>
      <c r="B1033" t="s">
        <v>248</v>
      </c>
      <c r="C1033" s="1">
        <v>45601</v>
      </c>
      <c r="D1033" s="1">
        <v>45644</v>
      </c>
      <c r="E1033" t="s">
        <v>114</v>
      </c>
      <c r="G1033" t="s">
        <v>115</v>
      </c>
      <c r="H1033" t="s">
        <v>115</v>
      </c>
      <c r="I1033" t="s">
        <v>115</v>
      </c>
      <c r="J1033" t="s">
        <v>11921</v>
      </c>
      <c r="K1033" t="s">
        <v>11922</v>
      </c>
      <c r="L1033" t="s">
        <v>11923</v>
      </c>
      <c r="N1033" t="s">
        <v>128</v>
      </c>
      <c r="O1033" t="s">
        <v>120</v>
      </c>
      <c r="P1033" s="3">
        <v>96950</v>
      </c>
      <c r="Q1033" t="s">
        <v>121</v>
      </c>
      <c r="S1033" s="10">
        <v>16702880471</v>
      </c>
      <c r="U1033" t="s">
        <v>11924</v>
      </c>
      <c r="V1033">
        <v>812332</v>
      </c>
      <c r="W1033" t="s">
        <v>123</v>
      </c>
      <c r="Y1033" t="s">
        <v>11925</v>
      </c>
      <c r="Z1033" t="s">
        <v>11926</v>
      </c>
      <c r="AB1033" t="s">
        <v>126</v>
      </c>
      <c r="AC1033" t="s">
        <v>11923</v>
      </c>
      <c r="AE1033" t="s">
        <v>128</v>
      </c>
      <c r="AF1033" t="s">
        <v>120</v>
      </c>
      <c r="AG1033" s="3">
        <v>96950</v>
      </c>
      <c r="AH1033" t="s">
        <v>121</v>
      </c>
      <c r="AJ1033" s="10">
        <v>16702880471</v>
      </c>
      <c r="AL1033" t="s">
        <v>11927</v>
      </c>
      <c r="BD1033" t="str">
        <f>"49-9071.00"</f>
        <v>49-9071.00</v>
      </c>
      <c r="BE1033" t="s">
        <v>169</v>
      </c>
      <c r="BF1033" t="s">
        <v>11928</v>
      </c>
      <c r="BG1033" t="s">
        <v>11434</v>
      </c>
      <c r="BH1033">
        <v>1</v>
      </c>
      <c r="BI1033">
        <v>1</v>
      </c>
      <c r="BJ1033" s="1">
        <v>45658</v>
      </c>
      <c r="BK1033" s="1">
        <v>46022</v>
      </c>
      <c r="BL1033" s="1">
        <v>45658</v>
      </c>
      <c r="BM1033" s="1">
        <v>46022</v>
      </c>
      <c r="BN1033">
        <v>40</v>
      </c>
      <c r="BO1033">
        <v>0</v>
      </c>
      <c r="BP1033">
        <v>8</v>
      </c>
      <c r="BQ1033">
        <v>8</v>
      </c>
      <c r="BR1033">
        <v>8</v>
      </c>
      <c r="BS1033">
        <v>8</v>
      </c>
      <c r="BT1033">
        <v>8</v>
      </c>
      <c r="BU1033">
        <v>0</v>
      </c>
      <c r="BV1033" t="str">
        <f>"9:00 AM"</f>
        <v>9:00 AM</v>
      </c>
      <c r="BW1033" t="str">
        <f>"5:00 PM"</f>
        <v>5:00 PM</v>
      </c>
      <c r="BX1033" t="s">
        <v>133</v>
      </c>
      <c r="BY1033">
        <v>0</v>
      </c>
      <c r="BZ1033">
        <v>12</v>
      </c>
      <c r="CA1033" t="s">
        <v>115</v>
      </c>
      <c r="CC1033" t="s">
        <v>7007</v>
      </c>
      <c r="CD1033" t="s">
        <v>11923</v>
      </c>
      <c r="CF1033" t="s">
        <v>128</v>
      </c>
      <c r="CG1033" t="s">
        <v>120</v>
      </c>
      <c r="CH1033" s="3">
        <v>96950</v>
      </c>
      <c r="CI1033" s="4">
        <v>9.75</v>
      </c>
      <c r="CJ1033" s="4">
        <v>9.75</v>
      </c>
      <c r="CK1033" s="4">
        <v>14.63</v>
      </c>
      <c r="CL1033" s="4">
        <v>14.63</v>
      </c>
      <c r="CM1033" t="s">
        <v>136</v>
      </c>
      <c r="CO1033" t="s">
        <v>137</v>
      </c>
      <c r="CQ1033" t="s">
        <v>115</v>
      </c>
      <c r="CR1033" t="s">
        <v>138</v>
      </c>
      <c r="CS1033" t="s">
        <v>139</v>
      </c>
      <c r="CT1033" t="s">
        <v>138</v>
      </c>
      <c r="CU1033" t="s">
        <v>139</v>
      </c>
      <c r="CV1033" t="s">
        <v>138</v>
      </c>
      <c r="CW1033" t="s">
        <v>139</v>
      </c>
      <c r="CX1033" t="s">
        <v>10772</v>
      </c>
      <c r="CY1033" s="10">
        <v>16702880471</v>
      </c>
      <c r="CZ1033" t="s">
        <v>11927</v>
      </c>
      <c r="DA1033" t="s">
        <v>139</v>
      </c>
      <c r="DB1033" t="s">
        <v>138</v>
      </c>
      <c r="DC1033" t="s">
        <v>115</v>
      </c>
      <c r="DD1033" t="s">
        <v>11925</v>
      </c>
      <c r="DE1033" t="s">
        <v>11926</v>
      </c>
      <c r="DG1033" t="s">
        <v>11921</v>
      </c>
      <c r="DH1033" t="s">
        <v>11927</v>
      </c>
    </row>
    <row r="1034" spans="1:112" ht="14.45" customHeight="1" x14ac:dyDescent="0.25">
      <c r="A1034" t="s">
        <v>11996</v>
      </c>
      <c r="B1034" t="s">
        <v>248</v>
      </c>
      <c r="C1034" s="1">
        <v>45601</v>
      </c>
      <c r="D1034" s="1">
        <v>45644</v>
      </c>
      <c r="E1034" t="s">
        <v>210</v>
      </c>
      <c r="F1034" s="1">
        <v>45715</v>
      </c>
      <c r="G1034" t="s">
        <v>138</v>
      </c>
      <c r="H1034" t="s">
        <v>115</v>
      </c>
      <c r="I1034" t="s">
        <v>115</v>
      </c>
      <c r="J1034" t="s">
        <v>5071</v>
      </c>
      <c r="K1034" t="s">
        <v>5072</v>
      </c>
      <c r="L1034" t="s">
        <v>5073</v>
      </c>
      <c r="N1034" t="s">
        <v>128</v>
      </c>
      <c r="O1034" t="s">
        <v>120</v>
      </c>
      <c r="P1034" s="3">
        <v>96950</v>
      </c>
      <c r="Q1034" t="s">
        <v>121</v>
      </c>
      <c r="S1034" s="10">
        <v>16702347898</v>
      </c>
      <c r="U1034" t="s">
        <v>5074</v>
      </c>
      <c r="V1034">
        <v>56132</v>
      </c>
      <c r="W1034" t="s">
        <v>123</v>
      </c>
      <c r="Y1034" t="s">
        <v>5075</v>
      </c>
      <c r="Z1034" t="s">
        <v>5076</v>
      </c>
      <c r="AA1034" t="s">
        <v>5077</v>
      </c>
      <c r="AB1034" t="s">
        <v>895</v>
      </c>
      <c r="AC1034" t="s">
        <v>5073</v>
      </c>
      <c r="AD1034" t="s">
        <v>5078</v>
      </c>
      <c r="AE1034" t="s">
        <v>128</v>
      </c>
      <c r="AF1034" t="s">
        <v>120</v>
      </c>
      <c r="AG1034" s="3">
        <v>96950</v>
      </c>
      <c r="AH1034" t="s">
        <v>121</v>
      </c>
      <c r="AJ1034" s="10">
        <v>16702347898</v>
      </c>
      <c r="AL1034" t="s">
        <v>5079</v>
      </c>
      <c r="BD1034" t="str">
        <f>"37-2012.00"</f>
        <v>37-2012.00</v>
      </c>
      <c r="BE1034" t="s">
        <v>647</v>
      </c>
      <c r="BF1034" t="s">
        <v>5080</v>
      </c>
      <c r="BG1034" t="s">
        <v>5081</v>
      </c>
      <c r="BH1034">
        <v>3</v>
      </c>
      <c r="BI1034">
        <v>3</v>
      </c>
      <c r="BJ1034" s="1">
        <v>45717</v>
      </c>
      <c r="BK1034" s="1">
        <v>46811</v>
      </c>
      <c r="BL1034" s="1">
        <v>45717</v>
      </c>
      <c r="BM1034" s="1">
        <v>46811</v>
      </c>
      <c r="BN1034">
        <v>35</v>
      </c>
      <c r="BO1034">
        <v>0</v>
      </c>
      <c r="BP1034">
        <v>7</v>
      </c>
      <c r="BQ1034">
        <v>7</v>
      </c>
      <c r="BR1034">
        <v>7</v>
      </c>
      <c r="BS1034">
        <v>7</v>
      </c>
      <c r="BT1034">
        <v>7</v>
      </c>
      <c r="BU1034">
        <v>0</v>
      </c>
      <c r="BV1034" t="str">
        <f>"8:00 AM"</f>
        <v>8:00 AM</v>
      </c>
      <c r="BW1034" t="str">
        <f>"4:00 PM"</f>
        <v>4:00 PM</v>
      </c>
      <c r="BX1034" t="s">
        <v>240</v>
      </c>
      <c r="BY1034">
        <v>0</v>
      </c>
      <c r="BZ1034">
        <v>3</v>
      </c>
      <c r="CA1034" t="s">
        <v>115</v>
      </c>
      <c r="CC1034" t="s">
        <v>11997</v>
      </c>
      <c r="CD1034" t="s">
        <v>7799</v>
      </c>
      <c r="CF1034" t="s">
        <v>145</v>
      </c>
      <c r="CG1034" t="s">
        <v>120</v>
      </c>
      <c r="CH1034" s="3">
        <v>96951</v>
      </c>
      <c r="CI1034" s="4">
        <v>7.77</v>
      </c>
      <c r="CJ1034" s="4">
        <v>7.77</v>
      </c>
      <c r="CK1034" s="4">
        <v>11.65</v>
      </c>
      <c r="CL1034" s="4">
        <v>11.65</v>
      </c>
      <c r="CM1034" t="s">
        <v>136</v>
      </c>
      <c r="CN1034" t="s">
        <v>5084</v>
      </c>
      <c r="CO1034" t="s">
        <v>137</v>
      </c>
      <c r="CQ1034" t="s">
        <v>138</v>
      </c>
      <c r="CR1034" t="s">
        <v>138</v>
      </c>
      <c r="CS1034" t="s">
        <v>139</v>
      </c>
      <c r="CT1034" t="s">
        <v>138</v>
      </c>
      <c r="CU1034" t="s">
        <v>139</v>
      </c>
      <c r="CV1034" t="s">
        <v>138</v>
      </c>
      <c r="CW1034" t="s">
        <v>139</v>
      </c>
      <c r="CX1034" t="s">
        <v>7800</v>
      </c>
      <c r="CY1034" s="10">
        <v>16702347898</v>
      </c>
      <c r="CZ1034" t="s">
        <v>5079</v>
      </c>
      <c r="DA1034" t="s">
        <v>331</v>
      </c>
      <c r="DB1034" t="s">
        <v>138</v>
      </c>
      <c r="DC1034" t="s">
        <v>139</v>
      </c>
    </row>
    <row r="1035" spans="1:112" ht="14.45" customHeight="1" x14ac:dyDescent="0.25">
      <c r="A1035" t="s">
        <v>11998</v>
      </c>
      <c r="B1035" t="s">
        <v>113</v>
      </c>
      <c r="C1035" s="1">
        <v>45634</v>
      </c>
      <c r="D1035" s="1">
        <v>45644</v>
      </c>
      <c r="E1035" t="s">
        <v>210</v>
      </c>
      <c r="F1035" s="1">
        <v>45791</v>
      </c>
      <c r="G1035" t="s">
        <v>115</v>
      </c>
      <c r="H1035" t="s">
        <v>115</v>
      </c>
      <c r="I1035" t="s">
        <v>115</v>
      </c>
      <c r="J1035" t="s">
        <v>1169</v>
      </c>
      <c r="L1035" t="s">
        <v>1170</v>
      </c>
      <c r="M1035" t="s">
        <v>1171</v>
      </c>
      <c r="N1035" t="s">
        <v>128</v>
      </c>
      <c r="O1035" t="s">
        <v>120</v>
      </c>
      <c r="P1035" s="3">
        <v>96950</v>
      </c>
      <c r="Q1035" t="s">
        <v>121</v>
      </c>
      <c r="R1035" t="s">
        <v>439</v>
      </c>
      <c r="S1035" s="10">
        <v>16703223320</v>
      </c>
      <c r="U1035" t="s">
        <v>1173</v>
      </c>
      <c r="V1035">
        <v>611110</v>
      </c>
      <c r="W1035" t="s">
        <v>123</v>
      </c>
      <c r="Y1035" t="s">
        <v>1174</v>
      </c>
      <c r="Z1035" t="s">
        <v>1175</v>
      </c>
      <c r="AA1035" t="s">
        <v>1176</v>
      </c>
      <c r="AB1035" t="s">
        <v>1177</v>
      </c>
      <c r="AC1035" t="s">
        <v>1170</v>
      </c>
      <c r="AE1035" t="s">
        <v>128</v>
      </c>
      <c r="AF1035" t="s">
        <v>120</v>
      </c>
      <c r="AG1035" s="3">
        <v>96950</v>
      </c>
      <c r="AH1035" t="s">
        <v>121</v>
      </c>
      <c r="AI1035" t="s">
        <v>439</v>
      </c>
      <c r="AJ1035" s="10">
        <v>16703223320</v>
      </c>
      <c r="AL1035" t="s">
        <v>1178</v>
      </c>
      <c r="BD1035" t="str">
        <f>"25-2021.00"</f>
        <v>25-2021.00</v>
      </c>
      <c r="BE1035" t="s">
        <v>406</v>
      </c>
      <c r="BF1035" t="s">
        <v>9882</v>
      </c>
      <c r="BG1035" t="s">
        <v>9883</v>
      </c>
      <c r="BH1035">
        <v>2</v>
      </c>
      <c r="BJ1035" s="1">
        <v>45824</v>
      </c>
      <c r="BK1035" s="1">
        <v>46188</v>
      </c>
      <c r="BN1035">
        <v>35</v>
      </c>
      <c r="BO1035">
        <v>0</v>
      </c>
      <c r="BP1035">
        <v>7</v>
      </c>
      <c r="BQ1035">
        <v>7</v>
      </c>
      <c r="BR1035">
        <v>7</v>
      </c>
      <c r="BS1035">
        <v>7</v>
      </c>
      <c r="BT1035">
        <v>7</v>
      </c>
      <c r="BU1035">
        <v>0</v>
      </c>
      <c r="BV1035" t="str">
        <f>"7:00 AM"</f>
        <v>7:00 AM</v>
      </c>
      <c r="BW1035" t="str">
        <f>"3:00 PM"</f>
        <v>3:00 PM</v>
      </c>
      <c r="BX1035" t="s">
        <v>189</v>
      </c>
      <c r="BY1035">
        <v>0</v>
      </c>
      <c r="BZ1035">
        <v>12</v>
      </c>
      <c r="CA1035" t="s">
        <v>115</v>
      </c>
      <c r="CC1035" t="e">
        <f>-experience in CHRISTIAN School SETTING.
-MUST BE WILLING to OBTAIN ACSI CERTIFICATION DURING THE INITIAL YEAR of EMPLOYMENT.
- FAMILIARITY USING TECHNOLOGY (LAPTOP, IPAD, PROJECTOR) in THE CLASSROOM.
- Knowledge in MICROSOFT OFFICE, GOOGLE CLASSROOM, GOOGLE DOCS, FORMS, and OTHER EDUCATIONAL SOFTWARE.
-Knowledge of INSTRUCTIONAL methods APPROPRIATE for STUDENTS At THE RESPECTIVE GRADE LEVELS.</f>
        <v>#NAME?</v>
      </c>
      <c r="CD1035" t="s">
        <v>1183</v>
      </c>
      <c r="CF1035" t="s">
        <v>128</v>
      </c>
      <c r="CG1035" t="s">
        <v>120</v>
      </c>
      <c r="CH1035" s="3">
        <v>96950</v>
      </c>
      <c r="CI1035" s="4">
        <v>20.48</v>
      </c>
      <c r="CJ1035" s="4">
        <v>20.48</v>
      </c>
      <c r="CK1035" s="4">
        <v>0</v>
      </c>
      <c r="CL1035" s="4">
        <v>0</v>
      </c>
      <c r="CM1035" t="s">
        <v>136</v>
      </c>
      <c r="CN1035" t="s">
        <v>449</v>
      </c>
      <c r="CO1035" t="s">
        <v>137</v>
      </c>
      <c r="CQ1035" t="s">
        <v>115</v>
      </c>
      <c r="CR1035" t="s">
        <v>138</v>
      </c>
      <c r="CS1035" t="s">
        <v>139</v>
      </c>
      <c r="CT1035" t="s">
        <v>139</v>
      </c>
      <c r="CU1035" t="s">
        <v>139</v>
      </c>
      <c r="CV1035" t="s">
        <v>138</v>
      </c>
      <c r="CW1035" t="s">
        <v>139</v>
      </c>
      <c r="CX1035" t="s">
        <v>450</v>
      </c>
      <c r="CY1035" s="10">
        <v>16703223320</v>
      </c>
      <c r="CZ1035" t="s">
        <v>1178</v>
      </c>
      <c r="DA1035" t="s">
        <v>451</v>
      </c>
      <c r="DB1035" t="s">
        <v>138</v>
      </c>
      <c r="DC1035" t="s">
        <v>115</v>
      </c>
    </row>
    <row r="1036" spans="1:112" ht="14.45" customHeight="1" x14ac:dyDescent="0.25">
      <c r="A1036" t="s">
        <v>12544</v>
      </c>
      <c r="B1036" t="s">
        <v>248</v>
      </c>
      <c r="C1036" s="1">
        <v>45600</v>
      </c>
      <c r="D1036" s="1">
        <v>45644</v>
      </c>
      <c r="E1036" t="s">
        <v>210</v>
      </c>
      <c r="F1036" s="1">
        <v>45776</v>
      </c>
      <c r="G1036" t="s">
        <v>115</v>
      </c>
      <c r="H1036" t="s">
        <v>115</v>
      </c>
      <c r="I1036" t="s">
        <v>115</v>
      </c>
      <c r="J1036" t="s">
        <v>1300</v>
      </c>
      <c r="L1036" t="s">
        <v>3686</v>
      </c>
      <c r="M1036" t="s">
        <v>3687</v>
      </c>
      <c r="N1036" t="s">
        <v>128</v>
      </c>
      <c r="O1036" t="s">
        <v>120</v>
      </c>
      <c r="P1036" s="3">
        <v>96950</v>
      </c>
      <c r="Q1036" t="s">
        <v>121</v>
      </c>
      <c r="S1036" s="10">
        <v>16702350173</v>
      </c>
      <c r="U1036" t="s">
        <v>1303</v>
      </c>
      <c r="V1036">
        <v>711211</v>
      </c>
      <c r="W1036" t="s">
        <v>123</v>
      </c>
      <c r="Y1036" t="s">
        <v>1304</v>
      </c>
      <c r="Z1036" t="s">
        <v>1305</v>
      </c>
      <c r="AB1036" t="s">
        <v>126</v>
      </c>
      <c r="AC1036" t="s">
        <v>3686</v>
      </c>
      <c r="AD1036" t="s">
        <v>3689</v>
      </c>
      <c r="AE1036" t="s">
        <v>128</v>
      </c>
      <c r="AF1036" t="s">
        <v>120</v>
      </c>
      <c r="AG1036" s="3">
        <v>96950</v>
      </c>
      <c r="AH1036" t="s">
        <v>121</v>
      </c>
      <c r="AJ1036" s="10">
        <v>16702350173</v>
      </c>
      <c r="AL1036" t="s">
        <v>1306</v>
      </c>
      <c r="BD1036" t="str">
        <f>"27-2022.00"</f>
        <v>27-2022.00</v>
      </c>
      <c r="BE1036" t="s">
        <v>4932</v>
      </c>
      <c r="BF1036" t="s">
        <v>4933</v>
      </c>
      <c r="BG1036" t="s">
        <v>4934</v>
      </c>
      <c r="BH1036">
        <v>1</v>
      </c>
      <c r="BI1036">
        <v>1</v>
      </c>
      <c r="BJ1036" s="1">
        <v>45778</v>
      </c>
      <c r="BK1036" s="1">
        <v>46132</v>
      </c>
      <c r="BL1036" s="1">
        <v>45778</v>
      </c>
      <c r="BM1036" s="1">
        <v>46132</v>
      </c>
      <c r="BN1036">
        <v>40</v>
      </c>
      <c r="BO1036">
        <v>0</v>
      </c>
      <c r="BP1036">
        <v>8</v>
      </c>
      <c r="BQ1036">
        <v>8</v>
      </c>
      <c r="BR1036">
        <v>8</v>
      </c>
      <c r="BS1036">
        <v>8</v>
      </c>
      <c r="BT1036">
        <v>8</v>
      </c>
      <c r="BU1036">
        <v>0</v>
      </c>
      <c r="BV1036" t="str">
        <f>"9:00 AM"</f>
        <v>9:00 AM</v>
      </c>
      <c r="BW1036" t="str">
        <f>"6:00 PM"</f>
        <v>6:00 PM</v>
      </c>
      <c r="BX1036" t="s">
        <v>360</v>
      </c>
      <c r="BY1036">
        <v>12</v>
      </c>
      <c r="BZ1036">
        <v>24</v>
      </c>
      <c r="CA1036" t="s">
        <v>115</v>
      </c>
      <c r="CC1036" t="s">
        <v>4935</v>
      </c>
      <c r="CD1036" t="s">
        <v>1311</v>
      </c>
      <c r="CE1036" t="s">
        <v>3687</v>
      </c>
      <c r="CF1036" t="s">
        <v>128</v>
      </c>
      <c r="CG1036" t="s">
        <v>120</v>
      </c>
      <c r="CH1036" s="3">
        <v>96950</v>
      </c>
      <c r="CI1036" s="4">
        <v>3207.67</v>
      </c>
      <c r="CJ1036" s="4">
        <v>3207.67</v>
      </c>
      <c r="CM1036" t="s">
        <v>609</v>
      </c>
      <c r="CN1036" t="s">
        <v>240</v>
      </c>
      <c r="CO1036" t="s">
        <v>137</v>
      </c>
      <c r="CQ1036" t="s">
        <v>115</v>
      </c>
      <c r="CR1036" t="s">
        <v>138</v>
      </c>
      <c r="CS1036" t="s">
        <v>138</v>
      </c>
      <c r="CT1036" t="s">
        <v>139</v>
      </c>
      <c r="CU1036" t="s">
        <v>138</v>
      </c>
      <c r="CV1036" t="s">
        <v>138</v>
      </c>
      <c r="CW1036" t="s">
        <v>138</v>
      </c>
      <c r="CX1036" t="s">
        <v>240</v>
      </c>
      <c r="CY1036" s="10">
        <v>16702350173</v>
      </c>
      <c r="CZ1036" t="s">
        <v>1306</v>
      </c>
      <c r="DA1036" t="s">
        <v>1313</v>
      </c>
      <c r="DB1036" t="s">
        <v>138</v>
      </c>
      <c r="DC1036" t="s">
        <v>115</v>
      </c>
    </row>
    <row r="1037" spans="1:112" ht="14.45" customHeight="1" x14ac:dyDescent="0.25">
      <c r="A1037" t="s">
        <v>12995</v>
      </c>
      <c r="B1037" t="s">
        <v>1155</v>
      </c>
      <c r="C1037" s="1">
        <v>45571</v>
      </c>
      <c r="D1037" s="1">
        <v>45644</v>
      </c>
      <c r="E1037" t="s">
        <v>114</v>
      </c>
      <c r="G1037" t="s">
        <v>115</v>
      </c>
      <c r="H1037" t="s">
        <v>115</v>
      </c>
      <c r="I1037" t="s">
        <v>115</v>
      </c>
      <c r="J1037" t="s">
        <v>8872</v>
      </c>
      <c r="L1037" t="s">
        <v>8873</v>
      </c>
      <c r="M1037" t="s">
        <v>8874</v>
      </c>
      <c r="N1037" t="s">
        <v>128</v>
      </c>
      <c r="O1037" t="s">
        <v>120</v>
      </c>
      <c r="P1037" s="3">
        <v>96950</v>
      </c>
      <c r="Q1037" t="s">
        <v>121</v>
      </c>
      <c r="S1037" s="10">
        <v>16707885795</v>
      </c>
      <c r="U1037" t="s">
        <v>8875</v>
      </c>
      <c r="V1037">
        <v>561320</v>
      </c>
      <c r="W1037" t="s">
        <v>123</v>
      </c>
      <c r="Y1037" t="s">
        <v>7084</v>
      </c>
      <c r="Z1037" t="s">
        <v>8876</v>
      </c>
      <c r="AA1037" t="s">
        <v>8877</v>
      </c>
      <c r="AB1037" t="s">
        <v>448</v>
      </c>
      <c r="AC1037" t="s">
        <v>8873</v>
      </c>
      <c r="AD1037" t="s">
        <v>8874</v>
      </c>
      <c r="AE1037" t="s">
        <v>128</v>
      </c>
      <c r="AF1037" t="s">
        <v>120</v>
      </c>
      <c r="AG1037" s="3">
        <v>96950</v>
      </c>
      <c r="AH1037" t="s">
        <v>121</v>
      </c>
      <c r="AJ1037" s="10">
        <v>16707885795</v>
      </c>
      <c r="AL1037" t="s">
        <v>8878</v>
      </c>
      <c r="BD1037" t="str">
        <f>"37-2011.00"</f>
        <v>37-2011.00</v>
      </c>
      <c r="BE1037" t="s">
        <v>1133</v>
      </c>
      <c r="BF1037" t="s">
        <v>8879</v>
      </c>
      <c r="BG1037" t="s">
        <v>8880</v>
      </c>
      <c r="BH1037">
        <v>10</v>
      </c>
      <c r="BI1037">
        <v>7</v>
      </c>
      <c r="BJ1037" s="1">
        <v>45597</v>
      </c>
      <c r="BK1037" s="1">
        <v>45961</v>
      </c>
      <c r="BL1037" s="1">
        <v>45644</v>
      </c>
      <c r="BM1037" s="1">
        <v>45961</v>
      </c>
      <c r="BN1037">
        <v>35</v>
      </c>
      <c r="BO1037">
        <v>0</v>
      </c>
      <c r="BP1037">
        <v>7</v>
      </c>
      <c r="BQ1037">
        <v>7</v>
      </c>
      <c r="BR1037">
        <v>7</v>
      </c>
      <c r="BS1037">
        <v>7</v>
      </c>
      <c r="BT1037">
        <v>7</v>
      </c>
      <c r="BU1037">
        <v>0</v>
      </c>
      <c r="BV1037" t="str">
        <f>"9:00 AM"</f>
        <v>9:00 AM</v>
      </c>
      <c r="BW1037" t="str">
        <f>"5:00 PM"</f>
        <v>5:00 PM</v>
      </c>
      <c r="BX1037" t="s">
        <v>240</v>
      </c>
      <c r="BY1037">
        <v>0</v>
      </c>
      <c r="BZ1037">
        <v>3</v>
      </c>
      <c r="CA1037" t="s">
        <v>115</v>
      </c>
      <c r="CC1037" s="2" t="s">
        <v>8881</v>
      </c>
      <c r="CD1037" t="s">
        <v>8882</v>
      </c>
      <c r="CE1037" t="s">
        <v>1448</v>
      </c>
      <c r="CF1037" t="s">
        <v>128</v>
      </c>
      <c r="CG1037" t="s">
        <v>120</v>
      </c>
      <c r="CH1037" s="3">
        <v>96950</v>
      </c>
      <c r="CI1037" s="4">
        <v>8.2899999999999991</v>
      </c>
      <c r="CJ1037" s="4">
        <v>8.2899999999999991</v>
      </c>
      <c r="CK1037" s="4">
        <v>12.44</v>
      </c>
      <c r="CL1037" s="4">
        <v>12.44</v>
      </c>
      <c r="CM1037" t="s">
        <v>136</v>
      </c>
      <c r="CN1037" t="s">
        <v>224</v>
      </c>
      <c r="CO1037" t="s">
        <v>137</v>
      </c>
      <c r="CQ1037" t="s">
        <v>115</v>
      </c>
      <c r="CR1037" t="s">
        <v>138</v>
      </c>
      <c r="CS1037" t="s">
        <v>139</v>
      </c>
      <c r="CT1037" t="s">
        <v>138</v>
      </c>
      <c r="CU1037" t="s">
        <v>139</v>
      </c>
      <c r="CV1037" t="s">
        <v>138</v>
      </c>
      <c r="CW1037" t="s">
        <v>139</v>
      </c>
      <c r="CX1037" s="2" t="s">
        <v>12996</v>
      </c>
      <c r="CY1037" s="10">
        <v>16707885795</v>
      </c>
      <c r="CZ1037" t="s">
        <v>8878</v>
      </c>
      <c r="DA1037" t="s">
        <v>139</v>
      </c>
      <c r="DB1037" t="s">
        <v>138</v>
      </c>
      <c r="DC1037" t="s">
        <v>115</v>
      </c>
    </row>
    <row r="1038" spans="1:112" ht="14.45" customHeight="1" x14ac:dyDescent="0.25">
      <c r="A1038" t="s">
        <v>13156</v>
      </c>
      <c r="B1038" t="s">
        <v>248</v>
      </c>
      <c r="C1038" s="1">
        <v>45596</v>
      </c>
      <c r="D1038" s="1">
        <v>45644</v>
      </c>
      <c r="E1038" t="s">
        <v>114</v>
      </c>
      <c r="G1038" t="s">
        <v>115</v>
      </c>
      <c r="H1038" t="s">
        <v>115</v>
      </c>
      <c r="I1038" t="s">
        <v>115</v>
      </c>
      <c r="J1038" t="s">
        <v>3723</v>
      </c>
      <c r="K1038" t="s">
        <v>3724</v>
      </c>
      <c r="L1038" t="s">
        <v>512</v>
      </c>
      <c r="M1038" t="s">
        <v>3725</v>
      </c>
      <c r="N1038" t="s">
        <v>272</v>
      </c>
      <c r="O1038" t="s">
        <v>120</v>
      </c>
      <c r="P1038" s="3">
        <v>96952</v>
      </c>
      <c r="Q1038" t="s">
        <v>121</v>
      </c>
      <c r="S1038" s="10">
        <v>16702850045</v>
      </c>
      <c r="U1038" t="s">
        <v>3726</v>
      </c>
      <c r="V1038">
        <v>812111</v>
      </c>
      <c r="W1038" t="s">
        <v>123</v>
      </c>
      <c r="Y1038" t="s">
        <v>3727</v>
      </c>
      <c r="Z1038" t="s">
        <v>3728</v>
      </c>
      <c r="AA1038" t="s">
        <v>276</v>
      </c>
      <c r="AB1038" t="s">
        <v>908</v>
      </c>
      <c r="AC1038" t="s">
        <v>512</v>
      </c>
      <c r="AD1038" t="s">
        <v>3725</v>
      </c>
      <c r="AE1038" t="s">
        <v>272</v>
      </c>
      <c r="AF1038" t="s">
        <v>120</v>
      </c>
      <c r="AG1038" s="3">
        <v>96952</v>
      </c>
      <c r="AH1038" t="s">
        <v>121</v>
      </c>
      <c r="AJ1038" s="10">
        <v>16702850045</v>
      </c>
      <c r="AL1038" t="s">
        <v>3729</v>
      </c>
      <c r="BD1038" t="str">
        <f>"39-5011.00"</f>
        <v>39-5011.00</v>
      </c>
      <c r="BE1038" t="s">
        <v>2181</v>
      </c>
      <c r="BF1038" t="s">
        <v>13157</v>
      </c>
      <c r="BG1038" t="s">
        <v>2183</v>
      </c>
      <c r="BH1038">
        <v>1</v>
      </c>
      <c r="BI1038">
        <v>1</v>
      </c>
      <c r="BJ1038" s="1">
        <v>45713</v>
      </c>
      <c r="BK1038" s="1">
        <v>46077</v>
      </c>
      <c r="BL1038" s="1">
        <v>45713</v>
      </c>
      <c r="BM1038" s="1">
        <v>46077</v>
      </c>
      <c r="BN1038">
        <v>35</v>
      </c>
      <c r="BO1038">
        <v>0</v>
      </c>
      <c r="BP1038">
        <v>7</v>
      </c>
      <c r="BQ1038">
        <v>7</v>
      </c>
      <c r="BR1038">
        <v>7</v>
      </c>
      <c r="BS1038">
        <v>7</v>
      </c>
      <c r="BT1038">
        <v>7</v>
      </c>
      <c r="BU1038">
        <v>0</v>
      </c>
      <c r="BV1038" t="str">
        <f>"8:00 AM"</f>
        <v>8:00 AM</v>
      </c>
      <c r="BW1038" t="str">
        <f>"3:00 PM"</f>
        <v>3:00 PM</v>
      </c>
      <c r="BX1038" t="s">
        <v>133</v>
      </c>
      <c r="BY1038">
        <v>0</v>
      </c>
      <c r="BZ1038">
        <v>12</v>
      </c>
      <c r="CA1038" t="s">
        <v>115</v>
      </c>
      <c r="CC1038" t="s">
        <v>224</v>
      </c>
      <c r="CD1038" t="s">
        <v>512</v>
      </c>
      <c r="CE1038" t="s">
        <v>3725</v>
      </c>
      <c r="CF1038" t="s">
        <v>272</v>
      </c>
      <c r="CG1038" t="s">
        <v>120</v>
      </c>
      <c r="CH1038" s="3">
        <v>96952</v>
      </c>
      <c r="CI1038" s="4">
        <v>8.14</v>
      </c>
      <c r="CJ1038" s="4">
        <v>8.14</v>
      </c>
      <c r="CM1038" t="s">
        <v>136</v>
      </c>
      <c r="CN1038" t="s">
        <v>139</v>
      </c>
      <c r="CO1038" t="s">
        <v>137</v>
      </c>
      <c r="CQ1038" t="s">
        <v>115</v>
      </c>
      <c r="CR1038" t="s">
        <v>138</v>
      </c>
      <c r="CS1038" t="s">
        <v>139</v>
      </c>
      <c r="CT1038" t="s">
        <v>139</v>
      </c>
      <c r="CU1038" t="s">
        <v>139</v>
      </c>
      <c r="CV1038" t="s">
        <v>138</v>
      </c>
      <c r="CW1038" t="s">
        <v>139</v>
      </c>
      <c r="CX1038" t="s">
        <v>9233</v>
      </c>
      <c r="CY1038" s="10">
        <v>16702850045</v>
      </c>
      <c r="CZ1038" t="s">
        <v>3729</v>
      </c>
      <c r="DA1038" t="s">
        <v>139</v>
      </c>
      <c r="DB1038" t="s">
        <v>138</v>
      </c>
      <c r="DC1038" t="s">
        <v>115</v>
      </c>
    </row>
    <row r="1039" spans="1:112" ht="14.45" customHeight="1" x14ac:dyDescent="0.25">
      <c r="A1039" t="s">
        <v>5139</v>
      </c>
      <c r="B1039" t="s">
        <v>248</v>
      </c>
      <c r="C1039" s="1">
        <v>45589</v>
      </c>
      <c r="D1039" s="1">
        <v>45645</v>
      </c>
      <c r="E1039" t="s">
        <v>210</v>
      </c>
      <c r="F1039" s="1">
        <v>45715</v>
      </c>
      <c r="G1039" t="s">
        <v>115</v>
      </c>
      <c r="H1039" t="s">
        <v>115</v>
      </c>
      <c r="I1039" t="s">
        <v>115</v>
      </c>
      <c r="J1039" t="s">
        <v>1859</v>
      </c>
      <c r="K1039" t="s">
        <v>1860</v>
      </c>
      <c r="L1039" t="s">
        <v>1861</v>
      </c>
      <c r="N1039" t="s">
        <v>119</v>
      </c>
      <c r="O1039" t="s">
        <v>120</v>
      </c>
      <c r="P1039" s="3">
        <v>96950</v>
      </c>
      <c r="Q1039" t="s">
        <v>121</v>
      </c>
      <c r="S1039" s="10">
        <v>16702880407</v>
      </c>
      <c r="T1039">
        <v>331</v>
      </c>
      <c r="U1039" t="s">
        <v>1862</v>
      </c>
      <c r="V1039">
        <v>21231</v>
      </c>
      <c r="W1039" t="s">
        <v>123</v>
      </c>
      <c r="Y1039" t="s">
        <v>5140</v>
      </c>
      <c r="Z1039" t="s">
        <v>5141</v>
      </c>
      <c r="AA1039" t="s">
        <v>1873</v>
      </c>
      <c r="AB1039" t="s">
        <v>516</v>
      </c>
      <c r="AC1039" t="s">
        <v>1861</v>
      </c>
      <c r="AE1039" t="s">
        <v>128</v>
      </c>
      <c r="AF1039" t="s">
        <v>120</v>
      </c>
      <c r="AG1039" s="3">
        <v>96950</v>
      </c>
      <c r="AH1039" t="s">
        <v>121</v>
      </c>
      <c r="AJ1039" s="10">
        <v>16702880407</v>
      </c>
      <c r="AK1039">
        <v>331</v>
      </c>
      <c r="AL1039" t="s">
        <v>1866</v>
      </c>
      <c r="BD1039" t="str">
        <f>"17-3022.00"</f>
        <v>17-3022.00</v>
      </c>
      <c r="BE1039" t="s">
        <v>2760</v>
      </c>
      <c r="BF1039" t="s">
        <v>5142</v>
      </c>
      <c r="BG1039" t="s">
        <v>2762</v>
      </c>
      <c r="BH1039">
        <v>3</v>
      </c>
      <c r="BI1039">
        <v>3</v>
      </c>
      <c r="BJ1039" s="1">
        <v>45717</v>
      </c>
      <c r="BK1039" s="1">
        <v>46081</v>
      </c>
      <c r="BL1039" s="1">
        <v>45717</v>
      </c>
      <c r="BM1039" s="1">
        <v>46081</v>
      </c>
      <c r="BN1039">
        <v>40</v>
      </c>
      <c r="BO1039">
        <v>0</v>
      </c>
      <c r="BP1039">
        <v>8</v>
      </c>
      <c r="BQ1039">
        <v>8</v>
      </c>
      <c r="BR1039">
        <v>8</v>
      </c>
      <c r="BS1039">
        <v>8</v>
      </c>
      <c r="BT1039">
        <v>8</v>
      </c>
      <c r="BU1039">
        <v>0</v>
      </c>
      <c r="BV1039" t="str">
        <f>"7:00 AM"</f>
        <v>7:00 AM</v>
      </c>
      <c r="BW1039" t="str">
        <f>"3:30 PM"</f>
        <v>3:30 PM</v>
      </c>
      <c r="BX1039" t="s">
        <v>189</v>
      </c>
      <c r="BY1039">
        <v>0</v>
      </c>
      <c r="BZ1039">
        <v>12</v>
      </c>
      <c r="CA1039" t="s">
        <v>115</v>
      </c>
      <c r="CC1039" t="s">
        <v>5143</v>
      </c>
      <c r="CD1039" t="s">
        <v>1869</v>
      </c>
      <c r="CF1039" t="s">
        <v>119</v>
      </c>
      <c r="CG1039" t="s">
        <v>120</v>
      </c>
      <c r="CH1039" s="3">
        <v>96950</v>
      </c>
      <c r="CI1039" s="4">
        <v>15.75</v>
      </c>
      <c r="CJ1039" s="4">
        <v>18.190000000000001</v>
      </c>
      <c r="CK1039" s="4">
        <v>23.63</v>
      </c>
      <c r="CL1039" s="4">
        <v>27.29</v>
      </c>
      <c r="CM1039" t="s">
        <v>136</v>
      </c>
      <c r="CN1039" t="s">
        <v>1870</v>
      </c>
      <c r="CO1039" t="s">
        <v>137</v>
      </c>
      <c r="CQ1039" t="s">
        <v>115</v>
      </c>
      <c r="CR1039" t="s">
        <v>138</v>
      </c>
      <c r="CS1039" t="s">
        <v>139</v>
      </c>
      <c r="CT1039" t="s">
        <v>138</v>
      </c>
      <c r="CU1039" t="s">
        <v>139</v>
      </c>
      <c r="CV1039" t="s">
        <v>138</v>
      </c>
      <c r="CW1039" t="s">
        <v>139</v>
      </c>
      <c r="CX1039" t="s">
        <v>5144</v>
      </c>
      <c r="CY1039" s="10">
        <v>16702880407</v>
      </c>
      <c r="CZ1039" t="s">
        <v>1866</v>
      </c>
      <c r="DA1039" t="s">
        <v>139</v>
      </c>
      <c r="DB1039" t="s">
        <v>138</v>
      </c>
      <c r="DC1039" t="s">
        <v>115</v>
      </c>
    </row>
    <row r="1040" spans="1:112" ht="14.45" customHeight="1" x14ac:dyDescent="0.25">
      <c r="A1040" t="s">
        <v>5579</v>
      </c>
      <c r="B1040" t="s">
        <v>158</v>
      </c>
      <c r="C1040" s="1">
        <v>45587</v>
      </c>
      <c r="D1040" s="1">
        <v>45645</v>
      </c>
      <c r="E1040" t="s">
        <v>114</v>
      </c>
      <c r="G1040" t="s">
        <v>138</v>
      </c>
      <c r="H1040" t="s">
        <v>115</v>
      </c>
      <c r="I1040" t="s">
        <v>115</v>
      </c>
      <c r="J1040" t="s">
        <v>5580</v>
      </c>
      <c r="K1040" t="s">
        <v>1573</v>
      </c>
      <c r="L1040" t="s">
        <v>1574</v>
      </c>
      <c r="N1040" t="s">
        <v>128</v>
      </c>
      <c r="O1040" t="s">
        <v>120</v>
      </c>
      <c r="P1040" s="3">
        <v>96950</v>
      </c>
      <c r="Q1040" t="s">
        <v>121</v>
      </c>
      <c r="R1040" t="s">
        <v>1575</v>
      </c>
      <c r="S1040" s="10">
        <v>16702343203</v>
      </c>
      <c r="U1040" t="s">
        <v>1576</v>
      </c>
      <c r="V1040">
        <v>61111</v>
      </c>
      <c r="W1040" t="s">
        <v>123</v>
      </c>
      <c r="Y1040" t="s">
        <v>1577</v>
      </c>
      <c r="Z1040" t="s">
        <v>1578</v>
      </c>
      <c r="AA1040" t="s">
        <v>1579</v>
      </c>
      <c r="AB1040" t="s">
        <v>126</v>
      </c>
      <c r="AC1040" t="s">
        <v>1574</v>
      </c>
      <c r="AE1040" t="s">
        <v>128</v>
      </c>
      <c r="AF1040" t="s">
        <v>120</v>
      </c>
      <c r="AG1040" s="3">
        <v>96950</v>
      </c>
      <c r="AH1040" t="s">
        <v>121</v>
      </c>
      <c r="AI1040" t="s">
        <v>1575</v>
      </c>
      <c r="AJ1040" s="10">
        <v>16702343207</v>
      </c>
      <c r="AL1040" t="s">
        <v>1580</v>
      </c>
      <c r="BD1040" t="str">
        <f>"43-6014.00"</f>
        <v>43-6014.00</v>
      </c>
      <c r="BE1040" t="s">
        <v>3065</v>
      </c>
      <c r="BF1040" t="s">
        <v>5581</v>
      </c>
      <c r="BG1040" t="s">
        <v>5582</v>
      </c>
      <c r="BH1040">
        <v>1</v>
      </c>
      <c r="BJ1040" s="1">
        <v>45642</v>
      </c>
      <c r="BK1040" s="1">
        <v>46007</v>
      </c>
      <c r="BN1040">
        <v>40</v>
      </c>
      <c r="BO1040">
        <v>0</v>
      </c>
      <c r="BP1040">
        <v>8</v>
      </c>
      <c r="BQ1040">
        <v>8</v>
      </c>
      <c r="BR1040">
        <v>8</v>
      </c>
      <c r="BS1040">
        <v>8</v>
      </c>
      <c r="BT1040">
        <v>8</v>
      </c>
      <c r="BU1040">
        <v>0</v>
      </c>
      <c r="BV1040" t="str">
        <f>"8:00 AM"</f>
        <v>8:00 AM</v>
      </c>
      <c r="BW1040" t="str">
        <f>"5:00 PM"</f>
        <v>5:00 PM</v>
      </c>
      <c r="BX1040" t="s">
        <v>133</v>
      </c>
      <c r="BY1040">
        <v>0</v>
      </c>
      <c r="BZ1040">
        <v>12</v>
      </c>
      <c r="CA1040" t="s">
        <v>115</v>
      </c>
      <c r="CC1040" t="s">
        <v>5583</v>
      </c>
      <c r="CD1040" t="s">
        <v>5275</v>
      </c>
      <c r="CE1040" t="s">
        <v>1619</v>
      </c>
      <c r="CF1040" t="s">
        <v>128</v>
      </c>
      <c r="CG1040" t="s">
        <v>120</v>
      </c>
      <c r="CH1040" s="3">
        <v>96950</v>
      </c>
      <c r="CI1040" s="4">
        <v>13.15</v>
      </c>
      <c r="CJ1040" s="4">
        <v>13.15</v>
      </c>
      <c r="CK1040" s="4">
        <v>19.73</v>
      </c>
      <c r="CL1040" s="4">
        <v>19.73</v>
      </c>
      <c r="CM1040" t="s">
        <v>136</v>
      </c>
      <c r="CN1040" t="s">
        <v>4523</v>
      </c>
      <c r="CO1040" t="s">
        <v>137</v>
      </c>
      <c r="CQ1040" t="s">
        <v>115</v>
      </c>
      <c r="CR1040" t="s">
        <v>138</v>
      </c>
      <c r="CS1040" t="s">
        <v>139</v>
      </c>
      <c r="CT1040" t="s">
        <v>138</v>
      </c>
      <c r="CU1040" t="s">
        <v>139</v>
      </c>
      <c r="CV1040" t="s">
        <v>138</v>
      </c>
      <c r="CW1040" t="s">
        <v>139</v>
      </c>
      <c r="CX1040" t="s">
        <v>5584</v>
      </c>
      <c r="CY1040" s="10">
        <v>16702343207</v>
      </c>
      <c r="CZ1040" t="s">
        <v>4524</v>
      </c>
      <c r="DA1040" t="s">
        <v>139</v>
      </c>
      <c r="DB1040" t="s">
        <v>138</v>
      </c>
      <c r="DC1040" t="s">
        <v>115</v>
      </c>
    </row>
    <row r="1041" spans="1:112" ht="14.45" customHeight="1" x14ac:dyDescent="0.25">
      <c r="A1041" t="s">
        <v>6091</v>
      </c>
      <c r="B1041" t="s">
        <v>248</v>
      </c>
      <c r="C1041" s="1">
        <v>45613</v>
      </c>
      <c r="D1041" s="1">
        <v>45645</v>
      </c>
      <c r="E1041" t="s">
        <v>210</v>
      </c>
      <c r="F1041" s="1">
        <v>45687</v>
      </c>
      <c r="G1041" t="s">
        <v>115</v>
      </c>
      <c r="H1041" t="s">
        <v>115</v>
      </c>
      <c r="I1041" t="s">
        <v>115</v>
      </c>
      <c r="J1041" t="s">
        <v>5419</v>
      </c>
      <c r="K1041" t="s">
        <v>5420</v>
      </c>
      <c r="L1041" t="s">
        <v>5421</v>
      </c>
      <c r="N1041" t="s">
        <v>128</v>
      </c>
      <c r="O1041" t="s">
        <v>120</v>
      </c>
      <c r="P1041" s="3">
        <v>96950</v>
      </c>
      <c r="Q1041" t="s">
        <v>121</v>
      </c>
      <c r="S1041" s="10">
        <v>16702872387</v>
      </c>
      <c r="U1041" t="s">
        <v>5422</v>
      </c>
      <c r="V1041">
        <v>423730</v>
      </c>
      <c r="W1041" t="s">
        <v>123</v>
      </c>
      <c r="Y1041" t="s">
        <v>5423</v>
      </c>
      <c r="Z1041" t="s">
        <v>5424</v>
      </c>
      <c r="AB1041" t="s">
        <v>126</v>
      </c>
      <c r="AC1041" t="s">
        <v>5421</v>
      </c>
      <c r="AE1041" t="s">
        <v>128</v>
      </c>
      <c r="AF1041" t="s">
        <v>120</v>
      </c>
      <c r="AG1041" s="3">
        <v>96950</v>
      </c>
      <c r="AH1041" t="s">
        <v>121</v>
      </c>
      <c r="AJ1041" s="10">
        <v>16702872387</v>
      </c>
      <c r="AL1041" t="s">
        <v>5425</v>
      </c>
      <c r="BD1041" t="str">
        <f>"49-9021.00"</f>
        <v>49-9021.00</v>
      </c>
      <c r="BE1041" t="s">
        <v>203</v>
      </c>
      <c r="BF1041" t="s">
        <v>5426</v>
      </c>
      <c r="BG1041" t="s">
        <v>3857</v>
      </c>
      <c r="BH1041">
        <v>1</v>
      </c>
      <c r="BI1041">
        <v>1</v>
      </c>
      <c r="BJ1041" s="1">
        <v>45689</v>
      </c>
      <c r="BK1041" s="1">
        <v>46053</v>
      </c>
      <c r="BL1041" s="1">
        <v>45689</v>
      </c>
      <c r="BM1041" s="1">
        <v>46053</v>
      </c>
      <c r="BN1041">
        <v>35</v>
      </c>
      <c r="BO1041">
        <v>0</v>
      </c>
      <c r="BP1041">
        <v>7</v>
      </c>
      <c r="BQ1041">
        <v>7</v>
      </c>
      <c r="BR1041">
        <v>7</v>
      </c>
      <c r="BS1041">
        <v>7</v>
      </c>
      <c r="BT1041">
        <v>7</v>
      </c>
      <c r="BU1041">
        <v>0</v>
      </c>
      <c r="BV1041" t="str">
        <f>"9:00 AM"</f>
        <v>9:00 AM</v>
      </c>
      <c r="BW1041" t="str">
        <f>"5:00 PM"</f>
        <v>5:00 PM</v>
      </c>
      <c r="BX1041" t="s">
        <v>133</v>
      </c>
      <c r="BY1041">
        <v>0</v>
      </c>
      <c r="BZ1041">
        <v>6</v>
      </c>
      <c r="CA1041" t="s">
        <v>115</v>
      </c>
      <c r="CC1041" t="s">
        <v>1194</v>
      </c>
      <c r="CD1041" t="s">
        <v>5421</v>
      </c>
      <c r="CF1041" t="s">
        <v>128</v>
      </c>
      <c r="CG1041" t="s">
        <v>120</v>
      </c>
      <c r="CH1041" s="3">
        <v>96950</v>
      </c>
      <c r="CI1041" s="4">
        <v>10.74</v>
      </c>
      <c r="CJ1041" s="4">
        <v>10.74</v>
      </c>
      <c r="CK1041" s="4">
        <v>16.11</v>
      </c>
      <c r="CL1041" s="4">
        <v>16.11</v>
      </c>
      <c r="CM1041" t="s">
        <v>136</v>
      </c>
      <c r="CO1041" t="s">
        <v>137</v>
      </c>
      <c r="CQ1041" t="s">
        <v>115</v>
      </c>
      <c r="CR1041" t="s">
        <v>138</v>
      </c>
      <c r="CS1041" t="s">
        <v>139</v>
      </c>
      <c r="CT1041" t="s">
        <v>138</v>
      </c>
      <c r="CU1041" t="s">
        <v>139</v>
      </c>
      <c r="CV1041" t="s">
        <v>138</v>
      </c>
      <c r="CW1041" t="s">
        <v>139</v>
      </c>
      <c r="CX1041" t="s">
        <v>6092</v>
      </c>
      <c r="CY1041" s="10">
        <v>16702872387</v>
      </c>
      <c r="CZ1041" t="s">
        <v>5428</v>
      </c>
      <c r="DA1041" t="s">
        <v>139</v>
      </c>
      <c r="DB1041" t="s">
        <v>138</v>
      </c>
      <c r="DC1041" t="s">
        <v>115</v>
      </c>
      <c r="DD1041" t="s">
        <v>5423</v>
      </c>
      <c r="DE1041" t="s">
        <v>5424</v>
      </c>
      <c r="DG1041" t="s">
        <v>5419</v>
      </c>
      <c r="DH1041" t="s">
        <v>5428</v>
      </c>
    </row>
    <row r="1042" spans="1:112" ht="14.45" customHeight="1" x14ac:dyDescent="0.25">
      <c r="A1042" t="s">
        <v>6488</v>
      </c>
      <c r="B1042" t="s">
        <v>248</v>
      </c>
      <c r="C1042" s="1">
        <v>45572</v>
      </c>
      <c r="D1042" s="1">
        <v>45645</v>
      </c>
      <c r="E1042" t="s">
        <v>210</v>
      </c>
      <c r="F1042" s="1">
        <v>45715</v>
      </c>
      <c r="G1042" t="s">
        <v>115</v>
      </c>
      <c r="H1042" t="s">
        <v>115</v>
      </c>
      <c r="I1042" t="s">
        <v>115</v>
      </c>
      <c r="J1042" t="s">
        <v>6489</v>
      </c>
      <c r="K1042" t="s">
        <v>5072</v>
      </c>
      <c r="L1042" t="s">
        <v>5073</v>
      </c>
      <c r="M1042" t="s">
        <v>5078</v>
      </c>
      <c r="N1042" t="s">
        <v>128</v>
      </c>
      <c r="O1042" t="s">
        <v>120</v>
      </c>
      <c r="P1042" s="3">
        <v>96950</v>
      </c>
      <c r="Q1042" t="s">
        <v>121</v>
      </c>
      <c r="S1042" s="10">
        <v>16702347898</v>
      </c>
      <c r="U1042" t="s">
        <v>5074</v>
      </c>
      <c r="V1042">
        <v>56132</v>
      </c>
      <c r="W1042" t="s">
        <v>123</v>
      </c>
      <c r="Y1042" t="s">
        <v>5075</v>
      </c>
      <c r="Z1042" t="s">
        <v>5076</v>
      </c>
      <c r="AA1042" t="s">
        <v>5077</v>
      </c>
      <c r="AB1042" t="s">
        <v>895</v>
      </c>
      <c r="AC1042" t="s">
        <v>6490</v>
      </c>
      <c r="AD1042" t="s">
        <v>5078</v>
      </c>
      <c r="AE1042" t="s">
        <v>128</v>
      </c>
      <c r="AF1042" t="s">
        <v>120</v>
      </c>
      <c r="AG1042" s="3">
        <v>96950</v>
      </c>
      <c r="AH1042" t="s">
        <v>121</v>
      </c>
      <c r="AJ1042" s="10">
        <v>16702347898</v>
      </c>
      <c r="AL1042" t="s">
        <v>5079</v>
      </c>
      <c r="BD1042" t="str">
        <f>"49-9071.00"</f>
        <v>49-9071.00</v>
      </c>
      <c r="BE1042" t="s">
        <v>169</v>
      </c>
      <c r="BF1042" t="s">
        <v>6491</v>
      </c>
      <c r="BG1042" t="s">
        <v>1101</v>
      </c>
      <c r="BH1042">
        <v>3</v>
      </c>
      <c r="BI1042">
        <v>3</v>
      </c>
      <c r="BJ1042" s="1">
        <v>45717</v>
      </c>
      <c r="BK1042" s="1">
        <v>46081</v>
      </c>
      <c r="BL1042" s="1">
        <v>45717</v>
      </c>
      <c r="BM1042" s="1">
        <v>46081</v>
      </c>
      <c r="BN1042">
        <v>35</v>
      </c>
      <c r="BO1042">
        <v>0</v>
      </c>
      <c r="BP1042">
        <v>7</v>
      </c>
      <c r="BQ1042">
        <v>7</v>
      </c>
      <c r="BR1042">
        <v>7</v>
      </c>
      <c r="BS1042">
        <v>7</v>
      </c>
      <c r="BT1042">
        <v>7</v>
      </c>
      <c r="BU1042">
        <v>0</v>
      </c>
      <c r="BV1042" t="str">
        <f>"8:00 AM"</f>
        <v>8:00 AM</v>
      </c>
      <c r="BW1042" t="str">
        <f>"4:00 PM"</f>
        <v>4:00 PM</v>
      </c>
      <c r="BX1042" t="s">
        <v>133</v>
      </c>
      <c r="BY1042">
        <v>0</v>
      </c>
      <c r="BZ1042">
        <v>12</v>
      </c>
      <c r="CA1042" t="s">
        <v>115</v>
      </c>
      <c r="CC1042" t="s">
        <v>6492</v>
      </c>
      <c r="CD1042" t="s">
        <v>6493</v>
      </c>
      <c r="CF1042" t="s">
        <v>145</v>
      </c>
      <c r="CG1042" t="s">
        <v>120</v>
      </c>
      <c r="CH1042" s="3">
        <v>96951</v>
      </c>
      <c r="CI1042" s="4">
        <v>9.75</v>
      </c>
      <c r="CJ1042" s="4">
        <v>9.75</v>
      </c>
      <c r="CK1042" s="4">
        <v>14.62</v>
      </c>
      <c r="CL1042" s="4">
        <v>14.62</v>
      </c>
      <c r="CM1042" t="s">
        <v>136</v>
      </c>
      <c r="CN1042" t="s">
        <v>6494</v>
      </c>
      <c r="CO1042" t="s">
        <v>137</v>
      </c>
      <c r="CQ1042" t="s">
        <v>138</v>
      </c>
      <c r="CR1042" t="s">
        <v>138</v>
      </c>
      <c r="CS1042" t="s">
        <v>139</v>
      </c>
      <c r="CT1042" t="s">
        <v>138</v>
      </c>
      <c r="CU1042" t="s">
        <v>139</v>
      </c>
      <c r="CV1042" t="s">
        <v>138</v>
      </c>
      <c r="CW1042" t="s">
        <v>139</v>
      </c>
      <c r="CX1042" t="s">
        <v>6495</v>
      </c>
      <c r="CY1042" s="10">
        <v>16702347898</v>
      </c>
      <c r="CZ1042" t="s">
        <v>5079</v>
      </c>
      <c r="DA1042" t="s">
        <v>331</v>
      </c>
      <c r="DB1042" t="s">
        <v>138</v>
      </c>
      <c r="DC1042" t="s">
        <v>115</v>
      </c>
    </row>
    <row r="1043" spans="1:112" ht="14.45" customHeight="1" x14ac:dyDescent="0.25">
      <c r="A1043" t="s">
        <v>6510</v>
      </c>
      <c r="B1043" t="s">
        <v>158</v>
      </c>
      <c r="C1043" s="1">
        <v>45608</v>
      </c>
      <c r="D1043" s="1">
        <v>45645</v>
      </c>
      <c r="E1043" t="s">
        <v>114</v>
      </c>
      <c r="G1043" t="s">
        <v>115</v>
      </c>
      <c r="H1043" t="s">
        <v>115</v>
      </c>
      <c r="I1043" t="s">
        <v>115</v>
      </c>
      <c r="J1043" t="s">
        <v>5021</v>
      </c>
      <c r="K1043" t="s">
        <v>5021</v>
      </c>
      <c r="L1043" t="s">
        <v>5022</v>
      </c>
      <c r="N1043" t="s">
        <v>128</v>
      </c>
      <c r="O1043" t="s">
        <v>120</v>
      </c>
      <c r="P1043" s="3">
        <v>96950</v>
      </c>
      <c r="Q1043" t="s">
        <v>121</v>
      </c>
      <c r="S1043" s="10">
        <v>16702353334</v>
      </c>
      <c r="U1043" t="s">
        <v>5023</v>
      </c>
      <c r="V1043">
        <v>713120</v>
      </c>
      <c r="W1043" t="s">
        <v>123</v>
      </c>
      <c r="Y1043" t="s">
        <v>5024</v>
      </c>
      <c r="Z1043" t="s">
        <v>5025</v>
      </c>
      <c r="AA1043" t="s">
        <v>5024</v>
      </c>
      <c r="AB1043" t="s">
        <v>126</v>
      </c>
      <c r="AC1043" t="s">
        <v>5022</v>
      </c>
      <c r="AE1043" t="s">
        <v>128</v>
      </c>
      <c r="AF1043" t="s">
        <v>120</v>
      </c>
      <c r="AG1043" s="3">
        <v>96950</v>
      </c>
      <c r="AH1043" t="s">
        <v>121</v>
      </c>
      <c r="AJ1043" s="10">
        <v>16702353334</v>
      </c>
      <c r="AL1043" t="s">
        <v>5026</v>
      </c>
      <c r="BD1043" t="str">
        <f>"49-9091.00"</f>
        <v>49-9091.00</v>
      </c>
      <c r="BE1043" t="s">
        <v>5027</v>
      </c>
      <c r="BF1043" t="s">
        <v>6511</v>
      </c>
      <c r="BG1043" t="s">
        <v>6512</v>
      </c>
      <c r="BH1043">
        <v>2</v>
      </c>
      <c r="BJ1043" s="1">
        <v>45667</v>
      </c>
      <c r="BK1043" s="1">
        <v>45930</v>
      </c>
      <c r="BN1043">
        <v>40</v>
      </c>
      <c r="BO1043">
        <v>0</v>
      </c>
      <c r="BP1043">
        <v>8</v>
      </c>
      <c r="BQ1043">
        <v>8</v>
      </c>
      <c r="BR1043">
        <v>8</v>
      </c>
      <c r="BS1043">
        <v>8</v>
      </c>
      <c r="BT1043">
        <v>8</v>
      </c>
      <c r="BU1043">
        <v>0</v>
      </c>
      <c r="BV1043" t="str">
        <f>"9:00 AM"</f>
        <v>9:00 AM</v>
      </c>
      <c r="BW1043" t="str">
        <f>"5:00 PM"</f>
        <v>5:00 PM</v>
      </c>
      <c r="BX1043" t="s">
        <v>133</v>
      </c>
      <c r="BY1043">
        <v>3</v>
      </c>
      <c r="BZ1043">
        <v>12</v>
      </c>
      <c r="CA1043" t="s">
        <v>115</v>
      </c>
      <c r="CC1043" t="s">
        <v>6513</v>
      </c>
      <c r="CD1043" t="s">
        <v>5022</v>
      </c>
      <c r="CF1043" t="s">
        <v>119</v>
      </c>
      <c r="CG1043" t="s">
        <v>120</v>
      </c>
      <c r="CH1043" s="3">
        <v>96950</v>
      </c>
      <c r="CI1043" s="4">
        <v>10.02</v>
      </c>
      <c r="CJ1043" s="4">
        <v>10.02</v>
      </c>
      <c r="CK1043" s="4">
        <v>15.03</v>
      </c>
      <c r="CL1043" s="4">
        <v>15.03</v>
      </c>
      <c r="CM1043" t="s">
        <v>136</v>
      </c>
      <c r="CN1043" t="s">
        <v>224</v>
      </c>
      <c r="CO1043" t="s">
        <v>137</v>
      </c>
      <c r="CQ1043" t="s">
        <v>115</v>
      </c>
      <c r="CR1043" t="s">
        <v>138</v>
      </c>
      <c r="CS1043" t="s">
        <v>139</v>
      </c>
      <c r="CT1043" t="s">
        <v>138</v>
      </c>
      <c r="CU1043" t="s">
        <v>138</v>
      </c>
      <c r="CV1043" t="s">
        <v>138</v>
      </c>
      <c r="CW1043" t="s">
        <v>139</v>
      </c>
      <c r="CX1043" t="s">
        <v>5031</v>
      </c>
      <c r="CY1043" s="10">
        <v>16702353334</v>
      </c>
      <c r="CZ1043" t="s">
        <v>5026</v>
      </c>
      <c r="DA1043" t="s">
        <v>139</v>
      </c>
      <c r="DB1043" t="s">
        <v>138</v>
      </c>
      <c r="DC1043" t="s">
        <v>115</v>
      </c>
    </row>
    <row r="1044" spans="1:112" ht="14.45" customHeight="1" x14ac:dyDescent="0.25">
      <c r="A1044" t="s">
        <v>7894</v>
      </c>
      <c r="B1044" t="s">
        <v>158</v>
      </c>
      <c r="C1044" s="1">
        <v>45608</v>
      </c>
      <c r="D1044" s="1">
        <v>45645</v>
      </c>
      <c r="E1044" t="s">
        <v>114</v>
      </c>
      <c r="G1044" t="s">
        <v>115</v>
      </c>
      <c r="H1044" t="s">
        <v>115</v>
      </c>
      <c r="I1044" t="s">
        <v>115</v>
      </c>
      <c r="J1044" t="s">
        <v>4422</v>
      </c>
      <c r="L1044" t="s">
        <v>4423</v>
      </c>
      <c r="N1044" t="s">
        <v>119</v>
      </c>
      <c r="O1044" t="s">
        <v>120</v>
      </c>
      <c r="P1044" s="3">
        <v>96950</v>
      </c>
      <c r="Q1044" t="s">
        <v>121</v>
      </c>
      <c r="R1044" t="s">
        <v>7167</v>
      </c>
      <c r="S1044" s="10">
        <v>16707891106</v>
      </c>
      <c r="U1044" t="s">
        <v>1690</v>
      </c>
      <c r="V1044">
        <v>814110</v>
      </c>
      <c r="W1044" t="s">
        <v>123</v>
      </c>
      <c r="Y1044" t="s">
        <v>1691</v>
      </c>
      <c r="Z1044" t="s">
        <v>1692</v>
      </c>
      <c r="AA1044" t="s">
        <v>1693</v>
      </c>
      <c r="AB1044" t="s">
        <v>997</v>
      </c>
      <c r="AC1044" t="s">
        <v>4423</v>
      </c>
      <c r="AE1044" t="s">
        <v>128</v>
      </c>
      <c r="AF1044" t="s">
        <v>120</v>
      </c>
      <c r="AG1044" s="3">
        <v>96950</v>
      </c>
      <c r="AH1044" t="s">
        <v>121</v>
      </c>
      <c r="AI1044" t="s">
        <v>7167</v>
      </c>
      <c r="AJ1044" s="10">
        <v>16707891106</v>
      </c>
      <c r="AL1044" t="s">
        <v>1695</v>
      </c>
      <c r="BD1044" t="str">
        <f>"35-2014.00"</f>
        <v>35-2014.00</v>
      </c>
      <c r="BE1044" t="s">
        <v>221</v>
      </c>
      <c r="BF1044" t="s">
        <v>7895</v>
      </c>
      <c r="BG1044" t="s">
        <v>223</v>
      </c>
      <c r="BH1044">
        <v>10</v>
      </c>
      <c r="BJ1044" s="1">
        <v>45689</v>
      </c>
      <c r="BK1044" s="1">
        <v>46053</v>
      </c>
      <c r="BN1044">
        <v>35</v>
      </c>
      <c r="BO1044">
        <v>0</v>
      </c>
      <c r="BP1044">
        <v>7</v>
      </c>
      <c r="BQ1044">
        <v>7</v>
      </c>
      <c r="BR1044">
        <v>7</v>
      </c>
      <c r="BS1044">
        <v>7</v>
      </c>
      <c r="BT1044">
        <v>7</v>
      </c>
      <c r="BU1044">
        <v>0</v>
      </c>
      <c r="BV1044" t="str">
        <f>"8:00 AM"</f>
        <v>8:00 AM</v>
      </c>
      <c r="BW1044" t="str">
        <f>"4:00 PM"</f>
        <v>4:00 PM</v>
      </c>
      <c r="BX1044" t="s">
        <v>240</v>
      </c>
      <c r="BY1044">
        <v>0</v>
      </c>
      <c r="BZ1044">
        <v>6</v>
      </c>
      <c r="CA1044" t="s">
        <v>115</v>
      </c>
      <c r="CC1044" t="s">
        <v>7169</v>
      </c>
      <c r="CD1044" t="s">
        <v>4423</v>
      </c>
      <c r="CF1044" t="s">
        <v>128</v>
      </c>
      <c r="CG1044" t="s">
        <v>120</v>
      </c>
      <c r="CH1044" s="3">
        <v>96950</v>
      </c>
      <c r="CI1044" s="4">
        <v>8.83</v>
      </c>
      <c r="CJ1044" s="4">
        <v>8.83</v>
      </c>
      <c r="CK1044" s="4">
        <v>13.25</v>
      </c>
      <c r="CL1044" s="4">
        <v>13.25</v>
      </c>
      <c r="CM1044" t="s">
        <v>136</v>
      </c>
      <c r="CO1044" t="s">
        <v>137</v>
      </c>
      <c r="CQ1044" t="s">
        <v>115</v>
      </c>
      <c r="CR1044" t="s">
        <v>138</v>
      </c>
      <c r="CS1044" t="s">
        <v>139</v>
      </c>
      <c r="CT1044" t="s">
        <v>138</v>
      </c>
      <c r="CU1044" t="s">
        <v>139</v>
      </c>
      <c r="CV1044" t="s">
        <v>138</v>
      </c>
      <c r="CW1044" t="s">
        <v>139</v>
      </c>
      <c r="CX1044" t="s">
        <v>4427</v>
      </c>
      <c r="CY1044" s="10">
        <v>16707891106</v>
      </c>
      <c r="CZ1044" t="s">
        <v>1695</v>
      </c>
      <c r="DA1044" t="s">
        <v>451</v>
      </c>
      <c r="DB1044" t="s">
        <v>138</v>
      </c>
      <c r="DC1044" t="s">
        <v>115</v>
      </c>
    </row>
    <row r="1045" spans="1:112" ht="14.45" customHeight="1" x14ac:dyDescent="0.25">
      <c r="A1045" t="s">
        <v>8316</v>
      </c>
      <c r="B1045" t="s">
        <v>248</v>
      </c>
      <c r="C1045" s="1">
        <v>45609</v>
      </c>
      <c r="D1045" s="1">
        <v>45645</v>
      </c>
      <c r="E1045" t="s">
        <v>114</v>
      </c>
      <c r="G1045" t="s">
        <v>115</v>
      </c>
      <c r="H1045" t="s">
        <v>115</v>
      </c>
      <c r="I1045" t="s">
        <v>115</v>
      </c>
      <c r="J1045" t="s">
        <v>8317</v>
      </c>
      <c r="K1045" t="s">
        <v>8318</v>
      </c>
      <c r="L1045" t="s">
        <v>8319</v>
      </c>
      <c r="M1045" t="s">
        <v>1211</v>
      </c>
      <c r="N1045" t="s">
        <v>119</v>
      </c>
      <c r="O1045" t="s">
        <v>120</v>
      </c>
      <c r="P1045" s="3">
        <v>96950</v>
      </c>
      <c r="Q1045" t="s">
        <v>121</v>
      </c>
      <c r="S1045" s="10">
        <v>16702342813</v>
      </c>
      <c r="U1045" t="s">
        <v>8320</v>
      </c>
      <c r="V1045">
        <v>524210</v>
      </c>
      <c r="W1045" t="s">
        <v>123</v>
      </c>
      <c r="Y1045" t="s">
        <v>8321</v>
      </c>
      <c r="Z1045" t="s">
        <v>8322</v>
      </c>
      <c r="AB1045" t="s">
        <v>8323</v>
      </c>
      <c r="AC1045" t="s">
        <v>8319</v>
      </c>
      <c r="AD1045" t="s">
        <v>1211</v>
      </c>
      <c r="AE1045" t="s">
        <v>119</v>
      </c>
      <c r="AF1045" t="s">
        <v>120</v>
      </c>
      <c r="AG1045" s="3">
        <v>96950</v>
      </c>
      <c r="AH1045" t="s">
        <v>121</v>
      </c>
      <c r="AJ1045" s="10">
        <v>16702342813</v>
      </c>
      <c r="AL1045" t="s">
        <v>8324</v>
      </c>
      <c r="BD1045" t="str">
        <f>"43-3031.00"</f>
        <v>43-3031.00</v>
      </c>
      <c r="BE1045" t="s">
        <v>387</v>
      </c>
      <c r="BF1045" t="s">
        <v>8325</v>
      </c>
      <c r="BG1045" t="s">
        <v>558</v>
      </c>
      <c r="BH1045">
        <v>1</v>
      </c>
      <c r="BI1045">
        <v>1</v>
      </c>
      <c r="BJ1045" s="1">
        <v>45672</v>
      </c>
      <c r="BK1045" s="1">
        <v>46036</v>
      </c>
      <c r="BL1045" s="1">
        <v>45672</v>
      </c>
      <c r="BM1045" s="1">
        <v>46036</v>
      </c>
      <c r="BN1045">
        <v>35</v>
      </c>
      <c r="BO1045">
        <v>0</v>
      </c>
      <c r="BP1045">
        <v>7</v>
      </c>
      <c r="BQ1045">
        <v>7</v>
      </c>
      <c r="BR1045">
        <v>7</v>
      </c>
      <c r="BS1045">
        <v>7</v>
      </c>
      <c r="BT1045">
        <v>7</v>
      </c>
      <c r="BU1045">
        <v>0</v>
      </c>
      <c r="BV1045" t="str">
        <f>"8:00 AM"</f>
        <v>8:00 AM</v>
      </c>
      <c r="BW1045" t="str">
        <f>"5:00 PM"</f>
        <v>5:00 PM</v>
      </c>
      <c r="BX1045" t="s">
        <v>133</v>
      </c>
      <c r="BY1045">
        <v>0</v>
      </c>
      <c r="BZ1045">
        <v>12</v>
      </c>
      <c r="CA1045" t="s">
        <v>115</v>
      </c>
      <c r="CC1045" t="s">
        <v>8326</v>
      </c>
      <c r="CD1045" t="s">
        <v>8319</v>
      </c>
      <c r="CE1045" t="s">
        <v>1211</v>
      </c>
      <c r="CF1045" t="s">
        <v>119</v>
      </c>
      <c r="CG1045" t="s">
        <v>120</v>
      </c>
      <c r="CH1045" s="3">
        <v>96950</v>
      </c>
      <c r="CI1045" s="4">
        <v>12.28</v>
      </c>
      <c r="CJ1045" s="4">
        <v>12.5</v>
      </c>
      <c r="CK1045" s="4">
        <v>18.420000000000002</v>
      </c>
      <c r="CL1045" s="4">
        <v>18.75</v>
      </c>
      <c r="CM1045" t="s">
        <v>136</v>
      </c>
      <c r="CN1045" t="s">
        <v>378</v>
      </c>
      <c r="CO1045" t="s">
        <v>137</v>
      </c>
      <c r="CQ1045" t="s">
        <v>115</v>
      </c>
      <c r="CR1045" t="s">
        <v>138</v>
      </c>
      <c r="CS1045" t="s">
        <v>139</v>
      </c>
      <c r="CT1045" t="s">
        <v>138</v>
      </c>
      <c r="CU1045" t="s">
        <v>138</v>
      </c>
      <c r="CV1045" t="s">
        <v>138</v>
      </c>
      <c r="CW1045" t="s">
        <v>139</v>
      </c>
      <c r="CX1045" t="s">
        <v>379</v>
      </c>
      <c r="CY1045" s="10">
        <v>16702342813</v>
      </c>
      <c r="CZ1045" t="s">
        <v>8324</v>
      </c>
      <c r="DA1045" t="s">
        <v>246</v>
      </c>
      <c r="DB1045" t="s">
        <v>138</v>
      </c>
      <c r="DC1045" t="s">
        <v>115</v>
      </c>
    </row>
    <row r="1046" spans="1:112" ht="14.45" customHeight="1" x14ac:dyDescent="0.25">
      <c r="A1046" t="s">
        <v>8342</v>
      </c>
      <c r="B1046" t="s">
        <v>158</v>
      </c>
      <c r="C1046" s="1">
        <v>45580</v>
      </c>
      <c r="D1046" s="1">
        <v>45645</v>
      </c>
      <c r="E1046" t="s">
        <v>210</v>
      </c>
      <c r="F1046" s="1">
        <v>45744</v>
      </c>
      <c r="G1046" t="s">
        <v>138</v>
      </c>
      <c r="H1046" t="s">
        <v>115</v>
      </c>
      <c r="I1046" t="s">
        <v>115</v>
      </c>
      <c r="J1046" t="s">
        <v>8343</v>
      </c>
      <c r="K1046" t="s">
        <v>1573</v>
      </c>
      <c r="L1046" t="s">
        <v>1574</v>
      </c>
      <c r="N1046" t="s">
        <v>128</v>
      </c>
      <c r="O1046" t="s">
        <v>120</v>
      </c>
      <c r="P1046" s="3">
        <v>96950</v>
      </c>
      <c r="Q1046" t="s">
        <v>121</v>
      </c>
      <c r="R1046" t="s">
        <v>1575</v>
      </c>
      <c r="S1046" s="10">
        <v>16702343207</v>
      </c>
      <c r="U1046" t="s">
        <v>1576</v>
      </c>
      <c r="V1046">
        <v>61111</v>
      </c>
      <c r="W1046" t="s">
        <v>123</v>
      </c>
      <c r="Y1046" t="s">
        <v>1577</v>
      </c>
      <c r="Z1046" t="s">
        <v>1578</v>
      </c>
      <c r="AA1046" t="s">
        <v>1579</v>
      </c>
      <c r="AB1046" t="s">
        <v>126</v>
      </c>
      <c r="AC1046" t="s">
        <v>1574</v>
      </c>
      <c r="AE1046" t="s">
        <v>128</v>
      </c>
      <c r="AF1046" t="s">
        <v>120</v>
      </c>
      <c r="AG1046" s="3">
        <v>96950</v>
      </c>
      <c r="AH1046" t="s">
        <v>121</v>
      </c>
      <c r="AI1046" t="s">
        <v>1575</v>
      </c>
      <c r="AJ1046" s="10">
        <v>16702343207</v>
      </c>
      <c r="AL1046" t="s">
        <v>1580</v>
      </c>
      <c r="BD1046" t="str">
        <f>"15-1251.00"</f>
        <v>15-1251.00</v>
      </c>
      <c r="BE1046" t="s">
        <v>8344</v>
      </c>
      <c r="BF1046" t="s">
        <v>8345</v>
      </c>
      <c r="BG1046" t="s">
        <v>188</v>
      </c>
      <c r="BH1046">
        <v>1</v>
      </c>
      <c r="BJ1046" s="1">
        <v>45744</v>
      </c>
      <c r="BK1046" s="1">
        <v>46108</v>
      </c>
      <c r="BN1046">
        <v>40</v>
      </c>
      <c r="BO1046">
        <v>0</v>
      </c>
      <c r="BP1046">
        <v>8</v>
      </c>
      <c r="BQ1046">
        <v>8</v>
      </c>
      <c r="BR1046">
        <v>8</v>
      </c>
      <c r="BS1046">
        <v>8</v>
      </c>
      <c r="BT1046">
        <v>8</v>
      </c>
      <c r="BU1046">
        <v>0</v>
      </c>
      <c r="BV1046" t="str">
        <f>"8:00 AM"</f>
        <v>8:00 AM</v>
      </c>
      <c r="BW1046" t="str">
        <f>"5:00 PM"</f>
        <v>5:00 PM</v>
      </c>
      <c r="BX1046" t="s">
        <v>133</v>
      </c>
      <c r="BY1046">
        <v>0</v>
      </c>
      <c r="BZ1046">
        <v>12</v>
      </c>
      <c r="CA1046" t="s">
        <v>115</v>
      </c>
      <c r="CC1046" s="2" t="s">
        <v>8346</v>
      </c>
      <c r="CD1046" t="s">
        <v>1585</v>
      </c>
      <c r="CE1046" t="s">
        <v>2026</v>
      </c>
      <c r="CF1046" t="s">
        <v>128</v>
      </c>
      <c r="CG1046" t="s">
        <v>120</v>
      </c>
      <c r="CH1046" s="3">
        <v>96950</v>
      </c>
      <c r="CI1046" s="4">
        <v>17.309999999999999</v>
      </c>
      <c r="CJ1046" s="4">
        <v>17.309999999999999</v>
      </c>
      <c r="CK1046" s="4">
        <v>25.97</v>
      </c>
      <c r="CL1046" s="4">
        <v>25.97</v>
      </c>
      <c r="CM1046" t="s">
        <v>136</v>
      </c>
      <c r="CN1046" t="s">
        <v>4523</v>
      </c>
      <c r="CO1046" t="s">
        <v>137</v>
      </c>
      <c r="CQ1046" t="s">
        <v>115</v>
      </c>
      <c r="CR1046" t="s">
        <v>138</v>
      </c>
      <c r="CS1046" t="s">
        <v>139</v>
      </c>
      <c r="CT1046" t="s">
        <v>138</v>
      </c>
      <c r="CU1046" t="s">
        <v>139</v>
      </c>
      <c r="CV1046" t="s">
        <v>138</v>
      </c>
      <c r="CW1046" t="s">
        <v>139</v>
      </c>
      <c r="CX1046" t="s">
        <v>1587</v>
      </c>
      <c r="CY1046" s="10">
        <v>16702343207</v>
      </c>
      <c r="CZ1046" t="s">
        <v>4524</v>
      </c>
      <c r="DA1046" t="s">
        <v>139</v>
      </c>
      <c r="DB1046" t="s">
        <v>138</v>
      </c>
      <c r="DC1046" t="s">
        <v>115</v>
      </c>
    </row>
    <row r="1047" spans="1:112" ht="14.45" customHeight="1" x14ac:dyDescent="0.25">
      <c r="A1047" t="s">
        <v>9173</v>
      </c>
      <c r="B1047" t="s">
        <v>248</v>
      </c>
      <c r="C1047" s="1">
        <v>45607</v>
      </c>
      <c r="D1047" s="1">
        <v>45645</v>
      </c>
      <c r="E1047" t="s">
        <v>210</v>
      </c>
      <c r="F1047" s="1">
        <v>45687</v>
      </c>
      <c r="G1047" t="s">
        <v>115</v>
      </c>
      <c r="H1047" t="s">
        <v>115</v>
      </c>
      <c r="I1047" t="s">
        <v>115</v>
      </c>
      <c r="J1047" t="s">
        <v>9174</v>
      </c>
      <c r="L1047" t="s">
        <v>9175</v>
      </c>
      <c r="M1047" t="s">
        <v>9175</v>
      </c>
      <c r="N1047" t="s">
        <v>119</v>
      </c>
      <c r="O1047" t="s">
        <v>120</v>
      </c>
      <c r="P1047" s="3">
        <v>96950</v>
      </c>
      <c r="Q1047" t="s">
        <v>121</v>
      </c>
      <c r="S1047" s="10">
        <v>16702346445</v>
      </c>
      <c r="T1047">
        <v>2263</v>
      </c>
      <c r="U1047" t="s">
        <v>9176</v>
      </c>
      <c r="V1047">
        <v>54143</v>
      </c>
      <c r="W1047" t="s">
        <v>123</v>
      </c>
      <c r="Y1047" t="s">
        <v>676</v>
      </c>
      <c r="Z1047" t="s">
        <v>677</v>
      </c>
      <c r="AB1047" t="s">
        <v>678</v>
      </c>
      <c r="AC1047" t="s">
        <v>679</v>
      </c>
      <c r="AD1047" t="s">
        <v>679</v>
      </c>
      <c r="AE1047" t="s">
        <v>119</v>
      </c>
      <c r="AF1047" t="s">
        <v>120</v>
      </c>
      <c r="AG1047" s="3">
        <v>96950</v>
      </c>
      <c r="AH1047" t="s">
        <v>121</v>
      </c>
      <c r="AJ1047" s="10">
        <v>16702346445</v>
      </c>
      <c r="AK1047">
        <v>2263</v>
      </c>
      <c r="AL1047" t="s">
        <v>680</v>
      </c>
      <c r="BD1047" t="str">
        <f>"27-1024.00"</f>
        <v>27-1024.00</v>
      </c>
      <c r="BE1047" t="s">
        <v>3907</v>
      </c>
      <c r="BF1047" t="s">
        <v>9177</v>
      </c>
      <c r="BG1047" t="s">
        <v>9178</v>
      </c>
      <c r="BH1047">
        <v>1</v>
      </c>
      <c r="BI1047">
        <v>1</v>
      </c>
      <c r="BJ1047" s="1">
        <v>45689</v>
      </c>
      <c r="BK1047" s="1">
        <v>46053</v>
      </c>
      <c r="BL1047" s="1">
        <v>45689</v>
      </c>
      <c r="BM1047" s="1">
        <v>46053</v>
      </c>
      <c r="BN1047">
        <v>40</v>
      </c>
      <c r="BO1047">
        <v>0</v>
      </c>
      <c r="BP1047">
        <v>8</v>
      </c>
      <c r="BQ1047">
        <v>8</v>
      </c>
      <c r="BR1047">
        <v>8</v>
      </c>
      <c r="BS1047">
        <v>8</v>
      </c>
      <c r="BT1047">
        <v>8</v>
      </c>
      <c r="BU1047">
        <v>0</v>
      </c>
      <c r="BV1047" t="str">
        <f>"8:00 AM"</f>
        <v>8:00 AM</v>
      </c>
      <c r="BW1047" t="str">
        <f>"5:00 PM"</f>
        <v>5:00 PM</v>
      </c>
      <c r="BX1047" t="s">
        <v>133</v>
      </c>
      <c r="BY1047">
        <v>0</v>
      </c>
      <c r="BZ1047">
        <v>12</v>
      </c>
      <c r="CA1047" t="s">
        <v>115</v>
      </c>
      <c r="CC1047" s="2" t="s">
        <v>9179</v>
      </c>
      <c r="CD1047" t="s">
        <v>9175</v>
      </c>
      <c r="CE1047" t="s">
        <v>9175</v>
      </c>
      <c r="CF1047" t="s">
        <v>119</v>
      </c>
      <c r="CG1047" t="s">
        <v>120</v>
      </c>
      <c r="CH1047" s="3">
        <v>96950</v>
      </c>
      <c r="CI1047" s="4">
        <v>10.130000000000001</v>
      </c>
      <c r="CJ1047" s="4">
        <v>11</v>
      </c>
      <c r="CK1047" s="4">
        <v>15.2</v>
      </c>
      <c r="CL1047" s="4">
        <v>16.5</v>
      </c>
      <c r="CM1047" t="s">
        <v>136</v>
      </c>
      <c r="CN1047" t="s">
        <v>9180</v>
      </c>
      <c r="CO1047" t="s">
        <v>137</v>
      </c>
      <c r="CQ1047" t="s">
        <v>115</v>
      </c>
      <c r="CR1047" t="s">
        <v>138</v>
      </c>
      <c r="CS1047" t="s">
        <v>139</v>
      </c>
      <c r="CT1047" t="s">
        <v>138</v>
      </c>
      <c r="CU1047" t="s">
        <v>139</v>
      </c>
      <c r="CV1047" t="s">
        <v>138</v>
      </c>
      <c r="CW1047" t="s">
        <v>139</v>
      </c>
      <c r="CX1047" t="s">
        <v>139</v>
      </c>
      <c r="CY1047" s="10">
        <v>16702346445</v>
      </c>
      <c r="CZ1047" t="s">
        <v>680</v>
      </c>
      <c r="DA1047" t="s">
        <v>139</v>
      </c>
      <c r="DB1047" t="s">
        <v>138</v>
      </c>
      <c r="DC1047" t="s">
        <v>115</v>
      </c>
      <c r="DD1047" t="s">
        <v>676</v>
      </c>
      <c r="DE1047" t="s">
        <v>677</v>
      </c>
      <c r="DG1047" t="s">
        <v>9181</v>
      </c>
      <c r="DH1047" t="s">
        <v>680</v>
      </c>
    </row>
    <row r="1048" spans="1:112" ht="14.45" customHeight="1" x14ac:dyDescent="0.25">
      <c r="A1048" t="s">
        <v>9821</v>
      </c>
      <c r="B1048" t="s">
        <v>248</v>
      </c>
      <c r="C1048" s="1">
        <v>45607</v>
      </c>
      <c r="D1048" s="1">
        <v>45645</v>
      </c>
      <c r="E1048" t="s">
        <v>114</v>
      </c>
      <c r="G1048" t="s">
        <v>115</v>
      </c>
      <c r="H1048" t="s">
        <v>115</v>
      </c>
      <c r="I1048" t="s">
        <v>115</v>
      </c>
      <c r="J1048" t="s">
        <v>2658</v>
      </c>
      <c r="K1048" t="s">
        <v>139</v>
      </c>
      <c r="L1048" t="s">
        <v>2659</v>
      </c>
      <c r="M1048" t="s">
        <v>9822</v>
      </c>
      <c r="N1048" t="s">
        <v>1375</v>
      </c>
      <c r="O1048" t="s">
        <v>120</v>
      </c>
      <c r="P1048" s="3">
        <v>96950</v>
      </c>
      <c r="Q1048" t="s">
        <v>121</v>
      </c>
      <c r="R1048" t="s">
        <v>139</v>
      </c>
      <c r="S1048" s="10">
        <v>16703226031</v>
      </c>
      <c r="U1048" t="s">
        <v>2661</v>
      </c>
      <c r="V1048">
        <v>424410</v>
      </c>
      <c r="W1048" t="s">
        <v>123</v>
      </c>
      <c r="Y1048" t="s">
        <v>2662</v>
      </c>
      <c r="Z1048" t="s">
        <v>2663</v>
      </c>
      <c r="AA1048" t="s">
        <v>2664</v>
      </c>
      <c r="AB1048" t="s">
        <v>2665</v>
      </c>
      <c r="AC1048" t="s">
        <v>2659</v>
      </c>
      <c r="AD1048" t="s">
        <v>9822</v>
      </c>
      <c r="AE1048" t="s">
        <v>1375</v>
      </c>
      <c r="AF1048" t="s">
        <v>120</v>
      </c>
      <c r="AG1048" s="3">
        <v>96950</v>
      </c>
      <c r="AH1048" t="s">
        <v>121</v>
      </c>
      <c r="AJ1048" s="10">
        <v>16714826466</v>
      </c>
      <c r="AL1048" t="s">
        <v>2666</v>
      </c>
      <c r="AM1048" t="s">
        <v>734</v>
      </c>
      <c r="AN1048" t="s">
        <v>735</v>
      </c>
      <c r="AO1048" t="s">
        <v>736</v>
      </c>
      <c r="AP1048" t="s">
        <v>737</v>
      </c>
      <c r="AQ1048" t="s">
        <v>738</v>
      </c>
      <c r="AR1048" t="s">
        <v>739</v>
      </c>
      <c r="AS1048" t="s">
        <v>706</v>
      </c>
      <c r="AT1048" t="s">
        <v>707</v>
      </c>
      <c r="AU1048" s="3">
        <v>96913</v>
      </c>
      <c r="AV1048" t="s">
        <v>121</v>
      </c>
      <c r="AX1048">
        <v>16716461222</v>
      </c>
      <c r="AY1048">
        <v>111</v>
      </c>
      <c r="AZ1048" t="s">
        <v>740</v>
      </c>
      <c r="BA1048" t="s">
        <v>741</v>
      </c>
      <c r="BB1048" t="s">
        <v>707</v>
      </c>
      <c r="BC1048" t="s">
        <v>742</v>
      </c>
      <c r="BD1048" t="str">
        <f>"53-3031.00"</f>
        <v>53-3031.00</v>
      </c>
      <c r="BE1048" t="s">
        <v>2288</v>
      </c>
      <c r="BF1048" t="s">
        <v>9823</v>
      </c>
      <c r="BG1048" t="s">
        <v>2667</v>
      </c>
      <c r="BH1048">
        <v>1</v>
      </c>
      <c r="BI1048">
        <v>1</v>
      </c>
      <c r="BJ1048" s="1">
        <v>45672</v>
      </c>
      <c r="BK1048" s="1">
        <v>45930</v>
      </c>
      <c r="BL1048" s="1">
        <v>45672</v>
      </c>
      <c r="BM1048" s="1">
        <v>45930</v>
      </c>
      <c r="BN1048">
        <v>40</v>
      </c>
      <c r="BO1048">
        <v>0</v>
      </c>
      <c r="BP1048">
        <v>8</v>
      </c>
      <c r="BQ1048">
        <v>8</v>
      </c>
      <c r="BR1048">
        <v>8</v>
      </c>
      <c r="BS1048">
        <v>8</v>
      </c>
      <c r="BT1048">
        <v>8</v>
      </c>
      <c r="BU1048">
        <v>0</v>
      </c>
      <c r="BV1048" t="str">
        <f>"8:00 AM"</f>
        <v>8:00 AM</v>
      </c>
      <c r="BW1048" t="str">
        <f>"5:00 PM"</f>
        <v>5:00 PM</v>
      </c>
      <c r="BX1048" t="s">
        <v>133</v>
      </c>
      <c r="BY1048">
        <v>0</v>
      </c>
      <c r="BZ1048">
        <v>12</v>
      </c>
      <c r="CA1048" t="s">
        <v>115</v>
      </c>
      <c r="CC1048" s="2" t="s">
        <v>9824</v>
      </c>
      <c r="CD1048" t="s">
        <v>2659</v>
      </c>
      <c r="CE1048" t="s">
        <v>9822</v>
      </c>
      <c r="CF1048" t="s">
        <v>1375</v>
      </c>
      <c r="CG1048" t="s">
        <v>120</v>
      </c>
      <c r="CH1048" s="3">
        <v>96950</v>
      </c>
      <c r="CI1048" s="4">
        <v>8.34</v>
      </c>
      <c r="CJ1048" s="4">
        <v>8.34</v>
      </c>
      <c r="CK1048" s="4">
        <v>12.51</v>
      </c>
      <c r="CL1048" s="4">
        <v>12.51</v>
      </c>
      <c r="CM1048" t="s">
        <v>136</v>
      </c>
      <c r="CN1048" t="s">
        <v>9825</v>
      </c>
      <c r="CO1048" t="s">
        <v>137</v>
      </c>
      <c r="CQ1048" t="s">
        <v>138</v>
      </c>
      <c r="CR1048" t="s">
        <v>138</v>
      </c>
      <c r="CS1048" t="s">
        <v>138</v>
      </c>
      <c r="CT1048" t="s">
        <v>138</v>
      </c>
      <c r="CU1048" t="s">
        <v>139</v>
      </c>
      <c r="CV1048" t="s">
        <v>138</v>
      </c>
      <c r="CW1048" t="s">
        <v>138</v>
      </c>
      <c r="CX1048" t="s">
        <v>2669</v>
      </c>
      <c r="CY1048" s="10">
        <v>16703226031</v>
      </c>
      <c r="CZ1048" t="s">
        <v>2666</v>
      </c>
      <c r="DA1048" t="s">
        <v>139</v>
      </c>
      <c r="DB1048" t="s">
        <v>138</v>
      </c>
      <c r="DC1048" t="s">
        <v>115</v>
      </c>
      <c r="DD1048" t="s">
        <v>735</v>
      </c>
      <c r="DE1048" t="s">
        <v>736</v>
      </c>
      <c r="DF1048" t="s">
        <v>1759</v>
      </c>
      <c r="DG1048" t="s">
        <v>741</v>
      </c>
      <c r="DH1048" t="s">
        <v>740</v>
      </c>
    </row>
    <row r="1049" spans="1:112" ht="14.45" customHeight="1" x14ac:dyDescent="0.25">
      <c r="A1049" t="s">
        <v>11366</v>
      </c>
      <c r="B1049" t="s">
        <v>113</v>
      </c>
      <c r="C1049" s="1">
        <v>45600</v>
      </c>
      <c r="D1049" s="1">
        <v>45645</v>
      </c>
      <c r="E1049" t="s">
        <v>114</v>
      </c>
      <c r="G1049" t="s">
        <v>115</v>
      </c>
      <c r="H1049" t="s">
        <v>115</v>
      </c>
      <c r="I1049" t="s">
        <v>115</v>
      </c>
      <c r="J1049" t="s">
        <v>4403</v>
      </c>
      <c r="K1049" t="s">
        <v>4404</v>
      </c>
      <c r="L1049" t="s">
        <v>4405</v>
      </c>
      <c r="M1049" t="s">
        <v>8830</v>
      </c>
      <c r="N1049" t="s">
        <v>128</v>
      </c>
      <c r="O1049" t="s">
        <v>120</v>
      </c>
      <c r="P1049" s="3">
        <v>96950</v>
      </c>
      <c r="Q1049" t="s">
        <v>121</v>
      </c>
      <c r="S1049" s="10">
        <v>16702332288</v>
      </c>
      <c r="U1049" t="s">
        <v>4406</v>
      </c>
      <c r="V1049">
        <v>812112</v>
      </c>
      <c r="W1049" t="s">
        <v>123</v>
      </c>
      <c r="Y1049" t="s">
        <v>4407</v>
      </c>
      <c r="Z1049" t="s">
        <v>4408</v>
      </c>
      <c r="AA1049" t="s">
        <v>4409</v>
      </c>
      <c r="AB1049" t="s">
        <v>126</v>
      </c>
      <c r="AC1049" t="s">
        <v>4405</v>
      </c>
      <c r="AD1049" t="s">
        <v>11367</v>
      </c>
      <c r="AE1049" t="s">
        <v>128</v>
      </c>
      <c r="AF1049" t="s">
        <v>120</v>
      </c>
      <c r="AG1049" s="3">
        <v>96950</v>
      </c>
      <c r="AH1049" t="s">
        <v>121</v>
      </c>
      <c r="AJ1049" s="10">
        <v>16702332288</v>
      </c>
      <c r="AL1049" t="s">
        <v>4411</v>
      </c>
      <c r="BD1049" t="str">
        <f>"39-5012.00"</f>
        <v>39-5012.00</v>
      </c>
      <c r="BE1049" t="s">
        <v>1772</v>
      </c>
      <c r="BF1049" t="s">
        <v>4412</v>
      </c>
      <c r="BG1049" t="s">
        <v>4413</v>
      </c>
      <c r="BH1049">
        <v>7</v>
      </c>
      <c r="BJ1049" s="1">
        <v>45627</v>
      </c>
      <c r="BK1049" s="1">
        <v>45930</v>
      </c>
      <c r="BN1049">
        <v>35</v>
      </c>
      <c r="BO1049">
        <v>0</v>
      </c>
      <c r="BP1049">
        <v>7</v>
      </c>
      <c r="BQ1049">
        <v>7</v>
      </c>
      <c r="BR1049">
        <v>7</v>
      </c>
      <c r="BS1049">
        <v>7</v>
      </c>
      <c r="BT1049">
        <v>7</v>
      </c>
      <c r="BU1049">
        <v>0</v>
      </c>
      <c r="BV1049" t="str">
        <f>"11:00 AM"</f>
        <v>11:00 AM</v>
      </c>
      <c r="BW1049" t="str">
        <f>"7:00 PM"</f>
        <v>7:00 PM</v>
      </c>
      <c r="BX1049" t="s">
        <v>133</v>
      </c>
      <c r="BY1049">
        <v>0</v>
      </c>
      <c r="BZ1049">
        <v>12</v>
      </c>
      <c r="CA1049" t="s">
        <v>115</v>
      </c>
      <c r="CC1049" t="s">
        <v>11368</v>
      </c>
      <c r="CD1049" t="s">
        <v>4405</v>
      </c>
      <c r="CE1049" t="s">
        <v>11367</v>
      </c>
      <c r="CF1049" t="s">
        <v>128</v>
      </c>
      <c r="CG1049" t="s">
        <v>120</v>
      </c>
      <c r="CH1049" s="3">
        <v>96950</v>
      </c>
      <c r="CI1049" s="4">
        <v>7.98</v>
      </c>
      <c r="CJ1049" s="4">
        <v>7.98</v>
      </c>
      <c r="CK1049" s="4">
        <v>11.97</v>
      </c>
      <c r="CL1049" s="4">
        <v>11.97</v>
      </c>
      <c r="CM1049" t="s">
        <v>136</v>
      </c>
      <c r="CN1049" t="s">
        <v>224</v>
      </c>
      <c r="CO1049" t="s">
        <v>137</v>
      </c>
      <c r="CQ1049" t="s">
        <v>115</v>
      </c>
      <c r="CR1049" t="s">
        <v>138</v>
      </c>
      <c r="CS1049" t="s">
        <v>139</v>
      </c>
      <c r="CT1049" t="s">
        <v>138</v>
      </c>
      <c r="CU1049" t="s">
        <v>139</v>
      </c>
      <c r="CV1049" t="s">
        <v>138</v>
      </c>
      <c r="CW1049" t="s">
        <v>139</v>
      </c>
      <c r="CX1049" t="s">
        <v>4417</v>
      </c>
      <c r="CY1049" s="10">
        <v>16702332288</v>
      </c>
      <c r="CZ1049" t="s">
        <v>4411</v>
      </c>
      <c r="DA1049" t="s">
        <v>139</v>
      </c>
      <c r="DB1049" t="s">
        <v>138</v>
      </c>
      <c r="DC1049" t="s">
        <v>115</v>
      </c>
    </row>
    <row r="1050" spans="1:112" ht="14.45" customHeight="1" x14ac:dyDescent="0.25">
      <c r="A1050" t="s">
        <v>11415</v>
      </c>
      <c r="B1050" t="s">
        <v>248</v>
      </c>
      <c r="C1050" s="1">
        <v>45610</v>
      </c>
      <c r="D1050" s="1">
        <v>45645</v>
      </c>
      <c r="E1050" t="s">
        <v>114</v>
      </c>
      <c r="G1050" t="s">
        <v>115</v>
      </c>
      <c r="H1050" t="s">
        <v>115</v>
      </c>
      <c r="I1050" t="s">
        <v>115</v>
      </c>
      <c r="J1050" t="s">
        <v>8692</v>
      </c>
      <c r="L1050" t="s">
        <v>11416</v>
      </c>
      <c r="N1050" t="s">
        <v>128</v>
      </c>
      <c r="O1050" t="s">
        <v>120</v>
      </c>
      <c r="P1050" s="3">
        <v>96950</v>
      </c>
      <c r="Q1050" t="s">
        <v>121</v>
      </c>
      <c r="S1050" s="10">
        <v>16702368202</v>
      </c>
      <c r="T1050">
        <v>3554</v>
      </c>
      <c r="U1050" t="s">
        <v>252</v>
      </c>
      <c r="V1050">
        <v>62211</v>
      </c>
      <c r="W1050" t="s">
        <v>123</v>
      </c>
      <c r="Y1050" t="s">
        <v>11417</v>
      </c>
      <c r="Z1050" t="s">
        <v>11418</v>
      </c>
      <c r="AA1050" t="s">
        <v>3277</v>
      </c>
      <c r="AB1050" t="s">
        <v>11419</v>
      </c>
      <c r="AC1050" t="s">
        <v>11420</v>
      </c>
      <c r="AE1050" t="s">
        <v>128</v>
      </c>
      <c r="AF1050" t="s">
        <v>120</v>
      </c>
      <c r="AG1050" s="3">
        <v>96950</v>
      </c>
      <c r="AH1050" t="s">
        <v>121</v>
      </c>
      <c r="AJ1050" s="10">
        <v>16702368202</v>
      </c>
      <c r="AK1050">
        <v>3554</v>
      </c>
      <c r="AL1050" t="s">
        <v>257</v>
      </c>
      <c r="BD1050" t="str">
        <f>"29-2061.00"</f>
        <v>29-2061.00</v>
      </c>
      <c r="BE1050" t="s">
        <v>5874</v>
      </c>
      <c r="BF1050" t="s">
        <v>11421</v>
      </c>
      <c r="BG1050" t="s">
        <v>11422</v>
      </c>
      <c r="BH1050">
        <v>5</v>
      </c>
      <c r="BI1050">
        <v>5</v>
      </c>
      <c r="BJ1050" s="1">
        <v>45717</v>
      </c>
      <c r="BK1050" s="1">
        <v>46081</v>
      </c>
      <c r="BL1050" s="1">
        <v>45717</v>
      </c>
      <c r="BM1050" s="1">
        <v>46081</v>
      </c>
      <c r="BN1050">
        <v>40</v>
      </c>
      <c r="BO1050">
        <v>0</v>
      </c>
      <c r="BP1050">
        <v>8</v>
      </c>
      <c r="BQ1050">
        <v>8</v>
      </c>
      <c r="BR1050">
        <v>8</v>
      </c>
      <c r="BS1050">
        <v>8</v>
      </c>
      <c r="BT1050">
        <v>8</v>
      </c>
      <c r="BU1050">
        <v>0</v>
      </c>
      <c r="BV1050" t="str">
        <f>"7:30 AM"</f>
        <v>7:30 AM</v>
      </c>
      <c r="BW1050" t="str">
        <f>"4:30 PM"</f>
        <v>4:30 PM</v>
      </c>
      <c r="BX1050" t="s">
        <v>133</v>
      </c>
      <c r="BY1050">
        <v>0</v>
      </c>
      <c r="BZ1050">
        <v>0</v>
      </c>
      <c r="CA1050" t="s">
        <v>115</v>
      </c>
      <c r="CC1050" s="2" t="s">
        <v>11423</v>
      </c>
      <c r="CD1050" t="s">
        <v>11420</v>
      </c>
      <c r="CE1050" t="s">
        <v>11416</v>
      </c>
      <c r="CF1050" t="s">
        <v>128</v>
      </c>
      <c r="CG1050" t="s">
        <v>120</v>
      </c>
      <c r="CH1050" s="3">
        <v>96950</v>
      </c>
      <c r="CI1050" s="4">
        <v>15.24</v>
      </c>
      <c r="CJ1050" s="4">
        <v>21.21</v>
      </c>
      <c r="CK1050" s="4">
        <v>22.86</v>
      </c>
      <c r="CL1050" s="4">
        <v>31.81</v>
      </c>
      <c r="CM1050" t="s">
        <v>136</v>
      </c>
      <c r="CN1050" t="s">
        <v>11424</v>
      </c>
      <c r="CO1050" t="s">
        <v>137</v>
      </c>
      <c r="CQ1050" t="s">
        <v>138</v>
      </c>
      <c r="CR1050" t="s">
        <v>138</v>
      </c>
      <c r="CS1050" t="s">
        <v>139</v>
      </c>
      <c r="CT1050" t="s">
        <v>138</v>
      </c>
      <c r="CU1050" t="s">
        <v>139</v>
      </c>
      <c r="CV1050" t="s">
        <v>138</v>
      </c>
      <c r="CW1050" t="s">
        <v>139</v>
      </c>
      <c r="CX1050" s="2" t="s">
        <v>11425</v>
      </c>
      <c r="CY1050" s="10">
        <v>16702368202</v>
      </c>
      <c r="CZ1050" t="s">
        <v>263</v>
      </c>
      <c r="DA1050" t="s">
        <v>938</v>
      </c>
      <c r="DB1050" t="s">
        <v>138</v>
      </c>
      <c r="DC1050" t="s">
        <v>115</v>
      </c>
      <c r="DD1050" t="s">
        <v>264</v>
      </c>
      <c r="DE1050" t="s">
        <v>265</v>
      </c>
      <c r="DF1050" t="s">
        <v>4316</v>
      </c>
      <c r="DG1050" t="s">
        <v>249</v>
      </c>
      <c r="DH1050" t="s">
        <v>267</v>
      </c>
    </row>
    <row r="1051" spans="1:112" ht="14.45" customHeight="1" x14ac:dyDescent="0.25">
      <c r="A1051" t="s">
        <v>11915</v>
      </c>
      <c r="B1051" t="s">
        <v>248</v>
      </c>
      <c r="C1051" s="1">
        <v>45607</v>
      </c>
      <c r="D1051" s="1">
        <v>45645</v>
      </c>
      <c r="E1051" t="s">
        <v>210</v>
      </c>
      <c r="F1051" s="1">
        <v>45687</v>
      </c>
      <c r="G1051" t="s">
        <v>115</v>
      </c>
      <c r="H1051" t="s">
        <v>115</v>
      </c>
      <c r="I1051" t="s">
        <v>115</v>
      </c>
      <c r="J1051" t="s">
        <v>287</v>
      </c>
      <c r="K1051" t="s">
        <v>139</v>
      </c>
      <c r="L1051" t="s">
        <v>288</v>
      </c>
      <c r="M1051" t="s">
        <v>289</v>
      </c>
      <c r="N1051" t="s">
        <v>272</v>
      </c>
      <c r="O1051" t="s">
        <v>120</v>
      </c>
      <c r="P1051" s="3">
        <v>96952</v>
      </c>
      <c r="Q1051" t="s">
        <v>121</v>
      </c>
      <c r="R1051" t="s">
        <v>139</v>
      </c>
      <c r="S1051" s="10">
        <v>16704339989</v>
      </c>
      <c r="U1051" t="s">
        <v>291</v>
      </c>
      <c r="V1051">
        <v>481111</v>
      </c>
      <c r="W1051" t="s">
        <v>123</v>
      </c>
      <c r="Y1051" t="s">
        <v>292</v>
      </c>
      <c r="Z1051" t="s">
        <v>293</v>
      </c>
      <c r="AA1051" t="s">
        <v>294</v>
      </c>
      <c r="AB1051" t="s">
        <v>295</v>
      </c>
      <c r="AC1051" t="s">
        <v>288</v>
      </c>
      <c r="AD1051" t="s">
        <v>289</v>
      </c>
      <c r="AE1051" t="s">
        <v>290</v>
      </c>
      <c r="AF1051" t="s">
        <v>120</v>
      </c>
      <c r="AG1051" s="3">
        <v>96952</v>
      </c>
      <c r="AH1051" t="s">
        <v>121</v>
      </c>
      <c r="AJ1051" s="10">
        <v>16704339989</v>
      </c>
      <c r="AL1051" t="s">
        <v>296</v>
      </c>
      <c r="BD1051" t="str">
        <f>"49-9071.00"</f>
        <v>49-9071.00</v>
      </c>
      <c r="BE1051" t="s">
        <v>169</v>
      </c>
      <c r="BF1051" t="s">
        <v>1199</v>
      </c>
      <c r="BG1051" t="s">
        <v>1200</v>
      </c>
      <c r="BH1051">
        <v>1</v>
      </c>
      <c r="BI1051">
        <v>1</v>
      </c>
      <c r="BJ1051" s="1">
        <v>45689</v>
      </c>
      <c r="BK1051" s="1">
        <v>46053</v>
      </c>
      <c r="BL1051" s="1">
        <v>45689</v>
      </c>
      <c r="BM1051" s="1">
        <v>46053</v>
      </c>
      <c r="BN1051">
        <v>40</v>
      </c>
      <c r="BO1051">
        <v>0</v>
      </c>
      <c r="BP1051">
        <v>8</v>
      </c>
      <c r="BQ1051">
        <v>8</v>
      </c>
      <c r="BR1051">
        <v>8</v>
      </c>
      <c r="BS1051">
        <v>8</v>
      </c>
      <c r="BT1051">
        <v>8</v>
      </c>
      <c r="BU1051">
        <v>0</v>
      </c>
      <c r="BV1051" t="str">
        <f>"8:00 AM"</f>
        <v>8:00 AM</v>
      </c>
      <c r="BW1051" t="str">
        <f>"5:00 PM"</f>
        <v>5:00 PM</v>
      </c>
      <c r="BX1051" t="s">
        <v>133</v>
      </c>
      <c r="BY1051">
        <v>0</v>
      </c>
      <c r="BZ1051">
        <v>12</v>
      </c>
      <c r="CA1051" t="s">
        <v>115</v>
      </c>
      <c r="CC1051" s="2" t="s">
        <v>1201</v>
      </c>
      <c r="CD1051" t="s">
        <v>288</v>
      </c>
      <c r="CE1051" t="s">
        <v>289</v>
      </c>
      <c r="CF1051" t="s">
        <v>290</v>
      </c>
      <c r="CG1051" t="s">
        <v>120</v>
      </c>
      <c r="CH1051" s="3">
        <v>96952</v>
      </c>
      <c r="CI1051" s="4">
        <v>9.75</v>
      </c>
      <c r="CJ1051" s="4">
        <v>9.8000000000000007</v>
      </c>
      <c r="CK1051" s="4">
        <v>0</v>
      </c>
      <c r="CL1051" s="4">
        <v>0</v>
      </c>
      <c r="CM1051" t="s">
        <v>136</v>
      </c>
      <c r="CN1051" t="s">
        <v>139</v>
      </c>
      <c r="CO1051" t="s">
        <v>137</v>
      </c>
      <c r="CQ1051" t="s">
        <v>115</v>
      </c>
      <c r="CR1051" t="s">
        <v>138</v>
      </c>
      <c r="CS1051" t="s">
        <v>139</v>
      </c>
      <c r="CT1051" t="s">
        <v>139</v>
      </c>
      <c r="CU1051" t="s">
        <v>138</v>
      </c>
      <c r="CV1051" t="s">
        <v>138</v>
      </c>
      <c r="CW1051" t="s">
        <v>139</v>
      </c>
      <c r="CX1051" t="s">
        <v>301</v>
      </c>
      <c r="CY1051" s="10">
        <v>16704339989</v>
      </c>
      <c r="CZ1051" t="s">
        <v>302</v>
      </c>
      <c r="DA1051" t="s">
        <v>139</v>
      </c>
      <c r="DB1051" t="s">
        <v>138</v>
      </c>
      <c r="DC1051" t="s">
        <v>115</v>
      </c>
    </row>
    <row r="1052" spans="1:112" ht="14.45" customHeight="1" x14ac:dyDescent="0.25">
      <c r="A1052" t="s">
        <v>12226</v>
      </c>
      <c r="B1052" t="s">
        <v>142</v>
      </c>
      <c r="C1052" s="1">
        <v>45637</v>
      </c>
      <c r="D1052" s="1">
        <v>45645</v>
      </c>
      <c r="E1052" t="s">
        <v>114</v>
      </c>
      <c r="G1052" t="s">
        <v>138</v>
      </c>
      <c r="H1052" t="s">
        <v>138</v>
      </c>
      <c r="I1052" t="s">
        <v>115</v>
      </c>
      <c r="J1052" t="s">
        <v>5610</v>
      </c>
      <c r="K1052" t="s">
        <v>5611</v>
      </c>
      <c r="L1052" t="s">
        <v>5612</v>
      </c>
      <c r="N1052" t="s">
        <v>119</v>
      </c>
      <c r="O1052" t="s">
        <v>120</v>
      </c>
      <c r="P1052" s="3">
        <v>96950</v>
      </c>
      <c r="Q1052" t="s">
        <v>121</v>
      </c>
      <c r="S1052" s="10">
        <v>16702350200</v>
      </c>
      <c r="U1052" t="s">
        <v>5613</v>
      </c>
      <c r="V1052">
        <v>7225</v>
      </c>
      <c r="W1052" t="s">
        <v>123</v>
      </c>
      <c r="Y1052" t="s">
        <v>5614</v>
      </c>
      <c r="Z1052" t="s">
        <v>5615</v>
      </c>
      <c r="AB1052" t="s">
        <v>295</v>
      </c>
      <c r="AC1052" t="s">
        <v>5612</v>
      </c>
      <c r="AE1052" t="s">
        <v>119</v>
      </c>
      <c r="AF1052" t="s">
        <v>120</v>
      </c>
      <c r="AG1052" s="3">
        <v>96950</v>
      </c>
      <c r="AH1052" t="s">
        <v>121</v>
      </c>
      <c r="AJ1052" s="10">
        <v>16702350200</v>
      </c>
      <c r="AL1052" t="s">
        <v>404</v>
      </c>
      <c r="AM1052" t="s">
        <v>400</v>
      </c>
      <c r="AN1052" t="s">
        <v>401</v>
      </c>
      <c r="AO1052" t="s">
        <v>402</v>
      </c>
      <c r="AQ1052" t="s">
        <v>403</v>
      </c>
      <c r="AS1052" t="s">
        <v>119</v>
      </c>
      <c r="AT1052" t="s">
        <v>120</v>
      </c>
      <c r="AU1052" s="3">
        <v>96950</v>
      </c>
      <c r="AV1052" t="s">
        <v>121</v>
      </c>
      <c r="AX1052">
        <v>16702353403</v>
      </c>
      <c r="AZ1052" t="s">
        <v>2323</v>
      </c>
      <c r="BA1052" t="s">
        <v>405</v>
      </c>
      <c r="BD1052" t="str">
        <f>"35-1012.00"</f>
        <v>35-1012.00</v>
      </c>
      <c r="BE1052" t="s">
        <v>3493</v>
      </c>
      <c r="BF1052" t="s">
        <v>12227</v>
      </c>
      <c r="BG1052" t="s">
        <v>5617</v>
      </c>
      <c r="BH1052">
        <v>1</v>
      </c>
      <c r="BJ1052" s="1">
        <v>45690</v>
      </c>
      <c r="BK1052" s="1">
        <v>46784</v>
      </c>
      <c r="BN1052">
        <v>35</v>
      </c>
      <c r="BO1052">
        <v>0</v>
      </c>
      <c r="BP1052">
        <v>7</v>
      </c>
      <c r="BQ1052">
        <v>7</v>
      </c>
      <c r="BR1052">
        <v>7</v>
      </c>
      <c r="BS1052">
        <v>7</v>
      </c>
      <c r="BT1052">
        <v>7</v>
      </c>
      <c r="BU1052">
        <v>0</v>
      </c>
      <c r="BV1052" t="str">
        <f>"9:00 AM"</f>
        <v>9:00 AM</v>
      </c>
      <c r="BW1052" t="str">
        <f>"5:00 PM"</f>
        <v>5:00 PM</v>
      </c>
      <c r="BX1052" t="s">
        <v>133</v>
      </c>
      <c r="BY1052">
        <v>0</v>
      </c>
      <c r="BZ1052">
        <v>12</v>
      </c>
      <c r="CA1052" t="s">
        <v>138</v>
      </c>
      <c r="CB1052">
        <v>2</v>
      </c>
      <c r="CC1052" t="s">
        <v>12228</v>
      </c>
      <c r="CD1052" t="s">
        <v>12229</v>
      </c>
      <c r="CF1052" t="s">
        <v>119</v>
      </c>
      <c r="CG1052" t="s">
        <v>120</v>
      </c>
      <c r="CH1052" s="3">
        <v>96950</v>
      </c>
      <c r="CI1052" s="4">
        <v>10.6</v>
      </c>
      <c r="CJ1052" s="4">
        <v>10.6</v>
      </c>
      <c r="CK1052" s="4">
        <v>0</v>
      </c>
      <c r="CL1052" s="4">
        <v>0</v>
      </c>
      <c r="CM1052" t="s">
        <v>136</v>
      </c>
      <c r="CN1052" t="s">
        <v>240</v>
      </c>
      <c r="CO1052" t="s">
        <v>137</v>
      </c>
      <c r="CQ1052" t="s">
        <v>115</v>
      </c>
      <c r="CR1052" t="s">
        <v>138</v>
      </c>
      <c r="CS1052" t="s">
        <v>139</v>
      </c>
      <c r="CT1052" t="s">
        <v>139</v>
      </c>
      <c r="CU1052" t="s">
        <v>139</v>
      </c>
      <c r="CV1052" t="s">
        <v>138</v>
      </c>
      <c r="CW1052" t="s">
        <v>139</v>
      </c>
      <c r="CX1052" t="s">
        <v>2328</v>
      </c>
      <c r="CY1052" s="10">
        <v>16702350200</v>
      </c>
      <c r="CZ1052" t="s">
        <v>404</v>
      </c>
      <c r="DA1052" t="s">
        <v>139</v>
      </c>
      <c r="DB1052" t="s">
        <v>138</v>
      </c>
      <c r="DC1052" t="s">
        <v>115</v>
      </c>
    </row>
    <row r="1053" spans="1:112" ht="14.45" customHeight="1" x14ac:dyDescent="0.25">
      <c r="A1053" t="s">
        <v>13376</v>
      </c>
      <c r="B1053" t="s">
        <v>248</v>
      </c>
      <c r="C1053" s="1">
        <v>45603</v>
      </c>
      <c r="D1053" s="1">
        <v>45645</v>
      </c>
      <c r="E1053" t="s">
        <v>114</v>
      </c>
      <c r="G1053" t="s">
        <v>115</v>
      </c>
      <c r="H1053" t="s">
        <v>115</v>
      </c>
      <c r="I1053" t="s">
        <v>115</v>
      </c>
      <c r="J1053" t="s">
        <v>1859</v>
      </c>
      <c r="K1053" t="s">
        <v>1860</v>
      </c>
      <c r="L1053" t="s">
        <v>1861</v>
      </c>
      <c r="N1053" t="s">
        <v>119</v>
      </c>
      <c r="O1053" t="s">
        <v>120</v>
      </c>
      <c r="P1053" s="3">
        <v>96950</v>
      </c>
      <c r="Q1053" t="s">
        <v>121</v>
      </c>
      <c r="S1053" s="10">
        <v>16702880407</v>
      </c>
      <c r="T1053">
        <v>331</v>
      </c>
      <c r="U1053" t="s">
        <v>1862</v>
      </c>
      <c r="V1053">
        <v>21231</v>
      </c>
      <c r="W1053" t="s">
        <v>123</v>
      </c>
      <c r="Y1053" t="s">
        <v>5140</v>
      </c>
      <c r="Z1053" t="s">
        <v>5141</v>
      </c>
      <c r="AA1053" t="s">
        <v>1873</v>
      </c>
      <c r="AB1053" t="s">
        <v>516</v>
      </c>
      <c r="AC1053" t="s">
        <v>1861</v>
      </c>
      <c r="AE1053" t="s">
        <v>128</v>
      </c>
      <c r="AF1053" t="s">
        <v>120</v>
      </c>
      <c r="AG1053" s="3">
        <v>96950</v>
      </c>
      <c r="AH1053" t="s">
        <v>121</v>
      </c>
      <c r="AJ1053" s="10">
        <v>16702880407</v>
      </c>
      <c r="AK1053">
        <v>331</v>
      </c>
      <c r="AL1053" t="s">
        <v>1866</v>
      </c>
      <c r="BD1053" t="str">
        <f>"17-3022.00"</f>
        <v>17-3022.00</v>
      </c>
      <c r="BE1053" t="s">
        <v>2760</v>
      </c>
      <c r="BF1053" t="s">
        <v>5142</v>
      </c>
      <c r="BG1053" t="s">
        <v>2762</v>
      </c>
      <c r="BH1053">
        <v>2</v>
      </c>
      <c r="BI1053">
        <v>2</v>
      </c>
      <c r="BJ1053" s="1">
        <v>45721</v>
      </c>
      <c r="BK1053" s="1">
        <v>46085</v>
      </c>
      <c r="BL1053" s="1">
        <v>45721</v>
      </c>
      <c r="BM1053" s="1">
        <v>46085</v>
      </c>
      <c r="BN1053">
        <v>40</v>
      </c>
      <c r="BO1053">
        <v>0</v>
      </c>
      <c r="BP1053">
        <v>8</v>
      </c>
      <c r="BQ1053">
        <v>8</v>
      </c>
      <c r="BR1053">
        <v>8</v>
      </c>
      <c r="BS1053">
        <v>8</v>
      </c>
      <c r="BT1053">
        <v>8</v>
      </c>
      <c r="BU1053">
        <v>0</v>
      </c>
      <c r="BV1053" t="str">
        <f>"7:00 AM"</f>
        <v>7:00 AM</v>
      </c>
      <c r="BW1053" t="str">
        <f>"3:30 PM"</f>
        <v>3:30 PM</v>
      </c>
      <c r="BX1053" t="s">
        <v>189</v>
      </c>
      <c r="BY1053">
        <v>0</v>
      </c>
      <c r="BZ1053">
        <v>12</v>
      </c>
      <c r="CA1053" t="s">
        <v>115</v>
      </c>
      <c r="CC1053" t="s">
        <v>5143</v>
      </c>
      <c r="CD1053" t="s">
        <v>1869</v>
      </c>
      <c r="CE1053" t="s">
        <v>139</v>
      </c>
      <c r="CF1053" t="s">
        <v>119</v>
      </c>
      <c r="CG1053" t="s">
        <v>120</v>
      </c>
      <c r="CH1053" s="3">
        <v>96950</v>
      </c>
      <c r="CI1053" s="4">
        <v>15.75</v>
      </c>
      <c r="CJ1053" s="4">
        <v>18.190000000000001</v>
      </c>
      <c r="CK1053" s="4">
        <v>23.63</v>
      </c>
      <c r="CL1053" s="4">
        <v>27.29</v>
      </c>
      <c r="CM1053" t="s">
        <v>136</v>
      </c>
      <c r="CN1053" t="s">
        <v>5551</v>
      </c>
      <c r="CO1053" t="s">
        <v>137</v>
      </c>
      <c r="CQ1053" t="s">
        <v>115</v>
      </c>
      <c r="CR1053" t="s">
        <v>138</v>
      </c>
      <c r="CS1053" t="s">
        <v>139</v>
      </c>
      <c r="CT1053" t="s">
        <v>138</v>
      </c>
      <c r="CU1053" t="s">
        <v>139</v>
      </c>
      <c r="CV1053" t="s">
        <v>138</v>
      </c>
      <c r="CW1053" t="s">
        <v>139</v>
      </c>
      <c r="CX1053" t="s">
        <v>5144</v>
      </c>
      <c r="CY1053" s="10">
        <v>16702880407</v>
      </c>
      <c r="CZ1053" t="s">
        <v>1866</v>
      </c>
      <c r="DA1053" t="s">
        <v>139</v>
      </c>
      <c r="DB1053" t="s">
        <v>138</v>
      </c>
      <c r="DC1053" t="s">
        <v>115</v>
      </c>
    </row>
    <row r="1054" spans="1:112" ht="14.45" customHeight="1" x14ac:dyDescent="0.25">
      <c r="A1054" t="s">
        <v>13850</v>
      </c>
      <c r="B1054" t="s">
        <v>248</v>
      </c>
      <c r="C1054" s="1">
        <v>45609</v>
      </c>
      <c r="D1054" s="1">
        <v>45645</v>
      </c>
      <c r="E1054" t="s">
        <v>210</v>
      </c>
      <c r="F1054" s="1">
        <v>45776</v>
      </c>
      <c r="G1054" t="s">
        <v>115</v>
      </c>
      <c r="H1054" t="s">
        <v>115</v>
      </c>
      <c r="I1054" t="s">
        <v>115</v>
      </c>
      <c r="J1054" t="s">
        <v>2977</v>
      </c>
      <c r="K1054" t="s">
        <v>11662</v>
      </c>
      <c r="L1054" t="s">
        <v>5738</v>
      </c>
      <c r="N1054" t="s">
        <v>119</v>
      </c>
      <c r="O1054" t="s">
        <v>120</v>
      </c>
      <c r="P1054" s="3">
        <v>96950</v>
      </c>
      <c r="Q1054" t="s">
        <v>121</v>
      </c>
      <c r="R1054" t="s">
        <v>4424</v>
      </c>
      <c r="S1054" s="10">
        <v>16709899218</v>
      </c>
      <c r="U1054" t="s">
        <v>2980</v>
      </c>
      <c r="V1054">
        <v>812199</v>
      </c>
      <c r="W1054" t="s">
        <v>123</v>
      </c>
      <c r="Y1054" t="s">
        <v>2981</v>
      </c>
      <c r="Z1054" t="s">
        <v>2982</v>
      </c>
      <c r="AA1054" t="s">
        <v>2983</v>
      </c>
      <c r="AB1054" t="s">
        <v>5739</v>
      </c>
      <c r="AC1054" t="s">
        <v>5738</v>
      </c>
      <c r="AE1054" t="s">
        <v>119</v>
      </c>
      <c r="AF1054" t="s">
        <v>120</v>
      </c>
      <c r="AG1054" s="3">
        <v>96950</v>
      </c>
      <c r="AH1054" t="s">
        <v>121</v>
      </c>
      <c r="AI1054" t="s">
        <v>4424</v>
      </c>
      <c r="AJ1054" s="10">
        <v>16709899218</v>
      </c>
      <c r="AL1054" t="s">
        <v>2985</v>
      </c>
      <c r="BD1054" t="str">
        <f>"31-9011.00"</f>
        <v>31-9011.00</v>
      </c>
      <c r="BE1054" t="s">
        <v>671</v>
      </c>
      <c r="BF1054" t="s">
        <v>6055</v>
      </c>
      <c r="BG1054" t="s">
        <v>6056</v>
      </c>
      <c r="BH1054">
        <v>5</v>
      </c>
      <c r="BI1054">
        <v>5</v>
      </c>
      <c r="BJ1054" s="1">
        <v>45778</v>
      </c>
      <c r="BK1054" s="1">
        <v>46142</v>
      </c>
      <c r="BL1054" s="1">
        <v>45778</v>
      </c>
      <c r="BM1054" s="1">
        <v>46142</v>
      </c>
      <c r="BN1054">
        <v>35</v>
      </c>
      <c r="BO1054">
        <v>0</v>
      </c>
      <c r="BP1054">
        <v>7</v>
      </c>
      <c r="BQ1054">
        <v>7</v>
      </c>
      <c r="BR1054">
        <v>7</v>
      </c>
      <c r="BS1054">
        <v>7</v>
      </c>
      <c r="BT1054">
        <v>7</v>
      </c>
      <c r="BU1054">
        <v>0</v>
      </c>
      <c r="BV1054" t="str">
        <f>"8:00 AM"</f>
        <v>8:00 AM</v>
      </c>
      <c r="BW1054" t="str">
        <f>"4:00 PM"</f>
        <v>4:00 PM</v>
      </c>
      <c r="BX1054" t="s">
        <v>133</v>
      </c>
      <c r="BY1054">
        <v>0</v>
      </c>
      <c r="BZ1054">
        <v>12</v>
      </c>
      <c r="CA1054" t="s">
        <v>115</v>
      </c>
      <c r="CC1054" t="s">
        <v>6057</v>
      </c>
      <c r="CD1054" t="s">
        <v>6058</v>
      </c>
      <c r="CF1054" t="s">
        <v>119</v>
      </c>
      <c r="CG1054" t="s">
        <v>120</v>
      </c>
      <c r="CH1054" s="3">
        <v>96950</v>
      </c>
      <c r="CI1054" s="4">
        <v>12.37</v>
      </c>
      <c r="CJ1054" s="4">
        <v>12.37</v>
      </c>
      <c r="CK1054" s="4">
        <v>18.55</v>
      </c>
      <c r="CL1054" s="4">
        <v>18.55</v>
      </c>
      <c r="CM1054" t="s">
        <v>136</v>
      </c>
      <c r="CN1054" t="s">
        <v>139</v>
      </c>
      <c r="CO1054" t="s">
        <v>137</v>
      </c>
      <c r="CQ1054" t="s">
        <v>115</v>
      </c>
      <c r="CR1054" t="s">
        <v>138</v>
      </c>
      <c r="CS1054" t="s">
        <v>138</v>
      </c>
      <c r="CT1054" t="s">
        <v>138</v>
      </c>
      <c r="CU1054" t="s">
        <v>139</v>
      </c>
      <c r="CV1054" t="s">
        <v>138</v>
      </c>
      <c r="CW1054" t="s">
        <v>138</v>
      </c>
      <c r="CX1054" t="s">
        <v>6059</v>
      </c>
      <c r="CY1054" s="10">
        <v>16709899218</v>
      </c>
      <c r="CZ1054" t="s">
        <v>2985</v>
      </c>
      <c r="DA1054" t="s">
        <v>139</v>
      </c>
      <c r="DB1054" t="s">
        <v>138</v>
      </c>
      <c r="DC1054" t="s">
        <v>115</v>
      </c>
      <c r="DD1054" t="s">
        <v>2981</v>
      </c>
      <c r="DE1054" t="s">
        <v>2982</v>
      </c>
      <c r="DF1054" t="s">
        <v>149</v>
      </c>
      <c r="DG1054" t="s">
        <v>11662</v>
      </c>
      <c r="DH1054" t="s">
        <v>2985</v>
      </c>
    </row>
    <row r="1055" spans="1:112" ht="14.45" customHeight="1" x14ac:dyDescent="0.25">
      <c r="A1055" t="s">
        <v>2450</v>
      </c>
      <c r="B1055" t="s">
        <v>248</v>
      </c>
      <c r="C1055" s="1">
        <v>45600</v>
      </c>
      <c r="D1055" s="1">
        <v>45646</v>
      </c>
      <c r="E1055" t="s">
        <v>114</v>
      </c>
      <c r="G1055" t="s">
        <v>115</v>
      </c>
      <c r="H1055" t="s">
        <v>115</v>
      </c>
      <c r="I1055" t="s">
        <v>115</v>
      </c>
      <c r="J1055" t="s">
        <v>2451</v>
      </c>
      <c r="L1055" t="s">
        <v>2452</v>
      </c>
      <c r="M1055" t="s">
        <v>2453</v>
      </c>
      <c r="N1055" t="s">
        <v>119</v>
      </c>
      <c r="O1055" t="s">
        <v>120</v>
      </c>
      <c r="P1055" s="3">
        <v>96950</v>
      </c>
      <c r="Q1055" t="s">
        <v>121</v>
      </c>
      <c r="S1055" s="10">
        <v>16702346552</v>
      </c>
      <c r="U1055" t="s">
        <v>2454</v>
      </c>
      <c r="V1055">
        <v>53111</v>
      </c>
      <c r="W1055" t="s">
        <v>123</v>
      </c>
      <c r="Y1055" t="s">
        <v>2455</v>
      </c>
      <c r="Z1055" t="s">
        <v>2456</v>
      </c>
      <c r="AA1055" t="s">
        <v>2457</v>
      </c>
      <c r="AB1055" t="s">
        <v>2458</v>
      </c>
      <c r="AC1055" t="s">
        <v>2459</v>
      </c>
      <c r="AD1055" t="s">
        <v>2453</v>
      </c>
      <c r="AE1055" t="s">
        <v>119</v>
      </c>
      <c r="AF1055" t="s">
        <v>120</v>
      </c>
      <c r="AG1055" s="3">
        <v>96950</v>
      </c>
      <c r="AH1055" t="s">
        <v>121</v>
      </c>
      <c r="AJ1055" s="10">
        <v>16702346552</v>
      </c>
      <c r="AL1055" t="s">
        <v>2460</v>
      </c>
      <c r="BD1055" t="str">
        <f>"49-9071.00"</f>
        <v>49-9071.00</v>
      </c>
      <c r="BE1055" t="s">
        <v>169</v>
      </c>
      <c r="BF1055" t="s">
        <v>2461</v>
      </c>
      <c r="BG1055" t="s">
        <v>1372</v>
      </c>
      <c r="BH1055">
        <v>1</v>
      </c>
      <c r="BI1055">
        <v>1</v>
      </c>
      <c r="BJ1055" s="1">
        <v>45689</v>
      </c>
      <c r="BK1055" s="1">
        <v>46053</v>
      </c>
      <c r="BL1055" s="1">
        <v>45689</v>
      </c>
      <c r="BM1055" s="1">
        <v>46053</v>
      </c>
      <c r="BN1055">
        <v>40</v>
      </c>
      <c r="BO1055">
        <v>0</v>
      </c>
      <c r="BP1055">
        <v>8</v>
      </c>
      <c r="BQ1055">
        <v>8</v>
      </c>
      <c r="BR1055">
        <v>8</v>
      </c>
      <c r="BS1055">
        <v>8</v>
      </c>
      <c r="BT1055">
        <v>8</v>
      </c>
      <c r="BU1055">
        <v>0</v>
      </c>
      <c r="BV1055" t="str">
        <f>"8:00 AM"</f>
        <v>8:00 AM</v>
      </c>
      <c r="BW1055" t="str">
        <f>"5:00 PM"</f>
        <v>5:00 PM</v>
      </c>
      <c r="BX1055" t="s">
        <v>133</v>
      </c>
      <c r="BY1055">
        <v>0</v>
      </c>
      <c r="BZ1055">
        <v>24</v>
      </c>
      <c r="CA1055" t="s">
        <v>115</v>
      </c>
      <c r="CC1055" s="2" t="s">
        <v>2462</v>
      </c>
      <c r="CD1055" t="s">
        <v>2463</v>
      </c>
      <c r="CE1055" t="s">
        <v>2453</v>
      </c>
      <c r="CF1055" t="s">
        <v>119</v>
      </c>
      <c r="CG1055" t="s">
        <v>120</v>
      </c>
      <c r="CH1055" s="3">
        <v>96950</v>
      </c>
      <c r="CI1055" s="4">
        <v>9.75</v>
      </c>
      <c r="CJ1055" s="4">
        <v>9.75</v>
      </c>
      <c r="CK1055" s="4">
        <v>14.63</v>
      </c>
      <c r="CL1055" s="4">
        <v>14.63</v>
      </c>
      <c r="CM1055" t="s">
        <v>136</v>
      </c>
      <c r="CO1055" t="s">
        <v>137</v>
      </c>
      <c r="CQ1055" t="s">
        <v>115</v>
      </c>
      <c r="CR1055" t="s">
        <v>138</v>
      </c>
      <c r="CS1055" t="s">
        <v>139</v>
      </c>
      <c r="CT1055" t="s">
        <v>138</v>
      </c>
      <c r="CU1055" t="s">
        <v>139</v>
      </c>
      <c r="CV1055" t="s">
        <v>138</v>
      </c>
      <c r="CW1055" t="s">
        <v>139</v>
      </c>
      <c r="CX1055" t="s">
        <v>2464</v>
      </c>
      <c r="CY1055" s="10">
        <v>16702346552</v>
      </c>
      <c r="CZ1055" t="s">
        <v>2460</v>
      </c>
      <c r="DA1055" t="s">
        <v>139</v>
      </c>
      <c r="DB1055" t="s">
        <v>138</v>
      </c>
      <c r="DC1055" t="s">
        <v>115</v>
      </c>
    </row>
    <row r="1056" spans="1:112" ht="14.45" customHeight="1" x14ac:dyDescent="0.25">
      <c r="A1056" t="s">
        <v>3069</v>
      </c>
      <c r="B1056" t="s">
        <v>158</v>
      </c>
      <c r="C1056" s="1">
        <v>45590</v>
      </c>
      <c r="D1056" s="1">
        <v>45646</v>
      </c>
      <c r="E1056" t="s">
        <v>210</v>
      </c>
      <c r="F1056" s="1">
        <v>45656</v>
      </c>
      <c r="G1056" t="s">
        <v>115</v>
      </c>
      <c r="H1056" t="s">
        <v>115</v>
      </c>
      <c r="I1056" t="s">
        <v>115</v>
      </c>
      <c r="J1056" t="s">
        <v>3070</v>
      </c>
      <c r="L1056" t="s">
        <v>3071</v>
      </c>
      <c r="N1056" t="s">
        <v>119</v>
      </c>
      <c r="O1056" t="s">
        <v>120</v>
      </c>
      <c r="P1056" s="3">
        <v>96950</v>
      </c>
      <c r="Q1056" t="s">
        <v>121</v>
      </c>
      <c r="S1056" s="10">
        <v>16702869083</v>
      </c>
      <c r="U1056" t="s">
        <v>3072</v>
      </c>
      <c r="V1056">
        <v>811111</v>
      </c>
      <c r="W1056" t="s">
        <v>123</v>
      </c>
      <c r="Y1056" t="s">
        <v>3073</v>
      </c>
      <c r="Z1056" t="s">
        <v>3074</v>
      </c>
      <c r="AA1056" t="s">
        <v>3075</v>
      </c>
      <c r="AB1056" t="s">
        <v>295</v>
      </c>
      <c r="AC1056" t="s">
        <v>3071</v>
      </c>
      <c r="AE1056" t="s">
        <v>119</v>
      </c>
      <c r="AF1056" t="s">
        <v>120</v>
      </c>
      <c r="AG1056" s="3">
        <v>96950</v>
      </c>
      <c r="AH1056" t="s">
        <v>121</v>
      </c>
      <c r="AJ1056" s="10">
        <v>16702349083</v>
      </c>
      <c r="AL1056" t="s">
        <v>3076</v>
      </c>
      <c r="BD1056" t="str">
        <f>"49-3042.00"</f>
        <v>49-3042.00</v>
      </c>
      <c r="BE1056" t="s">
        <v>1508</v>
      </c>
      <c r="BF1056" t="s">
        <v>3077</v>
      </c>
      <c r="BG1056" t="s">
        <v>3078</v>
      </c>
      <c r="BH1056">
        <v>2</v>
      </c>
      <c r="BJ1056" s="1">
        <v>45658</v>
      </c>
      <c r="BK1056" s="1">
        <v>46022</v>
      </c>
      <c r="BN1056">
        <v>35</v>
      </c>
      <c r="BO1056">
        <v>0</v>
      </c>
      <c r="BP1056">
        <v>7</v>
      </c>
      <c r="BQ1056">
        <v>7</v>
      </c>
      <c r="BR1056">
        <v>7</v>
      </c>
      <c r="BS1056">
        <v>7</v>
      </c>
      <c r="BT1056">
        <v>7</v>
      </c>
      <c r="BU1056">
        <v>0</v>
      </c>
      <c r="BV1056" t="str">
        <f>"8:00 AM"</f>
        <v>8:00 AM</v>
      </c>
      <c r="BW1056" t="str">
        <f>"4:00 PM"</f>
        <v>4:00 PM</v>
      </c>
      <c r="BX1056" t="s">
        <v>133</v>
      </c>
      <c r="BY1056">
        <v>0</v>
      </c>
      <c r="BZ1056">
        <v>12</v>
      </c>
      <c r="CA1056" t="s">
        <v>115</v>
      </c>
      <c r="CC1056" s="2" t="s">
        <v>3079</v>
      </c>
      <c r="CD1056" t="s">
        <v>1617</v>
      </c>
      <c r="CE1056" t="s">
        <v>2556</v>
      </c>
      <c r="CF1056" t="s">
        <v>119</v>
      </c>
      <c r="CG1056" t="s">
        <v>120</v>
      </c>
      <c r="CH1056" s="3">
        <v>96950</v>
      </c>
      <c r="CI1056" s="4">
        <v>12.48</v>
      </c>
      <c r="CJ1056" s="4">
        <v>12.48</v>
      </c>
      <c r="CK1056" s="4">
        <v>18.72</v>
      </c>
      <c r="CL1056" s="4">
        <v>18.72</v>
      </c>
      <c r="CM1056" t="s">
        <v>136</v>
      </c>
      <c r="CO1056" t="s">
        <v>137</v>
      </c>
      <c r="CQ1056" t="s">
        <v>115</v>
      </c>
      <c r="CR1056" t="s">
        <v>138</v>
      </c>
      <c r="CS1056" t="s">
        <v>139</v>
      </c>
      <c r="CT1056" t="s">
        <v>138</v>
      </c>
      <c r="CU1056" t="s">
        <v>139</v>
      </c>
      <c r="CV1056" t="s">
        <v>138</v>
      </c>
      <c r="CW1056" t="s">
        <v>139</v>
      </c>
      <c r="CX1056" t="s">
        <v>2862</v>
      </c>
      <c r="CY1056" s="10">
        <v>16702349083</v>
      </c>
      <c r="CZ1056" t="s">
        <v>3076</v>
      </c>
      <c r="DA1056" t="s">
        <v>626</v>
      </c>
      <c r="DB1056" t="s">
        <v>138</v>
      </c>
      <c r="DC1056" t="s">
        <v>115</v>
      </c>
    </row>
    <row r="1057" spans="1:112" ht="14.45" customHeight="1" x14ac:dyDescent="0.25">
      <c r="A1057" t="s">
        <v>3684</v>
      </c>
      <c r="B1057" t="s">
        <v>248</v>
      </c>
      <c r="C1057" s="1">
        <v>45607</v>
      </c>
      <c r="D1057" s="1">
        <v>45646</v>
      </c>
      <c r="E1057" t="s">
        <v>210</v>
      </c>
      <c r="F1057" s="1">
        <v>45746</v>
      </c>
      <c r="G1057" t="s">
        <v>115</v>
      </c>
      <c r="H1057" t="s">
        <v>115</v>
      </c>
      <c r="I1057" t="s">
        <v>115</v>
      </c>
      <c r="J1057" t="s">
        <v>287</v>
      </c>
      <c r="K1057" t="s">
        <v>139</v>
      </c>
      <c r="L1057" t="s">
        <v>288</v>
      </c>
      <c r="M1057" t="s">
        <v>289</v>
      </c>
      <c r="N1057" t="s">
        <v>272</v>
      </c>
      <c r="O1057" t="s">
        <v>120</v>
      </c>
      <c r="P1057" s="3">
        <v>96952</v>
      </c>
      <c r="Q1057" t="s">
        <v>121</v>
      </c>
      <c r="R1057" t="s">
        <v>139</v>
      </c>
      <c r="S1057" s="10">
        <v>16704339989</v>
      </c>
      <c r="U1057" t="s">
        <v>291</v>
      </c>
      <c r="V1057">
        <v>481111</v>
      </c>
      <c r="W1057" t="s">
        <v>123</v>
      </c>
      <c r="Y1057" t="s">
        <v>292</v>
      </c>
      <c r="Z1057" t="s">
        <v>293</v>
      </c>
      <c r="AA1057" t="s">
        <v>294</v>
      </c>
      <c r="AB1057" t="s">
        <v>295</v>
      </c>
      <c r="AC1057" t="s">
        <v>288</v>
      </c>
      <c r="AD1057" t="s">
        <v>289</v>
      </c>
      <c r="AE1057" t="s">
        <v>290</v>
      </c>
      <c r="AF1057" t="s">
        <v>120</v>
      </c>
      <c r="AG1057" s="3">
        <v>96952</v>
      </c>
      <c r="AH1057" t="s">
        <v>121</v>
      </c>
      <c r="AJ1057" s="10">
        <v>16704339989</v>
      </c>
      <c r="AL1057" t="s">
        <v>296</v>
      </c>
      <c r="BD1057" t="str">
        <f>"49-9071.00"</f>
        <v>49-9071.00</v>
      </c>
      <c r="BE1057" t="s">
        <v>169</v>
      </c>
      <c r="BF1057" t="s">
        <v>1199</v>
      </c>
      <c r="BG1057" t="s">
        <v>1200</v>
      </c>
      <c r="BH1057">
        <v>3</v>
      </c>
      <c r="BI1057">
        <v>3</v>
      </c>
      <c r="BJ1057" s="1">
        <v>45748</v>
      </c>
      <c r="BK1057" s="1">
        <v>46112</v>
      </c>
      <c r="BL1057" s="1">
        <v>45748</v>
      </c>
      <c r="BM1057" s="1">
        <v>46112</v>
      </c>
      <c r="BN1057">
        <v>40</v>
      </c>
      <c r="BO1057">
        <v>0</v>
      </c>
      <c r="BP1057">
        <v>8</v>
      </c>
      <c r="BQ1057">
        <v>8</v>
      </c>
      <c r="BR1057">
        <v>8</v>
      </c>
      <c r="BS1057">
        <v>8</v>
      </c>
      <c r="BT1057">
        <v>8</v>
      </c>
      <c r="BU1057">
        <v>0</v>
      </c>
      <c r="BV1057" t="str">
        <f>"8:00 AM"</f>
        <v>8:00 AM</v>
      </c>
      <c r="BW1057" t="str">
        <f>"5:00 PM"</f>
        <v>5:00 PM</v>
      </c>
      <c r="BX1057" t="s">
        <v>133</v>
      </c>
      <c r="BY1057">
        <v>0</v>
      </c>
      <c r="BZ1057">
        <v>12</v>
      </c>
      <c r="CA1057" t="s">
        <v>115</v>
      </c>
      <c r="CC1057" s="2" t="s">
        <v>1201</v>
      </c>
      <c r="CD1057" t="s">
        <v>288</v>
      </c>
      <c r="CE1057" t="s">
        <v>289</v>
      </c>
      <c r="CF1057" t="s">
        <v>290</v>
      </c>
      <c r="CG1057" t="s">
        <v>120</v>
      </c>
      <c r="CH1057" s="3">
        <v>96952</v>
      </c>
      <c r="CI1057" s="4">
        <v>9.75</v>
      </c>
      <c r="CJ1057" s="4">
        <v>9.8000000000000007</v>
      </c>
      <c r="CK1057" s="4">
        <v>0</v>
      </c>
      <c r="CL1057" s="4">
        <v>0</v>
      </c>
      <c r="CM1057" t="s">
        <v>136</v>
      </c>
      <c r="CN1057" t="s">
        <v>139</v>
      </c>
      <c r="CO1057" t="s">
        <v>137</v>
      </c>
      <c r="CQ1057" t="s">
        <v>115</v>
      </c>
      <c r="CR1057" t="s">
        <v>138</v>
      </c>
      <c r="CS1057" t="s">
        <v>139</v>
      </c>
      <c r="CT1057" t="s">
        <v>139</v>
      </c>
      <c r="CU1057" t="s">
        <v>138</v>
      </c>
      <c r="CV1057" t="s">
        <v>138</v>
      </c>
      <c r="CW1057" t="s">
        <v>139</v>
      </c>
      <c r="CX1057" t="s">
        <v>301</v>
      </c>
      <c r="CY1057" s="10">
        <v>16704339989</v>
      </c>
      <c r="CZ1057" t="s">
        <v>302</v>
      </c>
      <c r="DA1057" t="s">
        <v>139</v>
      </c>
      <c r="DB1057" t="s">
        <v>138</v>
      </c>
      <c r="DC1057" t="s">
        <v>115</v>
      </c>
    </row>
    <row r="1058" spans="1:112" ht="14.45" customHeight="1" x14ac:dyDescent="0.25">
      <c r="A1058" t="s">
        <v>6442</v>
      </c>
      <c r="B1058" t="s">
        <v>158</v>
      </c>
      <c r="C1058" s="1">
        <v>45600</v>
      </c>
      <c r="D1058" s="1">
        <v>45646</v>
      </c>
      <c r="E1058" t="s">
        <v>210</v>
      </c>
      <c r="F1058" s="1">
        <v>45625</v>
      </c>
      <c r="G1058" t="s">
        <v>115</v>
      </c>
      <c r="H1058" t="s">
        <v>115</v>
      </c>
      <c r="I1058" t="s">
        <v>115</v>
      </c>
      <c r="J1058" t="s">
        <v>6443</v>
      </c>
      <c r="K1058" t="s">
        <v>6444</v>
      </c>
      <c r="L1058" t="s">
        <v>1270</v>
      </c>
      <c r="N1058" t="s">
        <v>128</v>
      </c>
      <c r="O1058" t="s">
        <v>120</v>
      </c>
      <c r="P1058" s="3">
        <v>96950</v>
      </c>
      <c r="Q1058" t="s">
        <v>121</v>
      </c>
      <c r="S1058" s="10">
        <v>16709893291</v>
      </c>
      <c r="U1058" t="s">
        <v>1271</v>
      </c>
      <c r="V1058">
        <v>56179</v>
      </c>
      <c r="W1058" t="s">
        <v>123</v>
      </c>
      <c r="Y1058" t="s">
        <v>1272</v>
      </c>
      <c r="Z1058" t="s">
        <v>1273</v>
      </c>
      <c r="AA1058" t="s">
        <v>1274</v>
      </c>
      <c r="AB1058" t="s">
        <v>1275</v>
      </c>
      <c r="AC1058" t="s">
        <v>1276</v>
      </c>
      <c r="AE1058" t="s">
        <v>128</v>
      </c>
      <c r="AF1058" t="s">
        <v>120</v>
      </c>
      <c r="AG1058" s="3">
        <v>96950</v>
      </c>
      <c r="AH1058" t="s">
        <v>121</v>
      </c>
      <c r="AJ1058" s="10">
        <v>16709893291</v>
      </c>
      <c r="AL1058" t="s">
        <v>1277</v>
      </c>
      <c r="BD1058" t="str">
        <f>"49-9071.00"</f>
        <v>49-9071.00</v>
      </c>
      <c r="BE1058" t="s">
        <v>169</v>
      </c>
      <c r="BF1058" t="s">
        <v>6445</v>
      </c>
      <c r="BG1058" t="s">
        <v>1469</v>
      </c>
      <c r="BH1058">
        <v>10</v>
      </c>
      <c r="BJ1058" s="1">
        <v>45627</v>
      </c>
      <c r="BK1058" s="1">
        <v>45991</v>
      </c>
      <c r="BN1058">
        <v>40</v>
      </c>
      <c r="BO1058">
        <v>0</v>
      </c>
      <c r="BP1058">
        <v>8</v>
      </c>
      <c r="BQ1058">
        <v>8</v>
      </c>
      <c r="BR1058">
        <v>8</v>
      </c>
      <c r="BS1058">
        <v>8</v>
      </c>
      <c r="BT1058">
        <v>8</v>
      </c>
      <c r="BU1058">
        <v>0</v>
      </c>
      <c r="BV1058" t="str">
        <f>"8:00 AM"</f>
        <v>8:00 AM</v>
      </c>
      <c r="BW1058" t="str">
        <f>"5:00 PM"</f>
        <v>5:00 PM</v>
      </c>
      <c r="BX1058" t="s">
        <v>133</v>
      </c>
      <c r="BY1058">
        <v>0</v>
      </c>
      <c r="BZ1058">
        <v>12</v>
      </c>
      <c r="CA1058" t="s">
        <v>115</v>
      </c>
      <c r="CC1058" t="s">
        <v>6446</v>
      </c>
      <c r="CD1058" t="s">
        <v>6447</v>
      </c>
      <c r="CF1058" t="s">
        <v>119</v>
      </c>
      <c r="CG1058" t="s">
        <v>120</v>
      </c>
      <c r="CH1058" s="3">
        <v>96950</v>
      </c>
      <c r="CI1058" s="4">
        <v>9.75</v>
      </c>
      <c r="CJ1058" s="4">
        <v>9.8000000000000007</v>
      </c>
      <c r="CK1058" s="4">
        <v>14.63</v>
      </c>
      <c r="CL1058" s="4">
        <v>14.7</v>
      </c>
      <c r="CM1058" t="s">
        <v>136</v>
      </c>
      <c r="CN1058" t="s">
        <v>224</v>
      </c>
      <c r="CO1058" t="s">
        <v>137</v>
      </c>
      <c r="CQ1058" t="s">
        <v>115</v>
      </c>
      <c r="CR1058" t="s">
        <v>138</v>
      </c>
      <c r="CS1058" t="s">
        <v>138</v>
      </c>
      <c r="CT1058" t="s">
        <v>138</v>
      </c>
      <c r="CU1058" t="s">
        <v>139</v>
      </c>
      <c r="CV1058" t="s">
        <v>138</v>
      </c>
      <c r="CW1058" t="s">
        <v>138</v>
      </c>
      <c r="CX1058" s="2" t="s">
        <v>6448</v>
      </c>
      <c r="CY1058" s="10">
        <v>16709893291</v>
      </c>
      <c r="CZ1058" t="s">
        <v>1277</v>
      </c>
      <c r="DA1058" t="s">
        <v>139</v>
      </c>
      <c r="DB1058" t="s">
        <v>138</v>
      </c>
      <c r="DC1058" t="s">
        <v>115</v>
      </c>
    </row>
    <row r="1059" spans="1:112" ht="14.45" customHeight="1" x14ac:dyDescent="0.25">
      <c r="A1059" t="s">
        <v>9558</v>
      </c>
      <c r="B1059" t="s">
        <v>248</v>
      </c>
      <c r="C1059" s="1">
        <v>45600</v>
      </c>
      <c r="D1059" s="1">
        <v>45646</v>
      </c>
      <c r="E1059" t="s">
        <v>114</v>
      </c>
      <c r="G1059" t="s">
        <v>115</v>
      </c>
      <c r="H1059" t="s">
        <v>115</v>
      </c>
      <c r="I1059" t="s">
        <v>115</v>
      </c>
      <c r="J1059" t="s">
        <v>3814</v>
      </c>
      <c r="K1059" t="s">
        <v>3815</v>
      </c>
      <c r="L1059" t="s">
        <v>410</v>
      </c>
      <c r="M1059" t="s">
        <v>3816</v>
      </c>
      <c r="N1059" t="s">
        <v>290</v>
      </c>
      <c r="O1059" t="s">
        <v>120</v>
      </c>
      <c r="P1059" s="3">
        <v>96952</v>
      </c>
      <c r="Q1059" t="s">
        <v>121</v>
      </c>
      <c r="S1059" s="10">
        <v>16704334428</v>
      </c>
      <c r="U1059" t="s">
        <v>3817</v>
      </c>
      <c r="V1059">
        <v>457110</v>
      </c>
      <c r="W1059" t="s">
        <v>123</v>
      </c>
      <c r="Y1059" t="s">
        <v>3818</v>
      </c>
      <c r="Z1059" t="s">
        <v>3819</v>
      </c>
      <c r="AA1059" t="s">
        <v>3820</v>
      </c>
      <c r="AB1059" t="s">
        <v>256</v>
      </c>
      <c r="AC1059" t="s">
        <v>410</v>
      </c>
      <c r="AD1059" t="s">
        <v>3816</v>
      </c>
      <c r="AE1059" t="s">
        <v>290</v>
      </c>
      <c r="AF1059" t="s">
        <v>120</v>
      </c>
      <c r="AG1059" s="3">
        <v>96952</v>
      </c>
      <c r="AH1059" t="s">
        <v>121</v>
      </c>
      <c r="AJ1059" s="10">
        <v>16709894711</v>
      </c>
      <c r="AL1059" t="s">
        <v>3821</v>
      </c>
      <c r="BD1059" t="str">
        <f>"35-3023.00"</f>
        <v>35-3023.00</v>
      </c>
      <c r="BE1059" t="s">
        <v>568</v>
      </c>
      <c r="BF1059" t="s">
        <v>9497</v>
      </c>
      <c r="BG1059" t="s">
        <v>568</v>
      </c>
      <c r="BH1059">
        <v>2</v>
      </c>
      <c r="BI1059">
        <v>2</v>
      </c>
      <c r="BJ1059" s="1">
        <v>45658</v>
      </c>
      <c r="BK1059" s="1">
        <v>46022</v>
      </c>
      <c r="BL1059" s="1">
        <v>45658</v>
      </c>
      <c r="BM1059" s="1">
        <v>46022</v>
      </c>
      <c r="BN1059">
        <v>40</v>
      </c>
      <c r="BO1059">
        <v>0</v>
      </c>
      <c r="BP1059">
        <v>8</v>
      </c>
      <c r="BQ1059">
        <v>8</v>
      </c>
      <c r="BR1059">
        <v>8</v>
      </c>
      <c r="BS1059">
        <v>8</v>
      </c>
      <c r="BT1059">
        <v>8</v>
      </c>
      <c r="BU1059">
        <v>0</v>
      </c>
      <c r="BV1059" t="str">
        <f>"7:00 AM"</f>
        <v>7:00 AM</v>
      </c>
      <c r="BW1059" t="str">
        <f>"4:00 PM"</f>
        <v>4:00 PM</v>
      </c>
      <c r="BX1059" t="s">
        <v>240</v>
      </c>
      <c r="BY1059">
        <v>0</v>
      </c>
      <c r="BZ1059">
        <v>3</v>
      </c>
      <c r="CA1059" t="s">
        <v>115</v>
      </c>
      <c r="CC1059" t="s">
        <v>9498</v>
      </c>
      <c r="CD1059" t="s">
        <v>5523</v>
      </c>
      <c r="CE1059" t="s">
        <v>3816</v>
      </c>
      <c r="CF1059" t="s">
        <v>290</v>
      </c>
      <c r="CG1059" t="s">
        <v>120</v>
      </c>
      <c r="CH1059" s="3">
        <v>96952</v>
      </c>
      <c r="CI1059" s="4">
        <v>8.35</v>
      </c>
      <c r="CJ1059" s="4">
        <v>8.35</v>
      </c>
      <c r="CK1059" s="4">
        <v>12.53</v>
      </c>
      <c r="CL1059" s="4">
        <v>12.53</v>
      </c>
      <c r="CM1059" t="s">
        <v>136</v>
      </c>
      <c r="CO1059" t="s">
        <v>137</v>
      </c>
      <c r="CQ1059" t="s">
        <v>115</v>
      </c>
      <c r="CR1059" t="s">
        <v>138</v>
      </c>
      <c r="CS1059" t="s">
        <v>139</v>
      </c>
      <c r="CT1059" t="s">
        <v>138</v>
      </c>
      <c r="CU1059" t="s">
        <v>139</v>
      </c>
      <c r="CV1059" t="s">
        <v>138</v>
      </c>
      <c r="CW1059" t="s">
        <v>139</v>
      </c>
      <c r="CX1059" t="s">
        <v>4478</v>
      </c>
      <c r="CY1059" s="10">
        <v>16704334428</v>
      </c>
      <c r="CZ1059" t="s">
        <v>3821</v>
      </c>
      <c r="DA1059" t="s">
        <v>139</v>
      </c>
      <c r="DB1059" t="s">
        <v>138</v>
      </c>
      <c r="DC1059" t="s">
        <v>115</v>
      </c>
    </row>
    <row r="1060" spans="1:112" ht="14.45" customHeight="1" x14ac:dyDescent="0.25">
      <c r="A1060" t="s">
        <v>10524</v>
      </c>
      <c r="B1060" t="s">
        <v>158</v>
      </c>
      <c r="C1060" s="1">
        <v>45599</v>
      </c>
      <c r="D1060" s="1">
        <v>45646</v>
      </c>
      <c r="E1060" t="s">
        <v>210</v>
      </c>
      <c r="F1060" s="1">
        <v>45745</v>
      </c>
      <c r="G1060" t="s">
        <v>115</v>
      </c>
      <c r="H1060" t="s">
        <v>115</v>
      </c>
      <c r="I1060" t="s">
        <v>115</v>
      </c>
      <c r="J1060" t="s">
        <v>2707</v>
      </c>
      <c r="K1060" t="s">
        <v>2708</v>
      </c>
      <c r="L1060" t="s">
        <v>1327</v>
      </c>
      <c r="M1060" t="s">
        <v>2709</v>
      </c>
      <c r="N1060" t="s">
        <v>119</v>
      </c>
      <c r="O1060" t="s">
        <v>120</v>
      </c>
      <c r="P1060" s="3">
        <v>96950</v>
      </c>
      <c r="Q1060" t="s">
        <v>121</v>
      </c>
      <c r="S1060" s="10">
        <v>16703226130</v>
      </c>
      <c r="U1060" t="s">
        <v>2710</v>
      </c>
      <c r="V1060">
        <v>312112</v>
      </c>
      <c r="W1060" t="s">
        <v>123</v>
      </c>
      <c r="Y1060" t="s">
        <v>2711</v>
      </c>
      <c r="Z1060" t="s">
        <v>2712</v>
      </c>
      <c r="AA1060" t="s">
        <v>2713</v>
      </c>
      <c r="AB1060" t="s">
        <v>2714</v>
      </c>
      <c r="AC1060" t="s">
        <v>1327</v>
      </c>
      <c r="AD1060" t="s">
        <v>2709</v>
      </c>
      <c r="AE1060" t="s">
        <v>119</v>
      </c>
      <c r="AF1060" t="s">
        <v>120</v>
      </c>
      <c r="AG1060" s="3">
        <v>96950</v>
      </c>
      <c r="AH1060" t="s">
        <v>121</v>
      </c>
      <c r="AJ1060" s="10">
        <v>16703226130</v>
      </c>
      <c r="AL1060" t="s">
        <v>2715</v>
      </c>
      <c r="BD1060" t="str">
        <f>"53-3031.00"</f>
        <v>53-3031.00</v>
      </c>
      <c r="BE1060" t="s">
        <v>2288</v>
      </c>
      <c r="BF1060" t="s">
        <v>3197</v>
      </c>
      <c r="BG1060" t="s">
        <v>3198</v>
      </c>
      <c r="BH1060">
        <v>5</v>
      </c>
      <c r="BJ1060" s="1">
        <v>45747</v>
      </c>
      <c r="BK1060" s="1">
        <v>46113</v>
      </c>
      <c r="BN1060">
        <v>40</v>
      </c>
      <c r="BO1060">
        <v>0</v>
      </c>
      <c r="BP1060">
        <v>8</v>
      </c>
      <c r="BQ1060">
        <v>8</v>
      </c>
      <c r="BR1060">
        <v>8</v>
      </c>
      <c r="BS1060">
        <v>8</v>
      </c>
      <c r="BT1060">
        <v>8</v>
      </c>
      <c r="BU1060">
        <v>0</v>
      </c>
      <c r="BV1060" t="str">
        <f>"8:00 AM"</f>
        <v>8:00 AM</v>
      </c>
      <c r="BW1060" t="str">
        <f>"5:00 PM"</f>
        <v>5:00 PM</v>
      </c>
      <c r="BX1060" t="s">
        <v>133</v>
      </c>
      <c r="BY1060">
        <v>0</v>
      </c>
      <c r="BZ1060">
        <v>0</v>
      </c>
      <c r="CA1060" t="s">
        <v>115</v>
      </c>
      <c r="CC1060" t="s">
        <v>3199</v>
      </c>
      <c r="CD1060" t="s">
        <v>1327</v>
      </c>
      <c r="CE1060" t="s">
        <v>2709</v>
      </c>
      <c r="CF1060" t="s">
        <v>119</v>
      </c>
      <c r="CG1060" t="s">
        <v>120</v>
      </c>
      <c r="CH1060" s="3">
        <v>96950</v>
      </c>
      <c r="CI1060" s="4">
        <v>8.34</v>
      </c>
      <c r="CJ1060" s="4">
        <v>8.34</v>
      </c>
      <c r="CK1060" s="4">
        <v>12.51</v>
      </c>
      <c r="CL1060" s="4">
        <v>12.51</v>
      </c>
      <c r="CM1060" t="s">
        <v>136</v>
      </c>
      <c r="CO1060" t="s">
        <v>137</v>
      </c>
      <c r="CQ1060" t="s">
        <v>115</v>
      </c>
      <c r="CR1060" t="s">
        <v>138</v>
      </c>
      <c r="CS1060" t="s">
        <v>139</v>
      </c>
      <c r="CT1060" t="s">
        <v>138</v>
      </c>
      <c r="CU1060" t="s">
        <v>138</v>
      </c>
      <c r="CV1060" t="s">
        <v>138</v>
      </c>
      <c r="CW1060" t="s">
        <v>139</v>
      </c>
      <c r="CX1060" t="s">
        <v>7205</v>
      </c>
      <c r="CY1060" s="10" t="s">
        <v>10525</v>
      </c>
      <c r="CZ1060" t="s">
        <v>2715</v>
      </c>
      <c r="DA1060" t="s">
        <v>626</v>
      </c>
      <c r="DB1060" t="s">
        <v>138</v>
      </c>
      <c r="DC1060" t="s">
        <v>115</v>
      </c>
    </row>
    <row r="1061" spans="1:112" ht="14.45" customHeight="1" x14ac:dyDescent="0.25">
      <c r="A1061" t="s">
        <v>12013</v>
      </c>
      <c r="B1061" t="s">
        <v>248</v>
      </c>
      <c r="C1061" s="1">
        <v>45600</v>
      </c>
      <c r="D1061" s="1">
        <v>45646</v>
      </c>
      <c r="E1061" t="s">
        <v>114</v>
      </c>
      <c r="G1061" t="s">
        <v>115</v>
      </c>
      <c r="H1061" t="s">
        <v>115</v>
      </c>
      <c r="I1061" t="s">
        <v>115</v>
      </c>
      <c r="J1061" t="s">
        <v>3814</v>
      </c>
      <c r="K1061" t="s">
        <v>10171</v>
      </c>
      <c r="L1061" t="s">
        <v>410</v>
      </c>
      <c r="M1061" t="s">
        <v>4473</v>
      </c>
      <c r="N1061" t="s">
        <v>290</v>
      </c>
      <c r="O1061" t="s">
        <v>120</v>
      </c>
      <c r="P1061" s="3">
        <v>96952</v>
      </c>
      <c r="Q1061" t="s">
        <v>121</v>
      </c>
      <c r="R1061" t="s">
        <v>139</v>
      </c>
      <c r="S1061" s="10">
        <v>16704334428</v>
      </c>
      <c r="T1061">
        <v>0</v>
      </c>
      <c r="U1061" t="s">
        <v>3817</v>
      </c>
      <c r="V1061">
        <v>561720</v>
      </c>
      <c r="W1061" t="s">
        <v>123</v>
      </c>
      <c r="Y1061" t="s">
        <v>3818</v>
      </c>
      <c r="Z1061" t="s">
        <v>3819</v>
      </c>
      <c r="AA1061" t="s">
        <v>3820</v>
      </c>
      <c r="AB1061" t="s">
        <v>256</v>
      </c>
      <c r="AC1061" t="s">
        <v>410</v>
      </c>
      <c r="AD1061" t="s">
        <v>4473</v>
      </c>
      <c r="AE1061" t="s">
        <v>290</v>
      </c>
      <c r="AF1061" t="s">
        <v>120</v>
      </c>
      <c r="AG1061" s="3">
        <v>96952</v>
      </c>
      <c r="AH1061" t="s">
        <v>121</v>
      </c>
      <c r="AJ1061" s="10">
        <v>16709894711</v>
      </c>
      <c r="AL1061" t="s">
        <v>3821</v>
      </c>
      <c r="BD1061" t="str">
        <f>"37-2011.00"</f>
        <v>37-2011.00</v>
      </c>
      <c r="BE1061" t="s">
        <v>1133</v>
      </c>
      <c r="BF1061" t="s">
        <v>10172</v>
      </c>
      <c r="BG1061" t="s">
        <v>10173</v>
      </c>
      <c r="BH1061">
        <v>4</v>
      </c>
      <c r="BI1061">
        <v>4</v>
      </c>
      <c r="BJ1061" s="1">
        <v>45658</v>
      </c>
      <c r="BK1061" s="1">
        <v>46022</v>
      </c>
      <c r="BL1061" s="1">
        <v>45658</v>
      </c>
      <c r="BM1061" s="1">
        <v>46022</v>
      </c>
      <c r="BN1061">
        <v>35</v>
      </c>
      <c r="BO1061">
        <v>0</v>
      </c>
      <c r="BP1061">
        <v>7</v>
      </c>
      <c r="BQ1061">
        <v>7</v>
      </c>
      <c r="BR1061">
        <v>7</v>
      </c>
      <c r="BS1061">
        <v>7</v>
      </c>
      <c r="BT1061">
        <v>7</v>
      </c>
      <c r="BU1061">
        <v>0</v>
      </c>
      <c r="BV1061" t="str">
        <f>"9:00 AM"</f>
        <v>9:00 AM</v>
      </c>
      <c r="BW1061" t="str">
        <f>"4:00 PM"</f>
        <v>4:00 PM</v>
      </c>
      <c r="BX1061" t="s">
        <v>240</v>
      </c>
      <c r="BY1061">
        <v>0</v>
      </c>
      <c r="BZ1061">
        <v>12</v>
      </c>
      <c r="CA1061" t="s">
        <v>115</v>
      </c>
      <c r="CC1061" t="s">
        <v>10174</v>
      </c>
      <c r="CD1061" t="s">
        <v>5523</v>
      </c>
      <c r="CE1061" t="s">
        <v>10175</v>
      </c>
      <c r="CF1061" t="s">
        <v>290</v>
      </c>
      <c r="CG1061" t="s">
        <v>120</v>
      </c>
      <c r="CH1061" s="3">
        <v>96952</v>
      </c>
      <c r="CI1061" s="4">
        <v>8.2899999999999991</v>
      </c>
      <c r="CJ1061" s="4">
        <v>8.2899999999999991</v>
      </c>
      <c r="CK1061" s="4">
        <v>12.44</v>
      </c>
      <c r="CL1061" s="4">
        <v>12.44</v>
      </c>
      <c r="CM1061" t="s">
        <v>136</v>
      </c>
      <c r="CO1061" t="s">
        <v>137</v>
      </c>
      <c r="CQ1061" t="s">
        <v>115</v>
      </c>
      <c r="CR1061" t="s">
        <v>138</v>
      </c>
      <c r="CS1061" t="s">
        <v>139</v>
      </c>
      <c r="CT1061" t="s">
        <v>138</v>
      </c>
      <c r="CU1061" t="s">
        <v>139</v>
      </c>
      <c r="CV1061" t="s">
        <v>138</v>
      </c>
      <c r="CW1061" t="s">
        <v>139</v>
      </c>
      <c r="CX1061" t="s">
        <v>4478</v>
      </c>
      <c r="CY1061" s="10">
        <v>16704334428</v>
      </c>
      <c r="CZ1061" t="s">
        <v>3821</v>
      </c>
      <c r="DA1061" t="s">
        <v>139</v>
      </c>
      <c r="DB1061" t="s">
        <v>138</v>
      </c>
      <c r="DC1061" t="s">
        <v>115</v>
      </c>
    </row>
    <row r="1062" spans="1:112" ht="14.45" customHeight="1" x14ac:dyDescent="0.25">
      <c r="A1062" t="s">
        <v>12247</v>
      </c>
      <c r="B1062" t="s">
        <v>248</v>
      </c>
      <c r="C1062" s="1">
        <v>45600</v>
      </c>
      <c r="D1062" s="1">
        <v>45646</v>
      </c>
      <c r="E1062" t="s">
        <v>114</v>
      </c>
      <c r="G1062" t="s">
        <v>115</v>
      </c>
      <c r="H1062" t="s">
        <v>115</v>
      </c>
      <c r="I1062" t="s">
        <v>115</v>
      </c>
      <c r="J1062" t="s">
        <v>3814</v>
      </c>
      <c r="K1062" t="s">
        <v>3815</v>
      </c>
      <c r="L1062" t="s">
        <v>410</v>
      </c>
      <c r="M1062" t="s">
        <v>4473</v>
      </c>
      <c r="N1062" t="s">
        <v>290</v>
      </c>
      <c r="O1062" t="s">
        <v>120</v>
      </c>
      <c r="P1062" s="3">
        <v>96952</v>
      </c>
      <c r="Q1062" t="s">
        <v>121</v>
      </c>
      <c r="R1062" t="s">
        <v>139</v>
      </c>
      <c r="S1062" s="10">
        <v>16704334428</v>
      </c>
      <c r="U1062" t="s">
        <v>3817</v>
      </c>
      <c r="V1062">
        <v>457110</v>
      </c>
      <c r="W1062" t="s">
        <v>123</v>
      </c>
      <c r="Y1062" t="s">
        <v>3818</v>
      </c>
      <c r="Z1062" t="s">
        <v>3819</v>
      </c>
      <c r="AA1062" t="s">
        <v>3820</v>
      </c>
      <c r="AB1062" t="s">
        <v>256</v>
      </c>
      <c r="AC1062" t="s">
        <v>410</v>
      </c>
      <c r="AD1062" t="s">
        <v>4473</v>
      </c>
      <c r="AE1062" t="s">
        <v>290</v>
      </c>
      <c r="AF1062" t="s">
        <v>120</v>
      </c>
      <c r="AG1062" s="3">
        <v>96952</v>
      </c>
      <c r="AH1062" t="s">
        <v>121</v>
      </c>
      <c r="AJ1062" s="10">
        <v>16709894711</v>
      </c>
      <c r="AL1062" t="s">
        <v>3821</v>
      </c>
      <c r="BD1062" t="str">
        <f>"35-2011.00"</f>
        <v>35-2011.00</v>
      </c>
      <c r="BE1062" t="s">
        <v>4474</v>
      </c>
      <c r="BF1062" t="s">
        <v>4475</v>
      </c>
      <c r="BG1062" t="s">
        <v>373</v>
      </c>
      <c r="BH1062">
        <v>2</v>
      </c>
      <c r="BI1062">
        <v>2</v>
      </c>
      <c r="BJ1062" s="1">
        <v>45658</v>
      </c>
      <c r="BK1062" s="1">
        <v>46022</v>
      </c>
      <c r="BL1062" s="1">
        <v>45658</v>
      </c>
      <c r="BM1062" s="1">
        <v>46022</v>
      </c>
      <c r="BN1062">
        <v>40</v>
      </c>
      <c r="BO1062">
        <v>0</v>
      </c>
      <c r="BP1062">
        <v>8</v>
      </c>
      <c r="BQ1062">
        <v>8</v>
      </c>
      <c r="BR1062">
        <v>8</v>
      </c>
      <c r="BS1062">
        <v>8</v>
      </c>
      <c r="BT1062">
        <v>8</v>
      </c>
      <c r="BU1062">
        <v>0</v>
      </c>
      <c r="BV1062" t="str">
        <f>"7:30 AM"</f>
        <v>7:30 AM</v>
      </c>
      <c r="BW1062" t="str">
        <f>"4:30 PM"</f>
        <v>4:30 PM</v>
      </c>
      <c r="BX1062" t="s">
        <v>240</v>
      </c>
      <c r="BY1062">
        <v>0</v>
      </c>
      <c r="BZ1062">
        <v>3</v>
      </c>
      <c r="CA1062" t="s">
        <v>115</v>
      </c>
      <c r="CC1062" t="s">
        <v>4476</v>
      </c>
      <c r="CD1062" t="s">
        <v>4477</v>
      </c>
      <c r="CE1062" t="s">
        <v>4473</v>
      </c>
      <c r="CF1062" t="s">
        <v>290</v>
      </c>
      <c r="CG1062" t="s">
        <v>120</v>
      </c>
      <c r="CH1062" s="3">
        <v>96952</v>
      </c>
      <c r="CI1062" s="4">
        <v>8.85</v>
      </c>
      <c r="CJ1062" s="4">
        <v>8.85</v>
      </c>
      <c r="CK1062" s="4">
        <v>13.27</v>
      </c>
      <c r="CL1062" s="4">
        <v>13.27</v>
      </c>
      <c r="CM1062" t="s">
        <v>136</v>
      </c>
      <c r="CO1062" t="s">
        <v>137</v>
      </c>
      <c r="CQ1062" t="s">
        <v>115</v>
      </c>
      <c r="CR1062" t="s">
        <v>138</v>
      </c>
      <c r="CS1062" t="s">
        <v>139</v>
      </c>
      <c r="CT1062" t="s">
        <v>138</v>
      </c>
      <c r="CU1062" t="s">
        <v>139</v>
      </c>
      <c r="CV1062" t="s">
        <v>138</v>
      </c>
      <c r="CW1062" t="s">
        <v>139</v>
      </c>
      <c r="CX1062" s="2" t="s">
        <v>3825</v>
      </c>
      <c r="CY1062" s="10">
        <v>16704334428</v>
      </c>
      <c r="CZ1062" t="s">
        <v>3821</v>
      </c>
      <c r="DA1062" t="s">
        <v>139</v>
      </c>
      <c r="DB1062" t="s">
        <v>138</v>
      </c>
      <c r="DC1062" t="s">
        <v>115</v>
      </c>
    </row>
    <row r="1063" spans="1:112" ht="14.45" customHeight="1" x14ac:dyDescent="0.25">
      <c r="A1063" t="s">
        <v>13194</v>
      </c>
      <c r="B1063" t="s">
        <v>248</v>
      </c>
      <c r="C1063" s="1">
        <v>45597</v>
      </c>
      <c r="D1063" s="1">
        <v>45646</v>
      </c>
      <c r="E1063" t="s">
        <v>114</v>
      </c>
      <c r="G1063" t="s">
        <v>115</v>
      </c>
      <c r="H1063" t="s">
        <v>115</v>
      </c>
      <c r="I1063" t="s">
        <v>115</v>
      </c>
      <c r="J1063" t="s">
        <v>3210</v>
      </c>
      <c r="K1063" t="s">
        <v>3210</v>
      </c>
      <c r="L1063" t="s">
        <v>3212</v>
      </c>
      <c r="M1063" t="s">
        <v>3222</v>
      </c>
      <c r="N1063" t="s">
        <v>119</v>
      </c>
      <c r="O1063" t="s">
        <v>120</v>
      </c>
      <c r="P1063" s="3">
        <v>96950</v>
      </c>
      <c r="Q1063" t="s">
        <v>121</v>
      </c>
      <c r="S1063" s="10">
        <v>16703221558</v>
      </c>
      <c r="U1063" t="s">
        <v>3213</v>
      </c>
      <c r="V1063">
        <v>236116</v>
      </c>
      <c r="W1063" t="s">
        <v>123</v>
      </c>
      <c r="Y1063" t="s">
        <v>3214</v>
      </c>
      <c r="Z1063" t="s">
        <v>3215</v>
      </c>
      <c r="AB1063" t="s">
        <v>295</v>
      </c>
      <c r="AC1063" t="s">
        <v>3212</v>
      </c>
      <c r="AE1063" t="s">
        <v>119</v>
      </c>
      <c r="AF1063" t="s">
        <v>120</v>
      </c>
      <c r="AG1063" s="3">
        <v>96950</v>
      </c>
      <c r="AH1063" t="s">
        <v>121</v>
      </c>
      <c r="AJ1063" s="10">
        <v>16703221558</v>
      </c>
      <c r="AL1063" t="s">
        <v>3216</v>
      </c>
      <c r="BD1063" t="str">
        <f>"49-9071.00"</f>
        <v>49-9071.00</v>
      </c>
      <c r="BE1063" t="s">
        <v>169</v>
      </c>
      <c r="BF1063" t="s">
        <v>13195</v>
      </c>
      <c r="BG1063" t="s">
        <v>1469</v>
      </c>
      <c r="BH1063">
        <v>10</v>
      </c>
      <c r="BI1063">
        <v>10</v>
      </c>
      <c r="BJ1063" s="1">
        <v>45627</v>
      </c>
      <c r="BK1063" s="1">
        <v>45991</v>
      </c>
      <c r="BL1063" s="1">
        <v>45646</v>
      </c>
      <c r="BM1063" s="1">
        <v>45991</v>
      </c>
      <c r="BN1063">
        <v>35</v>
      </c>
      <c r="BO1063">
        <v>0</v>
      </c>
      <c r="BP1063">
        <v>7</v>
      </c>
      <c r="BQ1063">
        <v>7</v>
      </c>
      <c r="BR1063">
        <v>7</v>
      </c>
      <c r="BS1063">
        <v>7</v>
      </c>
      <c r="BT1063">
        <v>7</v>
      </c>
      <c r="BU1063">
        <v>0</v>
      </c>
      <c r="BV1063" t="str">
        <f>"8:00 AM"</f>
        <v>8:00 AM</v>
      </c>
      <c r="BW1063" t="str">
        <f>"4:00 PM"</f>
        <v>4:00 PM</v>
      </c>
      <c r="BX1063" t="s">
        <v>240</v>
      </c>
      <c r="BY1063">
        <v>0</v>
      </c>
      <c r="BZ1063">
        <v>12</v>
      </c>
      <c r="CA1063" t="s">
        <v>115</v>
      </c>
      <c r="CC1063" t="s">
        <v>13196</v>
      </c>
      <c r="CD1063" t="s">
        <v>13197</v>
      </c>
      <c r="CE1063" t="s">
        <v>3222</v>
      </c>
      <c r="CF1063" t="s">
        <v>119</v>
      </c>
      <c r="CG1063" t="s">
        <v>120</v>
      </c>
      <c r="CH1063" s="3">
        <v>96950</v>
      </c>
      <c r="CI1063" s="4">
        <v>9.75</v>
      </c>
      <c r="CJ1063" s="4">
        <v>9.75</v>
      </c>
      <c r="CK1063" s="4">
        <v>14.62</v>
      </c>
      <c r="CL1063" s="4">
        <v>14.62</v>
      </c>
      <c r="CM1063" t="s">
        <v>136</v>
      </c>
      <c r="CN1063" t="s">
        <v>224</v>
      </c>
      <c r="CO1063" t="s">
        <v>137</v>
      </c>
      <c r="CQ1063" t="s">
        <v>115</v>
      </c>
      <c r="CR1063" t="s">
        <v>138</v>
      </c>
      <c r="CS1063" t="s">
        <v>139</v>
      </c>
      <c r="CT1063" t="s">
        <v>138</v>
      </c>
      <c r="CU1063" t="s">
        <v>139</v>
      </c>
      <c r="CV1063" t="s">
        <v>138</v>
      </c>
      <c r="CW1063" t="s">
        <v>139</v>
      </c>
      <c r="CX1063" t="s">
        <v>5591</v>
      </c>
      <c r="CY1063" s="10">
        <v>16703221548</v>
      </c>
      <c r="CZ1063" t="s">
        <v>3216</v>
      </c>
      <c r="DA1063" t="s">
        <v>139</v>
      </c>
      <c r="DB1063" t="s">
        <v>138</v>
      </c>
      <c r="DC1063" t="s">
        <v>115</v>
      </c>
    </row>
    <row r="1064" spans="1:112" ht="14.45" customHeight="1" x14ac:dyDescent="0.25">
      <c r="A1064" t="s">
        <v>13873</v>
      </c>
      <c r="B1064" t="s">
        <v>248</v>
      </c>
      <c r="C1064" s="1">
        <v>45602</v>
      </c>
      <c r="D1064" s="1">
        <v>45646</v>
      </c>
      <c r="E1064" t="s">
        <v>114</v>
      </c>
      <c r="G1064" t="s">
        <v>115</v>
      </c>
      <c r="H1064" t="s">
        <v>115</v>
      </c>
      <c r="I1064" t="s">
        <v>115</v>
      </c>
      <c r="J1064" t="s">
        <v>2707</v>
      </c>
      <c r="K1064" t="s">
        <v>2708</v>
      </c>
      <c r="L1064" t="s">
        <v>1327</v>
      </c>
      <c r="M1064" t="s">
        <v>2709</v>
      </c>
      <c r="N1064" t="s">
        <v>119</v>
      </c>
      <c r="O1064" t="s">
        <v>120</v>
      </c>
      <c r="P1064" s="3">
        <v>96950</v>
      </c>
      <c r="Q1064" t="s">
        <v>121</v>
      </c>
      <c r="S1064" s="10">
        <v>16704831056</v>
      </c>
      <c r="U1064" t="s">
        <v>2710</v>
      </c>
      <c r="V1064">
        <v>312112</v>
      </c>
      <c r="W1064" t="s">
        <v>123</v>
      </c>
      <c r="Y1064" t="s">
        <v>2711</v>
      </c>
      <c r="Z1064" t="s">
        <v>2712</v>
      </c>
      <c r="AA1064" t="s">
        <v>2713</v>
      </c>
      <c r="AB1064" t="s">
        <v>2714</v>
      </c>
      <c r="AC1064" t="s">
        <v>1327</v>
      </c>
      <c r="AD1064" t="s">
        <v>2709</v>
      </c>
      <c r="AE1064" t="s">
        <v>119</v>
      </c>
      <c r="AF1064" t="s">
        <v>120</v>
      </c>
      <c r="AG1064" s="3">
        <v>96950</v>
      </c>
      <c r="AH1064" t="s">
        <v>121</v>
      </c>
      <c r="AJ1064" s="10">
        <v>16703226130</v>
      </c>
      <c r="AL1064" t="s">
        <v>2715</v>
      </c>
      <c r="BD1064" t="str">
        <f>"53-3031.00"</f>
        <v>53-3031.00</v>
      </c>
      <c r="BE1064" t="s">
        <v>2288</v>
      </c>
      <c r="BF1064" t="s">
        <v>3197</v>
      </c>
      <c r="BG1064" t="s">
        <v>3198</v>
      </c>
      <c r="BH1064">
        <v>3</v>
      </c>
      <c r="BI1064">
        <v>3</v>
      </c>
      <c r="BJ1064" s="1">
        <v>45658</v>
      </c>
      <c r="BK1064" s="1">
        <v>46022</v>
      </c>
      <c r="BL1064" s="1">
        <v>45658</v>
      </c>
      <c r="BM1064" s="1">
        <v>46022</v>
      </c>
      <c r="BN1064">
        <v>40</v>
      </c>
      <c r="BO1064">
        <v>0</v>
      </c>
      <c r="BP1064">
        <v>8</v>
      </c>
      <c r="BQ1064">
        <v>8</v>
      </c>
      <c r="BR1064">
        <v>8</v>
      </c>
      <c r="BS1064">
        <v>8</v>
      </c>
      <c r="BT1064">
        <v>8</v>
      </c>
      <c r="BU1064">
        <v>0</v>
      </c>
      <c r="BV1064" t="str">
        <f>"8:00 AM"</f>
        <v>8:00 AM</v>
      </c>
      <c r="BW1064" t="str">
        <f>"5:00 PM"</f>
        <v>5:00 PM</v>
      </c>
      <c r="BX1064" t="s">
        <v>133</v>
      </c>
      <c r="BY1064">
        <v>0</v>
      </c>
      <c r="BZ1064">
        <v>0</v>
      </c>
      <c r="CA1064" t="s">
        <v>115</v>
      </c>
      <c r="CC1064" t="s">
        <v>3199</v>
      </c>
      <c r="CD1064" t="s">
        <v>1327</v>
      </c>
      <c r="CE1064" t="s">
        <v>2709</v>
      </c>
      <c r="CF1064" t="s">
        <v>119</v>
      </c>
      <c r="CG1064" t="s">
        <v>120</v>
      </c>
      <c r="CH1064" s="3">
        <v>96950</v>
      </c>
      <c r="CI1064" s="4">
        <v>8.34</v>
      </c>
      <c r="CJ1064" s="4">
        <v>8.34</v>
      </c>
      <c r="CK1064" s="4">
        <v>12.51</v>
      </c>
      <c r="CL1064" s="4">
        <v>12.51</v>
      </c>
      <c r="CM1064" t="s">
        <v>136</v>
      </c>
      <c r="CO1064" t="s">
        <v>137</v>
      </c>
      <c r="CQ1064" t="s">
        <v>115</v>
      </c>
      <c r="CR1064" t="s">
        <v>138</v>
      </c>
      <c r="CS1064" t="s">
        <v>139</v>
      </c>
      <c r="CT1064" t="s">
        <v>138</v>
      </c>
      <c r="CU1064" t="s">
        <v>138</v>
      </c>
      <c r="CV1064" t="s">
        <v>138</v>
      </c>
      <c r="CW1064" t="s">
        <v>139</v>
      </c>
      <c r="CX1064" t="s">
        <v>7205</v>
      </c>
      <c r="CY1064" s="10">
        <v>16703226130</v>
      </c>
      <c r="CZ1064" t="s">
        <v>2715</v>
      </c>
      <c r="DA1064" t="s">
        <v>626</v>
      </c>
      <c r="DB1064" t="s">
        <v>138</v>
      </c>
      <c r="DC1064" t="s">
        <v>115</v>
      </c>
    </row>
    <row r="1065" spans="1:112" ht="14.45" customHeight="1" x14ac:dyDescent="0.25">
      <c r="A1065" t="s">
        <v>3124</v>
      </c>
      <c r="B1065" t="s">
        <v>158</v>
      </c>
      <c r="C1065" s="1">
        <v>45589</v>
      </c>
      <c r="D1065" s="1">
        <v>45649</v>
      </c>
      <c r="E1065" t="s">
        <v>114</v>
      </c>
      <c r="G1065" t="s">
        <v>115</v>
      </c>
      <c r="H1065" t="s">
        <v>115</v>
      </c>
      <c r="I1065" t="s">
        <v>115</v>
      </c>
      <c r="J1065" t="s">
        <v>3125</v>
      </c>
      <c r="L1065" t="s">
        <v>3126</v>
      </c>
      <c r="N1065" t="s">
        <v>128</v>
      </c>
      <c r="O1065" t="s">
        <v>120</v>
      </c>
      <c r="P1065" s="3">
        <v>96950</v>
      </c>
      <c r="Q1065" t="s">
        <v>121</v>
      </c>
      <c r="S1065" s="10">
        <v>16707880047</v>
      </c>
      <c r="U1065" t="s">
        <v>3127</v>
      </c>
      <c r="V1065">
        <v>71132</v>
      </c>
      <c r="W1065" t="s">
        <v>123</v>
      </c>
      <c r="Y1065" t="s">
        <v>3128</v>
      </c>
      <c r="Z1065" t="s">
        <v>3129</v>
      </c>
      <c r="AA1065" t="s">
        <v>3130</v>
      </c>
      <c r="AB1065" t="s">
        <v>3131</v>
      </c>
      <c r="AC1065" t="s">
        <v>3132</v>
      </c>
      <c r="AE1065" t="s">
        <v>128</v>
      </c>
      <c r="AF1065" t="s">
        <v>120</v>
      </c>
      <c r="AG1065" s="3">
        <v>96950</v>
      </c>
      <c r="AH1065" t="s">
        <v>121</v>
      </c>
      <c r="AJ1065" s="10">
        <v>16707880047</v>
      </c>
      <c r="AL1065" t="s">
        <v>3133</v>
      </c>
      <c r="BD1065" t="str">
        <f>"27-1027.00"</f>
        <v>27-1027.00</v>
      </c>
      <c r="BE1065" t="s">
        <v>3134</v>
      </c>
      <c r="BF1065" t="s">
        <v>3135</v>
      </c>
      <c r="BG1065" t="s">
        <v>3136</v>
      </c>
      <c r="BH1065">
        <v>2</v>
      </c>
      <c r="BJ1065" s="1">
        <v>45627</v>
      </c>
      <c r="BK1065" s="1">
        <v>45961</v>
      </c>
      <c r="BN1065">
        <v>40</v>
      </c>
      <c r="BO1065">
        <v>8</v>
      </c>
      <c r="BP1065">
        <v>0</v>
      </c>
      <c r="BQ1065">
        <v>0</v>
      </c>
      <c r="BR1065">
        <v>8</v>
      </c>
      <c r="BS1065">
        <v>8</v>
      </c>
      <c r="BT1065">
        <v>8</v>
      </c>
      <c r="BU1065">
        <v>8</v>
      </c>
      <c r="BV1065" t="str">
        <f>"11:00 AM"</f>
        <v>11:00 AM</v>
      </c>
      <c r="BW1065" t="str">
        <f>"8:00 PM"</f>
        <v>8:00 PM</v>
      </c>
      <c r="BX1065" t="s">
        <v>240</v>
      </c>
      <c r="BY1065">
        <v>0</v>
      </c>
      <c r="BZ1065">
        <v>6</v>
      </c>
      <c r="CA1065" t="s">
        <v>115</v>
      </c>
      <c r="CC1065" t="s">
        <v>3137</v>
      </c>
      <c r="CD1065" t="s">
        <v>320</v>
      </c>
      <c r="CF1065" t="s">
        <v>128</v>
      </c>
      <c r="CG1065" t="s">
        <v>120</v>
      </c>
      <c r="CH1065" s="3">
        <v>96950</v>
      </c>
      <c r="CI1065" s="4">
        <v>20.67</v>
      </c>
      <c r="CJ1065" s="4">
        <v>20.67</v>
      </c>
      <c r="CK1065" s="4">
        <v>0</v>
      </c>
      <c r="CL1065" s="4">
        <v>0</v>
      </c>
      <c r="CM1065" t="s">
        <v>136</v>
      </c>
      <c r="CN1065" t="s">
        <v>240</v>
      </c>
      <c r="CO1065" t="s">
        <v>137</v>
      </c>
      <c r="CQ1065" t="s">
        <v>115</v>
      </c>
      <c r="CR1065" t="s">
        <v>138</v>
      </c>
      <c r="CS1065" t="s">
        <v>139</v>
      </c>
      <c r="CT1065" t="s">
        <v>139</v>
      </c>
      <c r="CU1065" t="s">
        <v>139</v>
      </c>
      <c r="CV1065" t="s">
        <v>138</v>
      </c>
      <c r="CW1065" t="s">
        <v>139</v>
      </c>
      <c r="CX1065" t="s">
        <v>3138</v>
      </c>
      <c r="CY1065" s="10">
        <v>16707880047</v>
      </c>
      <c r="CZ1065" t="s">
        <v>3133</v>
      </c>
      <c r="DA1065" t="s">
        <v>331</v>
      </c>
      <c r="DB1065" t="s">
        <v>138</v>
      </c>
      <c r="DC1065" t="s">
        <v>115</v>
      </c>
      <c r="DD1065" t="s">
        <v>3128</v>
      </c>
      <c r="DE1065" t="s">
        <v>3129</v>
      </c>
      <c r="DF1065" t="s">
        <v>1759</v>
      </c>
      <c r="DG1065" t="s">
        <v>3125</v>
      </c>
      <c r="DH1065" t="s">
        <v>3133</v>
      </c>
    </row>
    <row r="1066" spans="1:112" ht="14.45" customHeight="1" x14ac:dyDescent="0.25">
      <c r="A1066" t="s">
        <v>8281</v>
      </c>
      <c r="B1066" t="s">
        <v>1155</v>
      </c>
      <c r="C1066" s="1">
        <v>45607</v>
      </c>
      <c r="D1066" s="1">
        <v>45649</v>
      </c>
      <c r="E1066" t="s">
        <v>114</v>
      </c>
      <c r="G1066" t="s">
        <v>115</v>
      </c>
      <c r="H1066" t="s">
        <v>115</v>
      </c>
      <c r="I1066" t="s">
        <v>115</v>
      </c>
      <c r="J1066" t="s">
        <v>318</v>
      </c>
      <c r="K1066" t="s">
        <v>319</v>
      </c>
      <c r="L1066" t="s">
        <v>1118</v>
      </c>
      <c r="M1066" t="s">
        <v>321</v>
      </c>
      <c r="N1066" t="s">
        <v>128</v>
      </c>
      <c r="O1066" t="s">
        <v>120</v>
      </c>
      <c r="P1066" s="3">
        <v>96950</v>
      </c>
      <c r="Q1066" t="s">
        <v>121</v>
      </c>
      <c r="S1066" s="10">
        <v>16702336927</v>
      </c>
      <c r="U1066" t="s">
        <v>322</v>
      </c>
      <c r="V1066">
        <v>23622</v>
      </c>
      <c r="W1066" t="s">
        <v>123</v>
      </c>
      <c r="Y1066" t="s">
        <v>323</v>
      </c>
      <c r="Z1066" t="s">
        <v>324</v>
      </c>
      <c r="AA1066" t="s">
        <v>325</v>
      </c>
      <c r="AB1066" t="s">
        <v>126</v>
      </c>
      <c r="AC1066" t="s">
        <v>6896</v>
      </c>
      <c r="AD1066" t="s">
        <v>321</v>
      </c>
      <c r="AE1066" t="s">
        <v>128</v>
      </c>
      <c r="AF1066" t="s">
        <v>120</v>
      </c>
      <c r="AG1066" s="3">
        <v>96950</v>
      </c>
      <c r="AH1066" t="s">
        <v>121</v>
      </c>
      <c r="AJ1066" s="10">
        <v>16702336927</v>
      </c>
      <c r="AL1066" t="s">
        <v>326</v>
      </c>
      <c r="BD1066" t="str">
        <f>"49-9071.00"</f>
        <v>49-9071.00</v>
      </c>
      <c r="BE1066" t="s">
        <v>169</v>
      </c>
      <c r="BF1066" t="s">
        <v>6897</v>
      </c>
      <c r="BG1066" t="s">
        <v>6898</v>
      </c>
      <c r="BH1066">
        <v>15</v>
      </c>
      <c r="BI1066">
        <v>13</v>
      </c>
      <c r="BJ1066" s="1">
        <v>45716</v>
      </c>
      <c r="BK1066" s="1">
        <v>46080</v>
      </c>
      <c r="BL1066" s="1">
        <v>45716</v>
      </c>
      <c r="BM1066" s="1">
        <v>46080</v>
      </c>
      <c r="BN1066">
        <v>35</v>
      </c>
      <c r="BO1066">
        <v>0</v>
      </c>
      <c r="BP1066">
        <v>7</v>
      </c>
      <c r="BQ1066">
        <v>7</v>
      </c>
      <c r="BR1066">
        <v>7</v>
      </c>
      <c r="BS1066">
        <v>7</v>
      </c>
      <c r="BT1066">
        <v>7</v>
      </c>
      <c r="BU1066">
        <v>0</v>
      </c>
      <c r="BV1066" t="str">
        <f>"7:30 AM"</f>
        <v>7:30 AM</v>
      </c>
      <c r="BW1066" t="str">
        <f>"4:30 PM"</f>
        <v>4:30 PM</v>
      </c>
      <c r="BX1066" t="s">
        <v>133</v>
      </c>
      <c r="BY1066">
        <v>0</v>
      </c>
      <c r="BZ1066">
        <v>24</v>
      </c>
      <c r="CA1066" t="s">
        <v>115</v>
      </c>
      <c r="CC1066" s="2" t="s">
        <v>8282</v>
      </c>
      <c r="CD1066" t="s">
        <v>1118</v>
      </c>
      <c r="CF1066" t="s">
        <v>128</v>
      </c>
      <c r="CG1066" t="s">
        <v>120</v>
      </c>
      <c r="CH1066" s="3">
        <v>96950</v>
      </c>
      <c r="CI1066" s="4">
        <v>9.75</v>
      </c>
      <c r="CJ1066" s="4">
        <v>9.75</v>
      </c>
      <c r="CK1066" s="4">
        <v>14.63</v>
      </c>
      <c r="CL1066" s="4">
        <v>14.63</v>
      </c>
      <c r="CM1066" t="s">
        <v>136</v>
      </c>
      <c r="CO1066" t="s">
        <v>137</v>
      </c>
      <c r="CQ1066" t="s">
        <v>115</v>
      </c>
      <c r="CR1066" t="s">
        <v>138</v>
      </c>
      <c r="CS1066" t="s">
        <v>139</v>
      </c>
      <c r="CT1066" t="s">
        <v>138</v>
      </c>
      <c r="CU1066" t="s">
        <v>139</v>
      </c>
      <c r="CV1066" t="s">
        <v>138</v>
      </c>
      <c r="CW1066" t="s">
        <v>139</v>
      </c>
      <c r="CX1066" t="s">
        <v>1122</v>
      </c>
      <c r="CY1066" s="10">
        <v>16702336927</v>
      </c>
      <c r="CZ1066" t="s">
        <v>326</v>
      </c>
      <c r="DA1066" t="s">
        <v>139</v>
      </c>
      <c r="DB1066" t="s">
        <v>138</v>
      </c>
      <c r="DC1066" t="s">
        <v>115</v>
      </c>
    </row>
    <row r="1067" spans="1:112" ht="14.45" customHeight="1" x14ac:dyDescent="0.25">
      <c r="A1067" t="s">
        <v>8861</v>
      </c>
      <c r="B1067" t="s">
        <v>248</v>
      </c>
      <c r="C1067" s="1">
        <v>45593</v>
      </c>
      <c r="D1067" s="1">
        <v>45649</v>
      </c>
      <c r="E1067" t="s">
        <v>114</v>
      </c>
      <c r="G1067" t="s">
        <v>115</v>
      </c>
      <c r="H1067" t="s">
        <v>115</v>
      </c>
      <c r="I1067" t="s">
        <v>115</v>
      </c>
      <c r="J1067" t="s">
        <v>8862</v>
      </c>
      <c r="K1067" t="s">
        <v>8863</v>
      </c>
      <c r="L1067" t="s">
        <v>8864</v>
      </c>
      <c r="M1067" t="s">
        <v>6500</v>
      </c>
      <c r="N1067" t="s">
        <v>128</v>
      </c>
      <c r="O1067" t="s">
        <v>120</v>
      </c>
      <c r="P1067" s="3">
        <v>96950</v>
      </c>
      <c r="Q1067" t="s">
        <v>121</v>
      </c>
      <c r="R1067" t="s">
        <v>1287</v>
      </c>
      <c r="S1067" s="10">
        <v>16702877617</v>
      </c>
      <c r="U1067" t="s">
        <v>8865</v>
      </c>
      <c r="V1067">
        <v>611691</v>
      </c>
      <c r="W1067" t="s">
        <v>123</v>
      </c>
      <c r="Y1067" t="s">
        <v>8866</v>
      </c>
      <c r="Z1067" t="s">
        <v>8867</v>
      </c>
      <c r="AA1067" t="s">
        <v>139</v>
      </c>
      <c r="AB1067" t="s">
        <v>126</v>
      </c>
      <c r="AC1067" t="s">
        <v>8864</v>
      </c>
      <c r="AD1067" t="s">
        <v>6500</v>
      </c>
      <c r="AE1067" t="s">
        <v>128</v>
      </c>
      <c r="AF1067" t="s">
        <v>120</v>
      </c>
      <c r="AG1067" s="3">
        <v>96950</v>
      </c>
      <c r="AH1067" t="s">
        <v>121</v>
      </c>
      <c r="AI1067" t="s">
        <v>1287</v>
      </c>
      <c r="AJ1067" s="10">
        <v>16702877617</v>
      </c>
      <c r="AL1067" t="s">
        <v>8868</v>
      </c>
      <c r="BD1067" t="str">
        <f>"43-3031.00"</f>
        <v>43-3031.00</v>
      </c>
      <c r="BE1067" t="s">
        <v>387</v>
      </c>
      <c r="BF1067" t="s">
        <v>8869</v>
      </c>
      <c r="BG1067" t="s">
        <v>1247</v>
      </c>
      <c r="BH1067">
        <v>2</v>
      </c>
      <c r="BI1067">
        <v>2</v>
      </c>
      <c r="BJ1067" s="1">
        <v>45594</v>
      </c>
      <c r="BK1067" s="1">
        <v>45930</v>
      </c>
      <c r="BL1067" s="1">
        <v>45649</v>
      </c>
      <c r="BM1067" s="1">
        <v>45930</v>
      </c>
      <c r="BN1067">
        <v>35</v>
      </c>
      <c r="BO1067">
        <v>0</v>
      </c>
      <c r="BP1067">
        <v>7</v>
      </c>
      <c r="BQ1067">
        <v>7</v>
      </c>
      <c r="BR1067">
        <v>7</v>
      </c>
      <c r="BS1067">
        <v>7</v>
      </c>
      <c r="BT1067">
        <v>7</v>
      </c>
      <c r="BU1067">
        <v>0</v>
      </c>
      <c r="BV1067" t="str">
        <f>"8:00 AM"</f>
        <v>8:00 AM</v>
      </c>
      <c r="BW1067" t="str">
        <f>"4:00 PM"</f>
        <v>4:00 PM</v>
      </c>
      <c r="BX1067" t="s">
        <v>240</v>
      </c>
      <c r="BY1067">
        <v>0</v>
      </c>
      <c r="BZ1067">
        <v>12</v>
      </c>
      <c r="CA1067" t="s">
        <v>115</v>
      </c>
      <c r="CC1067" t="s">
        <v>8870</v>
      </c>
      <c r="CD1067" t="s">
        <v>6509</v>
      </c>
      <c r="CE1067" t="s">
        <v>6500</v>
      </c>
      <c r="CF1067" t="s">
        <v>128</v>
      </c>
      <c r="CG1067" t="s">
        <v>120</v>
      </c>
      <c r="CH1067" s="3">
        <v>96950</v>
      </c>
      <c r="CI1067" s="4">
        <v>12.28</v>
      </c>
      <c r="CJ1067" s="4">
        <v>12.5</v>
      </c>
      <c r="CK1067" s="4">
        <v>0</v>
      </c>
      <c r="CL1067" s="4">
        <v>0</v>
      </c>
      <c r="CM1067" t="s">
        <v>136</v>
      </c>
      <c r="CN1067" t="s">
        <v>139</v>
      </c>
      <c r="CO1067" t="s">
        <v>137</v>
      </c>
      <c r="CQ1067" t="s">
        <v>115</v>
      </c>
      <c r="CR1067" t="s">
        <v>138</v>
      </c>
      <c r="CS1067" t="s">
        <v>138</v>
      </c>
      <c r="CT1067" t="s">
        <v>139</v>
      </c>
      <c r="CU1067" t="s">
        <v>139</v>
      </c>
      <c r="CV1067" t="s">
        <v>138</v>
      </c>
      <c r="CW1067" t="s">
        <v>139</v>
      </c>
      <c r="CX1067" t="s">
        <v>1316</v>
      </c>
      <c r="CY1067" s="10">
        <v>16702877617</v>
      </c>
      <c r="CZ1067" t="s">
        <v>8868</v>
      </c>
      <c r="DA1067" t="s">
        <v>139</v>
      </c>
      <c r="DB1067" t="s">
        <v>138</v>
      </c>
      <c r="DC1067" t="s">
        <v>115</v>
      </c>
    </row>
    <row r="1068" spans="1:112" ht="14.45" customHeight="1" x14ac:dyDescent="0.25">
      <c r="A1068" t="s">
        <v>11436</v>
      </c>
      <c r="B1068" t="s">
        <v>158</v>
      </c>
      <c r="C1068" s="1">
        <v>45608</v>
      </c>
      <c r="D1068" s="1">
        <v>45649</v>
      </c>
      <c r="E1068" t="s">
        <v>114</v>
      </c>
      <c r="G1068" t="s">
        <v>115</v>
      </c>
      <c r="H1068" t="s">
        <v>115</v>
      </c>
      <c r="I1068" t="s">
        <v>115</v>
      </c>
      <c r="J1068" t="s">
        <v>4422</v>
      </c>
      <c r="L1068" t="s">
        <v>4423</v>
      </c>
      <c r="N1068" t="s">
        <v>119</v>
      </c>
      <c r="O1068" t="s">
        <v>120</v>
      </c>
      <c r="P1068" s="3">
        <v>96950</v>
      </c>
      <c r="Q1068" t="s">
        <v>121</v>
      </c>
      <c r="R1068" t="s">
        <v>1661</v>
      </c>
      <c r="S1068" s="10">
        <v>16707891106</v>
      </c>
      <c r="U1068" t="s">
        <v>1690</v>
      </c>
      <c r="V1068">
        <v>561720</v>
      </c>
      <c r="W1068" t="s">
        <v>123</v>
      </c>
      <c r="Y1068" t="s">
        <v>1691</v>
      </c>
      <c r="Z1068" t="s">
        <v>1692</v>
      </c>
      <c r="AA1068" t="s">
        <v>1693</v>
      </c>
      <c r="AB1068" t="s">
        <v>1693</v>
      </c>
      <c r="AC1068" t="s">
        <v>1693</v>
      </c>
      <c r="AE1068" t="s">
        <v>128</v>
      </c>
      <c r="AF1068" t="s">
        <v>120</v>
      </c>
      <c r="AG1068" s="3">
        <v>96950</v>
      </c>
      <c r="AH1068" t="s">
        <v>121</v>
      </c>
      <c r="AI1068" t="s">
        <v>7167</v>
      </c>
      <c r="AJ1068" s="10">
        <v>16707891106</v>
      </c>
      <c r="AL1068" t="s">
        <v>1695</v>
      </c>
      <c r="BD1068" t="str">
        <f>"37-2012.00"</f>
        <v>37-2012.00</v>
      </c>
      <c r="BE1068" t="s">
        <v>647</v>
      </c>
      <c r="BF1068" t="s">
        <v>5539</v>
      </c>
      <c r="BG1068" t="s">
        <v>5540</v>
      </c>
      <c r="BH1068">
        <v>10</v>
      </c>
      <c r="BJ1068" s="1">
        <v>45689</v>
      </c>
      <c r="BK1068" s="1">
        <v>46053</v>
      </c>
      <c r="BN1068">
        <v>35</v>
      </c>
      <c r="BO1068">
        <v>0</v>
      </c>
      <c r="BP1068">
        <v>7</v>
      </c>
      <c r="BQ1068">
        <v>7</v>
      </c>
      <c r="BR1068">
        <v>7</v>
      </c>
      <c r="BS1068">
        <v>7</v>
      </c>
      <c r="BT1068">
        <v>7</v>
      </c>
      <c r="BU1068">
        <v>0</v>
      </c>
      <c r="BV1068" t="str">
        <f>"8:00 AM"</f>
        <v>8:00 AM</v>
      </c>
      <c r="BW1068" t="str">
        <f>"4:00 PM"</f>
        <v>4:00 PM</v>
      </c>
      <c r="BX1068" t="s">
        <v>240</v>
      </c>
      <c r="BY1068">
        <v>0</v>
      </c>
      <c r="BZ1068">
        <v>3</v>
      </c>
      <c r="CA1068" t="s">
        <v>115</v>
      </c>
      <c r="CC1068" t="s">
        <v>5541</v>
      </c>
      <c r="CD1068" t="s">
        <v>4423</v>
      </c>
      <c r="CF1068" t="s">
        <v>128</v>
      </c>
      <c r="CG1068" t="s">
        <v>120</v>
      </c>
      <c r="CH1068" s="3">
        <v>96950</v>
      </c>
      <c r="CI1068" s="4">
        <v>7.77</v>
      </c>
      <c r="CJ1068" s="4">
        <v>7.77</v>
      </c>
      <c r="CK1068" s="4">
        <v>11.66</v>
      </c>
      <c r="CL1068" s="4">
        <v>11.66</v>
      </c>
      <c r="CM1068" t="s">
        <v>136</v>
      </c>
      <c r="CO1068" t="s">
        <v>137</v>
      </c>
      <c r="CQ1068" t="s">
        <v>115</v>
      </c>
      <c r="CR1068" t="s">
        <v>138</v>
      </c>
      <c r="CS1068" t="s">
        <v>139</v>
      </c>
      <c r="CT1068" t="s">
        <v>138</v>
      </c>
      <c r="CU1068" t="s">
        <v>139</v>
      </c>
      <c r="CV1068" t="s">
        <v>138</v>
      </c>
      <c r="CW1068" t="s">
        <v>139</v>
      </c>
      <c r="CX1068" t="s">
        <v>4427</v>
      </c>
      <c r="CY1068" s="10">
        <v>16707891106</v>
      </c>
      <c r="CZ1068" t="s">
        <v>1695</v>
      </c>
      <c r="DA1068" t="s">
        <v>451</v>
      </c>
      <c r="DB1068" t="s">
        <v>138</v>
      </c>
      <c r="DC1068" t="s">
        <v>115</v>
      </c>
    </row>
    <row r="1069" spans="1:112" ht="14.45" customHeight="1" x14ac:dyDescent="0.25">
      <c r="A1069" t="s">
        <v>11624</v>
      </c>
      <c r="B1069" t="s">
        <v>113</v>
      </c>
      <c r="C1069" s="1">
        <v>45590</v>
      </c>
      <c r="D1069" s="1">
        <v>45649</v>
      </c>
      <c r="E1069" t="s">
        <v>210</v>
      </c>
      <c r="F1069" s="1">
        <v>45656</v>
      </c>
      <c r="G1069" t="s">
        <v>115</v>
      </c>
      <c r="H1069" t="s">
        <v>115</v>
      </c>
      <c r="I1069" t="s">
        <v>115</v>
      </c>
      <c r="J1069" t="s">
        <v>813</v>
      </c>
      <c r="L1069" t="s">
        <v>11625</v>
      </c>
      <c r="M1069" t="s">
        <v>815</v>
      </c>
      <c r="N1069" t="s">
        <v>119</v>
      </c>
      <c r="O1069" t="s">
        <v>120</v>
      </c>
      <c r="P1069" s="3">
        <v>96950</v>
      </c>
      <c r="Q1069" t="s">
        <v>121</v>
      </c>
      <c r="R1069" t="s">
        <v>120</v>
      </c>
      <c r="S1069" s="10">
        <v>16702358763</v>
      </c>
      <c r="U1069" t="s">
        <v>816</v>
      </c>
      <c r="V1069">
        <v>56132</v>
      </c>
      <c r="W1069" t="s">
        <v>532</v>
      </c>
      <c r="X1069" t="s">
        <v>138</v>
      </c>
      <c r="Y1069" t="s">
        <v>817</v>
      </c>
      <c r="Z1069" t="s">
        <v>818</v>
      </c>
      <c r="AA1069" t="s">
        <v>819</v>
      </c>
      <c r="AB1069" t="s">
        <v>820</v>
      </c>
      <c r="AC1069" t="s">
        <v>11626</v>
      </c>
      <c r="AD1069" t="s">
        <v>9575</v>
      </c>
      <c r="AE1069" t="s">
        <v>119</v>
      </c>
      <c r="AF1069" t="s">
        <v>120</v>
      </c>
      <c r="AG1069" s="3">
        <v>96950</v>
      </c>
      <c r="AH1069" t="s">
        <v>121</v>
      </c>
      <c r="AJ1069" s="10">
        <v>16702358763</v>
      </c>
      <c r="AL1069" t="s">
        <v>822</v>
      </c>
      <c r="BD1069" t="str">
        <f>"13-2011.00"</f>
        <v>13-2011.00</v>
      </c>
      <c r="BE1069" t="s">
        <v>893</v>
      </c>
      <c r="BF1069" t="s">
        <v>9576</v>
      </c>
      <c r="BG1069" t="s">
        <v>201</v>
      </c>
      <c r="BH1069">
        <v>1</v>
      </c>
      <c r="BJ1069" s="1">
        <v>45658</v>
      </c>
      <c r="BK1069" s="1">
        <v>46022</v>
      </c>
      <c r="BN1069">
        <v>35</v>
      </c>
      <c r="BO1069">
        <v>0</v>
      </c>
      <c r="BP1069">
        <v>7</v>
      </c>
      <c r="BQ1069">
        <v>7</v>
      </c>
      <c r="BR1069">
        <v>7</v>
      </c>
      <c r="BS1069">
        <v>7</v>
      </c>
      <c r="BT1069">
        <v>7</v>
      </c>
      <c r="BU1069">
        <v>0</v>
      </c>
      <c r="BV1069" t="str">
        <f>"9:00 AM"</f>
        <v>9:00 AM</v>
      </c>
      <c r="BW1069" t="str">
        <f>"5:00 PM"</f>
        <v>5:00 PM</v>
      </c>
      <c r="BX1069" t="s">
        <v>360</v>
      </c>
      <c r="BY1069">
        <v>0</v>
      </c>
      <c r="BZ1069">
        <v>24</v>
      </c>
      <c r="CA1069" t="s">
        <v>115</v>
      </c>
      <c r="CC1069" t="s">
        <v>11627</v>
      </c>
      <c r="CD1069" t="s">
        <v>11628</v>
      </c>
      <c r="CE1069" t="s">
        <v>11629</v>
      </c>
      <c r="CF1069" t="s">
        <v>119</v>
      </c>
      <c r="CG1069" t="s">
        <v>120</v>
      </c>
      <c r="CH1069" s="3">
        <v>96950</v>
      </c>
      <c r="CI1069" s="4">
        <v>17.48</v>
      </c>
      <c r="CJ1069" s="4">
        <v>17.48</v>
      </c>
      <c r="CK1069" s="4">
        <v>0</v>
      </c>
      <c r="CL1069" s="4">
        <v>0</v>
      </c>
      <c r="CM1069" t="s">
        <v>136</v>
      </c>
      <c r="CN1069" t="s">
        <v>139</v>
      </c>
      <c r="CO1069" t="s">
        <v>137</v>
      </c>
      <c r="CQ1069" t="s">
        <v>115</v>
      </c>
      <c r="CR1069" t="s">
        <v>138</v>
      </c>
      <c r="CS1069" t="s">
        <v>139</v>
      </c>
      <c r="CT1069" t="s">
        <v>139</v>
      </c>
      <c r="CU1069" t="s">
        <v>139</v>
      </c>
      <c r="CV1069" t="s">
        <v>138</v>
      </c>
      <c r="CW1069" t="s">
        <v>139</v>
      </c>
      <c r="CX1069" t="s">
        <v>240</v>
      </c>
      <c r="CY1069" s="10">
        <v>16702358763</v>
      </c>
      <c r="CZ1069" t="s">
        <v>826</v>
      </c>
      <c r="DA1069" t="s">
        <v>139</v>
      </c>
      <c r="DB1069" t="s">
        <v>138</v>
      </c>
      <c r="DC1069" t="s">
        <v>138</v>
      </c>
    </row>
    <row r="1070" spans="1:112" ht="14.45" customHeight="1" x14ac:dyDescent="0.25">
      <c r="A1070" t="s">
        <v>11637</v>
      </c>
      <c r="B1070" t="s">
        <v>142</v>
      </c>
      <c r="C1070" s="1">
        <v>45644</v>
      </c>
      <c r="D1070" s="1">
        <v>45649</v>
      </c>
      <c r="E1070" t="s">
        <v>114</v>
      </c>
      <c r="G1070" t="s">
        <v>115</v>
      </c>
      <c r="H1070" t="s">
        <v>115</v>
      </c>
      <c r="I1070" t="s">
        <v>115</v>
      </c>
      <c r="J1070" t="s">
        <v>3565</v>
      </c>
      <c r="K1070" t="s">
        <v>3565</v>
      </c>
      <c r="L1070" t="s">
        <v>3566</v>
      </c>
      <c r="N1070" t="s">
        <v>119</v>
      </c>
      <c r="O1070" t="s">
        <v>120</v>
      </c>
      <c r="P1070" s="3">
        <v>96950</v>
      </c>
      <c r="Q1070" t="s">
        <v>121</v>
      </c>
      <c r="S1070" s="10">
        <v>16702875665</v>
      </c>
      <c r="U1070" t="s">
        <v>3567</v>
      </c>
      <c r="V1070">
        <v>441330</v>
      </c>
      <c r="W1070" t="s">
        <v>123</v>
      </c>
      <c r="Y1070" t="s">
        <v>3568</v>
      </c>
      <c r="Z1070" t="s">
        <v>3569</v>
      </c>
      <c r="AB1070" t="s">
        <v>3053</v>
      </c>
      <c r="AC1070" t="s">
        <v>3566</v>
      </c>
      <c r="AE1070" t="s">
        <v>119</v>
      </c>
      <c r="AF1070" t="s">
        <v>120</v>
      </c>
      <c r="AG1070" s="3">
        <v>96950</v>
      </c>
      <c r="AH1070" t="s">
        <v>121</v>
      </c>
      <c r="AJ1070" s="10">
        <v>16702875665</v>
      </c>
      <c r="AL1070" t="s">
        <v>3570</v>
      </c>
      <c r="BD1070" t="str">
        <f>"49-3022.00"</f>
        <v>49-3022.00</v>
      </c>
      <c r="BE1070" t="s">
        <v>3571</v>
      </c>
      <c r="BF1070" t="s">
        <v>11638</v>
      </c>
      <c r="BG1070" t="s">
        <v>3573</v>
      </c>
      <c r="BH1070">
        <v>2</v>
      </c>
      <c r="BJ1070" s="1">
        <v>45782</v>
      </c>
      <c r="BK1070" s="1">
        <v>46146</v>
      </c>
      <c r="BN1070">
        <v>35</v>
      </c>
      <c r="BO1070">
        <v>0</v>
      </c>
      <c r="BP1070">
        <v>7</v>
      </c>
      <c r="BQ1070">
        <v>7</v>
      </c>
      <c r="BR1070">
        <v>7</v>
      </c>
      <c r="BS1070">
        <v>7</v>
      </c>
      <c r="BT1070">
        <v>7</v>
      </c>
      <c r="BU1070">
        <v>0</v>
      </c>
      <c r="BV1070" t="str">
        <f>"9:00 AM"</f>
        <v>9:00 AM</v>
      </c>
      <c r="BW1070" t="str">
        <f>"5:00 PM"</f>
        <v>5:00 PM</v>
      </c>
      <c r="BX1070" t="s">
        <v>133</v>
      </c>
      <c r="BY1070">
        <v>0</v>
      </c>
      <c r="BZ1070">
        <v>12</v>
      </c>
      <c r="CA1070" t="s">
        <v>115</v>
      </c>
      <c r="CC1070" s="2" t="s">
        <v>11639</v>
      </c>
      <c r="CD1070" t="s">
        <v>3575</v>
      </c>
      <c r="CF1070" t="s">
        <v>119</v>
      </c>
      <c r="CG1070" t="s">
        <v>120</v>
      </c>
      <c r="CH1070" s="3">
        <v>96950</v>
      </c>
      <c r="CI1070" s="4">
        <v>11.18</v>
      </c>
      <c r="CJ1070" s="4">
        <v>14.14</v>
      </c>
      <c r="CK1070" s="4">
        <v>16.77</v>
      </c>
      <c r="CL1070" s="4">
        <v>21.21</v>
      </c>
      <c r="CM1070" t="s">
        <v>136</v>
      </c>
      <c r="CO1070" t="s">
        <v>137</v>
      </c>
      <c r="CQ1070" t="s">
        <v>115</v>
      </c>
      <c r="CR1070" t="s">
        <v>138</v>
      </c>
      <c r="CS1070" t="s">
        <v>139</v>
      </c>
      <c r="CT1070" t="s">
        <v>138</v>
      </c>
      <c r="CU1070" t="s">
        <v>139</v>
      </c>
      <c r="CV1070" t="s">
        <v>138</v>
      </c>
      <c r="CW1070" t="s">
        <v>139</v>
      </c>
      <c r="CX1070" t="s">
        <v>3576</v>
      </c>
      <c r="CY1070" s="10">
        <v>16702358938</v>
      </c>
      <c r="CZ1070" t="s">
        <v>3570</v>
      </c>
      <c r="DA1070" t="s">
        <v>572</v>
      </c>
      <c r="DB1070" t="s">
        <v>138</v>
      </c>
      <c r="DC1070" t="s">
        <v>115</v>
      </c>
    </row>
    <row r="1071" spans="1:112" ht="14.45" customHeight="1" x14ac:dyDescent="0.25">
      <c r="A1071" t="s">
        <v>11916</v>
      </c>
      <c r="B1071" t="s">
        <v>113</v>
      </c>
      <c r="C1071" s="1">
        <v>45594</v>
      </c>
      <c r="D1071" s="1">
        <v>45652</v>
      </c>
      <c r="E1071" t="s">
        <v>210</v>
      </c>
      <c r="F1071" s="1">
        <v>45687</v>
      </c>
      <c r="G1071" t="s">
        <v>115</v>
      </c>
      <c r="H1071" t="s">
        <v>115</v>
      </c>
      <c r="I1071" t="s">
        <v>115</v>
      </c>
      <c r="J1071" t="s">
        <v>3758</v>
      </c>
      <c r="K1071" t="s">
        <v>885</v>
      </c>
      <c r="L1071" t="s">
        <v>9126</v>
      </c>
      <c r="N1071" t="s">
        <v>128</v>
      </c>
      <c r="O1071" t="s">
        <v>120</v>
      </c>
      <c r="P1071" s="3">
        <v>96950</v>
      </c>
      <c r="Q1071" t="s">
        <v>121</v>
      </c>
      <c r="S1071" s="10">
        <v>16702368888</v>
      </c>
      <c r="U1071" t="s">
        <v>887</v>
      </c>
      <c r="V1071">
        <v>71391</v>
      </c>
      <c r="W1071" t="s">
        <v>123</v>
      </c>
      <c r="Y1071" t="s">
        <v>888</v>
      </c>
      <c r="Z1071" t="s">
        <v>889</v>
      </c>
      <c r="AA1071" t="s">
        <v>890</v>
      </c>
      <c r="AB1071" t="s">
        <v>891</v>
      </c>
      <c r="AC1071" t="s">
        <v>9126</v>
      </c>
      <c r="AE1071" t="s">
        <v>128</v>
      </c>
      <c r="AF1071" t="s">
        <v>120</v>
      </c>
      <c r="AG1071" s="3">
        <v>96950</v>
      </c>
      <c r="AH1071" t="s">
        <v>121</v>
      </c>
      <c r="AJ1071" s="10">
        <v>16702368888</v>
      </c>
      <c r="AL1071" t="s">
        <v>892</v>
      </c>
      <c r="BD1071" t="str">
        <f>"49-3023.00"</f>
        <v>49-3023.00</v>
      </c>
      <c r="BE1071" t="s">
        <v>2122</v>
      </c>
      <c r="BF1071" t="s">
        <v>11917</v>
      </c>
      <c r="BG1071" t="s">
        <v>10619</v>
      </c>
      <c r="BH1071">
        <v>1</v>
      </c>
      <c r="BJ1071" s="1">
        <v>45689</v>
      </c>
      <c r="BK1071" s="1">
        <v>46053</v>
      </c>
      <c r="BN1071">
        <v>35</v>
      </c>
      <c r="BO1071">
        <v>0</v>
      </c>
      <c r="BP1071">
        <v>7</v>
      </c>
      <c r="BQ1071">
        <v>7</v>
      </c>
      <c r="BR1071">
        <v>7</v>
      </c>
      <c r="BS1071">
        <v>7</v>
      </c>
      <c r="BT1071">
        <v>7</v>
      </c>
      <c r="BU1071">
        <v>0</v>
      </c>
      <c r="BV1071" t="str">
        <f>"5:30 AM"</f>
        <v>5:30 AM</v>
      </c>
      <c r="BW1071" t="str">
        <f>"1:30 PM"</f>
        <v>1:30 PM</v>
      </c>
      <c r="BX1071" t="s">
        <v>133</v>
      </c>
      <c r="BY1071">
        <v>0</v>
      </c>
      <c r="BZ1071">
        <v>12</v>
      </c>
      <c r="CA1071" t="s">
        <v>115</v>
      </c>
      <c r="CC1071" t="s">
        <v>11918</v>
      </c>
      <c r="CD1071" t="s">
        <v>2052</v>
      </c>
      <c r="CF1071" t="s">
        <v>128</v>
      </c>
      <c r="CG1071" t="s">
        <v>120</v>
      </c>
      <c r="CH1071" s="3">
        <v>96950</v>
      </c>
      <c r="CI1071" s="4">
        <v>11.85</v>
      </c>
      <c r="CJ1071" s="4">
        <v>11.85</v>
      </c>
      <c r="CK1071" s="4">
        <v>17.77</v>
      </c>
      <c r="CL1071" s="4">
        <v>17.77</v>
      </c>
      <c r="CM1071" t="s">
        <v>136</v>
      </c>
      <c r="CN1071" t="s">
        <v>224</v>
      </c>
      <c r="CO1071" t="s">
        <v>137</v>
      </c>
      <c r="CQ1071" t="s">
        <v>115</v>
      </c>
      <c r="CR1071" t="s">
        <v>138</v>
      </c>
      <c r="CS1071" t="s">
        <v>139</v>
      </c>
      <c r="CT1071" t="s">
        <v>138</v>
      </c>
      <c r="CU1071" t="s">
        <v>139</v>
      </c>
      <c r="CV1071" t="s">
        <v>138</v>
      </c>
      <c r="CW1071" t="s">
        <v>138</v>
      </c>
      <c r="CX1071" s="2" t="s">
        <v>11919</v>
      </c>
      <c r="CY1071" s="10">
        <v>16702368888</v>
      </c>
      <c r="CZ1071" t="s">
        <v>899</v>
      </c>
      <c r="DA1071" t="s">
        <v>139</v>
      </c>
      <c r="DB1071" t="s">
        <v>138</v>
      </c>
      <c r="DC1071" t="s">
        <v>115</v>
      </c>
    </row>
    <row r="1072" spans="1:112" ht="14.45" customHeight="1" x14ac:dyDescent="0.25">
      <c r="A1072" t="s">
        <v>12994</v>
      </c>
      <c r="B1072" t="s">
        <v>248</v>
      </c>
      <c r="C1072" s="1">
        <v>45618</v>
      </c>
      <c r="D1072" s="1">
        <v>45652</v>
      </c>
      <c r="E1072" t="s">
        <v>210</v>
      </c>
      <c r="F1072" s="1">
        <v>45795</v>
      </c>
      <c r="G1072" t="s">
        <v>115</v>
      </c>
      <c r="H1072" t="s">
        <v>115</v>
      </c>
      <c r="I1072" t="s">
        <v>115</v>
      </c>
      <c r="J1072" t="s">
        <v>350</v>
      </c>
      <c r="L1072" t="s">
        <v>351</v>
      </c>
      <c r="N1072" t="s">
        <v>119</v>
      </c>
      <c r="O1072" t="s">
        <v>120</v>
      </c>
      <c r="P1072" s="3">
        <v>96950</v>
      </c>
      <c r="Q1072" t="s">
        <v>121</v>
      </c>
      <c r="S1072" s="10">
        <v>16702358748</v>
      </c>
      <c r="U1072" t="s">
        <v>352</v>
      </c>
      <c r="V1072">
        <v>23622</v>
      </c>
      <c r="W1072" t="s">
        <v>123</v>
      </c>
      <c r="Y1072" t="s">
        <v>353</v>
      </c>
      <c r="Z1072" t="s">
        <v>354</v>
      </c>
      <c r="AA1072" t="s">
        <v>355</v>
      </c>
      <c r="AB1072" t="s">
        <v>295</v>
      </c>
      <c r="AC1072" t="s">
        <v>351</v>
      </c>
      <c r="AE1072" t="s">
        <v>119</v>
      </c>
      <c r="AF1072" t="s">
        <v>120</v>
      </c>
      <c r="AG1072" s="3">
        <v>96950</v>
      </c>
      <c r="AH1072" t="s">
        <v>121</v>
      </c>
      <c r="AJ1072" s="10">
        <v>16702358748</v>
      </c>
      <c r="AL1072" t="s">
        <v>356</v>
      </c>
      <c r="BD1072" t="str">
        <f>"17-3022.00"</f>
        <v>17-3022.00</v>
      </c>
      <c r="BE1072" t="s">
        <v>2760</v>
      </c>
      <c r="BF1072" t="s">
        <v>2761</v>
      </c>
      <c r="BG1072" t="s">
        <v>2762</v>
      </c>
      <c r="BH1072">
        <v>1</v>
      </c>
      <c r="BI1072">
        <v>1</v>
      </c>
      <c r="BJ1072" s="1">
        <v>45797</v>
      </c>
      <c r="BK1072" s="1">
        <v>46161</v>
      </c>
      <c r="BL1072" s="1">
        <v>45797</v>
      </c>
      <c r="BM1072" s="1">
        <v>46161</v>
      </c>
      <c r="BN1072">
        <v>35</v>
      </c>
      <c r="BO1072">
        <v>0</v>
      </c>
      <c r="BP1072">
        <v>7</v>
      </c>
      <c r="BQ1072">
        <v>7</v>
      </c>
      <c r="BR1072">
        <v>7</v>
      </c>
      <c r="BS1072">
        <v>7</v>
      </c>
      <c r="BT1072">
        <v>7</v>
      </c>
      <c r="BU1072">
        <v>0</v>
      </c>
      <c r="BV1072" t="str">
        <f>"8:00 AM"</f>
        <v>8:00 AM</v>
      </c>
      <c r="BW1072" t="str">
        <f>"4:00 PM"</f>
        <v>4:00 PM</v>
      </c>
      <c r="BX1072" t="s">
        <v>189</v>
      </c>
      <c r="BY1072">
        <v>0</v>
      </c>
      <c r="BZ1072">
        <v>24</v>
      </c>
      <c r="CA1072" t="s">
        <v>138</v>
      </c>
      <c r="CB1072">
        <v>10</v>
      </c>
      <c r="CC1072" t="s">
        <v>2763</v>
      </c>
      <c r="CD1072" t="s">
        <v>351</v>
      </c>
      <c r="CF1072" t="s">
        <v>119</v>
      </c>
      <c r="CG1072" t="s">
        <v>120</v>
      </c>
      <c r="CH1072" s="3">
        <v>96950</v>
      </c>
      <c r="CI1072" s="4">
        <v>15.75</v>
      </c>
      <c r="CJ1072" s="4">
        <v>19.75</v>
      </c>
      <c r="CK1072" s="4">
        <v>23.62</v>
      </c>
      <c r="CL1072" s="4">
        <v>29.62</v>
      </c>
      <c r="CM1072" t="s">
        <v>136</v>
      </c>
      <c r="CO1072" t="s">
        <v>173</v>
      </c>
      <c r="CQ1072" t="s">
        <v>115</v>
      </c>
      <c r="CR1072" t="s">
        <v>138</v>
      </c>
      <c r="CS1072" t="s">
        <v>139</v>
      </c>
      <c r="CT1072" t="s">
        <v>138</v>
      </c>
      <c r="CU1072" t="s">
        <v>139</v>
      </c>
      <c r="CV1072" t="s">
        <v>138</v>
      </c>
      <c r="CW1072" t="s">
        <v>139</v>
      </c>
      <c r="CX1072" t="s">
        <v>13929</v>
      </c>
      <c r="CY1072" s="10">
        <v>16702358748</v>
      </c>
      <c r="CZ1072" t="s">
        <v>356</v>
      </c>
      <c r="DA1072" t="s">
        <v>331</v>
      </c>
      <c r="DB1072" t="s">
        <v>138</v>
      </c>
      <c r="DC1072" t="s">
        <v>115</v>
      </c>
    </row>
    <row r="1073" spans="1:112" ht="14.45" customHeight="1" x14ac:dyDescent="0.25">
      <c r="A1073" t="s">
        <v>4945</v>
      </c>
      <c r="B1073" t="s">
        <v>158</v>
      </c>
      <c r="C1073" s="1">
        <v>45570</v>
      </c>
      <c r="D1073" s="1">
        <v>45653</v>
      </c>
      <c r="E1073" t="s">
        <v>114</v>
      </c>
      <c r="G1073" t="s">
        <v>115</v>
      </c>
      <c r="H1073" t="s">
        <v>115</v>
      </c>
      <c r="I1073" t="s">
        <v>115</v>
      </c>
      <c r="J1073" t="s">
        <v>1436</v>
      </c>
      <c r="L1073" t="s">
        <v>1437</v>
      </c>
      <c r="M1073" t="s">
        <v>1438</v>
      </c>
      <c r="N1073" t="s">
        <v>128</v>
      </c>
      <c r="O1073" t="s">
        <v>120</v>
      </c>
      <c r="P1073" s="3">
        <v>96950</v>
      </c>
      <c r="Q1073" t="s">
        <v>121</v>
      </c>
      <c r="S1073" s="10">
        <v>16702858730</v>
      </c>
      <c r="U1073" t="s">
        <v>1439</v>
      </c>
      <c r="V1073">
        <v>561320</v>
      </c>
      <c r="W1073" t="s">
        <v>123</v>
      </c>
      <c r="Y1073" t="s">
        <v>1440</v>
      </c>
      <c r="Z1073" t="s">
        <v>1441</v>
      </c>
      <c r="AA1073" t="s">
        <v>1442</v>
      </c>
      <c r="AB1073" t="s">
        <v>448</v>
      </c>
      <c r="AC1073" t="s">
        <v>1437</v>
      </c>
      <c r="AD1073" t="s">
        <v>1438</v>
      </c>
      <c r="AE1073" t="s">
        <v>128</v>
      </c>
      <c r="AF1073" t="s">
        <v>120</v>
      </c>
      <c r="AG1073" s="3">
        <v>96950</v>
      </c>
      <c r="AH1073" t="s">
        <v>121</v>
      </c>
      <c r="AJ1073" s="10">
        <v>16702858730</v>
      </c>
      <c r="AL1073" t="s">
        <v>1443</v>
      </c>
      <c r="BD1073" t="str">
        <f>"35-2014.00"</f>
        <v>35-2014.00</v>
      </c>
      <c r="BE1073" t="s">
        <v>221</v>
      </c>
      <c r="BF1073" t="s">
        <v>4609</v>
      </c>
      <c r="BG1073" t="s">
        <v>4610</v>
      </c>
      <c r="BH1073">
        <v>15</v>
      </c>
      <c r="BJ1073" s="1">
        <v>45597</v>
      </c>
      <c r="BK1073" s="1">
        <v>45961</v>
      </c>
      <c r="BN1073">
        <v>35</v>
      </c>
      <c r="BO1073">
        <v>0</v>
      </c>
      <c r="BP1073">
        <v>7</v>
      </c>
      <c r="BQ1073">
        <v>7</v>
      </c>
      <c r="BR1073">
        <v>7</v>
      </c>
      <c r="BS1073">
        <v>7</v>
      </c>
      <c r="BT1073">
        <v>7</v>
      </c>
      <c r="BU1073">
        <v>0</v>
      </c>
      <c r="BV1073" t="str">
        <f>"8:00 AM"</f>
        <v>8:00 AM</v>
      </c>
      <c r="BW1073" t="str">
        <f>"4:00 PM"</f>
        <v>4:00 PM</v>
      </c>
      <c r="BX1073" t="s">
        <v>240</v>
      </c>
      <c r="BY1073">
        <v>0</v>
      </c>
      <c r="BZ1073">
        <v>12</v>
      </c>
      <c r="CA1073" t="s">
        <v>115</v>
      </c>
      <c r="CC1073" s="2" t="s">
        <v>4946</v>
      </c>
      <c r="CD1073" t="s">
        <v>1447</v>
      </c>
      <c r="CE1073" t="s">
        <v>1448</v>
      </c>
      <c r="CF1073" t="s">
        <v>128</v>
      </c>
      <c r="CG1073" t="s">
        <v>120</v>
      </c>
      <c r="CH1073" s="3">
        <v>96950</v>
      </c>
      <c r="CI1073" s="4">
        <v>8.83</v>
      </c>
      <c r="CJ1073" s="4">
        <v>8.83</v>
      </c>
      <c r="CK1073" s="4">
        <v>13.25</v>
      </c>
      <c r="CL1073" s="4">
        <v>13.25</v>
      </c>
      <c r="CM1073" t="s">
        <v>136</v>
      </c>
      <c r="CN1073" t="s">
        <v>191</v>
      </c>
      <c r="CO1073" t="s">
        <v>137</v>
      </c>
      <c r="CQ1073" t="s">
        <v>115</v>
      </c>
      <c r="CR1073" t="s">
        <v>138</v>
      </c>
      <c r="CS1073" t="s">
        <v>139</v>
      </c>
      <c r="CT1073" t="s">
        <v>138</v>
      </c>
      <c r="CU1073" t="s">
        <v>139</v>
      </c>
      <c r="CV1073" t="s">
        <v>138</v>
      </c>
      <c r="CW1073" t="s">
        <v>139</v>
      </c>
      <c r="CX1073" s="2" t="s">
        <v>4947</v>
      </c>
      <c r="CY1073" s="10">
        <v>16702858730</v>
      </c>
      <c r="CZ1073" t="s">
        <v>1443</v>
      </c>
      <c r="DA1073" t="s">
        <v>331</v>
      </c>
      <c r="DB1073" t="s">
        <v>138</v>
      </c>
      <c r="DC1073" t="s">
        <v>115</v>
      </c>
    </row>
    <row r="1074" spans="1:112" ht="14.45" customHeight="1" x14ac:dyDescent="0.25">
      <c r="A1074" t="s">
        <v>7956</v>
      </c>
      <c r="B1074" t="s">
        <v>248</v>
      </c>
      <c r="C1074" s="1">
        <v>45610</v>
      </c>
      <c r="D1074" s="1">
        <v>45653</v>
      </c>
      <c r="E1074" t="s">
        <v>114</v>
      </c>
      <c r="G1074" t="s">
        <v>115</v>
      </c>
      <c r="H1074" t="s">
        <v>115</v>
      </c>
      <c r="I1074" t="s">
        <v>115</v>
      </c>
      <c r="J1074" t="s">
        <v>5071</v>
      </c>
      <c r="K1074" t="s">
        <v>5072</v>
      </c>
      <c r="L1074" t="s">
        <v>5073</v>
      </c>
      <c r="N1074" t="s">
        <v>128</v>
      </c>
      <c r="O1074" t="s">
        <v>120</v>
      </c>
      <c r="P1074" s="3">
        <v>96950</v>
      </c>
      <c r="Q1074" t="s">
        <v>121</v>
      </c>
      <c r="S1074" s="10">
        <v>16702347898</v>
      </c>
      <c r="U1074" t="s">
        <v>5074</v>
      </c>
      <c r="V1074">
        <v>56132</v>
      </c>
      <c r="W1074" t="s">
        <v>123</v>
      </c>
      <c r="Y1074" t="s">
        <v>5075</v>
      </c>
      <c r="Z1074" t="s">
        <v>5076</v>
      </c>
      <c r="AA1074" t="s">
        <v>5077</v>
      </c>
      <c r="AB1074" t="s">
        <v>895</v>
      </c>
      <c r="AC1074" t="s">
        <v>5073</v>
      </c>
      <c r="AD1074" t="s">
        <v>5078</v>
      </c>
      <c r="AE1074" t="s">
        <v>128</v>
      </c>
      <c r="AF1074" t="s">
        <v>120</v>
      </c>
      <c r="AG1074" s="3">
        <v>96950</v>
      </c>
      <c r="AH1074" t="s">
        <v>121</v>
      </c>
      <c r="AJ1074" s="10">
        <v>16702347898</v>
      </c>
      <c r="AL1074" t="s">
        <v>5079</v>
      </c>
      <c r="BD1074" t="str">
        <f>"37-2012.00"</f>
        <v>37-2012.00</v>
      </c>
      <c r="BE1074" t="s">
        <v>647</v>
      </c>
      <c r="BF1074" t="s">
        <v>5080</v>
      </c>
      <c r="BG1074" t="s">
        <v>5081</v>
      </c>
      <c r="BH1074">
        <v>5</v>
      </c>
      <c r="BI1074">
        <v>5</v>
      </c>
      <c r="BJ1074" s="1">
        <v>45717</v>
      </c>
      <c r="BK1074" s="1">
        <v>46081</v>
      </c>
      <c r="BL1074" s="1">
        <v>45717</v>
      </c>
      <c r="BM1074" s="1">
        <v>46081</v>
      </c>
      <c r="BN1074">
        <v>35</v>
      </c>
      <c r="BO1074">
        <v>0</v>
      </c>
      <c r="BP1074">
        <v>7</v>
      </c>
      <c r="BQ1074">
        <v>7</v>
      </c>
      <c r="BR1074">
        <v>7</v>
      </c>
      <c r="BS1074">
        <v>7</v>
      </c>
      <c r="BT1074">
        <v>7</v>
      </c>
      <c r="BU1074">
        <v>0</v>
      </c>
      <c r="BV1074" t="str">
        <f>"8:00 AM"</f>
        <v>8:00 AM</v>
      </c>
      <c r="BW1074" t="str">
        <f>"4:00 PM"</f>
        <v>4:00 PM</v>
      </c>
      <c r="BX1074" t="s">
        <v>240</v>
      </c>
      <c r="BY1074">
        <v>0</v>
      </c>
      <c r="BZ1074">
        <v>3</v>
      </c>
      <c r="CA1074" t="s">
        <v>115</v>
      </c>
      <c r="CC1074" t="s">
        <v>7957</v>
      </c>
      <c r="CD1074" t="s">
        <v>3141</v>
      </c>
      <c r="CF1074" t="s">
        <v>128</v>
      </c>
      <c r="CG1074" t="s">
        <v>120</v>
      </c>
      <c r="CH1074" s="3">
        <v>96950</v>
      </c>
      <c r="CI1074" s="4">
        <v>7.77</v>
      </c>
      <c r="CJ1074" s="4">
        <v>7.77</v>
      </c>
      <c r="CK1074" s="4">
        <v>11.65</v>
      </c>
      <c r="CL1074" s="4">
        <v>11.65</v>
      </c>
      <c r="CM1074" t="s">
        <v>136</v>
      </c>
      <c r="CN1074" t="s">
        <v>7958</v>
      </c>
      <c r="CO1074" t="s">
        <v>137</v>
      </c>
      <c r="CQ1074" t="s">
        <v>115</v>
      </c>
      <c r="CR1074" t="s">
        <v>138</v>
      </c>
      <c r="CS1074" t="s">
        <v>139</v>
      </c>
      <c r="CT1074" t="s">
        <v>138</v>
      </c>
      <c r="CU1074" t="s">
        <v>139</v>
      </c>
      <c r="CV1074" t="s">
        <v>138</v>
      </c>
      <c r="CW1074" t="s">
        <v>139</v>
      </c>
      <c r="CX1074" t="s">
        <v>7959</v>
      </c>
      <c r="CY1074" s="10">
        <v>16702347898</v>
      </c>
      <c r="CZ1074" t="s">
        <v>5079</v>
      </c>
      <c r="DA1074" t="s">
        <v>331</v>
      </c>
      <c r="DB1074" t="s">
        <v>138</v>
      </c>
      <c r="DC1074" t="s">
        <v>115</v>
      </c>
    </row>
    <row r="1075" spans="1:112" ht="14.45" customHeight="1" x14ac:dyDescent="0.25">
      <c r="A1075" t="s">
        <v>9152</v>
      </c>
      <c r="B1075" t="s">
        <v>248</v>
      </c>
      <c r="C1075" s="1">
        <v>45600</v>
      </c>
      <c r="D1075" s="1">
        <v>45653</v>
      </c>
      <c r="E1075" t="s">
        <v>114</v>
      </c>
      <c r="G1075" t="s">
        <v>115</v>
      </c>
      <c r="H1075" t="s">
        <v>115</v>
      </c>
      <c r="I1075" t="s">
        <v>115</v>
      </c>
      <c r="J1075" t="s">
        <v>701</v>
      </c>
      <c r="K1075" t="s">
        <v>702</v>
      </c>
      <c r="L1075" t="s">
        <v>703</v>
      </c>
      <c r="N1075" t="s">
        <v>128</v>
      </c>
      <c r="O1075" t="s">
        <v>120</v>
      </c>
      <c r="P1075" s="3">
        <v>96950</v>
      </c>
      <c r="Q1075" t="s">
        <v>121</v>
      </c>
      <c r="S1075" s="10">
        <v>16702340801</v>
      </c>
      <c r="U1075" t="s">
        <v>704</v>
      </c>
      <c r="V1075">
        <v>4441</v>
      </c>
      <c r="W1075" t="s">
        <v>123</v>
      </c>
      <c r="Y1075" t="s">
        <v>9153</v>
      </c>
      <c r="Z1075" t="s">
        <v>9154</v>
      </c>
      <c r="AA1075" t="s">
        <v>9155</v>
      </c>
      <c r="AB1075" t="s">
        <v>792</v>
      </c>
      <c r="AC1075" t="s">
        <v>9156</v>
      </c>
      <c r="AE1075" t="s">
        <v>119</v>
      </c>
      <c r="AF1075" t="s">
        <v>120</v>
      </c>
      <c r="AG1075" s="3">
        <v>96950</v>
      </c>
      <c r="AH1075" t="s">
        <v>121</v>
      </c>
      <c r="AJ1075" s="10">
        <v>16702340801</v>
      </c>
      <c r="AL1075" t="s">
        <v>9157</v>
      </c>
      <c r="BD1075" t="str">
        <f>"41-4012.00"</f>
        <v>41-4012.00</v>
      </c>
      <c r="BE1075" t="s">
        <v>709</v>
      </c>
      <c r="BF1075" t="s">
        <v>9158</v>
      </c>
      <c r="BG1075" t="s">
        <v>2885</v>
      </c>
      <c r="BH1075">
        <v>4</v>
      </c>
      <c r="BI1075">
        <v>4</v>
      </c>
      <c r="BJ1075" s="1">
        <v>45658</v>
      </c>
      <c r="BK1075" s="1">
        <v>46022</v>
      </c>
      <c r="BL1075" s="1">
        <v>45658</v>
      </c>
      <c r="BM1075" s="1">
        <v>46022</v>
      </c>
      <c r="BN1075">
        <v>40</v>
      </c>
      <c r="BO1075">
        <v>0</v>
      </c>
      <c r="BP1075">
        <v>8</v>
      </c>
      <c r="BQ1075">
        <v>8</v>
      </c>
      <c r="BR1075">
        <v>8</v>
      </c>
      <c r="BS1075">
        <v>8</v>
      </c>
      <c r="BT1075">
        <v>8</v>
      </c>
      <c r="BU1075">
        <v>0</v>
      </c>
      <c r="BV1075" t="str">
        <f>"8:00 AM"</f>
        <v>8:00 AM</v>
      </c>
      <c r="BW1075" t="str">
        <f>"5:00 PM"</f>
        <v>5:00 PM</v>
      </c>
      <c r="BX1075" t="s">
        <v>133</v>
      </c>
      <c r="BY1075">
        <v>0</v>
      </c>
      <c r="BZ1075">
        <v>12</v>
      </c>
      <c r="CA1075" t="s">
        <v>115</v>
      </c>
      <c r="CC1075" s="2" t="s">
        <v>9159</v>
      </c>
      <c r="CD1075" t="s">
        <v>9160</v>
      </c>
      <c r="CF1075" t="s">
        <v>119</v>
      </c>
      <c r="CG1075" t="s">
        <v>120</v>
      </c>
      <c r="CH1075" s="3">
        <v>96950</v>
      </c>
      <c r="CI1075" s="4">
        <v>8.94</v>
      </c>
      <c r="CJ1075" s="4">
        <v>9</v>
      </c>
      <c r="CK1075" s="4">
        <v>13.41</v>
      </c>
      <c r="CL1075" s="4">
        <v>13.5</v>
      </c>
      <c r="CM1075" t="s">
        <v>136</v>
      </c>
      <c r="CN1075" t="s">
        <v>139</v>
      </c>
      <c r="CO1075" t="s">
        <v>137</v>
      </c>
      <c r="CQ1075" t="s">
        <v>115</v>
      </c>
      <c r="CR1075" t="s">
        <v>138</v>
      </c>
      <c r="CS1075" t="s">
        <v>139</v>
      </c>
      <c r="CT1075" t="s">
        <v>138</v>
      </c>
      <c r="CU1075" t="s">
        <v>139</v>
      </c>
      <c r="CV1075" t="s">
        <v>138</v>
      </c>
      <c r="CW1075" t="s">
        <v>139</v>
      </c>
      <c r="CX1075" t="s">
        <v>9161</v>
      </c>
      <c r="CY1075" s="10">
        <v>16702340801</v>
      </c>
      <c r="CZ1075" t="s">
        <v>708</v>
      </c>
      <c r="DA1075" t="s">
        <v>139</v>
      </c>
      <c r="DB1075" t="s">
        <v>138</v>
      </c>
      <c r="DC1075" t="s">
        <v>115</v>
      </c>
    </row>
    <row r="1076" spans="1:112" ht="14.45" customHeight="1" x14ac:dyDescent="0.25">
      <c r="A1076" t="s">
        <v>9572</v>
      </c>
      <c r="B1076" t="s">
        <v>248</v>
      </c>
      <c r="C1076" s="1">
        <v>45610</v>
      </c>
      <c r="D1076" s="1">
        <v>45653</v>
      </c>
      <c r="E1076" t="s">
        <v>210</v>
      </c>
      <c r="F1076" s="1">
        <v>45656</v>
      </c>
      <c r="G1076" t="s">
        <v>115</v>
      </c>
      <c r="H1076" t="s">
        <v>115</v>
      </c>
      <c r="I1076" t="s">
        <v>115</v>
      </c>
      <c r="J1076" t="s">
        <v>813</v>
      </c>
      <c r="L1076" t="s">
        <v>9573</v>
      </c>
      <c r="M1076" t="s">
        <v>815</v>
      </c>
      <c r="N1076" t="s">
        <v>119</v>
      </c>
      <c r="O1076" t="s">
        <v>120</v>
      </c>
      <c r="P1076" s="3">
        <v>96950</v>
      </c>
      <c r="Q1076" t="s">
        <v>121</v>
      </c>
      <c r="R1076" t="s">
        <v>120</v>
      </c>
      <c r="S1076" s="10">
        <v>16702358763</v>
      </c>
      <c r="U1076" t="s">
        <v>816</v>
      </c>
      <c r="V1076">
        <v>56132</v>
      </c>
      <c r="W1076" t="s">
        <v>532</v>
      </c>
      <c r="X1076" t="s">
        <v>138</v>
      </c>
      <c r="Y1076" t="s">
        <v>817</v>
      </c>
      <c r="Z1076" t="s">
        <v>818</v>
      </c>
      <c r="AA1076" t="s">
        <v>819</v>
      </c>
      <c r="AB1076" t="s">
        <v>820</v>
      </c>
      <c r="AC1076" t="s">
        <v>9574</v>
      </c>
      <c r="AD1076" t="s">
        <v>9575</v>
      </c>
      <c r="AE1076" t="s">
        <v>119</v>
      </c>
      <c r="AF1076" t="s">
        <v>120</v>
      </c>
      <c r="AG1076" s="3">
        <v>96950</v>
      </c>
      <c r="AH1076" t="s">
        <v>121</v>
      </c>
      <c r="AJ1076" s="10">
        <v>16702358763</v>
      </c>
      <c r="AL1076" t="s">
        <v>822</v>
      </c>
      <c r="BD1076" t="str">
        <f>"13-2011.00"</f>
        <v>13-2011.00</v>
      </c>
      <c r="BE1076" t="s">
        <v>893</v>
      </c>
      <c r="BF1076" t="s">
        <v>9576</v>
      </c>
      <c r="BG1076" t="s">
        <v>201</v>
      </c>
      <c r="BH1076">
        <v>1</v>
      </c>
      <c r="BI1076">
        <v>1</v>
      </c>
      <c r="BJ1076" s="1">
        <v>45658</v>
      </c>
      <c r="BK1076" s="1">
        <v>46022</v>
      </c>
      <c r="BL1076" s="1">
        <v>45658</v>
      </c>
      <c r="BM1076" s="1">
        <v>46022</v>
      </c>
      <c r="BN1076">
        <v>35</v>
      </c>
      <c r="BO1076">
        <v>0</v>
      </c>
      <c r="BP1076">
        <v>7</v>
      </c>
      <c r="BQ1076">
        <v>7</v>
      </c>
      <c r="BR1076">
        <v>7</v>
      </c>
      <c r="BS1076">
        <v>7</v>
      </c>
      <c r="BT1076">
        <v>7</v>
      </c>
      <c r="BU1076">
        <v>0</v>
      </c>
      <c r="BV1076" t="str">
        <f>"9:00 AM"</f>
        <v>9:00 AM</v>
      </c>
      <c r="BW1076" t="str">
        <f>"5:00 PM"</f>
        <v>5:00 PM</v>
      </c>
      <c r="BX1076" t="s">
        <v>360</v>
      </c>
      <c r="BY1076">
        <v>0</v>
      </c>
      <c r="BZ1076">
        <v>24</v>
      </c>
      <c r="CA1076" t="s">
        <v>115</v>
      </c>
      <c r="CC1076" s="2" t="s">
        <v>9577</v>
      </c>
      <c r="CD1076" t="s">
        <v>9578</v>
      </c>
      <c r="CF1076" t="s">
        <v>119</v>
      </c>
      <c r="CG1076" t="s">
        <v>120</v>
      </c>
      <c r="CH1076" s="3">
        <v>96950</v>
      </c>
      <c r="CI1076" s="4">
        <v>17.48</v>
      </c>
      <c r="CJ1076" s="4">
        <v>17.48</v>
      </c>
      <c r="CK1076" s="4">
        <v>0</v>
      </c>
      <c r="CL1076" s="4">
        <v>0</v>
      </c>
      <c r="CM1076" t="s">
        <v>136</v>
      </c>
      <c r="CN1076" t="s">
        <v>331</v>
      </c>
      <c r="CO1076" t="s">
        <v>137</v>
      </c>
      <c r="CQ1076" t="s">
        <v>115</v>
      </c>
      <c r="CR1076" t="s">
        <v>138</v>
      </c>
      <c r="CS1076" t="s">
        <v>139</v>
      </c>
      <c r="CT1076" t="s">
        <v>139</v>
      </c>
      <c r="CU1076" t="s">
        <v>139</v>
      </c>
      <c r="CV1076" t="s">
        <v>138</v>
      </c>
      <c r="CW1076" t="s">
        <v>139</v>
      </c>
      <c r="CX1076" t="s">
        <v>240</v>
      </c>
      <c r="CY1076" s="10">
        <v>16702358763</v>
      </c>
      <c r="CZ1076" t="s">
        <v>826</v>
      </c>
      <c r="DA1076" t="s">
        <v>139</v>
      </c>
      <c r="DB1076" t="s">
        <v>138</v>
      </c>
      <c r="DC1076" t="s">
        <v>138</v>
      </c>
    </row>
    <row r="1077" spans="1:112" ht="14.45" customHeight="1" x14ac:dyDescent="0.25">
      <c r="A1077" t="s">
        <v>13198</v>
      </c>
      <c r="B1077" t="s">
        <v>158</v>
      </c>
      <c r="C1077" s="1">
        <v>45600</v>
      </c>
      <c r="D1077" s="1">
        <v>45653</v>
      </c>
      <c r="E1077" t="s">
        <v>210</v>
      </c>
      <c r="F1077" s="1">
        <v>45625</v>
      </c>
      <c r="G1077" t="s">
        <v>115</v>
      </c>
      <c r="H1077" t="s">
        <v>115</v>
      </c>
      <c r="I1077" t="s">
        <v>115</v>
      </c>
      <c r="J1077" t="s">
        <v>1268</v>
      </c>
      <c r="K1077" t="s">
        <v>1465</v>
      </c>
      <c r="L1077" t="s">
        <v>1466</v>
      </c>
      <c r="N1077" t="s">
        <v>128</v>
      </c>
      <c r="O1077" t="s">
        <v>120</v>
      </c>
      <c r="P1077" s="3">
        <v>96950</v>
      </c>
      <c r="Q1077" t="s">
        <v>121</v>
      </c>
      <c r="S1077" s="10">
        <v>16709893291</v>
      </c>
      <c r="U1077" t="s">
        <v>1271</v>
      </c>
      <c r="V1077">
        <v>56179</v>
      </c>
      <c r="W1077" t="s">
        <v>123</v>
      </c>
      <c r="Y1077" t="s">
        <v>1272</v>
      </c>
      <c r="Z1077" t="s">
        <v>1273</v>
      </c>
      <c r="AA1077" t="s">
        <v>1274</v>
      </c>
      <c r="AB1077" t="s">
        <v>1275</v>
      </c>
      <c r="AC1077" t="s">
        <v>1467</v>
      </c>
      <c r="AE1077" t="s">
        <v>128</v>
      </c>
      <c r="AF1077" t="s">
        <v>120</v>
      </c>
      <c r="AG1077" s="3">
        <v>96950</v>
      </c>
      <c r="AH1077" t="s">
        <v>121</v>
      </c>
      <c r="AJ1077" s="10">
        <v>16709893291</v>
      </c>
      <c r="AL1077" t="s">
        <v>13199</v>
      </c>
      <c r="BD1077" t="str">
        <f>"49-9071.00"</f>
        <v>49-9071.00</v>
      </c>
      <c r="BE1077" t="s">
        <v>169</v>
      </c>
      <c r="BF1077" t="s">
        <v>1468</v>
      </c>
      <c r="BG1077" t="s">
        <v>1469</v>
      </c>
      <c r="BH1077">
        <v>10</v>
      </c>
      <c r="BJ1077" s="1">
        <v>45627</v>
      </c>
      <c r="BK1077" s="1">
        <v>45991</v>
      </c>
      <c r="BN1077">
        <v>40</v>
      </c>
      <c r="BO1077">
        <v>0</v>
      </c>
      <c r="BP1077">
        <v>8</v>
      </c>
      <c r="BQ1077">
        <v>8</v>
      </c>
      <c r="BR1077">
        <v>8</v>
      </c>
      <c r="BS1077">
        <v>8</v>
      </c>
      <c r="BT1077">
        <v>8</v>
      </c>
      <c r="BU1077">
        <v>0</v>
      </c>
      <c r="BV1077" t="str">
        <f>"8:00 AM"</f>
        <v>8:00 AM</v>
      </c>
      <c r="BW1077" t="str">
        <f>"5:00 PM"</f>
        <v>5:00 PM</v>
      </c>
      <c r="BX1077" t="s">
        <v>133</v>
      </c>
      <c r="BY1077">
        <v>0</v>
      </c>
      <c r="BZ1077">
        <v>12</v>
      </c>
      <c r="CA1077" t="s">
        <v>115</v>
      </c>
      <c r="CC1077" t="s">
        <v>1470</v>
      </c>
      <c r="CD1077" t="s">
        <v>1471</v>
      </c>
      <c r="CF1077" t="s">
        <v>119</v>
      </c>
      <c r="CG1077" t="s">
        <v>120</v>
      </c>
      <c r="CH1077" s="3">
        <v>96950</v>
      </c>
      <c r="CI1077" s="4">
        <v>9.75</v>
      </c>
      <c r="CJ1077" s="4">
        <v>9.8000000000000007</v>
      </c>
      <c r="CK1077" s="4">
        <v>14.63</v>
      </c>
      <c r="CL1077" s="4">
        <v>14.7</v>
      </c>
      <c r="CM1077" t="s">
        <v>136</v>
      </c>
      <c r="CN1077" t="s">
        <v>139</v>
      </c>
      <c r="CO1077" t="s">
        <v>137</v>
      </c>
      <c r="CQ1077" t="s">
        <v>115</v>
      </c>
      <c r="CR1077" t="s">
        <v>138</v>
      </c>
      <c r="CS1077" t="s">
        <v>138</v>
      </c>
      <c r="CT1077" t="s">
        <v>138</v>
      </c>
      <c r="CU1077" t="s">
        <v>139</v>
      </c>
      <c r="CV1077" t="s">
        <v>138</v>
      </c>
      <c r="CW1077" t="s">
        <v>138</v>
      </c>
      <c r="CX1077" s="2" t="s">
        <v>13200</v>
      </c>
      <c r="CY1077" s="10">
        <v>16709893291</v>
      </c>
      <c r="CZ1077" t="s">
        <v>1277</v>
      </c>
      <c r="DA1077" t="s">
        <v>139</v>
      </c>
      <c r="DB1077" t="s">
        <v>138</v>
      </c>
      <c r="DC1077" t="s">
        <v>115</v>
      </c>
    </row>
    <row r="1078" spans="1:112" ht="14.45" customHeight="1" x14ac:dyDescent="0.25">
      <c r="A1078" t="s">
        <v>5687</v>
      </c>
      <c r="B1078" t="s">
        <v>248</v>
      </c>
      <c r="C1078" s="1">
        <v>45592</v>
      </c>
      <c r="D1078" s="1">
        <v>45656</v>
      </c>
      <c r="E1078" t="s">
        <v>210</v>
      </c>
      <c r="F1078" s="1">
        <v>45656</v>
      </c>
      <c r="G1078" t="s">
        <v>115</v>
      </c>
      <c r="H1078" t="s">
        <v>115</v>
      </c>
      <c r="I1078" t="s">
        <v>115</v>
      </c>
      <c r="J1078" t="s">
        <v>915</v>
      </c>
      <c r="L1078" t="s">
        <v>916</v>
      </c>
      <c r="M1078" t="s">
        <v>917</v>
      </c>
      <c r="N1078" t="s">
        <v>119</v>
      </c>
      <c r="O1078" t="s">
        <v>120</v>
      </c>
      <c r="P1078" s="3">
        <v>96950</v>
      </c>
      <c r="Q1078" t="s">
        <v>121</v>
      </c>
      <c r="S1078" s="10">
        <v>16702345828</v>
      </c>
      <c r="U1078" t="s">
        <v>918</v>
      </c>
      <c r="V1078">
        <v>2362</v>
      </c>
      <c r="W1078" t="s">
        <v>123</v>
      </c>
      <c r="Y1078" t="s">
        <v>919</v>
      </c>
      <c r="Z1078" t="s">
        <v>920</v>
      </c>
      <c r="AB1078" t="s">
        <v>295</v>
      </c>
      <c r="AC1078" t="s">
        <v>916</v>
      </c>
      <c r="AD1078" t="s">
        <v>917</v>
      </c>
      <c r="AE1078" t="s">
        <v>119</v>
      </c>
      <c r="AF1078" t="s">
        <v>120</v>
      </c>
      <c r="AG1078" s="3">
        <v>96950</v>
      </c>
      <c r="AH1078" t="s">
        <v>121</v>
      </c>
      <c r="AJ1078" s="10">
        <v>16702345828</v>
      </c>
      <c r="AL1078" t="s">
        <v>921</v>
      </c>
      <c r="AM1078" t="s">
        <v>400</v>
      </c>
      <c r="AN1078" t="s">
        <v>255</v>
      </c>
      <c r="AO1078" t="s">
        <v>922</v>
      </c>
      <c r="AQ1078" t="s">
        <v>5688</v>
      </c>
      <c r="AR1078" t="s">
        <v>924</v>
      </c>
      <c r="AS1078" t="s">
        <v>119</v>
      </c>
      <c r="AT1078" t="s">
        <v>120</v>
      </c>
      <c r="AU1078" s="3">
        <v>96950</v>
      </c>
      <c r="AV1078" t="s">
        <v>121</v>
      </c>
      <c r="AX1078">
        <v>16702872946</v>
      </c>
      <c r="AZ1078" t="s">
        <v>925</v>
      </c>
      <c r="BA1078" t="s">
        <v>926</v>
      </c>
      <c r="BD1078" t="str">
        <f>"17-3022.00"</f>
        <v>17-3022.00</v>
      </c>
      <c r="BE1078" t="s">
        <v>2760</v>
      </c>
      <c r="BF1078" t="s">
        <v>5689</v>
      </c>
      <c r="BG1078" t="s">
        <v>2762</v>
      </c>
      <c r="BH1078">
        <v>2</v>
      </c>
      <c r="BI1078">
        <v>2</v>
      </c>
      <c r="BJ1078" s="1">
        <v>45658</v>
      </c>
      <c r="BK1078" s="1">
        <v>46022</v>
      </c>
      <c r="BL1078" s="1">
        <v>45658</v>
      </c>
      <c r="BM1078" s="1">
        <v>46022</v>
      </c>
      <c r="BN1078">
        <v>40</v>
      </c>
      <c r="BO1078">
        <v>0</v>
      </c>
      <c r="BP1078">
        <v>8</v>
      </c>
      <c r="BQ1078">
        <v>8</v>
      </c>
      <c r="BR1078">
        <v>8</v>
      </c>
      <c r="BS1078">
        <v>8</v>
      </c>
      <c r="BT1078">
        <v>8</v>
      </c>
      <c r="BU1078">
        <v>0</v>
      </c>
      <c r="BV1078" t="str">
        <f>"8:00 AM"</f>
        <v>8:00 AM</v>
      </c>
      <c r="BW1078" t="str">
        <f>"5:00 PM"</f>
        <v>5:00 PM</v>
      </c>
      <c r="BX1078" t="s">
        <v>189</v>
      </c>
      <c r="BY1078">
        <v>0</v>
      </c>
      <c r="BZ1078">
        <v>24</v>
      </c>
      <c r="CA1078" t="s">
        <v>115</v>
      </c>
      <c r="CC1078" t="s">
        <v>191</v>
      </c>
      <c r="CD1078" t="s">
        <v>916</v>
      </c>
      <c r="CE1078" t="s">
        <v>917</v>
      </c>
      <c r="CF1078" t="s">
        <v>119</v>
      </c>
      <c r="CG1078" t="s">
        <v>120</v>
      </c>
      <c r="CH1078" s="3">
        <v>96950</v>
      </c>
      <c r="CI1078" s="4">
        <v>15.75</v>
      </c>
      <c r="CJ1078" s="4">
        <v>15.75</v>
      </c>
      <c r="CK1078" s="4">
        <v>23.63</v>
      </c>
      <c r="CL1078" s="4">
        <v>23.63</v>
      </c>
      <c r="CM1078" t="s">
        <v>136</v>
      </c>
      <c r="CN1078" t="s">
        <v>191</v>
      </c>
      <c r="CO1078" t="s">
        <v>137</v>
      </c>
      <c r="CQ1078" t="s">
        <v>115</v>
      </c>
      <c r="CR1078" t="s">
        <v>138</v>
      </c>
      <c r="CS1078" t="s">
        <v>139</v>
      </c>
      <c r="CT1078" t="s">
        <v>138</v>
      </c>
      <c r="CU1078" t="s">
        <v>139</v>
      </c>
      <c r="CV1078" t="s">
        <v>138</v>
      </c>
      <c r="CW1078" t="s">
        <v>139</v>
      </c>
      <c r="CX1078" t="s">
        <v>1499</v>
      </c>
      <c r="CY1078" s="10">
        <v>16702345828</v>
      </c>
      <c r="CZ1078" t="s">
        <v>921</v>
      </c>
      <c r="DA1078" t="s">
        <v>139</v>
      </c>
      <c r="DB1078" t="s">
        <v>138</v>
      </c>
      <c r="DC1078" t="s">
        <v>115</v>
      </c>
      <c r="DD1078" t="s">
        <v>255</v>
      </c>
      <c r="DE1078" t="s">
        <v>922</v>
      </c>
      <c r="DG1078" t="s">
        <v>926</v>
      </c>
      <c r="DH1078" t="s">
        <v>925</v>
      </c>
    </row>
    <row r="1079" spans="1:112" ht="14.45" customHeight="1" x14ac:dyDescent="0.25">
      <c r="A1079" t="s">
        <v>7495</v>
      </c>
      <c r="B1079" t="s">
        <v>113</v>
      </c>
      <c r="C1079" s="1">
        <v>45656</v>
      </c>
      <c r="D1079" s="1">
        <v>45656</v>
      </c>
      <c r="E1079" t="s">
        <v>114</v>
      </c>
      <c r="G1079" t="s">
        <v>115</v>
      </c>
      <c r="H1079" t="s">
        <v>115</v>
      </c>
      <c r="I1079" t="s">
        <v>115</v>
      </c>
      <c r="J1079" t="s">
        <v>6108</v>
      </c>
      <c r="K1079" t="s">
        <v>2636</v>
      </c>
      <c r="L1079" t="s">
        <v>5176</v>
      </c>
      <c r="M1079" t="s">
        <v>2638</v>
      </c>
      <c r="N1079" t="s">
        <v>128</v>
      </c>
      <c r="O1079" t="s">
        <v>120</v>
      </c>
      <c r="P1079" s="3">
        <v>96950</v>
      </c>
      <c r="Q1079" t="s">
        <v>121</v>
      </c>
      <c r="S1079" s="10">
        <v>16703236877</v>
      </c>
      <c r="U1079" t="s">
        <v>2639</v>
      </c>
      <c r="V1079">
        <v>621610</v>
      </c>
      <c r="W1079" t="s">
        <v>123</v>
      </c>
      <c r="Y1079" t="s">
        <v>1274</v>
      </c>
      <c r="Z1079" t="s">
        <v>2640</v>
      </c>
      <c r="AA1079" t="s">
        <v>276</v>
      </c>
      <c r="AB1079" t="s">
        <v>126</v>
      </c>
      <c r="AC1079" t="s">
        <v>2641</v>
      </c>
      <c r="AE1079" t="s">
        <v>2011</v>
      </c>
      <c r="AF1079" t="s">
        <v>707</v>
      </c>
      <c r="AG1079" s="3">
        <v>96931</v>
      </c>
      <c r="AH1079" t="s">
        <v>121</v>
      </c>
      <c r="AJ1079" s="10">
        <v>16716498746</v>
      </c>
      <c r="AK1079">
        <v>203</v>
      </c>
      <c r="AL1079" t="s">
        <v>2642</v>
      </c>
      <c r="BD1079" t="str">
        <f>"31-1122.00"</f>
        <v>31-1122.00</v>
      </c>
      <c r="BE1079" t="s">
        <v>6109</v>
      </c>
      <c r="BF1079" t="s">
        <v>6110</v>
      </c>
      <c r="BG1079" t="s">
        <v>6111</v>
      </c>
      <c r="BH1079">
        <v>3</v>
      </c>
      <c r="BJ1079" s="1">
        <v>45778</v>
      </c>
      <c r="BK1079" s="1">
        <v>46142</v>
      </c>
      <c r="BN1079">
        <v>40</v>
      </c>
      <c r="BO1079">
        <v>0</v>
      </c>
      <c r="BP1079">
        <v>8</v>
      </c>
      <c r="BQ1079">
        <v>8</v>
      </c>
      <c r="BR1079">
        <v>8</v>
      </c>
      <c r="BS1079">
        <v>8</v>
      </c>
      <c r="BT1079">
        <v>5</v>
      </c>
      <c r="BU1079">
        <v>3</v>
      </c>
      <c r="BV1079" t="str">
        <f>"8:30 AM"</f>
        <v>8:30 AM</v>
      </c>
      <c r="BW1079" t="str">
        <f>"5:30 PM"</f>
        <v>5:30 PM</v>
      </c>
      <c r="BX1079" t="s">
        <v>3749</v>
      </c>
      <c r="BY1079">
        <v>0</v>
      </c>
      <c r="BZ1079">
        <v>12</v>
      </c>
      <c r="CA1079" t="s">
        <v>115</v>
      </c>
      <c r="CC1079" t="s">
        <v>224</v>
      </c>
      <c r="CD1079" t="s">
        <v>5176</v>
      </c>
      <c r="CE1079" t="s">
        <v>2638</v>
      </c>
      <c r="CF1079" t="s">
        <v>128</v>
      </c>
      <c r="CG1079" t="s">
        <v>120</v>
      </c>
      <c r="CH1079" s="3">
        <v>96950</v>
      </c>
      <c r="CI1079" s="4">
        <v>11.4</v>
      </c>
      <c r="CJ1079" s="4">
        <v>11.4</v>
      </c>
      <c r="CM1079" t="s">
        <v>136</v>
      </c>
      <c r="CO1079" t="s">
        <v>137</v>
      </c>
      <c r="CQ1079" t="s">
        <v>115</v>
      </c>
      <c r="CR1079" t="s">
        <v>138</v>
      </c>
      <c r="CS1079" t="s">
        <v>139</v>
      </c>
      <c r="CT1079" t="s">
        <v>139</v>
      </c>
      <c r="CU1079" t="s">
        <v>139</v>
      </c>
      <c r="CV1079" t="s">
        <v>138</v>
      </c>
      <c r="CW1079" t="s">
        <v>139</v>
      </c>
      <c r="CX1079" t="s">
        <v>139</v>
      </c>
      <c r="CY1079" s="10">
        <v>16703236877</v>
      </c>
      <c r="CZ1079" t="s">
        <v>2646</v>
      </c>
      <c r="DA1079" t="s">
        <v>139</v>
      </c>
      <c r="DB1079" t="s">
        <v>138</v>
      </c>
      <c r="DC1079" t="s">
        <v>115</v>
      </c>
    </row>
    <row r="1080" spans="1:112" ht="14.45" customHeight="1" x14ac:dyDescent="0.25">
      <c r="A1080" t="s">
        <v>8280</v>
      </c>
      <c r="B1080" t="s">
        <v>113</v>
      </c>
      <c r="C1080" s="1">
        <v>45656</v>
      </c>
      <c r="D1080" s="1">
        <v>45656</v>
      </c>
      <c r="E1080" t="s">
        <v>114</v>
      </c>
      <c r="G1080" t="s">
        <v>115</v>
      </c>
      <c r="H1080" t="s">
        <v>115</v>
      </c>
      <c r="I1080" t="s">
        <v>115</v>
      </c>
      <c r="J1080" t="s">
        <v>7149</v>
      </c>
      <c r="K1080" t="s">
        <v>7150</v>
      </c>
      <c r="L1080" t="s">
        <v>2637</v>
      </c>
      <c r="M1080" t="s">
        <v>7151</v>
      </c>
      <c r="N1080" t="s">
        <v>128</v>
      </c>
      <c r="O1080" t="s">
        <v>120</v>
      </c>
      <c r="P1080" s="3">
        <v>96950</v>
      </c>
      <c r="Q1080" t="s">
        <v>121</v>
      </c>
      <c r="S1080" s="10">
        <v>16703236877</v>
      </c>
      <c r="U1080" t="s">
        <v>7152</v>
      </c>
      <c r="V1080">
        <v>621610</v>
      </c>
      <c r="W1080" t="s">
        <v>123</v>
      </c>
      <c r="Y1080" t="s">
        <v>1274</v>
      </c>
      <c r="Z1080" t="s">
        <v>2640</v>
      </c>
      <c r="AA1080" t="s">
        <v>276</v>
      </c>
      <c r="AB1080" t="s">
        <v>126</v>
      </c>
      <c r="AC1080" t="s">
        <v>2641</v>
      </c>
      <c r="AE1080" t="s">
        <v>2011</v>
      </c>
      <c r="AF1080" t="s">
        <v>707</v>
      </c>
      <c r="AG1080" s="3">
        <v>96931</v>
      </c>
      <c r="AH1080" t="s">
        <v>121</v>
      </c>
      <c r="AJ1080" s="10">
        <v>16716498746</v>
      </c>
      <c r="AK1080">
        <v>203</v>
      </c>
      <c r="AL1080" t="s">
        <v>2642</v>
      </c>
      <c r="BD1080" t="str">
        <f>"29-1141.00"</f>
        <v>29-1141.00</v>
      </c>
      <c r="BE1080" t="s">
        <v>258</v>
      </c>
      <c r="BF1080" t="s">
        <v>7153</v>
      </c>
      <c r="BG1080" t="s">
        <v>5036</v>
      </c>
      <c r="BH1080">
        <v>3</v>
      </c>
      <c r="BJ1080" s="1">
        <v>45778</v>
      </c>
      <c r="BK1080" s="1">
        <v>46142</v>
      </c>
      <c r="BN1080">
        <v>40</v>
      </c>
      <c r="BO1080">
        <v>0</v>
      </c>
      <c r="BP1080">
        <v>8</v>
      </c>
      <c r="BQ1080">
        <v>8</v>
      </c>
      <c r="BR1080">
        <v>8</v>
      </c>
      <c r="BS1080">
        <v>8</v>
      </c>
      <c r="BT1080">
        <v>5</v>
      </c>
      <c r="BU1080">
        <v>3</v>
      </c>
      <c r="BV1080" t="str">
        <f>"8:30 AM"</f>
        <v>8:30 AM</v>
      </c>
      <c r="BW1080" t="str">
        <f>"5:30 PM"</f>
        <v>5:30 PM</v>
      </c>
      <c r="BX1080" t="s">
        <v>240</v>
      </c>
      <c r="BY1080">
        <v>0</v>
      </c>
      <c r="BZ1080">
        <v>0</v>
      </c>
      <c r="CA1080" t="s">
        <v>115</v>
      </c>
      <c r="CC1080" s="2" t="s">
        <v>5037</v>
      </c>
      <c r="CD1080" t="s">
        <v>2637</v>
      </c>
      <c r="CE1080" t="s">
        <v>7151</v>
      </c>
      <c r="CF1080" t="s">
        <v>128</v>
      </c>
      <c r="CG1080" t="s">
        <v>120</v>
      </c>
      <c r="CH1080" s="3">
        <v>96950</v>
      </c>
      <c r="CI1080" s="4">
        <v>17.05</v>
      </c>
      <c r="CJ1080" s="4">
        <v>17.05</v>
      </c>
      <c r="CM1080" t="s">
        <v>136</v>
      </c>
      <c r="CO1080" t="s">
        <v>137</v>
      </c>
      <c r="CQ1080" t="s">
        <v>115</v>
      </c>
      <c r="CR1080" t="s">
        <v>138</v>
      </c>
      <c r="CS1080" t="s">
        <v>139</v>
      </c>
      <c r="CT1080" t="s">
        <v>139</v>
      </c>
      <c r="CU1080" t="s">
        <v>139</v>
      </c>
      <c r="CV1080" t="s">
        <v>138</v>
      </c>
      <c r="CW1080" t="s">
        <v>139</v>
      </c>
      <c r="CX1080" t="s">
        <v>139</v>
      </c>
      <c r="CY1080" s="10">
        <v>16703236877</v>
      </c>
      <c r="CZ1080" t="s">
        <v>7154</v>
      </c>
      <c r="DA1080" t="s">
        <v>139</v>
      </c>
      <c r="DB1080" t="s">
        <v>138</v>
      </c>
      <c r="DC1080" t="s">
        <v>115</v>
      </c>
    </row>
    <row r="1081" spans="1:112" ht="14.45" customHeight="1" x14ac:dyDescent="0.25">
      <c r="A1081" t="s">
        <v>8381</v>
      </c>
      <c r="B1081" t="s">
        <v>158</v>
      </c>
      <c r="C1081" s="1">
        <v>45581</v>
      </c>
      <c r="D1081" s="1">
        <v>45656</v>
      </c>
      <c r="E1081" t="s">
        <v>210</v>
      </c>
      <c r="F1081" s="1">
        <v>45564</v>
      </c>
      <c r="G1081" t="s">
        <v>115</v>
      </c>
      <c r="H1081" t="s">
        <v>115</v>
      </c>
      <c r="I1081" t="s">
        <v>115</v>
      </c>
      <c r="J1081" t="s">
        <v>2347</v>
      </c>
      <c r="K1081" t="s">
        <v>2347</v>
      </c>
      <c r="L1081" t="s">
        <v>3108</v>
      </c>
      <c r="M1081" t="s">
        <v>2355</v>
      </c>
      <c r="N1081" t="s">
        <v>128</v>
      </c>
      <c r="O1081" t="s">
        <v>120</v>
      </c>
      <c r="P1081" s="3">
        <v>96950</v>
      </c>
      <c r="Q1081" t="s">
        <v>121</v>
      </c>
      <c r="S1081" s="10">
        <v>16702356238</v>
      </c>
      <c r="U1081" t="s">
        <v>2351</v>
      </c>
      <c r="V1081">
        <v>56132</v>
      </c>
      <c r="W1081" t="s">
        <v>123</v>
      </c>
      <c r="Y1081" t="s">
        <v>2352</v>
      </c>
      <c r="Z1081" t="s">
        <v>2353</v>
      </c>
      <c r="AA1081" t="s">
        <v>2354</v>
      </c>
      <c r="AB1081" t="s">
        <v>2926</v>
      </c>
      <c r="AC1081" t="s">
        <v>3110</v>
      </c>
      <c r="AD1081" t="s">
        <v>3111</v>
      </c>
      <c r="AE1081" t="s">
        <v>128</v>
      </c>
      <c r="AF1081" t="s">
        <v>120</v>
      </c>
      <c r="AG1081" s="3">
        <v>96950</v>
      </c>
      <c r="AH1081" t="s">
        <v>121</v>
      </c>
      <c r="AJ1081" s="10">
        <v>16702356238</v>
      </c>
      <c r="AL1081" t="s">
        <v>3112</v>
      </c>
      <c r="BD1081" t="str">
        <f>"49-9099.00"</f>
        <v>49-9099.00</v>
      </c>
      <c r="BE1081" t="s">
        <v>1041</v>
      </c>
      <c r="BF1081" t="s">
        <v>8382</v>
      </c>
      <c r="BG1081" t="s">
        <v>2358</v>
      </c>
      <c r="BH1081">
        <v>8</v>
      </c>
      <c r="BJ1081" s="1">
        <v>45566</v>
      </c>
      <c r="BK1081" s="1">
        <v>45930</v>
      </c>
      <c r="BN1081">
        <v>35</v>
      </c>
      <c r="BO1081">
        <v>0</v>
      </c>
      <c r="BP1081">
        <v>7</v>
      </c>
      <c r="BQ1081">
        <v>7</v>
      </c>
      <c r="BR1081">
        <v>7</v>
      </c>
      <c r="BS1081">
        <v>7</v>
      </c>
      <c r="BT1081">
        <v>7</v>
      </c>
      <c r="BU1081">
        <v>0</v>
      </c>
      <c r="BV1081" t="str">
        <f>"8:00 AM"</f>
        <v>8:00 AM</v>
      </c>
      <c r="BW1081" t="str">
        <f>"4:00 PM"</f>
        <v>4:00 PM</v>
      </c>
      <c r="BX1081" t="s">
        <v>240</v>
      </c>
      <c r="BY1081">
        <v>0</v>
      </c>
      <c r="BZ1081">
        <v>3</v>
      </c>
      <c r="CA1081" t="s">
        <v>115</v>
      </c>
      <c r="CC1081" s="2" t="s">
        <v>8383</v>
      </c>
      <c r="CD1081" t="s">
        <v>3115</v>
      </c>
      <c r="CE1081" t="s">
        <v>3116</v>
      </c>
      <c r="CF1081" t="s">
        <v>128</v>
      </c>
      <c r="CG1081" t="s">
        <v>120</v>
      </c>
      <c r="CH1081" s="3">
        <v>96950</v>
      </c>
      <c r="CI1081" s="4">
        <v>10.02</v>
      </c>
      <c r="CJ1081" s="4">
        <v>10.02</v>
      </c>
      <c r="CK1081" s="4">
        <v>15.03</v>
      </c>
      <c r="CL1081" s="4">
        <v>15.03</v>
      </c>
      <c r="CM1081" t="s">
        <v>136</v>
      </c>
      <c r="CN1081" t="s">
        <v>191</v>
      </c>
      <c r="CO1081" t="s">
        <v>137</v>
      </c>
      <c r="CQ1081" t="s">
        <v>115</v>
      </c>
      <c r="CR1081" t="s">
        <v>138</v>
      </c>
      <c r="CS1081" t="s">
        <v>139</v>
      </c>
      <c r="CT1081" t="s">
        <v>138</v>
      </c>
      <c r="CU1081" t="s">
        <v>139</v>
      </c>
      <c r="CV1081" t="s">
        <v>138</v>
      </c>
      <c r="CW1081" t="s">
        <v>139</v>
      </c>
      <c r="CX1081" s="2" t="s">
        <v>1449</v>
      </c>
      <c r="CY1081" s="10">
        <v>16702356238</v>
      </c>
      <c r="CZ1081" t="s">
        <v>3112</v>
      </c>
      <c r="DA1081" t="s">
        <v>331</v>
      </c>
      <c r="DB1081" t="s">
        <v>138</v>
      </c>
      <c r="DC1081" t="s">
        <v>115</v>
      </c>
    </row>
    <row r="1082" spans="1:112" ht="14.45" customHeight="1" x14ac:dyDescent="0.25">
      <c r="A1082" t="s">
        <v>9162</v>
      </c>
      <c r="B1082" t="s">
        <v>248</v>
      </c>
      <c r="C1082" s="1">
        <v>45605</v>
      </c>
      <c r="D1082" s="1">
        <v>45656</v>
      </c>
      <c r="E1082" t="s">
        <v>114</v>
      </c>
      <c r="G1082" t="s">
        <v>115</v>
      </c>
      <c r="H1082" t="s">
        <v>115</v>
      </c>
      <c r="I1082" t="s">
        <v>115</v>
      </c>
      <c r="J1082" t="s">
        <v>1330</v>
      </c>
      <c r="L1082" t="s">
        <v>1331</v>
      </c>
      <c r="M1082" t="s">
        <v>1332</v>
      </c>
      <c r="N1082" t="s">
        <v>119</v>
      </c>
      <c r="O1082" t="s">
        <v>120</v>
      </c>
      <c r="P1082" s="3">
        <v>96950</v>
      </c>
      <c r="Q1082" t="s">
        <v>121</v>
      </c>
      <c r="S1082" s="10">
        <v>16707885235</v>
      </c>
      <c r="U1082" t="s">
        <v>1333</v>
      </c>
      <c r="V1082">
        <v>236116</v>
      </c>
      <c r="W1082" t="s">
        <v>123</v>
      </c>
      <c r="Y1082" t="s">
        <v>1334</v>
      </c>
      <c r="Z1082" t="s">
        <v>1335</v>
      </c>
      <c r="AA1082" t="s">
        <v>1336</v>
      </c>
      <c r="AB1082" t="s">
        <v>235</v>
      </c>
      <c r="AC1082" t="s">
        <v>1337</v>
      </c>
      <c r="AD1082" t="s">
        <v>1338</v>
      </c>
      <c r="AE1082" t="s">
        <v>119</v>
      </c>
      <c r="AF1082" t="s">
        <v>120</v>
      </c>
      <c r="AG1082" s="3">
        <v>96950</v>
      </c>
      <c r="AH1082" t="s">
        <v>121</v>
      </c>
      <c r="AJ1082" s="10">
        <v>16707885235</v>
      </c>
      <c r="AL1082" t="s">
        <v>1339</v>
      </c>
      <c r="BD1082" t="str">
        <f>"49-9071.00"</f>
        <v>49-9071.00</v>
      </c>
      <c r="BE1082" t="s">
        <v>169</v>
      </c>
      <c r="BF1082" t="s">
        <v>1340</v>
      </c>
      <c r="BG1082" t="s">
        <v>1341</v>
      </c>
      <c r="BH1082">
        <v>7</v>
      </c>
      <c r="BI1082">
        <v>7</v>
      </c>
      <c r="BJ1082" s="1">
        <v>45717</v>
      </c>
      <c r="BK1082" s="1">
        <v>46081</v>
      </c>
      <c r="BL1082" s="1">
        <v>45717</v>
      </c>
      <c r="BM1082" s="1">
        <v>46081</v>
      </c>
      <c r="BN1082">
        <v>35</v>
      </c>
      <c r="BO1082">
        <v>0</v>
      </c>
      <c r="BP1082">
        <v>7</v>
      </c>
      <c r="BQ1082">
        <v>7</v>
      </c>
      <c r="BR1082">
        <v>7</v>
      </c>
      <c r="BS1082">
        <v>7</v>
      </c>
      <c r="BT1082">
        <v>7</v>
      </c>
      <c r="BU1082">
        <v>0</v>
      </c>
      <c r="BV1082" t="str">
        <f>"8:00 AM"</f>
        <v>8:00 AM</v>
      </c>
      <c r="BW1082" t="str">
        <f>"4:00 PM"</f>
        <v>4:00 PM</v>
      </c>
      <c r="BX1082" t="s">
        <v>133</v>
      </c>
      <c r="BY1082">
        <v>0</v>
      </c>
      <c r="BZ1082">
        <v>24</v>
      </c>
      <c r="CA1082" t="s">
        <v>115</v>
      </c>
      <c r="CC1082" t="s">
        <v>1342</v>
      </c>
      <c r="CD1082" t="s">
        <v>1337</v>
      </c>
      <c r="CE1082" t="s">
        <v>1338</v>
      </c>
      <c r="CF1082" t="s">
        <v>119</v>
      </c>
      <c r="CG1082" t="s">
        <v>120</v>
      </c>
      <c r="CH1082" s="3">
        <v>96950</v>
      </c>
      <c r="CI1082" s="4">
        <v>9.75</v>
      </c>
      <c r="CJ1082" s="4">
        <v>9.75</v>
      </c>
      <c r="CK1082" s="4">
        <v>14.63</v>
      </c>
      <c r="CL1082" s="4">
        <v>14.63</v>
      </c>
      <c r="CM1082" t="s">
        <v>136</v>
      </c>
      <c r="CN1082" t="s">
        <v>1343</v>
      </c>
      <c r="CO1082" t="s">
        <v>137</v>
      </c>
      <c r="CQ1082" t="s">
        <v>115</v>
      </c>
      <c r="CR1082" t="s">
        <v>138</v>
      </c>
      <c r="CS1082" t="s">
        <v>138</v>
      </c>
      <c r="CT1082" t="s">
        <v>138</v>
      </c>
      <c r="CU1082" t="s">
        <v>139</v>
      </c>
      <c r="CV1082" t="s">
        <v>138</v>
      </c>
      <c r="CW1082" t="s">
        <v>138</v>
      </c>
      <c r="CX1082" t="s">
        <v>9163</v>
      </c>
      <c r="CY1082" s="10">
        <v>16707885235</v>
      </c>
      <c r="CZ1082" t="s">
        <v>1339</v>
      </c>
      <c r="DA1082" t="s">
        <v>139</v>
      </c>
      <c r="DB1082" t="s">
        <v>138</v>
      </c>
      <c r="DC1082" t="s">
        <v>115</v>
      </c>
    </row>
    <row r="1083" spans="1:112" ht="14.45" customHeight="1" x14ac:dyDescent="0.25">
      <c r="A1083" t="s">
        <v>9829</v>
      </c>
      <c r="B1083" t="s">
        <v>158</v>
      </c>
      <c r="C1083" s="1">
        <v>45595</v>
      </c>
      <c r="D1083" s="1">
        <v>45656</v>
      </c>
      <c r="E1083" t="s">
        <v>114</v>
      </c>
      <c r="G1083" t="s">
        <v>115</v>
      </c>
      <c r="H1083" t="s">
        <v>115</v>
      </c>
      <c r="I1083" t="s">
        <v>115</v>
      </c>
      <c r="J1083" t="s">
        <v>3939</v>
      </c>
      <c r="K1083" t="s">
        <v>3940</v>
      </c>
      <c r="L1083" t="s">
        <v>3941</v>
      </c>
      <c r="M1083" t="s">
        <v>3942</v>
      </c>
      <c r="N1083" t="s">
        <v>128</v>
      </c>
      <c r="O1083" t="s">
        <v>120</v>
      </c>
      <c r="P1083" s="3">
        <v>96950</v>
      </c>
      <c r="Q1083" t="s">
        <v>121</v>
      </c>
      <c r="S1083" s="10">
        <v>16702876661</v>
      </c>
      <c r="U1083" t="s">
        <v>3943</v>
      </c>
      <c r="V1083">
        <v>812112</v>
      </c>
      <c r="W1083" t="s">
        <v>123</v>
      </c>
      <c r="Y1083" t="s">
        <v>308</v>
      </c>
      <c r="Z1083" t="s">
        <v>309</v>
      </c>
      <c r="AB1083" t="s">
        <v>3944</v>
      </c>
      <c r="AC1083" t="s">
        <v>3941</v>
      </c>
      <c r="AD1083" t="s">
        <v>8314</v>
      </c>
      <c r="AE1083" t="s">
        <v>128</v>
      </c>
      <c r="AF1083" t="s">
        <v>120</v>
      </c>
      <c r="AG1083" s="3">
        <v>96950</v>
      </c>
      <c r="AH1083" t="s">
        <v>121</v>
      </c>
      <c r="AJ1083" s="10">
        <v>16702876661</v>
      </c>
      <c r="AL1083" t="s">
        <v>3945</v>
      </c>
      <c r="BD1083" t="str">
        <f>"31-9011.00"</f>
        <v>31-9011.00</v>
      </c>
      <c r="BE1083" t="s">
        <v>671</v>
      </c>
      <c r="BF1083" t="s">
        <v>8315</v>
      </c>
      <c r="BG1083" t="s">
        <v>3947</v>
      </c>
      <c r="BH1083">
        <v>4</v>
      </c>
      <c r="BJ1083" s="1">
        <v>45627</v>
      </c>
      <c r="BK1083" s="1">
        <v>45930</v>
      </c>
      <c r="BN1083">
        <v>35</v>
      </c>
      <c r="BO1083">
        <v>7</v>
      </c>
      <c r="BP1083">
        <v>0</v>
      </c>
      <c r="BQ1083">
        <v>0</v>
      </c>
      <c r="BR1083">
        <v>7</v>
      </c>
      <c r="BS1083">
        <v>7</v>
      </c>
      <c r="BT1083">
        <v>7</v>
      </c>
      <c r="BU1083">
        <v>7</v>
      </c>
      <c r="BV1083" t="str">
        <f>"12:00 PM"</f>
        <v>12:00 PM</v>
      </c>
      <c r="BW1083" t="str">
        <f>"7:00 PM"</f>
        <v>7:00 PM</v>
      </c>
      <c r="BX1083" t="s">
        <v>240</v>
      </c>
      <c r="BY1083">
        <v>0</v>
      </c>
      <c r="BZ1083">
        <v>12</v>
      </c>
      <c r="CA1083" t="s">
        <v>115</v>
      </c>
      <c r="CC1083" t="s">
        <v>3948</v>
      </c>
      <c r="CD1083" t="s">
        <v>3941</v>
      </c>
      <c r="CE1083" t="s">
        <v>3942</v>
      </c>
      <c r="CF1083" t="s">
        <v>306</v>
      </c>
      <c r="CG1083" t="s">
        <v>120</v>
      </c>
      <c r="CH1083" s="3">
        <v>96950</v>
      </c>
      <c r="CI1083" s="4">
        <v>12.37</v>
      </c>
      <c r="CJ1083" s="4">
        <v>12.37</v>
      </c>
      <c r="CK1083" s="4">
        <v>18.559999999999999</v>
      </c>
      <c r="CL1083" s="4">
        <v>18.559999999999999</v>
      </c>
      <c r="CM1083" t="s">
        <v>136</v>
      </c>
      <c r="CN1083" t="s">
        <v>139</v>
      </c>
      <c r="CO1083" t="s">
        <v>137</v>
      </c>
      <c r="CQ1083" t="s">
        <v>115</v>
      </c>
      <c r="CR1083" t="s">
        <v>138</v>
      </c>
      <c r="CS1083" t="s">
        <v>139</v>
      </c>
      <c r="CT1083" t="s">
        <v>138</v>
      </c>
      <c r="CU1083" t="s">
        <v>139</v>
      </c>
      <c r="CV1083" t="s">
        <v>138</v>
      </c>
      <c r="CW1083" t="s">
        <v>139</v>
      </c>
      <c r="CX1083" t="s">
        <v>9830</v>
      </c>
      <c r="CY1083" s="10">
        <v>16702876661</v>
      </c>
      <c r="CZ1083" t="s">
        <v>3945</v>
      </c>
      <c r="DA1083" t="s">
        <v>139</v>
      </c>
      <c r="DB1083" t="s">
        <v>138</v>
      </c>
      <c r="DC1083" t="s">
        <v>115</v>
      </c>
    </row>
    <row r="1084" spans="1:112" ht="14.45" customHeight="1" x14ac:dyDescent="0.25">
      <c r="A1084" t="s">
        <v>10523</v>
      </c>
      <c r="B1084" t="s">
        <v>248</v>
      </c>
      <c r="C1084" s="1">
        <v>45609</v>
      </c>
      <c r="D1084" s="1">
        <v>45656</v>
      </c>
      <c r="E1084" t="s">
        <v>210</v>
      </c>
      <c r="F1084" s="1">
        <v>45715</v>
      </c>
      <c r="G1084" t="s">
        <v>115</v>
      </c>
      <c r="H1084" t="s">
        <v>115</v>
      </c>
      <c r="I1084" t="s">
        <v>115</v>
      </c>
      <c r="J1084" t="s">
        <v>7545</v>
      </c>
      <c r="L1084" t="s">
        <v>7546</v>
      </c>
      <c r="M1084" t="s">
        <v>7547</v>
      </c>
      <c r="N1084" t="s">
        <v>119</v>
      </c>
      <c r="O1084" t="s">
        <v>120</v>
      </c>
      <c r="P1084" s="3">
        <v>96950</v>
      </c>
      <c r="Q1084" t="s">
        <v>121</v>
      </c>
      <c r="S1084" s="10">
        <v>16702347898</v>
      </c>
      <c r="U1084" t="s">
        <v>5074</v>
      </c>
      <c r="V1084">
        <v>531110</v>
      </c>
      <c r="W1084" t="s">
        <v>123</v>
      </c>
      <c r="Y1084" t="s">
        <v>2840</v>
      </c>
      <c r="Z1084" t="s">
        <v>354</v>
      </c>
      <c r="AA1084" t="s">
        <v>3796</v>
      </c>
      <c r="AB1084" t="s">
        <v>235</v>
      </c>
      <c r="AC1084" t="s">
        <v>7546</v>
      </c>
      <c r="AE1084" t="s">
        <v>119</v>
      </c>
      <c r="AF1084" t="s">
        <v>120</v>
      </c>
      <c r="AG1084" s="3">
        <v>96950</v>
      </c>
      <c r="AH1084" t="s">
        <v>121</v>
      </c>
      <c r="AJ1084" s="10">
        <v>16702347898</v>
      </c>
      <c r="AL1084" t="s">
        <v>5079</v>
      </c>
      <c r="BD1084" t="str">
        <f>"49-9071.00"</f>
        <v>49-9071.00</v>
      </c>
      <c r="BE1084" t="s">
        <v>169</v>
      </c>
      <c r="BF1084" t="s">
        <v>7548</v>
      </c>
      <c r="BG1084" t="s">
        <v>7549</v>
      </c>
      <c r="BH1084">
        <v>3</v>
      </c>
      <c r="BI1084">
        <v>3</v>
      </c>
      <c r="BJ1084" s="1">
        <v>45717</v>
      </c>
      <c r="BK1084" s="1">
        <v>46081</v>
      </c>
      <c r="BL1084" s="1">
        <v>45717</v>
      </c>
      <c r="BM1084" s="1">
        <v>46081</v>
      </c>
      <c r="BN1084">
        <v>35</v>
      </c>
      <c r="BO1084">
        <v>0</v>
      </c>
      <c r="BP1084">
        <v>7</v>
      </c>
      <c r="BQ1084">
        <v>7</v>
      </c>
      <c r="BR1084">
        <v>7</v>
      </c>
      <c r="BS1084">
        <v>7</v>
      </c>
      <c r="BT1084">
        <v>7</v>
      </c>
      <c r="BU1084">
        <v>0</v>
      </c>
      <c r="BV1084" t="str">
        <f>"8:00 AM"</f>
        <v>8:00 AM</v>
      </c>
      <c r="BW1084" t="str">
        <f>"4:00 PM"</f>
        <v>4:00 PM</v>
      </c>
      <c r="BX1084" t="s">
        <v>133</v>
      </c>
      <c r="BY1084">
        <v>0</v>
      </c>
      <c r="BZ1084">
        <v>12</v>
      </c>
      <c r="CA1084" t="s">
        <v>115</v>
      </c>
      <c r="CC1084" t="s">
        <v>9561</v>
      </c>
      <c r="CD1084" t="s">
        <v>5387</v>
      </c>
      <c r="CF1084" t="s">
        <v>377</v>
      </c>
      <c r="CG1084" t="s">
        <v>120</v>
      </c>
      <c r="CH1084" s="3">
        <v>96951</v>
      </c>
      <c r="CI1084" s="4">
        <v>9.75</v>
      </c>
      <c r="CJ1084" s="4">
        <v>9.75</v>
      </c>
      <c r="CK1084" s="4">
        <v>14.62</v>
      </c>
      <c r="CL1084" s="4">
        <v>14.62</v>
      </c>
      <c r="CM1084" t="s">
        <v>136</v>
      </c>
      <c r="CN1084" t="s">
        <v>5084</v>
      </c>
      <c r="CO1084" t="s">
        <v>137</v>
      </c>
      <c r="CQ1084" t="s">
        <v>115</v>
      </c>
      <c r="CR1084" t="s">
        <v>138</v>
      </c>
      <c r="CS1084" t="s">
        <v>139</v>
      </c>
      <c r="CT1084" t="s">
        <v>138</v>
      </c>
      <c r="CU1084" t="s">
        <v>139</v>
      </c>
      <c r="CV1084" t="s">
        <v>138</v>
      </c>
      <c r="CW1084" t="s">
        <v>139</v>
      </c>
      <c r="CX1084" t="s">
        <v>6495</v>
      </c>
      <c r="CY1084" s="10">
        <v>16702347898</v>
      </c>
      <c r="CZ1084" t="s">
        <v>5079</v>
      </c>
      <c r="DA1084" t="s">
        <v>331</v>
      </c>
      <c r="DB1084" t="s">
        <v>138</v>
      </c>
      <c r="DC1084" t="s">
        <v>115</v>
      </c>
    </row>
    <row r="1085" spans="1:112" ht="14.45" customHeight="1" x14ac:dyDescent="0.25">
      <c r="A1085" t="s">
        <v>10744</v>
      </c>
      <c r="B1085" t="s">
        <v>248</v>
      </c>
      <c r="C1085" s="1">
        <v>45563</v>
      </c>
      <c r="D1085" s="1">
        <v>45656</v>
      </c>
      <c r="E1085" t="s">
        <v>114</v>
      </c>
      <c r="G1085" t="s">
        <v>115</v>
      </c>
      <c r="H1085" t="s">
        <v>115</v>
      </c>
      <c r="I1085" t="s">
        <v>115</v>
      </c>
      <c r="J1085" t="s">
        <v>6269</v>
      </c>
      <c r="K1085" t="s">
        <v>5743</v>
      </c>
      <c r="L1085" t="s">
        <v>6270</v>
      </c>
      <c r="N1085" t="s">
        <v>128</v>
      </c>
      <c r="O1085" t="s">
        <v>120</v>
      </c>
      <c r="P1085" s="3">
        <v>96950</v>
      </c>
      <c r="Q1085" t="s">
        <v>121</v>
      </c>
      <c r="R1085" t="s">
        <v>2984</v>
      </c>
      <c r="S1085" s="10">
        <v>16709899218</v>
      </c>
      <c r="U1085" t="s">
        <v>2980</v>
      </c>
      <c r="V1085">
        <v>561320</v>
      </c>
      <c r="W1085" t="s">
        <v>532</v>
      </c>
      <c r="X1085" t="s">
        <v>138</v>
      </c>
      <c r="Y1085" t="s">
        <v>2989</v>
      </c>
      <c r="Z1085" t="s">
        <v>2990</v>
      </c>
      <c r="AA1085" t="s">
        <v>2523</v>
      </c>
      <c r="AB1085" t="s">
        <v>6271</v>
      </c>
      <c r="AC1085" t="s">
        <v>6270</v>
      </c>
      <c r="AE1085" t="s">
        <v>128</v>
      </c>
      <c r="AF1085" t="s">
        <v>120</v>
      </c>
      <c r="AG1085" s="3">
        <v>96950</v>
      </c>
      <c r="AH1085" t="s">
        <v>121</v>
      </c>
      <c r="AI1085" t="s">
        <v>2984</v>
      </c>
      <c r="AJ1085" s="10">
        <v>16709899218</v>
      </c>
      <c r="AL1085" t="s">
        <v>2985</v>
      </c>
      <c r="BD1085" t="str">
        <f>"49-9071.00"</f>
        <v>49-9071.00</v>
      </c>
      <c r="BE1085" t="s">
        <v>169</v>
      </c>
      <c r="BF1085" t="s">
        <v>6272</v>
      </c>
      <c r="BG1085" t="s">
        <v>1469</v>
      </c>
      <c r="BH1085">
        <v>10</v>
      </c>
      <c r="BI1085">
        <v>10</v>
      </c>
      <c r="BJ1085" s="1">
        <v>45658</v>
      </c>
      <c r="BK1085" s="1">
        <v>46022</v>
      </c>
      <c r="BL1085" s="1">
        <v>45658</v>
      </c>
      <c r="BM1085" s="1">
        <v>46022</v>
      </c>
      <c r="BN1085">
        <v>35</v>
      </c>
      <c r="BO1085">
        <v>0</v>
      </c>
      <c r="BP1085">
        <v>7</v>
      </c>
      <c r="BQ1085">
        <v>7</v>
      </c>
      <c r="BR1085">
        <v>7</v>
      </c>
      <c r="BS1085">
        <v>7</v>
      </c>
      <c r="BT1085">
        <v>7</v>
      </c>
      <c r="BU1085">
        <v>0</v>
      </c>
      <c r="BV1085" t="str">
        <f>"8:00 AM"</f>
        <v>8:00 AM</v>
      </c>
      <c r="BW1085" t="str">
        <f>"4:00 PM"</f>
        <v>4:00 PM</v>
      </c>
      <c r="BX1085" t="s">
        <v>240</v>
      </c>
      <c r="BY1085">
        <v>0</v>
      </c>
      <c r="BZ1085">
        <v>12</v>
      </c>
      <c r="CA1085" t="s">
        <v>115</v>
      </c>
      <c r="CC1085" t="s">
        <v>6273</v>
      </c>
      <c r="CD1085" t="s">
        <v>10745</v>
      </c>
      <c r="CF1085" t="s">
        <v>128</v>
      </c>
      <c r="CG1085" t="s">
        <v>120</v>
      </c>
      <c r="CH1085" s="3">
        <v>96950</v>
      </c>
      <c r="CI1085" s="4">
        <v>9.75</v>
      </c>
      <c r="CJ1085" s="4">
        <v>9.75</v>
      </c>
      <c r="CK1085" s="4">
        <v>14.62</v>
      </c>
      <c r="CL1085" s="4">
        <v>14.62</v>
      </c>
      <c r="CM1085" t="s">
        <v>136</v>
      </c>
      <c r="CN1085" t="s">
        <v>449</v>
      </c>
      <c r="CO1085" t="s">
        <v>137</v>
      </c>
      <c r="CQ1085" t="s">
        <v>115</v>
      </c>
      <c r="CR1085" t="s">
        <v>138</v>
      </c>
      <c r="CS1085" t="s">
        <v>138</v>
      </c>
      <c r="CT1085" t="s">
        <v>138</v>
      </c>
      <c r="CU1085" t="s">
        <v>139</v>
      </c>
      <c r="CV1085" t="s">
        <v>138</v>
      </c>
      <c r="CW1085" t="s">
        <v>138</v>
      </c>
      <c r="CX1085" t="s">
        <v>6059</v>
      </c>
      <c r="CY1085" s="10">
        <v>16709899218</v>
      </c>
      <c r="CZ1085" t="s">
        <v>2985</v>
      </c>
      <c r="DA1085" t="s">
        <v>139</v>
      </c>
      <c r="DB1085" t="s">
        <v>138</v>
      </c>
      <c r="DC1085" t="s">
        <v>138</v>
      </c>
      <c r="DD1085" t="s">
        <v>2981</v>
      </c>
      <c r="DE1085" t="s">
        <v>2982</v>
      </c>
      <c r="DF1085" t="s">
        <v>149</v>
      </c>
      <c r="DG1085" t="s">
        <v>11662</v>
      </c>
      <c r="DH1085" t="s">
        <v>2985</v>
      </c>
    </row>
    <row r="1086" spans="1:112" ht="14.45" customHeight="1" x14ac:dyDescent="0.25">
      <c r="A1086" t="s">
        <v>11082</v>
      </c>
      <c r="B1086" t="s">
        <v>248</v>
      </c>
      <c r="C1086" s="1">
        <v>45599</v>
      </c>
      <c r="D1086" s="1">
        <v>45656</v>
      </c>
      <c r="E1086" t="s">
        <v>210</v>
      </c>
      <c r="F1086" s="1">
        <v>45656</v>
      </c>
      <c r="G1086" t="s">
        <v>115</v>
      </c>
      <c r="H1086" t="s">
        <v>115</v>
      </c>
      <c r="I1086" t="s">
        <v>115</v>
      </c>
      <c r="J1086" t="s">
        <v>915</v>
      </c>
      <c r="L1086" t="s">
        <v>916</v>
      </c>
      <c r="M1086" t="s">
        <v>917</v>
      </c>
      <c r="N1086" t="s">
        <v>119</v>
      </c>
      <c r="O1086" t="s">
        <v>120</v>
      </c>
      <c r="P1086" s="3">
        <v>96950</v>
      </c>
      <c r="Q1086" t="s">
        <v>121</v>
      </c>
      <c r="S1086" s="10">
        <v>16702345828</v>
      </c>
      <c r="U1086" t="s">
        <v>918</v>
      </c>
      <c r="V1086">
        <v>2389</v>
      </c>
      <c r="W1086" t="s">
        <v>123</v>
      </c>
      <c r="Y1086" t="s">
        <v>919</v>
      </c>
      <c r="Z1086" t="s">
        <v>920</v>
      </c>
      <c r="AB1086" t="s">
        <v>295</v>
      </c>
      <c r="AC1086" t="s">
        <v>916</v>
      </c>
      <c r="AD1086" t="s">
        <v>917</v>
      </c>
      <c r="AE1086" t="s">
        <v>119</v>
      </c>
      <c r="AF1086" t="s">
        <v>120</v>
      </c>
      <c r="AG1086" s="3">
        <v>96950</v>
      </c>
      <c r="AH1086" t="s">
        <v>121</v>
      </c>
      <c r="AJ1086" s="10">
        <v>16702345828</v>
      </c>
      <c r="AL1086" t="s">
        <v>921</v>
      </c>
      <c r="AM1086" t="s">
        <v>400</v>
      </c>
      <c r="AN1086" t="s">
        <v>255</v>
      </c>
      <c r="AO1086" t="s">
        <v>922</v>
      </c>
      <c r="AQ1086" t="s">
        <v>923</v>
      </c>
      <c r="AR1086" t="s">
        <v>924</v>
      </c>
      <c r="AS1086" t="s">
        <v>119</v>
      </c>
      <c r="AT1086" t="s">
        <v>120</v>
      </c>
      <c r="AU1086" s="3">
        <v>96950</v>
      </c>
      <c r="AV1086" t="s">
        <v>121</v>
      </c>
      <c r="AX1086">
        <v>16702872946</v>
      </c>
      <c r="AZ1086" t="s">
        <v>925</v>
      </c>
      <c r="BA1086" t="s">
        <v>926</v>
      </c>
      <c r="BD1086" t="str">
        <f>"53-3032.00"</f>
        <v>53-3032.00</v>
      </c>
      <c r="BE1086" t="s">
        <v>2554</v>
      </c>
      <c r="BF1086" t="s">
        <v>6598</v>
      </c>
      <c r="BG1086" t="s">
        <v>4356</v>
      </c>
      <c r="BH1086">
        <v>2</v>
      </c>
      <c r="BI1086">
        <v>2</v>
      </c>
      <c r="BJ1086" s="1">
        <v>45658</v>
      </c>
      <c r="BK1086" s="1">
        <v>46022</v>
      </c>
      <c r="BL1086" s="1">
        <v>45658</v>
      </c>
      <c r="BM1086" s="1">
        <v>46022</v>
      </c>
      <c r="BN1086">
        <v>40</v>
      </c>
      <c r="BO1086">
        <v>0</v>
      </c>
      <c r="BP1086">
        <v>8</v>
      </c>
      <c r="BQ1086">
        <v>8</v>
      </c>
      <c r="BR1086">
        <v>8</v>
      </c>
      <c r="BS1086">
        <v>8</v>
      </c>
      <c r="BT1086">
        <v>8</v>
      </c>
      <c r="BU1086">
        <v>0</v>
      </c>
      <c r="BV1086" t="str">
        <f>"8:00 AM"</f>
        <v>8:00 AM</v>
      </c>
      <c r="BW1086" t="str">
        <f>"5:00 PM"</f>
        <v>5:00 PM</v>
      </c>
      <c r="BX1086" t="s">
        <v>240</v>
      </c>
      <c r="BY1086">
        <v>0</v>
      </c>
      <c r="BZ1086">
        <v>12</v>
      </c>
      <c r="CA1086" t="s">
        <v>115</v>
      </c>
      <c r="CC1086" t="s">
        <v>6599</v>
      </c>
      <c r="CD1086" t="s">
        <v>916</v>
      </c>
      <c r="CE1086" t="s">
        <v>917</v>
      </c>
      <c r="CF1086" t="s">
        <v>119</v>
      </c>
      <c r="CG1086" t="s">
        <v>120</v>
      </c>
      <c r="CH1086" s="3">
        <v>96950</v>
      </c>
      <c r="CI1086" s="4">
        <v>11.31</v>
      </c>
      <c r="CJ1086" s="4">
        <v>11.31</v>
      </c>
      <c r="CK1086" s="4">
        <v>16.97</v>
      </c>
      <c r="CL1086" s="4">
        <v>16.97</v>
      </c>
      <c r="CM1086" t="s">
        <v>136</v>
      </c>
      <c r="CN1086" t="s">
        <v>191</v>
      </c>
      <c r="CO1086" t="s">
        <v>137</v>
      </c>
      <c r="CQ1086" t="s">
        <v>115</v>
      </c>
      <c r="CR1086" t="s">
        <v>138</v>
      </c>
      <c r="CS1086" t="s">
        <v>139</v>
      </c>
      <c r="CT1086" t="s">
        <v>138</v>
      </c>
      <c r="CU1086" t="s">
        <v>139</v>
      </c>
      <c r="CV1086" t="s">
        <v>138</v>
      </c>
      <c r="CW1086" t="s">
        <v>139</v>
      </c>
      <c r="CX1086" t="s">
        <v>1499</v>
      </c>
      <c r="CY1086" s="10">
        <v>16792345828</v>
      </c>
      <c r="CZ1086" t="s">
        <v>921</v>
      </c>
      <c r="DA1086" t="s">
        <v>139</v>
      </c>
      <c r="DB1086" t="s">
        <v>138</v>
      </c>
      <c r="DC1086" t="s">
        <v>115</v>
      </c>
      <c r="DD1086" t="s">
        <v>255</v>
      </c>
      <c r="DE1086" t="s">
        <v>922</v>
      </c>
      <c r="DG1086" t="s">
        <v>926</v>
      </c>
      <c r="DH1086" t="s">
        <v>925</v>
      </c>
    </row>
    <row r="1087" spans="1:112" ht="14.45" customHeight="1" x14ac:dyDescent="0.25">
      <c r="A1087" t="s">
        <v>11242</v>
      </c>
      <c r="B1087" t="s">
        <v>113</v>
      </c>
      <c r="C1087" s="1">
        <v>45594</v>
      </c>
      <c r="D1087" s="1">
        <v>45656</v>
      </c>
      <c r="E1087" t="s">
        <v>210</v>
      </c>
      <c r="F1087" s="1">
        <v>45656</v>
      </c>
      <c r="G1087" t="s">
        <v>138</v>
      </c>
      <c r="H1087" t="s">
        <v>115</v>
      </c>
      <c r="I1087" t="s">
        <v>115</v>
      </c>
      <c r="J1087" t="s">
        <v>627</v>
      </c>
      <c r="K1087" t="s">
        <v>628</v>
      </c>
      <c r="L1087" t="s">
        <v>3394</v>
      </c>
      <c r="M1087" t="s">
        <v>2910</v>
      </c>
      <c r="N1087" t="s">
        <v>128</v>
      </c>
      <c r="O1087" t="s">
        <v>120</v>
      </c>
      <c r="P1087" s="3">
        <v>96950</v>
      </c>
      <c r="Q1087" t="s">
        <v>121</v>
      </c>
      <c r="S1087" s="10">
        <v>16702357354</v>
      </c>
      <c r="U1087" t="s">
        <v>631</v>
      </c>
      <c r="V1087">
        <v>81231</v>
      </c>
      <c r="W1087" t="s">
        <v>123</v>
      </c>
      <c r="Y1087" t="s">
        <v>632</v>
      </c>
      <c r="Z1087" t="s">
        <v>633</v>
      </c>
      <c r="AB1087" t="s">
        <v>126</v>
      </c>
      <c r="AC1087" t="s">
        <v>3394</v>
      </c>
      <c r="AD1087" t="s">
        <v>2910</v>
      </c>
      <c r="AE1087" t="s">
        <v>128</v>
      </c>
      <c r="AF1087" t="s">
        <v>120</v>
      </c>
      <c r="AG1087" s="3">
        <v>96950</v>
      </c>
      <c r="AH1087" t="s">
        <v>121</v>
      </c>
      <c r="AJ1087" s="10">
        <v>16702357354</v>
      </c>
      <c r="AL1087" t="s">
        <v>634</v>
      </c>
      <c r="BD1087" t="str">
        <f>"51-6052.00"</f>
        <v>51-6052.00</v>
      </c>
      <c r="BE1087" t="s">
        <v>3323</v>
      </c>
      <c r="BF1087" t="s">
        <v>11218</v>
      </c>
      <c r="BG1087" t="s">
        <v>11219</v>
      </c>
      <c r="BH1087">
        <v>4</v>
      </c>
      <c r="BJ1087" s="1">
        <v>45658</v>
      </c>
      <c r="BK1087" s="1">
        <v>46752</v>
      </c>
      <c r="BN1087">
        <v>36</v>
      </c>
      <c r="BO1087">
        <v>0</v>
      </c>
      <c r="BP1087">
        <v>6</v>
      </c>
      <c r="BQ1087">
        <v>6</v>
      </c>
      <c r="BR1087">
        <v>6</v>
      </c>
      <c r="BS1087">
        <v>6</v>
      </c>
      <c r="BT1087">
        <v>6</v>
      </c>
      <c r="BU1087">
        <v>6</v>
      </c>
      <c r="BV1087" t="str">
        <f>"9:00 AM"</f>
        <v>9:00 AM</v>
      </c>
      <c r="BW1087" t="str">
        <f>"4:00 PM"</f>
        <v>4:00 PM</v>
      </c>
      <c r="BX1087" t="s">
        <v>240</v>
      </c>
      <c r="BY1087">
        <v>0</v>
      </c>
      <c r="BZ1087">
        <v>12</v>
      </c>
      <c r="CA1087" t="s">
        <v>115</v>
      </c>
      <c r="CC1087" t="s">
        <v>11243</v>
      </c>
      <c r="CD1087" t="s">
        <v>3394</v>
      </c>
      <c r="CE1087" t="s">
        <v>2910</v>
      </c>
      <c r="CF1087" t="s">
        <v>128</v>
      </c>
      <c r="CG1087" t="s">
        <v>120</v>
      </c>
      <c r="CH1087" s="3">
        <v>96950</v>
      </c>
      <c r="CI1087" s="4">
        <v>8.08</v>
      </c>
      <c r="CJ1087" s="4">
        <v>8.08</v>
      </c>
      <c r="CK1087" s="4">
        <v>0</v>
      </c>
      <c r="CL1087" s="4">
        <v>0</v>
      </c>
      <c r="CM1087" t="s">
        <v>136</v>
      </c>
      <c r="CN1087" t="s">
        <v>139</v>
      </c>
      <c r="CO1087" t="s">
        <v>137</v>
      </c>
      <c r="CQ1087" t="s">
        <v>115</v>
      </c>
      <c r="CR1087" t="s">
        <v>138</v>
      </c>
      <c r="CS1087" t="s">
        <v>139</v>
      </c>
      <c r="CT1087" t="s">
        <v>139</v>
      </c>
      <c r="CU1087" t="s">
        <v>139</v>
      </c>
      <c r="CV1087" t="s">
        <v>138</v>
      </c>
      <c r="CW1087" t="s">
        <v>139</v>
      </c>
      <c r="CX1087" t="s">
        <v>139</v>
      </c>
      <c r="CY1087" s="10">
        <v>16702357354</v>
      </c>
      <c r="CZ1087" t="s">
        <v>634</v>
      </c>
      <c r="DA1087" t="s">
        <v>139</v>
      </c>
      <c r="DB1087" t="s">
        <v>138</v>
      </c>
      <c r="DC1087" t="s">
        <v>115</v>
      </c>
      <c r="DD1087" t="s">
        <v>635</v>
      </c>
      <c r="DE1087" t="s">
        <v>636</v>
      </c>
      <c r="DF1087" t="s">
        <v>149</v>
      </c>
      <c r="DG1087" t="s">
        <v>627</v>
      </c>
      <c r="DH1087" t="s">
        <v>634</v>
      </c>
    </row>
    <row r="1088" spans="1:112" ht="14.45" customHeight="1" x14ac:dyDescent="0.25">
      <c r="A1088" t="s">
        <v>13115</v>
      </c>
      <c r="B1088" t="s">
        <v>248</v>
      </c>
      <c r="C1088" s="1">
        <v>45610</v>
      </c>
      <c r="D1088" s="1">
        <v>45656</v>
      </c>
      <c r="E1088" t="s">
        <v>210</v>
      </c>
      <c r="F1088" s="1">
        <v>45745</v>
      </c>
      <c r="G1088" t="s">
        <v>115</v>
      </c>
      <c r="H1088" t="s">
        <v>115</v>
      </c>
      <c r="I1088" t="s">
        <v>115</v>
      </c>
      <c r="J1088" t="s">
        <v>318</v>
      </c>
      <c r="K1088" t="s">
        <v>319</v>
      </c>
      <c r="L1088" t="s">
        <v>320</v>
      </c>
      <c r="M1088" t="s">
        <v>321</v>
      </c>
      <c r="N1088" t="s">
        <v>128</v>
      </c>
      <c r="O1088" t="s">
        <v>120</v>
      </c>
      <c r="P1088" s="3">
        <v>96950</v>
      </c>
      <c r="Q1088" t="s">
        <v>121</v>
      </c>
      <c r="S1088" s="10">
        <v>16702336927</v>
      </c>
      <c r="U1088" t="s">
        <v>10514</v>
      </c>
      <c r="V1088">
        <v>561320</v>
      </c>
      <c r="W1088" t="s">
        <v>123</v>
      </c>
      <c r="Y1088" t="s">
        <v>323</v>
      </c>
      <c r="Z1088" t="s">
        <v>324</v>
      </c>
      <c r="AA1088" t="s">
        <v>325</v>
      </c>
      <c r="AB1088" t="s">
        <v>126</v>
      </c>
      <c r="AC1088" t="s">
        <v>320</v>
      </c>
      <c r="AD1088" t="s">
        <v>321</v>
      </c>
      <c r="AE1088" t="s">
        <v>128</v>
      </c>
      <c r="AF1088" t="s">
        <v>120</v>
      </c>
      <c r="AG1088" s="3">
        <v>96950</v>
      </c>
      <c r="AH1088" t="s">
        <v>121</v>
      </c>
      <c r="AJ1088" s="10">
        <v>16702336927</v>
      </c>
      <c r="AL1088" t="s">
        <v>326</v>
      </c>
      <c r="BD1088" t="str">
        <f>"37-2011.00"</f>
        <v>37-2011.00</v>
      </c>
      <c r="BE1088" t="s">
        <v>1133</v>
      </c>
      <c r="BF1088" t="s">
        <v>3923</v>
      </c>
      <c r="BG1088" t="s">
        <v>3622</v>
      </c>
      <c r="BH1088">
        <v>12</v>
      </c>
      <c r="BI1088">
        <v>12</v>
      </c>
      <c r="BJ1088" s="1">
        <v>45747</v>
      </c>
      <c r="BK1088" s="1">
        <v>46111</v>
      </c>
      <c r="BL1088" s="1">
        <v>45747</v>
      </c>
      <c r="BM1088" s="1">
        <v>46111</v>
      </c>
      <c r="BN1088">
        <v>35</v>
      </c>
      <c r="BO1088">
        <v>0</v>
      </c>
      <c r="BP1088">
        <v>7</v>
      </c>
      <c r="BQ1088">
        <v>7</v>
      </c>
      <c r="BR1088">
        <v>7</v>
      </c>
      <c r="BS1088">
        <v>7</v>
      </c>
      <c r="BT1088">
        <v>7</v>
      </c>
      <c r="BU1088">
        <v>0</v>
      </c>
      <c r="BV1088" t="str">
        <f>"7:30 AM"</f>
        <v>7:30 AM</v>
      </c>
      <c r="BW1088" t="str">
        <f>"4:30 PM"</f>
        <v>4:30 PM</v>
      </c>
      <c r="BX1088" t="s">
        <v>240</v>
      </c>
      <c r="BY1088">
        <v>0</v>
      </c>
      <c r="BZ1088">
        <v>12</v>
      </c>
      <c r="CA1088" t="s">
        <v>115</v>
      </c>
      <c r="CC1088" s="2" t="s">
        <v>11190</v>
      </c>
      <c r="CD1088" t="s">
        <v>3925</v>
      </c>
      <c r="CF1088" t="s">
        <v>128</v>
      </c>
      <c r="CG1088" t="s">
        <v>120</v>
      </c>
      <c r="CH1088" s="3">
        <v>96950</v>
      </c>
      <c r="CI1088" s="4">
        <v>8.2899999999999991</v>
      </c>
      <c r="CJ1088" s="4">
        <v>8.2899999999999991</v>
      </c>
      <c r="CK1088" s="4">
        <v>12.44</v>
      </c>
      <c r="CL1088" s="4">
        <v>12.44</v>
      </c>
      <c r="CM1088" t="s">
        <v>136</v>
      </c>
      <c r="CO1088" t="s">
        <v>137</v>
      </c>
      <c r="CQ1088" t="s">
        <v>115</v>
      </c>
      <c r="CR1088" t="s">
        <v>138</v>
      </c>
      <c r="CS1088" t="s">
        <v>139</v>
      </c>
      <c r="CT1088" t="s">
        <v>138</v>
      </c>
      <c r="CU1088" t="s">
        <v>139</v>
      </c>
      <c r="CV1088" t="s">
        <v>138</v>
      </c>
      <c r="CW1088" t="s">
        <v>139</v>
      </c>
      <c r="CX1088" t="s">
        <v>1122</v>
      </c>
      <c r="CY1088" s="10">
        <v>16702336927</v>
      </c>
      <c r="CZ1088" t="s">
        <v>326</v>
      </c>
      <c r="DA1088" t="s">
        <v>139</v>
      </c>
      <c r="DB1088" t="s">
        <v>138</v>
      </c>
      <c r="DC1088" t="s">
        <v>115</v>
      </c>
    </row>
    <row r="1089" spans="1:112" ht="14.45" customHeight="1" x14ac:dyDescent="0.25">
      <c r="A1089" t="s">
        <v>13696</v>
      </c>
      <c r="B1089" t="s">
        <v>248</v>
      </c>
      <c r="C1089" s="1">
        <v>45592</v>
      </c>
      <c r="D1089" s="1">
        <v>45656</v>
      </c>
      <c r="E1089" t="s">
        <v>210</v>
      </c>
      <c r="F1089" s="1">
        <v>45656</v>
      </c>
      <c r="G1089" t="s">
        <v>115</v>
      </c>
      <c r="H1089" t="s">
        <v>115</v>
      </c>
      <c r="I1089" t="s">
        <v>115</v>
      </c>
      <c r="J1089" t="s">
        <v>915</v>
      </c>
      <c r="L1089" t="s">
        <v>916</v>
      </c>
      <c r="M1089" t="s">
        <v>917</v>
      </c>
      <c r="N1089" t="s">
        <v>119</v>
      </c>
      <c r="O1089" t="s">
        <v>120</v>
      </c>
      <c r="P1089" s="3">
        <v>96950</v>
      </c>
      <c r="Q1089" t="s">
        <v>121</v>
      </c>
      <c r="S1089" s="10">
        <v>16702345828</v>
      </c>
      <c r="U1089" t="s">
        <v>918</v>
      </c>
      <c r="V1089">
        <v>2389</v>
      </c>
      <c r="W1089" t="s">
        <v>123</v>
      </c>
      <c r="Y1089" t="s">
        <v>919</v>
      </c>
      <c r="Z1089" t="s">
        <v>920</v>
      </c>
      <c r="AB1089" t="s">
        <v>295</v>
      </c>
      <c r="AC1089" t="s">
        <v>916</v>
      </c>
      <c r="AD1089" t="s">
        <v>917</v>
      </c>
      <c r="AE1089" t="s">
        <v>119</v>
      </c>
      <c r="AF1089" t="s">
        <v>120</v>
      </c>
      <c r="AG1089" s="3">
        <v>96950</v>
      </c>
      <c r="AH1089" t="s">
        <v>121</v>
      </c>
      <c r="AJ1089" s="10">
        <v>16702345828</v>
      </c>
      <c r="AL1089" t="s">
        <v>921</v>
      </c>
      <c r="AM1089" t="s">
        <v>400</v>
      </c>
      <c r="AN1089" t="s">
        <v>255</v>
      </c>
      <c r="AO1089" t="s">
        <v>922</v>
      </c>
      <c r="AQ1089" t="s">
        <v>923</v>
      </c>
      <c r="AR1089" t="s">
        <v>924</v>
      </c>
      <c r="AS1089" t="s">
        <v>119</v>
      </c>
      <c r="AT1089" t="s">
        <v>120</v>
      </c>
      <c r="AU1089" s="3">
        <v>96950</v>
      </c>
      <c r="AV1089" t="s">
        <v>121</v>
      </c>
      <c r="AX1089">
        <v>16702872946</v>
      </c>
      <c r="AZ1089" t="s">
        <v>925</v>
      </c>
      <c r="BA1089" t="s">
        <v>926</v>
      </c>
      <c r="BD1089" t="str">
        <f>"53-3032.00"</f>
        <v>53-3032.00</v>
      </c>
      <c r="BE1089" t="s">
        <v>2554</v>
      </c>
      <c r="BF1089" t="s">
        <v>6598</v>
      </c>
      <c r="BG1089" t="s">
        <v>4356</v>
      </c>
      <c r="BH1089">
        <v>3</v>
      </c>
      <c r="BI1089">
        <v>3</v>
      </c>
      <c r="BJ1089" s="1">
        <v>45658</v>
      </c>
      <c r="BK1089" s="1">
        <v>46022</v>
      </c>
      <c r="BL1089" s="1">
        <v>45658</v>
      </c>
      <c r="BM1089" s="1">
        <v>46022</v>
      </c>
      <c r="BN1089">
        <v>40</v>
      </c>
      <c r="BO1089">
        <v>0</v>
      </c>
      <c r="BP1089">
        <v>8</v>
      </c>
      <c r="BQ1089">
        <v>8</v>
      </c>
      <c r="BR1089">
        <v>8</v>
      </c>
      <c r="BS1089">
        <v>8</v>
      </c>
      <c r="BT1089">
        <v>8</v>
      </c>
      <c r="BU1089">
        <v>0</v>
      </c>
      <c r="BV1089" t="str">
        <f>"8:00 AM"</f>
        <v>8:00 AM</v>
      </c>
      <c r="BW1089" t="str">
        <f>"5:00 PM"</f>
        <v>5:00 PM</v>
      </c>
      <c r="BX1089" t="s">
        <v>240</v>
      </c>
      <c r="BY1089">
        <v>0</v>
      </c>
      <c r="BZ1089">
        <v>12</v>
      </c>
      <c r="CA1089" t="s">
        <v>115</v>
      </c>
      <c r="CC1089" t="s">
        <v>6599</v>
      </c>
      <c r="CD1089" t="s">
        <v>916</v>
      </c>
      <c r="CE1089" t="s">
        <v>917</v>
      </c>
      <c r="CF1089" t="s">
        <v>119</v>
      </c>
      <c r="CG1089" t="s">
        <v>120</v>
      </c>
      <c r="CH1089" s="3">
        <v>96950</v>
      </c>
      <c r="CI1089" s="4">
        <v>11.31</v>
      </c>
      <c r="CJ1089" s="4">
        <v>11.31</v>
      </c>
      <c r="CK1089" s="4">
        <v>16.97</v>
      </c>
      <c r="CL1089" s="4">
        <v>16.97</v>
      </c>
      <c r="CM1089" t="s">
        <v>136</v>
      </c>
      <c r="CN1089" t="s">
        <v>191</v>
      </c>
      <c r="CO1089" t="s">
        <v>137</v>
      </c>
      <c r="CQ1089" t="s">
        <v>115</v>
      </c>
      <c r="CR1089" t="s">
        <v>138</v>
      </c>
      <c r="CS1089" t="s">
        <v>139</v>
      </c>
      <c r="CT1089" t="s">
        <v>138</v>
      </c>
      <c r="CU1089" t="s">
        <v>139</v>
      </c>
      <c r="CV1089" t="s">
        <v>138</v>
      </c>
      <c r="CW1089" t="s">
        <v>139</v>
      </c>
      <c r="CX1089" t="s">
        <v>1499</v>
      </c>
      <c r="CY1089" s="10">
        <v>16702345828</v>
      </c>
      <c r="CZ1089" t="s">
        <v>921</v>
      </c>
      <c r="DA1089" t="s">
        <v>139</v>
      </c>
      <c r="DB1089" t="s">
        <v>138</v>
      </c>
      <c r="DC1089" t="s">
        <v>115</v>
      </c>
      <c r="DD1089" t="s">
        <v>255</v>
      </c>
      <c r="DE1089" t="s">
        <v>922</v>
      </c>
      <c r="DG1089" t="s">
        <v>926</v>
      </c>
      <c r="DH1089" t="s">
        <v>925</v>
      </c>
    </row>
    <row r="1090" spans="1:112" ht="14.45" customHeight="1" x14ac:dyDescent="0.25">
      <c r="A1090" t="s">
        <v>2414</v>
      </c>
      <c r="B1090" t="s">
        <v>248</v>
      </c>
      <c r="C1090" s="1">
        <v>45614</v>
      </c>
      <c r="D1090" s="1">
        <v>45657</v>
      </c>
      <c r="E1090" t="s">
        <v>114</v>
      </c>
      <c r="G1090" t="s">
        <v>115</v>
      </c>
      <c r="H1090" t="s">
        <v>115</v>
      </c>
      <c r="I1090" t="s">
        <v>115</v>
      </c>
      <c r="J1090" t="s">
        <v>2415</v>
      </c>
      <c r="L1090" t="s">
        <v>2416</v>
      </c>
      <c r="N1090" t="s">
        <v>128</v>
      </c>
      <c r="O1090" t="s">
        <v>120</v>
      </c>
      <c r="P1090" s="3">
        <v>96950</v>
      </c>
      <c r="Q1090" t="s">
        <v>121</v>
      </c>
      <c r="R1090" t="s">
        <v>439</v>
      </c>
      <c r="S1090" s="10">
        <v>16702877742</v>
      </c>
      <c r="U1090" t="s">
        <v>2417</v>
      </c>
      <c r="V1090">
        <v>812112</v>
      </c>
      <c r="W1090" t="s">
        <v>123</v>
      </c>
      <c r="Y1090" t="s">
        <v>2418</v>
      </c>
      <c r="Z1090" t="s">
        <v>2419</v>
      </c>
      <c r="AA1090" t="s">
        <v>2420</v>
      </c>
      <c r="AB1090" t="s">
        <v>277</v>
      </c>
      <c r="AC1090" t="s">
        <v>2416</v>
      </c>
      <c r="AE1090" t="s">
        <v>128</v>
      </c>
      <c r="AF1090" t="s">
        <v>120</v>
      </c>
      <c r="AG1090" s="3">
        <v>96950</v>
      </c>
      <c r="AH1090" t="s">
        <v>121</v>
      </c>
      <c r="AI1090" t="s">
        <v>439</v>
      </c>
      <c r="AJ1090" s="10">
        <v>16702877742</v>
      </c>
      <c r="AL1090" t="s">
        <v>2421</v>
      </c>
      <c r="BD1090" t="str">
        <f>"39-5012.00"</f>
        <v>39-5012.00</v>
      </c>
      <c r="BE1090" t="s">
        <v>1772</v>
      </c>
      <c r="BF1090" t="s">
        <v>2422</v>
      </c>
      <c r="BG1090" t="s">
        <v>2423</v>
      </c>
      <c r="BH1090">
        <v>5</v>
      </c>
      <c r="BI1090">
        <v>5</v>
      </c>
      <c r="BJ1090" s="1">
        <v>45658</v>
      </c>
      <c r="BK1090" s="1">
        <v>46022</v>
      </c>
      <c r="BL1090" s="1">
        <v>45658</v>
      </c>
      <c r="BM1090" s="1">
        <v>46022</v>
      </c>
      <c r="BN1090">
        <v>35</v>
      </c>
      <c r="BO1090">
        <v>7</v>
      </c>
      <c r="BP1090">
        <v>0</v>
      </c>
      <c r="BQ1090">
        <v>7</v>
      </c>
      <c r="BR1090">
        <v>0</v>
      </c>
      <c r="BS1090">
        <v>7</v>
      </c>
      <c r="BT1090">
        <v>7</v>
      </c>
      <c r="BU1090">
        <v>7</v>
      </c>
      <c r="BV1090" t="str">
        <f>"10:00 AM"</f>
        <v>10:00 AM</v>
      </c>
      <c r="BW1090" t="str">
        <f>"6:00 PM"</f>
        <v>6:00 PM</v>
      </c>
      <c r="BX1090" t="s">
        <v>240</v>
      </c>
      <c r="BY1090">
        <v>0</v>
      </c>
      <c r="BZ1090">
        <v>6</v>
      </c>
      <c r="CA1090" t="s">
        <v>115</v>
      </c>
      <c r="CC1090" t="s">
        <v>449</v>
      </c>
      <c r="CD1090" t="s">
        <v>512</v>
      </c>
      <c r="CF1090" t="s">
        <v>128</v>
      </c>
      <c r="CG1090" t="s">
        <v>120</v>
      </c>
      <c r="CH1090" s="3">
        <v>96950</v>
      </c>
      <c r="CI1090" s="4">
        <v>7.98</v>
      </c>
      <c r="CJ1090" s="4">
        <v>7.98</v>
      </c>
      <c r="CK1090" s="4">
        <v>11.97</v>
      </c>
      <c r="CL1090" s="4">
        <v>11.97</v>
      </c>
      <c r="CM1090" t="s">
        <v>136</v>
      </c>
      <c r="CN1090" t="s">
        <v>449</v>
      </c>
      <c r="CO1090" t="s">
        <v>137</v>
      </c>
      <c r="CQ1090" t="s">
        <v>115</v>
      </c>
      <c r="CR1090" t="s">
        <v>138</v>
      </c>
      <c r="CS1090" t="s">
        <v>139</v>
      </c>
      <c r="CT1090" t="s">
        <v>138</v>
      </c>
      <c r="CU1090" t="s">
        <v>139</v>
      </c>
      <c r="CV1090" t="s">
        <v>138</v>
      </c>
      <c r="CW1090" t="s">
        <v>139</v>
      </c>
      <c r="CX1090" t="s">
        <v>450</v>
      </c>
      <c r="CY1090" s="10">
        <v>16702877742</v>
      </c>
      <c r="CZ1090" t="s">
        <v>2421</v>
      </c>
      <c r="DA1090" t="s">
        <v>208</v>
      </c>
      <c r="DB1090" t="s">
        <v>138</v>
      </c>
      <c r="DC1090" t="s">
        <v>115</v>
      </c>
    </row>
    <row r="1091" spans="1:112" ht="14.45" customHeight="1" x14ac:dyDescent="0.25">
      <c r="A1091" t="s">
        <v>5182</v>
      </c>
      <c r="B1091" t="s">
        <v>113</v>
      </c>
      <c r="C1091" s="1">
        <v>45629</v>
      </c>
      <c r="D1091" s="1">
        <v>45657</v>
      </c>
      <c r="E1091" t="s">
        <v>210</v>
      </c>
      <c r="F1091" s="1">
        <v>45656</v>
      </c>
      <c r="G1091" t="s">
        <v>115</v>
      </c>
      <c r="H1091" t="s">
        <v>115</v>
      </c>
      <c r="I1091" t="s">
        <v>115</v>
      </c>
      <c r="J1091" t="s">
        <v>3954</v>
      </c>
      <c r="K1091" t="s">
        <v>4571</v>
      </c>
      <c r="L1091" t="s">
        <v>4572</v>
      </c>
      <c r="M1091" t="s">
        <v>3957</v>
      </c>
      <c r="N1091" t="s">
        <v>119</v>
      </c>
      <c r="O1091" t="s">
        <v>120</v>
      </c>
      <c r="P1091" s="3">
        <v>96950</v>
      </c>
      <c r="Q1091" t="s">
        <v>121</v>
      </c>
      <c r="S1091" s="10">
        <v>16702353313</v>
      </c>
      <c r="U1091" t="s">
        <v>3958</v>
      </c>
      <c r="V1091">
        <v>722511</v>
      </c>
      <c r="W1091" t="s">
        <v>123</v>
      </c>
      <c r="Y1091" t="s">
        <v>716</v>
      </c>
      <c r="Z1091" t="s">
        <v>3959</v>
      </c>
      <c r="AB1091" t="s">
        <v>398</v>
      </c>
      <c r="AC1091" t="s">
        <v>4572</v>
      </c>
      <c r="AD1091" t="s">
        <v>3957</v>
      </c>
      <c r="AE1091" t="s">
        <v>119</v>
      </c>
      <c r="AF1091" t="s">
        <v>120</v>
      </c>
      <c r="AG1091" s="3">
        <v>96950</v>
      </c>
      <c r="AH1091" t="s">
        <v>121</v>
      </c>
      <c r="AJ1091" s="10">
        <v>16702353313</v>
      </c>
      <c r="AL1091" t="s">
        <v>2609</v>
      </c>
      <c r="BD1091" t="str">
        <f>"35-2021.00"</f>
        <v>35-2021.00</v>
      </c>
      <c r="BE1091" t="s">
        <v>282</v>
      </c>
      <c r="BF1091" t="s">
        <v>5183</v>
      </c>
      <c r="BG1091" t="s">
        <v>5184</v>
      </c>
      <c r="BH1091">
        <v>5</v>
      </c>
      <c r="BJ1091" s="1">
        <v>45658</v>
      </c>
      <c r="BK1091" s="1">
        <v>46022</v>
      </c>
      <c r="BN1091">
        <v>36</v>
      </c>
      <c r="BO1091">
        <v>6</v>
      </c>
      <c r="BP1091">
        <v>6</v>
      </c>
      <c r="BQ1091">
        <v>6</v>
      </c>
      <c r="BR1091">
        <v>0</v>
      </c>
      <c r="BS1091">
        <v>6</v>
      </c>
      <c r="BT1091">
        <v>6</v>
      </c>
      <c r="BU1091">
        <v>6</v>
      </c>
      <c r="BV1091" t="str">
        <f>"7:00 AM"</f>
        <v>7:00 AM</v>
      </c>
      <c r="BW1091" t="str">
        <f>"9:00 PM"</f>
        <v>9:00 PM</v>
      </c>
      <c r="BX1091" t="s">
        <v>240</v>
      </c>
      <c r="BY1091">
        <v>0</v>
      </c>
      <c r="BZ1091">
        <v>3</v>
      </c>
      <c r="CA1091" t="s">
        <v>115</v>
      </c>
      <c r="CC1091" t="s">
        <v>5185</v>
      </c>
      <c r="CD1091" t="s">
        <v>3964</v>
      </c>
      <c r="CE1091" t="s">
        <v>2861</v>
      </c>
      <c r="CF1091" t="s">
        <v>119</v>
      </c>
      <c r="CG1091" t="s">
        <v>120</v>
      </c>
      <c r="CH1091" s="3">
        <v>96950</v>
      </c>
      <c r="CI1091" s="4">
        <v>7.84</v>
      </c>
      <c r="CJ1091" s="4">
        <v>7.84</v>
      </c>
      <c r="CK1091" s="4">
        <v>0</v>
      </c>
      <c r="CL1091" s="4">
        <v>0</v>
      </c>
      <c r="CM1091" t="s">
        <v>136</v>
      </c>
      <c r="CN1091" t="s">
        <v>240</v>
      </c>
      <c r="CO1091" t="s">
        <v>137</v>
      </c>
      <c r="CQ1091" t="s">
        <v>115</v>
      </c>
      <c r="CR1091" t="s">
        <v>138</v>
      </c>
      <c r="CS1091" t="s">
        <v>139</v>
      </c>
      <c r="CT1091" t="s">
        <v>139</v>
      </c>
      <c r="CU1091" t="s">
        <v>139</v>
      </c>
      <c r="CV1091" t="s">
        <v>138</v>
      </c>
      <c r="CW1091" t="s">
        <v>139</v>
      </c>
      <c r="CX1091" t="s">
        <v>240</v>
      </c>
      <c r="CY1091" s="10">
        <v>16702353313</v>
      </c>
      <c r="CZ1091" t="s">
        <v>2609</v>
      </c>
      <c r="DA1091" t="s">
        <v>139</v>
      </c>
      <c r="DB1091" t="s">
        <v>138</v>
      </c>
      <c r="DC1091" t="s">
        <v>115</v>
      </c>
    </row>
    <row r="1092" spans="1:112" ht="14.45" customHeight="1" x14ac:dyDescent="0.25">
      <c r="A1092" t="s">
        <v>9864</v>
      </c>
      <c r="B1092" t="s">
        <v>248</v>
      </c>
      <c r="C1092" s="1">
        <v>45614</v>
      </c>
      <c r="D1092" s="1">
        <v>45657</v>
      </c>
      <c r="E1092" t="s">
        <v>210</v>
      </c>
      <c r="F1092" s="1">
        <v>45656</v>
      </c>
      <c r="G1092" t="s">
        <v>138</v>
      </c>
      <c r="H1092" t="s">
        <v>115</v>
      </c>
      <c r="I1092" t="s">
        <v>115</v>
      </c>
      <c r="J1092" t="s">
        <v>2415</v>
      </c>
      <c r="L1092" t="s">
        <v>2416</v>
      </c>
      <c r="N1092" t="s">
        <v>128</v>
      </c>
      <c r="O1092" t="s">
        <v>120</v>
      </c>
      <c r="P1092" s="3">
        <v>96950</v>
      </c>
      <c r="Q1092" t="s">
        <v>121</v>
      </c>
      <c r="R1092" t="s">
        <v>439</v>
      </c>
      <c r="S1092" s="10">
        <v>16702877742</v>
      </c>
      <c r="U1092" t="s">
        <v>2417</v>
      </c>
      <c r="V1092">
        <v>812112</v>
      </c>
      <c r="W1092" t="s">
        <v>123</v>
      </c>
      <c r="Y1092" t="s">
        <v>2418</v>
      </c>
      <c r="Z1092" t="s">
        <v>2419</v>
      </c>
      <c r="AA1092" t="s">
        <v>2420</v>
      </c>
      <c r="AB1092" t="s">
        <v>277</v>
      </c>
      <c r="AC1092" t="s">
        <v>2416</v>
      </c>
      <c r="AE1092" t="s">
        <v>128</v>
      </c>
      <c r="AF1092" t="s">
        <v>120</v>
      </c>
      <c r="AG1092" s="3">
        <v>96950</v>
      </c>
      <c r="AH1092" t="s">
        <v>121</v>
      </c>
      <c r="AI1092" t="s">
        <v>439</v>
      </c>
      <c r="AJ1092" s="10">
        <v>16702877742</v>
      </c>
      <c r="AL1092" t="s">
        <v>2421</v>
      </c>
      <c r="BD1092" t="str">
        <f>"39-5012.00"</f>
        <v>39-5012.00</v>
      </c>
      <c r="BE1092" t="s">
        <v>1772</v>
      </c>
      <c r="BF1092" t="s">
        <v>2422</v>
      </c>
      <c r="BG1092" t="s">
        <v>2423</v>
      </c>
      <c r="BH1092">
        <v>3</v>
      </c>
      <c r="BI1092">
        <v>3</v>
      </c>
      <c r="BJ1092" s="1">
        <v>45658</v>
      </c>
      <c r="BK1092" s="1">
        <v>46752</v>
      </c>
      <c r="BL1092" s="1">
        <v>45658</v>
      </c>
      <c r="BM1092" s="1">
        <v>46752</v>
      </c>
      <c r="BN1092">
        <v>35</v>
      </c>
      <c r="BO1092">
        <v>7</v>
      </c>
      <c r="BP1092">
        <v>0</v>
      </c>
      <c r="BQ1092">
        <v>7</v>
      </c>
      <c r="BR1092">
        <v>0</v>
      </c>
      <c r="BS1092">
        <v>7</v>
      </c>
      <c r="BT1092">
        <v>7</v>
      </c>
      <c r="BU1092">
        <v>7</v>
      </c>
      <c r="BV1092" t="str">
        <f>"10:00 AM"</f>
        <v>10:00 AM</v>
      </c>
      <c r="BW1092" t="str">
        <f>"6:00 PM"</f>
        <v>6:00 PM</v>
      </c>
      <c r="BX1092" t="s">
        <v>240</v>
      </c>
      <c r="BY1092">
        <v>0</v>
      </c>
      <c r="BZ1092">
        <v>6</v>
      </c>
      <c r="CA1092" t="s">
        <v>115</v>
      </c>
      <c r="CC1092" t="s">
        <v>449</v>
      </c>
      <c r="CD1092" t="s">
        <v>512</v>
      </c>
      <c r="CF1092" t="s">
        <v>128</v>
      </c>
      <c r="CG1092" t="s">
        <v>120</v>
      </c>
      <c r="CH1092" s="3">
        <v>96950</v>
      </c>
      <c r="CI1092" s="4">
        <v>7.98</v>
      </c>
      <c r="CJ1092" s="4">
        <v>7.98</v>
      </c>
      <c r="CK1092" s="4">
        <v>11.97</v>
      </c>
      <c r="CL1092" s="4">
        <v>11.97</v>
      </c>
      <c r="CM1092" t="s">
        <v>136</v>
      </c>
      <c r="CN1092" t="s">
        <v>449</v>
      </c>
      <c r="CO1092" t="s">
        <v>137</v>
      </c>
      <c r="CQ1092" t="s">
        <v>115</v>
      </c>
      <c r="CR1092" t="s">
        <v>138</v>
      </c>
      <c r="CS1092" t="s">
        <v>139</v>
      </c>
      <c r="CT1092" t="s">
        <v>138</v>
      </c>
      <c r="CU1092" t="s">
        <v>139</v>
      </c>
      <c r="CV1092" t="s">
        <v>138</v>
      </c>
      <c r="CW1092" t="s">
        <v>139</v>
      </c>
      <c r="CX1092" t="s">
        <v>7893</v>
      </c>
      <c r="CY1092" s="10">
        <v>16702877742</v>
      </c>
      <c r="CZ1092" t="s">
        <v>2421</v>
      </c>
      <c r="DA1092" t="s">
        <v>208</v>
      </c>
      <c r="DB1092" t="s">
        <v>138</v>
      </c>
      <c r="DC1092" t="s">
        <v>115</v>
      </c>
    </row>
    <row r="1093" spans="1:112" ht="14.45" customHeight="1" x14ac:dyDescent="0.25">
      <c r="A1093" t="s">
        <v>10706</v>
      </c>
      <c r="B1093" t="s">
        <v>248</v>
      </c>
      <c r="C1093" s="1">
        <v>45602</v>
      </c>
      <c r="D1093" s="1">
        <v>45657</v>
      </c>
      <c r="E1093" t="s">
        <v>114</v>
      </c>
      <c r="G1093" t="s">
        <v>115</v>
      </c>
      <c r="H1093" t="s">
        <v>115</v>
      </c>
      <c r="I1093" t="s">
        <v>115</v>
      </c>
      <c r="J1093" t="s">
        <v>10707</v>
      </c>
      <c r="K1093" t="s">
        <v>10708</v>
      </c>
      <c r="L1093" t="s">
        <v>7704</v>
      </c>
      <c r="M1093" t="s">
        <v>7703</v>
      </c>
      <c r="N1093" t="s">
        <v>119</v>
      </c>
      <c r="O1093" t="s">
        <v>120</v>
      </c>
      <c r="P1093" s="3">
        <v>96950</v>
      </c>
      <c r="Q1093" t="s">
        <v>121</v>
      </c>
      <c r="S1093" s="10">
        <v>16702346378</v>
      </c>
      <c r="U1093" t="s">
        <v>10709</v>
      </c>
      <c r="V1093">
        <v>812112</v>
      </c>
      <c r="W1093" t="s">
        <v>123</v>
      </c>
      <c r="Y1093" t="s">
        <v>3834</v>
      </c>
      <c r="Z1093" t="s">
        <v>7706</v>
      </c>
      <c r="AA1093" t="s">
        <v>4093</v>
      </c>
      <c r="AB1093" t="s">
        <v>235</v>
      </c>
      <c r="AC1093" t="s">
        <v>7704</v>
      </c>
      <c r="AD1093" t="s">
        <v>7703</v>
      </c>
      <c r="AE1093" t="s">
        <v>119</v>
      </c>
      <c r="AF1093" t="s">
        <v>120</v>
      </c>
      <c r="AG1093" s="3">
        <v>96950</v>
      </c>
      <c r="AH1093" t="s">
        <v>121</v>
      </c>
      <c r="AJ1093" s="10">
        <v>16702346378</v>
      </c>
      <c r="AL1093" t="s">
        <v>10710</v>
      </c>
      <c r="BD1093" t="str">
        <f>"39-5011.00"</f>
        <v>39-5011.00</v>
      </c>
      <c r="BE1093" t="s">
        <v>2181</v>
      </c>
      <c r="BF1093" t="s">
        <v>10711</v>
      </c>
      <c r="BG1093" t="s">
        <v>1774</v>
      </c>
      <c r="BH1093">
        <v>3</v>
      </c>
      <c r="BI1093">
        <v>3</v>
      </c>
      <c r="BJ1093" s="1">
        <v>45658</v>
      </c>
      <c r="BK1093" s="1">
        <v>46022</v>
      </c>
      <c r="BL1093" s="1">
        <v>45658</v>
      </c>
      <c r="BM1093" s="1">
        <v>46022</v>
      </c>
      <c r="BN1093">
        <v>35</v>
      </c>
      <c r="BO1093">
        <v>6</v>
      </c>
      <c r="BP1093">
        <v>0</v>
      </c>
      <c r="BQ1093">
        <v>5</v>
      </c>
      <c r="BR1093">
        <v>6</v>
      </c>
      <c r="BS1093">
        <v>6</v>
      </c>
      <c r="BT1093">
        <v>6</v>
      </c>
      <c r="BU1093">
        <v>6</v>
      </c>
      <c r="BV1093" t="str">
        <f>"11:00 AM"</f>
        <v>11:00 AM</v>
      </c>
      <c r="BW1093" t="str">
        <f>"5:00 PM"</f>
        <v>5:00 PM</v>
      </c>
      <c r="BX1093" t="s">
        <v>240</v>
      </c>
      <c r="BY1093">
        <v>0</v>
      </c>
      <c r="BZ1093">
        <v>12</v>
      </c>
      <c r="CA1093" t="s">
        <v>115</v>
      </c>
      <c r="CC1093" t="s">
        <v>10712</v>
      </c>
      <c r="CD1093" t="s">
        <v>7704</v>
      </c>
      <c r="CE1093" t="s">
        <v>7703</v>
      </c>
      <c r="CF1093" t="s">
        <v>119</v>
      </c>
      <c r="CG1093" t="s">
        <v>120</v>
      </c>
      <c r="CH1093" s="3">
        <v>96950</v>
      </c>
      <c r="CI1093" s="4">
        <v>8.14</v>
      </c>
      <c r="CJ1093" s="4">
        <v>8.14</v>
      </c>
      <c r="CK1093" s="4">
        <v>12.21</v>
      </c>
      <c r="CL1093" s="4">
        <v>12.21</v>
      </c>
      <c r="CM1093" t="s">
        <v>136</v>
      </c>
      <c r="CN1093" t="s">
        <v>139</v>
      </c>
      <c r="CO1093" t="s">
        <v>137</v>
      </c>
      <c r="CQ1093" t="s">
        <v>115</v>
      </c>
      <c r="CR1093" t="s">
        <v>138</v>
      </c>
      <c r="CS1093" t="s">
        <v>139</v>
      </c>
      <c r="CT1093" t="s">
        <v>138</v>
      </c>
      <c r="CU1093" t="s">
        <v>139</v>
      </c>
      <c r="CV1093" t="s">
        <v>138</v>
      </c>
      <c r="CW1093" t="s">
        <v>139</v>
      </c>
      <c r="CX1093" t="s">
        <v>7709</v>
      </c>
      <c r="CY1093" s="10">
        <v>16702346378</v>
      </c>
      <c r="CZ1093" t="s">
        <v>10710</v>
      </c>
      <c r="DA1093" t="s">
        <v>246</v>
      </c>
      <c r="DB1093" t="s">
        <v>138</v>
      </c>
      <c r="DC1093" t="s">
        <v>115</v>
      </c>
    </row>
    <row r="1094" spans="1:112" ht="14.45" customHeight="1" x14ac:dyDescent="0.25">
      <c r="A1094" t="s">
        <v>12249</v>
      </c>
      <c r="B1094" t="s">
        <v>158</v>
      </c>
      <c r="C1094" s="1">
        <v>45581</v>
      </c>
      <c r="D1094" s="1">
        <v>45657</v>
      </c>
      <c r="E1094" t="s">
        <v>114</v>
      </c>
      <c r="G1094" t="s">
        <v>115</v>
      </c>
      <c r="H1094" t="s">
        <v>115</v>
      </c>
      <c r="I1094" t="s">
        <v>115</v>
      </c>
      <c r="J1094" t="s">
        <v>2347</v>
      </c>
      <c r="K1094" t="s">
        <v>2347</v>
      </c>
      <c r="L1094" t="s">
        <v>9015</v>
      </c>
      <c r="M1094" t="s">
        <v>2355</v>
      </c>
      <c r="N1094" t="s">
        <v>128</v>
      </c>
      <c r="O1094" t="s">
        <v>120</v>
      </c>
      <c r="P1094" s="3">
        <v>96950</v>
      </c>
      <c r="Q1094" t="s">
        <v>121</v>
      </c>
      <c r="S1094" s="10">
        <v>16702356238</v>
      </c>
      <c r="U1094" t="s">
        <v>2351</v>
      </c>
      <c r="V1094">
        <v>56132</v>
      </c>
      <c r="W1094" t="s">
        <v>123</v>
      </c>
      <c r="Y1094" t="s">
        <v>2352</v>
      </c>
      <c r="Z1094" t="s">
        <v>2353</v>
      </c>
      <c r="AA1094" t="s">
        <v>2354</v>
      </c>
      <c r="AB1094" t="s">
        <v>2926</v>
      </c>
      <c r="AC1094" t="s">
        <v>3110</v>
      </c>
      <c r="AD1094" t="s">
        <v>3111</v>
      </c>
      <c r="AE1094" t="s">
        <v>128</v>
      </c>
      <c r="AF1094" t="s">
        <v>120</v>
      </c>
      <c r="AG1094" s="3">
        <v>96950</v>
      </c>
      <c r="AH1094" t="s">
        <v>121</v>
      </c>
      <c r="AJ1094" s="10">
        <v>16702356238</v>
      </c>
      <c r="AL1094" t="s">
        <v>3112</v>
      </c>
      <c r="BD1094" t="str">
        <f>"49-9099.00"</f>
        <v>49-9099.00</v>
      </c>
      <c r="BE1094" t="s">
        <v>1041</v>
      </c>
      <c r="BF1094" t="s">
        <v>8382</v>
      </c>
      <c r="BG1094" t="s">
        <v>2358</v>
      </c>
      <c r="BH1094">
        <v>12</v>
      </c>
      <c r="BJ1094" s="1">
        <v>45658</v>
      </c>
      <c r="BK1094" s="1">
        <v>46022</v>
      </c>
      <c r="BN1094">
        <v>35</v>
      </c>
      <c r="BO1094">
        <v>0</v>
      </c>
      <c r="BP1094">
        <v>7</v>
      </c>
      <c r="BQ1094">
        <v>7</v>
      </c>
      <c r="BR1094">
        <v>7</v>
      </c>
      <c r="BS1094">
        <v>7</v>
      </c>
      <c r="BT1094">
        <v>7</v>
      </c>
      <c r="BU1094">
        <v>0</v>
      </c>
      <c r="BV1094" t="str">
        <f>"8:00 AM"</f>
        <v>8:00 AM</v>
      </c>
      <c r="BW1094" t="str">
        <f>"4:00 PM"</f>
        <v>4:00 PM</v>
      </c>
      <c r="BX1094" t="s">
        <v>240</v>
      </c>
      <c r="BY1094">
        <v>0</v>
      </c>
      <c r="BZ1094">
        <v>3</v>
      </c>
      <c r="CA1094" t="s">
        <v>115</v>
      </c>
      <c r="CC1094" s="2" t="s">
        <v>8383</v>
      </c>
      <c r="CD1094" t="s">
        <v>3115</v>
      </c>
      <c r="CE1094" t="s">
        <v>3116</v>
      </c>
      <c r="CF1094" t="s">
        <v>128</v>
      </c>
      <c r="CG1094" t="s">
        <v>120</v>
      </c>
      <c r="CH1094" s="3">
        <v>96950</v>
      </c>
      <c r="CI1094" s="4">
        <v>10.02</v>
      </c>
      <c r="CJ1094" s="4">
        <v>10.02</v>
      </c>
      <c r="CK1094" s="4">
        <v>15.03</v>
      </c>
      <c r="CL1094" s="4">
        <v>15.03</v>
      </c>
      <c r="CM1094" t="s">
        <v>136</v>
      </c>
      <c r="CN1094" t="s">
        <v>224</v>
      </c>
      <c r="CO1094" t="s">
        <v>137</v>
      </c>
      <c r="CQ1094" t="s">
        <v>115</v>
      </c>
      <c r="CR1094" t="s">
        <v>138</v>
      </c>
      <c r="CS1094" t="s">
        <v>139</v>
      </c>
      <c r="CT1094" t="s">
        <v>138</v>
      </c>
      <c r="CU1094" t="s">
        <v>139</v>
      </c>
      <c r="CV1094" t="s">
        <v>138</v>
      </c>
      <c r="CW1094" t="s">
        <v>139</v>
      </c>
      <c r="CX1094" s="2" t="s">
        <v>1449</v>
      </c>
      <c r="CY1094" s="10">
        <v>16702356238</v>
      </c>
      <c r="CZ1094" t="s">
        <v>3112</v>
      </c>
      <c r="DA1094" t="s">
        <v>331</v>
      </c>
      <c r="DB1094" t="s">
        <v>138</v>
      </c>
      <c r="DC1094" t="s">
        <v>115</v>
      </c>
    </row>
    <row r="1095" spans="1:112" ht="14.45" customHeight="1" x14ac:dyDescent="0.25">
      <c r="A1095" t="s">
        <v>3813</v>
      </c>
      <c r="B1095" t="s">
        <v>113</v>
      </c>
      <c r="C1095" s="1">
        <v>45600</v>
      </c>
      <c r="D1095" s="1">
        <v>45659</v>
      </c>
      <c r="E1095" t="s">
        <v>114</v>
      </c>
      <c r="G1095" t="s">
        <v>115</v>
      </c>
      <c r="H1095" t="s">
        <v>115</v>
      </c>
      <c r="I1095" t="s">
        <v>115</v>
      </c>
      <c r="J1095" t="s">
        <v>3814</v>
      </c>
      <c r="K1095" t="s">
        <v>3815</v>
      </c>
      <c r="L1095" t="s">
        <v>410</v>
      </c>
      <c r="M1095" t="s">
        <v>3816</v>
      </c>
      <c r="N1095" t="s">
        <v>290</v>
      </c>
      <c r="O1095" t="s">
        <v>120</v>
      </c>
      <c r="P1095" s="3">
        <v>96952</v>
      </c>
      <c r="Q1095" t="s">
        <v>121</v>
      </c>
      <c r="R1095" t="s">
        <v>139</v>
      </c>
      <c r="S1095" s="10">
        <v>16704334428</v>
      </c>
      <c r="U1095" t="s">
        <v>3817</v>
      </c>
      <c r="V1095">
        <v>561720</v>
      </c>
      <c r="W1095" t="s">
        <v>123</v>
      </c>
      <c r="Y1095" t="s">
        <v>3818</v>
      </c>
      <c r="Z1095" t="s">
        <v>3819</v>
      </c>
      <c r="AA1095" t="s">
        <v>3820</v>
      </c>
      <c r="AB1095" t="s">
        <v>256</v>
      </c>
      <c r="AC1095" t="s">
        <v>410</v>
      </c>
      <c r="AD1095" t="s">
        <v>3816</v>
      </c>
      <c r="AE1095" t="s">
        <v>290</v>
      </c>
      <c r="AF1095" t="s">
        <v>120</v>
      </c>
      <c r="AG1095" s="3">
        <v>96952</v>
      </c>
      <c r="AH1095" t="s">
        <v>121</v>
      </c>
      <c r="AJ1095" s="10">
        <v>16709894711</v>
      </c>
      <c r="AL1095" t="s">
        <v>3821</v>
      </c>
      <c r="BD1095" t="str">
        <f>"37-2012.00"</f>
        <v>37-2012.00</v>
      </c>
      <c r="BE1095" t="s">
        <v>647</v>
      </c>
      <c r="BF1095" t="s">
        <v>3822</v>
      </c>
      <c r="BG1095" t="s">
        <v>3823</v>
      </c>
      <c r="BH1095">
        <v>2</v>
      </c>
      <c r="BJ1095" s="1">
        <v>45658</v>
      </c>
      <c r="BK1095" s="1">
        <v>46022</v>
      </c>
      <c r="BN1095">
        <v>40</v>
      </c>
      <c r="BO1095">
        <v>0</v>
      </c>
      <c r="BP1095">
        <v>8</v>
      </c>
      <c r="BQ1095">
        <v>8</v>
      </c>
      <c r="BR1095">
        <v>8</v>
      </c>
      <c r="BS1095">
        <v>8</v>
      </c>
      <c r="BT1095">
        <v>8</v>
      </c>
      <c r="BU1095">
        <v>0</v>
      </c>
      <c r="BV1095" t="str">
        <f>"8:00 AM"</f>
        <v>8:00 AM</v>
      </c>
      <c r="BW1095" t="str">
        <f>"5:00 PM"</f>
        <v>5:00 PM</v>
      </c>
      <c r="BX1095" t="s">
        <v>240</v>
      </c>
      <c r="BY1095">
        <v>0</v>
      </c>
      <c r="BZ1095">
        <v>3</v>
      </c>
      <c r="CA1095" t="s">
        <v>115</v>
      </c>
      <c r="CC1095" t="s">
        <v>3824</v>
      </c>
      <c r="CD1095" t="s">
        <v>410</v>
      </c>
      <c r="CE1095" t="s">
        <v>3816</v>
      </c>
      <c r="CF1095" t="s">
        <v>290</v>
      </c>
      <c r="CG1095" t="s">
        <v>120</v>
      </c>
      <c r="CH1095" s="3">
        <v>96952</v>
      </c>
      <c r="CI1095" s="4">
        <v>15.32</v>
      </c>
      <c r="CJ1095" s="4">
        <v>15.32</v>
      </c>
      <c r="CK1095" s="4">
        <v>22.98</v>
      </c>
      <c r="CL1095" s="4">
        <v>22.98</v>
      </c>
      <c r="CM1095" t="s">
        <v>136</v>
      </c>
      <c r="CO1095" t="s">
        <v>137</v>
      </c>
      <c r="CQ1095" t="s">
        <v>115</v>
      </c>
      <c r="CR1095" t="s">
        <v>138</v>
      </c>
      <c r="CS1095" t="s">
        <v>139</v>
      </c>
      <c r="CT1095" t="s">
        <v>138</v>
      </c>
      <c r="CU1095" t="s">
        <v>139</v>
      </c>
      <c r="CV1095" t="s">
        <v>138</v>
      </c>
      <c r="CW1095" t="s">
        <v>139</v>
      </c>
      <c r="CX1095" s="2" t="s">
        <v>3825</v>
      </c>
      <c r="CY1095" s="10">
        <v>16704334428</v>
      </c>
      <c r="CZ1095" t="s">
        <v>3821</v>
      </c>
      <c r="DA1095" t="s">
        <v>139</v>
      </c>
      <c r="DB1095" t="s">
        <v>138</v>
      </c>
      <c r="DC1095" t="s">
        <v>115</v>
      </c>
    </row>
    <row r="1096" spans="1:112" ht="14.45" customHeight="1" x14ac:dyDescent="0.25">
      <c r="A1096" t="s">
        <v>4936</v>
      </c>
      <c r="B1096" t="s">
        <v>158</v>
      </c>
      <c r="C1096" s="1">
        <v>45618</v>
      </c>
      <c r="D1096" s="1">
        <v>45659</v>
      </c>
      <c r="E1096" t="s">
        <v>114</v>
      </c>
      <c r="G1096" t="s">
        <v>115</v>
      </c>
      <c r="H1096" t="s">
        <v>115</v>
      </c>
      <c r="I1096" t="s">
        <v>115</v>
      </c>
      <c r="J1096" t="s">
        <v>4383</v>
      </c>
      <c r="L1096" t="s">
        <v>4384</v>
      </c>
      <c r="M1096" t="s">
        <v>4385</v>
      </c>
      <c r="N1096" t="s">
        <v>272</v>
      </c>
      <c r="O1096" t="s">
        <v>120</v>
      </c>
      <c r="P1096" s="3">
        <v>96952</v>
      </c>
      <c r="Q1096" t="s">
        <v>121</v>
      </c>
      <c r="S1096" s="10">
        <v>16707832999</v>
      </c>
      <c r="U1096" t="s">
        <v>4386</v>
      </c>
      <c r="V1096">
        <v>72251</v>
      </c>
      <c r="W1096" t="s">
        <v>123</v>
      </c>
      <c r="Y1096" t="s">
        <v>4937</v>
      </c>
      <c r="Z1096" t="s">
        <v>4938</v>
      </c>
      <c r="AA1096" t="s">
        <v>4939</v>
      </c>
      <c r="AB1096" t="s">
        <v>126</v>
      </c>
      <c r="AC1096" t="s">
        <v>4384</v>
      </c>
      <c r="AD1096" t="s">
        <v>4385</v>
      </c>
      <c r="AE1096" t="s">
        <v>272</v>
      </c>
      <c r="AF1096" t="s">
        <v>120</v>
      </c>
      <c r="AG1096" s="3">
        <v>96952</v>
      </c>
      <c r="AH1096" t="s">
        <v>121</v>
      </c>
      <c r="AJ1096" s="10">
        <v>16707832999</v>
      </c>
      <c r="AL1096" t="s">
        <v>4389</v>
      </c>
      <c r="BD1096" t="str">
        <f>"35-2014.00"</f>
        <v>35-2014.00</v>
      </c>
      <c r="BE1096" t="s">
        <v>221</v>
      </c>
      <c r="BF1096" t="s">
        <v>4940</v>
      </c>
      <c r="BG1096" t="s">
        <v>223</v>
      </c>
      <c r="BH1096">
        <v>5</v>
      </c>
      <c r="BJ1096" s="1">
        <v>45658</v>
      </c>
      <c r="BK1096" s="1">
        <v>46022</v>
      </c>
      <c r="BN1096">
        <v>35</v>
      </c>
      <c r="BO1096">
        <v>0</v>
      </c>
      <c r="BP1096">
        <v>7</v>
      </c>
      <c r="BQ1096">
        <v>7</v>
      </c>
      <c r="BR1096">
        <v>7</v>
      </c>
      <c r="BS1096">
        <v>7</v>
      </c>
      <c r="BT1096">
        <v>7</v>
      </c>
      <c r="BU1096">
        <v>0</v>
      </c>
      <c r="BV1096" t="str">
        <f>"8:00 AM"</f>
        <v>8:00 AM</v>
      </c>
      <c r="BW1096" t="str">
        <f>"4:00 PM"</f>
        <v>4:00 PM</v>
      </c>
      <c r="BX1096" t="s">
        <v>240</v>
      </c>
      <c r="BY1096">
        <v>0</v>
      </c>
      <c r="BZ1096">
        <v>12</v>
      </c>
      <c r="CA1096" t="s">
        <v>115</v>
      </c>
      <c r="CC1096" s="2" t="s">
        <v>4392</v>
      </c>
      <c r="CD1096" t="s">
        <v>4384</v>
      </c>
      <c r="CE1096" t="s">
        <v>4385</v>
      </c>
      <c r="CF1096" t="s">
        <v>272</v>
      </c>
      <c r="CG1096" t="s">
        <v>120</v>
      </c>
      <c r="CH1096" s="3">
        <v>96952</v>
      </c>
      <c r="CI1096" s="4">
        <v>8.83</v>
      </c>
      <c r="CJ1096" s="4">
        <v>8.83</v>
      </c>
      <c r="CK1096" s="4">
        <v>13.25</v>
      </c>
      <c r="CL1096" s="4">
        <v>13.25</v>
      </c>
      <c r="CM1096" t="s">
        <v>136</v>
      </c>
      <c r="CN1096" t="s">
        <v>191</v>
      </c>
      <c r="CO1096" t="s">
        <v>137</v>
      </c>
      <c r="CQ1096" t="s">
        <v>115</v>
      </c>
      <c r="CR1096" t="s">
        <v>138</v>
      </c>
      <c r="CS1096" t="s">
        <v>139</v>
      </c>
      <c r="CT1096" t="s">
        <v>138</v>
      </c>
      <c r="CU1096" t="s">
        <v>139</v>
      </c>
      <c r="CV1096" t="s">
        <v>138</v>
      </c>
      <c r="CW1096" t="s">
        <v>139</v>
      </c>
      <c r="CX1096" t="s">
        <v>4941</v>
      </c>
      <c r="CY1096" s="10">
        <v>16708329999</v>
      </c>
      <c r="CZ1096" t="s">
        <v>4389</v>
      </c>
      <c r="DA1096" t="s">
        <v>139</v>
      </c>
      <c r="DB1096" t="s">
        <v>138</v>
      </c>
      <c r="DC1096" t="s">
        <v>115</v>
      </c>
    </row>
    <row r="1097" spans="1:112" ht="14.45" customHeight="1" x14ac:dyDescent="0.25">
      <c r="A1097" t="s">
        <v>9849</v>
      </c>
      <c r="B1097" t="s">
        <v>158</v>
      </c>
      <c r="C1097" s="1">
        <v>45595</v>
      </c>
      <c r="D1097" s="1">
        <v>45659</v>
      </c>
      <c r="E1097" t="s">
        <v>114</v>
      </c>
      <c r="G1097" t="s">
        <v>115</v>
      </c>
      <c r="H1097" t="s">
        <v>115</v>
      </c>
      <c r="I1097" t="s">
        <v>115</v>
      </c>
      <c r="J1097" t="s">
        <v>3939</v>
      </c>
      <c r="K1097" t="s">
        <v>3940</v>
      </c>
      <c r="L1097" t="s">
        <v>3941</v>
      </c>
      <c r="M1097" t="s">
        <v>3942</v>
      </c>
      <c r="N1097" t="s">
        <v>128</v>
      </c>
      <c r="O1097" t="s">
        <v>120</v>
      </c>
      <c r="P1097" s="3">
        <v>96950</v>
      </c>
      <c r="Q1097" t="s">
        <v>121</v>
      </c>
      <c r="S1097" s="10">
        <v>16702876661</v>
      </c>
      <c r="U1097" t="s">
        <v>3943</v>
      </c>
      <c r="V1097">
        <v>812112</v>
      </c>
      <c r="W1097" t="s">
        <v>123</v>
      </c>
      <c r="Y1097" t="s">
        <v>308</v>
      </c>
      <c r="Z1097" t="s">
        <v>309</v>
      </c>
      <c r="AB1097" t="s">
        <v>3944</v>
      </c>
      <c r="AC1097" t="s">
        <v>3941</v>
      </c>
      <c r="AD1097" t="s">
        <v>4298</v>
      </c>
      <c r="AE1097" t="s">
        <v>128</v>
      </c>
      <c r="AF1097" t="s">
        <v>120</v>
      </c>
      <c r="AG1097" s="3">
        <v>96950</v>
      </c>
      <c r="AH1097" t="s">
        <v>121</v>
      </c>
      <c r="AJ1097" s="10">
        <v>16702876661</v>
      </c>
      <c r="AL1097" t="s">
        <v>3945</v>
      </c>
      <c r="BD1097" t="str">
        <f>"39-5092.00"</f>
        <v>39-5092.00</v>
      </c>
      <c r="BE1097" t="s">
        <v>311</v>
      </c>
      <c r="BF1097" t="s">
        <v>9850</v>
      </c>
      <c r="BG1097" t="s">
        <v>5791</v>
      </c>
      <c r="BH1097">
        <v>4</v>
      </c>
      <c r="BJ1097" s="1">
        <v>45627</v>
      </c>
      <c r="BK1097" s="1">
        <v>45930</v>
      </c>
      <c r="BN1097">
        <v>35</v>
      </c>
      <c r="BO1097">
        <v>7</v>
      </c>
      <c r="BP1097">
        <v>0</v>
      </c>
      <c r="BQ1097">
        <v>0</v>
      </c>
      <c r="BR1097">
        <v>7</v>
      </c>
      <c r="BS1097">
        <v>7</v>
      </c>
      <c r="BT1097">
        <v>7</v>
      </c>
      <c r="BU1097">
        <v>7</v>
      </c>
      <c r="BV1097" t="str">
        <f>"12:00 PM"</f>
        <v>12:00 PM</v>
      </c>
      <c r="BW1097" t="str">
        <f>"7:00 PM"</f>
        <v>7:00 PM</v>
      </c>
      <c r="BX1097" t="s">
        <v>240</v>
      </c>
      <c r="BY1097">
        <v>0</v>
      </c>
      <c r="BZ1097">
        <v>12</v>
      </c>
      <c r="CA1097" t="s">
        <v>115</v>
      </c>
      <c r="CC1097" t="s">
        <v>9851</v>
      </c>
      <c r="CD1097" t="s">
        <v>3941</v>
      </c>
      <c r="CE1097" t="s">
        <v>3942</v>
      </c>
      <c r="CF1097" t="s">
        <v>306</v>
      </c>
      <c r="CG1097" t="s">
        <v>120</v>
      </c>
      <c r="CH1097" s="3">
        <v>96950</v>
      </c>
      <c r="CI1097" s="4">
        <v>8.14</v>
      </c>
      <c r="CJ1097" s="4">
        <v>8.14</v>
      </c>
      <c r="CK1097" s="4">
        <v>12.21</v>
      </c>
      <c r="CL1097" s="4">
        <v>12.21</v>
      </c>
      <c r="CM1097" t="s">
        <v>136</v>
      </c>
      <c r="CN1097" t="s">
        <v>139</v>
      </c>
      <c r="CO1097" t="s">
        <v>137</v>
      </c>
      <c r="CQ1097" t="s">
        <v>115</v>
      </c>
      <c r="CR1097" t="s">
        <v>138</v>
      </c>
      <c r="CS1097" t="s">
        <v>139</v>
      </c>
      <c r="CT1097" t="s">
        <v>138</v>
      </c>
      <c r="CU1097" t="s">
        <v>138</v>
      </c>
      <c r="CV1097" t="s">
        <v>138</v>
      </c>
      <c r="CW1097" t="s">
        <v>139</v>
      </c>
      <c r="CX1097" t="s">
        <v>316</v>
      </c>
      <c r="CY1097" s="10">
        <v>16702876661</v>
      </c>
      <c r="CZ1097" t="s">
        <v>3945</v>
      </c>
      <c r="DA1097" t="s">
        <v>139</v>
      </c>
      <c r="DB1097" t="s">
        <v>138</v>
      </c>
      <c r="DC1097" t="s">
        <v>115</v>
      </c>
    </row>
    <row r="1098" spans="1:112" ht="14.45" customHeight="1" x14ac:dyDescent="0.25">
      <c r="A1098" t="s">
        <v>10533</v>
      </c>
      <c r="B1098" t="s">
        <v>158</v>
      </c>
      <c r="C1098" s="1">
        <v>45603</v>
      </c>
      <c r="D1098" s="1">
        <v>45659</v>
      </c>
      <c r="E1098" t="s">
        <v>210</v>
      </c>
      <c r="F1098" s="1">
        <v>45776</v>
      </c>
      <c r="G1098" t="s">
        <v>115</v>
      </c>
      <c r="H1098" t="s">
        <v>115</v>
      </c>
      <c r="I1098" t="s">
        <v>115</v>
      </c>
      <c r="J1098" t="s">
        <v>3913</v>
      </c>
      <c r="K1098" t="s">
        <v>1672</v>
      </c>
      <c r="L1098" t="s">
        <v>1673</v>
      </c>
      <c r="M1098" t="s">
        <v>2943</v>
      </c>
      <c r="N1098" t="s">
        <v>128</v>
      </c>
      <c r="O1098" t="s">
        <v>120</v>
      </c>
      <c r="P1098" s="3">
        <v>96950</v>
      </c>
      <c r="Q1098" t="s">
        <v>121</v>
      </c>
      <c r="S1098" s="10">
        <v>16702870614</v>
      </c>
      <c r="U1098" t="s">
        <v>1675</v>
      </c>
      <c r="V1098">
        <v>561320</v>
      </c>
      <c r="W1098" t="s">
        <v>123</v>
      </c>
      <c r="Y1098" t="s">
        <v>1676</v>
      </c>
      <c r="Z1098" t="s">
        <v>1677</v>
      </c>
      <c r="AA1098" t="s">
        <v>1678</v>
      </c>
      <c r="AB1098" t="s">
        <v>448</v>
      </c>
      <c r="AC1098" t="s">
        <v>1673</v>
      </c>
      <c r="AD1098" t="s">
        <v>2943</v>
      </c>
      <c r="AE1098" t="s">
        <v>128</v>
      </c>
      <c r="AF1098" t="s">
        <v>120</v>
      </c>
      <c r="AG1098" s="3">
        <v>96950</v>
      </c>
      <c r="AH1098" t="s">
        <v>121</v>
      </c>
      <c r="AJ1098" s="10">
        <v>16702870614</v>
      </c>
      <c r="AL1098" t="s">
        <v>1679</v>
      </c>
      <c r="BD1098" t="str">
        <f>"43-3031.00"</f>
        <v>43-3031.00</v>
      </c>
      <c r="BE1098" t="s">
        <v>387</v>
      </c>
      <c r="BF1098" t="s">
        <v>6965</v>
      </c>
      <c r="BG1098" t="s">
        <v>895</v>
      </c>
      <c r="BH1098">
        <v>3</v>
      </c>
      <c r="BJ1098" s="1">
        <v>45778</v>
      </c>
      <c r="BK1098" s="1">
        <v>46142</v>
      </c>
      <c r="BN1098">
        <v>35</v>
      </c>
      <c r="BO1098">
        <v>0</v>
      </c>
      <c r="BP1098">
        <v>7</v>
      </c>
      <c r="BQ1098">
        <v>7</v>
      </c>
      <c r="BR1098">
        <v>7</v>
      </c>
      <c r="BS1098">
        <v>7</v>
      </c>
      <c r="BT1098">
        <v>7</v>
      </c>
      <c r="BU1098">
        <v>0</v>
      </c>
      <c r="BV1098" t="str">
        <f>"9:00 AM"</f>
        <v>9:00 AM</v>
      </c>
      <c r="BW1098" t="str">
        <f>"5:00 PM"</f>
        <v>5:00 PM</v>
      </c>
      <c r="BX1098" t="s">
        <v>133</v>
      </c>
      <c r="BY1098">
        <v>0</v>
      </c>
      <c r="BZ1098">
        <v>12</v>
      </c>
      <c r="CA1098" t="s">
        <v>115</v>
      </c>
      <c r="CC1098" t="s">
        <v>10534</v>
      </c>
      <c r="CD1098" t="s">
        <v>1673</v>
      </c>
      <c r="CE1098" t="s">
        <v>2943</v>
      </c>
      <c r="CF1098" t="s">
        <v>2945</v>
      </c>
      <c r="CG1098" t="s">
        <v>120</v>
      </c>
      <c r="CH1098" s="3">
        <v>96950</v>
      </c>
      <c r="CI1098" s="4">
        <v>12.28</v>
      </c>
      <c r="CJ1098" s="4">
        <v>12.28</v>
      </c>
      <c r="CK1098" s="4">
        <v>18.420000000000002</v>
      </c>
      <c r="CL1098" s="4">
        <v>18.420000000000002</v>
      </c>
      <c r="CM1098" t="s">
        <v>136</v>
      </c>
      <c r="CO1098" t="s">
        <v>137</v>
      </c>
      <c r="CQ1098" t="s">
        <v>115</v>
      </c>
      <c r="CR1098" t="s">
        <v>138</v>
      </c>
      <c r="CS1098" t="s">
        <v>139</v>
      </c>
      <c r="CT1098" t="s">
        <v>138</v>
      </c>
      <c r="CU1098" t="s">
        <v>138</v>
      </c>
      <c r="CV1098" t="s">
        <v>138</v>
      </c>
      <c r="CW1098" t="s">
        <v>139</v>
      </c>
      <c r="CX1098" t="s">
        <v>2946</v>
      </c>
      <c r="CY1098" s="10">
        <v>16702870614</v>
      </c>
      <c r="CZ1098" t="s">
        <v>1679</v>
      </c>
      <c r="DA1098" t="s">
        <v>208</v>
      </c>
      <c r="DB1098" t="s">
        <v>138</v>
      </c>
      <c r="DC1098" t="s">
        <v>115</v>
      </c>
    </row>
    <row r="1099" spans="1:112" ht="14.45" customHeight="1" x14ac:dyDescent="0.25">
      <c r="A1099" t="s">
        <v>11670</v>
      </c>
      <c r="B1099" t="s">
        <v>248</v>
      </c>
      <c r="C1099" s="1">
        <v>45610</v>
      </c>
      <c r="D1099" s="1">
        <v>45659</v>
      </c>
      <c r="E1099" t="s">
        <v>114</v>
      </c>
      <c r="G1099" t="s">
        <v>115</v>
      </c>
      <c r="H1099" t="s">
        <v>115</v>
      </c>
      <c r="I1099" t="s">
        <v>115</v>
      </c>
      <c r="J1099" t="s">
        <v>3171</v>
      </c>
      <c r="K1099" t="s">
        <v>3172</v>
      </c>
      <c r="L1099" t="s">
        <v>11671</v>
      </c>
      <c r="M1099" t="s">
        <v>6395</v>
      </c>
      <c r="N1099" t="s">
        <v>128</v>
      </c>
      <c r="O1099" t="s">
        <v>120</v>
      </c>
      <c r="P1099" s="3">
        <v>96950</v>
      </c>
      <c r="Q1099" t="s">
        <v>121</v>
      </c>
      <c r="R1099" t="s">
        <v>139</v>
      </c>
      <c r="S1099" s="10">
        <v>16702355009</v>
      </c>
      <c r="U1099" t="s">
        <v>3175</v>
      </c>
      <c r="V1099">
        <v>561320</v>
      </c>
      <c r="W1099" t="s">
        <v>532</v>
      </c>
      <c r="X1099" t="s">
        <v>138</v>
      </c>
      <c r="Y1099" t="s">
        <v>1350</v>
      </c>
      <c r="Z1099" t="s">
        <v>1351</v>
      </c>
      <c r="AA1099" t="s">
        <v>1352</v>
      </c>
      <c r="AB1099" t="s">
        <v>1191</v>
      </c>
      <c r="AC1099" t="s">
        <v>3173</v>
      </c>
      <c r="AD1099" t="s">
        <v>3174</v>
      </c>
      <c r="AE1099" t="s">
        <v>128</v>
      </c>
      <c r="AF1099" t="s">
        <v>120</v>
      </c>
      <c r="AG1099" s="3">
        <v>96950</v>
      </c>
      <c r="AH1099" t="s">
        <v>121</v>
      </c>
      <c r="AJ1099" s="10">
        <v>16702355009</v>
      </c>
      <c r="AL1099" t="s">
        <v>3176</v>
      </c>
      <c r="BD1099" t="str">
        <f>"37-2011.00"</f>
        <v>37-2011.00</v>
      </c>
      <c r="BE1099" t="s">
        <v>1133</v>
      </c>
      <c r="BF1099" t="s">
        <v>3177</v>
      </c>
      <c r="BG1099" t="s">
        <v>3178</v>
      </c>
      <c r="BH1099">
        <v>10</v>
      </c>
      <c r="BI1099">
        <v>10</v>
      </c>
      <c r="BJ1099" s="1">
        <v>45658</v>
      </c>
      <c r="BK1099" s="1">
        <v>46022</v>
      </c>
      <c r="BL1099" s="1">
        <v>45659</v>
      </c>
      <c r="BM1099" s="1">
        <v>46022</v>
      </c>
      <c r="BN1099">
        <v>35</v>
      </c>
      <c r="BO1099">
        <v>0</v>
      </c>
      <c r="BP1099">
        <v>7</v>
      </c>
      <c r="BQ1099">
        <v>7</v>
      </c>
      <c r="BR1099">
        <v>7</v>
      </c>
      <c r="BS1099">
        <v>7</v>
      </c>
      <c r="BT1099">
        <v>7</v>
      </c>
      <c r="BU1099">
        <v>0</v>
      </c>
      <c r="BV1099" t="str">
        <f t="shared" ref="BV1099:BV1104" si="18">"8:00 AM"</f>
        <v>8:00 AM</v>
      </c>
      <c r="BW1099" t="str">
        <f>"4:00 PM"</f>
        <v>4:00 PM</v>
      </c>
      <c r="BX1099" t="s">
        <v>240</v>
      </c>
      <c r="BY1099">
        <v>0</v>
      </c>
      <c r="BZ1099">
        <v>12</v>
      </c>
      <c r="CA1099" t="s">
        <v>115</v>
      </c>
      <c r="CC1099" s="2" t="s">
        <v>4720</v>
      </c>
      <c r="CD1099" t="s">
        <v>10046</v>
      </c>
      <c r="CE1099" t="s">
        <v>6427</v>
      </c>
      <c r="CF1099" t="s">
        <v>128</v>
      </c>
      <c r="CG1099" t="s">
        <v>120</v>
      </c>
      <c r="CH1099" s="3">
        <v>96950</v>
      </c>
      <c r="CI1099" s="4">
        <v>8.2899999999999991</v>
      </c>
      <c r="CJ1099" s="4">
        <v>8.2899999999999991</v>
      </c>
      <c r="CK1099" s="4">
        <v>12.44</v>
      </c>
      <c r="CL1099" s="4">
        <v>12.44</v>
      </c>
      <c r="CM1099" t="s">
        <v>136</v>
      </c>
      <c r="CN1099" t="s">
        <v>3180</v>
      </c>
      <c r="CO1099" t="s">
        <v>137</v>
      </c>
      <c r="CQ1099" t="s">
        <v>115</v>
      </c>
      <c r="CR1099" t="s">
        <v>138</v>
      </c>
      <c r="CS1099" t="s">
        <v>139</v>
      </c>
      <c r="CT1099" t="s">
        <v>138</v>
      </c>
      <c r="CU1099" t="s">
        <v>139</v>
      </c>
      <c r="CV1099" t="s">
        <v>138</v>
      </c>
      <c r="CW1099" t="s">
        <v>139</v>
      </c>
      <c r="CX1099" t="s">
        <v>3310</v>
      </c>
      <c r="CY1099" s="10">
        <v>16702355009</v>
      </c>
      <c r="CZ1099" t="s">
        <v>3176</v>
      </c>
      <c r="DA1099" t="s">
        <v>139</v>
      </c>
      <c r="DB1099" t="s">
        <v>138</v>
      </c>
      <c r="DC1099" t="s">
        <v>138</v>
      </c>
    </row>
    <row r="1100" spans="1:112" ht="14.45" customHeight="1" x14ac:dyDescent="0.25">
      <c r="A1100" t="s">
        <v>12233</v>
      </c>
      <c r="B1100" t="s">
        <v>158</v>
      </c>
      <c r="C1100" s="1">
        <v>45614</v>
      </c>
      <c r="D1100" s="1">
        <v>45659</v>
      </c>
      <c r="E1100" t="s">
        <v>114</v>
      </c>
      <c r="G1100" t="s">
        <v>115</v>
      </c>
      <c r="H1100" t="s">
        <v>115</v>
      </c>
      <c r="I1100" t="s">
        <v>115</v>
      </c>
      <c r="J1100" t="s">
        <v>4383</v>
      </c>
      <c r="L1100" t="s">
        <v>4384</v>
      </c>
      <c r="M1100" t="s">
        <v>4385</v>
      </c>
      <c r="N1100" t="s">
        <v>272</v>
      </c>
      <c r="O1100" t="s">
        <v>120</v>
      </c>
      <c r="P1100" s="3">
        <v>96952</v>
      </c>
      <c r="Q1100" t="s">
        <v>121</v>
      </c>
      <c r="S1100" s="10">
        <v>16707832999</v>
      </c>
      <c r="U1100" t="s">
        <v>4386</v>
      </c>
      <c r="V1100">
        <v>72251</v>
      </c>
      <c r="W1100" t="s">
        <v>123</v>
      </c>
      <c r="Y1100" t="s">
        <v>414</v>
      </c>
      <c r="Z1100" t="s">
        <v>4387</v>
      </c>
      <c r="AA1100" t="s">
        <v>4388</v>
      </c>
      <c r="AB1100" t="s">
        <v>295</v>
      </c>
      <c r="AC1100" t="s">
        <v>4385</v>
      </c>
      <c r="AE1100" t="s">
        <v>290</v>
      </c>
      <c r="AF1100" t="s">
        <v>120</v>
      </c>
      <c r="AG1100" s="3">
        <v>96952</v>
      </c>
      <c r="AH1100" t="s">
        <v>121</v>
      </c>
      <c r="AJ1100" s="10">
        <v>16707832999</v>
      </c>
      <c r="AL1100" t="s">
        <v>4389</v>
      </c>
      <c r="BD1100" t="str">
        <f>"35-3031.00"</f>
        <v>35-3031.00</v>
      </c>
      <c r="BE1100" t="s">
        <v>1980</v>
      </c>
      <c r="BF1100" t="s">
        <v>4390</v>
      </c>
      <c r="BG1100" t="s">
        <v>4391</v>
      </c>
      <c r="BH1100">
        <v>5</v>
      </c>
      <c r="BJ1100" s="1">
        <v>45658</v>
      </c>
      <c r="BK1100" s="1">
        <v>46022</v>
      </c>
      <c r="BN1100">
        <v>35</v>
      </c>
      <c r="BO1100">
        <v>0</v>
      </c>
      <c r="BP1100">
        <v>7</v>
      </c>
      <c r="BQ1100">
        <v>7</v>
      </c>
      <c r="BR1100">
        <v>7</v>
      </c>
      <c r="BS1100">
        <v>7</v>
      </c>
      <c r="BT1100">
        <v>7</v>
      </c>
      <c r="BU1100">
        <v>0</v>
      </c>
      <c r="BV1100" t="str">
        <f t="shared" si="18"/>
        <v>8:00 AM</v>
      </c>
      <c r="BW1100" t="str">
        <f>"4:00 PM"</f>
        <v>4:00 PM</v>
      </c>
      <c r="BX1100" t="s">
        <v>240</v>
      </c>
      <c r="BY1100">
        <v>0</v>
      </c>
      <c r="BZ1100">
        <v>12</v>
      </c>
      <c r="CA1100" t="s">
        <v>115</v>
      </c>
      <c r="CC1100" s="2" t="s">
        <v>4392</v>
      </c>
      <c r="CD1100" t="s">
        <v>4384</v>
      </c>
      <c r="CE1100" t="s">
        <v>4385</v>
      </c>
      <c r="CF1100" t="s">
        <v>272</v>
      </c>
      <c r="CG1100" t="s">
        <v>120</v>
      </c>
      <c r="CH1100" s="3">
        <v>96952</v>
      </c>
      <c r="CI1100" s="4">
        <v>8.0399999999999991</v>
      </c>
      <c r="CJ1100" s="4">
        <v>8.0399999999999991</v>
      </c>
      <c r="CK1100" s="4">
        <v>12.06</v>
      </c>
      <c r="CL1100" s="4">
        <v>12.06</v>
      </c>
      <c r="CM1100" t="s">
        <v>136</v>
      </c>
      <c r="CN1100" t="s">
        <v>12234</v>
      </c>
      <c r="CO1100" t="s">
        <v>173</v>
      </c>
      <c r="CQ1100" t="s">
        <v>115</v>
      </c>
      <c r="CR1100" t="s">
        <v>138</v>
      </c>
      <c r="CS1100" t="s">
        <v>139</v>
      </c>
      <c r="CT1100" t="s">
        <v>138</v>
      </c>
      <c r="CU1100" t="s">
        <v>139</v>
      </c>
      <c r="CV1100" t="s">
        <v>138</v>
      </c>
      <c r="CW1100" t="s">
        <v>139</v>
      </c>
      <c r="CX1100" t="s">
        <v>12235</v>
      </c>
      <c r="CY1100" s="10">
        <v>16707832999</v>
      </c>
      <c r="CZ1100" t="s">
        <v>4389</v>
      </c>
      <c r="DA1100" t="s">
        <v>139</v>
      </c>
      <c r="DB1100" t="s">
        <v>138</v>
      </c>
      <c r="DC1100" t="s">
        <v>115</v>
      </c>
    </row>
    <row r="1101" spans="1:112" ht="14.45" customHeight="1" x14ac:dyDescent="0.25">
      <c r="A1101" t="s">
        <v>12248</v>
      </c>
      <c r="B1101" t="s">
        <v>158</v>
      </c>
      <c r="C1101" s="1">
        <v>45600</v>
      </c>
      <c r="D1101" s="1">
        <v>45659</v>
      </c>
      <c r="E1101" t="s">
        <v>114</v>
      </c>
      <c r="G1101" t="s">
        <v>115</v>
      </c>
      <c r="H1101" t="s">
        <v>115</v>
      </c>
      <c r="I1101" t="s">
        <v>115</v>
      </c>
      <c r="J1101" t="s">
        <v>4640</v>
      </c>
      <c r="K1101" t="s">
        <v>4641</v>
      </c>
      <c r="L1101" t="s">
        <v>144</v>
      </c>
      <c r="N1101" t="s">
        <v>145</v>
      </c>
      <c r="O1101" t="s">
        <v>120</v>
      </c>
      <c r="P1101" s="3">
        <v>96951</v>
      </c>
      <c r="Q1101" t="s">
        <v>121</v>
      </c>
      <c r="S1101" s="10">
        <v>16705320350</v>
      </c>
      <c r="U1101" t="s">
        <v>4642</v>
      </c>
      <c r="V1101">
        <v>445110</v>
      </c>
      <c r="W1101" t="s">
        <v>123</v>
      </c>
      <c r="Y1101" t="s">
        <v>147</v>
      </c>
      <c r="Z1101" t="s">
        <v>148</v>
      </c>
      <c r="AA1101" t="s">
        <v>149</v>
      </c>
      <c r="AB1101" t="s">
        <v>1986</v>
      </c>
      <c r="AC1101" t="s">
        <v>144</v>
      </c>
      <c r="AE1101" t="s">
        <v>145</v>
      </c>
      <c r="AF1101" t="s">
        <v>120</v>
      </c>
      <c r="AG1101" s="3">
        <v>96951</v>
      </c>
      <c r="AH1101" t="s">
        <v>121</v>
      </c>
      <c r="AJ1101" s="10">
        <v>16705320350</v>
      </c>
      <c r="AL1101" t="s">
        <v>4643</v>
      </c>
      <c r="BD1101" t="str">
        <f>"51-9198.00"</f>
        <v>51-9198.00</v>
      </c>
      <c r="BE1101" t="s">
        <v>2301</v>
      </c>
      <c r="BF1101" t="s">
        <v>4644</v>
      </c>
      <c r="BG1101" t="s">
        <v>4645</v>
      </c>
      <c r="BH1101">
        <v>1</v>
      </c>
      <c r="BJ1101" s="1">
        <v>45716</v>
      </c>
      <c r="BK1101" s="1">
        <v>46080</v>
      </c>
      <c r="BN1101">
        <v>40</v>
      </c>
      <c r="BO1101">
        <v>0</v>
      </c>
      <c r="BP1101">
        <v>7</v>
      </c>
      <c r="BQ1101">
        <v>7</v>
      </c>
      <c r="BR1101">
        <v>7</v>
      </c>
      <c r="BS1101">
        <v>7</v>
      </c>
      <c r="BT1101">
        <v>7</v>
      </c>
      <c r="BU1101">
        <v>5</v>
      </c>
      <c r="BV1101" t="str">
        <f t="shared" si="18"/>
        <v>8:00 AM</v>
      </c>
      <c r="BW1101" t="str">
        <f>"4:00 PM"</f>
        <v>4:00 PM</v>
      </c>
      <c r="BX1101" t="s">
        <v>240</v>
      </c>
      <c r="BY1101">
        <v>3</v>
      </c>
      <c r="BZ1101">
        <v>0</v>
      </c>
      <c r="CA1101" t="s">
        <v>115</v>
      </c>
      <c r="CC1101" t="s">
        <v>4646</v>
      </c>
      <c r="CD1101" t="s">
        <v>155</v>
      </c>
      <c r="CF1101" t="s">
        <v>145</v>
      </c>
      <c r="CG1101" t="s">
        <v>120</v>
      </c>
      <c r="CH1101" s="3">
        <v>96951</v>
      </c>
      <c r="CI1101" s="4">
        <v>8.23</v>
      </c>
      <c r="CJ1101" s="4">
        <v>8.23</v>
      </c>
      <c r="CK1101" s="4">
        <v>12.35</v>
      </c>
      <c r="CL1101" s="4">
        <v>12.35</v>
      </c>
      <c r="CM1101" t="s">
        <v>136</v>
      </c>
      <c r="CN1101" t="s">
        <v>139</v>
      </c>
      <c r="CO1101" t="s">
        <v>137</v>
      </c>
      <c r="CQ1101" t="s">
        <v>115</v>
      </c>
      <c r="CR1101" t="s">
        <v>138</v>
      </c>
      <c r="CS1101" t="s">
        <v>138</v>
      </c>
      <c r="CT1101" t="s">
        <v>138</v>
      </c>
      <c r="CU1101" t="s">
        <v>139</v>
      </c>
      <c r="CV1101" t="s">
        <v>138</v>
      </c>
      <c r="CW1101" t="s">
        <v>139</v>
      </c>
      <c r="CX1101" t="s">
        <v>2545</v>
      </c>
      <c r="CY1101" s="10">
        <v>16705320350</v>
      </c>
      <c r="CZ1101" t="s">
        <v>4643</v>
      </c>
      <c r="DA1101" t="s">
        <v>139</v>
      </c>
      <c r="DB1101" t="s">
        <v>138</v>
      </c>
      <c r="DC1101" t="s">
        <v>115</v>
      </c>
    </row>
    <row r="1102" spans="1:112" ht="14.45" customHeight="1" x14ac:dyDescent="0.25">
      <c r="A1102" t="s">
        <v>12806</v>
      </c>
      <c r="B1102" t="s">
        <v>158</v>
      </c>
      <c r="C1102" s="1">
        <v>45600</v>
      </c>
      <c r="D1102" s="1">
        <v>45659</v>
      </c>
      <c r="E1102" t="s">
        <v>210</v>
      </c>
      <c r="F1102" s="1">
        <v>45727</v>
      </c>
      <c r="G1102" t="s">
        <v>115</v>
      </c>
      <c r="H1102" t="s">
        <v>115</v>
      </c>
      <c r="I1102" t="s">
        <v>115</v>
      </c>
      <c r="J1102" t="s">
        <v>2796</v>
      </c>
      <c r="K1102" t="s">
        <v>2797</v>
      </c>
      <c r="L1102" t="s">
        <v>2798</v>
      </c>
      <c r="M1102" t="s">
        <v>2799</v>
      </c>
      <c r="N1102" t="s">
        <v>128</v>
      </c>
      <c r="O1102" t="s">
        <v>120</v>
      </c>
      <c r="P1102" s="3">
        <v>96950</v>
      </c>
      <c r="Q1102" t="s">
        <v>121</v>
      </c>
      <c r="R1102" t="s">
        <v>139</v>
      </c>
      <c r="S1102" s="10">
        <v>16702346708</v>
      </c>
      <c r="U1102" t="s">
        <v>2800</v>
      </c>
      <c r="V1102">
        <v>236220</v>
      </c>
      <c r="W1102" t="s">
        <v>123</v>
      </c>
      <c r="Y1102" t="s">
        <v>632</v>
      </c>
      <c r="Z1102" t="s">
        <v>4517</v>
      </c>
      <c r="AB1102" t="s">
        <v>516</v>
      </c>
      <c r="AC1102" t="s">
        <v>2798</v>
      </c>
      <c r="AD1102" t="s">
        <v>2799</v>
      </c>
      <c r="AE1102" t="s">
        <v>128</v>
      </c>
      <c r="AF1102" t="s">
        <v>120</v>
      </c>
      <c r="AG1102" s="3">
        <v>96950</v>
      </c>
      <c r="AH1102" t="s">
        <v>121</v>
      </c>
      <c r="AI1102" t="s">
        <v>641</v>
      </c>
      <c r="AJ1102" s="10">
        <v>16702346708</v>
      </c>
      <c r="AL1102" t="s">
        <v>2802</v>
      </c>
      <c r="BD1102" t="str">
        <f>"49-9071.00"</f>
        <v>49-9071.00</v>
      </c>
      <c r="BE1102" t="s">
        <v>169</v>
      </c>
      <c r="BF1102" t="s">
        <v>2803</v>
      </c>
      <c r="BG1102" t="s">
        <v>2804</v>
      </c>
      <c r="BH1102">
        <v>8</v>
      </c>
      <c r="BJ1102" s="1">
        <v>45729</v>
      </c>
      <c r="BK1102" s="1">
        <v>46093</v>
      </c>
      <c r="BN1102">
        <v>35</v>
      </c>
      <c r="BO1102">
        <v>0</v>
      </c>
      <c r="BP1102">
        <v>7</v>
      </c>
      <c r="BQ1102">
        <v>7</v>
      </c>
      <c r="BR1102">
        <v>7</v>
      </c>
      <c r="BS1102">
        <v>7</v>
      </c>
      <c r="BT1102">
        <v>7</v>
      </c>
      <c r="BU1102">
        <v>0</v>
      </c>
      <c r="BV1102" t="str">
        <f t="shared" si="18"/>
        <v>8:00 AM</v>
      </c>
      <c r="BW1102" t="str">
        <f>"4:00 PM"</f>
        <v>4:00 PM</v>
      </c>
      <c r="BX1102" t="s">
        <v>133</v>
      </c>
      <c r="BY1102">
        <v>0</v>
      </c>
      <c r="BZ1102">
        <v>12</v>
      </c>
      <c r="CA1102" t="s">
        <v>115</v>
      </c>
      <c r="CC1102" t="s">
        <v>2805</v>
      </c>
      <c r="CD1102" t="s">
        <v>2798</v>
      </c>
      <c r="CE1102" t="s">
        <v>2799</v>
      </c>
      <c r="CF1102" t="s">
        <v>128</v>
      </c>
      <c r="CG1102" t="s">
        <v>120</v>
      </c>
      <c r="CH1102" s="3">
        <v>96950</v>
      </c>
      <c r="CI1102" s="4">
        <v>9.75</v>
      </c>
      <c r="CJ1102" s="4">
        <v>9.75</v>
      </c>
      <c r="CK1102" s="4">
        <v>14.63</v>
      </c>
      <c r="CL1102" s="4">
        <v>14.63</v>
      </c>
      <c r="CM1102" t="s">
        <v>136</v>
      </c>
      <c r="CN1102" t="s">
        <v>224</v>
      </c>
      <c r="CO1102" t="s">
        <v>137</v>
      </c>
      <c r="CQ1102" t="s">
        <v>115</v>
      </c>
      <c r="CR1102" t="s">
        <v>138</v>
      </c>
      <c r="CS1102" t="s">
        <v>138</v>
      </c>
      <c r="CT1102" t="s">
        <v>138</v>
      </c>
      <c r="CU1102" t="s">
        <v>139</v>
      </c>
      <c r="CV1102" t="s">
        <v>138</v>
      </c>
      <c r="CW1102" t="s">
        <v>139</v>
      </c>
      <c r="CX1102" t="s">
        <v>2806</v>
      </c>
      <c r="CY1102" s="10">
        <v>16702346708</v>
      </c>
      <c r="CZ1102" t="s">
        <v>2802</v>
      </c>
      <c r="DA1102" t="s">
        <v>139</v>
      </c>
      <c r="DB1102" t="s">
        <v>138</v>
      </c>
      <c r="DC1102" t="s">
        <v>115</v>
      </c>
      <c r="DD1102" t="s">
        <v>2807</v>
      </c>
      <c r="DE1102" t="s">
        <v>2808</v>
      </c>
      <c r="DF1102" t="s">
        <v>276</v>
      </c>
      <c r="DG1102" t="s">
        <v>2796</v>
      </c>
      <c r="DH1102" t="s">
        <v>2802</v>
      </c>
    </row>
    <row r="1103" spans="1:112" ht="14.45" customHeight="1" x14ac:dyDescent="0.25">
      <c r="A1103" t="s">
        <v>13461</v>
      </c>
      <c r="B1103" t="s">
        <v>158</v>
      </c>
      <c r="C1103" s="1">
        <v>45600</v>
      </c>
      <c r="D1103" s="1">
        <v>45659</v>
      </c>
      <c r="E1103" t="s">
        <v>114</v>
      </c>
      <c r="G1103" t="s">
        <v>115</v>
      </c>
      <c r="H1103" t="s">
        <v>115</v>
      </c>
      <c r="I1103" t="s">
        <v>115</v>
      </c>
      <c r="J1103" t="s">
        <v>6443</v>
      </c>
      <c r="K1103" t="s">
        <v>6444</v>
      </c>
      <c r="L1103" t="s">
        <v>1270</v>
      </c>
      <c r="N1103" t="s">
        <v>128</v>
      </c>
      <c r="O1103" t="s">
        <v>120</v>
      </c>
      <c r="P1103" s="3">
        <v>96950</v>
      </c>
      <c r="Q1103" t="s">
        <v>121</v>
      </c>
      <c r="S1103" s="10">
        <v>16709893291</v>
      </c>
      <c r="U1103" t="s">
        <v>1271</v>
      </c>
      <c r="V1103">
        <v>56179</v>
      </c>
      <c r="W1103" t="s">
        <v>123</v>
      </c>
      <c r="Y1103" t="s">
        <v>1272</v>
      </c>
      <c r="Z1103" t="s">
        <v>1273</v>
      </c>
      <c r="AA1103" t="s">
        <v>1274</v>
      </c>
      <c r="AB1103" t="s">
        <v>1275</v>
      </c>
      <c r="AC1103" t="s">
        <v>1276</v>
      </c>
      <c r="AE1103" t="s">
        <v>128</v>
      </c>
      <c r="AF1103" t="s">
        <v>120</v>
      </c>
      <c r="AG1103" s="3">
        <v>96950</v>
      </c>
      <c r="AH1103" t="s">
        <v>121</v>
      </c>
      <c r="AJ1103" s="10">
        <v>16709893291</v>
      </c>
      <c r="AL1103" t="s">
        <v>1277</v>
      </c>
      <c r="BD1103" t="str">
        <f>"49-9071.00"</f>
        <v>49-9071.00</v>
      </c>
      <c r="BE1103" t="s">
        <v>169</v>
      </c>
      <c r="BF1103" t="s">
        <v>6445</v>
      </c>
      <c r="BG1103" t="s">
        <v>1469</v>
      </c>
      <c r="BH1103">
        <v>15</v>
      </c>
      <c r="BJ1103" s="1">
        <v>45658</v>
      </c>
      <c r="BK1103" s="1">
        <v>46022</v>
      </c>
      <c r="BN1103">
        <v>40</v>
      </c>
      <c r="BO1103">
        <v>0</v>
      </c>
      <c r="BP1103">
        <v>8</v>
      </c>
      <c r="BQ1103">
        <v>8</v>
      </c>
      <c r="BR1103">
        <v>8</v>
      </c>
      <c r="BS1103">
        <v>8</v>
      </c>
      <c r="BT1103">
        <v>8</v>
      </c>
      <c r="BU1103">
        <v>0</v>
      </c>
      <c r="BV1103" t="str">
        <f t="shared" si="18"/>
        <v>8:00 AM</v>
      </c>
      <c r="BW1103" t="str">
        <f>"5:00 PM"</f>
        <v>5:00 PM</v>
      </c>
      <c r="BX1103" t="s">
        <v>133</v>
      </c>
      <c r="BY1103">
        <v>0</v>
      </c>
      <c r="BZ1103">
        <v>12</v>
      </c>
      <c r="CA1103" t="s">
        <v>115</v>
      </c>
      <c r="CC1103" t="s">
        <v>6446</v>
      </c>
      <c r="CD1103" t="s">
        <v>6447</v>
      </c>
      <c r="CF1103" t="s">
        <v>119</v>
      </c>
      <c r="CG1103" t="s">
        <v>120</v>
      </c>
      <c r="CH1103" s="3">
        <v>96950</v>
      </c>
      <c r="CI1103" s="4">
        <v>9.75</v>
      </c>
      <c r="CJ1103" s="4">
        <v>9.8000000000000007</v>
      </c>
      <c r="CK1103" s="4">
        <v>14.63</v>
      </c>
      <c r="CL1103" s="4">
        <v>14.7</v>
      </c>
      <c r="CM1103" t="s">
        <v>136</v>
      </c>
      <c r="CN1103" t="s">
        <v>139</v>
      </c>
      <c r="CO1103" t="s">
        <v>137</v>
      </c>
      <c r="CQ1103" t="s">
        <v>115</v>
      </c>
      <c r="CR1103" t="s">
        <v>138</v>
      </c>
      <c r="CS1103" t="s">
        <v>138</v>
      </c>
      <c r="CT1103" t="s">
        <v>138</v>
      </c>
      <c r="CU1103" t="s">
        <v>139</v>
      </c>
      <c r="CV1103" t="s">
        <v>138</v>
      </c>
      <c r="CW1103" t="s">
        <v>138</v>
      </c>
      <c r="CX1103" s="2" t="s">
        <v>1281</v>
      </c>
      <c r="CY1103" s="10">
        <v>16709893291</v>
      </c>
      <c r="CZ1103" t="s">
        <v>1277</v>
      </c>
      <c r="DA1103" t="s">
        <v>139</v>
      </c>
      <c r="DB1103" t="s">
        <v>138</v>
      </c>
      <c r="DC1103" t="s">
        <v>115</v>
      </c>
    </row>
    <row r="1104" spans="1:112" ht="14.45" customHeight="1" x14ac:dyDescent="0.25">
      <c r="A1104" t="s">
        <v>6967</v>
      </c>
      <c r="B1104" t="s">
        <v>248</v>
      </c>
      <c r="C1104" s="1">
        <v>45616</v>
      </c>
      <c r="D1104" s="1">
        <v>45660</v>
      </c>
      <c r="E1104" t="s">
        <v>210</v>
      </c>
      <c r="F1104" s="1">
        <v>45715</v>
      </c>
      <c r="G1104" t="s">
        <v>115</v>
      </c>
      <c r="H1104" t="s">
        <v>115</v>
      </c>
      <c r="I1104" t="s">
        <v>115</v>
      </c>
      <c r="J1104" t="s">
        <v>3583</v>
      </c>
      <c r="K1104" t="s">
        <v>3584</v>
      </c>
      <c r="L1104" t="s">
        <v>3585</v>
      </c>
      <c r="M1104" t="s">
        <v>3586</v>
      </c>
      <c r="N1104" t="s">
        <v>119</v>
      </c>
      <c r="O1104" t="s">
        <v>120</v>
      </c>
      <c r="P1104" s="3">
        <v>96950</v>
      </c>
      <c r="Q1104" t="s">
        <v>121</v>
      </c>
      <c r="R1104" t="s">
        <v>119</v>
      </c>
      <c r="S1104" s="10">
        <v>16702882288</v>
      </c>
      <c r="T1104">
        <v>106</v>
      </c>
      <c r="U1104" t="s">
        <v>3587</v>
      </c>
      <c r="V1104">
        <v>444140</v>
      </c>
      <c r="W1104" t="s">
        <v>123</v>
      </c>
      <c r="Y1104" t="s">
        <v>4528</v>
      </c>
      <c r="Z1104" t="s">
        <v>4529</v>
      </c>
      <c r="AA1104" t="s">
        <v>139</v>
      </c>
      <c r="AB1104" t="s">
        <v>6968</v>
      </c>
      <c r="AC1104" t="s">
        <v>3585</v>
      </c>
      <c r="AD1104" t="s">
        <v>6969</v>
      </c>
      <c r="AE1104" t="s">
        <v>119</v>
      </c>
      <c r="AF1104" t="s">
        <v>120</v>
      </c>
      <c r="AG1104" s="3">
        <v>96950</v>
      </c>
      <c r="AH1104" t="s">
        <v>121</v>
      </c>
      <c r="AI1104" t="s">
        <v>119</v>
      </c>
      <c r="AJ1104" s="10">
        <v>16702882288</v>
      </c>
      <c r="AK1104">
        <v>106</v>
      </c>
      <c r="AL1104" t="s">
        <v>3590</v>
      </c>
      <c r="BD1104" t="str">
        <f>"53-3033.00"</f>
        <v>53-3033.00</v>
      </c>
      <c r="BE1104" t="s">
        <v>1825</v>
      </c>
      <c r="BF1104" t="s">
        <v>6970</v>
      </c>
      <c r="BG1104" t="s">
        <v>6971</v>
      </c>
      <c r="BH1104">
        <v>1</v>
      </c>
      <c r="BI1104">
        <v>1</v>
      </c>
      <c r="BJ1104" s="1">
        <v>45717</v>
      </c>
      <c r="BK1104" s="1">
        <v>46081</v>
      </c>
      <c r="BL1104" s="1">
        <v>45717</v>
      </c>
      <c r="BM1104" s="1">
        <v>46081</v>
      </c>
      <c r="BN1104">
        <v>40</v>
      </c>
      <c r="BO1104">
        <v>0</v>
      </c>
      <c r="BP1104">
        <v>7</v>
      </c>
      <c r="BQ1104">
        <v>6.5</v>
      </c>
      <c r="BR1104">
        <v>6.5</v>
      </c>
      <c r="BS1104">
        <v>6.5</v>
      </c>
      <c r="BT1104">
        <v>6.5</v>
      </c>
      <c r="BU1104">
        <v>7</v>
      </c>
      <c r="BV1104" t="str">
        <f t="shared" si="18"/>
        <v>8:00 AM</v>
      </c>
      <c r="BW1104" t="str">
        <f>"5:00 PM"</f>
        <v>5:00 PM</v>
      </c>
      <c r="BX1104" t="s">
        <v>240</v>
      </c>
      <c r="BY1104">
        <v>0</v>
      </c>
      <c r="BZ1104">
        <v>12</v>
      </c>
      <c r="CA1104" t="s">
        <v>115</v>
      </c>
      <c r="CC1104" t="s">
        <v>6972</v>
      </c>
      <c r="CD1104" t="s">
        <v>3585</v>
      </c>
      <c r="CE1104" t="s">
        <v>3586</v>
      </c>
      <c r="CF1104" t="s">
        <v>119</v>
      </c>
      <c r="CG1104" t="s">
        <v>120</v>
      </c>
      <c r="CH1104" s="3">
        <v>96950</v>
      </c>
      <c r="CI1104" s="4">
        <v>8.15</v>
      </c>
      <c r="CJ1104" s="4">
        <v>9</v>
      </c>
      <c r="CK1104" s="4">
        <v>12.23</v>
      </c>
      <c r="CL1104" s="4">
        <v>13.5</v>
      </c>
      <c r="CM1104" t="s">
        <v>136</v>
      </c>
      <c r="CN1104" t="s">
        <v>139</v>
      </c>
      <c r="CO1104" t="s">
        <v>137</v>
      </c>
      <c r="CQ1104" t="s">
        <v>115</v>
      </c>
      <c r="CR1104" t="s">
        <v>138</v>
      </c>
      <c r="CS1104" t="s">
        <v>139</v>
      </c>
      <c r="CT1104" t="s">
        <v>138</v>
      </c>
      <c r="CU1104" t="s">
        <v>139</v>
      </c>
      <c r="CV1104" t="s">
        <v>138</v>
      </c>
      <c r="CW1104" t="s">
        <v>138</v>
      </c>
      <c r="CX1104" t="s">
        <v>3594</v>
      </c>
      <c r="CY1104" s="10">
        <v>16702882288</v>
      </c>
      <c r="CZ1104" t="s">
        <v>3590</v>
      </c>
      <c r="DA1104" t="s">
        <v>139</v>
      </c>
      <c r="DB1104" t="s">
        <v>138</v>
      </c>
      <c r="DC1104" t="s">
        <v>115</v>
      </c>
    </row>
    <row r="1105" spans="1:112" ht="14.45" customHeight="1" x14ac:dyDescent="0.25">
      <c r="A1105" t="s">
        <v>8396</v>
      </c>
      <c r="B1105" t="s">
        <v>158</v>
      </c>
      <c r="C1105" s="1">
        <v>45631</v>
      </c>
      <c r="D1105" s="1">
        <v>45660</v>
      </c>
      <c r="E1105" t="s">
        <v>114</v>
      </c>
      <c r="G1105" t="s">
        <v>115</v>
      </c>
      <c r="H1105" t="s">
        <v>115</v>
      </c>
      <c r="I1105" t="s">
        <v>115</v>
      </c>
      <c r="J1105" t="s">
        <v>8397</v>
      </c>
      <c r="K1105" t="s">
        <v>8398</v>
      </c>
      <c r="L1105" t="s">
        <v>8399</v>
      </c>
      <c r="M1105" t="s">
        <v>434</v>
      </c>
      <c r="N1105" t="s">
        <v>128</v>
      </c>
      <c r="O1105" t="s">
        <v>120</v>
      </c>
      <c r="P1105" s="3">
        <v>96950</v>
      </c>
      <c r="Q1105" t="s">
        <v>121</v>
      </c>
      <c r="R1105" t="s">
        <v>139</v>
      </c>
      <c r="S1105" s="10">
        <v>16702332200</v>
      </c>
      <c r="U1105" t="s">
        <v>8400</v>
      </c>
      <c r="V1105">
        <v>4599</v>
      </c>
      <c r="W1105" t="s">
        <v>123</v>
      </c>
      <c r="Y1105" t="s">
        <v>8401</v>
      </c>
      <c r="Z1105" t="s">
        <v>8402</v>
      </c>
      <c r="AA1105" t="s">
        <v>8403</v>
      </c>
      <c r="AB1105" t="s">
        <v>8404</v>
      </c>
      <c r="AC1105" t="s">
        <v>8399</v>
      </c>
      <c r="AD1105" t="s">
        <v>434</v>
      </c>
      <c r="AE1105" t="s">
        <v>128</v>
      </c>
      <c r="AF1105" t="s">
        <v>120</v>
      </c>
      <c r="AG1105" s="3">
        <v>96950</v>
      </c>
      <c r="AH1105" t="s">
        <v>121</v>
      </c>
      <c r="AJ1105" s="10">
        <v>16702332200</v>
      </c>
      <c r="AL1105" t="s">
        <v>8405</v>
      </c>
      <c r="BD1105" t="str">
        <f>"51-9194.00"</f>
        <v>51-9194.00</v>
      </c>
      <c r="BE1105" t="s">
        <v>8406</v>
      </c>
      <c r="BF1105" t="s">
        <v>8407</v>
      </c>
      <c r="BG1105" t="s">
        <v>8408</v>
      </c>
      <c r="BH1105">
        <v>1</v>
      </c>
      <c r="BJ1105" s="1">
        <v>45689</v>
      </c>
      <c r="BK1105" s="1">
        <v>46053</v>
      </c>
      <c r="BN1105">
        <v>35</v>
      </c>
      <c r="BO1105">
        <v>0</v>
      </c>
      <c r="BP1105">
        <v>7</v>
      </c>
      <c r="BQ1105">
        <v>7</v>
      </c>
      <c r="BR1105">
        <v>7</v>
      </c>
      <c r="BS1105">
        <v>7</v>
      </c>
      <c r="BT1105">
        <v>7</v>
      </c>
      <c r="BU1105">
        <v>0</v>
      </c>
      <c r="BV1105" t="str">
        <f>"9:00 AM"</f>
        <v>9:00 AM</v>
      </c>
      <c r="BW1105" t="str">
        <f>"5:00 PM"</f>
        <v>5:00 PM</v>
      </c>
      <c r="BX1105" t="s">
        <v>133</v>
      </c>
      <c r="BY1105">
        <v>0</v>
      </c>
      <c r="BZ1105">
        <v>12</v>
      </c>
      <c r="CA1105" t="s">
        <v>115</v>
      </c>
      <c r="CC1105" s="2" t="s">
        <v>8409</v>
      </c>
      <c r="CD1105" t="s">
        <v>8399</v>
      </c>
      <c r="CE1105" t="s">
        <v>434</v>
      </c>
      <c r="CF1105" t="s">
        <v>128</v>
      </c>
      <c r="CG1105" t="s">
        <v>120</v>
      </c>
      <c r="CH1105" s="3">
        <v>96950</v>
      </c>
      <c r="CI1105" s="4">
        <v>13.16</v>
      </c>
      <c r="CJ1105" s="4">
        <v>13.16</v>
      </c>
      <c r="CK1105" s="4">
        <v>19.739999999999998</v>
      </c>
      <c r="CL1105" s="4">
        <v>19.739999999999998</v>
      </c>
      <c r="CM1105" t="s">
        <v>136</v>
      </c>
      <c r="CN1105" t="s">
        <v>240</v>
      </c>
      <c r="CO1105" t="s">
        <v>137</v>
      </c>
      <c r="CQ1105" t="s">
        <v>115</v>
      </c>
      <c r="CR1105" t="s">
        <v>138</v>
      </c>
      <c r="CS1105" t="s">
        <v>139</v>
      </c>
      <c r="CT1105" t="s">
        <v>138</v>
      </c>
      <c r="CU1105" t="s">
        <v>139</v>
      </c>
      <c r="CV1105" t="s">
        <v>138</v>
      </c>
      <c r="CW1105" t="s">
        <v>139</v>
      </c>
      <c r="CX1105" t="s">
        <v>6729</v>
      </c>
      <c r="CY1105" s="10">
        <v>16702332200</v>
      </c>
      <c r="CZ1105" t="s">
        <v>8405</v>
      </c>
      <c r="DA1105" t="s">
        <v>1313</v>
      </c>
      <c r="DB1105" t="s">
        <v>138</v>
      </c>
      <c r="DC1105" t="s">
        <v>115</v>
      </c>
    </row>
    <row r="1106" spans="1:112" ht="14.45" customHeight="1" x14ac:dyDescent="0.25">
      <c r="A1106" t="s">
        <v>8410</v>
      </c>
      <c r="B1106" t="s">
        <v>248</v>
      </c>
      <c r="C1106" s="1">
        <v>45616</v>
      </c>
      <c r="D1106" s="1">
        <v>45660</v>
      </c>
      <c r="E1106" t="s">
        <v>210</v>
      </c>
      <c r="F1106" s="1">
        <v>45715</v>
      </c>
      <c r="G1106" t="s">
        <v>138</v>
      </c>
      <c r="H1106" t="s">
        <v>115</v>
      </c>
      <c r="I1106" t="s">
        <v>115</v>
      </c>
      <c r="J1106" t="s">
        <v>8411</v>
      </c>
      <c r="K1106" t="s">
        <v>8412</v>
      </c>
      <c r="L1106" t="s">
        <v>8413</v>
      </c>
      <c r="N1106" t="s">
        <v>306</v>
      </c>
      <c r="O1106" t="s">
        <v>120</v>
      </c>
      <c r="P1106" s="3">
        <v>96950</v>
      </c>
      <c r="Q1106" t="s">
        <v>121</v>
      </c>
      <c r="S1106" s="10">
        <v>16702343977</v>
      </c>
      <c r="U1106" t="s">
        <v>7254</v>
      </c>
      <c r="V1106">
        <v>81111</v>
      </c>
      <c r="W1106" t="s">
        <v>123</v>
      </c>
      <c r="Y1106" t="s">
        <v>8414</v>
      </c>
      <c r="Z1106" t="s">
        <v>8415</v>
      </c>
      <c r="AB1106" t="s">
        <v>8416</v>
      </c>
      <c r="AC1106" t="s">
        <v>8417</v>
      </c>
      <c r="AE1106" t="s">
        <v>306</v>
      </c>
      <c r="AF1106" t="s">
        <v>120</v>
      </c>
      <c r="AG1106" s="3">
        <v>96950</v>
      </c>
      <c r="AH1106" t="s">
        <v>121</v>
      </c>
      <c r="AJ1106" s="10">
        <v>16702343977</v>
      </c>
      <c r="AL1106" t="s">
        <v>7256</v>
      </c>
      <c r="BD1106" t="str">
        <f>"49-3023.00"</f>
        <v>49-3023.00</v>
      </c>
      <c r="BE1106" t="s">
        <v>2122</v>
      </c>
      <c r="BF1106" t="s">
        <v>8418</v>
      </c>
      <c r="BG1106" t="s">
        <v>2122</v>
      </c>
      <c r="BH1106">
        <v>2</v>
      </c>
      <c r="BI1106">
        <v>2</v>
      </c>
      <c r="BJ1106" s="1">
        <v>45717</v>
      </c>
      <c r="BK1106" s="1">
        <v>46811</v>
      </c>
      <c r="BL1106" s="1">
        <v>45717</v>
      </c>
      <c r="BM1106" s="1">
        <v>46811</v>
      </c>
      <c r="BN1106">
        <v>35</v>
      </c>
      <c r="BO1106">
        <v>0</v>
      </c>
      <c r="BP1106">
        <v>7</v>
      </c>
      <c r="BQ1106">
        <v>7</v>
      </c>
      <c r="BR1106">
        <v>7</v>
      </c>
      <c r="BS1106">
        <v>7</v>
      </c>
      <c r="BT1106">
        <v>7</v>
      </c>
      <c r="BU1106">
        <v>0</v>
      </c>
      <c r="BV1106" t="str">
        <f>"8:00 AM"</f>
        <v>8:00 AM</v>
      </c>
      <c r="BW1106" t="str">
        <f>"5:00 PM"</f>
        <v>5:00 PM</v>
      </c>
      <c r="BX1106" t="s">
        <v>133</v>
      </c>
      <c r="BY1106">
        <v>0</v>
      </c>
      <c r="BZ1106">
        <v>12</v>
      </c>
      <c r="CA1106" t="s">
        <v>115</v>
      </c>
      <c r="CC1106" t="s">
        <v>8419</v>
      </c>
      <c r="CD1106" t="s">
        <v>8420</v>
      </c>
      <c r="CF1106" t="s">
        <v>306</v>
      </c>
      <c r="CG1106" t="s">
        <v>120</v>
      </c>
      <c r="CH1106" s="3">
        <v>96950</v>
      </c>
      <c r="CI1106" s="4">
        <v>11.01</v>
      </c>
      <c r="CJ1106" s="4">
        <v>11.01</v>
      </c>
      <c r="CK1106" s="4">
        <v>16.510000000000002</v>
      </c>
      <c r="CL1106" s="4">
        <v>16.510000000000002</v>
      </c>
      <c r="CM1106" t="s">
        <v>136</v>
      </c>
      <c r="CN1106" t="s">
        <v>224</v>
      </c>
      <c r="CO1106" t="s">
        <v>137</v>
      </c>
      <c r="CQ1106" t="s">
        <v>115</v>
      </c>
      <c r="CR1106" t="s">
        <v>138</v>
      </c>
      <c r="CS1106" t="s">
        <v>139</v>
      </c>
      <c r="CT1106" t="s">
        <v>138</v>
      </c>
      <c r="CU1106" t="s">
        <v>139</v>
      </c>
      <c r="CV1106" t="s">
        <v>138</v>
      </c>
      <c r="CW1106" t="s">
        <v>139</v>
      </c>
      <c r="CX1106" t="s">
        <v>1746</v>
      </c>
      <c r="CY1106" s="10">
        <v>16702343977</v>
      </c>
      <c r="CZ1106" t="s">
        <v>7256</v>
      </c>
      <c r="DA1106" t="s">
        <v>139</v>
      </c>
      <c r="DB1106" t="s">
        <v>138</v>
      </c>
      <c r="DC1106" t="s">
        <v>115</v>
      </c>
      <c r="DD1106" t="s">
        <v>782</v>
      </c>
      <c r="DE1106" t="s">
        <v>7255</v>
      </c>
      <c r="DG1106" t="s">
        <v>7252</v>
      </c>
      <c r="DH1106" t="s">
        <v>7256</v>
      </c>
    </row>
    <row r="1107" spans="1:112" ht="14.45" customHeight="1" x14ac:dyDescent="0.25">
      <c r="A1107" t="s">
        <v>10764</v>
      </c>
      <c r="B1107" t="s">
        <v>142</v>
      </c>
      <c r="C1107" s="1">
        <v>45651</v>
      </c>
      <c r="D1107" s="1">
        <v>45660</v>
      </c>
      <c r="E1107" t="s">
        <v>210</v>
      </c>
      <c r="F1107" s="1">
        <v>45837</v>
      </c>
      <c r="G1107" t="s">
        <v>138</v>
      </c>
      <c r="H1107" t="s">
        <v>115</v>
      </c>
      <c r="I1107" t="s">
        <v>115</v>
      </c>
      <c r="J1107" t="s">
        <v>6497</v>
      </c>
      <c r="K1107" t="s">
        <v>6498</v>
      </c>
      <c r="L1107" t="s">
        <v>6499</v>
      </c>
      <c r="M1107" t="s">
        <v>6500</v>
      </c>
      <c r="N1107" t="s">
        <v>128</v>
      </c>
      <c r="O1107" t="s">
        <v>120</v>
      </c>
      <c r="P1107" s="3">
        <v>96950</v>
      </c>
      <c r="Q1107" t="s">
        <v>121</v>
      </c>
      <c r="R1107" t="s">
        <v>1287</v>
      </c>
      <c r="S1107" s="10">
        <v>16719884535</v>
      </c>
      <c r="U1107" t="s">
        <v>6501</v>
      </c>
      <c r="V1107">
        <v>236116</v>
      </c>
      <c r="W1107" t="s">
        <v>123</v>
      </c>
      <c r="Y1107" t="s">
        <v>595</v>
      </c>
      <c r="Z1107" t="s">
        <v>6502</v>
      </c>
      <c r="AA1107" t="s">
        <v>6503</v>
      </c>
      <c r="AB1107" t="s">
        <v>126</v>
      </c>
      <c r="AC1107" t="s">
        <v>6499</v>
      </c>
      <c r="AD1107" t="s">
        <v>6500</v>
      </c>
      <c r="AE1107" t="s">
        <v>128</v>
      </c>
      <c r="AF1107" t="s">
        <v>120</v>
      </c>
      <c r="AG1107" s="3">
        <v>96950</v>
      </c>
      <c r="AH1107" t="s">
        <v>121</v>
      </c>
      <c r="AI1107" t="s">
        <v>1287</v>
      </c>
      <c r="AJ1107" s="10">
        <v>16719884535</v>
      </c>
      <c r="AL1107" t="s">
        <v>6504</v>
      </c>
      <c r="BD1107" t="str">
        <f>"51-7011.00"</f>
        <v>51-7011.00</v>
      </c>
      <c r="BE1107" t="s">
        <v>6505</v>
      </c>
      <c r="BF1107" t="s">
        <v>6506</v>
      </c>
      <c r="BG1107" t="s">
        <v>6507</v>
      </c>
      <c r="BH1107">
        <v>3</v>
      </c>
      <c r="BJ1107" s="1">
        <v>45839</v>
      </c>
      <c r="BK1107" s="1">
        <v>46934</v>
      </c>
      <c r="BN1107">
        <v>35</v>
      </c>
      <c r="BO1107">
        <v>0</v>
      </c>
      <c r="BP1107">
        <v>7</v>
      </c>
      <c r="BQ1107">
        <v>7</v>
      </c>
      <c r="BR1107">
        <v>7</v>
      </c>
      <c r="BS1107">
        <v>7</v>
      </c>
      <c r="BT1107">
        <v>7</v>
      </c>
      <c r="BU1107">
        <v>0</v>
      </c>
      <c r="BV1107" t="str">
        <f>"8:00 AM"</f>
        <v>8:00 AM</v>
      </c>
      <c r="BW1107" t="str">
        <f>"4:00 PM"</f>
        <v>4:00 PM</v>
      </c>
      <c r="BX1107" t="s">
        <v>240</v>
      </c>
      <c r="BY1107">
        <v>0</v>
      </c>
      <c r="BZ1107">
        <v>12</v>
      </c>
      <c r="CA1107" t="s">
        <v>115</v>
      </c>
      <c r="CC1107" t="s">
        <v>6508</v>
      </c>
      <c r="CD1107" t="s">
        <v>6509</v>
      </c>
      <c r="CE1107" t="s">
        <v>6500</v>
      </c>
      <c r="CF1107" t="s">
        <v>128</v>
      </c>
      <c r="CG1107" t="s">
        <v>120</v>
      </c>
      <c r="CH1107" s="3">
        <v>96950</v>
      </c>
      <c r="CI1107" s="4">
        <v>9.75</v>
      </c>
      <c r="CJ1107" s="4">
        <v>10</v>
      </c>
      <c r="CK1107" s="4">
        <v>14.62</v>
      </c>
      <c r="CL1107" s="4">
        <v>15</v>
      </c>
      <c r="CM1107" t="s">
        <v>136</v>
      </c>
      <c r="CN1107" t="s">
        <v>331</v>
      </c>
      <c r="CO1107" t="s">
        <v>137</v>
      </c>
      <c r="CQ1107" t="s">
        <v>115</v>
      </c>
      <c r="CR1107" t="s">
        <v>138</v>
      </c>
      <c r="CS1107" t="s">
        <v>138</v>
      </c>
      <c r="CT1107" t="s">
        <v>138</v>
      </c>
      <c r="CU1107" t="s">
        <v>139</v>
      </c>
      <c r="CV1107" t="s">
        <v>138</v>
      </c>
      <c r="CW1107" t="s">
        <v>139</v>
      </c>
      <c r="CX1107" t="s">
        <v>1316</v>
      </c>
      <c r="CY1107" s="10">
        <v>16719884535</v>
      </c>
      <c r="CZ1107" t="s">
        <v>6504</v>
      </c>
      <c r="DA1107" t="s">
        <v>139</v>
      </c>
      <c r="DB1107" t="s">
        <v>138</v>
      </c>
      <c r="DC1107" t="s">
        <v>115</v>
      </c>
    </row>
    <row r="1108" spans="1:112" ht="14.45" customHeight="1" x14ac:dyDescent="0.25">
      <c r="A1108" t="s">
        <v>11426</v>
      </c>
      <c r="B1108" t="s">
        <v>158</v>
      </c>
      <c r="C1108" s="1">
        <v>45622</v>
      </c>
      <c r="D1108" s="1">
        <v>45660</v>
      </c>
      <c r="E1108" t="s">
        <v>114</v>
      </c>
      <c r="G1108" t="s">
        <v>115</v>
      </c>
      <c r="H1108" t="s">
        <v>115</v>
      </c>
      <c r="I1108" t="s">
        <v>115</v>
      </c>
      <c r="J1108" t="s">
        <v>11427</v>
      </c>
      <c r="L1108" t="s">
        <v>11428</v>
      </c>
      <c r="N1108" t="s">
        <v>128</v>
      </c>
      <c r="O1108" t="s">
        <v>120</v>
      </c>
      <c r="P1108" s="3">
        <v>96950</v>
      </c>
      <c r="Q1108" t="s">
        <v>121</v>
      </c>
      <c r="S1108" s="10">
        <v>16702875141</v>
      </c>
      <c r="U1108" t="s">
        <v>11429</v>
      </c>
      <c r="V1108">
        <v>713990</v>
      </c>
      <c r="W1108" t="s">
        <v>123</v>
      </c>
      <c r="Y1108" t="s">
        <v>11430</v>
      </c>
      <c r="Z1108" t="s">
        <v>1217</v>
      </c>
      <c r="AB1108" t="s">
        <v>448</v>
      </c>
      <c r="AC1108" t="s">
        <v>11431</v>
      </c>
      <c r="AE1108" t="s">
        <v>128</v>
      </c>
      <c r="AF1108" t="s">
        <v>120</v>
      </c>
      <c r="AG1108" s="3">
        <v>96950</v>
      </c>
      <c r="AH1108" t="s">
        <v>121</v>
      </c>
      <c r="AJ1108" s="10">
        <v>16702875141</v>
      </c>
      <c r="AL1108" t="s">
        <v>11432</v>
      </c>
      <c r="BD1108" t="str">
        <f>"49-9071.00"</f>
        <v>49-9071.00</v>
      </c>
      <c r="BE1108" t="s">
        <v>169</v>
      </c>
      <c r="BF1108" t="s">
        <v>11433</v>
      </c>
      <c r="BG1108" t="s">
        <v>11434</v>
      </c>
      <c r="BH1108">
        <v>3</v>
      </c>
      <c r="BJ1108" s="1">
        <v>45627</v>
      </c>
      <c r="BK1108" s="1">
        <v>45961</v>
      </c>
      <c r="BN1108">
        <v>35</v>
      </c>
      <c r="BO1108">
        <v>0</v>
      </c>
      <c r="BP1108">
        <v>7</v>
      </c>
      <c r="BQ1108">
        <v>7</v>
      </c>
      <c r="BR1108">
        <v>7</v>
      </c>
      <c r="BS1108">
        <v>7</v>
      </c>
      <c r="BT1108">
        <v>7</v>
      </c>
      <c r="BU1108">
        <v>0</v>
      </c>
      <c r="BV1108" t="str">
        <f>"7:00 AM"</f>
        <v>7:00 AM</v>
      </c>
      <c r="BW1108" t="str">
        <f>"3:00 PM"</f>
        <v>3:00 PM</v>
      </c>
      <c r="BX1108" t="s">
        <v>240</v>
      </c>
      <c r="BY1108">
        <v>0</v>
      </c>
      <c r="BZ1108">
        <v>6</v>
      </c>
      <c r="CA1108" t="s">
        <v>115</v>
      </c>
      <c r="CC1108" t="s">
        <v>11435</v>
      </c>
      <c r="CD1108" t="s">
        <v>1448</v>
      </c>
      <c r="CF1108" t="s">
        <v>128</v>
      </c>
      <c r="CG1108" t="s">
        <v>120</v>
      </c>
      <c r="CH1108" s="3">
        <v>96950</v>
      </c>
      <c r="CI1108" s="4">
        <v>9.75</v>
      </c>
      <c r="CJ1108" s="4">
        <v>9.75</v>
      </c>
      <c r="CK1108" s="4">
        <v>0</v>
      </c>
      <c r="CL1108" s="4">
        <v>0</v>
      </c>
      <c r="CM1108" t="s">
        <v>136</v>
      </c>
      <c r="CO1108" t="s">
        <v>137</v>
      </c>
      <c r="CQ1108" t="s">
        <v>115</v>
      </c>
      <c r="CR1108" t="s">
        <v>138</v>
      </c>
      <c r="CS1108" t="s">
        <v>139</v>
      </c>
      <c r="CT1108" t="s">
        <v>139</v>
      </c>
      <c r="CU1108" t="s">
        <v>139</v>
      </c>
      <c r="CV1108" t="s">
        <v>138</v>
      </c>
      <c r="CW1108" t="s">
        <v>139</v>
      </c>
      <c r="CX1108" t="s">
        <v>3138</v>
      </c>
      <c r="CY1108" s="10">
        <v>16702875141</v>
      </c>
      <c r="CZ1108" t="s">
        <v>11432</v>
      </c>
      <c r="DA1108" t="s">
        <v>139</v>
      </c>
      <c r="DB1108" t="s">
        <v>138</v>
      </c>
      <c r="DC1108" t="s">
        <v>115</v>
      </c>
      <c r="DD1108" t="s">
        <v>11430</v>
      </c>
      <c r="DE1108" t="s">
        <v>1217</v>
      </c>
      <c r="DG1108" t="s">
        <v>11427</v>
      </c>
      <c r="DH1108" t="s">
        <v>11432</v>
      </c>
    </row>
    <row r="1109" spans="1:112" ht="14.45" customHeight="1" x14ac:dyDescent="0.25">
      <c r="A1109" t="s">
        <v>13471</v>
      </c>
      <c r="B1109" t="s">
        <v>158</v>
      </c>
      <c r="C1109" s="1">
        <v>45634</v>
      </c>
      <c r="D1109" s="1">
        <v>45660</v>
      </c>
      <c r="E1109" t="s">
        <v>210</v>
      </c>
      <c r="F1109" s="1">
        <v>45807</v>
      </c>
      <c r="G1109" t="s">
        <v>115</v>
      </c>
      <c r="H1109" t="s">
        <v>115</v>
      </c>
      <c r="I1109" t="s">
        <v>115</v>
      </c>
      <c r="J1109" t="s">
        <v>1169</v>
      </c>
      <c r="L1109" t="s">
        <v>1170</v>
      </c>
      <c r="M1109" t="s">
        <v>1171</v>
      </c>
      <c r="N1109" t="s">
        <v>128</v>
      </c>
      <c r="O1109" t="s">
        <v>120</v>
      </c>
      <c r="P1109" s="3">
        <v>96950</v>
      </c>
      <c r="Q1109" t="s">
        <v>121</v>
      </c>
      <c r="R1109" t="s">
        <v>439</v>
      </c>
      <c r="S1109" s="10">
        <v>16703223320</v>
      </c>
      <c r="U1109" t="s">
        <v>1173</v>
      </c>
      <c r="V1109">
        <v>611110</v>
      </c>
      <c r="W1109" t="s">
        <v>123</v>
      </c>
      <c r="Y1109" t="s">
        <v>1174</v>
      </c>
      <c r="Z1109" t="s">
        <v>1175</v>
      </c>
      <c r="AA1109" t="s">
        <v>1176</v>
      </c>
      <c r="AB1109" t="s">
        <v>1177</v>
      </c>
      <c r="AC1109" t="s">
        <v>1170</v>
      </c>
      <c r="AE1109" t="s">
        <v>128</v>
      </c>
      <c r="AF1109" t="s">
        <v>120</v>
      </c>
      <c r="AG1109" s="3">
        <v>96950</v>
      </c>
      <c r="AH1109" t="s">
        <v>121</v>
      </c>
      <c r="AI1109" t="s">
        <v>439</v>
      </c>
      <c r="AJ1109" s="10">
        <v>16703223320</v>
      </c>
      <c r="AL1109" t="s">
        <v>1178</v>
      </c>
      <c r="BD1109" t="str">
        <f>"25-2022.00"</f>
        <v>25-2022.00</v>
      </c>
      <c r="BE1109" t="s">
        <v>1179</v>
      </c>
      <c r="BF1109" t="s">
        <v>9170</v>
      </c>
      <c r="BG1109" t="s">
        <v>1181</v>
      </c>
      <c r="BH1109">
        <v>6</v>
      </c>
      <c r="BJ1109" s="1">
        <v>45809</v>
      </c>
      <c r="BK1109" s="1">
        <v>46173</v>
      </c>
      <c r="BN1109">
        <v>35</v>
      </c>
      <c r="BO1109">
        <v>0</v>
      </c>
      <c r="BP1109">
        <v>7</v>
      </c>
      <c r="BQ1109">
        <v>7</v>
      </c>
      <c r="BR1109">
        <v>7</v>
      </c>
      <c r="BS1109">
        <v>7</v>
      </c>
      <c r="BT1109">
        <v>7</v>
      </c>
      <c r="BU1109">
        <v>0</v>
      </c>
      <c r="BV1109" t="str">
        <f>"7:00 AM"</f>
        <v>7:00 AM</v>
      </c>
      <c r="BW1109" t="str">
        <f>"3:00 PM"</f>
        <v>3:00 PM</v>
      </c>
      <c r="BX1109" t="s">
        <v>189</v>
      </c>
      <c r="BY1109">
        <v>0</v>
      </c>
      <c r="BZ1109">
        <v>6</v>
      </c>
      <c r="CA1109" t="s">
        <v>115</v>
      </c>
      <c r="CC1109" s="2" t="s">
        <v>13472</v>
      </c>
      <c r="CD1109" t="s">
        <v>1183</v>
      </c>
      <c r="CF1109" t="s">
        <v>128</v>
      </c>
      <c r="CG1109" t="s">
        <v>120</v>
      </c>
      <c r="CH1109" s="3">
        <v>96950</v>
      </c>
      <c r="CI1109" s="4">
        <v>20.89</v>
      </c>
      <c r="CJ1109" s="4">
        <v>20.89</v>
      </c>
      <c r="CK1109" s="4">
        <v>0</v>
      </c>
      <c r="CL1109" s="4">
        <v>0</v>
      </c>
      <c r="CM1109" t="s">
        <v>136</v>
      </c>
      <c r="CN1109" t="s">
        <v>449</v>
      </c>
      <c r="CO1109" t="s">
        <v>137</v>
      </c>
      <c r="CQ1109" t="s">
        <v>115</v>
      </c>
      <c r="CR1109" t="s">
        <v>138</v>
      </c>
      <c r="CS1109" t="s">
        <v>139</v>
      </c>
      <c r="CT1109" t="s">
        <v>139</v>
      </c>
      <c r="CU1109" t="s">
        <v>139</v>
      </c>
      <c r="CV1109" t="s">
        <v>138</v>
      </c>
      <c r="CW1109" t="s">
        <v>139</v>
      </c>
      <c r="CX1109" t="s">
        <v>450</v>
      </c>
      <c r="CY1109" s="10">
        <v>16703223320</v>
      </c>
      <c r="CZ1109" t="s">
        <v>1178</v>
      </c>
      <c r="DA1109" t="s">
        <v>451</v>
      </c>
      <c r="DB1109" t="s">
        <v>138</v>
      </c>
      <c r="DC1109" t="s">
        <v>115</v>
      </c>
    </row>
    <row r="1110" spans="1:112" ht="14.45" customHeight="1" x14ac:dyDescent="0.25">
      <c r="A1110" t="s">
        <v>13690</v>
      </c>
      <c r="B1110" t="s">
        <v>158</v>
      </c>
      <c r="C1110" s="1">
        <v>45622</v>
      </c>
      <c r="D1110" s="1">
        <v>45660</v>
      </c>
      <c r="E1110" t="s">
        <v>210</v>
      </c>
      <c r="F1110" s="1">
        <v>45776</v>
      </c>
      <c r="G1110" t="s">
        <v>138</v>
      </c>
      <c r="H1110" t="s">
        <v>115</v>
      </c>
      <c r="I1110" t="s">
        <v>115</v>
      </c>
      <c r="J1110" t="s">
        <v>176</v>
      </c>
      <c r="K1110" t="s">
        <v>3746</v>
      </c>
      <c r="L1110" t="s">
        <v>177</v>
      </c>
      <c r="M1110" t="s">
        <v>178</v>
      </c>
      <c r="N1110" t="s">
        <v>128</v>
      </c>
      <c r="O1110" t="s">
        <v>120</v>
      </c>
      <c r="P1110" s="3">
        <v>96950</v>
      </c>
      <c r="Q1110" t="s">
        <v>121</v>
      </c>
      <c r="S1110" s="10">
        <v>16702355912</v>
      </c>
      <c r="U1110" t="s">
        <v>179</v>
      </c>
      <c r="V1110">
        <v>56132</v>
      </c>
      <c r="W1110" t="s">
        <v>123</v>
      </c>
      <c r="Y1110" t="s">
        <v>180</v>
      </c>
      <c r="Z1110" t="s">
        <v>181</v>
      </c>
      <c r="AA1110" t="s">
        <v>182</v>
      </c>
      <c r="AB1110" t="s">
        <v>183</v>
      </c>
      <c r="AC1110" t="s">
        <v>184</v>
      </c>
      <c r="AE1110" t="s">
        <v>119</v>
      </c>
      <c r="AF1110" t="s">
        <v>120</v>
      </c>
      <c r="AG1110" s="3">
        <v>96950</v>
      </c>
      <c r="AH1110" t="s">
        <v>121</v>
      </c>
      <c r="AJ1110" s="10">
        <v>16702355912</v>
      </c>
      <c r="AL1110" t="s">
        <v>185</v>
      </c>
      <c r="BD1110" t="str">
        <f>"35-2014.00"</f>
        <v>35-2014.00</v>
      </c>
      <c r="BE1110" t="s">
        <v>221</v>
      </c>
      <c r="BF1110" t="s">
        <v>3747</v>
      </c>
      <c r="BG1110" t="s">
        <v>3748</v>
      </c>
      <c r="BH1110">
        <v>3</v>
      </c>
      <c r="BJ1110" s="1">
        <v>45778</v>
      </c>
      <c r="BK1110" s="1">
        <v>46873</v>
      </c>
      <c r="BN1110">
        <v>35</v>
      </c>
      <c r="BO1110">
        <v>0</v>
      </c>
      <c r="BP1110">
        <v>7</v>
      </c>
      <c r="BQ1110">
        <v>7</v>
      </c>
      <c r="BR1110">
        <v>7</v>
      </c>
      <c r="BS1110">
        <v>7</v>
      </c>
      <c r="BT1110">
        <v>7</v>
      </c>
      <c r="BU1110">
        <v>0</v>
      </c>
      <c r="BV1110" t="str">
        <f>"6:00 AM"</f>
        <v>6:00 AM</v>
      </c>
      <c r="BW1110" t="str">
        <f>"2:00 PM"</f>
        <v>2:00 PM</v>
      </c>
      <c r="BX1110" t="s">
        <v>240</v>
      </c>
      <c r="BY1110">
        <v>0</v>
      </c>
      <c r="BZ1110">
        <v>12</v>
      </c>
      <c r="CA1110" t="s">
        <v>115</v>
      </c>
      <c r="CC1110" t="s">
        <v>3750</v>
      </c>
      <c r="CD1110" t="s">
        <v>177</v>
      </c>
      <c r="CE1110" t="s">
        <v>178</v>
      </c>
      <c r="CF1110" t="s">
        <v>119</v>
      </c>
      <c r="CG1110" t="s">
        <v>120</v>
      </c>
      <c r="CH1110" s="3">
        <v>96950</v>
      </c>
      <c r="CI1110" s="4">
        <v>8.83</v>
      </c>
      <c r="CJ1110" s="4">
        <v>8.83</v>
      </c>
      <c r="CK1110" s="4">
        <v>13.25</v>
      </c>
      <c r="CL1110" s="4">
        <v>13.25</v>
      </c>
      <c r="CM1110" t="s">
        <v>136</v>
      </c>
      <c r="CN1110" t="s">
        <v>191</v>
      </c>
      <c r="CO1110" t="s">
        <v>137</v>
      </c>
      <c r="CQ1110" t="s">
        <v>115</v>
      </c>
      <c r="CR1110" t="s">
        <v>138</v>
      </c>
      <c r="CS1110" t="s">
        <v>139</v>
      </c>
      <c r="CT1110" t="s">
        <v>138</v>
      </c>
      <c r="CU1110" t="s">
        <v>139</v>
      </c>
      <c r="CV1110" t="s">
        <v>138</v>
      </c>
      <c r="CW1110" t="s">
        <v>139</v>
      </c>
      <c r="CX1110" t="s">
        <v>6303</v>
      </c>
      <c r="CY1110" s="10">
        <v>16702355912</v>
      </c>
      <c r="CZ1110" t="s">
        <v>185</v>
      </c>
      <c r="DA1110" t="s">
        <v>139</v>
      </c>
      <c r="DB1110" t="s">
        <v>138</v>
      </c>
      <c r="DC1110" t="s">
        <v>115</v>
      </c>
    </row>
    <row r="1111" spans="1:112" ht="14.45" customHeight="1" x14ac:dyDescent="0.25">
      <c r="A1111" t="s">
        <v>13697</v>
      </c>
      <c r="B1111" t="s">
        <v>158</v>
      </c>
      <c r="C1111" s="1">
        <v>45587</v>
      </c>
      <c r="D1111" s="1">
        <v>45660</v>
      </c>
      <c r="E1111" t="s">
        <v>114</v>
      </c>
      <c r="G1111" t="s">
        <v>138</v>
      </c>
      <c r="H1111" t="s">
        <v>115</v>
      </c>
      <c r="I1111" t="s">
        <v>115</v>
      </c>
      <c r="J1111" t="s">
        <v>4675</v>
      </c>
      <c r="K1111" t="s">
        <v>1573</v>
      </c>
      <c r="L1111" t="s">
        <v>1574</v>
      </c>
      <c r="N1111" t="s">
        <v>128</v>
      </c>
      <c r="O1111" t="s">
        <v>120</v>
      </c>
      <c r="P1111" s="3">
        <v>96950</v>
      </c>
      <c r="Q1111" t="s">
        <v>121</v>
      </c>
      <c r="R1111" t="s">
        <v>1575</v>
      </c>
      <c r="S1111" s="10">
        <v>16702343203</v>
      </c>
      <c r="U1111" t="s">
        <v>1576</v>
      </c>
      <c r="V1111">
        <v>61111</v>
      </c>
      <c r="W1111" t="s">
        <v>123</v>
      </c>
      <c r="Y1111" t="s">
        <v>1577</v>
      </c>
      <c r="Z1111" t="s">
        <v>1578</v>
      </c>
      <c r="AA1111" t="s">
        <v>1579</v>
      </c>
      <c r="AB1111" t="s">
        <v>126</v>
      </c>
      <c r="AC1111" t="s">
        <v>1574</v>
      </c>
      <c r="AE1111" t="s">
        <v>128</v>
      </c>
      <c r="AF1111" t="s">
        <v>120</v>
      </c>
      <c r="AG1111" s="3">
        <v>96950</v>
      </c>
      <c r="AH1111" t="s">
        <v>121</v>
      </c>
      <c r="AI1111" t="s">
        <v>1575</v>
      </c>
      <c r="AJ1111" s="10">
        <v>16702343203</v>
      </c>
      <c r="AL1111" t="s">
        <v>1580</v>
      </c>
      <c r="BD1111" t="str">
        <f>"27-3091.00"</f>
        <v>27-3091.00</v>
      </c>
      <c r="BE1111" t="s">
        <v>4676</v>
      </c>
      <c r="BF1111" t="s">
        <v>4677</v>
      </c>
      <c r="BG1111" t="s">
        <v>4678</v>
      </c>
      <c r="BH1111">
        <v>1</v>
      </c>
      <c r="BJ1111" s="1">
        <v>45641</v>
      </c>
      <c r="BK1111" s="1">
        <v>46006</v>
      </c>
      <c r="BN1111">
        <v>40</v>
      </c>
      <c r="BO1111">
        <v>0</v>
      </c>
      <c r="BP1111">
        <v>8</v>
      </c>
      <c r="BQ1111">
        <v>8</v>
      </c>
      <c r="BR1111">
        <v>8</v>
      </c>
      <c r="BS1111">
        <v>8</v>
      </c>
      <c r="BT1111">
        <v>8</v>
      </c>
      <c r="BU1111">
        <v>0</v>
      </c>
      <c r="BV1111" t="str">
        <f>"8:00 AM"</f>
        <v>8:00 AM</v>
      </c>
      <c r="BW1111" t="str">
        <f>"5:00 PM"</f>
        <v>5:00 PM</v>
      </c>
      <c r="BX1111" t="s">
        <v>189</v>
      </c>
      <c r="BY1111">
        <v>0</v>
      </c>
      <c r="BZ1111">
        <v>12</v>
      </c>
      <c r="CA1111" t="s">
        <v>115</v>
      </c>
      <c r="CC1111" s="2" t="s">
        <v>13698</v>
      </c>
      <c r="CD1111" t="s">
        <v>4680</v>
      </c>
      <c r="CE1111" t="s">
        <v>1673</v>
      </c>
      <c r="CF1111" t="s">
        <v>128</v>
      </c>
      <c r="CG1111" t="s">
        <v>120</v>
      </c>
      <c r="CH1111" s="3">
        <v>96950</v>
      </c>
      <c r="CI1111" s="4">
        <v>19.309999999999999</v>
      </c>
      <c r="CJ1111" s="4">
        <v>19.309999999999999</v>
      </c>
      <c r="CK1111" s="4">
        <v>28.97</v>
      </c>
      <c r="CL1111" s="4">
        <v>28.97</v>
      </c>
      <c r="CM1111" t="s">
        <v>136</v>
      </c>
      <c r="CN1111" t="s">
        <v>4523</v>
      </c>
      <c r="CO1111" t="s">
        <v>137</v>
      </c>
      <c r="CQ1111" t="s">
        <v>115</v>
      </c>
      <c r="CR1111" t="s">
        <v>138</v>
      </c>
      <c r="CS1111" t="s">
        <v>139</v>
      </c>
      <c r="CT1111" t="s">
        <v>139</v>
      </c>
      <c r="CU1111" t="s">
        <v>139</v>
      </c>
      <c r="CV1111" t="s">
        <v>138</v>
      </c>
      <c r="CW1111" t="s">
        <v>139</v>
      </c>
      <c r="CX1111" t="s">
        <v>5584</v>
      </c>
      <c r="CY1111" s="10">
        <v>16702343203</v>
      </c>
      <c r="CZ1111" t="s">
        <v>1580</v>
      </c>
      <c r="DA1111" t="s">
        <v>139</v>
      </c>
      <c r="DB1111" t="s">
        <v>138</v>
      </c>
      <c r="DC1111" t="s">
        <v>115</v>
      </c>
    </row>
    <row r="1112" spans="1:112" ht="14.45" customHeight="1" x14ac:dyDescent="0.25">
      <c r="A1112" t="s">
        <v>13870</v>
      </c>
      <c r="B1112" t="s">
        <v>158</v>
      </c>
      <c r="C1112" s="1">
        <v>45628</v>
      </c>
      <c r="D1112" s="1">
        <v>45660</v>
      </c>
      <c r="E1112" t="s">
        <v>114</v>
      </c>
      <c r="G1112" t="s">
        <v>115</v>
      </c>
      <c r="H1112" t="s">
        <v>115</v>
      </c>
      <c r="I1112" t="s">
        <v>115</v>
      </c>
      <c r="J1112" t="s">
        <v>1346</v>
      </c>
      <c r="L1112" t="s">
        <v>3173</v>
      </c>
      <c r="M1112" t="s">
        <v>1348</v>
      </c>
      <c r="N1112" t="s">
        <v>128</v>
      </c>
      <c r="O1112" t="s">
        <v>120</v>
      </c>
      <c r="P1112" s="3">
        <v>96950</v>
      </c>
      <c r="Q1112" t="s">
        <v>121</v>
      </c>
      <c r="S1112" s="10">
        <v>16702355009</v>
      </c>
      <c r="U1112" t="s">
        <v>1349</v>
      </c>
      <c r="V1112">
        <v>561311</v>
      </c>
      <c r="W1112" t="s">
        <v>532</v>
      </c>
      <c r="X1112" t="s">
        <v>138</v>
      </c>
      <c r="Y1112" t="s">
        <v>1350</v>
      </c>
      <c r="Z1112" t="s">
        <v>6990</v>
      </c>
      <c r="AA1112" t="s">
        <v>1352</v>
      </c>
      <c r="AB1112" t="s">
        <v>6991</v>
      </c>
      <c r="AC1112" t="s">
        <v>13871</v>
      </c>
      <c r="AD1112" t="s">
        <v>1348</v>
      </c>
      <c r="AE1112" t="s">
        <v>128</v>
      </c>
      <c r="AF1112" t="s">
        <v>120</v>
      </c>
      <c r="AG1112" s="3">
        <v>96950</v>
      </c>
      <c r="AH1112" t="s">
        <v>121</v>
      </c>
      <c r="AJ1112" s="10">
        <v>16702355009</v>
      </c>
      <c r="AL1112" t="s">
        <v>1354</v>
      </c>
      <c r="BD1112" t="str">
        <f>"49-9071.00"</f>
        <v>49-9071.00</v>
      </c>
      <c r="BE1112" t="s">
        <v>169</v>
      </c>
      <c r="BF1112" t="s">
        <v>1355</v>
      </c>
      <c r="BG1112" t="s">
        <v>1356</v>
      </c>
      <c r="BH1112">
        <v>10</v>
      </c>
      <c r="BJ1112" s="1">
        <v>45658</v>
      </c>
      <c r="BK1112" s="1">
        <v>46022</v>
      </c>
      <c r="BN1112">
        <v>35</v>
      </c>
      <c r="BO1112">
        <v>0</v>
      </c>
      <c r="BP1112">
        <v>7</v>
      </c>
      <c r="BQ1112">
        <v>7</v>
      </c>
      <c r="BR1112">
        <v>7</v>
      </c>
      <c r="BS1112">
        <v>7</v>
      </c>
      <c r="BT1112">
        <v>7</v>
      </c>
      <c r="BU1112">
        <v>0</v>
      </c>
      <c r="BV1112" t="str">
        <f>"8:00 AM"</f>
        <v>8:00 AM</v>
      </c>
      <c r="BW1112" t="str">
        <f>"4:00 PM"</f>
        <v>4:00 PM</v>
      </c>
      <c r="BX1112" t="s">
        <v>133</v>
      </c>
      <c r="BY1112">
        <v>0</v>
      </c>
      <c r="BZ1112">
        <v>24</v>
      </c>
      <c r="CA1112" t="s">
        <v>115</v>
      </c>
      <c r="CC1112" t="s">
        <v>1357</v>
      </c>
      <c r="CD1112" t="s">
        <v>5712</v>
      </c>
      <c r="CE1112" t="s">
        <v>1000</v>
      </c>
      <c r="CF1112" t="s">
        <v>128</v>
      </c>
      <c r="CG1112" t="s">
        <v>120</v>
      </c>
      <c r="CH1112" s="3">
        <v>96950</v>
      </c>
      <c r="CI1112" s="4">
        <v>9.75</v>
      </c>
      <c r="CJ1112" s="4">
        <v>9.75</v>
      </c>
      <c r="CK1112" s="4">
        <v>14.62</v>
      </c>
      <c r="CL1112" s="4">
        <v>14.62</v>
      </c>
      <c r="CM1112" t="s">
        <v>136</v>
      </c>
      <c r="CN1112" t="s">
        <v>3180</v>
      </c>
      <c r="CO1112" t="s">
        <v>137</v>
      </c>
      <c r="CQ1112" t="s">
        <v>115</v>
      </c>
      <c r="CR1112" t="s">
        <v>138</v>
      </c>
      <c r="CS1112" t="s">
        <v>139</v>
      </c>
      <c r="CT1112" t="s">
        <v>138</v>
      </c>
      <c r="CU1112" t="s">
        <v>139</v>
      </c>
      <c r="CV1112" t="s">
        <v>138</v>
      </c>
      <c r="CW1112" t="s">
        <v>139</v>
      </c>
      <c r="CX1112" t="s">
        <v>13872</v>
      </c>
      <c r="CY1112" s="10">
        <v>16702355009</v>
      </c>
      <c r="CZ1112" t="s">
        <v>1354</v>
      </c>
      <c r="DA1112" t="s">
        <v>139</v>
      </c>
      <c r="DB1112" t="s">
        <v>138</v>
      </c>
      <c r="DC1112" t="s">
        <v>138</v>
      </c>
    </row>
    <row r="1113" spans="1:112" ht="14.45" customHeight="1" x14ac:dyDescent="0.25">
      <c r="A1113" t="s">
        <v>2508</v>
      </c>
      <c r="B1113" t="s">
        <v>158</v>
      </c>
      <c r="C1113" s="1">
        <v>45506</v>
      </c>
      <c r="D1113" s="1">
        <v>45663</v>
      </c>
      <c r="E1113" t="s">
        <v>210</v>
      </c>
      <c r="F1113" s="1">
        <v>45564</v>
      </c>
      <c r="G1113" t="s">
        <v>138</v>
      </c>
      <c r="H1113" t="s">
        <v>115</v>
      </c>
      <c r="I1113" t="s">
        <v>115</v>
      </c>
      <c r="J1113" t="s">
        <v>2509</v>
      </c>
      <c r="K1113" t="s">
        <v>2510</v>
      </c>
      <c r="L1113" t="s">
        <v>2160</v>
      </c>
      <c r="M1113" t="s">
        <v>2161</v>
      </c>
      <c r="N1113" t="s">
        <v>128</v>
      </c>
      <c r="O1113" t="s">
        <v>120</v>
      </c>
      <c r="P1113" s="3">
        <v>96950</v>
      </c>
      <c r="Q1113" t="s">
        <v>121</v>
      </c>
      <c r="S1113" s="10">
        <v>16702872161</v>
      </c>
      <c r="U1113" t="s">
        <v>2162</v>
      </c>
      <c r="V1113">
        <v>561612</v>
      </c>
      <c r="W1113" t="s">
        <v>123</v>
      </c>
      <c r="Y1113" t="s">
        <v>2163</v>
      </c>
      <c r="Z1113" t="s">
        <v>2170</v>
      </c>
      <c r="AB1113" t="s">
        <v>658</v>
      </c>
      <c r="AC1113" t="s">
        <v>2511</v>
      </c>
      <c r="AD1113" t="s">
        <v>2165</v>
      </c>
      <c r="AE1113" t="s">
        <v>128</v>
      </c>
      <c r="AF1113" t="s">
        <v>120</v>
      </c>
      <c r="AG1113" s="3">
        <v>96950</v>
      </c>
      <c r="AH1113" t="s">
        <v>121</v>
      </c>
      <c r="AJ1113" s="10">
        <v>16702872161</v>
      </c>
      <c r="AL1113" t="s">
        <v>2166</v>
      </c>
      <c r="BD1113" t="str">
        <f>"33-9032.00"</f>
        <v>33-9032.00</v>
      </c>
      <c r="BE1113" t="s">
        <v>1641</v>
      </c>
      <c r="BF1113" t="s">
        <v>2512</v>
      </c>
      <c r="BG1113" t="s">
        <v>2513</v>
      </c>
      <c r="BH1113">
        <v>5</v>
      </c>
      <c r="BJ1113" s="1">
        <v>45566</v>
      </c>
      <c r="BK1113" s="1">
        <v>46660</v>
      </c>
      <c r="BN1113">
        <v>35</v>
      </c>
      <c r="BO1113">
        <v>0</v>
      </c>
      <c r="BP1113">
        <v>7</v>
      </c>
      <c r="BQ1113">
        <v>7</v>
      </c>
      <c r="BR1113">
        <v>7</v>
      </c>
      <c r="BS1113">
        <v>7</v>
      </c>
      <c r="BT1113">
        <v>7</v>
      </c>
      <c r="BU1113">
        <v>0</v>
      </c>
      <c r="BV1113" t="str">
        <f>"6:00 PM"</f>
        <v>6:00 PM</v>
      </c>
      <c r="BW1113" t="str">
        <f>"1:00 AM"</f>
        <v>1:00 AM</v>
      </c>
      <c r="BX1113" t="s">
        <v>133</v>
      </c>
      <c r="BY1113">
        <v>0</v>
      </c>
      <c r="BZ1113">
        <v>12</v>
      </c>
      <c r="CA1113" t="s">
        <v>115</v>
      </c>
      <c r="CC1113" t="s">
        <v>2514</v>
      </c>
      <c r="CD1113" t="s">
        <v>2160</v>
      </c>
      <c r="CE1113" t="s">
        <v>2165</v>
      </c>
      <c r="CF1113" t="s">
        <v>128</v>
      </c>
      <c r="CG1113" t="s">
        <v>120</v>
      </c>
      <c r="CH1113" s="3">
        <v>96950</v>
      </c>
      <c r="CI1113" s="4">
        <v>7.96</v>
      </c>
      <c r="CJ1113" s="4">
        <v>7.96</v>
      </c>
      <c r="CK1113" s="4">
        <v>11.94</v>
      </c>
      <c r="CL1113" s="4">
        <v>11.94</v>
      </c>
      <c r="CM1113" t="s">
        <v>136</v>
      </c>
      <c r="CN1113" t="s">
        <v>331</v>
      </c>
      <c r="CO1113" t="s">
        <v>137</v>
      </c>
      <c r="CQ1113" t="s">
        <v>115</v>
      </c>
      <c r="CR1113" t="s">
        <v>138</v>
      </c>
      <c r="CS1113" t="s">
        <v>139</v>
      </c>
      <c r="CT1113" t="s">
        <v>138</v>
      </c>
      <c r="CU1113" t="s">
        <v>139</v>
      </c>
      <c r="CV1113" t="s">
        <v>138</v>
      </c>
      <c r="CW1113" t="s">
        <v>139</v>
      </c>
      <c r="CX1113" t="s">
        <v>2169</v>
      </c>
      <c r="CY1113" s="10">
        <v>16702872161</v>
      </c>
      <c r="CZ1113" t="s">
        <v>2166</v>
      </c>
      <c r="DA1113" t="s">
        <v>331</v>
      </c>
      <c r="DB1113" t="s">
        <v>138</v>
      </c>
      <c r="DC1113" t="s">
        <v>115</v>
      </c>
      <c r="DD1113" t="s">
        <v>2163</v>
      </c>
      <c r="DE1113" t="s">
        <v>2170</v>
      </c>
      <c r="DG1113" t="s">
        <v>2159</v>
      </c>
      <c r="DH1113" t="s">
        <v>2166</v>
      </c>
    </row>
    <row r="1114" spans="1:112" ht="14.45" customHeight="1" x14ac:dyDescent="0.25">
      <c r="A1114" t="s">
        <v>3117</v>
      </c>
      <c r="B1114" t="s">
        <v>142</v>
      </c>
      <c r="C1114" s="1">
        <v>45655</v>
      </c>
      <c r="D1114" s="1">
        <v>45663</v>
      </c>
      <c r="E1114" t="s">
        <v>114</v>
      </c>
      <c r="G1114" t="s">
        <v>138</v>
      </c>
      <c r="H1114" t="s">
        <v>138</v>
      </c>
      <c r="I1114" t="s">
        <v>115</v>
      </c>
      <c r="J1114" t="s">
        <v>590</v>
      </c>
      <c r="K1114" t="s">
        <v>3118</v>
      </c>
      <c r="L1114" t="s">
        <v>592</v>
      </c>
      <c r="M1114" t="s">
        <v>593</v>
      </c>
      <c r="N1114" t="s">
        <v>119</v>
      </c>
      <c r="O1114" t="s">
        <v>120</v>
      </c>
      <c r="P1114" s="3">
        <v>96950</v>
      </c>
      <c r="Q1114" t="s">
        <v>121</v>
      </c>
      <c r="S1114" s="10">
        <v>16702850063</v>
      </c>
      <c r="U1114" t="s">
        <v>594</v>
      </c>
      <c r="V1114">
        <v>56179</v>
      </c>
      <c r="W1114" t="s">
        <v>123</v>
      </c>
      <c r="Y1114" t="s">
        <v>994</v>
      </c>
      <c r="Z1114" t="s">
        <v>995</v>
      </c>
      <c r="AA1114" t="s">
        <v>3119</v>
      </c>
      <c r="AB1114" t="s">
        <v>754</v>
      </c>
      <c r="AC1114" t="s">
        <v>592</v>
      </c>
      <c r="AD1114" t="s">
        <v>593</v>
      </c>
      <c r="AE1114" t="s">
        <v>119</v>
      </c>
      <c r="AF1114" t="s">
        <v>120</v>
      </c>
      <c r="AG1114" s="3">
        <v>96950</v>
      </c>
      <c r="AH1114" t="s">
        <v>121</v>
      </c>
      <c r="AJ1114" s="10">
        <v>16702850063</v>
      </c>
      <c r="AL1114" t="s">
        <v>599</v>
      </c>
      <c r="BD1114" t="str">
        <f>"49-9071.00"</f>
        <v>49-9071.00</v>
      </c>
      <c r="BE1114" t="s">
        <v>169</v>
      </c>
      <c r="BF1114" t="s">
        <v>3120</v>
      </c>
      <c r="BG1114" t="s">
        <v>1372</v>
      </c>
      <c r="BH1114">
        <v>25</v>
      </c>
      <c r="BJ1114" s="1">
        <v>45689</v>
      </c>
      <c r="BK1114" s="1">
        <v>45930</v>
      </c>
      <c r="BN1114">
        <v>40</v>
      </c>
      <c r="BO1114">
        <v>0</v>
      </c>
      <c r="BP1114">
        <v>8</v>
      </c>
      <c r="BQ1114">
        <v>8</v>
      </c>
      <c r="BR1114">
        <v>8</v>
      </c>
      <c r="BS1114">
        <v>8</v>
      </c>
      <c r="BT1114">
        <v>8</v>
      </c>
      <c r="BU1114">
        <v>0</v>
      </c>
      <c r="BV1114" t="str">
        <f>"8:50 AM"</f>
        <v>8:50 AM</v>
      </c>
      <c r="BW1114" t="str">
        <f>"5:50 PM"</f>
        <v>5:50 PM</v>
      </c>
      <c r="BX1114" t="s">
        <v>133</v>
      </c>
      <c r="BY1114">
        <v>0</v>
      </c>
      <c r="BZ1114">
        <v>24</v>
      </c>
      <c r="CA1114" t="s">
        <v>115</v>
      </c>
      <c r="CC1114" s="2" t="s">
        <v>3121</v>
      </c>
      <c r="CD1114" t="s">
        <v>592</v>
      </c>
      <c r="CE1114" t="s">
        <v>593</v>
      </c>
      <c r="CF1114" t="s">
        <v>119</v>
      </c>
      <c r="CG1114" t="s">
        <v>120</v>
      </c>
      <c r="CH1114" s="3">
        <v>96950</v>
      </c>
      <c r="CI1114" s="4">
        <v>9.75</v>
      </c>
      <c r="CJ1114" s="4">
        <v>9.75</v>
      </c>
      <c r="CK1114" s="4">
        <v>14.63</v>
      </c>
      <c r="CL1114" s="4">
        <v>14.63</v>
      </c>
      <c r="CM1114" t="s">
        <v>136</v>
      </c>
      <c r="CN1114" t="s">
        <v>3122</v>
      </c>
      <c r="CO1114" t="s">
        <v>137</v>
      </c>
      <c r="CQ1114" t="s">
        <v>115</v>
      </c>
      <c r="CR1114" t="s">
        <v>138</v>
      </c>
      <c r="CS1114" t="s">
        <v>138</v>
      </c>
      <c r="CT1114" t="s">
        <v>138</v>
      </c>
      <c r="CU1114" t="s">
        <v>139</v>
      </c>
      <c r="CV1114" t="s">
        <v>138</v>
      </c>
      <c r="CW1114" t="s">
        <v>138</v>
      </c>
      <c r="CX1114" s="2" t="s">
        <v>3123</v>
      </c>
      <c r="CY1114" s="10">
        <v>16702850063</v>
      </c>
      <c r="CZ1114" t="s">
        <v>599</v>
      </c>
      <c r="DA1114" t="s">
        <v>139</v>
      </c>
      <c r="DB1114" t="s">
        <v>138</v>
      </c>
      <c r="DC1114" t="s">
        <v>115</v>
      </c>
    </row>
    <row r="1115" spans="1:112" ht="14.45" customHeight="1" x14ac:dyDescent="0.25">
      <c r="A1115" t="s">
        <v>3780</v>
      </c>
      <c r="B1115" t="s">
        <v>1155</v>
      </c>
      <c r="C1115" s="1">
        <v>45610</v>
      </c>
      <c r="D1115" s="1">
        <v>45663</v>
      </c>
      <c r="E1115" t="s">
        <v>114</v>
      </c>
      <c r="G1115" t="s">
        <v>115</v>
      </c>
      <c r="H1115" t="s">
        <v>115</v>
      </c>
      <c r="I1115" t="s">
        <v>115</v>
      </c>
      <c r="J1115" t="s">
        <v>3171</v>
      </c>
      <c r="K1115" t="s">
        <v>3172</v>
      </c>
      <c r="L1115" t="s">
        <v>3173</v>
      </c>
      <c r="M1115" t="s">
        <v>3174</v>
      </c>
      <c r="N1115" t="s">
        <v>128</v>
      </c>
      <c r="O1115" t="s">
        <v>120</v>
      </c>
      <c r="P1115" s="3">
        <v>96950</v>
      </c>
      <c r="Q1115" t="s">
        <v>121</v>
      </c>
      <c r="R1115" t="s">
        <v>139</v>
      </c>
      <c r="S1115" s="10">
        <v>16702355009</v>
      </c>
      <c r="U1115" t="s">
        <v>3175</v>
      </c>
      <c r="V1115">
        <v>561320</v>
      </c>
      <c r="W1115" t="s">
        <v>532</v>
      </c>
      <c r="X1115" t="s">
        <v>138</v>
      </c>
      <c r="Y1115" t="s">
        <v>1350</v>
      </c>
      <c r="Z1115" t="s">
        <v>1351</v>
      </c>
      <c r="AA1115" t="s">
        <v>1352</v>
      </c>
      <c r="AB1115" t="s">
        <v>1191</v>
      </c>
      <c r="AC1115" t="s">
        <v>3173</v>
      </c>
      <c r="AD1115" t="s">
        <v>3174</v>
      </c>
      <c r="AE1115" t="s">
        <v>128</v>
      </c>
      <c r="AF1115" t="s">
        <v>120</v>
      </c>
      <c r="AG1115" s="3">
        <v>96950</v>
      </c>
      <c r="AH1115" t="s">
        <v>121</v>
      </c>
      <c r="AJ1115" s="10">
        <v>16702355009</v>
      </c>
      <c r="AL1115" t="s">
        <v>3176</v>
      </c>
      <c r="BD1115" t="str">
        <f>"35-3031.00"</f>
        <v>35-3031.00</v>
      </c>
      <c r="BE1115" t="s">
        <v>1980</v>
      </c>
      <c r="BF1115" t="s">
        <v>3781</v>
      </c>
      <c r="BG1115" t="s">
        <v>3782</v>
      </c>
      <c r="BH1115">
        <v>10</v>
      </c>
      <c r="BI1115">
        <v>6</v>
      </c>
      <c r="BJ1115" s="1">
        <v>45658</v>
      </c>
      <c r="BK1115" s="1">
        <v>46022</v>
      </c>
      <c r="BL1115" s="1">
        <v>45663</v>
      </c>
      <c r="BM1115" s="1">
        <v>46022</v>
      </c>
      <c r="BN1115">
        <v>35</v>
      </c>
      <c r="BO1115">
        <v>0</v>
      </c>
      <c r="BP1115">
        <v>7</v>
      </c>
      <c r="BQ1115">
        <v>7</v>
      </c>
      <c r="BR1115">
        <v>7</v>
      </c>
      <c r="BS1115">
        <v>7</v>
      </c>
      <c r="BT1115">
        <v>7</v>
      </c>
      <c r="BU1115">
        <v>0</v>
      </c>
      <c r="BV1115" t="str">
        <f>"8:00 AM"</f>
        <v>8:00 AM</v>
      </c>
      <c r="BW1115" t="str">
        <f>"4:00 PM"</f>
        <v>4:00 PM</v>
      </c>
      <c r="BX1115" t="s">
        <v>240</v>
      </c>
      <c r="BY1115">
        <v>0</v>
      </c>
      <c r="BZ1115">
        <v>3</v>
      </c>
      <c r="CA1115" t="s">
        <v>115</v>
      </c>
      <c r="CC1115" t="s">
        <v>3783</v>
      </c>
      <c r="CD1115" t="s">
        <v>1448</v>
      </c>
      <c r="CE1115" t="s">
        <v>3784</v>
      </c>
      <c r="CF1115" t="s">
        <v>128</v>
      </c>
      <c r="CG1115" t="s">
        <v>120</v>
      </c>
      <c r="CH1115" s="3">
        <v>96950</v>
      </c>
      <c r="CI1115" s="4">
        <v>8.0399999999999991</v>
      </c>
      <c r="CJ1115" s="4">
        <v>8.0399999999999991</v>
      </c>
      <c r="CK1115" s="4">
        <v>12.06</v>
      </c>
      <c r="CL1115" s="4">
        <v>12.06</v>
      </c>
      <c r="CM1115" t="s">
        <v>136</v>
      </c>
      <c r="CN1115" t="s">
        <v>3785</v>
      </c>
      <c r="CO1115" t="s">
        <v>137</v>
      </c>
      <c r="CQ1115" t="s">
        <v>115</v>
      </c>
      <c r="CR1115" t="s">
        <v>138</v>
      </c>
      <c r="CS1115" t="s">
        <v>139</v>
      </c>
      <c r="CT1115" t="s">
        <v>138</v>
      </c>
      <c r="CU1115" t="s">
        <v>139</v>
      </c>
      <c r="CV1115" t="s">
        <v>138</v>
      </c>
      <c r="CW1115" t="s">
        <v>139</v>
      </c>
      <c r="CX1115" t="s">
        <v>3786</v>
      </c>
      <c r="CY1115" s="10">
        <v>16702355009</v>
      </c>
      <c r="CZ1115" t="s">
        <v>3176</v>
      </c>
      <c r="DA1115" t="s">
        <v>139</v>
      </c>
      <c r="DB1115" t="s">
        <v>138</v>
      </c>
      <c r="DC1115" t="s">
        <v>138</v>
      </c>
    </row>
    <row r="1116" spans="1:112" ht="14.45" customHeight="1" x14ac:dyDescent="0.25">
      <c r="A1116" t="s">
        <v>4527</v>
      </c>
      <c r="B1116" t="s">
        <v>248</v>
      </c>
      <c r="C1116" s="1">
        <v>45616</v>
      </c>
      <c r="D1116" s="1">
        <v>45663</v>
      </c>
      <c r="E1116" t="s">
        <v>210</v>
      </c>
      <c r="F1116" s="1">
        <v>45715</v>
      </c>
      <c r="G1116" t="s">
        <v>115</v>
      </c>
      <c r="H1116" t="s">
        <v>115</v>
      </c>
      <c r="I1116" t="s">
        <v>115</v>
      </c>
      <c r="J1116" t="s">
        <v>3583</v>
      </c>
      <c r="K1116" t="s">
        <v>3584</v>
      </c>
      <c r="L1116" t="s">
        <v>3585</v>
      </c>
      <c r="M1116" t="s">
        <v>3586</v>
      </c>
      <c r="N1116" t="s">
        <v>128</v>
      </c>
      <c r="O1116" t="s">
        <v>120</v>
      </c>
      <c r="P1116" s="3">
        <v>96950</v>
      </c>
      <c r="Q1116" t="s">
        <v>121</v>
      </c>
      <c r="R1116" t="s">
        <v>128</v>
      </c>
      <c r="S1116" s="10">
        <v>16702882288</v>
      </c>
      <c r="T1116">
        <v>106</v>
      </c>
      <c r="U1116" t="s">
        <v>3587</v>
      </c>
      <c r="V1116">
        <v>44414</v>
      </c>
      <c r="W1116" t="s">
        <v>123</v>
      </c>
      <c r="Y1116" t="s">
        <v>4528</v>
      </c>
      <c r="Z1116" t="s">
        <v>4529</v>
      </c>
      <c r="AA1116" t="s">
        <v>139</v>
      </c>
      <c r="AB1116" t="s">
        <v>3589</v>
      </c>
      <c r="AC1116" t="s">
        <v>3585</v>
      </c>
      <c r="AD1116" t="s">
        <v>3586</v>
      </c>
      <c r="AE1116" t="s">
        <v>128</v>
      </c>
      <c r="AF1116" t="s">
        <v>120</v>
      </c>
      <c r="AG1116" s="3">
        <v>96950</v>
      </c>
      <c r="AH1116" t="s">
        <v>121</v>
      </c>
      <c r="AI1116" t="s">
        <v>128</v>
      </c>
      <c r="AJ1116" s="10">
        <v>16702882288</v>
      </c>
      <c r="AK1116">
        <v>106</v>
      </c>
      <c r="AL1116" t="s">
        <v>3590</v>
      </c>
      <c r="BD1116" t="str">
        <f>"53-7065.00"</f>
        <v>53-7065.00</v>
      </c>
      <c r="BE1116" t="s">
        <v>519</v>
      </c>
      <c r="BF1116" t="s">
        <v>3591</v>
      </c>
      <c r="BG1116" t="s">
        <v>3592</v>
      </c>
      <c r="BH1116">
        <v>1</v>
      </c>
      <c r="BI1116">
        <v>1</v>
      </c>
      <c r="BJ1116" s="1">
        <v>45717</v>
      </c>
      <c r="BK1116" s="1">
        <v>46081</v>
      </c>
      <c r="BL1116" s="1">
        <v>45717</v>
      </c>
      <c r="BM1116" s="1">
        <v>46081</v>
      </c>
      <c r="BN1116">
        <v>40</v>
      </c>
      <c r="BO1116">
        <v>0</v>
      </c>
      <c r="BP1116">
        <v>7</v>
      </c>
      <c r="BQ1116">
        <v>6.5</v>
      </c>
      <c r="BR1116">
        <v>6.5</v>
      </c>
      <c r="BS1116">
        <v>6.5</v>
      </c>
      <c r="BT1116">
        <v>6.5</v>
      </c>
      <c r="BU1116">
        <v>7</v>
      </c>
      <c r="BV1116" t="str">
        <f>"8:00 AM"</f>
        <v>8:00 AM</v>
      </c>
      <c r="BW1116" t="str">
        <f>"5:00 PM"</f>
        <v>5:00 PM</v>
      </c>
      <c r="BX1116" t="s">
        <v>133</v>
      </c>
      <c r="BY1116">
        <v>0</v>
      </c>
      <c r="BZ1116">
        <v>12</v>
      </c>
      <c r="CA1116" t="s">
        <v>115</v>
      </c>
      <c r="CC1116" s="2" t="s">
        <v>4530</v>
      </c>
      <c r="CD1116" t="s">
        <v>3585</v>
      </c>
      <c r="CE1116" t="s">
        <v>3586</v>
      </c>
      <c r="CF1116" t="s">
        <v>128</v>
      </c>
      <c r="CG1116" t="s">
        <v>120</v>
      </c>
      <c r="CH1116" s="3">
        <v>96950</v>
      </c>
      <c r="CI1116" s="4">
        <v>8.86</v>
      </c>
      <c r="CJ1116" s="4">
        <v>9</v>
      </c>
      <c r="CK1116" s="4">
        <v>13.29</v>
      </c>
      <c r="CL1116" s="4">
        <v>13.5</v>
      </c>
      <c r="CM1116" t="s">
        <v>136</v>
      </c>
      <c r="CN1116" t="s">
        <v>139</v>
      </c>
      <c r="CO1116" t="s">
        <v>137</v>
      </c>
      <c r="CQ1116" t="s">
        <v>115</v>
      </c>
      <c r="CR1116" t="s">
        <v>138</v>
      </c>
      <c r="CS1116" t="s">
        <v>139</v>
      </c>
      <c r="CT1116" t="s">
        <v>138</v>
      </c>
      <c r="CU1116" t="s">
        <v>139</v>
      </c>
      <c r="CV1116" t="s">
        <v>138</v>
      </c>
      <c r="CW1116" t="s">
        <v>138</v>
      </c>
      <c r="CX1116" t="s">
        <v>3594</v>
      </c>
      <c r="CY1116" s="10">
        <v>16702882288</v>
      </c>
      <c r="CZ1116" t="s">
        <v>3590</v>
      </c>
      <c r="DA1116" t="s">
        <v>139</v>
      </c>
      <c r="DB1116" t="s">
        <v>138</v>
      </c>
      <c r="DC1116" t="s">
        <v>115</v>
      </c>
    </row>
    <row r="1117" spans="1:112" ht="14.45" customHeight="1" x14ac:dyDescent="0.25">
      <c r="A1117" t="s">
        <v>8393</v>
      </c>
      <c r="B1117" t="s">
        <v>158</v>
      </c>
      <c r="C1117" s="1">
        <v>45595</v>
      </c>
      <c r="D1117" s="1">
        <v>45663</v>
      </c>
      <c r="E1117" t="s">
        <v>114</v>
      </c>
      <c r="G1117" t="s">
        <v>115</v>
      </c>
      <c r="H1117" t="s">
        <v>115</v>
      </c>
      <c r="I1117" t="s">
        <v>115</v>
      </c>
      <c r="J1117" t="s">
        <v>1831</v>
      </c>
      <c r="K1117" t="s">
        <v>8289</v>
      </c>
      <c r="L1117" t="s">
        <v>3081</v>
      </c>
      <c r="M1117" t="s">
        <v>3082</v>
      </c>
      <c r="N1117" t="s">
        <v>128</v>
      </c>
      <c r="O1117" t="s">
        <v>120</v>
      </c>
      <c r="P1117" s="3">
        <v>96950</v>
      </c>
      <c r="Q1117" t="s">
        <v>121</v>
      </c>
      <c r="S1117" s="10">
        <v>16702876661</v>
      </c>
      <c r="U1117" t="s">
        <v>1835</v>
      </c>
      <c r="V1117">
        <v>81211</v>
      </c>
      <c r="W1117" t="s">
        <v>123</v>
      </c>
      <c r="Y1117" t="s">
        <v>308</v>
      </c>
      <c r="Z1117" t="s">
        <v>309</v>
      </c>
      <c r="AB1117" t="s">
        <v>188</v>
      </c>
      <c r="AC1117" t="s">
        <v>3081</v>
      </c>
      <c r="AD1117" t="s">
        <v>3082</v>
      </c>
      <c r="AE1117" t="s">
        <v>128</v>
      </c>
      <c r="AF1117" t="s">
        <v>120</v>
      </c>
      <c r="AG1117" s="3">
        <v>96950</v>
      </c>
      <c r="AH1117" t="s">
        <v>121</v>
      </c>
      <c r="AJ1117" s="10">
        <v>16702876661</v>
      </c>
      <c r="AL1117" t="s">
        <v>1836</v>
      </c>
      <c r="BD1117" t="str">
        <f>"39-5092.00"</f>
        <v>39-5092.00</v>
      </c>
      <c r="BE1117" t="s">
        <v>311</v>
      </c>
      <c r="BF1117" t="s">
        <v>8290</v>
      </c>
      <c r="BG1117" t="s">
        <v>5791</v>
      </c>
      <c r="BH1117">
        <v>4</v>
      </c>
      <c r="BJ1117" s="1">
        <v>45627</v>
      </c>
      <c r="BK1117" s="1">
        <v>45930</v>
      </c>
      <c r="BN1117">
        <v>35</v>
      </c>
      <c r="BO1117">
        <v>7</v>
      </c>
      <c r="BP1117">
        <v>0</v>
      </c>
      <c r="BQ1117">
        <v>0</v>
      </c>
      <c r="BR1117">
        <v>7</v>
      </c>
      <c r="BS1117">
        <v>7</v>
      </c>
      <c r="BT1117">
        <v>7</v>
      </c>
      <c r="BU1117">
        <v>7</v>
      </c>
      <c r="BV1117" t="str">
        <f>"11:00 AM"</f>
        <v>11:00 AM</v>
      </c>
      <c r="BW1117" t="str">
        <f>"6:00 PM"</f>
        <v>6:00 PM</v>
      </c>
      <c r="BX1117" t="s">
        <v>240</v>
      </c>
      <c r="BY1117">
        <v>0</v>
      </c>
      <c r="BZ1117">
        <v>12</v>
      </c>
      <c r="CA1117" t="s">
        <v>115</v>
      </c>
      <c r="CC1117" t="s">
        <v>314</v>
      </c>
      <c r="CD1117" t="s">
        <v>3081</v>
      </c>
      <c r="CE1117" t="s">
        <v>3082</v>
      </c>
      <c r="CF1117" t="s">
        <v>128</v>
      </c>
      <c r="CG1117" t="s">
        <v>120</v>
      </c>
      <c r="CH1117" s="3">
        <v>96950</v>
      </c>
      <c r="CI1117" s="4">
        <v>8.14</v>
      </c>
      <c r="CJ1117" s="4">
        <v>8.14</v>
      </c>
      <c r="CK1117" s="4">
        <v>12.21</v>
      </c>
      <c r="CL1117" s="4">
        <v>12.21</v>
      </c>
      <c r="CM1117" t="s">
        <v>136</v>
      </c>
      <c r="CN1117" t="s">
        <v>139</v>
      </c>
      <c r="CO1117" t="s">
        <v>137</v>
      </c>
      <c r="CQ1117" t="s">
        <v>115</v>
      </c>
      <c r="CR1117" t="s">
        <v>138</v>
      </c>
      <c r="CS1117" t="s">
        <v>139</v>
      </c>
      <c r="CT1117" t="s">
        <v>138</v>
      </c>
      <c r="CU1117" t="s">
        <v>139</v>
      </c>
      <c r="CV1117" t="s">
        <v>138</v>
      </c>
      <c r="CW1117" t="s">
        <v>139</v>
      </c>
      <c r="CX1117" t="s">
        <v>316</v>
      </c>
      <c r="CY1117" s="10">
        <v>16702876661</v>
      </c>
      <c r="CZ1117" t="s">
        <v>1836</v>
      </c>
      <c r="DA1117" t="s">
        <v>139</v>
      </c>
      <c r="DB1117" t="s">
        <v>138</v>
      </c>
      <c r="DC1117" t="s">
        <v>115</v>
      </c>
    </row>
    <row r="1118" spans="1:112" ht="14.45" customHeight="1" x14ac:dyDescent="0.25">
      <c r="A1118" t="s">
        <v>10455</v>
      </c>
      <c r="B1118" t="s">
        <v>142</v>
      </c>
      <c r="C1118" s="1">
        <v>45656</v>
      </c>
      <c r="D1118" s="1">
        <v>45663</v>
      </c>
      <c r="E1118" t="s">
        <v>114</v>
      </c>
      <c r="G1118" t="s">
        <v>115</v>
      </c>
      <c r="H1118" t="s">
        <v>115</v>
      </c>
      <c r="I1118" t="s">
        <v>115</v>
      </c>
      <c r="J1118" t="s">
        <v>7149</v>
      </c>
      <c r="K1118" t="s">
        <v>7150</v>
      </c>
      <c r="L1118" t="s">
        <v>5176</v>
      </c>
      <c r="M1118" t="s">
        <v>7151</v>
      </c>
      <c r="N1118" t="s">
        <v>128</v>
      </c>
      <c r="O1118" t="s">
        <v>120</v>
      </c>
      <c r="P1118" s="3">
        <v>96950</v>
      </c>
      <c r="Q1118" t="s">
        <v>121</v>
      </c>
      <c r="S1118" s="10">
        <v>16703236877</v>
      </c>
      <c r="U1118" t="s">
        <v>7152</v>
      </c>
      <c r="V1118">
        <v>621610</v>
      </c>
      <c r="W1118" t="s">
        <v>123</v>
      </c>
      <c r="Y1118" t="s">
        <v>1274</v>
      </c>
      <c r="Z1118" t="s">
        <v>2640</v>
      </c>
      <c r="AA1118" t="s">
        <v>276</v>
      </c>
      <c r="AB1118" t="s">
        <v>126</v>
      </c>
      <c r="AC1118" t="s">
        <v>2641</v>
      </c>
      <c r="AE1118" t="s">
        <v>2011</v>
      </c>
      <c r="AF1118" t="s">
        <v>707</v>
      </c>
      <c r="AG1118" s="3">
        <v>96931</v>
      </c>
      <c r="AH1118" t="s">
        <v>121</v>
      </c>
      <c r="AJ1118" s="10">
        <v>16716498746</v>
      </c>
      <c r="AK1118">
        <v>203</v>
      </c>
      <c r="AL1118" t="s">
        <v>2642</v>
      </c>
      <c r="BD1118" t="str">
        <f>"31-1122.00"</f>
        <v>31-1122.00</v>
      </c>
      <c r="BE1118" t="s">
        <v>6109</v>
      </c>
      <c r="BF1118" t="s">
        <v>8422</v>
      </c>
      <c r="BG1118" t="s">
        <v>6111</v>
      </c>
      <c r="BH1118">
        <v>3</v>
      </c>
      <c r="BJ1118" s="1">
        <v>45778</v>
      </c>
      <c r="BK1118" s="1">
        <v>46142</v>
      </c>
      <c r="BN1118">
        <v>40</v>
      </c>
      <c r="BO1118">
        <v>0</v>
      </c>
      <c r="BP1118">
        <v>8</v>
      </c>
      <c r="BQ1118">
        <v>8</v>
      </c>
      <c r="BR1118">
        <v>8</v>
      </c>
      <c r="BS1118">
        <v>8</v>
      </c>
      <c r="BT1118">
        <v>5</v>
      </c>
      <c r="BU1118">
        <v>3</v>
      </c>
      <c r="BV1118" t="str">
        <f>"8:30 AM"</f>
        <v>8:30 AM</v>
      </c>
      <c r="BW1118" t="str">
        <f>"5:30 PM"</f>
        <v>5:30 PM</v>
      </c>
      <c r="BX1118" t="s">
        <v>240</v>
      </c>
      <c r="BY1118">
        <v>0</v>
      </c>
      <c r="BZ1118">
        <v>12</v>
      </c>
      <c r="CA1118" t="s">
        <v>115</v>
      </c>
      <c r="CC1118" t="s">
        <v>10456</v>
      </c>
      <c r="CD1118" t="s">
        <v>5176</v>
      </c>
      <c r="CE1118" t="s">
        <v>2638</v>
      </c>
      <c r="CF1118" t="s">
        <v>128</v>
      </c>
      <c r="CG1118" t="s">
        <v>120</v>
      </c>
      <c r="CH1118" s="3">
        <v>96950</v>
      </c>
      <c r="CI1118" s="4">
        <v>11.24</v>
      </c>
      <c r="CJ1118" s="4">
        <v>11.24</v>
      </c>
      <c r="CM1118" t="s">
        <v>136</v>
      </c>
      <c r="CO1118" t="s">
        <v>137</v>
      </c>
      <c r="CQ1118" t="s">
        <v>115</v>
      </c>
      <c r="CR1118" t="s">
        <v>138</v>
      </c>
      <c r="CS1118" t="s">
        <v>139</v>
      </c>
      <c r="CT1118" t="s">
        <v>139</v>
      </c>
      <c r="CU1118" t="s">
        <v>139</v>
      </c>
      <c r="CV1118" t="s">
        <v>138</v>
      </c>
      <c r="CW1118" t="s">
        <v>139</v>
      </c>
      <c r="CX1118" t="s">
        <v>139</v>
      </c>
      <c r="CY1118" s="10">
        <v>16703236877</v>
      </c>
      <c r="CZ1118" t="s">
        <v>7154</v>
      </c>
      <c r="DA1118" t="s">
        <v>139</v>
      </c>
      <c r="DB1118" t="s">
        <v>138</v>
      </c>
      <c r="DC1118" t="s">
        <v>115</v>
      </c>
    </row>
    <row r="1119" spans="1:112" ht="14.45" customHeight="1" x14ac:dyDescent="0.25">
      <c r="A1119" t="s">
        <v>11672</v>
      </c>
      <c r="B1119" t="s">
        <v>142</v>
      </c>
      <c r="C1119" s="1">
        <v>45656</v>
      </c>
      <c r="D1119" s="1">
        <v>45663</v>
      </c>
      <c r="E1119" t="s">
        <v>114</v>
      </c>
      <c r="G1119" t="s">
        <v>115</v>
      </c>
      <c r="H1119" t="s">
        <v>115</v>
      </c>
      <c r="I1119" t="s">
        <v>115</v>
      </c>
      <c r="J1119" t="s">
        <v>6108</v>
      </c>
      <c r="K1119" t="s">
        <v>2636</v>
      </c>
      <c r="L1119" t="s">
        <v>5176</v>
      </c>
      <c r="M1119" t="s">
        <v>2638</v>
      </c>
      <c r="N1119" t="s">
        <v>128</v>
      </c>
      <c r="O1119" t="s">
        <v>120</v>
      </c>
      <c r="P1119" s="3">
        <v>96950</v>
      </c>
      <c r="Q1119" t="s">
        <v>121</v>
      </c>
      <c r="S1119" s="10">
        <v>16703236877</v>
      </c>
      <c r="U1119" t="s">
        <v>2639</v>
      </c>
      <c r="V1119">
        <v>621610</v>
      </c>
      <c r="W1119" t="s">
        <v>123</v>
      </c>
      <c r="Y1119" t="s">
        <v>1274</v>
      </c>
      <c r="Z1119" t="s">
        <v>2640</v>
      </c>
      <c r="AA1119" t="s">
        <v>276</v>
      </c>
      <c r="AB1119" t="s">
        <v>126</v>
      </c>
      <c r="AC1119" t="s">
        <v>2641</v>
      </c>
      <c r="AE1119" t="s">
        <v>2011</v>
      </c>
      <c r="AF1119" t="s">
        <v>707</v>
      </c>
      <c r="AG1119" s="3">
        <v>96931</v>
      </c>
      <c r="AH1119" t="s">
        <v>121</v>
      </c>
      <c r="AJ1119" s="10">
        <v>16716498746</v>
      </c>
      <c r="AK1119">
        <v>203</v>
      </c>
      <c r="AL1119" t="s">
        <v>2642</v>
      </c>
      <c r="BD1119" t="str">
        <f>"31-1122.00"</f>
        <v>31-1122.00</v>
      </c>
      <c r="BE1119" t="s">
        <v>6109</v>
      </c>
      <c r="BF1119" t="s">
        <v>6110</v>
      </c>
      <c r="BG1119" t="s">
        <v>6111</v>
      </c>
      <c r="BH1119">
        <v>3</v>
      </c>
      <c r="BJ1119" s="1">
        <v>45778</v>
      </c>
      <c r="BK1119" s="1">
        <v>46142</v>
      </c>
      <c r="BN1119">
        <v>40</v>
      </c>
      <c r="BO1119">
        <v>0</v>
      </c>
      <c r="BP1119">
        <v>8</v>
      </c>
      <c r="BQ1119">
        <v>8</v>
      </c>
      <c r="BR1119">
        <v>8</v>
      </c>
      <c r="BS1119">
        <v>8</v>
      </c>
      <c r="BT1119">
        <v>5</v>
      </c>
      <c r="BU1119">
        <v>3</v>
      </c>
      <c r="BV1119" t="str">
        <f>"8:30 AM"</f>
        <v>8:30 AM</v>
      </c>
      <c r="BW1119" t="str">
        <f>"5:30 PM"</f>
        <v>5:30 PM</v>
      </c>
      <c r="BX1119" t="s">
        <v>240</v>
      </c>
      <c r="BY1119">
        <v>0</v>
      </c>
      <c r="BZ1119">
        <v>12</v>
      </c>
      <c r="CA1119" t="s">
        <v>115</v>
      </c>
      <c r="CC1119" s="2" t="s">
        <v>7838</v>
      </c>
      <c r="CD1119" t="s">
        <v>5176</v>
      </c>
      <c r="CE1119" t="s">
        <v>2638</v>
      </c>
      <c r="CF1119" t="s">
        <v>128</v>
      </c>
      <c r="CG1119" t="s">
        <v>120</v>
      </c>
      <c r="CH1119" s="3">
        <v>96950</v>
      </c>
      <c r="CI1119" s="4">
        <v>11.24</v>
      </c>
      <c r="CJ1119" s="4">
        <v>11.24</v>
      </c>
      <c r="CM1119" t="s">
        <v>136</v>
      </c>
      <c r="CO1119" t="s">
        <v>137</v>
      </c>
      <c r="CQ1119" t="s">
        <v>115</v>
      </c>
      <c r="CR1119" t="s">
        <v>138</v>
      </c>
      <c r="CS1119" t="s">
        <v>139</v>
      </c>
      <c r="CT1119" t="s">
        <v>139</v>
      </c>
      <c r="CU1119" t="s">
        <v>139</v>
      </c>
      <c r="CV1119" t="s">
        <v>138</v>
      </c>
      <c r="CW1119" t="s">
        <v>139</v>
      </c>
      <c r="CX1119" t="s">
        <v>139</v>
      </c>
      <c r="CY1119" s="10">
        <v>16703236877</v>
      </c>
      <c r="CZ1119" t="s">
        <v>2646</v>
      </c>
      <c r="DA1119" t="s">
        <v>139</v>
      </c>
      <c r="DB1119" t="s">
        <v>138</v>
      </c>
      <c r="DC1119" t="s">
        <v>115</v>
      </c>
    </row>
    <row r="1120" spans="1:112" ht="14.45" customHeight="1" x14ac:dyDescent="0.25">
      <c r="A1120" t="s">
        <v>13640</v>
      </c>
      <c r="B1120" t="s">
        <v>142</v>
      </c>
      <c r="C1120" s="1">
        <v>45655</v>
      </c>
      <c r="D1120" s="1">
        <v>45663</v>
      </c>
      <c r="E1120" t="s">
        <v>210</v>
      </c>
      <c r="F1120" s="1">
        <v>45899</v>
      </c>
      <c r="G1120" t="s">
        <v>115</v>
      </c>
      <c r="H1120" t="s">
        <v>115</v>
      </c>
      <c r="I1120" t="s">
        <v>115</v>
      </c>
      <c r="J1120" t="s">
        <v>6155</v>
      </c>
      <c r="K1120" t="s">
        <v>6156</v>
      </c>
      <c r="L1120" t="s">
        <v>6157</v>
      </c>
      <c r="M1120" t="s">
        <v>1058</v>
      </c>
      <c r="N1120" t="s">
        <v>128</v>
      </c>
      <c r="O1120" t="s">
        <v>120</v>
      </c>
      <c r="P1120" s="3">
        <v>96950</v>
      </c>
      <c r="Q1120" t="s">
        <v>121</v>
      </c>
      <c r="R1120" t="s">
        <v>1287</v>
      </c>
      <c r="S1120" s="10">
        <v>16702351024</v>
      </c>
      <c r="U1120" t="s">
        <v>6158</v>
      </c>
      <c r="V1120">
        <v>236116</v>
      </c>
      <c r="W1120" t="s">
        <v>123</v>
      </c>
      <c r="Y1120" t="s">
        <v>6159</v>
      </c>
      <c r="Z1120" t="s">
        <v>6160</v>
      </c>
      <c r="AA1120" t="s">
        <v>6161</v>
      </c>
      <c r="AB1120" t="s">
        <v>997</v>
      </c>
      <c r="AC1120" t="s">
        <v>6157</v>
      </c>
      <c r="AD1120" t="s">
        <v>1058</v>
      </c>
      <c r="AE1120" t="s">
        <v>128</v>
      </c>
      <c r="AF1120" t="s">
        <v>120</v>
      </c>
      <c r="AG1120" s="3">
        <v>96950</v>
      </c>
      <c r="AH1120" t="s">
        <v>121</v>
      </c>
      <c r="AI1120" t="s">
        <v>1287</v>
      </c>
      <c r="AJ1120" s="10">
        <v>16702351024</v>
      </c>
      <c r="AL1120" t="s">
        <v>6162</v>
      </c>
      <c r="BD1120" t="str">
        <f>"49-9071.00"</f>
        <v>49-9071.00</v>
      </c>
      <c r="BE1120" t="s">
        <v>169</v>
      </c>
      <c r="BF1120" t="s">
        <v>6163</v>
      </c>
      <c r="BG1120" t="s">
        <v>2872</v>
      </c>
      <c r="BH1120">
        <v>3</v>
      </c>
      <c r="BJ1120" s="1">
        <v>45901</v>
      </c>
      <c r="BK1120" s="1">
        <v>46265</v>
      </c>
      <c r="BN1120">
        <v>35</v>
      </c>
      <c r="BO1120">
        <v>0</v>
      </c>
      <c r="BP1120">
        <v>7</v>
      </c>
      <c r="BQ1120">
        <v>7</v>
      </c>
      <c r="BR1120">
        <v>7</v>
      </c>
      <c r="BS1120">
        <v>7</v>
      </c>
      <c r="BT1120">
        <v>7</v>
      </c>
      <c r="BU1120">
        <v>0</v>
      </c>
      <c r="BV1120" t="str">
        <f>"8:00 AM"</f>
        <v>8:00 AM</v>
      </c>
      <c r="BW1120" t="str">
        <f>"4:00 PM"</f>
        <v>4:00 PM</v>
      </c>
      <c r="BY1120">
        <v>0</v>
      </c>
      <c r="BZ1120">
        <v>12</v>
      </c>
      <c r="CA1120" t="s">
        <v>115</v>
      </c>
      <c r="CC1120" t="s">
        <v>9211</v>
      </c>
      <c r="CD1120" t="s">
        <v>6165</v>
      </c>
      <c r="CE1120" t="s">
        <v>6166</v>
      </c>
      <c r="CF1120" t="s">
        <v>128</v>
      </c>
      <c r="CG1120" t="s">
        <v>120</v>
      </c>
      <c r="CH1120" s="3">
        <v>96950</v>
      </c>
      <c r="CI1120" s="4">
        <v>9.75</v>
      </c>
      <c r="CJ1120" s="4">
        <v>10</v>
      </c>
      <c r="CK1120" s="4">
        <v>14.62</v>
      </c>
      <c r="CL1120" s="4">
        <v>15</v>
      </c>
      <c r="CM1120" t="s">
        <v>136</v>
      </c>
      <c r="CN1120" t="s">
        <v>139</v>
      </c>
      <c r="CO1120" t="s">
        <v>137</v>
      </c>
      <c r="CQ1120" t="s">
        <v>115</v>
      </c>
      <c r="CR1120" t="s">
        <v>138</v>
      </c>
      <c r="CS1120" t="s">
        <v>138</v>
      </c>
      <c r="CT1120" t="s">
        <v>138</v>
      </c>
      <c r="CU1120" t="s">
        <v>139</v>
      </c>
      <c r="CV1120" t="s">
        <v>138</v>
      </c>
      <c r="CW1120" t="s">
        <v>139</v>
      </c>
      <c r="CX1120" t="s">
        <v>1316</v>
      </c>
      <c r="CY1120" s="10">
        <v>16702351024</v>
      </c>
      <c r="CZ1120" t="s">
        <v>6162</v>
      </c>
      <c r="DA1120" t="s">
        <v>139</v>
      </c>
      <c r="DB1120" t="s">
        <v>138</v>
      </c>
      <c r="DC1120" t="s">
        <v>115</v>
      </c>
    </row>
    <row r="1121" spans="1:112" ht="14.45" customHeight="1" x14ac:dyDescent="0.25">
      <c r="A1121" t="s">
        <v>13857</v>
      </c>
      <c r="B1121" t="s">
        <v>248</v>
      </c>
      <c r="C1121" s="1">
        <v>45594</v>
      </c>
      <c r="D1121" s="1">
        <v>45663</v>
      </c>
      <c r="E1121" t="s">
        <v>114</v>
      </c>
      <c r="G1121" t="s">
        <v>115</v>
      </c>
      <c r="H1121" t="s">
        <v>115</v>
      </c>
      <c r="I1121" t="s">
        <v>115</v>
      </c>
      <c r="J1121" t="s">
        <v>13858</v>
      </c>
      <c r="K1121" t="s">
        <v>7765</v>
      </c>
      <c r="L1121" t="s">
        <v>7775</v>
      </c>
      <c r="N1121" t="s">
        <v>128</v>
      </c>
      <c r="O1121" t="s">
        <v>120</v>
      </c>
      <c r="P1121" s="3">
        <v>96950</v>
      </c>
      <c r="Q1121" t="s">
        <v>121</v>
      </c>
      <c r="S1121" s="10">
        <v>16707889731</v>
      </c>
      <c r="U1121" t="s">
        <v>7767</v>
      </c>
      <c r="V1121">
        <v>561520</v>
      </c>
      <c r="W1121" t="s">
        <v>123</v>
      </c>
      <c r="Y1121" t="s">
        <v>7768</v>
      </c>
      <c r="Z1121" t="s">
        <v>7769</v>
      </c>
      <c r="AB1121" t="s">
        <v>7770</v>
      </c>
      <c r="AC1121" t="s">
        <v>7775</v>
      </c>
      <c r="AE1121" t="s">
        <v>128</v>
      </c>
      <c r="AF1121" t="s">
        <v>120</v>
      </c>
      <c r="AG1121" s="3">
        <v>96950</v>
      </c>
      <c r="AH1121" t="s">
        <v>121</v>
      </c>
      <c r="AJ1121" s="10">
        <v>16707889731</v>
      </c>
      <c r="AL1121" t="s">
        <v>7771</v>
      </c>
      <c r="BD1121" t="str">
        <f>"39-7011.00"</f>
        <v>39-7011.00</v>
      </c>
      <c r="BE1121" t="s">
        <v>719</v>
      </c>
      <c r="BF1121" t="s">
        <v>13859</v>
      </c>
      <c r="BG1121" t="s">
        <v>7773</v>
      </c>
      <c r="BH1121">
        <v>5</v>
      </c>
      <c r="BI1121">
        <v>5</v>
      </c>
      <c r="BJ1121" s="1">
        <v>45657</v>
      </c>
      <c r="BK1121" s="1">
        <v>46021</v>
      </c>
      <c r="BL1121" s="1">
        <v>45663</v>
      </c>
      <c r="BM1121" s="1">
        <v>46021</v>
      </c>
      <c r="BN1121">
        <v>35</v>
      </c>
      <c r="BO1121">
        <v>0</v>
      </c>
      <c r="BP1121">
        <v>7</v>
      </c>
      <c r="BQ1121">
        <v>7</v>
      </c>
      <c r="BR1121">
        <v>7</v>
      </c>
      <c r="BS1121">
        <v>7</v>
      </c>
      <c r="BT1121">
        <v>7</v>
      </c>
      <c r="BU1121">
        <v>0</v>
      </c>
      <c r="BV1121" t="str">
        <f>"8:00 PM"</f>
        <v>8:00 PM</v>
      </c>
      <c r="BW1121" t="str">
        <f>"4:00 PM"</f>
        <v>4:00 PM</v>
      </c>
      <c r="BX1121" t="s">
        <v>133</v>
      </c>
      <c r="BY1121">
        <v>0</v>
      </c>
      <c r="BZ1121">
        <v>12</v>
      </c>
      <c r="CA1121" t="s">
        <v>115</v>
      </c>
      <c r="CC1121" s="2" t="s">
        <v>13860</v>
      </c>
      <c r="CD1121" t="s">
        <v>7775</v>
      </c>
      <c r="CF1121" t="s">
        <v>128</v>
      </c>
      <c r="CG1121" t="s">
        <v>120</v>
      </c>
      <c r="CH1121" s="3">
        <v>96950</v>
      </c>
      <c r="CI1121" s="4">
        <v>10.43</v>
      </c>
      <c r="CJ1121" s="4">
        <v>10.43</v>
      </c>
      <c r="CK1121" s="4">
        <v>15.65</v>
      </c>
      <c r="CL1121" s="4">
        <v>15.65</v>
      </c>
      <c r="CM1121" t="s">
        <v>136</v>
      </c>
      <c r="CN1121" t="s">
        <v>139</v>
      </c>
      <c r="CO1121" t="s">
        <v>137</v>
      </c>
      <c r="CQ1121" t="s">
        <v>115</v>
      </c>
      <c r="CR1121" t="s">
        <v>138</v>
      </c>
      <c r="CS1121" t="s">
        <v>139</v>
      </c>
      <c r="CT1121" t="s">
        <v>138</v>
      </c>
      <c r="CU1121" t="s">
        <v>139</v>
      </c>
      <c r="CV1121" t="s">
        <v>138</v>
      </c>
      <c r="CW1121" t="s">
        <v>139</v>
      </c>
      <c r="CX1121" s="2" t="s">
        <v>13861</v>
      </c>
      <c r="CY1121" s="10">
        <v>16707889731</v>
      </c>
      <c r="CZ1121" t="s">
        <v>7771</v>
      </c>
      <c r="DA1121" t="s">
        <v>139</v>
      </c>
      <c r="DB1121" t="s">
        <v>138</v>
      </c>
      <c r="DC1121" t="s">
        <v>115</v>
      </c>
    </row>
    <row r="1122" spans="1:112" ht="14.45" customHeight="1" x14ac:dyDescent="0.25">
      <c r="A1122" t="s">
        <v>2229</v>
      </c>
      <c r="B1122" t="s">
        <v>248</v>
      </c>
      <c r="C1122" s="1">
        <v>45630</v>
      </c>
      <c r="D1122" s="1">
        <v>45664</v>
      </c>
      <c r="E1122" t="s">
        <v>210</v>
      </c>
      <c r="F1122" s="1">
        <v>45746</v>
      </c>
      <c r="G1122" t="s">
        <v>115</v>
      </c>
      <c r="H1122" t="s">
        <v>115</v>
      </c>
      <c r="I1122" t="s">
        <v>115</v>
      </c>
      <c r="J1122" t="s">
        <v>287</v>
      </c>
      <c r="K1122" t="s">
        <v>139</v>
      </c>
      <c r="L1122" t="s">
        <v>288</v>
      </c>
      <c r="M1122" t="s">
        <v>289</v>
      </c>
      <c r="N1122" t="s">
        <v>290</v>
      </c>
      <c r="O1122" t="s">
        <v>120</v>
      </c>
      <c r="P1122" s="3">
        <v>96952</v>
      </c>
      <c r="Q1122" t="s">
        <v>121</v>
      </c>
      <c r="R1122" t="s">
        <v>139</v>
      </c>
      <c r="S1122" s="10">
        <v>16704339989</v>
      </c>
      <c r="U1122" t="s">
        <v>291</v>
      </c>
      <c r="V1122">
        <v>481111</v>
      </c>
      <c r="W1122" t="s">
        <v>123</v>
      </c>
      <c r="Y1122" t="s">
        <v>292</v>
      </c>
      <c r="Z1122" t="s">
        <v>293</v>
      </c>
      <c r="AA1122" t="s">
        <v>294</v>
      </c>
      <c r="AB1122" t="s">
        <v>295</v>
      </c>
      <c r="AC1122" t="s">
        <v>288</v>
      </c>
      <c r="AD1122" t="s">
        <v>289</v>
      </c>
      <c r="AE1122" t="s">
        <v>290</v>
      </c>
      <c r="AF1122" t="s">
        <v>120</v>
      </c>
      <c r="AG1122" s="3">
        <v>96952</v>
      </c>
      <c r="AH1122" t="s">
        <v>121</v>
      </c>
      <c r="AJ1122" s="10">
        <v>16704339989</v>
      </c>
      <c r="AL1122" t="s">
        <v>296</v>
      </c>
      <c r="BD1122" t="str">
        <f>"15-1232.00"</f>
        <v>15-1232.00</v>
      </c>
      <c r="BE1122" t="s">
        <v>2230</v>
      </c>
      <c r="BF1122" t="s">
        <v>2231</v>
      </c>
      <c r="BG1122" t="s">
        <v>2230</v>
      </c>
      <c r="BH1122">
        <v>1</v>
      </c>
      <c r="BI1122">
        <v>1</v>
      </c>
      <c r="BJ1122" s="1">
        <v>45748</v>
      </c>
      <c r="BK1122" s="1">
        <v>46112</v>
      </c>
      <c r="BL1122" s="1">
        <v>45748</v>
      </c>
      <c r="BM1122" s="1">
        <v>46112</v>
      </c>
      <c r="BN1122">
        <v>40</v>
      </c>
      <c r="BO1122">
        <v>0</v>
      </c>
      <c r="BP1122">
        <v>8</v>
      </c>
      <c r="BQ1122">
        <v>8</v>
      </c>
      <c r="BR1122">
        <v>8</v>
      </c>
      <c r="BS1122">
        <v>8</v>
      </c>
      <c r="BT1122">
        <v>8</v>
      </c>
      <c r="BU1122">
        <v>0</v>
      </c>
      <c r="BV1122" t="str">
        <f>"8:00 AM"</f>
        <v>8:00 AM</v>
      </c>
      <c r="BW1122" t="str">
        <f>"5:00 PM"</f>
        <v>5:00 PM</v>
      </c>
      <c r="BX1122" t="s">
        <v>133</v>
      </c>
      <c r="BY1122">
        <v>0</v>
      </c>
      <c r="BZ1122">
        <v>24</v>
      </c>
      <c r="CA1122" t="s">
        <v>115</v>
      </c>
      <c r="CC1122" t="s">
        <v>2232</v>
      </c>
      <c r="CD1122" t="s">
        <v>288</v>
      </c>
      <c r="CE1122" t="s">
        <v>289</v>
      </c>
      <c r="CF1122" t="s">
        <v>290</v>
      </c>
      <c r="CG1122" t="s">
        <v>120</v>
      </c>
      <c r="CH1122" s="3">
        <v>96952</v>
      </c>
      <c r="CI1122" s="4">
        <v>15.2</v>
      </c>
      <c r="CJ1122" s="4">
        <v>15.25</v>
      </c>
      <c r="CK1122" s="4">
        <v>0</v>
      </c>
      <c r="CL1122" s="4">
        <v>0</v>
      </c>
      <c r="CM1122" t="s">
        <v>136</v>
      </c>
      <c r="CN1122" t="s">
        <v>139</v>
      </c>
      <c r="CO1122" t="s">
        <v>137</v>
      </c>
      <c r="CQ1122" t="s">
        <v>115</v>
      </c>
      <c r="CR1122" t="s">
        <v>138</v>
      </c>
      <c r="CS1122" t="s">
        <v>139</v>
      </c>
      <c r="CT1122" t="s">
        <v>139</v>
      </c>
      <c r="CU1122" t="s">
        <v>138</v>
      </c>
      <c r="CV1122" t="s">
        <v>138</v>
      </c>
      <c r="CW1122" t="s">
        <v>139</v>
      </c>
      <c r="CX1122" t="s">
        <v>301</v>
      </c>
      <c r="CY1122" s="10">
        <v>16704339989</v>
      </c>
      <c r="CZ1122" t="s">
        <v>302</v>
      </c>
      <c r="DA1122" t="s">
        <v>139</v>
      </c>
      <c r="DB1122" t="s">
        <v>138</v>
      </c>
      <c r="DC1122" t="s">
        <v>115</v>
      </c>
    </row>
    <row r="1123" spans="1:112" ht="14.45" customHeight="1" x14ac:dyDescent="0.25">
      <c r="A1123" t="s">
        <v>5595</v>
      </c>
      <c r="B1123" t="s">
        <v>248</v>
      </c>
      <c r="C1123" s="1">
        <v>45621</v>
      </c>
      <c r="D1123" s="1">
        <v>45664</v>
      </c>
      <c r="E1123" t="s">
        <v>114</v>
      </c>
      <c r="G1123" t="s">
        <v>115</v>
      </c>
      <c r="H1123" t="s">
        <v>115</v>
      </c>
      <c r="I1123" t="s">
        <v>115</v>
      </c>
      <c r="J1123" t="s">
        <v>5596</v>
      </c>
      <c r="K1123" t="s">
        <v>5597</v>
      </c>
      <c r="L1123" t="s">
        <v>5598</v>
      </c>
      <c r="M1123" t="s">
        <v>5599</v>
      </c>
      <c r="N1123" t="s">
        <v>119</v>
      </c>
      <c r="O1123" t="s">
        <v>120</v>
      </c>
      <c r="P1123" s="3">
        <v>96950</v>
      </c>
      <c r="Q1123" t="s">
        <v>121</v>
      </c>
      <c r="R1123" t="s">
        <v>139</v>
      </c>
      <c r="S1123" s="10">
        <v>16702352360</v>
      </c>
      <c r="U1123" t="s">
        <v>5600</v>
      </c>
      <c r="V1123">
        <v>23822</v>
      </c>
      <c r="W1123" t="s">
        <v>123</v>
      </c>
      <c r="Y1123" t="s">
        <v>5601</v>
      </c>
      <c r="Z1123" t="s">
        <v>5602</v>
      </c>
      <c r="AA1123" t="s">
        <v>5603</v>
      </c>
      <c r="AB1123" t="s">
        <v>295</v>
      </c>
      <c r="AC1123" t="s">
        <v>5598</v>
      </c>
      <c r="AD1123" t="s">
        <v>5599</v>
      </c>
      <c r="AE1123" t="s">
        <v>119</v>
      </c>
      <c r="AF1123" t="s">
        <v>120</v>
      </c>
      <c r="AG1123" s="3">
        <v>96950</v>
      </c>
      <c r="AH1123" t="s">
        <v>121</v>
      </c>
      <c r="AJ1123" s="10">
        <v>16702352360</v>
      </c>
      <c r="AL1123" t="s">
        <v>5604</v>
      </c>
      <c r="BD1123" t="str">
        <f>"49-9021.00"</f>
        <v>49-9021.00</v>
      </c>
      <c r="BE1123" t="s">
        <v>203</v>
      </c>
      <c r="BF1123" t="s">
        <v>5605</v>
      </c>
      <c r="BG1123" t="s">
        <v>5606</v>
      </c>
      <c r="BH1123">
        <v>3</v>
      </c>
      <c r="BI1123">
        <v>3</v>
      </c>
      <c r="BJ1123" s="1">
        <v>45657</v>
      </c>
      <c r="BK1123" s="1">
        <v>46021</v>
      </c>
      <c r="BL1123" s="1">
        <v>45664</v>
      </c>
      <c r="BM1123" s="1">
        <v>46021</v>
      </c>
      <c r="BN1123">
        <v>40</v>
      </c>
      <c r="BO1123">
        <v>0</v>
      </c>
      <c r="BP1123">
        <v>8</v>
      </c>
      <c r="BQ1123">
        <v>8</v>
      </c>
      <c r="BR1123">
        <v>8</v>
      </c>
      <c r="BS1123">
        <v>8</v>
      </c>
      <c r="BT1123">
        <v>8</v>
      </c>
      <c r="BU1123">
        <v>0</v>
      </c>
      <c r="BV1123" t="str">
        <f>"8:00 AM"</f>
        <v>8:00 AM</v>
      </c>
      <c r="BW1123" t="str">
        <f>"5:00 PM"</f>
        <v>5:00 PM</v>
      </c>
      <c r="BX1123" t="s">
        <v>133</v>
      </c>
      <c r="BY1123">
        <v>0</v>
      </c>
      <c r="BZ1123">
        <v>24</v>
      </c>
      <c r="CA1123" t="s">
        <v>115</v>
      </c>
      <c r="CC1123" s="2" t="s">
        <v>5607</v>
      </c>
      <c r="CD1123" t="s">
        <v>5599</v>
      </c>
      <c r="CF1123" t="s">
        <v>119</v>
      </c>
      <c r="CG1123" t="s">
        <v>120</v>
      </c>
      <c r="CH1123" s="3">
        <v>96950</v>
      </c>
      <c r="CI1123" s="4">
        <v>10.74</v>
      </c>
      <c r="CJ1123" s="4">
        <v>10.74</v>
      </c>
      <c r="CK1123" s="4">
        <v>16.11</v>
      </c>
      <c r="CL1123" s="4">
        <v>16.11</v>
      </c>
      <c r="CM1123" t="s">
        <v>136</v>
      </c>
      <c r="CO1123" t="s">
        <v>137</v>
      </c>
      <c r="CQ1123" t="s">
        <v>115</v>
      </c>
      <c r="CR1123" t="s">
        <v>138</v>
      </c>
      <c r="CS1123" t="s">
        <v>138</v>
      </c>
      <c r="CT1123" t="s">
        <v>138</v>
      </c>
      <c r="CU1123" t="s">
        <v>139</v>
      </c>
      <c r="CV1123" t="s">
        <v>138</v>
      </c>
      <c r="CW1123" t="s">
        <v>139</v>
      </c>
      <c r="CX1123" t="s">
        <v>5608</v>
      </c>
      <c r="CY1123" s="10">
        <v>16702352360</v>
      </c>
      <c r="CZ1123" t="s">
        <v>5604</v>
      </c>
      <c r="DA1123" t="s">
        <v>139</v>
      </c>
      <c r="DB1123" t="s">
        <v>138</v>
      </c>
      <c r="DC1123" t="s">
        <v>115</v>
      </c>
      <c r="DD1123" t="s">
        <v>5601</v>
      </c>
      <c r="DE1123" t="s">
        <v>5602</v>
      </c>
      <c r="DF1123" t="s">
        <v>3915</v>
      </c>
      <c r="DG1123" t="s">
        <v>5596</v>
      </c>
      <c r="DH1123" t="s">
        <v>5604</v>
      </c>
    </row>
    <row r="1124" spans="1:112" ht="14.45" customHeight="1" x14ac:dyDescent="0.25">
      <c r="A1124" t="s">
        <v>6094</v>
      </c>
      <c r="B1124" t="s">
        <v>113</v>
      </c>
      <c r="C1124" s="1">
        <v>45656</v>
      </c>
      <c r="D1124" s="1">
        <v>45664</v>
      </c>
      <c r="E1124" t="s">
        <v>210</v>
      </c>
      <c r="F1124" s="1">
        <v>45777</v>
      </c>
      <c r="G1124" t="s">
        <v>138</v>
      </c>
      <c r="H1124" t="s">
        <v>115</v>
      </c>
      <c r="I1124" t="s">
        <v>115</v>
      </c>
      <c r="J1124" t="s">
        <v>5033</v>
      </c>
      <c r="K1124" t="s">
        <v>2636</v>
      </c>
      <c r="L1124" t="s">
        <v>2637</v>
      </c>
      <c r="M1124" t="s">
        <v>5034</v>
      </c>
      <c r="N1124" t="s">
        <v>128</v>
      </c>
      <c r="O1124" t="s">
        <v>120</v>
      </c>
      <c r="P1124" s="3">
        <v>96950</v>
      </c>
      <c r="Q1124" t="s">
        <v>121</v>
      </c>
      <c r="S1124" s="10">
        <v>16703236877</v>
      </c>
      <c r="U1124" t="s">
        <v>2639</v>
      </c>
      <c r="V1124">
        <v>62161</v>
      </c>
      <c r="W1124" t="s">
        <v>123</v>
      </c>
      <c r="Y1124" t="s">
        <v>1274</v>
      </c>
      <c r="Z1124" t="s">
        <v>2640</v>
      </c>
      <c r="AA1124" t="s">
        <v>276</v>
      </c>
      <c r="AB1124" t="s">
        <v>126</v>
      </c>
      <c r="AC1124" t="s">
        <v>2641</v>
      </c>
      <c r="AE1124" t="s">
        <v>2011</v>
      </c>
      <c r="AF1124" t="s">
        <v>707</v>
      </c>
      <c r="AG1124" s="3">
        <v>96931</v>
      </c>
      <c r="AH1124" t="s">
        <v>121</v>
      </c>
      <c r="AJ1124" s="10">
        <v>16716498746</v>
      </c>
      <c r="AK1124">
        <v>203</v>
      </c>
      <c r="AL1124" t="s">
        <v>2642</v>
      </c>
      <c r="BD1124" t="str">
        <f>"29-1141.00"</f>
        <v>29-1141.00</v>
      </c>
      <c r="BE1124" t="s">
        <v>258</v>
      </c>
      <c r="BF1124" t="s">
        <v>5035</v>
      </c>
      <c r="BG1124" t="s">
        <v>5036</v>
      </c>
      <c r="BH1124">
        <v>1</v>
      </c>
      <c r="BJ1124" s="1">
        <v>45778</v>
      </c>
      <c r="BK1124" s="1">
        <v>46873</v>
      </c>
      <c r="BN1124">
        <v>40</v>
      </c>
      <c r="BO1124">
        <v>0</v>
      </c>
      <c r="BP1124">
        <v>8</v>
      </c>
      <c r="BQ1124">
        <v>8</v>
      </c>
      <c r="BR1124">
        <v>8</v>
      </c>
      <c r="BS1124">
        <v>8</v>
      </c>
      <c r="BT1124">
        <v>5</v>
      </c>
      <c r="BU1124">
        <v>3</v>
      </c>
      <c r="BV1124" t="str">
        <f>"8:30 AM"</f>
        <v>8:30 AM</v>
      </c>
      <c r="BW1124" t="str">
        <f>"5:30 PM"</f>
        <v>5:30 PM</v>
      </c>
      <c r="BX1124" t="s">
        <v>6095</v>
      </c>
      <c r="BY1124">
        <v>0</v>
      </c>
      <c r="BZ1124">
        <v>0</v>
      </c>
      <c r="CA1124" t="s">
        <v>115</v>
      </c>
      <c r="CC1124" s="2" t="s">
        <v>5037</v>
      </c>
      <c r="CD1124" t="s">
        <v>2637</v>
      </c>
      <c r="CE1124" t="s">
        <v>5034</v>
      </c>
      <c r="CF1124" t="s">
        <v>128</v>
      </c>
      <c r="CG1124" t="s">
        <v>120</v>
      </c>
      <c r="CH1124" s="3">
        <v>96950</v>
      </c>
      <c r="CI1124" s="4">
        <v>17.05</v>
      </c>
      <c r="CJ1124" s="4">
        <v>17.05</v>
      </c>
      <c r="CM1124" t="s">
        <v>136</v>
      </c>
      <c r="CO1124" t="s">
        <v>137</v>
      </c>
      <c r="CQ1124" t="s">
        <v>115</v>
      </c>
      <c r="CR1124" t="s">
        <v>138</v>
      </c>
      <c r="CS1124" t="s">
        <v>139</v>
      </c>
      <c r="CT1124" t="s">
        <v>139</v>
      </c>
      <c r="CU1124" t="s">
        <v>139</v>
      </c>
      <c r="CV1124" t="s">
        <v>138</v>
      </c>
      <c r="CW1124" t="s">
        <v>139</v>
      </c>
      <c r="CX1124" t="s">
        <v>139</v>
      </c>
      <c r="CY1124" s="10">
        <v>16703236877</v>
      </c>
      <c r="CZ1124" t="s">
        <v>2646</v>
      </c>
      <c r="DA1124" t="s">
        <v>139</v>
      </c>
      <c r="DB1124" t="s">
        <v>138</v>
      </c>
      <c r="DC1124" t="s">
        <v>115</v>
      </c>
    </row>
    <row r="1125" spans="1:112" ht="14.45" customHeight="1" x14ac:dyDescent="0.25">
      <c r="A1125" t="s">
        <v>7960</v>
      </c>
      <c r="B1125" t="s">
        <v>158</v>
      </c>
      <c r="C1125" s="1">
        <v>45615</v>
      </c>
      <c r="D1125" s="1">
        <v>45664</v>
      </c>
      <c r="E1125" t="s">
        <v>114</v>
      </c>
      <c r="F1125" s="1">
        <v>45657</v>
      </c>
      <c r="G1125" t="s">
        <v>138</v>
      </c>
      <c r="H1125" t="s">
        <v>115</v>
      </c>
      <c r="I1125" t="s">
        <v>115</v>
      </c>
      <c r="J1125" t="s">
        <v>5192</v>
      </c>
      <c r="L1125" t="s">
        <v>5193</v>
      </c>
      <c r="N1125" t="s">
        <v>119</v>
      </c>
      <c r="O1125" t="s">
        <v>120</v>
      </c>
      <c r="P1125" s="3">
        <v>96950</v>
      </c>
      <c r="Q1125" t="s">
        <v>121</v>
      </c>
      <c r="S1125" s="10">
        <v>16702877368</v>
      </c>
      <c r="U1125" t="s">
        <v>3699</v>
      </c>
      <c r="V1125">
        <v>54133</v>
      </c>
      <c r="W1125" t="s">
        <v>123</v>
      </c>
      <c r="Y1125" t="s">
        <v>5194</v>
      </c>
      <c r="Z1125" t="s">
        <v>5195</v>
      </c>
      <c r="AB1125" t="s">
        <v>295</v>
      </c>
      <c r="AC1125" t="s">
        <v>5193</v>
      </c>
      <c r="AE1125" t="s">
        <v>119</v>
      </c>
      <c r="AF1125" t="s">
        <v>120</v>
      </c>
      <c r="AG1125" s="3">
        <v>96950</v>
      </c>
      <c r="AH1125" t="s">
        <v>121</v>
      </c>
      <c r="AJ1125" s="10">
        <v>16702877368</v>
      </c>
      <c r="AL1125" t="s">
        <v>5196</v>
      </c>
      <c r="BD1125" t="str">
        <f>"49-9071.00"</f>
        <v>49-9071.00</v>
      </c>
      <c r="BE1125" t="s">
        <v>169</v>
      </c>
      <c r="BF1125" t="s">
        <v>7961</v>
      </c>
      <c r="BG1125" t="s">
        <v>7962</v>
      </c>
      <c r="BH1125">
        <v>2</v>
      </c>
      <c r="BJ1125" s="1">
        <v>45658</v>
      </c>
      <c r="BK1125" s="1">
        <v>46022</v>
      </c>
      <c r="BN1125">
        <v>35</v>
      </c>
      <c r="BO1125">
        <v>0</v>
      </c>
      <c r="BP1125">
        <v>7</v>
      </c>
      <c r="BQ1125">
        <v>7</v>
      </c>
      <c r="BR1125">
        <v>7</v>
      </c>
      <c r="BS1125">
        <v>7</v>
      </c>
      <c r="BT1125">
        <v>7</v>
      </c>
      <c r="BU1125">
        <v>0</v>
      </c>
      <c r="BV1125" t="str">
        <f>"8:00 AM"</f>
        <v>8:00 AM</v>
      </c>
      <c r="BW1125" t="str">
        <f>"5:00 PM"</f>
        <v>5:00 PM</v>
      </c>
      <c r="BX1125" t="s">
        <v>133</v>
      </c>
      <c r="BY1125">
        <v>0</v>
      </c>
      <c r="BZ1125">
        <v>12</v>
      </c>
      <c r="CA1125" t="s">
        <v>115</v>
      </c>
      <c r="CC1125" s="2" t="s">
        <v>7963</v>
      </c>
      <c r="CD1125" t="s">
        <v>6424</v>
      </c>
      <c r="CF1125" t="s">
        <v>119</v>
      </c>
      <c r="CG1125" t="s">
        <v>120</v>
      </c>
      <c r="CH1125" s="3">
        <v>96950</v>
      </c>
      <c r="CI1125" s="4">
        <v>9.75</v>
      </c>
      <c r="CJ1125" s="4">
        <v>9.75</v>
      </c>
      <c r="CK1125" s="4">
        <v>14.62</v>
      </c>
      <c r="CL1125" s="4">
        <v>14.62</v>
      </c>
      <c r="CM1125" t="s">
        <v>136</v>
      </c>
      <c r="CN1125" t="s">
        <v>191</v>
      </c>
      <c r="CO1125" t="s">
        <v>137</v>
      </c>
      <c r="CQ1125" t="s">
        <v>115</v>
      </c>
      <c r="CR1125" t="s">
        <v>138</v>
      </c>
      <c r="CS1125" t="s">
        <v>139</v>
      </c>
      <c r="CT1125" t="s">
        <v>138</v>
      </c>
      <c r="CU1125" t="s">
        <v>139</v>
      </c>
      <c r="CV1125" t="s">
        <v>138</v>
      </c>
      <c r="CW1125" t="s">
        <v>139</v>
      </c>
      <c r="CX1125" t="s">
        <v>1746</v>
      </c>
      <c r="CY1125" s="10">
        <v>16702877368</v>
      </c>
      <c r="CZ1125" t="s">
        <v>5196</v>
      </c>
      <c r="DA1125" t="s">
        <v>139</v>
      </c>
      <c r="DB1125" t="s">
        <v>138</v>
      </c>
      <c r="DC1125" t="s">
        <v>115</v>
      </c>
      <c r="DD1125" t="s">
        <v>5194</v>
      </c>
      <c r="DE1125" t="s">
        <v>5195</v>
      </c>
      <c r="DG1125" t="s">
        <v>5192</v>
      </c>
      <c r="DH1125" t="s">
        <v>5196</v>
      </c>
    </row>
    <row r="1126" spans="1:112" ht="14.45" customHeight="1" x14ac:dyDescent="0.25">
      <c r="A1126" t="s">
        <v>8827</v>
      </c>
      <c r="B1126" t="s">
        <v>158</v>
      </c>
      <c r="C1126" s="1">
        <v>45609</v>
      </c>
      <c r="D1126" s="1">
        <v>45664</v>
      </c>
      <c r="E1126" t="s">
        <v>114</v>
      </c>
      <c r="G1126" t="s">
        <v>115</v>
      </c>
      <c r="H1126" t="s">
        <v>115</v>
      </c>
      <c r="I1126" t="s">
        <v>115</v>
      </c>
      <c r="J1126" t="s">
        <v>8828</v>
      </c>
      <c r="K1126" t="s">
        <v>8829</v>
      </c>
      <c r="L1126" t="s">
        <v>8830</v>
      </c>
      <c r="M1126" t="s">
        <v>4405</v>
      </c>
      <c r="N1126" t="s">
        <v>128</v>
      </c>
      <c r="O1126" t="s">
        <v>120</v>
      </c>
      <c r="P1126" s="3">
        <v>96950</v>
      </c>
      <c r="Q1126" t="s">
        <v>121</v>
      </c>
      <c r="S1126" s="10">
        <v>16702332288</v>
      </c>
      <c r="U1126" t="s">
        <v>8831</v>
      </c>
      <c r="V1126">
        <v>722511</v>
      </c>
      <c r="W1126" t="s">
        <v>123</v>
      </c>
      <c r="Y1126" t="s">
        <v>4407</v>
      </c>
      <c r="Z1126" t="s">
        <v>4408</v>
      </c>
      <c r="AA1126" t="s">
        <v>4409</v>
      </c>
      <c r="AB1126" t="s">
        <v>448</v>
      </c>
      <c r="AC1126" t="s">
        <v>8830</v>
      </c>
      <c r="AD1126" t="s">
        <v>4405</v>
      </c>
      <c r="AE1126" t="s">
        <v>128</v>
      </c>
      <c r="AF1126" t="s">
        <v>120</v>
      </c>
      <c r="AG1126" s="3">
        <v>96950</v>
      </c>
      <c r="AH1126" t="s">
        <v>121</v>
      </c>
      <c r="AJ1126" s="10">
        <v>16702332288</v>
      </c>
      <c r="AL1126" t="s">
        <v>4411</v>
      </c>
      <c r="BD1126" t="str">
        <f>"35-2014.00"</f>
        <v>35-2014.00</v>
      </c>
      <c r="BE1126" t="s">
        <v>221</v>
      </c>
      <c r="BF1126" t="s">
        <v>8832</v>
      </c>
      <c r="BG1126" t="s">
        <v>223</v>
      </c>
      <c r="BH1126">
        <v>3</v>
      </c>
      <c r="BJ1126" s="1">
        <v>45627</v>
      </c>
      <c r="BK1126" s="1">
        <v>45930</v>
      </c>
      <c r="BN1126">
        <v>35</v>
      </c>
      <c r="BO1126">
        <v>0</v>
      </c>
      <c r="BP1126">
        <v>7</v>
      </c>
      <c r="BQ1126">
        <v>7</v>
      </c>
      <c r="BR1126">
        <v>7</v>
      </c>
      <c r="BS1126">
        <v>7</v>
      </c>
      <c r="BT1126">
        <v>7</v>
      </c>
      <c r="BU1126">
        <v>0</v>
      </c>
      <c r="BV1126" t="str">
        <f>"11:00 AM"</f>
        <v>11:00 AM</v>
      </c>
      <c r="BW1126" t="str">
        <f>"9:00 PM"</f>
        <v>9:00 PM</v>
      </c>
      <c r="BX1126" t="s">
        <v>240</v>
      </c>
      <c r="BY1126">
        <v>0</v>
      </c>
      <c r="BZ1126">
        <v>12</v>
      </c>
      <c r="CA1126" t="s">
        <v>115</v>
      </c>
      <c r="CC1126" t="s">
        <v>8833</v>
      </c>
      <c r="CD1126" t="s">
        <v>8834</v>
      </c>
      <c r="CE1126" t="s">
        <v>4405</v>
      </c>
      <c r="CF1126" t="s">
        <v>128</v>
      </c>
      <c r="CG1126" t="s">
        <v>120</v>
      </c>
      <c r="CH1126" s="3">
        <v>96950</v>
      </c>
      <c r="CI1126" s="4">
        <v>8.83</v>
      </c>
      <c r="CJ1126" s="4">
        <v>8.83</v>
      </c>
      <c r="CK1126" s="4">
        <v>13.25</v>
      </c>
      <c r="CL1126" s="4">
        <v>13.25</v>
      </c>
      <c r="CM1126" t="s">
        <v>136</v>
      </c>
      <c r="CN1126" t="s">
        <v>224</v>
      </c>
      <c r="CO1126" t="s">
        <v>137</v>
      </c>
      <c r="CQ1126" t="s">
        <v>115</v>
      </c>
      <c r="CR1126" t="s">
        <v>138</v>
      </c>
      <c r="CS1126" t="s">
        <v>139</v>
      </c>
      <c r="CT1126" t="s">
        <v>138</v>
      </c>
      <c r="CU1126" t="s">
        <v>139</v>
      </c>
      <c r="CV1126" t="s">
        <v>138</v>
      </c>
      <c r="CW1126" t="s">
        <v>139</v>
      </c>
      <c r="CX1126" t="s">
        <v>8835</v>
      </c>
      <c r="CY1126" s="10">
        <v>16702332288</v>
      </c>
      <c r="CZ1126" t="s">
        <v>4411</v>
      </c>
      <c r="DA1126" t="s">
        <v>139</v>
      </c>
      <c r="DB1126" t="s">
        <v>138</v>
      </c>
      <c r="DC1126" t="s">
        <v>115</v>
      </c>
    </row>
    <row r="1127" spans="1:112" ht="14.45" customHeight="1" x14ac:dyDescent="0.25">
      <c r="A1127" t="s">
        <v>10715</v>
      </c>
      <c r="B1127" t="s">
        <v>248</v>
      </c>
      <c r="C1127" s="1">
        <v>45629</v>
      </c>
      <c r="D1127" s="1">
        <v>45664</v>
      </c>
      <c r="E1127" t="s">
        <v>114</v>
      </c>
      <c r="G1127" t="s">
        <v>115</v>
      </c>
      <c r="H1127" t="s">
        <v>115</v>
      </c>
      <c r="I1127" t="s">
        <v>115</v>
      </c>
      <c r="J1127" t="s">
        <v>1377</v>
      </c>
      <c r="K1127" t="s">
        <v>1378</v>
      </c>
      <c r="L1127" t="s">
        <v>1379</v>
      </c>
      <c r="N1127" t="s">
        <v>119</v>
      </c>
      <c r="O1127" t="s">
        <v>120</v>
      </c>
      <c r="P1127" s="3">
        <v>96950</v>
      </c>
      <c r="Q1127" t="s">
        <v>121</v>
      </c>
      <c r="S1127" s="10">
        <v>16702358778</v>
      </c>
      <c r="U1127" t="s">
        <v>1380</v>
      </c>
      <c r="V1127">
        <v>23622</v>
      </c>
      <c r="W1127" t="s">
        <v>123</v>
      </c>
      <c r="Y1127" t="s">
        <v>1381</v>
      </c>
      <c r="Z1127" t="s">
        <v>1382</v>
      </c>
      <c r="AA1127" t="s">
        <v>1383</v>
      </c>
      <c r="AB1127" t="s">
        <v>235</v>
      </c>
      <c r="AC1127" t="s">
        <v>1379</v>
      </c>
      <c r="AE1127" t="s">
        <v>119</v>
      </c>
      <c r="AF1127" t="s">
        <v>120</v>
      </c>
      <c r="AG1127" s="3">
        <v>96950</v>
      </c>
      <c r="AH1127" t="s">
        <v>121</v>
      </c>
      <c r="AJ1127" s="10">
        <v>16702358778</v>
      </c>
      <c r="AL1127" t="s">
        <v>3408</v>
      </c>
      <c r="BD1127" t="str">
        <f>"49-9071.00"</f>
        <v>49-9071.00</v>
      </c>
      <c r="BE1127" t="s">
        <v>169</v>
      </c>
      <c r="BF1127" t="s">
        <v>10716</v>
      </c>
      <c r="BG1127" t="s">
        <v>1612</v>
      </c>
      <c r="BH1127">
        <v>20</v>
      </c>
      <c r="BI1127">
        <v>20</v>
      </c>
      <c r="BJ1127" s="1">
        <v>45658</v>
      </c>
      <c r="BK1127" s="1">
        <v>46022</v>
      </c>
      <c r="BL1127" s="1">
        <v>45664</v>
      </c>
      <c r="BM1127" s="1">
        <v>46022</v>
      </c>
      <c r="BN1127">
        <v>40</v>
      </c>
      <c r="BO1127">
        <v>0</v>
      </c>
      <c r="BP1127">
        <v>8</v>
      </c>
      <c r="BQ1127">
        <v>8</v>
      </c>
      <c r="BR1127">
        <v>8</v>
      </c>
      <c r="BS1127">
        <v>8</v>
      </c>
      <c r="BT1127">
        <v>8</v>
      </c>
      <c r="BU1127">
        <v>0</v>
      </c>
      <c r="BV1127" t="str">
        <f>"7:30 AM"</f>
        <v>7:30 AM</v>
      </c>
      <c r="BW1127" t="str">
        <f>"4:30 PM"</f>
        <v>4:30 PM</v>
      </c>
      <c r="BX1127" t="s">
        <v>133</v>
      </c>
      <c r="BY1127">
        <v>0</v>
      </c>
      <c r="BZ1127">
        <v>3</v>
      </c>
      <c r="CA1127" t="s">
        <v>115</v>
      </c>
      <c r="CC1127" s="2" t="s">
        <v>10717</v>
      </c>
      <c r="CD1127" t="s">
        <v>1379</v>
      </c>
      <c r="CF1127" t="s">
        <v>119</v>
      </c>
      <c r="CG1127" t="s">
        <v>120</v>
      </c>
      <c r="CH1127" s="3">
        <v>96950</v>
      </c>
      <c r="CI1127" s="4">
        <v>9.75</v>
      </c>
      <c r="CJ1127" s="4">
        <v>9.75</v>
      </c>
      <c r="CK1127" s="4">
        <v>14.63</v>
      </c>
      <c r="CL1127" s="4">
        <v>14.63</v>
      </c>
      <c r="CM1127" t="s">
        <v>136</v>
      </c>
      <c r="CN1127" t="s">
        <v>139</v>
      </c>
      <c r="CO1127" t="s">
        <v>173</v>
      </c>
      <c r="CQ1127" t="s">
        <v>115</v>
      </c>
      <c r="CR1127" t="s">
        <v>138</v>
      </c>
      <c r="CS1127" t="s">
        <v>138</v>
      </c>
      <c r="CT1127" t="s">
        <v>138</v>
      </c>
      <c r="CU1127" t="s">
        <v>139</v>
      </c>
      <c r="CV1127" t="s">
        <v>138</v>
      </c>
      <c r="CW1127" t="s">
        <v>138</v>
      </c>
      <c r="CX1127" t="s">
        <v>6579</v>
      </c>
      <c r="CY1127" s="10">
        <v>16702358778</v>
      </c>
      <c r="CZ1127" t="s">
        <v>3408</v>
      </c>
      <c r="DA1127" t="s">
        <v>139</v>
      </c>
      <c r="DB1127" t="s">
        <v>138</v>
      </c>
      <c r="DC1127" t="s">
        <v>115</v>
      </c>
    </row>
    <row r="1128" spans="1:112" ht="14.45" customHeight="1" x14ac:dyDescent="0.25">
      <c r="A1128" t="s">
        <v>10779</v>
      </c>
      <c r="B1128" t="s">
        <v>142</v>
      </c>
      <c r="C1128" s="1">
        <v>45656</v>
      </c>
      <c r="D1128" s="1">
        <v>45664</v>
      </c>
      <c r="E1128" t="s">
        <v>114</v>
      </c>
      <c r="G1128" t="s">
        <v>115</v>
      </c>
      <c r="H1128" t="s">
        <v>115</v>
      </c>
      <c r="I1128" t="s">
        <v>115</v>
      </c>
      <c r="J1128" t="s">
        <v>7149</v>
      </c>
      <c r="K1128" t="s">
        <v>7150</v>
      </c>
      <c r="L1128" t="s">
        <v>2637</v>
      </c>
      <c r="M1128" t="s">
        <v>7151</v>
      </c>
      <c r="N1128" t="s">
        <v>128</v>
      </c>
      <c r="O1128" t="s">
        <v>120</v>
      </c>
      <c r="P1128" s="3">
        <v>96950</v>
      </c>
      <c r="Q1128" t="s">
        <v>121</v>
      </c>
      <c r="S1128" s="10">
        <v>16703236877</v>
      </c>
      <c r="U1128" t="s">
        <v>7152</v>
      </c>
      <c r="V1128">
        <v>621610</v>
      </c>
      <c r="W1128" t="s">
        <v>123</v>
      </c>
      <c r="Y1128" t="s">
        <v>1274</v>
      </c>
      <c r="Z1128" t="s">
        <v>2640</v>
      </c>
      <c r="AA1128" t="s">
        <v>276</v>
      </c>
      <c r="AB1128" t="s">
        <v>126</v>
      </c>
      <c r="AC1128" t="s">
        <v>2641</v>
      </c>
      <c r="AE1128" t="s">
        <v>2011</v>
      </c>
      <c r="AF1128" t="s">
        <v>707</v>
      </c>
      <c r="AG1128" s="3">
        <v>96931</v>
      </c>
      <c r="AH1128" t="s">
        <v>121</v>
      </c>
      <c r="AJ1128" s="10">
        <v>16716498746</v>
      </c>
      <c r="AK1128">
        <v>203</v>
      </c>
      <c r="AL1128" t="s">
        <v>2642</v>
      </c>
      <c r="BD1128" t="str">
        <f>"29-1141.00"</f>
        <v>29-1141.00</v>
      </c>
      <c r="BE1128" t="s">
        <v>258</v>
      </c>
      <c r="BF1128" t="s">
        <v>7153</v>
      </c>
      <c r="BG1128" t="s">
        <v>5036</v>
      </c>
      <c r="BH1128">
        <v>3</v>
      </c>
      <c r="BJ1128" s="1">
        <v>45778</v>
      </c>
      <c r="BK1128" s="1">
        <v>46142</v>
      </c>
      <c r="BN1128">
        <v>40</v>
      </c>
      <c r="BO1128">
        <v>0</v>
      </c>
      <c r="BP1128">
        <v>8</v>
      </c>
      <c r="BQ1128">
        <v>8</v>
      </c>
      <c r="BR1128">
        <v>8</v>
      </c>
      <c r="BS1128">
        <v>8</v>
      </c>
      <c r="BT1128">
        <v>5</v>
      </c>
      <c r="BU1128">
        <v>3</v>
      </c>
      <c r="BV1128" t="str">
        <f>"8:30 AM"</f>
        <v>8:30 AM</v>
      </c>
      <c r="BW1128" t="str">
        <f>"5:30 PM"</f>
        <v>5:30 PM</v>
      </c>
      <c r="BX1128" t="s">
        <v>189</v>
      </c>
      <c r="BY1128">
        <v>0</v>
      </c>
      <c r="BZ1128">
        <v>0</v>
      </c>
      <c r="CA1128" t="s">
        <v>115</v>
      </c>
      <c r="CC1128" s="2" t="s">
        <v>5037</v>
      </c>
      <c r="CD1128" t="s">
        <v>2637</v>
      </c>
      <c r="CE1128" t="s">
        <v>7151</v>
      </c>
      <c r="CF1128" t="s">
        <v>128</v>
      </c>
      <c r="CG1128" t="s">
        <v>120</v>
      </c>
      <c r="CH1128" s="3">
        <v>96950</v>
      </c>
      <c r="CI1128" s="4">
        <v>17.05</v>
      </c>
      <c r="CJ1128" s="4">
        <v>17.05</v>
      </c>
      <c r="CM1128" t="s">
        <v>136</v>
      </c>
      <c r="CO1128" t="s">
        <v>137</v>
      </c>
      <c r="CQ1128" t="s">
        <v>115</v>
      </c>
      <c r="CR1128" t="s">
        <v>138</v>
      </c>
      <c r="CS1128" t="s">
        <v>139</v>
      </c>
      <c r="CT1128" t="s">
        <v>139</v>
      </c>
      <c r="CU1128" t="s">
        <v>139</v>
      </c>
      <c r="CV1128" t="s">
        <v>138</v>
      </c>
      <c r="CW1128" t="s">
        <v>139</v>
      </c>
      <c r="CX1128" t="s">
        <v>139</v>
      </c>
      <c r="CY1128" s="10">
        <v>16703236877</v>
      </c>
      <c r="CZ1128" t="s">
        <v>7154</v>
      </c>
      <c r="DA1128" t="s">
        <v>139</v>
      </c>
      <c r="DB1128" t="s">
        <v>138</v>
      </c>
      <c r="DC1128" t="s">
        <v>115</v>
      </c>
    </row>
    <row r="1129" spans="1:112" ht="14.45" customHeight="1" x14ac:dyDescent="0.25">
      <c r="A1129" t="s">
        <v>11068</v>
      </c>
      <c r="B1129" t="s">
        <v>158</v>
      </c>
      <c r="C1129" s="1">
        <v>45638</v>
      </c>
      <c r="D1129" s="1">
        <v>45664</v>
      </c>
      <c r="E1129" t="s">
        <v>114</v>
      </c>
      <c r="G1129" t="s">
        <v>115</v>
      </c>
      <c r="H1129" t="s">
        <v>115</v>
      </c>
      <c r="I1129" t="s">
        <v>115</v>
      </c>
      <c r="J1129" t="s">
        <v>11069</v>
      </c>
      <c r="L1129" t="s">
        <v>11070</v>
      </c>
      <c r="N1129" t="s">
        <v>11071</v>
      </c>
      <c r="O1129" t="s">
        <v>11072</v>
      </c>
      <c r="P1129" s="3">
        <v>96743</v>
      </c>
      <c r="Q1129" t="s">
        <v>121</v>
      </c>
      <c r="S1129" s="10">
        <v>17072901979</v>
      </c>
      <c r="U1129" t="s">
        <v>11073</v>
      </c>
      <c r="V1129">
        <v>722511</v>
      </c>
      <c r="W1129" t="s">
        <v>123</v>
      </c>
      <c r="Y1129" t="s">
        <v>11074</v>
      </c>
      <c r="Z1129" t="s">
        <v>11075</v>
      </c>
      <c r="AA1129" t="s">
        <v>11076</v>
      </c>
      <c r="AB1129" t="s">
        <v>3053</v>
      </c>
      <c r="AC1129" t="s">
        <v>11070</v>
      </c>
      <c r="AE1129" t="s">
        <v>11071</v>
      </c>
      <c r="AF1129" t="s">
        <v>11072</v>
      </c>
      <c r="AG1129" s="3">
        <v>96743</v>
      </c>
      <c r="AH1129" t="s">
        <v>121</v>
      </c>
      <c r="AJ1129" s="10">
        <v>17072901979</v>
      </c>
      <c r="AL1129" t="s">
        <v>11077</v>
      </c>
      <c r="BD1129" t="str">
        <f>"49-9071.00"</f>
        <v>49-9071.00</v>
      </c>
      <c r="BE1129" t="s">
        <v>169</v>
      </c>
      <c r="BF1129" t="s">
        <v>11078</v>
      </c>
      <c r="BG1129" t="s">
        <v>8340</v>
      </c>
      <c r="BH1129">
        <v>1</v>
      </c>
      <c r="BJ1129" s="1">
        <v>45658</v>
      </c>
      <c r="BK1129" s="1">
        <v>46023</v>
      </c>
      <c r="BN1129">
        <v>49</v>
      </c>
      <c r="BO1129">
        <v>7</v>
      </c>
      <c r="BP1129">
        <v>7</v>
      </c>
      <c r="BQ1129">
        <v>7</v>
      </c>
      <c r="BR1129">
        <v>7</v>
      </c>
      <c r="BS1129">
        <v>7</v>
      </c>
      <c r="BT1129">
        <v>7</v>
      </c>
      <c r="BU1129">
        <v>7</v>
      </c>
      <c r="BV1129" t="str">
        <f>"9:00 AM"</f>
        <v>9:00 AM</v>
      </c>
      <c r="BW1129" t="str">
        <f>"11:05 PM"</f>
        <v>11:05 PM</v>
      </c>
      <c r="BX1129" t="s">
        <v>6095</v>
      </c>
      <c r="BY1129">
        <v>0</v>
      </c>
      <c r="BZ1129">
        <v>60</v>
      </c>
      <c r="CA1129" t="s">
        <v>115</v>
      </c>
      <c r="CC1129" t="s">
        <v>11079</v>
      </c>
      <c r="CD1129" t="s">
        <v>11070</v>
      </c>
      <c r="CF1129" t="s">
        <v>11071</v>
      </c>
      <c r="CG1129" t="s">
        <v>120</v>
      </c>
      <c r="CH1129" s="3">
        <v>96952</v>
      </c>
      <c r="CI1129" s="4">
        <v>26.21</v>
      </c>
      <c r="CJ1129" s="4">
        <v>26.21</v>
      </c>
      <c r="CM1129" t="s">
        <v>136</v>
      </c>
      <c r="CO1129" t="s">
        <v>137</v>
      </c>
      <c r="CQ1129" t="s">
        <v>115</v>
      </c>
      <c r="CR1129" t="s">
        <v>115</v>
      </c>
      <c r="CS1129" t="s">
        <v>139</v>
      </c>
      <c r="CT1129" t="s">
        <v>138</v>
      </c>
      <c r="CU1129" t="s">
        <v>139</v>
      </c>
      <c r="CV1129" t="s">
        <v>139</v>
      </c>
      <c r="CW1129" t="s">
        <v>139</v>
      </c>
      <c r="CX1129" t="s">
        <v>11080</v>
      </c>
      <c r="CY1129" s="10">
        <v>17072901979</v>
      </c>
      <c r="CZ1129" t="s">
        <v>11077</v>
      </c>
      <c r="DA1129" t="s">
        <v>11081</v>
      </c>
      <c r="DB1129" t="s">
        <v>138</v>
      </c>
      <c r="DC1129" t="s">
        <v>115</v>
      </c>
    </row>
    <row r="1130" spans="1:112" ht="14.45" customHeight="1" x14ac:dyDescent="0.25">
      <c r="A1130" t="s">
        <v>11955</v>
      </c>
      <c r="B1130" t="s">
        <v>248</v>
      </c>
      <c r="C1130" s="1">
        <v>45622</v>
      </c>
      <c r="D1130" s="1">
        <v>45664</v>
      </c>
      <c r="E1130" t="s">
        <v>114</v>
      </c>
      <c r="G1130" t="s">
        <v>115</v>
      </c>
      <c r="H1130" t="s">
        <v>115</v>
      </c>
      <c r="I1130" t="s">
        <v>115</v>
      </c>
      <c r="J1130" t="s">
        <v>4126</v>
      </c>
      <c r="K1130" t="s">
        <v>4127</v>
      </c>
      <c r="L1130" t="s">
        <v>1379</v>
      </c>
      <c r="N1130" t="s">
        <v>119</v>
      </c>
      <c r="O1130" t="s">
        <v>120</v>
      </c>
      <c r="P1130" s="3">
        <v>96950</v>
      </c>
      <c r="Q1130" t="s">
        <v>121</v>
      </c>
      <c r="S1130" s="10">
        <v>16702358778</v>
      </c>
      <c r="U1130" t="s">
        <v>1380</v>
      </c>
      <c r="V1130">
        <v>23622</v>
      </c>
      <c r="W1130" t="s">
        <v>123</v>
      </c>
      <c r="Y1130" t="s">
        <v>2486</v>
      </c>
      <c r="Z1130" t="s">
        <v>4129</v>
      </c>
      <c r="AA1130" t="s">
        <v>4130</v>
      </c>
      <c r="AB1130" t="s">
        <v>516</v>
      </c>
      <c r="AC1130" t="s">
        <v>6575</v>
      </c>
      <c r="AE1130" t="s">
        <v>128</v>
      </c>
      <c r="AF1130" t="s">
        <v>120</v>
      </c>
      <c r="AG1130" s="3">
        <v>96950</v>
      </c>
      <c r="AH1130" t="s">
        <v>121</v>
      </c>
      <c r="AJ1130" s="10">
        <v>16702358778</v>
      </c>
      <c r="AL1130" t="s">
        <v>3408</v>
      </c>
      <c r="BD1130" t="str">
        <f>"53-7021.00"</f>
        <v>53-7021.00</v>
      </c>
      <c r="BE1130" t="s">
        <v>5258</v>
      </c>
      <c r="BF1130" t="s">
        <v>11956</v>
      </c>
      <c r="BG1130" t="s">
        <v>11957</v>
      </c>
      <c r="BH1130">
        <v>5</v>
      </c>
      <c r="BI1130">
        <v>5</v>
      </c>
      <c r="BJ1130" s="1">
        <v>45658</v>
      </c>
      <c r="BK1130" s="1">
        <v>46022</v>
      </c>
      <c r="BL1130" s="1">
        <v>45664</v>
      </c>
      <c r="BM1130" s="1">
        <v>46022</v>
      </c>
      <c r="BN1130">
        <v>40</v>
      </c>
      <c r="BO1130">
        <v>0</v>
      </c>
      <c r="BP1130">
        <v>8</v>
      </c>
      <c r="BQ1130">
        <v>8</v>
      </c>
      <c r="BR1130">
        <v>8</v>
      </c>
      <c r="BS1130">
        <v>8</v>
      </c>
      <c r="BT1130">
        <v>8</v>
      </c>
      <c r="BU1130">
        <v>0</v>
      </c>
      <c r="BV1130" t="str">
        <f>"7:30 AM"</f>
        <v>7:30 AM</v>
      </c>
      <c r="BW1130" t="str">
        <f>"4:30 PM"</f>
        <v>4:30 PM</v>
      </c>
      <c r="BX1130" t="s">
        <v>133</v>
      </c>
      <c r="BY1130">
        <v>0</v>
      </c>
      <c r="BZ1130">
        <v>12</v>
      </c>
      <c r="CA1130" t="s">
        <v>115</v>
      </c>
      <c r="CC1130" t="s">
        <v>11958</v>
      </c>
      <c r="CD1130" t="s">
        <v>1379</v>
      </c>
      <c r="CF1130" t="s">
        <v>119</v>
      </c>
      <c r="CG1130" t="s">
        <v>120</v>
      </c>
      <c r="CH1130" s="3">
        <v>96950</v>
      </c>
      <c r="CI1130" s="4">
        <v>8.91</v>
      </c>
      <c r="CJ1130" s="4">
        <v>8.91</v>
      </c>
      <c r="CK1130" s="4">
        <v>13.37</v>
      </c>
      <c r="CL1130" s="4">
        <v>13.37</v>
      </c>
      <c r="CM1130" t="s">
        <v>136</v>
      </c>
      <c r="CN1130" t="s">
        <v>139</v>
      </c>
      <c r="CO1130" t="s">
        <v>173</v>
      </c>
      <c r="CQ1130" t="s">
        <v>115</v>
      </c>
      <c r="CR1130" t="s">
        <v>138</v>
      </c>
      <c r="CS1130" t="s">
        <v>138</v>
      </c>
      <c r="CT1130" t="s">
        <v>138</v>
      </c>
      <c r="CU1130" t="s">
        <v>139</v>
      </c>
      <c r="CV1130" t="s">
        <v>138</v>
      </c>
      <c r="CW1130" t="s">
        <v>138</v>
      </c>
      <c r="CX1130" t="s">
        <v>6579</v>
      </c>
      <c r="CY1130" s="10">
        <v>16702358778</v>
      </c>
      <c r="CZ1130" t="s">
        <v>3408</v>
      </c>
      <c r="DA1130" t="s">
        <v>139</v>
      </c>
      <c r="DB1130" t="s">
        <v>138</v>
      </c>
      <c r="DC1130" t="s">
        <v>115</v>
      </c>
    </row>
    <row r="1131" spans="1:112" ht="14.45" customHeight="1" x14ac:dyDescent="0.25">
      <c r="A1131" t="s">
        <v>12558</v>
      </c>
      <c r="B1131" t="s">
        <v>248</v>
      </c>
      <c r="C1131" s="1">
        <v>45623</v>
      </c>
      <c r="D1131" s="1">
        <v>45664</v>
      </c>
      <c r="E1131" t="s">
        <v>114</v>
      </c>
      <c r="G1131" t="s">
        <v>115</v>
      </c>
      <c r="H1131" t="s">
        <v>115</v>
      </c>
      <c r="I1131" t="s">
        <v>115</v>
      </c>
      <c r="J1131" t="s">
        <v>4383</v>
      </c>
      <c r="L1131" t="s">
        <v>4384</v>
      </c>
      <c r="M1131" t="s">
        <v>4385</v>
      </c>
      <c r="N1131" t="s">
        <v>272</v>
      </c>
      <c r="O1131" t="s">
        <v>120</v>
      </c>
      <c r="P1131" s="3">
        <v>96952</v>
      </c>
      <c r="Q1131" t="s">
        <v>121</v>
      </c>
      <c r="S1131" s="10">
        <v>16707832999</v>
      </c>
      <c r="U1131" t="s">
        <v>4386</v>
      </c>
      <c r="V1131">
        <v>72251</v>
      </c>
      <c r="W1131" t="s">
        <v>123</v>
      </c>
      <c r="Y1131" t="s">
        <v>414</v>
      </c>
      <c r="Z1131" t="s">
        <v>4387</v>
      </c>
      <c r="AA1131" t="s">
        <v>4388</v>
      </c>
      <c r="AB1131" t="s">
        <v>295</v>
      </c>
      <c r="AC1131" t="s">
        <v>4385</v>
      </c>
      <c r="AE1131" t="s">
        <v>290</v>
      </c>
      <c r="AF1131" t="s">
        <v>120</v>
      </c>
      <c r="AG1131" s="3">
        <v>96952</v>
      </c>
      <c r="AH1131" t="s">
        <v>121</v>
      </c>
      <c r="AJ1131" s="10">
        <v>16707832999</v>
      </c>
      <c r="AL1131" t="s">
        <v>4389</v>
      </c>
      <c r="BD1131" t="str">
        <f>"35-3031.00"</f>
        <v>35-3031.00</v>
      </c>
      <c r="BE1131" t="s">
        <v>1980</v>
      </c>
      <c r="BF1131" t="s">
        <v>4390</v>
      </c>
      <c r="BG1131" t="s">
        <v>4391</v>
      </c>
      <c r="BH1131">
        <v>5</v>
      </c>
      <c r="BI1131">
        <v>5</v>
      </c>
      <c r="BJ1131" s="1">
        <v>45658</v>
      </c>
      <c r="BK1131" s="1">
        <v>46022</v>
      </c>
      <c r="BL1131" s="1">
        <v>45664</v>
      </c>
      <c r="BM1131" s="1">
        <v>46022</v>
      </c>
      <c r="BN1131">
        <v>35</v>
      </c>
      <c r="BO1131">
        <v>0</v>
      </c>
      <c r="BP1131">
        <v>7</v>
      </c>
      <c r="BQ1131">
        <v>7</v>
      </c>
      <c r="BR1131">
        <v>7</v>
      </c>
      <c r="BS1131">
        <v>7</v>
      </c>
      <c r="BT1131">
        <v>7</v>
      </c>
      <c r="BU1131">
        <v>0</v>
      </c>
      <c r="BV1131" t="str">
        <f>"8:00 AM"</f>
        <v>8:00 AM</v>
      </c>
      <c r="BW1131" t="str">
        <f>"4:00 PM"</f>
        <v>4:00 PM</v>
      </c>
      <c r="BX1131" t="s">
        <v>240</v>
      </c>
      <c r="BY1131">
        <v>0</v>
      </c>
      <c r="BZ1131">
        <v>12</v>
      </c>
      <c r="CA1131" t="s">
        <v>115</v>
      </c>
      <c r="CC1131" s="2" t="s">
        <v>4392</v>
      </c>
      <c r="CD1131" t="s">
        <v>4384</v>
      </c>
      <c r="CE1131" t="s">
        <v>4385</v>
      </c>
      <c r="CF1131" t="s">
        <v>272</v>
      </c>
      <c r="CG1131" t="s">
        <v>120</v>
      </c>
      <c r="CH1131" s="3">
        <v>96952</v>
      </c>
      <c r="CI1131" s="4">
        <v>8.0399999999999991</v>
      </c>
      <c r="CJ1131" s="4">
        <v>8.0399999999999991</v>
      </c>
      <c r="CK1131" s="4">
        <v>12.06</v>
      </c>
      <c r="CL1131" s="4">
        <v>12.06</v>
      </c>
      <c r="CM1131" t="s">
        <v>136</v>
      </c>
      <c r="CN1131" t="s">
        <v>12234</v>
      </c>
      <c r="CO1131" t="s">
        <v>137</v>
      </c>
      <c r="CQ1131" t="s">
        <v>115</v>
      </c>
      <c r="CR1131" t="s">
        <v>138</v>
      </c>
      <c r="CS1131" t="s">
        <v>139</v>
      </c>
      <c r="CT1131" t="s">
        <v>138</v>
      </c>
      <c r="CU1131" t="s">
        <v>139</v>
      </c>
      <c r="CV1131" t="s">
        <v>138</v>
      </c>
      <c r="CW1131" t="s">
        <v>139</v>
      </c>
      <c r="CX1131" t="s">
        <v>12235</v>
      </c>
      <c r="CY1131" s="10">
        <v>16707832999</v>
      </c>
      <c r="CZ1131" t="s">
        <v>4389</v>
      </c>
      <c r="DA1131" t="s">
        <v>139</v>
      </c>
      <c r="DB1131" t="s">
        <v>138</v>
      </c>
      <c r="DC1131" t="s">
        <v>115</v>
      </c>
    </row>
    <row r="1132" spans="1:112" ht="14.45" customHeight="1" x14ac:dyDescent="0.25">
      <c r="A1132" t="s">
        <v>12763</v>
      </c>
      <c r="B1132" t="s">
        <v>142</v>
      </c>
      <c r="C1132" s="1">
        <v>45656</v>
      </c>
      <c r="D1132" s="1">
        <v>45664</v>
      </c>
      <c r="E1132" t="s">
        <v>114</v>
      </c>
      <c r="G1132" t="s">
        <v>115</v>
      </c>
      <c r="H1132" t="s">
        <v>115</v>
      </c>
      <c r="I1132" t="s">
        <v>115</v>
      </c>
      <c r="J1132" t="s">
        <v>5033</v>
      </c>
      <c r="K1132" t="s">
        <v>2636</v>
      </c>
      <c r="L1132" t="s">
        <v>2637</v>
      </c>
      <c r="M1132" t="s">
        <v>5034</v>
      </c>
      <c r="N1132" t="s">
        <v>128</v>
      </c>
      <c r="O1132" t="s">
        <v>120</v>
      </c>
      <c r="P1132" s="3">
        <v>96950</v>
      </c>
      <c r="Q1132" t="s">
        <v>121</v>
      </c>
      <c r="S1132" s="10">
        <v>16703236877</v>
      </c>
      <c r="U1132" t="s">
        <v>2639</v>
      </c>
      <c r="V1132">
        <v>62161</v>
      </c>
      <c r="W1132" t="s">
        <v>123</v>
      </c>
      <c r="Y1132" t="s">
        <v>1274</v>
      </c>
      <c r="Z1132" t="s">
        <v>2640</v>
      </c>
      <c r="AA1132" t="s">
        <v>276</v>
      </c>
      <c r="AB1132" t="s">
        <v>126</v>
      </c>
      <c r="AC1132" t="s">
        <v>2641</v>
      </c>
      <c r="AE1132" t="s">
        <v>2011</v>
      </c>
      <c r="AF1132" t="s">
        <v>707</v>
      </c>
      <c r="AG1132" s="3">
        <v>96931</v>
      </c>
      <c r="AH1132" t="s">
        <v>121</v>
      </c>
      <c r="AJ1132" s="10">
        <v>16716498746</v>
      </c>
      <c r="AK1132">
        <v>203</v>
      </c>
      <c r="AL1132" t="s">
        <v>2642</v>
      </c>
      <c r="BD1132" t="str">
        <f>"29-1141.00"</f>
        <v>29-1141.00</v>
      </c>
      <c r="BE1132" t="s">
        <v>258</v>
      </c>
      <c r="BF1132" t="s">
        <v>5035</v>
      </c>
      <c r="BG1132" t="s">
        <v>5036</v>
      </c>
      <c r="BH1132">
        <v>3</v>
      </c>
      <c r="BJ1132" s="1">
        <v>45778</v>
      </c>
      <c r="BK1132" s="1">
        <v>46142</v>
      </c>
      <c r="BN1132">
        <v>40</v>
      </c>
      <c r="BO1132">
        <v>0</v>
      </c>
      <c r="BP1132">
        <v>8</v>
      </c>
      <c r="BQ1132">
        <v>8</v>
      </c>
      <c r="BR1132">
        <v>8</v>
      </c>
      <c r="BS1132">
        <v>8</v>
      </c>
      <c r="BT1132">
        <v>5</v>
      </c>
      <c r="BU1132">
        <v>3</v>
      </c>
      <c r="BV1132" t="str">
        <f>"8:30 AM"</f>
        <v>8:30 AM</v>
      </c>
      <c r="BW1132" t="str">
        <f>"5:30 PM"</f>
        <v>5:30 PM</v>
      </c>
      <c r="BX1132" t="s">
        <v>189</v>
      </c>
      <c r="BY1132">
        <v>0</v>
      </c>
      <c r="BZ1132">
        <v>0</v>
      </c>
      <c r="CA1132" t="s">
        <v>115</v>
      </c>
      <c r="CC1132" s="2" t="s">
        <v>5037</v>
      </c>
      <c r="CD1132" t="s">
        <v>2637</v>
      </c>
      <c r="CE1132" t="s">
        <v>5034</v>
      </c>
      <c r="CF1132" t="s">
        <v>128</v>
      </c>
      <c r="CG1132" t="s">
        <v>120</v>
      </c>
      <c r="CH1132" s="3">
        <v>96950</v>
      </c>
      <c r="CI1132" s="4">
        <v>17.05</v>
      </c>
      <c r="CJ1132" s="4">
        <v>17.05</v>
      </c>
      <c r="CM1132" t="s">
        <v>136</v>
      </c>
      <c r="CO1132" t="s">
        <v>137</v>
      </c>
      <c r="CQ1132" t="s">
        <v>115</v>
      </c>
      <c r="CR1132" t="s">
        <v>138</v>
      </c>
      <c r="CS1132" t="s">
        <v>139</v>
      </c>
      <c r="CT1132" t="s">
        <v>139</v>
      </c>
      <c r="CU1132" t="s">
        <v>139</v>
      </c>
      <c r="CV1132" t="s">
        <v>138</v>
      </c>
      <c r="CW1132" t="s">
        <v>139</v>
      </c>
      <c r="CX1132" t="s">
        <v>139</v>
      </c>
      <c r="CY1132" s="10">
        <v>16703236877</v>
      </c>
      <c r="CZ1132" t="s">
        <v>2646</v>
      </c>
      <c r="DA1132" t="s">
        <v>139</v>
      </c>
      <c r="DB1132" t="s">
        <v>138</v>
      </c>
      <c r="DC1132" t="s">
        <v>115</v>
      </c>
    </row>
    <row r="1133" spans="1:112" ht="14.45" customHeight="1" x14ac:dyDescent="0.25">
      <c r="A1133" t="s">
        <v>13460</v>
      </c>
      <c r="B1133" t="s">
        <v>113</v>
      </c>
      <c r="C1133" s="1">
        <v>45656</v>
      </c>
      <c r="D1133" s="1">
        <v>45664</v>
      </c>
      <c r="E1133" t="s">
        <v>210</v>
      </c>
      <c r="F1133" s="1">
        <v>45807</v>
      </c>
      <c r="G1133" t="s">
        <v>115</v>
      </c>
      <c r="H1133" t="s">
        <v>115</v>
      </c>
      <c r="I1133" t="s">
        <v>115</v>
      </c>
      <c r="J1133" t="s">
        <v>2635</v>
      </c>
      <c r="K1133" t="s">
        <v>2636</v>
      </c>
      <c r="L1133" t="s">
        <v>2637</v>
      </c>
      <c r="M1133" t="s">
        <v>2638</v>
      </c>
      <c r="N1133" t="s">
        <v>128</v>
      </c>
      <c r="O1133" t="s">
        <v>120</v>
      </c>
      <c r="P1133" s="3">
        <v>96950</v>
      </c>
      <c r="Q1133" t="s">
        <v>121</v>
      </c>
      <c r="S1133" s="10">
        <v>16703236877</v>
      </c>
      <c r="U1133" t="s">
        <v>2639</v>
      </c>
      <c r="V1133">
        <v>621610</v>
      </c>
      <c r="W1133" t="s">
        <v>123</v>
      </c>
      <c r="Y1133" t="s">
        <v>1274</v>
      </c>
      <c r="Z1133" t="s">
        <v>2640</v>
      </c>
      <c r="AA1133" t="s">
        <v>276</v>
      </c>
      <c r="AB1133" t="s">
        <v>126</v>
      </c>
      <c r="AC1133" t="s">
        <v>2641</v>
      </c>
      <c r="AE1133" t="s">
        <v>2011</v>
      </c>
      <c r="AF1133" t="s">
        <v>707</v>
      </c>
      <c r="AG1133" s="3">
        <v>96931</v>
      </c>
      <c r="AH1133" t="s">
        <v>121</v>
      </c>
      <c r="AJ1133" s="10">
        <v>16716498746</v>
      </c>
      <c r="AK1133">
        <v>203</v>
      </c>
      <c r="AL1133" t="s">
        <v>2642</v>
      </c>
      <c r="BD1133" t="str">
        <f>"43-3031.00"</f>
        <v>43-3031.00</v>
      </c>
      <c r="BE1133" t="s">
        <v>387</v>
      </c>
      <c r="BF1133" t="s">
        <v>2643</v>
      </c>
      <c r="BG1133" t="s">
        <v>2644</v>
      </c>
      <c r="BH1133">
        <v>1</v>
      </c>
      <c r="BJ1133" s="1">
        <v>45809</v>
      </c>
      <c r="BK1133" s="1">
        <v>46173</v>
      </c>
      <c r="BN1133">
        <v>40</v>
      </c>
      <c r="BO1133">
        <v>0</v>
      </c>
      <c r="BP1133">
        <v>8</v>
      </c>
      <c r="BQ1133">
        <v>8</v>
      </c>
      <c r="BR1133">
        <v>8</v>
      </c>
      <c r="BS1133">
        <v>8</v>
      </c>
      <c r="BT1133">
        <v>5</v>
      </c>
      <c r="BU1133">
        <v>3</v>
      </c>
      <c r="BV1133" t="str">
        <f>"8:30 AM"</f>
        <v>8:30 AM</v>
      </c>
      <c r="BW1133" t="str">
        <f>"5:30 PM"</f>
        <v>5:30 PM</v>
      </c>
      <c r="BX1133" t="s">
        <v>133</v>
      </c>
      <c r="BY1133">
        <v>0</v>
      </c>
      <c r="BZ1133">
        <v>12</v>
      </c>
      <c r="CA1133" t="s">
        <v>115</v>
      </c>
      <c r="CC1133" t="s">
        <v>5175</v>
      </c>
      <c r="CD1133" t="s">
        <v>5175</v>
      </c>
      <c r="CE1133" t="s">
        <v>2638</v>
      </c>
      <c r="CF1133" t="s">
        <v>128</v>
      </c>
      <c r="CG1133" t="s">
        <v>120</v>
      </c>
      <c r="CH1133" s="3">
        <v>96950</v>
      </c>
      <c r="CI1133" s="4">
        <v>12.28</v>
      </c>
      <c r="CJ1133" s="4">
        <v>12.28</v>
      </c>
      <c r="CM1133" t="s">
        <v>136</v>
      </c>
      <c r="CO1133" t="s">
        <v>137</v>
      </c>
      <c r="CQ1133" t="s">
        <v>115</v>
      </c>
      <c r="CR1133" t="s">
        <v>138</v>
      </c>
      <c r="CS1133" t="s">
        <v>139</v>
      </c>
      <c r="CT1133" t="s">
        <v>139</v>
      </c>
      <c r="CU1133" t="s">
        <v>139</v>
      </c>
      <c r="CV1133" t="s">
        <v>138</v>
      </c>
      <c r="CW1133" t="s">
        <v>139</v>
      </c>
      <c r="CX1133" t="s">
        <v>139</v>
      </c>
      <c r="CY1133" s="10">
        <v>16703236877</v>
      </c>
      <c r="CZ1133" t="s">
        <v>2646</v>
      </c>
      <c r="DA1133" t="s">
        <v>139</v>
      </c>
      <c r="DB1133" t="s">
        <v>138</v>
      </c>
      <c r="DC1133" t="s">
        <v>115</v>
      </c>
    </row>
    <row r="1134" spans="1:112" ht="14.45" customHeight="1" x14ac:dyDescent="0.25">
      <c r="A1134" t="s">
        <v>1464</v>
      </c>
      <c r="B1134" t="s">
        <v>158</v>
      </c>
      <c r="C1134" s="1">
        <v>45600</v>
      </c>
      <c r="D1134" s="1">
        <v>45665</v>
      </c>
      <c r="E1134" t="s">
        <v>114</v>
      </c>
      <c r="G1134" t="s">
        <v>115</v>
      </c>
      <c r="H1134" t="s">
        <v>115</v>
      </c>
      <c r="I1134" t="s">
        <v>115</v>
      </c>
      <c r="J1134" t="s">
        <v>1268</v>
      </c>
      <c r="K1134" t="s">
        <v>1465</v>
      </c>
      <c r="L1134" t="s">
        <v>1466</v>
      </c>
      <c r="N1134" t="s">
        <v>128</v>
      </c>
      <c r="O1134" t="s">
        <v>120</v>
      </c>
      <c r="P1134" s="3">
        <v>96950</v>
      </c>
      <c r="Q1134" t="s">
        <v>121</v>
      </c>
      <c r="S1134" s="10">
        <v>16709893291</v>
      </c>
      <c r="U1134" t="s">
        <v>1271</v>
      </c>
      <c r="V1134">
        <v>56179</v>
      </c>
      <c r="W1134" t="s">
        <v>123</v>
      </c>
      <c r="Y1134" t="s">
        <v>1272</v>
      </c>
      <c r="Z1134" t="s">
        <v>1273</v>
      </c>
      <c r="AA1134" t="s">
        <v>1274</v>
      </c>
      <c r="AB1134" t="s">
        <v>1275</v>
      </c>
      <c r="AC1134" t="s">
        <v>1467</v>
      </c>
      <c r="AE1134" t="s">
        <v>128</v>
      </c>
      <c r="AF1134" t="s">
        <v>120</v>
      </c>
      <c r="AG1134" s="3">
        <v>96950</v>
      </c>
      <c r="AH1134" t="s">
        <v>121</v>
      </c>
      <c r="AJ1134" s="10">
        <v>16709893291</v>
      </c>
      <c r="AL1134" t="s">
        <v>1277</v>
      </c>
      <c r="BD1134" t="str">
        <f>"49-9071.00"</f>
        <v>49-9071.00</v>
      </c>
      <c r="BE1134" t="s">
        <v>169</v>
      </c>
      <c r="BF1134" t="s">
        <v>1468</v>
      </c>
      <c r="BG1134" t="s">
        <v>1469</v>
      </c>
      <c r="BH1134">
        <v>15</v>
      </c>
      <c r="BJ1134" s="1">
        <v>45689</v>
      </c>
      <c r="BK1134" s="1">
        <v>46053</v>
      </c>
      <c r="BN1134">
        <v>40</v>
      </c>
      <c r="BO1134">
        <v>0</v>
      </c>
      <c r="BP1134">
        <v>8</v>
      </c>
      <c r="BQ1134">
        <v>8</v>
      </c>
      <c r="BR1134">
        <v>8</v>
      </c>
      <c r="BS1134">
        <v>8</v>
      </c>
      <c r="BT1134">
        <v>8</v>
      </c>
      <c r="BU1134">
        <v>0</v>
      </c>
      <c r="BV1134" t="str">
        <f>"8:00 AM"</f>
        <v>8:00 AM</v>
      </c>
      <c r="BW1134" t="str">
        <f>"5:00 PM"</f>
        <v>5:00 PM</v>
      </c>
      <c r="BX1134" t="s">
        <v>133</v>
      </c>
      <c r="BY1134">
        <v>0</v>
      </c>
      <c r="BZ1134">
        <v>12</v>
      </c>
      <c r="CA1134" t="s">
        <v>115</v>
      </c>
      <c r="CC1134" t="s">
        <v>1470</v>
      </c>
      <c r="CD1134" t="s">
        <v>1471</v>
      </c>
      <c r="CF1134" t="s">
        <v>119</v>
      </c>
      <c r="CG1134" t="s">
        <v>120</v>
      </c>
      <c r="CH1134" s="3">
        <v>96950</v>
      </c>
      <c r="CI1134" s="4">
        <v>9.75</v>
      </c>
      <c r="CJ1134" s="4">
        <v>9.8000000000000007</v>
      </c>
      <c r="CK1134" s="4">
        <v>14.63</v>
      </c>
      <c r="CL1134" s="4">
        <v>14.7</v>
      </c>
      <c r="CM1134" t="s">
        <v>1472</v>
      </c>
      <c r="CN1134" t="s">
        <v>139</v>
      </c>
      <c r="CO1134" t="s">
        <v>137</v>
      </c>
      <c r="CQ1134" t="s">
        <v>115</v>
      </c>
      <c r="CR1134" t="s">
        <v>138</v>
      </c>
      <c r="CS1134" t="s">
        <v>138</v>
      </c>
      <c r="CT1134" t="s">
        <v>138</v>
      </c>
      <c r="CU1134" t="s">
        <v>139</v>
      </c>
      <c r="CV1134" t="s">
        <v>138</v>
      </c>
      <c r="CW1134" t="s">
        <v>138</v>
      </c>
      <c r="CX1134" s="2" t="s">
        <v>1473</v>
      </c>
      <c r="CY1134" s="10">
        <v>16709893291</v>
      </c>
      <c r="CZ1134" t="s">
        <v>1277</v>
      </c>
      <c r="DA1134" t="s">
        <v>139</v>
      </c>
      <c r="DB1134" t="s">
        <v>138</v>
      </c>
      <c r="DC1134" t="s">
        <v>115</v>
      </c>
    </row>
    <row r="1135" spans="1:112" ht="14.45" customHeight="1" x14ac:dyDescent="0.25">
      <c r="A1135" t="s">
        <v>1591</v>
      </c>
      <c r="B1135" t="s">
        <v>113</v>
      </c>
      <c r="C1135" s="1">
        <v>45665</v>
      </c>
      <c r="D1135" s="1">
        <v>45665</v>
      </c>
      <c r="E1135" t="s">
        <v>114</v>
      </c>
      <c r="G1135" t="s">
        <v>115</v>
      </c>
      <c r="H1135" t="s">
        <v>115</v>
      </c>
      <c r="I1135" t="s">
        <v>115</v>
      </c>
      <c r="J1135" t="s">
        <v>1592</v>
      </c>
      <c r="L1135" t="s">
        <v>1593</v>
      </c>
      <c r="M1135" t="s">
        <v>1594</v>
      </c>
      <c r="N1135" t="s">
        <v>128</v>
      </c>
      <c r="O1135" t="s">
        <v>120</v>
      </c>
      <c r="P1135" s="3">
        <v>96950</v>
      </c>
      <c r="Q1135" t="s">
        <v>121</v>
      </c>
      <c r="S1135" s="10">
        <v>16702330744</v>
      </c>
      <c r="U1135" t="s">
        <v>1595</v>
      </c>
      <c r="V1135">
        <v>488320</v>
      </c>
      <c r="W1135" t="s">
        <v>123</v>
      </c>
      <c r="Y1135" t="s">
        <v>1596</v>
      </c>
      <c r="Z1135" t="s">
        <v>1597</v>
      </c>
      <c r="AA1135" t="s">
        <v>1598</v>
      </c>
      <c r="AB1135" t="s">
        <v>516</v>
      </c>
      <c r="AC1135" t="s">
        <v>1593</v>
      </c>
      <c r="AD1135" t="s">
        <v>1599</v>
      </c>
      <c r="AE1135" t="s">
        <v>128</v>
      </c>
      <c r="AF1135" t="s">
        <v>120</v>
      </c>
      <c r="AG1135" s="3">
        <v>96950</v>
      </c>
      <c r="AH1135" t="s">
        <v>121</v>
      </c>
      <c r="AJ1135" s="10">
        <v>16702330744</v>
      </c>
      <c r="AL1135" t="s">
        <v>1600</v>
      </c>
      <c r="BD1135" t="str">
        <f>"51-4121.00"</f>
        <v>51-4121.00</v>
      </c>
      <c r="BE1135" t="s">
        <v>1601</v>
      </c>
      <c r="BF1135" t="s">
        <v>1602</v>
      </c>
      <c r="BG1135" t="s">
        <v>1603</v>
      </c>
      <c r="BH1135">
        <v>1</v>
      </c>
      <c r="BJ1135" s="1">
        <v>45731</v>
      </c>
      <c r="BK1135" s="1">
        <v>46095</v>
      </c>
      <c r="BN1135">
        <v>40</v>
      </c>
      <c r="BO1135">
        <v>0</v>
      </c>
      <c r="BP1135">
        <v>8</v>
      </c>
      <c r="BQ1135">
        <v>8</v>
      </c>
      <c r="BR1135">
        <v>8</v>
      </c>
      <c r="BS1135">
        <v>8</v>
      </c>
      <c r="BT1135">
        <v>8</v>
      </c>
      <c r="BU1135">
        <v>0</v>
      </c>
      <c r="BV1135" t="str">
        <f>"8:00 AM"</f>
        <v>8:00 AM</v>
      </c>
      <c r="BW1135" t="str">
        <f>"5:00 PM"</f>
        <v>5:00 PM</v>
      </c>
      <c r="BX1135" t="s">
        <v>133</v>
      </c>
      <c r="BY1135">
        <v>0</v>
      </c>
      <c r="BZ1135">
        <v>24</v>
      </c>
      <c r="CA1135" t="s">
        <v>115</v>
      </c>
      <c r="CC1135" s="2" t="s">
        <v>1604</v>
      </c>
      <c r="CD1135" t="s">
        <v>1594</v>
      </c>
      <c r="CF1135" t="s">
        <v>128</v>
      </c>
      <c r="CG1135" t="s">
        <v>120</v>
      </c>
      <c r="CH1135" s="3">
        <v>96950</v>
      </c>
      <c r="CI1135" s="4">
        <v>16.25</v>
      </c>
      <c r="CJ1135" s="4">
        <v>16.25</v>
      </c>
      <c r="CK1135" s="4">
        <v>24.38</v>
      </c>
      <c r="CL1135" s="4">
        <v>24.38</v>
      </c>
      <c r="CM1135" t="s">
        <v>136</v>
      </c>
      <c r="CN1135" t="s">
        <v>139</v>
      </c>
      <c r="CO1135" t="s">
        <v>137</v>
      </c>
      <c r="CQ1135" t="s">
        <v>115</v>
      </c>
      <c r="CR1135" t="s">
        <v>138</v>
      </c>
      <c r="CS1135" t="s">
        <v>139</v>
      </c>
      <c r="CT1135" t="s">
        <v>138</v>
      </c>
      <c r="CU1135" t="s">
        <v>139</v>
      </c>
      <c r="CV1135" t="s">
        <v>138</v>
      </c>
      <c r="CW1135" t="s">
        <v>139</v>
      </c>
      <c r="CX1135" t="s">
        <v>139</v>
      </c>
      <c r="CY1135" s="10">
        <v>16702330744</v>
      </c>
      <c r="CZ1135" t="s">
        <v>1605</v>
      </c>
      <c r="DA1135" t="s">
        <v>139</v>
      </c>
      <c r="DB1135" t="s">
        <v>138</v>
      </c>
      <c r="DC1135" t="s">
        <v>115</v>
      </c>
    </row>
    <row r="1136" spans="1:112" ht="14.45" customHeight="1" x14ac:dyDescent="0.25">
      <c r="A1136" t="s">
        <v>4370</v>
      </c>
      <c r="B1136" t="s">
        <v>113</v>
      </c>
      <c r="C1136" s="1">
        <v>45635</v>
      </c>
      <c r="D1136" s="1">
        <v>45665</v>
      </c>
      <c r="E1136" t="s">
        <v>210</v>
      </c>
      <c r="F1136" s="1">
        <v>45807</v>
      </c>
      <c r="G1136" t="s">
        <v>115</v>
      </c>
      <c r="H1136" t="s">
        <v>115</v>
      </c>
      <c r="I1136" t="s">
        <v>115</v>
      </c>
      <c r="J1136" t="s">
        <v>1501</v>
      </c>
      <c r="L1136" t="s">
        <v>1502</v>
      </c>
      <c r="N1136" t="s">
        <v>290</v>
      </c>
      <c r="O1136" t="s">
        <v>120</v>
      </c>
      <c r="P1136" s="3">
        <v>96952</v>
      </c>
      <c r="Q1136" t="s">
        <v>121</v>
      </c>
      <c r="S1136" s="10">
        <v>16704330422</v>
      </c>
      <c r="U1136" t="s">
        <v>1503</v>
      </c>
      <c r="V1136">
        <v>212312</v>
      </c>
      <c r="W1136" t="s">
        <v>123</v>
      </c>
      <c r="Y1136" t="s">
        <v>1504</v>
      </c>
      <c r="Z1136" t="s">
        <v>1505</v>
      </c>
      <c r="AA1136" t="s">
        <v>1506</v>
      </c>
      <c r="AB1136" t="s">
        <v>443</v>
      </c>
      <c r="AC1136" t="s">
        <v>1502</v>
      </c>
      <c r="AE1136" t="s">
        <v>290</v>
      </c>
      <c r="AF1136" t="s">
        <v>120</v>
      </c>
      <c r="AG1136" s="3">
        <v>96952</v>
      </c>
      <c r="AH1136" t="s">
        <v>121</v>
      </c>
      <c r="AJ1136" s="10">
        <v>16704330422</v>
      </c>
      <c r="AL1136" t="s">
        <v>1507</v>
      </c>
      <c r="BD1136" t="str">
        <f>"49-3042.00"</f>
        <v>49-3042.00</v>
      </c>
      <c r="BE1136" t="s">
        <v>1508</v>
      </c>
      <c r="BF1136" t="s">
        <v>1509</v>
      </c>
      <c r="BG1136" t="s">
        <v>1510</v>
      </c>
      <c r="BH1136">
        <v>2</v>
      </c>
      <c r="BJ1136" s="1">
        <v>45809</v>
      </c>
      <c r="BK1136" s="1">
        <v>46173</v>
      </c>
      <c r="BN1136">
        <v>40</v>
      </c>
      <c r="BO1136">
        <v>0</v>
      </c>
      <c r="BP1136">
        <v>8</v>
      </c>
      <c r="BQ1136">
        <v>8</v>
      </c>
      <c r="BR1136">
        <v>8</v>
      </c>
      <c r="BS1136">
        <v>8</v>
      </c>
      <c r="BT1136">
        <v>8</v>
      </c>
      <c r="BU1136">
        <v>0</v>
      </c>
      <c r="BV1136" t="str">
        <f>"7:30 AM"</f>
        <v>7:30 AM</v>
      </c>
      <c r="BW1136" t="str">
        <f>"4:30 PM"</f>
        <v>4:30 PM</v>
      </c>
      <c r="BX1136" t="s">
        <v>240</v>
      </c>
      <c r="BY1136">
        <v>0</v>
      </c>
      <c r="BZ1136">
        <v>24</v>
      </c>
      <c r="CA1136" t="s">
        <v>115</v>
      </c>
      <c r="CC1136" t="s">
        <v>1511</v>
      </c>
      <c r="CD1136" t="s">
        <v>1502</v>
      </c>
      <c r="CF1136" t="s">
        <v>290</v>
      </c>
      <c r="CG1136" t="s">
        <v>120</v>
      </c>
      <c r="CH1136" s="3">
        <v>96952</v>
      </c>
      <c r="CI1136" s="4">
        <v>12.5</v>
      </c>
      <c r="CJ1136" s="4">
        <v>13.5</v>
      </c>
      <c r="CK1136" s="4">
        <v>18.75</v>
      </c>
      <c r="CL1136" s="4">
        <v>20.25</v>
      </c>
      <c r="CM1136" t="s">
        <v>136</v>
      </c>
      <c r="CN1136" t="s">
        <v>1512</v>
      </c>
      <c r="CO1136" t="s">
        <v>173</v>
      </c>
      <c r="CQ1136" t="s">
        <v>115</v>
      </c>
      <c r="CR1136" t="s">
        <v>138</v>
      </c>
      <c r="CS1136" t="s">
        <v>138</v>
      </c>
      <c r="CT1136" t="s">
        <v>138</v>
      </c>
      <c r="CU1136" t="s">
        <v>139</v>
      </c>
      <c r="CV1136" t="s">
        <v>138</v>
      </c>
      <c r="CW1136" t="s">
        <v>138</v>
      </c>
      <c r="CX1136" t="s">
        <v>3265</v>
      </c>
      <c r="CY1136" s="10">
        <v>16704330422</v>
      </c>
      <c r="CZ1136" t="s">
        <v>1507</v>
      </c>
      <c r="DA1136" t="s">
        <v>139</v>
      </c>
      <c r="DB1136" t="s">
        <v>138</v>
      </c>
      <c r="DC1136" t="s">
        <v>115</v>
      </c>
    </row>
    <row r="1137" spans="1:112" ht="14.45" customHeight="1" x14ac:dyDescent="0.25">
      <c r="A1137" t="s">
        <v>4418</v>
      </c>
      <c r="B1137" t="s">
        <v>158</v>
      </c>
      <c r="C1137" s="1">
        <v>45602</v>
      </c>
      <c r="D1137" s="1">
        <v>45665</v>
      </c>
      <c r="E1137" t="s">
        <v>210</v>
      </c>
      <c r="F1137" s="1">
        <v>45746</v>
      </c>
      <c r="G1137" t="s">
        <v>115</v>
      </c>
      <c r="H1137" t="s">
        <v>115</v>
      </c>
      <c r="I1137" t="s">
        <v>115</v>
      </c>
      <c r="J1137" t="s">
        <v>3913</v>
      </c>
      <c r="K1137" t="s">
        <v>1672</v>
      </c>
      <c r="L1137" t="s">
        <v>1000</v>
      </c>
      <c r="M1137" t="s">
        <v>2943</v>
      </c>
      <c r="N1137" t="s">
        <v>128</v>
      </c>
      <c r="O1137" t="s">
        <v>120</v>
      </c>
      <c r="P1137" s="3">
        <v>96950</v>
      </c>
      <c r="Q1137" t="s">
        <v>121</v>
      </c>
      <c r="R1137" t="s">
        <v>1661</v>
      </c>
      <c r="S1137" s="10">
        <v>16702870614</v>
      </c>
      <c r="U1137" t="s">
        <v>1675</v>
      </c>
      <c r="V1137">
        <v>561320</v>
      </c>
      <c r="W1137" t="s">
        <v>123</v>
      </c>
      <c r="Y1137" t="s">
        <v>1676</v>
      </c>
      <c r="Z1137" t="s">
        <v>1677</v>
      </c>
      <c r="AA1137" t="s">
        <v>1678</v>
      </c>
      <c r="AB1137" t="s">
        <v>448</v>
      </c>
      <c r="AC1137" t="s">
        <v>1000</v>
      </c>
      <c r="AD1137" t="s">
        <v>2943</v>
      </c>
      <c r="AE1137" t="s">
        <v>128</v>
      </c>
      <c r="AF1137" t="s">
        <v>120</v>
      </c>
      <c r="AG1137" s="3">
        <v>96950</v>
      </c>
      <c r="AH1137" t="s">
        <v>121</v>
      </c>
      <c r="AJ1137" s="10">
        <v>16702870614</v>
      </c>
      <c r="AL1137" t="s">
        <v>1679</v>
      </c>
      <c r="BD1137" t="str">
        <f>"37-3011.00"</f>
        <v>37-3011.00</v>
      </c>
      <c r="BE1137" t="s">
        <v>927</v>
      </c>
      <c r="BF1137" t="s">
        <v>4419</v>
      </c>
      <c r="BG1137" t="s">
        <v>927</v>
      </c>
      <c r="BH1137">
        <v>5</v>
      </c>
      <c r="BJ1137" s="1">
        <v>45748</v>
      </c>
      <c r="BK1137" s="1">
        <v>46112</v>
      </c>
      <c r="BN1137">
        <v>35</v>
      </c>
      <c r="BO1137">
        <v>0</v>
      </c>
      <c r="BP1137">
        <v>7</v>
      </c>
      <c r="BQ1137">
        <v>7</v>
      </c>
      <c r="BR1137">
        <v>7</v>
      </c>
      <c r="BS1137">
        <v>7</v>
      </c>
      <c r="BT1137">
        <v>7</v>
      </c>
      <c r="BU1137">
        <v>0</v>
      </c>
      <c r="BV1137" t="str">
        <f>"8:00 AM"</f>
        <v>8:00 AM</v>
      </c>
      <c r="BW1137" t="str">
        <f>"4:00 PM"</f>
        <v>4:00 PM</v>
      </c>
      <c r="BX1137" t="s">
        <v>240</v>
      </c>
      <c r="BY1137">
        <v>0</v>
      </c>
      <c r="BZ1137">
        <v>3</v>
      </c>
      <c r="CA1137" t="s">
        <v>115</v>
      </c>
      <c r="CC1137" s="2" t="s">
        <v>4420</v>
      </c>
      <c r="CD1137" t="s">
        <v>1673</v>
      </c>
      <c r="CE1137" t="s">
        <v>2943</v>
      </c>
      <c r="CF1137" t="s">
        <v>2945</v>
      </c>
      <c r="CG1137" t="s">
        <v>120</v>
      </c>
      <c r="CH1137" s="3">
        <v>96950</v>
      </c>
      <c r="CI1137" s="4">
        <v>8.57</v>
      </c>
      <c r="CJ1137" s="4">
        <v>8.57</v>
      </c>
      <c r="CK1137" s="4">
        <v>12.86</v>
      </c>
      <c r="CL1137" s="4">
        <v>12.86</v>
      </c>
      <c r="CM1137" t="s">
        <v>136</v>
      </c>
      <c r="CO1137" t="s">
        <v>137</v>
      </c>
      <c r="CQ1137" t="s">
        <v>115</v>
      </c>
      <c r="CR1137" t="s">
        <v>138</v>
      </c>
      <c r="CS1137" t="s">
        <v>139</v>
      </c>
      <c r="CT1137" t="s">
        <v>138</v>
      </c>
      <c r="CU1137" t="s">
        <v>138</v>
      </c>
      <c r="CV1137" t="s">
        <v>138</v>
      </c>
      <c r="CW1137" t="s">
        <v>139</v>
      </c>
      <c r="CX1137" t="s">
        <v>1627</v>
      </c>
      <c r="CY1137" s="10">
        <v>16702870614</v>
      </c>
      <c r="CZ1137" t="s">
        <v>1679</v>
      </c>
      <c r="DA1137" t="s">
        <v>208</v>
      </c>
      <c r="DB1137" t="s">
        <v>138</v>
      </c>
      <c r="DC1137" t="s">
        <v>115</v>
      </c>
    </row>
    <row r="1138" spans="1:112" ht="14.45" customHeight="1" x14ac:dyDescent="0.25">
      <c r="A1138" t="s">
        <v>6518</v>
      </c>
      <c r="B1138" t="s">
        <v>142</v>
      </c>
      <c r="C1138" s="1">
        <v>45656</v>
      </c>
      <c r="D1138" s="1">
        <v>45665</v>
      </c>
      <c r="E1138" t="s">
        <v>114</v>
      </c>
      <c r="G1138" t="s">
        <v>115</v>
      </c>
      <c r="H1138" t="s">
        <v>115</v>
      </c>
      <c r="I1138" t="s">
        <v>115</v>
      </c>
      <c r="J1138" t="s">
        <v>2635</v>
      </c>
      <c r="K1138" t="s">
        <v>2636</v>
      </c>
      <c r="L1138" t="s">
        <v>2637</v>
      </c>
      <c r="M1138" t="s">
        <v>2638</v>
      </c>
      <c r="N1138" t="s">
        <v>128</v>
      </c>
      <c r="O1138" t="s">
        <v>120</v>
      </c>
      <c r="P1138" s="3">
        <v>96950</v>
      </c>
      <c r="Q1138" t="s">
        <v>121</v>
      </c>
      <c r="S1138" s="10">
        <v>16703236877</v>
      </c>
      <c r="U1138" t="s">
        <v>2639</v>
      </c>
      <c r="V1138">
        <v>621610</v>
      </c>
      <c r="W1138" t="s">
        <v>123</v>
      </c>
      <c r="Y1138" t="s">
        <v>1274</v>
      </c>
      <c r="Z1138" t="s">
        <v>2640</v>
      </c>
      <c r="AA1138" t="s">
        <v>276</v>
      </c>
      <c r="AB1138" t="s">
        <v>126</v>
      </c>
      <c r="AC1138" t="s">
        <v>2641</v>
      </c>
      <c r="AE1138" t="s">
        <v>2011</v>
      </c>
      <c r="AF1138" t="s">
        <v>707</v>
      </c>
      <c r="AG1138" s="3">
        <v>96931</v>
      </c>
      <c r="AH1138" t="s">
        <v>121</v>
      </c>
      <c r="AJ1138" s="10">
        <v>16716498746</v>
      </c>
      <c r="AK1138">
        <v>203</v>
      </c>
      <c r="AL1138" t="s">
        <v>2642</v>
      </c>
      <c r="BD1138" t="str">
        <f>"43-3031.00"</f>
        <v>43-3031.00</v>
      </c>
      <c r="BE1138" t="s">
        <v>387</v>
      </c>
      <c r="BF1138" t="s">
        <v>2643</v>
      </c>
      <c r="BG1138" t="s">
        <v>2644</v>
      </c>
      <c r="BH1138">
        <v>3</v>
      </c>
      <c r="BJ1138" s="1">
        <v>45778</v>
      </c>
      <c r="BK1138" s="1">
        <v>46142</v>
      </c>
      <c r="BN1138">
        <v>40</v>
      </c>
      <c r="BO1138">
        <v>0</v>
      </c>
      <c r="BP1138">
        <v>8</v>
      </c>
      <c r="BQ1138">
        <v>8</v>
      </c>
      <c r="BR1138">
        <v>8</v>
      </c>
      <c r="BS1138">
        <v>8</v>
      </c>
      <c r="BT1138">
        <v>5</v>
      </c>
      <c r="BU1138">
        <v>3</v>
      </c>
      <c r="BV1138" t="str">
        <f>"8:30 AM"</f>
        <v>8:30 AM</v>
      </c>
      <c r="BW1138" t="str">
        <f>"5:30 PM"</f>
        <v>5:30 PM</v>
      </c>
      <c r="BX1138" t="s">
        <v>133</v>
      </c>
      <c r="BY1138">
        <v>0</v>
      </c>
      <c r="BZ1138">
        <v>12</v>
      </c>
      <c r="CA1138" t="s">
        <v>115</v>
      </c>
      <c r="CC1138" t="s">
        <v>5175</v>
      </c>
      <c r="CD1138" t="s">
        <v>5175</v>
      </c>
      <c r="CE1138" t="s">
        <v>2638</v>
      </c>
      <c r="CF1138" t="s">
        <v>128</v>
      </c>
      <c r="CG1138" t="s">
        <v>120</v>
      </c>
      <c r="CH1138" s="3">
        <v>96950</v>
      </c>
      <c r="CI1138" s="4">
        <v>12.28</v>
      </c>
      <c r="CJ1138" s="4">
        <v>12.28</v>
      </c>
      <c r="CM1138" t="s">
        <v>136</v>
      </c>
      <c r="CO1138" t="s">
        <v>137</v>
      </c>
      <c r="CQ1138" t="s">
        <v>115</v>
      </c>
      <c r="CR1138" t="s">
        <v>138</v>
      </c>
      <c r="CS1138" t="s">
        <v>139</v>
      </c>
      <c r="CT1138" t="s">
        <v>139</v>
      </c>
      <c r="CU1138" t="s">
        <v>139</v>
      </c>
      <c r="CV1138" t="s">
        <v>138</v>
      </c>
      <c r="CW1138" t="s">
        <v>139</v>
      </c>
      <c r="CX1138" t="s">
        <v>139</v>
      </c>
      <c r="CY1138" s="10">
        <v>16703236877</v>
      </c>
      <c r="CZ1138" t="s">
        <v>2646</v>
      </c>
      <c r="DA1138" t="s">
        <v>139</v>
      </c>
      <c r="DB1138" t="s">
        <v>138</v>
      </c>
      <c r="DC1138" t="s">
        <v>115</v>
      </c>
    </row>
    <row r="1139" spans="1:112" ht="14.45" customHeight="1" x14ac:dyDescent="0.25">
      <c r="A1139" t="s">
        <v>10157</v>
      </c>
      <c r="B1139" t="s">
        <v>248</v>
      </c>
      <c r="C1139" s="1">
        <v>45616</v>
      </c>
      <c r="D1139" s="1">
        <v>45665</v>
      </c>
      <c r="E1139" t="s">
        <v>114</v>
      </c>
      <c r="G1139" t="s">
        <v>115</v>
      </c>
      <c r="H1139" t="s">
        <v>115</v>
      </c>
      <c r="I1139" t="s">
        <v>115</v>
      </c>
      <c r="J1139" t="s">
        <v>7545</v>
      </c>
      <c r="K1139" t="s">
        <v>8045</v>
      </c>
      <c r="L1139" t="s">
        <v>7546</v>
      </c>
      <c r="M1139" t="s">
        <v>7547</v>
      </c>
      <c r="N1139" t="s">
        <v>119</v>
      </c>
      <c r="O1139" t="s">
        <v>120</v>
      </c>
      <c r="P1139" s="3">
        <v>96950</v>
      </c>
      <c r="Q1139" t="s">
        <v>121</v>
      </c>
      <c r="S1139" s="10">
        <v>16702347898</v>
      </c>
      <c r="U1139" t="s">
        <v>5074</v>
      </c>
      <c r="V1139">
        <v>531110</v>
      </c>
      <c r="W1139" t="s">
        <v>123</v>
      </c>
      <c r="Y1139" t="s">
        <v>2840</v>
      </c>
      <c r="Z1139" t="s">
        <v>354</v>
      </c>
      <c r="AA1139" t="s">
        <v>3796</v>
      </c>
      <c r="AB1139" t="s">
        <v>235</v>
      </c>
      <c r="AC1139" t="s">
        <v>7546</v>
      </c>
      <c r="AE1139" t="s">
        <v>119</v>
      </c>
      <c r="AF1139" t="s">
        <v>120</v>
      </c>
      <c r="AG1139" s="3">
        <v>96950</v>
      </c>
      <c r="AH1139" t="s">
        <v>121</v>
      </c>
      <c r="AJ1139" s="10">
        <v>16702347898</v>
      </c>
      <c r="AL1139" t="s">
        <v>5079</v>
      </c>
      <c r="BD1139" t="str">
        <f>"49-9071.00"</f>
        <v>49-9071.00</v>
      </c>
      <c r="BE1139" t="s">
        <v>169</v>
      </c>
      <c r="BF1139" t="s">
        <v>7548</v>
      </c>
      <c r="BG1139" t="s">
        <v>7549</v>
      </c>
      <c r="BH1139">
        <v>5</v>
      </c>
      <c r="BI1139">
        <v>5</v>
      </c>
      <c r="BJ1139" s="1">
        <v>45717</v>
      </c>
      <c r="BK1139" s="1">
        <v>46081</v>
      </c>
      <c r="BL1139" s="1">
        <v>45717</v>
      </c>
      <c r="BM1139" s="1">
        <v>46081</v>
      </c>
      <c r="BN1139">
        <v>35</v>
      </c>
      <c r="BO1139">
        <v>0</v>
      </c>
      <c r="BP1139">
        <v>7</v>
      </c>
      <c r="BQ1139">
        <v>7</v>
      </c>
      <c r="BR1139">
        <v>7</v>
      </c>
      <c r="BS1139">
        <v>7</v>
      </c>
      <c r="BT1139">
        <v>7</v>
      </c>
      <c r="BU1139">
        <v>0</v>
      </c>
      <c r="BV1139" t="str">
        <f>"8:00 AM"</f>
        <v>8:00 AM</v>
      </c>
      <c r="BW1139" t="str">
        <f>"4:00 PM"</f>
        <v>4:00 PM</v>
      </c>
      <c r="BX1139" t="s">
        <v>133</v>
      </c>
      <c r="BY1139">
        <v>0</v>
      </c>
      <c r="BZ1139">
        <v>12</v>
      </c>
      <c r="CA1139" t="s">
        <v>115</v>
      </c>
      <c r="CC1139" t="s">
        <v>10158</v>
      </c>
      <c r="CD1139" t="s">
        <v>713</v>
      </c>
      <c r="CF1139" t="s">
        <v>119</v>
      </c>
      <c r="CG1139" t="s">
        <v>120</v>
      </c>
      <c r="CH1139" s="3">
        <v>96950</v>
      </c>
      <c r="CI1139" s="4">
        <v>9.75</v>
      </c>
      <c r="CJ1139" s="4">
        <v>9.75</v>
      </c>
      <c r="CK1139" s="4">
        <v>14.62</v>
      </c>
      <c r="CL1139" s="4">
        <v>14.62</v>
      </c>
      <c r="CM1139" t="s">
        <v>136</v>
      </c>
      <c r="CN1139" t="s">
        <v>5084</v>
      </c>
      <c r="CO1139" t="s">
        <v>137</v>
      </c>
      <c r="CQ1139" t="s">
        <v>138</v>
      </c>
      <c r="CR1139" t="s">
        <v>138</v>
      </c>
      <c r="CS1139" t="s">
        <v>138</v>
      </c>
      <c r="CT1139" t="s">
        <v>138</v>
      </c>
      <c r="CU1139" t="s">
        <v>139</v>
      </c>
      <c r="CV1139" t="s">
        <v>138</v>
      </c>
      <c r="CW1139" t="s">
        <v>139</v>
      </c>
      <c r="CX1139" s="2" t="s">
        <v>7551</v>
      </c>
      <c r="CY1139" s="10">
        <v>16702347898</v>
      </c>
      <c r="CZ1139" t="s">
        <v>5079</v>
      </c>
      <c r="DA1139" t="s">
        <v>331</v>
      </c>
      <c r="DB1139" t="s">
        <v>138</v>
      </c>
      <c r="DC1139" t="s">
        <v>115</v>
      </c>
    </row>
    <row r="1140" spans="1:112" ht="14.45" customHeight="1" x14ac:dyDescent="0.25">
      <c r="A1140" t="s">
        <v>11292</v>
      </c>
      <c r="B1140" t="s">
        <v>142</v>
      </c>
      <c r="C1140" s="1">
        <v>45656</v>
      </c>
      <c r="D1140" s="1">
        <v>45665</v>
      </c>
      <c r="E1140" t="s">
        <v>114</v>
      </c>
      <c r="G1140" t="s">
        <v>115</v>
      </c>
      <c r="H1140" t="s">
        <v>115</v>
      </c>
      <c r="I1140" t="s">
        <v>115</v>
      </c>
      <c r="J1140" t="s">
        <v>7149</v>
      </c>
      <c r="K1140" t="s">
        <v>7150</v>
      </c>
      <c r="L1140" t="s">
        <v>2637</v>
      </c>
      <c r="M1140" t="s">
        <v>7151</v>
      </c>
      <c r="N1140" t="s">
        <v>128</v>
      </c>
      <c r="O1140" t="s">
        <v>120</v>
      </c>
      <c r="P1140" s="3">
        <v>96950</v>
      </c>
      <c r="Q1140" t="s">
        <v>121</v>
      </c>
      <c r="S1140" s="10">
        <v>16703236877</v>
      </c>
      <c r="U1140" t="s">
        <v>7152</v>
      </c>
      <c r="V1140">
        <v>621610</v>
      </c>
      <c r="W1140" t="s">
        <v>123</v>
      </c>
      <c r="Y1140" t="s">
        <v>1274</v>
      </c>
      <c r="Z1140" t="s">
        <v>2640</v>
      </c>
      <c r="AA1140" t="s">
        <v>276</v>
      </c>
      <c r="AB1140" t="s">
        <v>126</v>
      </c>
      <c r="AC1140" t="s">
        <v>2641</v>
      </c>
      <c r="AE1140" t="s">
        <v>2011</v>
      </c>
      <c r="AF1140" t="s">
        <v>707</v>
      </c>
      <c r="AG1140" s="3">
        <v>96931</v>
      </c>
      <c r="AH1140" t="s">
        <v>121</v>
      </c>
      <c r="AJ1140" s="10">
        <v>16716498746</v>
      </c>
      <c r="AK1140">
        <v>203</v>
      </c>
      <c r="AL1140" t="s">
        <v>2642</v>
      </c>
      <c r="BD1140" t="str">
        <f>"43-3031.00"</f>
        <v>43-3031.00</v>
      </c>
      <c r="BE1140" t="s">
        <v>387</v>
      </c>
      <c r="BF1140" t="s">
        <v>11293</v>
      </c>
      <c r="BG1140" t="s">
        <v>2644</v>
      </c>
      <c r="BH1140">
        <v>3</v>
      </c>
      <c r="BJ1140" s="1">
        <v>45778</v>
      </c>
      <c r="BK1140" s="1">
        <v>46142</v>
      </c>
      <c r="BN1140">
        <v>40</v>
      </c>
      <c r="BO1140">
        <v>0</v>
      </c>
      <c r="BP1140">
        <v>8</v>
      </c>
      <c r="BQ1140">
        <v>8</v>
      </c>
      <c r="BR1140">
        <v>8</v>
      </c>
      <c r="BS1140">
        <v>8</v>
      </c>
      <c r="BT1140">
        <v>5</v>
      </c>
      <c r="BU1140">
        <v>3</v>
      </c>
      <c r="BV1140" t="str">
        <f>"8:30 AM"</f>
        <v>8:30 AM</v>
      </c>
      <c r="BW1140" t="str">
        <f>"5:30 PM"</f>
        <v>5:30 PM</v>
      </c>
      <c r="BX1140" t="s">
        <v>133</v>
      </c>
      <c r="BY1140">
        <v>0</v>
      </c>
      <c r="BZ1140">
        <v>12</v>
      </c>
      <c r="CA1140" t="s">
        <v>115</v>
      </c>
      <c r="CC1140" t="s">
        <v>5175</v>
      </c>
      <c r="CD1140" t="s">
        <v>11294</v>
      </c>
      <c r="CE1140" t="s">
        <v>7151</v>
      </c>
      <c r="CF1140" t="s">
        <v>128</v>
      </c>
      <c r="CG1140" t="s">
        <v>120</v>
      </c>
      <c r="CH1140" s="3">
        <v>96950</v>
      </c>
      <c r="CI1140" s="4">
        <v>12.28</v>
      </c>
      <c r="CJ1140" s="4">
        <v>12.28</v>
      </c>
      <c r="CM1140" t="s">
        <v>136</v>
      </c>
      <c r="CN1140">
        <v>0</v>
      </c>
      <c r="CO1140" t="s">
        <v>137</v>
      </c>
      <c r="CQ1140" t="s">
        <v>115</v>
      </c>
      <c r="CR1140" t="s">
        <v>138</v>
      </c>
      <c r="CS1140" t="s">
        <v>139</v>
      </c>
      <c r="CT1140" t="s">
        <v>139</v>
      </c>
      <c r="CU1140" t="s">
        <v>139</v>
      </c>
      <c r="CV1140" t="s">
        <v>138</v>
      </c>
      <c r="CW1140" t="s">
        <v>139</v>
      </c>
      <c r="CX1140" t="s">
        <v>139</v>
      </c>
      <c r="CY1140" s="10">
        <v>16703236877</v>
      </c>
      <c r="CZ1140" t="s">
        <v>7154</v>
      </c>
      <c r="DA1140" t="s">
        <v>139</v>
      </c>
      <c r="DB1140" t="s">
        <v>138</v>
      </c>
      <c r="DC1140" t="s">
        <v>115</v>
      </c>
    </row>
    <row r="1141" spans="1:112" ht="14.45" customHeight="1" x14ac:dyDescent="0.25">
      <c r="A1141" t="s">
        <v>12012</v>
      </c>
      <c r="B1141" t="s">
        <v>248</v>
      </c>
      <c r="C1141" s="1">
        <v>45623</v>
      </c>
      <c r="D1141" s="1">
        <v>45665</v>
      </c>
      <c r="E1141" t="s">
        <v>114</v>
      </c>
      <c r="G1141" t="s">
        <v>115</v>
      </c>
      <c r="H1141" t="s">
        <v>115</v>
      </c>
      <c r="I1141" t="s">
        <v>115</v>
      </c>
      <c r="J1141" t="s">
        <v>4383</v>
      </c>
      <c r="L1141" t="s">
        <v>4384</v>
      </c>
      <c r="M1141" t="s">
        <v>4385</v>
      </c>
      <c r="N1141" t="s">
        <v>272</v>
      </c>
      <c r="O1141" t="s">
        <v>120</v>
      </c>
      <c r="P1141" s="3">
        <v>96952</v>
      </c>
      <c r="Q1141" t="s">
        <v>121</v>
      </c>
      <c r="S1141" s="10">
        <v>16707832999</v>
      </c>
      <c r="U1141" t="s">
        <v>4386</v>
      </c>
      <c r="V1141">
        <v>72251</v>
      </c>
      <c r="W1141" t="s">
        <v>123</v>
      </c>
      <c r="Y1141" t="s">
        <v>4937</v>
      </c>
      <c r="Z1141" t="s">
        <v>4938</v>
      </c>
      <c r="AA1141" t="s">
        <v>4939</v>
      </c>
      <c r="AB1141" t="s">
        <v>126</v>
      </c>
      <c r="AC1141" t="s">
        <v>4384</v>
      </c>
      <c r="AD1141" t="s">
        <v>4385</v>
      </c>
      <c r="AE1141" t="s">
        <v>272</v>
      </c>
      <c r="AF1141" t="s">
        <v>120</v>
      </c>
      <c r="AG1141" s="3">
        <v>96952</v>
      </c>
      <c r="AH1141" t="s">
        <v>121</v>
      </c>
      <c r="AJ1141" s="10">
        <v>16707832999</v>
      </c>
      <c r="AL1141" t="s">
        <v>4389</v>
      </c>
      <c r="BD1141" t="str">
        <f>"35-2014.00"</f>
        <v>35-2014.00</v>
      </c>
      <c r="BE1141" t="s">
        <v>221</v>
      </c>
      <c r="BF1141" t="s">
        <v>4940</v>
      </c>
      <c r="BG1141" t="s">
        <v>223</v>
      </c>
      <c r="BH1141">
        <v>5</v>
      </c>
      <c r="BI1141">
        <v>5</v>
      </c>
      <c r="BJ1141" s="1">
        <v>45658</v>
      </c>
      <c r="BK1141" s="1">
        <v>46022</v>
      </c>
      <c r="BL1141" s="1">
        <v>45665</v>
      </c>
      <c r="BM1141" s="1">
        <v>46022</v>
      </c>
      <c r="BN1141">
        <v>35</v>
      </c>
      <c r="BO1141">
        <v>0</v>
      </c>
      <c r="BP1141">
        <v>7</v>
      </c>
      <c r="BQ1141">
        <v>7</v>
      </c>
      <c r="BR1141">
        <v>7</v>
      </c>
      <c r="BS1141">
        <v>7</v>
      </c>
      <c r="BT1141">
        <v>7</v>
      </c>
      <c r="BU1141">
        <v>0</v>
      </c>
      <c r="BV1141" t="str">
        <f>"8:00 AM"</f>
        <v>8:00 AM</v>
      </c>
      <c r="BW1141" t="str">
        <f>"4:00 PM"</f>
        <v>4:00 PM</v>
      </c>
      <c r="BX1141" t="s">
        <v>240</v>
      </c>
      <c r="BY1141">
        <v>0</v>
      </c>
      <c r="BZ1141">
        <v>12</v>
      </c>
      <c r="CA1141" t="s">
        <v>115</v>
      </c>
      <c r="CC1141" s="2" t="s">
        <v>4392</v>
      </c>
      <c r="CD1141" t="s">
        <v>4384</v>
      </c>
      <c r="CE1141" t="s">
        <v>4385</v>
      </c>
      <c r="CF1141" t="s">
        <v>272</v>
      </c>
      <c r="CG1141" t="s">
        <v>120</v>
      </c>
      <c r="CH1141" s="3">
        <v>96952</v>
      </c>
      <c r="CI1141" s="4">
        <v>8.83</v>
      </c>
      <c r="CJ1141" s="4">
        <v>8.83</v>
      </c>
      <c r="CK1141" s="4">
        <v>13.25</v>
      </c>
      <c r="CL1141" s="4">
        <v>13.25</v>
      </c>
      <c r="CM1141" t="s">
        <v>136</v>
      </c>
      <c r="CN1141" t="s">
        <v>224</v>
      </c>
      <c r="CO1141" t="s">
        <v>137</v>
      </c>
      <c r="CQ1141" t="s">
        <v>115</v>
      </c>
      <c r="CR1141" t="s">
        <v>138</v>
      </c>
      <c r="CS1141" t="s">
        <v>139</v>
      </c>
      <c r="CT1141" t="s">
        <v>138</v>
      </c>
      <c r="CU1141" t="s">
        <v>139</v>
      </c>
      <c r="CV1141" t="s">
        <v>138</v>
      </c>
      <c r="CW1141" t="s">
        <v>139</v>
      </c>
      <c r="CX1141" t="s">
        <v>7237</v>
      </c>
      <c r="CY1141" s="10">
        <v>16707832999</v>
      </c>
      <c r="CZ1141" t="s">
        <v>4389</v>
      </c>
      <c r="DA1141" t="s">
        <v>139</v>
      </c>
      <c r="DB1141" t="s">
        <v>138</v>
      </c>
      <c r="DC1141" t="s">
        <v>115</v>
      </c>
    </row>
    <row r="1142" spans="1:112" ht="14.45" customHeight="1" x14ac:dyDescent="0.25">
      <c r="A1142" t="s">
        <v>12813</v>
      </c>
      <c r="B1142" t="s">
        <v>158</v>
      </c>
      <c r="C1142" s="1">
        <v>45609</v>
      </c>
      <c r="D1142" s="1">
        <v>45665</v>
      </c>
      <c r="E1142" t="s">
        <v>210</v>
      </c>
      <c r="F1142" s="1">
        <v>45776</v>
      </c>
      <c r="G1142" t="s">
        <v>115</v>
      </c>
      <c r="H1142" t="s">
        <v>115</v>
      </c>
      <c r="I1142" t="s">
        <v>115</v>
      </c>
      <c r="J1142" t="s">
        <v>2977</v>
      </c>
      <c r="K1142" t="s">
        <v>11408</v>
      </c>
      <c r="L1142" t="s">
        <v>5738</v>
      </c>
      <c r="N1142" t="s">
        <v>119</v>
      </c>
      <c r="O1142" t="s">
        <v>120</v>
      </c>
      <c r="P1142" s="3">
        <v>96950</v>
      </c>
      <c r="Q1142" t="s">
        <v>121</v>
      </c>
      <c r="R1142" t="s">
        <v>4424</v>
      </c>
      <c r="S1142" s="10">
        <v>16709899218</v>
      </c>
      <c r="U1142" t="s">
        <v>2980</v>
      </c>
      <c r="V1142">
        <v>72231</v>
      </c>
      <c r="W1142" t="s">
        <v>123</v>
      </c>
      <c r="Y1142" t="s">
        <v>2981</v>
      </c>
      <c r="Z1142" t="s">
        <v>2982</v>
      </c>
      <c r="AA1142" t="s">
        <v>2983</v>
      </c>
      <c r="AB1142" t="s">
        <v>5739</v>
      </c>
      <c r="AC1142" t="s">
        <v>5738</v>
      </c>
      <c r="AE1142" t="s">
        <v>119</v>
      </c>
      <c r="AF1142" t="s">
        <v>120</v>
      </c>
      <c r="AG1142" s="3">
        <v>96950</v>
      </c>
      <c r="AH1142" t="s">
        <v>121</v>
      </c>
      <c r="AI1142" t="s">
        <v>4424</v>
      </c>
      <c r="AJ1142" s="10">
        <v>16709899218</v>
      </c>
      <c r="AL1142" t="s">
        <v>2985</v>
      </c>
      <c r="BD1142" t="str">
        <f>"35-2014.00"</f>
        <v>35-2014.00</v>
      </c>
      <c r="BE1142" t="s">
        <v>221</v>
      </c>
      <c r="BF1142" t="s">
        <v>11409</v>
      </c>
      <c r="BG1142" t="s">
        <v>223</v>
      </c>
      <c r="BH1142">
        <v>7</v>
      </c>
      <c r="BJ1142" s="1">
        <v>45778</v>
      </c>
      <c r="BK1142" s="1">
        <v>46142</v>
      </c>
      <c r="BN1142">
        <v>35</v>
      </c>
      <c r="BO1142">
        <v>0</v>
      </c>
      <c r="BP1142">
        <v>7</v>
      </c>
      <c r="BQ1142">
        <v>7</v>
      </c>
      <c r="BR1142">
        <v>7</v>
      </c>
      <c r="BS1142">
        <v>7</v>
      </c>
      <c r="BT1142">
        <v>7</v>
      </c>
      <c r="BU1142">
        <v>0</v>
      </c>
      <c r="BV1142" t="str">
        <f>"8:00 AM"</f>
        <v>8:00 AM</v>
      </c>
      <c r="BW1142" t="str">
        <f>"4:00 PM"</f>
        <v>4:00 PM</v>
      </c>
      <c r="BX1142" t="s">
        <v>240</v>
      </c>
      <c r="BY1142">
        <v>0</v>
      </c>
      <c r="BZ1142">
        <v>12</v>
      </c>
      <c r="CA1142" t="s">
        <v>115</v>
      </c>
      <c r="CC1142" t="s">
        <v>12814</v>
      </c>
      <c r="CD1142" t="s">
        <v>6058</v>
      </c>
      <c r="CF1142" t="s">
        <v>119</v>
      </c>
      <c r="CG1142" t="s">
        <v>120</v>
      </c>
      <c r="CH1142" s="3">
        <v>96950</v>
      </c>
      <c r="CI1142" s="4">
        <v>8.83</v>
      </c>
      <c r="CJ1142" s="4">
        <v>8.83</v>
      </c>
      <c r="CK1142" s="4">
        <v>13.24</v>
      </c>
      <c r="CL1142" s="4">
        <v>13.24</v>
      </c>
      <c r="CM1142" t="s">
        <v>136</v>
      </c>
      <c r="CN1142" t="s">
        <v>139</v>
      </c>
      <c r="CO1142" t="s">
        <v>137</v>
      </c>
      <c r="CQ1142" t="s">
        <v>115</v>
      </c>
      <c r="CR1142" t="s">
        <v>138</v>
      </c>
      <c r="CS1142" t="s">
        <v>138</v>
      </c>
      <c r="CT1142" t="s">
        <v>138</v>
      </c>
      <c r="CU1142" t="s">
        <v>139</v>
      </c>
      <c r="CV1142" t="s">
        <v>138</v>
      </c>
      <c r="CW1142" t="s">
        <v>138</v>
      </c>
      <c r="CX1142" t="s">
        <v>6059</v>
      </c>
      <c r="CY1142" s="10">
        <v>16709899218</v>
      </c>
      <c r="CZ1142" t="s">
        <v>2985</v>
      </c>
      <c r="DA1142" t="s">
        <v>139</v>
      </c>
      <c r="DB1142" t="s">
        <v>138</v>
      </c>
      <c r="DC1142" t="s">
        <v>115</v>
      </c>
      <c r="DD1142" t="s">
        <v>2981</v>
      </c>
      <c r="DE1142" t="s">
        <v>2982</v>
      </c>
      <c r="DF1142" t="s">
        <v>149</v>
      </c>
      <c r="DG1142" t="s">
        <v>13928</v>
      </c>
      <c r="DH1142" t="s">
        <v>2985</v>
      </c>
    </row>
    <row r="1143" spans="1:112" ht="14.45" customHeight="1" x14ac:dyDescent="0.25">
      <c r="A1143" t="s">
        <v>13877</v>
      </c>
      <c r="B1143" t="s">
        <v>248</v>
      </c>
      <c r="C1143" s="1">
        <v>45615</v>
      </c>
      <c r="D1143" s="1">
        <v>45665</v>
      </c>
      <c r="E1143" t="s">
        <v>114</v>
      </c>
      <c r="G1143" t="s">
        <v>115</v>
      </c>
      <c r="H1143" t="s">
        <v>115</v>
      </c>
      <c r="I1143" t="s">
        <v>115</v>
      </c>
      <c r="J1143" t="s">
        <v>5192</v>
      </c>
      <c r="L1143" t="s">
        <v>5193</v>
      </c>
      <c r="N1143" t="s">
        <v>119</v>
      </c>
      <c r="O1143" t="s">
        <v>120</v>
      </c>
      <c r="P1143" s="3">
        <v>96950</v>
      </c>
      <c r="Q1143" t="s">
        <v>121</v>
      </c>
      <c r="S1143" s="10">
        <v>16702877368</v>
      </c>
      <c r="U1143" t="s">
        <v>3699</v>
      </c>
      <c r="V1143">
        <v>54133</v>
      </c>
      <c r="W1143" t="s">
        <v>123</v>
      </c>
      <c r="Y1143" t="s">
        <v>5194</v>
      </c>
      <c r="Z1143" t="s">
        <v>5195</v>
      </c>
      <c r="AB1143" t="s">
        <v>295</v>
      </c>
      <c r="AC1143" t="s">
        <v>5193</v>
      </c>
      <c r="AE1143" t="s">
        <v>119</v>
      </c>
      <c r="AF1143" t="s">
        <v>120</v>
      </c>
      <c r="AG1143" s="3">
        <v>96950</v>
      </c>
      <c r="AH1143" t="s">
        <v>121</v>
      </c>
      <c r="AJ1143" s="10">
        <v>16702877368</v>
      </c>
      <c r="AL1143" t="s">
        <v>5196</v>
      </c>
      <c r="BD1143" t="str">
        <f>"17-3011.00"</f>
        <v>17-3011.00</v>
      </c>
      <c r="BE1143" t="s">
        <v>1408</v>
      </c>
      <c r="BF1143" t="s">
        <v>5197</v>
      </c>
      <c r="BG1143" t="s">
        <v>5198</v>
      </c>
      <c r="BH1143">
        <v>3</v>
      </c>
      <c r="BI1143">
        <v>3</v>
      </c>
      <c r="BJ1143" s="1">
        <v>45658</v>
      </c>
      <c r="BK1143" s="1">
        <v>46022</v>
      </c>
      <c r="BL1143" s="1">
        <v>45665</v>
      </c>
      <c r="BM1143" s="1">
        <v>46022</v>
      </c>
      <c r="BN1143">
        <v>35</v>
      </c>
      <c r="BO1143">
        <v>0</v>
      </c>
      <c r="BP1143">
        <v>7</v>
      </c>
      <c r="BQ1143">
        <v>7</v>
      </c>
      <c r="BR1143">
        <v>7</v>
      </c>
      <c r="BS1143">
        <v>7</v>
      </c>
      <c r="BT1143">
        <v>7</v>
      </c>
      <c r="BU1143">
        <v>0</v>
      </c>
      <c r="BV1143" t="str">
        <f>"8:00 AM"</f>
        <v>8:00 AM</v>
      </c>
      <c r="BW1143" t="str">
        <f>"5:00 PM"</f>
        <v>5:00 PM</v>
      </c>
      <c r="BX1143" t="s">
        <v>189</v>
      </c>
      <c r="BY1143">
        <v>0</v>
      </c>
      <c r="BZ1143">
        <v>24</v>
      </c>
      <c r="CA1143" t="s">
        <v>115</v>
      </c>
      <c r="CC1143" t="s">
        <v>13878</v>
      </c>
      <c r="CD1143" t="s">
        <v>6424</v>
      </c>
      <c r="CF1143" t="s">
        <v>119</v>
      </c>
      <c r="CG1143" t="s">
        <v>120</v>
      </c>
      <c r="CH1143" s="3">
        <v>96950</v>
      </c>
      <c r="CI1143" s="4">
        <v>16.18</v>
      </c>
      <c r="CJ1143" s="4">
        <v>16.18</v>
      </c>
      <c r="CK1143" s="4">
        <v>24.27</v>
      </c>
      <c r="CL1143" s="4">
        <v>24.27</v>
      </c>
      <c r="CM1143" t="s">
        <v>136</v>
      </c>
      <c r="CN1143" t="s">
        <v>191</v>
      </c>
      <c r="CO1143" t="s">
        <v>137</v>
      </c>
      <c r="CQ1143" t="s">
        <v>115</v>
      </c>
      <c r="CR1143" t="s">
        <v>138</v>
      </c>
      <c r="CS1143" t="s">
        <v>139</v>
      </c>
      <c r="CT1143" t="s">
        <v>138</v>
      </c>
      <c r="CU1143" t="s">
        <v>139</v>
      </c>
      <c r="CV1143" t="s">
        <v>138</v>
      </c>
      <c r="CW1143" t="s">
        <v>139</v>
      </c>
      <c r="CX1143" t="s">
        <v>13692</v>
      </c>
      <c r="CY1143" s="10">
        <v>16702877368</v>
      </c>
      <c r="CZ1143" t="s">
        <v>5196</v>
      </c>
      <c r="DA1143" t="s">
        <v>139</v>
      </c>
      <c r="DB1143" t="s">
        <v>138</v>
      </c>
      <c r="DC1143" t="s">
        <v>115</v>
      </c>
      <c r="DD1143" t="s">
        <v>5194</v>
      </c>
      <c r="DE1143" t="s">
        <v>5195</v>
      </c>
      <c r="DG1143" t="s">
        <v>5192</v>
      </c>
      <c r="DH1143" t="s">
        <v>5196</v>
      </c>
    </row>
    <row r="1144" spans="1:112" ht="14.45" customHeight="1" x14ac:dyDescent="0.25">
      <c r="A1144" t="s">
        <v>2233</v>
      </c>
      <c r="B1144" t="s">
        <v>248</v>
      </c>
      <c r="C1144" s="1">
        <v>45610</v>
      </c>
      <c r="D1144" s="1">
        <v>45667</v>
      </c>
      <c r="E1144" t="s">
        <v>114</v>
      </c>
      <c r="G1144" t="s">
        <v>115</v>
      </c>
      <c r="H1144" t="s">
        <v>115</v>
      </c>
      <c r="I1144" t="s">
        <v>115</v>
      </c>
      <c r="J1144" t="s">
        <v>2234</v>
      </c>
      <c r="K1144" t="s">
        <v>2235</v>
      </c>
      <c r="L1144" t="s">
        <v>2236</v>
      </c>
      <c r="M1144" t="s">
        <v>2237</v>
      </c>
      <c r="N1144" t="s">
        <v>290</v>
      </c>
      <c r="O1144" t="s">
        <v>120</v>
      </c>
      <c r="P1144" s="3">
        <v>96952</v>
      </c>
      <c r="Q1144" t="s">
        <v>121</v>
      </c>
      <c r="S1144" s="10">
        <v>16716473668</v>
      </c>
      <c r="U1144" t="s">
        <v>2238</v>
      </c>
      <c r="V1144">
        <v>236220</v>
      </c>
      <c r="W1144" t="s">
        <v>123</v>
      </c>
      <c r="Y1144" t="s">
        <v>2239</v>
      </c>
      <c r="Z1144" t="s">
        <v>2240</v>
      </c>
      <c r="AB1144" t="s">
        <v>754</v>
      </c>
      <c r="AC1144" t="s">
        <v>2241</v>
      </c>
      <c r="AD1144" t="s">
        <v>2242</v>
      </c>
      <c r="AE1144" t="s">
        <v>706</v>
      </c>
      <c r="AF1144" t="s">
        <v>707</v>
      </c>
      <c r="AG1144" s="3">
        <v>96913</v>
      </c>
      <c r="AH1144" t="s">
        <v>121</v>
      </c>
      <c r="AJ1144" s="10">
        <v>16716473668</v>
      </c>
      <c r="AL1144" t="s">
        <v>2243</v>
      </c>
      <c r="AM1144" t="s">
        <v>734</v>
      </c>
      <c r="AN1144" t="s">
        <v>2244</v>
      </c>
      <c r="AO1144" t="s">
        <v>2245</v>
      </c>
      <c r="AP1144" t="s">
        <v>782</v>
      </c>
      <c r="AQ1144" t="s">
        <v>2246</v>
      </c>
      <c r="AR1144" t="s">
        <v>2247</v>
      </c>
      <c r="AS1144" t="s">
        <v>119</v>
      </c>
      <c r="AT1144" t="s">
        <v>120</v>
      </c>
      <c r="AU1144" s="3">
        <v>96950</v>
      </c>
      <c r="AV1144" t="s">
        <v>121</v>
      </c>
      <c r="AX1144">
        <v>16702330081</v>
      </c>
      <c r="AZ1144" t="s">
        <v>2248</v>
      </c>
      <c r="BA1144" t="s">
        <v>2249</v>
      </c>
      <c r="BB1144" t="s">
        <v>120</v>
      </c>
      <c r="BC1144" t="s">
        <v>2250</v>
      </c>
      <c r="BD1144" t="str">
        <f>"49-3042.00"</f>
        <v>49-3042.00</v>
      </c>
      <c r="BE1144" t="s">
        <v>1508</v>
      </c>
      <c r="BF1144" t="s">
        <v>2251</v>
      </c>
      <c r="BG1144" t="s">
        <v>1847</v>
      </c>
      <c r="BH1144">
        <v>14</v>
      </c>
      <c r="BI1144">
        <v>14</v>
      </c>
      <c r="BJ1144" s="1">
        <v>45667</v>
      </c>
      <c r="BK1144" s="1">
        <v>46031</v>
      </c>
      <c r="BL1144" s="1">
        <v>45667</v>
      </c>
      <c r="BM1144" s="1">
        <v>46031</v>
      </c>
      <c r="BN1144">
        <v>40</v>
      </c>
      <c r="BO1144">
        <v>0</v>
      </c>
      <c r="BP1144">
        <v>8</v>
      </c>
      <c r="BQ1144">
        <v>8</v>
      </c>
      <c r="BR1144">
        <v>8</v>
      </c>
      <c r="BS1144">
        <v>8</v>
      </c>
      <c r="BT1144">
        <v>8</v>
      </c>
      <c r="BU1144">
        <v>0</v>
      </c>
      <c r="BV1144" t="str">
        <f>"8:00 AM"</f>
        <v>8:00 AM</v>
      </c>
      <c r="BW1144" t="str">
        <f>"5:00 PM"</f>
        <v>5:00 PM</v>
      </c>
      <c r="BX1144" t="s">
        <v>133</v>
      </c>
      <c r="BY1144">
        <v>0</v>
      </c>
      <c r="BZ1144">
        <v>12</v>
      </c>
      <c r="CA1144" t="s">
        <v>115</v>
      </c>
      <c r="CC1144" t="s">
        <v>2252</v>
      </c>
      <c r="CD1144" t="s">
        <v>2253</v>
      </c>
      <c r="CF1144" t="s">
        <v>290</v>
      </c>
      <c r="CG1144" t="s">
        <v>120</v>
      </c>
      <c r="CH1144" s="3">
        <v>96952</v>
      </c>
      <c r="CI1144" s="4">
        <v>12.48</v>
      </c>
      <c r="CK1144" s="4">
        <v>18.72</v>
      </c>
      <c r="CM1144" t="s">
        <v>136</v>
      </c>
      <c r="CN1144" t="s">
        <v>2254</v>
      </c>
      <c r="CO1144" t="s">
        <v>137</v>
      </c>
      <c r="CQ1144" t="s">
        <v>115</v>
      </c>
      <c r="CR1144" t="s">
        <v>138</v>
      </c>
      <c r="CS1144" t="s">
        <v>138</v>
      </c>
      <c r="CT1144" t="s">
        <v>138</v>
      </c>
      <c r="CU1144" t="s">
        <v>139</v>
      </c>
      <c r="CV1144" t="s">
        <v>138</v>
      </c>
      <c r="CW1144" t="s">
        <v>138</v>
      </c>
      <c r="CX1144" t="s">
        <v>2255</v>
      </c>
      <c r="CY1144" s="10">
        <v>16716473668</v>
      </c>
      <c r="CZ1144" t="s">
        <v>2243</v>
      </c>
      <c r="DA1144" t="s">
        <v>139</v>
      </c>
      <c r="DB1144" t="s">
        <v>138</v>
      </c>
      <c r="DC1144" t="s">
        <v>115</v>
      </c>
    </row>
    <row r="1145" spans="1:112" ht="14.45" customHeight="1" x14ac:dyDescent="0.25">
      <c r="A1145" t="s">
        <v>2465</v>
      </c>
      <c r="B1145" t="s">
        <v>248</v>
      </c>
      <c r="C1145" s="1">
        <v>45611</v>
      </c>
      <c r="D1145" s="1">
        <v>45667</v>
      </c>
      <c r="E1145" t="s">
        <v>114</v>
      </c>
      <c r="G1145" t="s">
        <v>115</v>
      </c>
      <c r="H1145" t="s">
        <v>115</v>
      </c>
      <c r="I1145" t="s">
        <v>115</v>
      </c>
      <c r="J1145" t="s">
        <v>2099</v>
      </c>
      <c r="K1145" t="s">
        <v>2100</v>
      </c>
      <c r="L1145" t="s">
        <v>2101</v>
      </c>
      <c r="N1145" t="s">
        <v>119</v>
      </c>
      <c r="O1145" t="s">
        <v>120</v>
      </c>
      <c r="P1145" s="3">
        <v>96950</v>
      </c>
      <c r="Q1145" t="s">
        <v>121</v>
      </c>
      <c r="S1145" s="10">
        <v>16703221234</v>
      </c>
      <c r="T1145">
        <v>781</v>
      </c>
      <c r="U1145" t="s">
        <v>2102</v>
      </c>
      <c r="V1145">
        <v>721110</v>
      </c>
      <c r="W1145" t="s">
        <v>123</v>
      </c>
      <c r="Y1145" t="s">
        <v>2103</v>
      </c>
      <c r="Z1145" t="s">
        <v>2104</v>
      </c>
      <c r="AA1145" t="s">
        <v>2105</v>
      </c>
      <c r="AB1145" t="s">
        <v>2106</v>
      </c>
      <c r="AC1145" t="s">
        <v>2101</v>
      </c>
      <c r="AE1145" t="s">
        <v>119</v>
      </c>
      <c r="AF1145" t="s">
        <v>120</v>
      </c>
      <c r="AG1145" s="3">
        <v>96950</v>
      </c>
      <c r="AH1145" t="s">
        <v>121</v>
      </c>
      <c r="AJ1145" s="10">
        <v>16703221234</v>
      </c>
      <c r="AK1145">
        <v>781</v>
      </c>
      <c r="AL1145" t="s">
        <v>2107</v>
      </c>
      <c r="BD1145" t="str">
        <f>"43-4181.00"</f>
        <v>43-4181.00</v>
      </c>
      <c r="BE1145" t="s">
        <v>297</v>
      </c>
      <c r="BF1145" t="s">
        <v>2108</v>
      </c>
      <c r="BG1145" t="s">
        <v>2109</v>
      </c>
      <c r="BH1145">
        <v>1</v>
      </c>
      <c r="BI1145">
        <v>1</v>
      </c>
      <c r="BJ1145" s="1">
        <v>45672</v>
      </c>
      <c r="BK1145" s="1">
        <v>46036</v>
      </c>
      <c r="BL1145" s="1">
        <v>45672</v>
      </c>
      <c r="BM1145" s="1">
        <v>46036</v>
      </c>
      <c r="BN1145">
        <v>40</v>
      </c>
      <c r="BO1145">
        <v>8</v>
      </c>
      <c r="BP1145">
        <v>8</v>
      </c>
      <c r="BQ1145">
        <v>0</v>
      </c>
      <c r="BR1145">
        <v>0</v>
      </c>
      <c r="BS1145">
        <v>8</v>
      </c>
      <c r="BT1145">
        <v>8</v>
      </c>
      <c r="BU1145">
        <v>8</v>
      </c>
      <c r="BV1145" t="str">
        <f>"10:00 PM"</f>
        <v>10:00 PM</v>
      </c>
      <c r="BW1145" t="str">
        <f>"6:00 AM"</f>
        <v>6:00 AM</v>
      </c>
      <c r="BX1145" t="s">
        <v>133</v>
      </c>
      <c r="BY1145">
        <v>0</v>
      </c>
      <c r="BZ1145">
        <v>12</v>
      </c>
      <c r="CA1145" t="s">
        <v>138</v>
      </c>
      <c r="CB1145">
        <v>3</v>
      </c>
      <c r="CC1145" t="s">
        <v>2110</v>
      </c>
      <c r="CD1145" t="s">
        <v>2101</v>
      </c>
      <c r="CF1145" t="s">
        <v>119</v>
      </c>
      <c r="CG1145" t="s">
        <v>120</v>
      </c>
      <c r="CH1145" s="3">
        <v>96950</v>
      </c>
      <c r="CI1145" s="4">
        <v>8.77</v>
      </c>
      <c r="CJ1145" s="4">
        <v>8.77</v>
      </c>
      <c r="CK1145" s="4">
        <v>13.16</v>
      </c>
      <c r="CL1145" s="4">
        <v>13.16</v>
      </c>
      <c r="CM1145" t="s">
        <v>136</v>
      </c>
      <c r="CN1145" t="s">
        <v>2111</v>
      </c>
      <c r="CO1145" t="s">
        <v>137</v>
      </c>
      <c r="CQ1145" t="s">
        <v>115</v>
      </c>
      <c r="CR1145" t="s">
        <v>138</v>
      </c>
      <c r="CS1145" t="s">
        <v>139</v>
      </c>
      <c r="CT1145" t="s">
        <v>138</v>
      </c>
      <c r="CU1145" t="s">
        <v>139</v>
      </c>
      <c r="CV1145" t="s">
        <v>138</v>
      </c>
      <c r="CW1145" t="s">
        <v>139</v>
      </c>
      <c r="CX1145" t="s">
        <v>2112</v>
      </c>
      <c r="CY1145" s="10">
        <v>16703221234</v>
      </c>
      <c r="CZ1145" t="s">
        <v>2107</v>
      </c>
      <c r="DA1145" t="s">
        <v>139</v>
      </c>
      <c r="DB1145" t="s">
        <v>138</v>
      </c>
      <c r="DC1145" t="s">
        <v>115</v>
      </c>
    </row>
    <row r="1146" spans="1:112" ht="14.45" customHeight="1" x14ac:dyDescent="0.25">
      <c r="A1146" t="s">
        <v>3787</v>
      </c>
      <c r="B1146" t="s">
        <v>142</v>
      </c>
      <c r="C1146" s="1">
        <v>45663</v>
      </c>
      <c r="D1146" s="1">
        <v>45667</v>
      </c>
      <c r="E1146" t="s">
        <v>114</v>
      </c>
      <c r="G1146" t="s">
        <v>138</v>
      </c>
      <c r="H1146" t="s">
        <v>138</v>
      </c>
      <c r="I1146" t="s">
        <v>115</v>
      </c>
      <c r="J1146" t="s">
        <v>590</v>
      </c>
      <c r="K1146" t="s">
        <v>3118</v>
      </c>
      <c r="L1146" t="s">
        <v>592</v>
      </c>
      <c r="M1146" t="s">
        <v>593</v>
      </c>
      <c r="N1146" t="s">
        <v>119</v>
      </c>
      <c r="O1146" t="s">
        <v>120</v>
      </c>
      <c r="P1146" s="3">
        <v>96950</v>
      </c>
      <c r="Q1146" t="s">
        <v>121</v>
      </c>
      <c r="S1146" s="10">
        <v>16702850063</v>
      </c>
      <c r="U1146" t="s">
        <v>594</v>
      </c>
      <c r="V1146">
        <v>56179</v>
      </c>
      <c r="W1146" t="s">
        <v>123</v>
      </c>
      <c r="Y1146" t="s">
        <v>994</v>
      </c>
      <c r="Z1146" t="s">
        <v>995</v>
      </c>
      <c r="AA1146" t="s">
        <v>3119</v>
      </c>
      <c r="AB1146" t="s">
        <v>754</v>
      </c>
      <c r="AC1146" t="s">
        <v>592</v>
      </c>
      <c r="AD1146" t="s">
        <v>593</v>
      </c>
      <c r="AE1146" t="s">
        <v>119</v>
      </c>
      <c r="AF1146" t="s">
        <v>120</v>
      </c>
      <c r="AG1146" s="3">
        <v>96950</v>
      </c>
      <c r="AH1146" t="s">
        <v>121</v>
      </c>
      <c r="AJ1146" s="10">
        <v>16702850063</v>
      </c>
      <c r="AL1146" t="s">
        <v>599</v>
      </c>
      <c r="BD1146" t="str">
        <f>"49-9071.00"</f>
        <v>49-9071.00</v>
      </c>
      <c r="BE1146" t="s">
        <v>169</v>
      </c>
      <c r="BF1146" t="s">
        <v>3120</v>
      </c>
      <c r="BG1146" t="s">
        <v>1372</v>
      </c>
      <c r="BH1146">
        <v>25</v>
      </c>
      <c r="BJ1146" s="1">
        <v>45689</v>
      </c>
      <c r="BK1146" s="1">
        <v>45930</v>
      </c>
      <c r="BN1146">
        <v>40</v>
      </c>
      <c r="BO1146">
        <v>0</v>
      </c>
      <c r="BP1146">
        <v>8</v>
      </c>
      <c r="BQ1146">
        <v>8</v>
      </c>
      <c r="BR1146">
        <v>8</v>
      </c>
      <c r="BS1146">
        <v>8</v>
      </c>
      <c r="BT1146">
        <v>8</v>
      </c>
      <c r="BU1146">
        <v>0</v>
      </c>
      <c r="BV1146" t="str">
        <f>"8:05 AM"</f>
        <v>8:05 AM</v>
      </c>
      <c r="BW1146" t="str">
        <f>"5:05 PM"</f>
        <v>5:05 PM</v>
      </c>
      <c r="BX1146" t="s">
        <v>133</v>
      </c>
      <c r="BY1146">
        <v>0</v>
      </c>
      <c r="BZ1146">
        <v>24</v>
      </c>
      <c r="CA1146" t="s">
        <v>115</v>
      </c>
      <c r="CC1146" s="2" t="s">
        <v>3788</v>
      </c>
      <c r="CD1146" t="s">
        <v>592</v>
      </c>
      <c r="CE1146" t="s">
        <v>593</v>
      </c>
      <c r="CF1146" t="s">
        <v>119</v>
      </c>
      <c r="CG1146" t="s">
        <v>120</v>
      </c>
      <c r="CH1146" s="3">
        <v>96950</v>
      </c>
      <c r="CI1146" s="4">
        <v>9.75</v>
      </c>
      <c r="CJ1146" s="4">
        <v>9.75</v>
      </c>
      <c r="CK1146" s="4">
        <v>14.63</v>
      </c>
      <c r="CL1146" s="4">
        <v>14.63</v>
      </c>
      <c r="CM1146" t="s">
        <v>136</v>
      </c>
      <c r="CN1146" t="s">
        <v>602</v>
      </c>
      <c r="CO1146" t="s">
        <v>137</v>
      </c>
      <c r="CQ1146" t="s">
        <v>115</v>
      </c>
      <c r="CR1146" t="s">
        <v>138</v>
      </c>
      <c r="CS1146" t="s">
        <v>138</v>
      </c>
      <c r="CT1146" t="s">
        <v>138</v>
      </c>
      <c r="CU1146" t="s">
        <v>139</v>
      </c>
      <c r="CV1146" t="s">
        <v>138</v>
      </c>
      <c r="CW1146" t="s">
        <v>138</v>
      </c>
      <c r="CX1146" s="2" t="s">
        <v>3789</v>
      </c>
      <c r="CY1146" s="10">
        <v>16702850063</v>
      </c>
      <c r="CZ1146" t="s">
        <v>599</v>
      </c>
      <c r="DA1146" t="s">
        <v>139</v>
      </c>
      <c r="DB1146" t="s">
        <v>138</v>
      </c>
      <c r="DC1146" t="s">
        <v>115</v>
      </c>
    </row>
    <row r="1147" spans="1:112" ht="14.45" customHeight="1" x14ac:dyDescent="0.25">
      <c r="A1147" t="s">
        <v>5995</v>
      </c>
      <c r="B1147" t="s">
        <v>248</v>
      </c>
      <c r="C1147" s="1">
        <v>45630</v>
      </c>
      <c r="D1147" s="1">
        <v>45667</v>
      </c>
      <c r="E1147" t="s">
        <v>210</v>
      </c>
      <c r="F1147" s="1">
        <v>45717</v>
      </c>
      <c r="G1147" t="s">
        <v>115</v>
      </c>
      <c r="H1147" t="s">
        <v>115</v>
      </c>
      <c r="I1147" t="s">
        <v>115</v>
      </c>
      <c r="J1147" t="s">
        <v>287</v>
      </c>
      <c r="K1147" t="s">
        <v>139</v>
      </c>
      <c r="L1147" t="s">
        <v>288</v>
      </c>
      <c r="M1147" t="s">
        <v>289</v>
      </c>
      <c r="N1147" t="s">
        <v>290</v>
      </c>
      <c r="O1147" t="s">
        <v>120</v>
      </c>
      <c r="P1147" s="3">
        <v>96952</v>
      </c>
      <c r="Q1147" t="s">
        <v>121</v>
      </c>
      <c r="R1147" t="s">
        <v>139</v>
      </c>
      <c r="S1147" s="10">
        <v>16704339989</v>
      </c>
      <c r="U1147" t="s">
        <v>291</v>
      </c>
      <c r="V1147">
        <v>481111</v>
      </c>
      <c r="W1147" t="s">
        <v>123</v>
      </c>
      <c r="Y1147" t="s">
        <v>292</v>
      </c>
      <c r="Z1147" t="s">
        <v>293</v>
      </c>
      <c r="AA1147" t="s">
        <v>294</v>
      </c>
      <c r="AB1147" t="s">
        <v>295</v>
      </c>
      <c r="AC1147" t="s">
        <v>288</v>
      </c>
      <c r="AD1147" t="s">
        <v>289</v>
      </c>
      <c r="AE1147" t="s">
        <v>290</v>
      </c>
      <c r="AF1147" t="s">
        <v>120</v>
      </c>
      <c r="AG1147" s="3">
        <v>96952</v>
      </c>
      <c r="AH1147" t="s">
        <v>121</v>
      </c>
      <c r="AJ1147" s="10">
        <v>16704339989</v>
      </c>
      <c r="AL1147" t="s">
        <v>296</v>
      </c>
      <c r="BD1147" t="str">
        <f>"15-1232.00"</f>
        <v>15-1232.00</v>
      </c>
      <c r="BE1147" t="s">
        <v>2230</v>
      </c>
      <c r="BF1147" t="s">
        <v>2231</v>
      </c>
      <c r="BG1147" t="s">
        <v>2230</v>
      </c>
      <c r="BH1147">
        <v>1</v>
      </c>
      <c r="BI1147">
        <v>1</v>
      </c>
      <c r="BJ1147" s="1">
        <v>45719</v>
      </c>
      <c r="BK1147" s="1">
        <v>46083</v>
      </c>
      <c r="BL1147" s="1">
        <v>45719</v>
      </c>
      <c r="BM1147" s="1">
        <v>46083</v>
      </c>
      <c r="BN1147">
        <v>40</v>
      </c>
      <c r="BO1147">
        <v>0</v>
      </c>
      <c r="BP1147">
        <v>8</v>
      </c>
      <c r="BQ1147">
        <v>8</v>
      </c>
      <c r="BR1147">
        <v>8</v>
      </c>
      <c r="BS1147">
        <v>8</v>
      </c>
      <c r="BT1147">
        <v>8</v>
      </c>
      <c r="BU1147">
        <v>0</v>
      </c>
      <c r="BV1147" t="str">
        <f>"8:00 AM"</f>
        <v>8:00 AM</v>
      </c>
      <c r="BW1147" t="str">
        <f>"5:00 PM"</f>
        <v>5:00 PM</v>
      </c>
      <c r="BX1147" t="s">
        <v>133</v>
      </c>
      <c r="BY1147">
        <v>0</v>
      </c>
      <c r="BZ1147">
        <v>24</v>
      </c>
      <c r="CA1147" t="s">
        <v>115</v>
      </c>
      <c r="CC1147" t="s">
        <v>2232</v>
      </c>
      <c r="CD1147" t="s">
        <v>288</v>
      </c>
      <c r="CE1147" t="s">
        <v>289</v>
      </c>
      <c r="CF1147" t="s">
        <v>290</v>
      </c>
      <c r="CG1147" t="s">
        <v>120</v>
      </c>
      <c r="CH1147" s="3">
        <v>96952</v>
      </c>
      <c r="CI1147" s="4">
        <v>15.2</v>
      </c>
      <c r="CJ1147" s="4">
        <v>15.25</v>
      </c>
      <c r="CK1147" s="4">
        <v>0</v>
      </c>
      <c r="CL1147" s="4">
        <v>0</v>
      </c>
      <c r="CM1147" t="s">
        <v>136</v>
      </c>
      <c r="CN1147" t="s">
        <v>139</v>
      </c>
      <c r="CO1147" t="s">
        <v>137</v>
      </c>
      <c r="CQ1147" t="s">
        <v>115</v>
      </c>
      <c r="CR1147" t="s">
        <v>138</v>
      </c>
      <c r="CS1147" t="s">
        <v>139</v>
      </c>
      <c r="CT1147" t="s">
        <v>139</v>
      </c>
      <c r="CU1147" t="s">
        <v>138</v>
      </c>
      <c r="CV1147" t="s">
        <v>138</v>
      </c>
      <c r="CW1147" t="s">
        <v>139</v>
      </c>
      <c r="CX1147" t="s">
        <v>301</v>
      </c>
      <c r="CY1147" s="10">
        <v>16704339989</v>
      </c>
      <c r="CZ1147" t="s">
        <v>302</v>
      </c>
      <c r="DA1147" t="s">
        <v>139</v>
      </c>
      <c r="DB1147" t="s">
        <v>138</v>
      </c>
      <c r="DC1147" t="s">
        <v>115</v>
      </c>
    </row>
    <row r="1148" spans="1:112" ht="14.45" customHeight="1" x14ac:dyDescent="0.25">
      <c r="A1148" t="s">
        <v>7573</v>
      </c>
      <c r="B1148" t="s">
        <v>158</v>
      </c>
      <c r="C1148" s="1">
        <v>45600</v>
      </c>
      <c r="D1148" s="1">
        <v>45667</v>
      </c>
      <c r="E1148" t="s">
        <v>114</v>
      </c>
      <c r="G1148" t="s">
        <v>115</v>
      </c>
      <c r="H1148" t="s">
        <v>115</v>
      </c>
      <c r="I1148" t="s">
        <v>115</v>
      </c>
      <c r="J1148" t="s">
        <v>1268</v>
      </c>
      <c r="K1148" t="s">
        <v>1269</v>
      </c>
      <c r="L1148" t="s">
        <v>1270</v>
      </c>
      <c r="M1148" t="s">
        <v>512</v>
      </c>
      <c r="N1148" t="s">
        <v>128</v>
      </c>
      <c r="O1148" t="s">
        <v>120</v>
      </c>
      <c r="P1148" s="3">
        <v>96950</v>
      </c>
      <c r="Q1148" t="s">
        <v>121</v>
      </c>
      <c r="S1148" s="10">
        <v>16709893291</v>
      </c>
      <c r="U1148" t="s">
        <v>1271</v>
      </c>
      <c r="V1148">
        <v>56179</v>
      </c>
      <c r="W1148" t="s">
        <v>123</v>
      </c>
      <c r="Y1148" t="s">
        <v>1272</v>
      </c>
      <c r="Z1148" t="s">
        <v>1273</v>
      </c>
      <c r="AA1148" t="s">
        <v>1274</v>
      </c>
      <c r="AB1148" t="s">
        <v>1275</v>
      </c>
      <c r="AC1148" t="s">
        <v>1276</v>
      </c>
      <c r="AD1148" t="s">
        <v>512</v>
      </c>
      <c r="AE1148" t="s">
        <v>128</v>
      </c>
      <c r="AF1148" t="s">
        <v>120</v>
      </c>
      <c r="AG1148" s="3">
        <v>96950</v>
      </c>
      <c r="AH1148" t="s">
        <v>121</v>
      </c>
      <c r="AJ1148" s="10">
        <v>16709893291</v>
      </c>
      <c r="AL1148" t="s">
        <v>1277</v>
      </c>
      <c r="BD1148" t="str">
        <f>"49-9071.00"</f>
        <v>49-9071.00</v>
      </c>
      <c r="BE1148" t="s">
        <v>169</v>
      </c>
      <c r="BF1148" t="s">
        <v>7074</v>
      </c>
      <c r="BG1148" t="s">
        <v>1135</v>
      </c>
      <c r="BH1148">
        <v>10</v>
      </c>
      <c r="BJ1148" s="1">
        <v>45658</v>
      </c>
      <c r="BK1148" s="1">
        <v>46022</v>
      </c>
      <c r="BN1148">
        <v>40</v>
      </c>
      <c r="BO1148">
        <v>0</v>
      </c>
      <c r="BP1148">
        <v>8</v>
      </c>
      <c r="BQ1148">
        <v>8</v>
      </c>
      <c r="BR1148">
        <v>8</v>
      </c>
      <c r="BS1148">
        <v>8</v>
      </c>
      <c r="BT1148">
        <v>8</v>
      </c>
      <c r="BU1148">
        <v>0</v>
      </c>
      <c r="BV1148" t="str">
        <f>"8:00 AM"</f>
        <v>8:00 AM</v>
      </c>
      <c r="BW1148" t="str">
        <f>"5:00 PM"</f>
        <v>5:00 PM</v>
      </c>
      <c r="BX1148" t="s">
        <v>133</v>
      </c>
      <c r="BY1148">
        <v>0</v>
      </c>
      <c r="BZ1148">
        <v>12</v>
      </c>
      <c r="CA1148" t="s">
        <v>115</v>
      </c>
      <c r="CC1148" t="s">
        <v>7075</v>
      </c>
      <c r="CD1148" t="s">
        <v>7076</v>
      </c>
      <c r="CE1148" t="s">
        <v>512</v>
      </c>
      <c r="CF1148" t="s">
        <v>128</v>
      </c>
      <c r="CG1148" t="s">
        <v>120</v>
      </c>
      <c r="CH1148" s="3">
        <v>96950</v>
      </c>
      <c r="CI1148" s="4">
        <v>9.75</v>
      </c>
      <c r="CJ1148" s="4">
        <v>9.8000000000000007</v>
      </c>
      <c r="CK1148" s="4">
        <v>14.63</v>
      </c>
      <c r="CL1148" s="4">
        <v>14.7</v>
      </c>
      <c r="CM1148" t="s">
        <v>136</v>
      </c>
      <c r="CN1148" t="s">
        <v>331</v>
      </c>
      <c r="CO1148" t="s">
        <v>137</v>
      </c>
      <c r="CQ1148" t="s">
        <v>115</v>
      </c>
      <c r="CR1148" t="s">
        <v>138</v>
      </c>
      <c r="CS1148" t="s">
        <v>138</v>
      </c>
      <c r="CT1148" t="s">
        <v>138</v>
      </c>
      <c r="CU1148" t="s">
        <v>139</v>
      </c>
      <c r="CV1148" t="s">
        <v>138</v>
      </c>
      <c r="CW1148" t="s">
        <v>138</v>
      </c>
      <c r="CX1148" s="2" t="s">
        <v>7574</v>
      </c>
      <c r="CY1148" s="10">
        <v>16709893291</v>
      </c>
      <c r="CZ1148" t="s">
        <v>1277</v>
      </c>
      <c r="DA1148" t="s">
        <v>139</v>
      </c>
      <c r="DB1148" t="s">
        <v>138</v>
      </c>
      <c r="DC1148" t="s">
        <v>115</v>
      </c>
    </row>
    <row r="1149" spans="1:112" ht="14.45" customHeight="1" x14ac:dyDescent="0.25">
      <c r="A1149" t="s">
        <v>7588</v>
      </c>
      <c r="B1149" t="s">
        <v>1155</v>
      </c>
      <c r="C1149" s="1">
        <v>45610</v>
      </c>
      <c r="D1149" s="1">
        <v>45667</v>
      </c>
      <c r="E1149" t="s">
        <v>114</v>
      </c>
      <c r="G1149" t="s">
        <v>115</v>
      </c>
      <c r="H1149" t="s">
        <v>115</v>
      </c>
      <c r="I1149" t="s">
        <v>115</v>
      </c>
      <c r="J1149" t="s">
        <v>2234</v>
      </c>
      <c r="K1149" t="s">
        <v>2235</v>
      </c>
      <c r="L1149" t="s">
        <v>2236</v>
      </c>
      <c r="M1149" t="s">
        <v>2237</v>
      </c>
      <c r="N1149" t="s">
        <v>290</v>
      </c>
      <c r="O1149" t="s">
        <v>120</v>
      </c>
      <c r="P1149" s="3">
        <v>96952</v>
      </c>
      <c r="Q1149" t="s">
        <v>121</v>
      </c>
      <c r="S1149" s="10">
        <v>16716473668</v>
      </c>
      <c r="U1149" t="s">
        <v>2238</v>
      </c>
      <c r="V1149">
        <v>236220</v>
      </c>
      <c r="W1149" t="s">
        <v>123</v>
      </c>
      <c r="Y1149" t="s">
        <v>2239</v>
      </c>
      <c r="Z1149" t="s">
        <v>2240</v>
      </c>
      <c r="AB1149" t="s">
        <v>754</v>
      </c>
      <c r="AC1149" t="s">
        <v>2241</v>
      </c>
      <c r="AD1149" t="s">
        <v>2242</v>
      </c>
      <c r="AE1149" t="s">
        <v>706</v>
      </c>
      <c r="AF1149" t="s">
        <v>707</v>
      </c>
      <c r="AG1149" s="3">
        <v>96913</v>
      </c>
      <c r="AH1149" t="s">
        <v>121</v>
      </c>
      <c r="AJ1149" s="10">
        <v>16716473668</v>
      </c>
      <c r="AL1149" t="s">
        <v>2243</v>
      </c>
      <c r="AM1149" t="s">
        <v>734</v>
      </c>
      <c r="AN1149" t="s">
        <v>2244</v>
      </c>
      <c r="AO1149" t="s">
        <v>2245</v>
      </c>
      <c r="AP1149" t="s">
        <v>782</v>
      </c>
      <c r="AQ1149" t="s">
        <v>2246</v>
      </c>
      <c r="AR1149" t="s">
        <v>7589</v>
      </c>
      <c r="AS1149" t="s">
        <v>119</v>
      </c>
      <c r="AT1149" t="s">
        <v>120</v>
      </c>
      <c r="AU1149" s="3">
        <v>96950</v>
      </c>
      <c r="AV1149" t="s">
        <v>121</v>
      </c>
      <c r="AX1149">
        <v>16702330081</v>
      </c>
      <c r="AZ1149" t="s">
        <v>2248</v>
      </c>
      <c r="BA1149" t="s">
        <v>2249</v>
      </c>
      <c r="BB1149" t="s">
        <v>120</v>
      </c>
      <c r="BC1149" t="s">
        <v>2250</v>
      </c>
      <c r="BD1149" t="str">
        <f>"51-4121.00"</f>
        <v>51-4121.00</v>
      </c>
      <c r="BE1149" t="s">
        <v>1601</v>
      </c>
      <c r="BF1149" t="s">
        <v>7590</v>
      </c>
      <c r="BG1149" t="s">
        <v>6534</v>
      </c>
      <c r="BH1149">
        <v>20</v>
      </c>
      <c r="BI1149">
        <v>19</v>
      </c>
      <c r="BJ1149" s="1">
        <v>45667</v>
      </c>
      <c r="BK1149" s="1">
        <v>46031</v>
      </c>
      <c r="BL1149" s="1">
        <v>45667</v>
      </c>
      <c r="BM1149" s="1">
        <v>46031</v>
      </c>
      <c r="BN1149">
        <v>40</v>
      </c>
      <c r="BO1149">
        <v>0</v>
      </c>
      <c r="BP1149">
        <v>8</v>
      </c>
      <c r="BQ1149">
        <v>8</v>
      </c>
      <c r="BR1149">
        <v>8</v>
      </c>
      <c r="BS1149">
        <v>8</v>
      </c>
      <c r="BT1149">
        <v>8</v>
      </c>
      <c r="BU1149">
        <v>0</v>
      </c>
      <c r="BV1149" t="str">
        <f>"8:00 AM"</f>
        <v>8:00 AM</v>
      </c>
      <c r="BW1149" t="str">
        <f>"5:00 PM"</f>
        <v>5:00 PM</v>
      </c>
      <c r="BX1149" t="s">
        <v>133</v>
      </c>
      <c r="BY1149">
        <v>0</v>
      </c>
      <c r="BZ1149">
        <v>12</v>
      </c>
      <c r="CA1149" t="s">
        <v>115</v>
      </c>
      <c r="CC1149" t="s">
        <v>7591</v>
      </c>
      <c r="CD1149" t="s">
        <v>2253</v>
      </c>
      <c r="CF1149" t="s">
        <v>290</v>
      </c>
      <c r="CG1149" t="s">
        <v>120</v>
      </c>
      <c r="CH1149" s="3">
        <v>96952</v>
      </c>
      <c r="CI1149" s="4">
        <v>20.25</v>
      </c>
      <c r="CK1149" s="4">
        <v>30.38</v>
      </c>
      <c r="CM1149" t="s">
        <v>136</v>
      </c>
      <c r="CN1149" t="s">
        <v>7592</v>
      </c>
      <c r="CO1149" t="s">
        <v>137</v>
      </c>
      <c r="CQ1149" t="s">
        <v>115</v>
      </c>
      <c r="CR1149" t="s">
        <v>138</v>
      </c>
      <c r="CS1149" t="s">
        <v>138</v>
      </c>
      <c r="CT1149" t="s">
        <v>138</v>
      </c>
      <c r="CU1149" t="s">
        <v>139</v>
      </c>
      <c r="CV1149" t="s">
        <v>138</v>
      </c>
      <c r="CW1149" t="s">
        <v>138</v>
      </c>
      <c r="CX1149" t="s">
        <v>5655</v>
      </c>
      <c r="CY1149" s="10">
        <v>16716473668</v>
      </c>
      <c r="CZ1149" t="s">
        <v>2243</v>
      </c>
      <c r="DA1149" t="s">
        <v>139</v>
      </c>
      <c r="DB1149" t="s">
        <v>138</v>
      </c>
      <c r="DC1149" t="s">
        <v>115</v>
      </c>
    </row>
    <row r="1150" spans="1:112" ht="14.45" customHeight="1" x14ac:dyDescent="0.25">
      <c r="A1150" t="s">
        <v>9559</v>
      </c>
      <c r="B1150" t="s">
        <v>158</v>
      </c>
      <c r="C1150" s="1">
        <v>45610</v>
      </c>
      <c r="D1150" s="1">
        <v>45667</v>
      </c>
      <c r="E1150" t="s">
        <v>114</v>
      </c>
      <c r="G1150" t="s">
        <v>115</v>
      </c>
      <c r="H1150" t="s">
        <v>115</v>
      </c>
      <c r="I1150" t="s">
        <v>115</v>
      </c>
      <c r="J1150" t="s">
        <v>5569</v>
      </c>
      <c r="K1150" t="s">
        <v>5570</v>
      </c>
      <c r="L1150" t="s">
        <v>5571</v>
      </c>
      <c r="M1150" t="s">
        <v>2519</v>
      </c>
      <c r="N1150" t="s">
        <v>128</v>
      </c>
      <c r="O1150" t="s">
        <v>120</v>
      </c>
      <c r="P1150" s="3">
        <v>96950</v>
      </c>
      <c r="Q1150" t="s">
        <v>1652</v>
      </c>
      <c r="R1150" t="s">
        <v>120</v>
      </c>
      <c r="S1150" s="10">
        <v>16702880373</v>
      </c>
      <c r="U1150" t="s">
        <v>5572</v>
      </c>
      <c r="V1150">
        <v>811490</v>
      </c>
      <c r="W1150" t="s">
        <v>123</v>
      </c>
      <c r="Y1150" t="s">
        <v>2521</v>
      </c>
      <c r="Z1150" t="s">
        <v>2522</v>
      </c>
      <c r="AA1150" t="s">
        <v>5573</v>
      </c>
      <c r="AB1150" t="s">
        <v>126</v>
      </c>
      <c r="AC1150" t="s">
        <v>5571</v>
      </c>
      <c r="AD1150" t="s">
        <v>2519</v>
      </c>
      <c r="AE1150" t="s">
        <v>128</v>
      </c>
      <c r="AF1150" t="s">
        <v>120</v>
      </c>
      <c r="AG1150" s="3">
        <v>96950</v>
      </c>
      <c r="AH1150" t="s">
        <v>121</v>
      </c>
      <c r="AJ1150" s="10">
        <v>16702880373</v>
      </c>
      <c r="AL1150" t="s">
        <v>5574</v>
      </c>
      <c r="BD1150" t="str">
        <f>"51-6052.00"</f>
        <v>51-6052.00</v>
      </c>
      <c r="BE1150" t="s">
        <v>3323</v>
      </c>
      <c r="BF1150" t="s">
        <v>5575</v>
      </c>
      <c r="BG1150" t="s">
        <v>5576</v>
      </c>
      <c r="BH1150">
        <v>3</v>
      </c>
      <c r="BJ1150" s="1">
        <v>45658</v>
      </c>
      <c r="BK1150" s="1">
        <v>46022</v>
      </c>
      <c r="BN1150">
        <v>35</v>
      </c>
      <c r="BO1150">
        <v>0</v>
      </c>
      <c r="BP1150">
        <v>7</v>
      </c>
      <c r="BQ1150">
        <v>7</v>
      </c>
      <c r="BR1150">
        <v>7</v>
      </c>
      <c r="BS1150">
        <v>7</v>
      </c>
      <c r="BT1150">
        <v>7</v>
      </c>
      <c r="BU1150">
        <v>0</v>
      </c>
      <c r="BV1150" t="str">
        <f>"9:00 AM"</f>
        <v>9:00 AM</v>
      </c>
      <c r="BW1150" t="str">
        <f>"5:00 PM"</f>
        <v>5:00 PM</v>
      </c>
      <c r="BX1150" t="s">
        <v>240</v>
      </c>
      <c r="BY1150">
        <v>0</v>
      </c>
      <c r="BZ1150">
        <v>12</v>
      </c>
      <c r="CA1150" t="s">
        <v>115</v>
      </c>
      <c r="CC1150" t="s">
        <v>5577</v>
      </c>
      <c r="CD1150" t="s">
        <v>5578</v>
      </c>
      <c r="CE1150" t="s">
        <v>2519</v>
      </c>
      <c r="CF1150" t="s">
        <v>128</v>
      </c>
      <c r="CG1150" t="s">
        <v>120</v>
      </c>
      <c r="CH1150" s="3">
        <v>96950</v>
      </c>
      <c r="CI1150" s="4">
        <v>8.08</v>
      </c>
      <c r="CJ1150" s="4">
        <v>8.08</v>
      </c>
      <c r="CK1150" s="4">
        <v>12.12</v>
      </c>
      <c r="CL1150" s="4">
        <v>12.12</v>
      </c>
      <c r="CM1150" t="s">
        <v>136</v>
      </c>
      <c r="CN1150" t="s">
        <v>240</v>
      </c>
      <c r="CO1150" t="s">
        <v>137</v>
      </c>
      <c r="CQ1150" t="s">
        <v>115</v>
      </c>
      <c r="CR1150" t="s">
        <v>138</v>
      </c>
      <c r="CS1150" t="s">
        <v>139</v>
      </c>
      <c r="CT1150" t="s">
        <v>138</v>
      </c>
      <c r="CU1150" t="s">
        <v>139</v>
      </c>
      <c r="CV1150" t="s">
        <v>138</v>
      </c>
      <c r="CW1150" t="s">
        <v>139</v>
      </c>
      <c r="CX1150" t="s">
        <v>139</v>
      </c>
      <c r="CY1150" s="10">
        <v>16702880373</v>
      </c>
      <c r="CZ1150" t="s">
        <v>5574</v>
      </c>
      <c r="DA1150" t="s">
        <v>139</v>
      </c>
      <c r="DB1150" t="s">
        <v>138</v>
      </c>
      <c r="DC1150" t="s">
        <v>115</v>
      </c>
    </row>
    <row r="1151" spans="1:112" ht="14.45" customHeight="1" x14ac:dyDescent="0.25">
      <c r="A1151" t="s">
        <v>11319</v>
      </c>
      <c r="B1151" t="s">
        <v>158</v>
      </c>
      <c r="C1151" s="1">
        <v>45600</v>
      </c>
      <c r="D1151" s="1">
        <v>45667</v>
      </c>
      <c r="E1151" t="s">
        <v>114</v>
      </c>
      <c r="G1151" t="s">
        <v>115</v>
      </c>
      <c r="H1151" t="s">
        <v>115</v>
      </c>
      <c r="I1151" t="s">
        <v>115</v>
      </c>
      <c r="J1151" t="s">
        <v>6443</v>
      </c>
      <c r="K1151" t="s">
        <v>6444</v>
      </c>
      <c r="L1151" t="s">
        <v>1270</v>
      </c>
      <c r="N1151" t="s">
        <v>128</v>
      </c>
      <c r="O1151" t="s">
        <v>120</v>
      </c>
      <c r="P1151" s="3">
        <v>96950</v>
      </c>
      <c r="Q1151" t="s">
        <v>121</v>
      </c>
      <c r="S1151" s="10">
        <v>16709893291</v>
      </c>
      <c r="U1151" t="s">
        <v>1271</v>
      </c>
      <c r="V1151">
        <v>56179</v>
      </c>
      <c r="W1151" t="s">
        <v>123</v>
      </c>
      <c r="Y1151" t="s">
        <v>1272</v>
      </c>
      <c r="Z1151" t="s">
        <v>1273</v>
      </c>
      <c r="AA1151" t="s">
        <v>1274</v>
      </c>
      <c r="AB1151" t="s">
        <v>1275</v>
      </c>
      <c r="AC1151" t="s">
        <v>1276</v>
      </c>
      <c r="AE1151" t="s">
        <v>128</v>
      </c>
      <c r="AF1151" t="s">
        <v>120</v>
      </c>
      <c r="AG1151" s="3">
        <v>96950</v>
      </c>
      <c r="AH1151" t="s">
        <v>121</v>
      </c>
      <c r="AJ1151" s="10">
        <v>16709893291</v>
      </c>
      <c r="AL1151" t="s">
        <v>1277</v>
      </c>
      <c r="BD1151" t="str">
        <f>"49-9071.00"</f>
        <v>49-9071.00</v>
      </c>
      <c r="BE1151" t="s">
        <v>169</v>
      </c>
      <c r="BF1151" t="s">
        <v>6445</v>
      </c>
      <c r="BG1151" t="s">
        <v>1469</v>
      </c>
      <c r="BH1151">
        <v>15</v>
      </c>
      <c r="BJ1151" s="1">
        <v>45658</v>
      </c>
      <c r="BK1151" s="1">
        <v>46022</v>
      </c>
      <c r="BN1151">
        <v>40</v>
      </c>
      <c r="BO1151">
        <v>0</v>
      </c>
      <c r="BP1151">
        <v>8</v>
      </c>
      <c r="BQ1151">
        <v>8</v>
      </c>
      <c r="BR1151">
        <v>8</v>
      </c>
      <c r="BS1151">
        <v>8</v>
      </c>
      <c r="BT1151">
        <v>8</v>
      </c>
      <c r="BU1151">
        <v>0</v>
      </c>
      <c r="BV1151" t="str">
        <f>"8:00 AM"</f>
        <v>8:00 AM</v>
      </c>
      <c r="BW1151" t="str">
        <f>"5:00 PM"</f>
        <v>5:00 PM</v>
      </c>
      <c r="BX1151" t="s">
        <v>133</v>
      </c>
      <c r="BY1151">
        <v>0</v>
      </c>
      <c r="BZ1151">
        <v>12</v>
      </c>
      <c r="CA1151" t="s">
        <v>115</v>
      </c>
      <c r="CC1151" t="s">
        <v>6446</v>
      </c>
      <c r="CD1151" t="s">
        <v>6447</v>
      </c>
      <c r="CF1151" t="s">
        <v>119</v>
      </c>
      <c r="CG1151" t="s">
        <v>120</v>
      </c>
      <c r="CH1151" s="3">
        <v>96950</v>
      </c>
      <c r="CI1151" s="4">
        <v>9.75</v>
      </c>
      <c r="CJ1151" s="4">
        <v>9.8000000000000007</v>
      </c>
      <c r="CK1151" s="4">
        <v>14.63</v>
      </c>
      <c r="CL1151" s="4">
        <v>14.7</v>
      </c>
      <c r="CM1151" t="s">
        <v>136</v>
      </c>
      <c r="CN1151" t="s">
        <v>139</v>
      </c>
      <c r="CO1151" t="s">
        <v>137</v>
      </c>
      <c r="CQ1151" t="s">
        <v>115</v>
      </c>
      <c r="CR1151" t="s">
        <v>138</v>
      </c>
      <c r="CS1151" t="s">
        <v>138</v>
      </c>
      <c r="CT1151" t="s">
        <v>138</v>
      </c>
      <c r="CU1151" t="s">
        <v>139</v>
      </c>
      <c r="CV1151" t="s">
        <v>138</v>
      </c>
      <c r="CW1151" t="s">
        <v>138</v>
      </c>
      <c r="CX1151" s="2" t="s">
        <v>1281</v>
      </c>
      <c r="CY1151" s="10">
        <v>16709893291</v>
      </c>
      <c r="CZ1151" t="s">
        <v>1277</v>
      </c>
      <c r="DA1151" t="s">
        <v>139</v>
      </c>
      <c r="DB1151" t="s">
        <v>138</v>
      </c>
      <c r="DC1151" t="s">
        <v>115</v>
      </c>
    </row>
    <row r="1152" spans="1:112" ht="14.45" customHeight="1" x14ac:dyDescent="0.25">
      <c r="A1152" t="s">
        <v>12009</v>
      </c>
      <c r="B1152" t="s">
        <v>248</v>
      </c>
      <c r="C1152" s="1">
        <v>45609</v>
      </c>
      <c r="D1152" s="1">
        <v>45667</v>
      </c>
      <c r="E1152" t="s">
        <v>114</v>
      </c>
      <c r="G1152" t="s">
        <v>115</v>
      </c>
      <c r="H1152" t="s">
        <v>115</v>
      </c>
      <c r="I1152" t="s">
        <v>115</v>
      </c>
      <c r="J1152" t="s">
        <v>8475</v>
      </c>
      <c r="K1152" t="s">
        <v>8476</v>
      </c>
      <c r="L1152" t="s">
        <v>12010</v>
      </c>
      <c r="M1152" t="s">
        <v>6794</v>
      </c>
      <c r="N1152" t="s">
        <v>128</v>
      </c>
      <c r="O1152" t="s">
        <v>120</v>
      </c>
      <c r="P1152" s="3">
        <v>96950</v>
      </c>
      <c r="Q1152" t="s">
        <v>121</v>
      </c>
      <c r="R1152" t="s">
        <v>1287</v>
      </c>
      <c r="S1152" s="10">
        <v>16704832288</v>
      </c>
      <c r="U1152" t="s">
        <v>8478</v>
      </c>
      <c r="V1152">
        <v>56152</v>
      </c>
      <c r="W1152" t="s">
        <v>123</v>
      </c>
      <c r="Y1152" t="s">
        <v>8479</v>
      </c>
      <c r="Z1152" t="s">
        <v>1874</v>
      </c>
      <c r="AA1152" t="s">
        <v>139</v>
      </c>
      <c r="AB1152" t="s">
        <v>7333</v>
      </c>
      <c r="AC1152" t="s">
        <v>12010</v>
      </c>
      <c r="AD1152" t="s">
        <v>6794</v>
      </c>
      <c r="AE1152" t="s">
        <v>128</v>
      </c>
      <c r="AF1152" t="s">
        <v>120</v>
      </c>
      <c r="AG1152" s="3">
        <v>96950</v>
      </c>
      <c r="AH1152" t="s">
        <v>121</v>
      </c>
      <c r="AI1152" t="s">
        <v>1287</v>
      </c>
      <c r="AJ1152" s="10">
        <v>16704832288</v>
      </c>
      <c r="AL1152" t="s">
        <v>8481</v>
      </c>
      <c r="BD1152" t="str">
        <f>"39-7011.00"</f>
        <v>39-7011.00</v>
      </c>
      <c r="BE1152" t="s">
        <v>719</v>
      </c>
      <c r="BF1152" t="s">
        <v>8482</v>
      </c>
      <c r="BG1152" t="s">
        <v>721</v>
      </c>
      <c r="BH1152">
        <v>2</v>
      </c>
      <c r="BI1152">
        <v>2</v>
      </c>
      <c r="BJ1152" s="1">
        <v>45610</v>
      </c>
      <c r="BK1152" s="1">
        <v>45930</v>
      </c>
      <c r="BL1152" s="1">
        <v>45667</v>
      </c>
      <c r="BM1152" s="1">
        <v>45930</v>
      </c>
      <c r="BN1152">
        <v>35</v>
      </c>
      <c r="BO1152">
        <v>0</v>
      </c>
      <c r="BP1152">
        <v>7</v>
      </c>
      <c r="BQ1152">
        <v>7</v>
      </c>
      <c r="BR1152">
        <v>7</v>
      </c>
      <c r="BS1152">
        <v>7</v>
      </c>
      <c r="BT1152">
        <v>7</v>
      </c>
      <c r="BU1152">
        <v>0</v>
      </c>
      <c r="BV1152" t="str">
        <f>"8:00 AM"</f>
        <v>8:00 AM</v>
      </c>
      <c r="BW1152" t="str">
        <f>"4:00 PM"</f>
        <v>4:00 PM</v>
      </c>
      <c r="BX1152" t="s">
        <v>240</v>
      </c>
      <c r="BY1152">
        <v>0</v>
      </c>
      <c r="BZ1152">
        <v>12</v>
      </c>
      <c r="CA1152" t="s">
        <v>115</v>
      </c>
      <c r="CC1152" s="2" t="s">
        <v>8483</v>
      </c>
      <c r="CD1152" t="s">
        <v>12011</v>
      </c>
      <c r="CE1152" t="s">
        <v>6794</v>
      </c>
      <c r="CF1152" t="s">
        <v>128</v>
      </c>
      <c r="CG1152" t="s">
        <v>120</v>
      </c>
      <c r="CH1152" s="3">
        <v>96950</v>
      </c>
      <c r="CI1152" s="4">
        <v>10.43</v>
      </c>
      <c r="CJ1152" s="4">
        <v>11</v>
      </c>
      <c r="CK1152" s="4">
        <v>15.64</v>
      </c>
      <c r="CL1152" s="4">
        <v>16.5</v>
      </c>
      <c r="CM1152" t="s">
        <v>136</v>
      </c>
      <c r="CN1152" t="s">
        <v>139</v>
      </c>
      <c r="CO1152" t="s">
        <v>137</v>
      </c>
      <c r="CQ1152" t="s">
        <v>115</v>
      </c>
      <c r="CR1152" t="s">
        <v>138</v>
      </c>
      <c r="CS1152" t="s">
        <v>138</v>
      </c>
      <c r="CT1152" t="s">
        <v>138</v>
      </c>
      <c r="CU1152" t="s">
        <v>139</v>
      </c>
      <c r="CV1152" t="s">
        <v>138</v>
      </c>
      <c r="CW1152" t="s">
        <v>139</v>
      </c>
      <c r="CX1152" t="s">
        <v>1316</v>
      </c>
      <c r="CY1152" s="10">
        <v>16704832288</v>
      </c>
      <c r="CZ1152" t="s">
        <v>8481</v>
      </c>
      <c r="DA1152" t="s">
        <v>139</v>
      </c>
      <c r="DB1152" t="s">
        <v>138</v>
      </c>
      <c r="DC1152" t="s">
        <v>115</v>
      </c>
    </row>
    <row r="1153" spans="1:112" ht="14.45" customHeight="1" x14ac:dyDescent="0.25">
      <c r="A1153" t="s">
        <v>12441</v>
      </c>
      <c r="B1153" t="s">
        <v>158</v>
      </c>
      <c r="C1153" s="1">
        <v>45644</v>
      </c>
      <c r="D1153" s="1">
        <v>45667</v>
      </c>
      <c r="E1153" t="s">
        <v>114</v>
      </c>
      <c r="G1153" t="s">
        <v>115</v>
      </c>
      <c r="H1153" t="s">
        <v>115</v>
      </c>
      <c r="I1153" t="s">
        <v>115</v>
      </c>
      <c r="J1153" t="s">
        <v>12442</v>
      </c>
      <c r="K1153" t="s">
        <v>12442</v>
      </c>
      <c r="L1153" t="s">
        <v>3415</v>
      </c>
      <c r="M1153" t="s">
        <v>2263</v>
      </c>
      <c r="N1153" t="s">
        <v>145</v>
      </c>
      <c r="O1153" t="s">
        <v>120</v>
      </c>
      <c r="P1153" s="3">
        <v>96951</v>
      </c>
      <c r="Q1153" t="s">
        <v>121</v>
      </c>
      <c r="S1153" s="10">
        <v>16707850100</v>
      </c>
      <c r="U1153" t="s">
        <v>3416</v>
      </c>
      <c r="V1153">
        <v>722511</v>
      </c>
      <c r="W1153" t="s">
        <v>123</v>
      </c>
      <c r="Y1153" t="s">
        <v>8738</v>
      </c>
      <c r="Z1153" t="s">
        <v>2808</v>
      </c>
      <c r="AA1153" t="s">
        <v>12443</v>
      </c>
      <c r="AB1153" t="s">
        <v>1275</v>
      </c>
      <c r="AC1153" t="s">
        <v>3415</v>
      </c>
      <c r="AD1153" t="s">
        <v>2263</v>
      </c>
      <c r="AE1153" t="s">
        <v>145</v>
      </c>
      <c r="AF1153" t="s">
        <v>120</v>
      </c>
      <c r="AG1153" s="3">
        <v>96951</v>
      </c>
      <c r="AH1153" t="s">
        <v>121</v>
      </c>
      <c r="AJ1153" s="10">
        <v>16707850100</v>
      </c>
      <c r="AL1153" t="s">
        <v>3419</v>
      </c>
      <c r="BD1153" t="str">
        <f>"51-3011.00"</f>
        <v>51-3011.00</v>
      </c>
      <c r="BE1153" t="s">
        <v>462</v>
      </c>
      <c r="BF1153" t="s">
        <v>12444</v>
      </c>
      <c r="BG1153" t="s">
        <v>464</v>
      </c>
      <c r="BH1153">
        <v>4</v>
      </c>
      <c r="BJ1153" s="1">
        <v>45726</v>
      </c>
      <c r="BK1153" s="1">
        <v>46090</v>
      </c>
      <c r="BN1153">
        <v>35</v>
      </c>
      <c r="BO1153">
        <v>0</v>
      </c>
      <c r="BP1153">
        <v>7</v>
      </c>
      <c r="BQ1153">
        <v>7</v>
      </c>
      <c r="BR1153">
        <v>7</v>
      </c>
      <c r="BS1153">
        <v>7</v>
      </c>
      <c r="BT1153">
        <v>7</v>
      </c>
      <c r="BU1153">
        <v>0</v>
      </c>
      <c r="BV1153" t="str">
        <f>"8:00 AM"</f>
        <v>8:00 AM</v>
      </c>
      <c r="BW1153" t="str">
        <f>"5:00 PM"</f>
        <v>5:00 PM</v>
      </c>
      <c r="BX1153" t="s">
        <v>133</v>
      </c>
      <c r="BY1153">
        <v>0</v>
      </c>
      <c r="BZ1153">
        <v>12</v>
      </c>
      <c r="CA1153" t="s">
        <v>115</v>
      </c>
      <c r="CC1153" t="s">
        <v>12445</v>
      </c>
      <c r="CD1153" t="s">
        <v>3415</v>
      </c>
      <c r="CE1153" t="s">
        <v>2263</v>
      </c>
      <c r="CF1153" t="s">
        <v>145</v>
      </c>
      <c r="CG1153" t="s">
        <v>120</v>
      </c>
      <c r="CH1153" s="3">
        <v>96951</v>
      </c>
      <c r="CI1153" s="4">
        <v>8.64</v>
      </c>
      <c r="CJ1153" s="4">
        <v>8.64</v>
      </c>
      <c r="CK1153" s="4">
        <v>12.96</v>
      </c>
      <c r="CL1153" s="4">
        <v>12.96</v>
      </c>
      <c r="CM1153" t="s">
        <v>136</v>
      </c>
      <c r="CN1153" t="s">
        <v>139</v>
      </c>
      <c r="CO1153" t="s">
        <v>137</v>
      </c>
      <c r="CQ1153" t="s">
        <v>115</v>
      </c>
      <c r="CR1153" t="s">
        <v>138</v>
      </c>
      <c r="CS1153" t="s">
        <v>139</v>
      </c>
      <c r="CT1153" t="s">
        <v>138</v>
      </c>
      <c r="CU1153" t="s">
        <v>139</v>
      </c>
      <c r="CV1153" t="s">
        <v>138</v>
      </c>
      <c r="CW1153" t="s">
        <v>139</v>
      </c>
      <c r="CX1153" t="s">
        <v>139</v>
      </c>
      <c r="CY1153" s="10">
        <v>16707850100</v>
      </c>
      <c r="CZ1153" t="s">
        <v>3423</v>
      </c>
      <c r="DA1153" t="s">
        <v>139</v>
      </c>
      <c r="DB1153" t="s">
        <v>138</v>
      </c>
      <c r="DC1153" t="s">
        <v>115</v>
      </c>
    </row>
    <row r="1154" spans="1:112" ht="14.45" customHeight="1" x14ac:dyDescent="0.25">
      <c r="A1154" t="s">
        <v>12721</v>
      </c>
      <c r="B1154" t="s">
        <v>158</v>
      </c>
      <c r="C1154" s="1">
        <v>45635</v>
      </c>
      <c r="D1154" s="1">
        <v>45667</v>
      </c>
      <c r="E1154" t="s">
        <v>114</v>
      </c>
      <c r="G1154" t="s">
        <v>115</v>
      </c>
      <c r="H1154" t="s">
        <v>115</v>
      </c>
      <c r="I1154" t="s">
        <v>115</v>
      </c>
      <c r="J1154" t="s">
        <v>3125</v>
      </c>
      <c r="L1154" t="s">
        <v>3126</v>
      </c>
      <c r="N1154" t="s">
        <v>128</v>
      </c>
      <c r="O1154" t="s">
        <v>120</v>
      </c>
      <c r="P1154" s="3">
        <v>96950</v>
      </c>
      <c r="Q1154" t="s">
        <v>121</v>
      </c>
      <c r="S1154" s="10">
        <v>16707880047</v>
      </c>
      <c r="U1154" t="s">
        <v>3127</v>
      </c>
      <c r="V1154">
        <v>71132</v>
      </c>
      <c r="W1154" t="s">
        <v>123</v>
      </c>
      <c r="Y1154" t="s">
        <v>3128</v>
      </c>
      <c r="Z1154" t="s">
        <v>3129</v>
      </c>
      <c r="AA1154" t="s">
        <v>3130</v>
      </c>
      <c r="AB1154" t="s">
        <v>3131</v>
      </c>
      <c r="AC1154" t="s">
        <v>3132</v>
      </c>
      <c r="AE1154" t="s">
        <v>128</v>
      </c>
      <c r="AF1154" t="s">
        <v>120</v>
      </c>
      <c r="AG1154" s="3">
        <v>96950</v>
      </c>
      <c r="AH1154" t="s">
        <v>121</v>
      </c>
      <c r="AJ1154" s="10">
        <v>16707880047</v>
      </c>
      <c r="AL1154" t="s">
        <v>3133</v>
      </c>
      <c r="BD1154" t="str">
        <f>"27-1027.00"</f>
        <v>27-1027.00</v>
      </c>
      <c r="BE1154" t="s">
        <v>3134</v>
      </c>
      <c r="BF1154" t="s">
        <v>3135</v>
      </c>
      <c r="BG1154" t="s">
        <v>3136</v>
      </c>
      <c r="BH1154">
        <v>2</v>
      </c>
      <c r="BJ1154" s="1">
        <v>45641</v>
      </c>
      <c r="BK1154" s="1">
        <v>45961</v>
      </c>
      <c r="BN1154">
        <v>35</v>
      </c>
      <c r="BO1154">
        <v>7</v>
      </c>
      <c r="BP1154">
        <v>0</v>
      </c>
      <c r="BQ1154">
        <v>0</v>
      </c>
      <c r="BR1154">
        <v>7</v>
      </c>
      <c r="BS1154">
        <v>7</v>
      </c>
      <c r="BT1154">
        <v>7</v>
      </c>
      <c r="BU1154">
        <v>7</v>
      </c>
      <c r="BV1154" t="str">
        <f>"9:00 AM"</f>
        <v>9:00 AM</v>
      </c>
      <c r="BW1154" t="str">
        <f>"6:00 PM"</f>
        <v>6:00 PM</v>
      </c>
      <c r="BX1154" t="s">
        <v>240</v>
      </c>
      <c r="BY1154">
        <v>0</v>
      </c>
      <c r="BZ1154">
        <v>6</v>
      </c>
      <c r="CA1154" t="s">
        <v>115</v>
      </c>
      <c r="CC1154" t="s">
        <v>12722</v>
      </c>
      <c r="CD1154" t="s">
        <v>320</v>
      </c>
      <c r="CF1154" t="s">
        <v>128</v>
      </c>
      <c r="CG1154" t="s">
        <v>120</v>
      </c>
      <c r="CH1154" s="3">
        <v>96950</v>
      </c>
      <c r="CI1154" s="4">
        <v>20.67</v>
      </c>
      <c r="CJ1154" s="4">
        <v>20.67</v>
      </c>
      <c r="CK1154" s="4">
        <v>0</v>
      </c>
      <c r="CL1154" s="4">
        <v>0</v>
      </c>
      <c r="CM1154" t="s">
        <v>136</v>
      </c>
      <c r="CN1154" t="s">
        <v>240</v>
      </c>
      <c r="CO1154" t="s">
        <v>137</v>
      </c>
      <c r="CQ1154" t="s">
        <v>115</v>
      </c>
      <c r="CR1154" t="s">
        <v>138</v>
      </c>
      <c r="CS1154" t="s">
        <v>139</v>
      </c>
      <c r="CT1154" t="s">
        <v>139</v>
      </c>
      <c r="CU1154" t="s">
        <v>139</v>
      </c>
      <c r="CV1154" t="s">
        <v>138</v>
      </c>
      <c r="CW1154" t="s">
        <v>139</v>
      </c>
      <c r="CX1154" t="s">
        <v>3138</v>
      </c>
      <c r="CY1154" s="10">
        <v>16707880047</v>
      </c>
      <c r="CZ1154" t="s">
        <v>3133</v>
      </c>
      <c r="DA1154" t="s">
        <v>139</v>
      </c>
      <c r="DB1154" t="s">
        <v>138</v>
      </c>
      <c r="DC1154" t="s">
        <v>115</v>
      </c>
      <c r="DD1154" t="s">
        <v>3128</v>
      </c>
      <c r="DE1154" t="s">
        <v>3129</v>
      </c>
      <c r="DF1154" t="s">
        <v>1759</v>
      </c>
      <c r="DG1154" t="s">
        <v>3125</v>
      </c>
      <c r="DH1154" t="s">
        <v>3133</v>
      </c>
    </row>
    <row r="1155" spans="1:112" ht="14.45" customHeight="1" x14ac:dyDescent="0.25">
      <c r="A1155" t="s">
        <v>13116</v>
      </c>
      <c r="B1155" t="s">
        <v>248</v>
      </c>
      <c r="C1155" s="1">
        <v>45616</v>
      </c>
      <c r="D1155" s="1">
        <v>45667</v>
      </c>
      <c r="E1155" t="s">
        <v>210</v>
      </c>
      <c r="F1155" s="1">
        <v>45715</v>
      </c>
      <c r="G1155" t="s">
        <v>115</v>
      </c>
      <c r="H1155" t="s">
        <v>115</v>
      </c>
      <c r="I1155" t="s">
        <v>115</v>
      </c>
      <c r="J1155" t="s">
        <v>3583</v>
      </c>
      <c r="K1155" t="s">
        <v>3584</v>
      </c>
      <c r="L1155" t="s">
        <v>3585</v>
      </c>
      <c r="M1155" t="s">
        <v>3586</v>
      </c>
      <c r="N1155" t="s">
        <v>119</v>
      </c>
      <c r="O1155" t="s">
        <v>120</v>
      </c>
      <c r="P1155" s="3">
        <v>96950</v>
      </c>
      <c r="Q1155" t="s">
        <v>121</v>
      </c>
      <c r="R1155" t="s">
        <v>119</v>
      </c>
      <c r="S1155" s="10">
        <v>16702882288</v>
      </c>
      <c r="T1155">
        <v>106</v>
      </c>
      <c r="U1155" t="s">
        <v>3587</v>
      </c>
      <c r="V1155">
        <v>444140</v>
      </c>
      <c r="W1155" t="s">
        <v>123</v>
      </c>
      <c r="Y1155" t="s">
        <v>4528</v>
      </c>
      <c r="Z1155" t="s">
        <v>4529</v>
      </c>
      <c r="AA1155" t="s">
        <v>139</v>
      </c>
      <c r="AB1155" t="s">
        <v>6968</v>
      </c>
      <c r="AC1155" t="s">
        <v>3585</v>
      </c>
      <c r="AD1155" t="s">
        <v>6969</v>
      </c>
      <c r="AE1155" t="s">
        <v>119</v>
      </c>
      <c r="AF1155" t="s">
        <v>120</v>
      </c>
      <c r="AG1155" s="3">
        <v>96950</v>
      </c>
      <c r="AH1155" t="s">
        <v>121</v>
      </c>
      <c r="AI1155" t="s">
        <v>119</v>
      </c>
      <c r="AJ1155" s="10">
        <v>16702882288</v>
      </c>
      <c r="AK1155">
        <v>106</v>
      </c>
      <c r="AL1155" t="s">
        <v>3590</v>
      </c>
      <c r="BD1155" t="str">
        <f>"53-3033.00"</f>
        <v>53-3033.00</v>
      </c>
      <c r="BE1155" t="s">
        <v>1825</v>
      </c>
      <c r="BF1155" t="s">
        <v>6970</v>
      </c>
      <c r="BG1155" t="s">
        <v>6971</v>
      </c>
      <c r="BH1155">
        <v>1</v>
      </c>
      <c r="BI1155">
        <v>1</v>
      </c>
      <c r="BJ1155" s="1">
        <v>45717</v>
      </c>
      <c r="BK1155" s="1">
        <v>46081</v>
      </c>
      <c r="BL1155" s="1">
        <v>45717</v>
      </c>
      <c r="BM1155" s="1">
        <v>46081</v>
      </c>
      <c r="BN1155">
        <v>40</v>
      </c>
      <c r="BO1155">
        <v>0</v>
      </c>
      <c r="BP1155">
        <v>7</v>
      </c>
      <c r="BQ1155">
        <v>6.5</v>
      </c>
      <c r="BR1155">
        <v>6.5</v>
      </c>
      <c r="BS1155">
        <v>6.5</v>
      </c>
      <c r="BT1155">
        <v>6.5</v>
      </c>
      <c r="BU1155">
        <v>7</v>
      </c>
      <c r="BV1155" t="str">
        <f>"8:00 AM"</f>
        <v>8:00 AM</v>
      </c>
      <c r="BW1155" t="str">
        <f>"5:00 PM"</f>
        <v>5:00 PM</v>
      </c>
      <c r="BX1155" t="s">
        <v>240</v>
      </c>
      <c r="BY1155">
        <v>0</v>
      </c>
      <c r="BZ1155">
        <v>12</v>
      </c>
      <c r="CA1155" t="s">
        <v>115</v>
      </c>
      <c r="CC1155" t="s">
        <v>13117</v>
      </c>
      <c r="CD1155" t="s">
        <v>3585</v>
      </c>
      <c r="CE1155" t="s">
        <v>3586</v>
      </c>
      <c r="CF1155" t="s">
        <v>119</v>
      </c>
      <c r="CG1155" t="s">
        <v>120</v>
      </c>
      <c r="CH1155" s="3">
        <v>96950</v>
      </c>
      <c r="CI1155" s="4">
        <v>8.15</v>
      </c>
      <c r="CJ1155" s="4">
        <v>9</v>
      </c>
      <c r="CK1155" s="4">
        <v>12.23</v>
      </c>
      <c r="CL1155" s="4">
        <v>13.5</v>
      </c>
      <c r="CM1155" t="s">
        <v>136</v>
      </c>
      <c r="CN1155" t="s">
        <v>139</v>
      </c>
      <c r="CO1155" t="s">
        <v>137</v>
      </c>
      <c r="CQ1155" t="s">
        <v>115</v>
      </c>
      <c r="CR1155" t="s">
        <v>138</v>
      </c>
      <c r="CS1155" t="s">
        <v>139</v>
      </c>
      <c r="CT1155" t="s">
        <v>138</v>
      </c>
      <c r="CU1155" t="s">
        <v>139</v>
      </c>
      <c r="CV1155" t="s">
        <v>138</v>
      </c>
      <c r="CW1155" t="s">
        <v>138</v>
      </c>
      <c r="CX1155" t="s">
        <v>3594</v>
      </c>
      <c r="CY1155" s="10">
        <v>16702882288</v>
      </c>
      <c r="CZ1155" t="s">
        <v>3590</v>
      </c>
      <c r="DA1155" t="s">
        <v>139</v>
      </c>
      <c r="DB1155" t="s">
        <v>138</v>
      </c>
      <c r="DC1155" t="s">
        <v>115</v>
      </c>
    </row>
    <row r="1156" spans="1:112" ht="14.45" customHeight="1" x14ac:dyDescent="0.25">
      <c r="A1156" t="s">
        <v>13189</v>
      </c>
      <c r="B1156" t="s">
        <v>248</v>
      </c>
      <c r="C1156" s="1">
        <v>45609</v>
      </c>
      <c r="D1156" s="1">
        <v>45667</v>
      </c>
      <c r="E1156" t="s">
        <v>114</v>
      </c>
      <c r="G1156" t="s">
        <v>115</v>
      </c>
      <c r="H1156" t="s">
        <v>115</v>
      </c>
      <c r="I1156" t="s">
        <v>115</v>
      </c>
      <c r="J1156" t="s">
        <v>8475</v>
      </c>
      <c r="K1156" t="s">
        <v>13190</v>
      </c>
      <c r="L1156" t="s">
        <v>12010</v>
      </c>
      <c r="M1156" t="s">
        <v>6794</v>
      </c>
      <c r="N1156" t="s">
        <v>128</v>
      </c>
      <c r="O1156" t="s">
        <v>120</v>
      </c>
      <c r="P1156" s="3">
        <v>96950</v>
      </c>
      <c r="Q1156" t="s">
        <v>121</v>
      </c>
      <c r="R1156" t="s">
        <v>1287</v>
      </c>
      <c r="S1156" s="10">
        <v>16704832288</v>
      </c>
      <c r="U1156" t="s">
        <v>8478</v>
      </c>
      <c r="V1156">
        <v>721191</v>
      </c>
      <c r="W1156" t="s">
        <v>123</v>
      </c>
      <c r="Y1156" t="s">
        <v>8479</v>
      </c>
      <c r="Z1156" t="s">
        <v>1874</v>
      </c>
      <c r="AA1156" t="s">
        <v>139</v>
      </c>
      <c r="AB1156" t="s">
        <v>7333</v>
      </c>
      <c r="AC1156" t="s">
        <v>13191</v>
      </c>
      <c r="AD1156" t="s">
        <v>6794</v>
      </c>
      <c r="AE1156" t="s">
        <v>128</v>
      </c>
      <c r="AF1156" t="s">
        <v>120</v>
      </c>
      <c r="AG1156" s="3">
        <v>96950</v>
      </c>
      <c r="AH1156" t="s">
        <v>121</v>
      </c>
      <c r="AI1156" t="s">
        <v>1287</v>
      </c>
      <c r="AJ1156" s="10">
        <v>16704832288</v>
      </c>
      <c r="AL1156" t="s">
        <v>8481</v>
      </c>
      <c r="BD1156" t="str">
        <f>"49-9071.00"</f>
        <v>49-9071.00</v>
      </c>
      <c r="BE1156" t="s">
        <v>169</v>
      </c>
      <c r="BF1156" t="s">
        <v>13192</v>
      </c>
      <c r="BG1156" t="s">
        <v>2872</v>
      </c>
      <c r="BH1156">
        <v>2</v>
      </c>
      <c r="BI1156">
        <v>2</v>
      </c>
      <c r="BJ1156" s="1">
        <v>45621</v>
      </c>
      <c r="BK1156" s="1">
        <v>45930</v>
      </c>
      <c r="BL1156" s="1">
        <v>45667</v>
      </c>
      <c r="BM1156" s="1">
        <v>45930</v>
      </c>
      <c r="BN1156">
        <v>35</v>
      </c>
      <c r="BO1156">
        <v>0</v>
      </c>
      <c r="BP1156">
        <v>7</v>
      </c>
      <c r="BQ1156">
        <v>7</v>
      </c>
      <c r="BR1156">
        <v>7</v>
      </c>
      <c r="BS1156">
        <v>7</v>
      </c>
      <c r="BT1156">
        <v>7</v>
      </c>
      <c r="BU1156">
        <v>0</v>
      </c>
      <c r="BV1156" t="str">
        <f>"8:00 AM"</f>
        <v>8:00 AM</v>
      </c>
      <c r="BW1156" t="str">
        <f>"4:00 PM"</f>
        <v>4:00 PM</v>
      </c>
      <c r="BX1156" t="s">
        <v>240</v>
      </c>
      <c r="BY1156">
        <v>0</v>
      </c>
      <c r="BZ1156">
        <v>12</v>
      </c>
      <c r="CA1156" t="s">
        <v>115</v>
      </c>
      <c r="CC1156" t="s">
        <v>13193</v>
      </c>
      <c r="CD1156" t="s">
        <v>12011</v>
      </c>
      <c r="CE1156" t="s">
        <v>6794</v>
      </c>
      <c r="CF1156" t="s">
        <v>128</v>
      </c>
      <c r="CG1156" t="s">
        <v>120</v>
      </c>
      <c r="CH1156" s="3">
        <v>96950</v>
      </c>
      <c r="CI1156" s="4">
        <v>9.75</v>
      </c>
      <c r="CJ1156" s="4">
        <v>10</v>
      </c>
      <c r="CK1156" s="4">
        <v>14.62</v>
      </c>
      <c r="CL1156" s="4">
        <v>15</v>
      </c>
      <c r="CM1156" t="s">
        <v>136</v>
      </c>
      <c r="CN1156" t="s">
        <v>139</v>
      </c>
      <c r="CO1156" t="s">
        <v>137</v>
      </c>
      <c r="CQ1156" t="s">
        <v>115</v>
      </c>
      <c r="CR1156" t="s">
        <v>138</v>
      </c>
      <c r="CS1156" t="s">
        <v>138</v>
      </c>
      <c r="CT1156" t="s">
        <v>138</v>
      </c>
      <c r="CU1156" t="s">
        <v>139</v>
      </c>
      <c r="CV1156" t="s">
        <v>138</v>
      </c>
      <c r="CW1156" t="s">
        <v>139</v>
      </c>
      <c r="CX1156" t="s">
        <v>1297</v>
      </c>
      <c r="CY1156" s="10">
        <v>16704832288</v>
      </c>
      <c r="CZ1156" t="s">
        <v>8481</v>
      </c>
      <c r="DA1156" t="s">
        <v>139</v>
      </c>
      <c r="DB1156" t="s">
        <v>138</v>
      </c>
      <c r="DC1156" t="s">
        <v>115</v>
      </c>
    </row>
    <row r="1157" spans="1:112" ht="14.45" customHeight="1" x14ac:dyDescent="0.25">
      <c r="A1157" t="s">
        <v>13922</v>
      </c>
      <c r="B1157" t="s">
        <v>158</v>
      </c>
      <c r="C1157" s="1">
        <v>45635</v>
      </c>
      <c r="D1157" s="1">
        <v>45667</v>
      </c>
      <c r="E1157" t="s">
        <v>114</v>
      </c>
      <c r="F1157" s="1">
        <v>45635</v>
      </c>
      <c r="G1157" t="s">
        <v>115</v>
      </c>
      <c r="H1157" t="s">
        <v>115</v>
      </c>
      <c r="I1157" t="s">
        <v>115</v>
      </c>
      <c r="J1157" t="s">
        <v>3565</v>
      </c>
      <c r="L1157" t="s">
        <v>3566</v>
      </c>
      <c r="N1157" t="s">
        <v>119</v>
      </c>
      <c r="O1157" t="s">
        <v>120</v>
      </c>
      <c r="P1157" s="3">
        <v>96950</v>
      </c>
      <c r="Q1157" t="s">
        <v>121</v>
      </c>
      <c r="S1157" s="10">
        <v>16702358938</v>
      </c>
      <c r="U1157" t="s">
        <v>3567</v>
      </c>
      <c r="V1157">
        <v>441330</v>
      </c>
      <c r="W1157" t="s">
        <v>123</v>
      </c>
      <c r="Y1157" t="s">
        <v>3568</v>
      </c>
      <c r="Z1157" t="s">
        <v>3569</v>
      </c>
      <c r="AB1157" t="s">
        <v>3053</v>
      </c>
      <c r="AC1157" t="s">
        <v>3566</v>
      </c>
      <c r="AE1157" t="s">
        <v>119</v>
      </c>
      <c r="AF1157" t="s">
        <v>120</v>
      </c>
      <c r="AG1157" s="3">
        <v>96950</v>
      </c>
      <c r="AH1157" t="s">
        <v>121</v>
      </c>
      <c r="AJ1157" s="10">
        <v>16702875665</v>
      </c>
      <c r="AL1157" t="s">
        <v>3570</v>
      </c>
      <c r="BD1157" t="str">
        <f>"49-3022.00"</f>
        <v>49-3022.00</v>
      </c>
      <c r="BE1157" t="s">
        <v>3571</v>
      </c>
      <c r="BF1157" t="s">
        <v>3572</v>
      </c>
      <c r="BG1157" t="s">
        <v>3573</v>
      </c>
      <c r="BH1157">
        <v>2</v>
      </c>
      <c r="BJ1157" s="1">
        <v>45719</v>
      </c>
      <c r="BK1157" s="1">
        <v>46083</v>
      </c>
      <c r="BN1157">
        <v>35</v>
      </c>
      <c r="BO1157">
        <v>0</v>
      </c>
      <c r="BP1157">
        <v>7</v>
      </c>
      <c r="BQ1157">
        <v>7</v>
      </c>
      <c r="BR1157">
        <v>7</v>
      </c>
      <c r="BS1157">
        <v>7</v>
      </c>
      <c r="BT1157">
        <v>7</v>
      </c>
      <c r="BU1157">
        <v>0</v>
      </c>
      <c r="BV1157" t="str">
        <f>"9:00 AM"</f>
        <v>9:00 AM</v>
      </c>
      <c r="BW1157" t="str">
        <f>"5:00 PM"</f>
        <v>5:00 PM</v>
      </c>
      <c r="BX1157" t="s">
        <v>133</v>
      </c>
      <c r="BY1157">
        <v>0</v>
      </c>
      <c r="BZ1157">
        <v>12</v>
      </c>
      <c r="CA1157" t="s">
        <v>115</v>
      </c>
      <c r="CC1157" t="s">
        <v>3574</v>
      </c>
      <c r="CD1157" t="s">
        <v>3575</v>
      </c>
      <c r="CF1157" t="s">
        <v>119</v>
      </c>
      <c r="CG1157" t="s">
        <v>120</v>
      </c>
      <c r="CH1157" s="3">
        <v>96950</v>
      </c>
      <c r="CI1157" s="4">
        <v>11.18</v>
      </c>
      <c r="CJ1157" s="4">
        <v>14.14</v>
      </c>
      <c r="CK1157" s="4">
        <v>16.77</v>
      </c>
      <c r="CL1157" s="4">
        <v>21.21</v>
      </c>
      <c r="CM1157" t="s">
        <v>136</v>
      </c>
      <c r="CO1157" t="s">
        <v>137</v>
      </c>
      <c r="CQ1157" t="s">
        <v>115</v>
      </c>
      <c r="CR1157" t="s">
        <v>138</v>
      </c>
      <c r="CS1157" t="s">
        <v>139</v>
      </c>
      <c r="CT1157" t="s">
        <v>138</v>
      </c>
      <c r="CU1157" t="s">
        <v>139</v>
      </c>
      <c r="CV1157" t="s">
        <v>138</v>
      </c>
      <c r="CW1157" t="s">
        <v>139</v>
      </c>
      <c r="CX1157" t="s">
        <v>3576</v>
      </c>
      <c r="CY1157" s="10">
        <v>16702358938</v>
      </c>
      <c r="CZ1157" t="s">
        <v>3570</v>
      </c>
      <c r="DA1157" t="s">
        <v>572</v>
      </c>
      <c r="DB1157" t="s">
        <v>138</v>
      </c>
      <c r="DC1157" t="s">
        <v>115</v>
      </c>
    </row>
    <row r="1158" spans="1:112" ht="14.45" customHeight="1" x14ac:dyDescent="0.25">
      <c r="A1158" t="s">
        <v>5656</v>
      </c>
      <c r="B1158" t="s">
        <v>248</v>
      </c>
      <c r="C1158" s="1">
        <v>45631</v>
      </c>
      <c r="D1158" s="1">
        <v>45670</v>
      </c>
      <c r="E1158" t="s">
        <v>210</v>
      </c>
      <c r="F1158" s="1">
        <v>45670</v>
      </c>
      <c r="G1158" t="s">
        <v>115</v>
      </c>
      <c r="H1158" t="s">
        <v>115</v>
      </c>
      <c r="I1158" t="s">
        <v>115</v>
      </c>
      <c r="J1158" t="s">
        <v>5657</v>
      </c>
      <c r="K1158" t="s">
        <v>5658</v>
      </c>
      <c r="L1158" t="s">
        <v>5659</v>
      </c>
      <c r="M1158" t="s">
        <v>5660</v>
      </c>
      <c r="N1158" t="s">
        <v>128</v>
      </c>
      <c r="O1158" t="s">
        <v>120</v>
      </c>
      <c r="P1158" s="3">
        <v>96950</v>
      </c>
      <c r="Q1158" t="s">
        <v>121</v>
      </c>
      <c r="S1158" s="10">
        <v>16702346647</v>
      </c>
      <c r="T1158">
        <v>0</v>
      </c>
      <c r="U1158" t="s">
        <v>5661</v>
      </c>
      <c r="V1158">
        <v>624410</v>
      </c>
      <c r="W1158" t="s">
        <v>123</v>
      </c>
      <c r="Y1158" t="s">
        <v>5662</v>
      </c>
      <c r="Z1158" t="s">
        <v>5663</v>
      </c>
      <c r="AA1158" t="s">
        <v>1176</v>
      </c>
      <c r="AB1158" t="s">
        <v>126</v>
      </c>
      <c r="AC1158" t="s">
        <v>5659</v>
      </c>
      <c r="AD1158" t="s">
        <v>5660</v>
      </c>
      <c r="AE1158" t="s">
        <v>128</v>
      </c>
      <c r="AF1158" t="s">
        <v>120</v>
      </c>
      <c r="AG1158" s="3">
        <v>96950</v>
      </c>
      <c r="AH1158" t="s">
        <v>121</v>
      </c>
      <c r="AJ1158" s="10">
        <v>16702346647</v>
      </c>
      <c r="AK1158">
        <v>0</v>
      </c>
      <c r="AL1158" t="s">
        <v>5664</v>
      </c>
      <c r="BD1158" t="str">
        <f>"43-3031.00"</f>
        <v>43-3031.00</v>
      </c>
      <c r="BE1158" t="s">
        <v>387</v>
      </c>
      <c r="BF1158" t="s">
        <v>5665</v>
      </c>
      <c r="BG1158" t="s">
        <v>387</v>
      </c>
      <c r="BH1158">
        <v>2</v>
      </c>
      <c r="BI1158">
        <v>2</v>
      </c>
      <c r="BJ1158" s="1">
        <v>45672</v>
      </c>
      <c r="BK1158" s="1">
        <v>46036</v>
      </c>
      <c r="BL1158" s="1">
        <v>45672</v>
      </c>
      <c r="BM1158" s="1">
        <v>46036</v>
      </c>
      <c r="BN1158">
        <v>35</v>
      </c>
      <c r="BO1158">
        <v>0</v>
      </c>
      <c r="BP1158">
        <v>7</v>
      </c>
      <c r="BQ1158">
        <v>7</v>
      </c>
      <c r="BR1158">
        <v>7</v>
      </c>
      <c r="BS1158">
        <v>7</v>
      </c>
      <c r="BT1158">
        <v>7</v>
      </c>
      <c r="BU1158">
        <v>0</v>
      </c>
      <c r="BV1158" t="str">
        <f>"8:00 AM"</f>
        <v>8:00 AM</v>
      </c>
      <c r="BW1158" t="str">
        <f>"4:00 PM"</f>
        <v>4:00 PM</v>
      </c>
      <c r="BX1158" t="s">
        <v>133</v>
      </c>
      <c r="BY1158">
        <v>0</v>
      </c>
      <c r="BZ1158">
        <v>12</v>
      </c>
      <c r="CA1158" t="s">
        <v>115</v>
      </c>
      <c r="CC1158" s="2" t="s">
        <v>5666</v>
      </c>
      <c r="CD1158" t="s">
        <v>5667</v>
      </c>
      <c r="CE1158" t="s">
        <v>5659</v>
      </c>
      <c r="CF1158" t="s">
        <v>128</v>
      </c>
      <c r="CG1158" t="s">
        <v>120</v>
      </c>
      <c r="CH1158" s="3">
        <v>96950</v>
      </c>
      <c r="CI1158" s="4">
        <v>12.28</v>
      </c>
      <c r="CJ1158" s="4">
        <v>12.28</v>
      </c>
      <c r="CK1158" s="4">
        <v>18.420000000000002</v>
      </c>
      <c r="CL1158" s="4">
        <v>18.420000000000002</v>
      </c>
      <c r="CM1158" t="s">
        <v>136</v>
      </c>
      <c r="CN1158" t="s">
        <v>224</v>
      </c>
      <c r="CO1158" t="s">
        <v>137</v>
      </c>
      <c r="CQ1158" t="s">
        <v>115</v>
      </c>
      <c r="CR1158" t="s">
        <v>138</v>
      </c>
      <c r="CS1158" t="s">
        <v>139</v>
      </c>
      <c r="CT1158" t="s">
        <v>138</v>
      </c>
      <c r="CU1158" t="s">
        <v>139</v>
      </c>
      <c r="CV1158" t="s">
        <v>138</v>
      </c>
      <c r="CW1158" t="s">
        <v>139</v>
      </c>
      <c r="CX1158" t="s">
        <v>2135</v>
      </c>
      <c r="CY1158" s="10">
        <v>16702346647</v>
      </c>
      <c r="CZ1158" t="s">
        <v>5664</v>
      </c>
      <c r="DA1158" t="s">
        <v>331</v>
      </c>
      <c r="DB1158" t="s">
        <v>138</v>
      </c>
      <c r="DC1158" t="s">
        <v>115</v>
      </c>
    </row>
    <row r="1159" spans="1:112" ht="14.45" customHeight="1" x14ac:dyDescent="0.25">
      <c r="A1159" t="s">
        <v>7552</v>
      </c>
      <c r="B1159" t="s">
        <v>248</v>
      </c>
      <c r="C1159" s="1">
        <v>45614</v>
      </c>
      <c r="D1159" s="1">
        <v>45670</v>
      </c>
      <c r="E1159" t="s">
        <v>114</v>
      </c>
      <c r="G1159" t="s">
        <v>138</v>
      </c>
      <c r="H1159" t="s">
        <v>115</v>
      </c>
      <c r="I1159" t="s">
        <v>115</v>
      </c>
      <c r="J1159" t="s">
        <v>7553</v>
      </c>
      <c r="L1159" t="s">
        <v>7554</v>
      </c>
      <c r="M1159" t="s">
        <v>7555</v>
      </c>
      <c r="N1159" t="s">
        <v>119</v>
      </c>
      <c r="O1159" t="s">
        <v>120</v>
      </c>
      <c r="P1159" s="3">
        <v>96950</v>
      </c>
      <c r="Q1159" t="s">
        <v>121</v>
      </c>
      <c r="S1159" s="10">
        <v>16702349013</v>
      </c>
      <c r="U1159" t="s">
        <v>7556</v>
      </c>
      <c r="V1159">
        <v>522320</v>
      </c>
      <c r="W1159" t="s">
        <v>123</v>
      </c>
      <c r="Y1159" t="s">
        <v>7557</v>
      </c>
      <c r="Z1159" t="s">
        <v>7558</v>
      </c>
      <c r="AA1159" t="s">
        <v>7559</v>
      </c>
      <c r="AB1159" t="s">
        <v>7560</v>
      </c>
      <c r="AC1159" t="s">
        <v>1237</v>
      </c>
      <c r="AD1159" t="s">
        <v>7555</v>
      </c>
      <c r="AE1159" t="s">
        <v>119</v>
      </c>
      <c r="AF1159" t="s">
        <v>120</v>
      </c>
      <c r="AG1159" s="3">
        <v>96950</v>
      </c>
      <c r="AH1159" t="s">
        <v>121</v>
      </c>
      <c r="AJ1159" s="10">
        <v>16702349013</v>
      </c>
      <c r="AL1159" t="s">
        <v>7561</v>
      </c>
      <c r="BD1159" t="str">
        <f>"11-2022.00"</f>
        <v>11-2022.00</v>
      </c>
      <c r="BE1159" t="s">
        <v>5373</v>
      </c>
      <c r="BF1159" t="s">
        <v>7562</v>
      </c>
      <c r="BG1159" t="s">
        <v>1031</v>
      </c>
      <c r="BH1159">
        <v>1</v>
      </c>
      <c r="BI1159">
        <v>1</v>
      </c>
      <c r="BJ1159" s="1">
        <v>45731</v>
      </c>
      <c r="BK1159" s="1">
        <v>46095</v>
      </c>
      <c r="BL1159" s="1">
        <v>45731</v>
      </c>
      <c r="BM1159" s="1">
        <v>46095</v>
      </c>
      <c r="BN1159">
        <v>40</v>
      </c>
      <c r="BO1159">
        <v>0</v>
      </c>
      <c r="BP1159">
        <v>8</v>
      </c>
      <c r="BQ1159">
        <v>8</v>
      </c>
      <c r="BR1159">
        <v>8</v>
      </c>
      <c r="BS1159">
        <v>8</v>
      </c>
      <c r="BT1159">
        <v>8</v>
      </c>
      <c r="BU1159">
        <v>0</v>
      </c>
      <c r="BV1159" t="str">
        <f>"8:00 AM"</f>
        <v>8:00 AM</v>
      </c>
      <c r="BW1159" t="str">
        <f>"5:00 PM"</f>
        <v>5:00 PM</v>
      </c>
      <c r="BX1159" t="s">
        <v>360</v>
      </c>
      <c r="BY1159">
        <v>0</v>
      </c>
      <c r="BZ1159">
        <v>48</v>
      </c>
      <c r="CA1159" t="s">
        <v>115</v>
      </c>
      <c r="CC1159" t="s">
        <v>7563</v>
      </c>
      <c r="CD1159" t="s">
        <v>1237</v>
      </c>
      <c r="CE1159" t="s">
        <v>139</v>
      </c>
      <c r="CF1159" t="s">
        <v>119</v>
      </c>
      <c r="CG1159" t="s">
        <v>120</v>
      </c>
      <c r="CH1159" s="3">
        <v>96950</v>
      </c>
      <c r="CI1159" s="4">
        <v>18.239999999999998</v>
      </c>
      <c r="CJ1159" s="4">
        <v>18.239999999999998</v>
      </c>
      <c r="CK1159" s="4">
        <v>27.36</v>
      </c>
      <c r="CL1159" s="4">
        <v>27.36</v>
      </c>
      <c r="CM1159" t="s">
        <v>136</v>
      </c>
      <c r="CN1159" t="s">
        <v>139</v>
      </c>
      <c r="CO1159" t="s">
        <v>137</v>
      </c>
      <c r="CQ1159" t="s">
        <v>115</v>
      </c>
      <c r="CR1159" t="s">
        <v>138</v>
      </c>
      <c r="CS1159" t="s">
        <v>139</v>
      </c>
      <c r="CT1159" t="s">
        <v>138</v>
      </c>
      <c r="CU1159" t="s">
        <v>139</v>
      </c>
      <c r="CV1159" t="s">
        <v>138</v>
      </c>
      <c r="CW1159" t="s">
        <v>139</v>
      </c>
      <c r="CX1159" t="s">
        <v>416</v>
      </c>
      <c r="CY1159" s="10">
        <v>16402349013</v>
      </c>
      <c r="CZ1159" t="s">
        <v>7561</v>
      </c>
      <c r="DA1159" t="s">
        <v>417</v>
      </c>
      <c r="DB1159" t="s">
        <v>138</v>
      </c>
      <c r="DC1159" t="s">
        <v>115</v>
      </c>
      <c r="DD1159" t="s">
        <v>418</v>
      </c>
      <c r="DE1159" t="s">
        <v>419</v>
      </c>
      <c r="DF1159" t="s">
        <v>420</v>
      </c>
      <c r="DG1159" t="s">
        <v>421</v>
      </c>
      <c r="DH1159" t="s">
        <v>422</v>
      </c>
    </row>
    <row r="1160" spans="1:112" ht="14.45" customHeight="1" x14ac:dyDescent="0.25">
      <c r="A1160" t="s">
        <v>10526</v>
      </c>
      <c r="B1160" t="s">
        <v>248</v>
      </c>
      <c r="C1160" s="1">
        <v>45622</v>
      </c>
      <c r="D1160" s="1">
        <v>45670</v>
      </c>
      <c r="E1160" t="s">
        <v>114</v>
      </c>
      <c r="G1160" t="s">
        <v>115</v>
      </c>
      <c r="H1160" t="s">
        <v>115</v>
      </c>
      <c r="I1160" t="s">
        <v>115</v>
      </c>
      <c r="J1160" t="s">
        <v>4403</v>
      </c>
      <c r="K1160" t="s">
        <v>4404</v>
      </c>
      <c r="L1160" t="s">
        <v>4405</v>
      </c>
      <c r="M1160" t="s">
        <v>10527</v>
      </c>
      <c r="N1160" t="s">
        <v>128</v>
      </c>
      <c r="O1160" t="s">
        <v>120</v>
      </c>
      <c r="P1160" s="3">
        <v>96950</v>
      </c>
      <c r="Q1160" t="s">
        <v>121</v>
      </c>
      <c r="S1160" s="10">
        <v>16702332288</v>
      </c>
      <c r="U1160" t="s">
        <v>4406</v>
      </c>
      <c r="V1160">
        <v>812112</v>
      </c>
      <c r="W1160" t="s">
        <v>123</v>
      </c>
      <c r="Y1160" t="s">
        <v>4407</v>
      </c>
      <c r="Z1160" t="s">
        <v>4408</v>
      </c>
      <c r="AA1160" t="s">
        <v>4409</v>
      </c>
      <c r="AB1160" t="s">
        <v>126</v>
      </c>
      <c r="AC1160" t="s">
        <v>4405</v>
      </c>
      <c r="AD1160" t="s">
        <v>10528</v>
      </c>
      <c r="AE1160" t="s">
        <v>128</v>
      </c>
      <c r="AF1160" t="s">
        <v>120</v>
      </c>
      <c r="AG1160" s="3">
        <v>96950</v>
      </c>
      <c r="AH1160" t="s">
        <v>121</v>
      </c>
      <c r="AJ1160" s="10">
        <v>16702332288</v>
      </c>
      <c r="AL1160" t="s">
        <v>4411</v>
      </c>
      <c r="BD1160" t="str">
        <f>"39-5012.00"</f>
        <v>39-5012.00</v>
      </c>
      <c r="BE1160" t="s">
        <v>1772</v>
      </c>
      <c r="BF1160" t="s">
        <v>4412</v>
      </c>
      <c r="BG1160" t="s">
        <v>4413</v>
      </c>
      <c r="BH1160">
        <v>7</v>
      </c>
      <c r="BI1160">
        <v>7</v>
      </c>
      <c r="BJ1160" s="1">
        <v>45658</v>
      </c>
      <c r="BK1160" s="1">
        <v>46022</v>
      </c>
      <c r="BL1160" s="1">
        <v>45670</v>
      </c>
      <c r="BM1160" s="1">
        <v>46022</v>
      </c>
      <c r="BN1160">
        <v>35</v>
      </c>
      <c r="BO1160">
        <v>0</v>
      </c>
      <c r="BP1160">
        <v>7</v>
      </c>
      <c r="BQ1160">
        <v>4</v>
      </c>
      <c r="BR1160">
        <v>7</v>
      </c>
      <c r="BS1160">
        <v>7</v>
      </c>
      <c r="BT1160">
        <v>7</v>
      </c>
      <c r="BU1160">
        <v>3</v>
      </c>
      <c r="BV1160" t="str">
        <f>"10:00 AM"</f>
        <v>10:00 AM</v>
      </c>
      <c r="BW1160" t="str">
        <f>"6:00 PM"</f>
        <v>6:00 PM</v>
      </c>
      <c r="BX1160" t="s">
        <v>133</v>
      </c>
      <c r="BY1160">
        <v>0</v>
      </c>
      <c r="BZ1160">
        <v>12</v>
      </c>
      <c r="CA1160" t="s">
        <v>115</v>
      </c>
      <c r="CC1160" t="s">
        <v>10529</v>
      </c>
      <c r="CD1160" t="s">
        <v>4405</v>
      </c>
      <c r="CE1160" t="s">
        <v>10530</v>
      </c>
      <c r="CF1160" t="s">
        <v>128</v>
      </c>
      <c r="CG1160" t="s">
        <v>120</v>
      </c>
      <c r="CH1160" s="3">
        <v>96950</v>
      </c>
      <c r="CI1160" s="4">
        <v>7.98</v>
      </c>
      <c r="CJ1160" s="4">
        <v>7.98</v>
      </c>
      <c r="CK1160" s="4">
        <v>11.97</v>
      </c>
      <c r="CL1160" s="4">
        <v>11.97</v>
      </c>
      <c r="CM1160" t="s">
        <v>136</v>
      </c>
      <c r="CN1160" t="s">
        <v>224</v>
      </c>
      <c r="CO1160" t="s">
        <v>137</v>
      </c>
      <c r="CQ1160" t="s">
        <v>115</v>
      </c>
      <c r="CR1160" t="s">
        <v>138</v>
      </c>
      <c r="CS1160" t="s">
        <v>139</v>
      </c>
      <c r="CT1160" t="s">
        <v>138</v>
      </c>
      <c r="CU1160" t="s">
        <v>139</v>
      </c>
      <c r="CV1160" t="s">
        <v>138</v>
      </c>
      <c r="CW1160" t="s">
        <v>139</v>
      </c>
      <c r="CX1160" t="s">
        <v>2285</v>
      </c>
      <c r="CY1160" s="10">
        <v>16702332288</v>
      </c>
      <c r="CZ1160" t="s">
        <v>4411</v>
      </c>
      <c r="DA1160" t="s">
        <v>139</v>
      </c>
      <c r="DB1160" t="s">
        <v>138</v>
      </c>
      <c r="DC1160" t="s">
        <v>115</v>
      </c>
    </row>
    <row r="1161" spans="1:112" ht="14.45" customHeight="1" x14ac:dyDescent="0.25">
      <c r="A1161" t="s">
        <v>1474</v>
      </c>
      <c r="B1161" t="s">
        <v>248</v>
      </c>
      <c r="C1161" s="1">
        <v>45629</v>
      </c>
      <c r="D1161" s="1">
        <v>45671</v>
      </c>
      <c r="E1161" t="s">
        <v>210</v>
      </c>
      <c r="F1161" s="1">
        <v>45746</v>
      </c>
      <c r="G1161" t="s">
        <v>115</v>
      </c>
      <c r="H1161" t="s">
        <v>115</v>
      </c>
      <c r="I1161" t="s">
        <v>115</v>
      </c>
      <c r="J1161" t="s">
        <v>1475</v>
      </c>
      <c r="L1161" t="s">
        <v>805</v>
      </c>
      <c r="M1161" t="s">
        <v>806</v>
      </c>
      <c r="N1161" t="s">
        <v>128</v>
      </c>
      <c r="O1161" t="s">
        <v>120</v>
      </c>
      <c r="P1161" s="3">
        <v>96950</v>
      </c>
      <c r="Q1161" t="s">
        <v>121</v>
      </c>
      <c r="S1161" s="10">
        <v>16702338002</v>
      </c>
      <c r="U1161" t="s">
        <v>807</v>
      </c>
      <c r="V1161">
        <v>54138</v>
      </c>
      <c r="W1161" t="s">
        <v>123</v>
      </c>
      <c r="Y1161" t="s">
        <v>808</v>
      </c>
      <c r="Z1161" t="s">
        <v>809</v>
      </c>
      <c r="AB1161" t="s">
        <v>810</v>
      </c>
      <c r="AC1161" t="s">
        <v>805</v>
      </c>
      <c r="AD1161" t="s">
        <v>806</v>
      </c>
      <c r="AE1161" t="s">
        <v>128</v>
      </c>
      <c r="AF1161" t="s">
        <v>120</v>
      </c>
      <c r="AG1161" s="3">
        <v>96950</v>
      </c>
      <c r="AH1161" t="s">
        <v>121</v>
      </c>
      <c r="AJ1161" s="10">
        <v>16702338002</v>
      </c>
      <c r="AL1161" t="s">
        <v>1476</v>
      </c>
      <c r="BD1161" t="str">
        <f>"19-4042.00"</f>
        <v>19-4042.00</v>
      </c>
      <c r="BE1161" t="s">
        <v>1477</v>
      </c>
      <c r="BF1161" t="s">
        <v>1478</v>
      </c>
      <c r="BG1161" t="s">
        <v>1479</v>
      </c>
      <c r="BH1161">
        <v>1</v>
      </c>
      <c r="BI1161">
        <v>1</v>
      </c>
      <c r="BJ1161" s="1">
        <v>45748</v>
      </c>
      <c r="BK1161" s="1">
        <v>46112</v>
      </c>
      <c r="BL1161" s="1">
        <v>45748</v>
      </c>
      <c r="BM1161" s="1">
        <v>46112</v>
      </c>
      <c r="BN1161">
        <v>35</v>
      </c>
      <c r="BO1161">
        <v>0</v>
      </c>
      <c r="BP1161">
        <v>7</v>
      </c>
      <c r="BQ1161">
        <v>7</v>
      </c>
      <c r="BR1161">
        <v>7</v>
      </c>
      <c r="BS1161">
        <v>7</v>
      </c>
      <c r="BT1161">
        <v>7</v>
      </c>
      <c r="BU1161">
        <v>0</v>
      </c>
      <c r="BV1161" t="str">
        <f>"9:00 AM"</f>
        <v>9:00 AM</v>
      </c>
      <c r="BW1161" t="str">
        <f>"5:00 PM"</f>
        <v>5:00 PM</v>
      </c>
      <c r="BX1161" t="s">
        <v>189</v>
      </c>
      <c r="BY1161">
        <v>0</v>
      </c>
      <c r="BZ1161">
        <v>48</v>
      </c>
      <c r="CA1161" t="s">
        <v>115</v>
      </c>
      <c r="CC1161" s="2" t="s">
        <v>1480</v>
      </c>
      <c r="CD1161" t="s">
        <v>1481</v>
      </c>
      <c r="CF1161" t="s">
        <v>128</v>
      </c>
      <c r="CG1161" t="s">
        <v>120</v>
      </c>
      <c r="CH1161" s="3">
        <v>96950</v>
      </c>
      <c r="CI1161" s="4">
        <v>13.12</v>
      </c>
      <c r="CJ1161" s="4">
        <v>13.12</v>
      </c>
      <c r="CK1161" s="4">
        <v>0</v>
      </c>
      <c r="CL1161" s="4">
        <v>0</v>
      </c>
      <c r="CM1161" t="s">
        <v>136</v>
      </c>
      <c r="CN1161" t="s">
        <v>224</v>
      </c>
      <c r="CO1161" t="s">
        <v>137</v>
      </c>
      <c r="CQ1161" t="s">
        <v>115</v>
      </c>
      <c r="CR1161" t="s">
        <v>138</v>
      </c>
      <c r="CS1161" t="s">
        <v>139</v>
      </c>
      <c r="CT1161" t="s">
        <v>139</v>
      </c>
      <c r="CU1161" t="s">
        <v>139</v>
      </c>
      <c r="CV1161" t="s">
        <v>138</v>
      </c>
      <c r="CW1161" t="s">
        <v>139</v>
      </c>
      <c r="CX1161" t="s">
        <v>348</v>
      </c>
      <c r="CY1161" s="10">
        <v>16702330208</v>
      </c>
      <c r="CZ1161" t="s">
        <v>811</v>
      </c>
      <c r="DA1161" t="s">
        <v>331</v>
      </c>
      <c r="DB1161" t="s">
        <v>138</v>
      </c>
      <c r="DC1161" t="s">
        <v>115</v>
      </c>
    </row>
    <row r="1162" spans="1:112" ht="14.45" customHeight="1" x14ac:dyDescent="0.25">
      <c r="A1162" t="s">
        <v>2048</v>
      </c>
      <c r="B1162" t="s">
        <v>113</v>
      </c>
      <c r="C1162" s="1">
        <v>45608</v>
      </c>
      <c r="D1162" s="1">
        <v>45671</v>
      </c>
      <c r="E1162" t="s">
        <v>114</v>
      </c>
      <c r="G1162" t="s">
        <v>115</v>
      </c>
      <c r="H1162" t="s">
        <v>115</v>
      </c>
      <c r="I1162" t="s">
        <v>115</v>
      </c>
      <c r="J1162" t="s">
        <v>2049</v>
      </c>
      <c r="K1162" t="s">
        <v>885</v>
      </c>
      <c r="L1162" t="s">
        <v>886</v>
      </c>
      <c r="N1162" t="s">
        <v>128</v>
      </c>
      <c r="O1162" t="s">
        <v>120</v>
      </c>
      <c r="P1162" s="3">
        <v>96950</v>
      </c>
      <c r="Q1162" t="s">
        <v>121</v>
      </c>
      <c r="S1162" s="10">
        <v>16702368888</v>
      </c>
      <c r="U1162" t="s">
        <v>887</v>
      </c>
      <c r="V1162">
        <v>71391</v>
      </c>
      <c r="W1162" t="s">
        <v>123</v>
      </c>
      <c r="Y1162" t="s">
        <v>888</v>
      </c>
      <c r="Z1162" t="s">
        <v>889</v>
      </c>
      <c r="AA1162" t="s">
        <v>890</v>
      </c>
      <c r="AB1162" t="s">
        <v>891</v>
      </c>
      <c r="AC1162" t="s">
        <v>886</v>
      </c>
      <c r="AE1162" t="s">
        <v>128</v>
      </c>
      <c r="AF1162" t="s">
        <v>120</v>
      </c>
      <c r="AG1162" s="3">
        <v>96950</v>
      </c>
      <c r="AH1162" t="s">
        <v>121</v>
      </c>
      <c r="AJ1162" s="10">
        <v>16702368888</v>
      </c>
      <c r="AL1162" t="s">
        <v>899</v>
      </c>
      <c r="BD1162" t="str">
        <f>"13-2011.00"</f>
        <v>13-2011.00</v>
      </c>
      <c r="BE1162" t="s">
        <v>893</v>
      </c>
      <c r="BF1162" t="s">
        <v>2050</v>
      </c>
      <c r="BG1162" t="s">
        <v>895</v>
      </c>
      <c r="BH1162">
        <v>2</v>
      </c>
      <c r="BJ1162" s="1">
        <v>45658</v>
      </c>
      <c r="BK1162" s="1">
        <v>46022</v>
      </c>
      <c r="BN1162">
        <v>35</v>
      </c>
      <c r="BO1162">
        <v>0</v>
      </c>
      <c r="BP1162">
        <v>7</v>
      </c>
      <c r="BQ1162">
        <v>7</v>
      </c>
      <c r="BR1162">
        <v>7</v>
      </c>
      <c r="BS1162">
        <v>7</v>
      </c>
      <c r="BT1162">
        <v>7</v>
      </c>
      <c r="BU1162">
        <v>0</v>
      </c>
      <c r="BV1162" t="str">
        <f>"8:00 AM"</f>
        <v>8:00 AM</v>
      </c>
      <c r="BW1162" t="str">
        <f>"4:00 PM"</f>
        <v>4:00 PM</v>
      </c>
      <c r="BX1162" t="s">
        <v>360</v>
      </c>
      <c r="BY1162">
        <v>0</v>
      </c>
      <c r="BZ1162">
        <v>36</v>
      </c>
      <c r="CA1162" t="s">
        <v>138</v>
      </c>
      <c r="CB1162">
        <v>2</v>
      </c>
      <c r="CC1162" s="2" t="s">
        <v>2051</v>
      </c>
      <c r="CD1162" t="s">
        <v>2052</v>
      </c>
      <c r="CF1162" t="s">
        <v>128</v>
      </c>
      <c r="CG1162" t="s">
        <v>120</v>
      </c>
      <c r="CH1162" s="3">
        <v>96950</v>
      </c>
      <c r="CI1162" s="4">
        <v>17.48</v>
      </c>
      <c r="CJ1162" s="4">
        <v>17.48</v>
      </c>
      <c r="CM1162" t="s">
        <v>136</v>
      </c>
      <c r="CN1162" t="s">
        <v>224</v>
      </c>
      <c r="CO1162" t="s">
        <v>137</v>
      </c>
      <c r="CQ1162" t="s">
        <v>115</v>
      </c>
      <c r="CR1162" t="s">
        <v>138</v>
      </c>
      <c r="CS1162" t="s">
        <v>139</v>
      </c>
      <c r="CT1162" t="s">
        <v>139</v>
      </c>
      <c r="CU1162" t="s">
        <v>139</v>
      </c>
      <c r="CV1162" t="s">
        <v>138</v>
      </c>
      <c r="CW1162" t="s">
        <v>138</v>
      </c>
      <c r="CX1162" s="2" t="s">
        <v>2053</v>
      </c>
      <c r="CY1162" s="10">
        <v>16702368888</v>
      </c>
      <c r="CZ1162" t="s">
        <v>899</v>
      </c>
      <c r="DA1162" t="s">
        <v>139</v>
      </c>
      <c r="DB1162" t="s">
        <v>138</v>
      </c>
      <c r="DC1162" t="s">
        <v>115</v>
      </c>
    </row>
    <row r="1163" spans="1:112" ht="14.45" customHeight="1" x14ac:dyDescent="0.25">
      <c r="A1163" t="s">
        <v>5032</v>
      </c>
      <c r="B1163" t="s">
        <v>113</v>
      </c>
      <c r="C1163" s="1">
        <v>45665</v>
      </c>
      <c r="D1163" s="1">
        <v>45671</v>
      </c>
      <c r="E1163" t="s">
        <v>114</v>
      </c>
      <c r="G1163" t="s">
        <v>115</v>
      </c>
      <c r="H1163" t="s">
        <v>115</v>
      </c>
      <c r="I1163" t="s">
        <v>115</v>
      </c>
      <c r="J1163" t="s">
        <v>5033</v>
      </c>
      <c r="K1163" t="s">
        <v>2636</v>
      </c>
      <c r="L1163" t="s">
        <v>2637</v>
      </c>
      <c r="M1163" t="s">
        <v>5034</v>
      </c>
      <c r="N1163" t="s">
        <v>128</v>
      </c>
      <c r="O1163" t="s">
        <v>120</v>
      </c>
      <c r="P1163" s="3">
        <v>96950</v>
      </c>
      <c r="Q1163" t="s">
        <v>121</v>
      </c>
      <c r="S1163" s="10">
        <v>16703236877</v>
      </c>
      <c r="U1163" t="s">
        <v>2639</v>
      </c>
      <c r="V1163">
        <v>62161</v>
      </c>
      <c r="W1163" t="s">
        <v>123</v>
      </c>
      <c r="Y1163" t="s">
        <v>1274</v>
      </c>
      <c r="Z1163" t="s">
        <v>2640</v>
      </c>
      <c r="AA1163" t="s">
        <v>276</v>
      </c>
      <c r="AB1163" t="s">
        <v>126</v>
      </c>
      <c r="AC1163" t="s">
        <v>2641</v>
      </c>
      <c r="AE1163" t="s">
        <v>2011</v>
      </c>
      <c r="AF1163" t="s">
        <v>707</v>
      </c>
      <c r="AG1163" s="3">
        <v>96931</v>
      </c>
      <c r="AH1163" t="s">
        <v>121</v>
      </c>
      <c r="AJ1163" s="10">
        <v>16716498746</v>
      </c>
      <c r="AK1163">
        <v>203</v>
      </c>
      <c r="AL1163" t="s">
        <v>2642</v>
      </c>
      <c r="BD1163" t="str">
        <f>"29-1141.00"</f>
        <v>29-1141.00</v>
      </c>
      <c r="BE1163" t="s">
        <v>258</v>
      </c>
      <c r="BF1163" t="s">
        <v>5035</v>
      </c>
      <c r="BG1163" t="s">
        <v>5036</v>
      </c>
      <c r="BH1163">
        <v>3</v>
      </c>
      <c r="BJ1163" s="1">
        <v>45778</v>
      </c>
      <c r="BK1163" s="1">
        <v>46142</v>
      </c>
      <c r="BN1163">
        <v>40</v>
      </c>
      <c r="BO1163">
        <v>0</v>
      </c>
      <c r="BP1163">
        <v>8</v>
      </c>
      <c r="BQ1163">
        <v>8</v>
      </c>
      <c r="BR1163">
        <v>8</v>
      </c>
      <c r="BS1163">
        <v>8</v>
      </c>
      <c r="BT1163">
        <v>5</v>
      </c>
      <c r="BU1163">
        <v>3</v>
      </c>
      <c r="BV1163" t="str">
        <f>"8:30 AM"</f>
        <v>8:30 AM</v>
      </c>
      <c r="BW1163" t="str">
        <f>"5:30 PM"</f>
        <v>5:30 PM</v>
      </c>
      <c r="BX1163" t="s">
        <v>360</v>
      </c>
      <c r="BY1163">
        <v>0</v>
      </c>
      <c r="BZ1163">
        <v>0</v>
      </c>
      <c r="CA1163" t="s">
        <v>115</v>
      </c>
      <c r="CC1163" s="2" t="s">
        <v>5037</v>
      </c>
      <c r="CD1163" t="s">
        <v>2637</v>
      </c>
      <c r="CE1163" t="s">
        <v>5034</v>
      </c>
      <c r="CF1163" t="s">
        <v>128</v>
      </c>
      <c r="CG1163" t="s">
        <v>120</v>
      </c>
      <c r="CH1163" s="3">
        <v>96950</v>
      </c>
      <c r="CI1163" s="4">
        <v>17.05</v>
      </c>
      <c r="CJ1163" s="4">
        <v>17.05</v>
      </c>
      <c r="CM1163" t="s">
        <v>136</v>
      </c>
      <c r="CO1163" t="s">
        <v>137</v>
      </c>
      <c r="CQ1163" t="s">
        <v>115</v>
      </c>
      <c r="CR1163" t="s">
        <v>138</v>
      </c>
      <c r="CS1163" t="s">
        <v>139</v>
      </c>
      <c r="CT1163" t="s">
        <v>139</v>
      </c>
      <c r="CU1163" t="s">
        <v>139</v>
      </c>
      <c r="CV1163" t="s">
        <v>138</v>
      </c>
      <c r="CW1163" t="s">
        <v>139</v>
      </c>
      <c r="CX1163" t="s">
        <v>139</v>
      </c>
      <c r="CY1163" s="10">
        <v>16703236877</v>
      </c>
      <c r="CZ1163" t="s">
        <v>2646</v>
      </c>
      <c r="DA1163" t="s">
        <v>139</v>
      </c>
      <c r="DB1163" t="s">
        <v>138</v>
      </c>
      <c r="DC1163" t="s">
        <v>115</v>
      </c>
    </row>
    <row r="1164" spans="1:112" ht="14.45" customHeight="1" x14ac:dyDescent="0.25">
      <c r="A1164" t="s">
        <v>5568</v>
      </c>
      <c r="B1164" t="s">
        <v>113</v>
      </c>
      <c r="C1164" s="1">
        <v>45671</v>
      </c>
      <c r="D1164" s="1">
        <v>45671</v>
      </c>
      <c r="E1164" t="s">
        <v>114</v>
      </c>
      <c r="G1164" t="s">
        <v>115</v>
      </c>
      <c r="H1164" t="s">
        <v>115</v>
      </c>
      <c r="I1164" t="s">
        <v>115</v>
      </c>
      <c r="J1164" t="s">
        <v>5569</v>
      </c>
      <c r="K1164" t="s">
        <v>5570</v>
      </c>
      <c r="L1164" t="s">
        <v>5571</v>
      </c>
      <c r="M1164" t="s">
        <v>2519</v>
      </c>
      <c r="N1164" t="s">
        <v>128</v>
      </c>
      <c r="O1164" t="s">
        <v>120</v>
      </c>
      <c r="P1164" s="3">
        <v>96950</v>
      </c>
      <c r="Q1164" t="s">
        <v>1652</v>
      </c>
      <c r="R1164" t="s">
        <v>120</v>
      </c>
      <c r="S1164" s="10">
        <v>16702880373</v>
      </c>
      <c r="U1164" t="s">
        <v>5572</v>
      </c>
      <c r="V1164">
        <v>811490</v>
      </c>
      <c r="W1164" t="s">
        <v>123</v>
      </c>
      <c r="Y1164" t="s">
        <v>2521</v>
      </c>
      <c r="Z1164" t="s">
        <v>2522</v>
      </c>
      <c r="AA1164" t="s">
        <v>5573</v>
      </c>
      <c r="AB1164" t="s">
        <v>126</v>
      </c>
      <c r="AC1164" t="s">
        <v>5571</v>
      </c>
      <c r="AD1164" t="s">
        <v>2519</v>
      </c>
      <c r="AE1164" t="s">
        <v>128</v>
      </c>
      <c r="AF1164" t="s">
        <v>120</v>
      </c>
      <c r="AG1164" s="3">
        <v>96950</v>
      </c>
      <c r="AH1164" t="s">
        <v>121</v>
      </c>
      <c r="AI1164" t="s">
        <v>128</v>
      </c>
      <c r="AJ1164" s="10">
        <v>16702880373</v>
      </c>
      <c r="AL1164" t="s">
        <v>5574</v>
      </c>
      <c r="BD1164" t="str">
        <f>"51-6052.00"</f>
        <v>51-6052.00</v>
      </c>
      <c r="BE1164" t="s">
        <v>3323</v>
      </c>
      <c r="BF1164" t="s">
        <v>5575</v>
      </c>
      <c r="BG1164" t="s">
        <v>5576</v>
      </c>
      <c r="BH1164">
        <v>3</v>
      </c>
      <c r="BJ1164" s="1">
        <v>45703</v>
      </c>
      <c r="BK1164" s="1">
        <v>46067</v>
      </c>
      <c r="BN1164">
        <v>35</v>
      </c>
      <c r="BO1164">
        <v>0</v>
      </c>
      <c r="BP1164">
        <v>7</v>
      </c>
      <c r="BQ1164">
        <v>7</v>
      </c>
      <c r="BR1164">
        <v>7</v>
      </c>
      <c r="BS1164">
        <v>7</v>
      </c>
      <c r="BT1164">
        <v>7</v>
      </c>
      <c r="BU1164">
        <v>0</v>
      </c>
      <c r="BV1164" t="str">
        <f>"9:00 AM"</f>
        <v>9:00 AM</v>
      </c>
      <c r="BW1164" t="str">
        <f>"5:00 PM"</f>
        <v>5:00 PM</v>
      </c>
      <c r="BX1164" t="s">
        <v>360</v>
      </c>
      <c r="BY1164">
        <v>0</v>
      </c>
      <c r="BZ1164">
        <v>12</v>
      </c>
      <c r="CA1164" t="s">
        <v>115</v>
      </c>
      <c r="CC1164" t="s">
        <v>5577</v>
      </c>
      <c r="CD1164" t="s">
        <v>5578</v>
      </c>
      <c r="CE1164" t="s">
        <v>2519</v>
      </c>
      <c r="CF1164" t="s">
        <v>128</v>
      </c>
      <c r="CG1164" t="s">
        <v>120</v>
      </c>
      <c r="CH1164" s="3">
        <v>96950</v>
      </c>
      <c r="CI1164" s="4">
        <v>8.08</v>
      </c>
      <c r="CJ1164" s="4">
        <v>8.08</v>
      </c>
      <c r="CK1164" s="4">
        <v>12.12</v>
      </c>
      <c r="CL1164" s="4">
        <v>12.12</v>
      </c>
      <c r="CM1164" t="s">
        <v>136</v>
      </c>
      <c r="CN1164" t="s">
        <v>191</v>
      </c>
      <c r="CO1164" t="s">
        <v>137</v>
      </c>
      <c r="CQ1164" t="s">
        <v>115</v>
      </c>
      <c r="CR1164" t="s">
        <v>138</v>
      </c>
      <c r="CS1164" t="s">
        <v>139</v>
      </c>
      <c r="CT1164" t="s">
        <v>138</v>
      </c>
      <c r="CU1164" t="s">
        <v>139</v>
      </c>
      <c r="CV1164" t="s">
        <v>138</v>
      </c>
      <c r="CW1164" t="s">
        <v>139</v>
      </c>
      <c r="CX1164" t="s">
        <v>2086</v>
      </c>
      <c r="CY1164" s="10">
        <v>16702880373</v>
      </c>
      <c r="CZ1164" t="s">
        <v>5574</v>
      </c>
      <c r="DA1164" t="s">
        <v>139</v>
      </c>
      <c r="DB1164" t="s">
        <v>138</v>
      </c>
      <c r="DC1164" t="s">
        <v>115</v>
      </c>
    </row>
    <row r="1165" spans="1:112" ht="14.45" customHeight="1" x14ac:dyDescent="0.25">
      <c r="A1165" t="s">
        <v>5650</v>
      </c>
      <c r="B1165" t="s">
        <v>248</v>
      </c>
      <c r="C1165" s="1">
        <v>45610</v>
      </c>
      <c r="D1165" s="1">
        <v>45671</v>
      </c>
      <c r="E1165" t="s">
        <v>114</v>
      </c>
      <c r="G1165" t="s">
        <v>115</v>
      </c>
      <c r="H1165" t="s">
        <v>115</v>
      </c>
      <c r="I1165" t="s">
        <v>115</v>
      </c>
      <c r="J1165" t="s">
        <v>2234</v>
      </c>
      <c r="K1165" t="s">
        <v>2235</v>
      </c>
      <c r="L1165" t="s">
        <v>2236</v>
      </c>
      <c r="M1165" t="s">
        <v>2237</v>
      </c>
      <c r="N1165" t="s">
        <v>290</v>
      </c>
      <c r="O1165" t="s">
        <v>120</v>
      </c>
      <c r="P1165" s="3">
        <v>96952</v>
      </c>
      <c r="Q1165" t="s">
        <v>121</v>
      </c>
      <c r="S1165" s="10">
        <v>16716473668</v>
      </c>
      <c r="U1165" t="s">
        <v>2238</v>
      </c>
      <c r="V1165">
        <v>236220</v>
      </c>
      <c r="W1165" t="s">
        <v>123</v>
      </c>
      <c r="Y1165" t="s">
        <v>2239</v>
      </c>
      <c r="Z1165" t="s">
        <v>2240</v>
      </c>
      <c r="AB1165" t="s">
        <v>754</v>
      </c>
      <c r="AC1165" t="s">
        <v>2241</v>
      </c>
      <c r="AD1165" t="s">
        <v>2242</v>
      </c>
      <c r="AE1165" t="s">
        <v>706</v>
      </c>
      <c r="AF1165" t="s">
        <v>707</v>
      </c>
      <c r="AG1165" s="3">
        <v>96913</v>
      </c>
      <c r="AH1165" t="s">
        <v>121</v>
      </c>
      <c r="AJ1165" s="10">
        <v>16716473668</v>
      </c>
      <c r="AL1165" t="s">
        <v>2243</v>
      </c>
      <c r="AM1165" t="s">
        <v>734</v>
      </c>
      <c r="AN1165" t="s">
        <v>2244</v>
      </c>
      <c r="AO1165" t="s">
        <v>2245</v>
      </c>
      <c r="AP1165" t="s">
        <v>782</v>
      </c>
      <c r="AQ1165" t="s">
        <v>2246</v>
      </c>
      <c r="AR1165" t="s">
        <v>2247</v>
      </c>
      <c r="AS1165" t="s">
        <v>119</v>
      </c>
      <c r="AT1165" t="s">
        <v>120</v>
      </c>
      <c r="AU1165" s="3">
        <v>96950</v>
      </c>
      <c r="AV1165" t="s">
        <v>121</v>
      </c>
      <c r="AX1165">
        <v>16702330081</v>
      </c>
      <c r="AZ1165" t="s">
        <v>2248</v>
      </c>
      <c r="BA1165" t="s">
        <v>2249</v>
      </c>
      <c r="BB1165" t="s">
        <v>120</v>
      </c>
      <c r="BC1165" t="s">
        <v>2250</v>
      </c>
      <c r="BD1165" t="str">
        <f>"53-7021.00"</f>
        <v>53-7021.00</v>
      </c>
      <c r="BE1165" t="s">
        <v>5258</v>
      </c>
      <c r="BF1165" t="s">
        <v>5651</v>
      </c>
      <c r="BG1165" t="s">
        <v>5652</v>
      </c>
      <c r="BH1165">
        <v>2</v>
      </c>
      <c r="BI1165">
        <v>2</v>
      </c>
      <c r="BJ1165" s="1">
        <v>45667</v>
      </c>
      <c r="BK1165" s="1">
        <v>46031</v>
      </c>
      <c r="BL1165" s="1">
        <v>45671</v>
      </c>
      <c r="BM1165" s="1">
        <v>46031</v>
      </c>
      <c r="BN1165">
        <v>40</v>
      </c>
      <c r="BO1165">
        <v>0</v>
      </c>
      <c r="BP1165">
        <v>8</v>
      </c>
      <c r="BQ1165">
        <v>8</v>
      </c>
      <c r="BR1165">
        <v>8</v>
      </c>
      <c r="BS1165">
        <v>8</v>
      </c>
      <c r="BT1165">
        <v>8</v>
      </c>
      <c r="BU1165">
        <v>0</v>
      </c>
      <c r="BV1165" t="str">
        <f>"8:00 AM"</f>
        <v>8:00 AM</v>
      </c>
      <c r="BW1165" t="str">
        <f>"5:00 PM"</f>
        <v>5:00 PM</v>
      </c>
      <c r="BX1165" t="s">
        <v>133</v>
      </c>
      <c r="BY1165">
        <v>0</v>
      </c>
      <c r="BZ1165">
        <v>12</v>
      </c>
      <c r="CA1165" t="s">
        <v>115</v>
      </c>
      <c r="CC1165" t="s">
        <v>5653</v>
      </c>
      <c r="CD1165" t="s">
        <v>2253</v>
      </c>
      <c r="CF1165" t="s">
        <v>290</v>
      </c>
      <c r="CG1165" t="s">
        <v>120</v>
      </c>
      <c r="CH1165" s="3">
        <v>96952</v>
      </c>
      <c r="CI1165" s="4">
        <v>8.91</v>
      </c>
      <c r="CK1165" s="4">
        <v>13.37</v>
      </c>
      <c r="CM1165" t="s">
        <v>136</v>
      </c>
      <c r="CN1165" t="s">
        <v>5654</v>
      </c>
      <c r="CO1165" t="s">
        <v>137</v>
      </c>
      <c r="CQ1165" t="s">
        <v>115</v>
      </c>
      <c r="CR1165" t="s">
        <v>138</v>
      </c>
      <c r="CS1165" t="s">
        <v>138</v>
      </c>
      <c r="CT1165" t="s">
        <v>138</v>
      </c>
      <c r="CU1165" t="s">
        <v>139</v>
      </c>
      <c r="CV1165" t="s">
        <v>138</v>
      </c>
      <c r="CW1165" t="s">
        <v>138</v>
      </c>
      <c r="CX1165" t="s">
        <v>5655</v>
      </c>
      <c r="CY1165" s="10">
        <v>16716473668</v>
      </c>
      <c r="CZ1165" t="s">
        <v>2243</v>
      </c>
      <c r="DA1165" t="s">
        <v>139</v>
      </c>
      <c r="DB1165" t="s">
        <v>138</v>
      </c>
      <c r="DC1165" t="s">
        <v>115</v>
      </c>
    </row>
    <row r="1166" spans="1:112" ht="14.45" customHeight="1" x14ac:dyDescent="0.25">
      <c r="A1166" t="s">
        <v>7056</v>
      </c>
      <c r="B1166" t="s">
        <v>158</v>
      </c>
      <c r="C1166" s="1">
        <v>45624</v>
      </c>
      <c r="D1166" s="1">
        <v>45671</v>
      </c>
      <c r="E1166" t="s">
        <v>210</v>
      </c>
      <c r="F1166" s="1">
        <v>45727</v>
      </c>
      <c r="G1166" t="s">
        <v>115</v>
      </c>
      <c r="H1166" t="s">
        <v>115</v>
      </c>
      <c r="I1166" t="s">
        <v>115</v>
      </c>
      <c r="J1166" t="s">
        <v>2796</v>
      </c>
      <c r="K1166" t="s">
        <v>2797</v>
      </c>
      <c r="L1166" t="s">
        <v>2798</v>
      </c>
      <c r="M1166" t="s">
        <v>2799</v>
      </c>
      <c r="N1166" t="s">
        <v>128</v>
      </c>
      <c r="O1166" t="s">
        <v>120</v>
      </c>
      <c r="P1166" s="3">
        <v>96950</v>
      </c>
      <c r="Q1166" t="s">
        <v>121</v>
      </c>
      <c r="R1166" t="s">
        <v>224</v>
      </c>
      <c r="S1166" s="10">
        <v>16702346708</v>
      </c>
      <c r="U1166" t="s">
        <v>2800</v>
      </c>
      <c r="V1166">
        <v>236220</v>
      </c>
      <c r="W1166" t="s">
        <v>123</v>
      </c>
      <c r="Y1166" t="s">
        <v>632</v>
      </c>
      <c r="Z1166" t="s">
        <v>4517</v>
      </c>
      <c r="AB1166" t="s">
        <v>516</v>
      </c>
      <c r="AC1166" t="s">
        <v>2798</v>
      </c>
      <c r="AD1166" t="s">
        <v>2799</v>
      </c>
      <c r="AE1166" t="s">
        <v>128</v>
      </c>
      <c r="AF1166" t="s">
        <v>120</v>
      </c>
      <c r="AG1166" s="3">
        <v>96950</v>
      </c>
      <c r="AH1166" t="s">
        <v>121</v>
      </c>
      <c r="AI1166" t="s">
        <v>762</v>
      </c>
      <c r="AJ1166" s="10">
        <v>16702346708</v>
      </c>
      <c r="AL1166" t="s">
        <v>2802</v>
      </c>
      <c r="BD1166" t="str">
        <f>"49-9071.00"</f>
        <v>49-9071.00</v>
      </c>
      <c r="BE1166" t="s">
        <v>169</v>
      </c>
      <c r="BF1166" t="s">
        <v>2803</v>
      </c>
      <c r="BG1166" t="s">
        <v>2804</v>
      </c>
      <c r="BH1166">
        <v>6</v>
      </c>
      <c r="BJ1166" s="1">
        <v>45729</v>
      </c>
      <c r="BK1166" s="1">
        <v>46093</v>
      </c>
      <c r="BN1166">
        <v>35</v>
      </c>
      <c r="BO1166">
        <v>0</v>
      </c>
      <c r="BP1166">
        <v>7</v>
      </c>
      <c r="BQ1166">
        <v>7</v>
      </c>
      <c r="BR1166">
        <v>7</v>
      </c>
      <c r="BS1166">
        <v>7</v>
      </c>
      <c r="BT1166">
        <v>7</v>
      </c>
      <c r="BU1166">
        <v>0</v>
      </c>
      <c r="BV1166" t="str">
        <f>"8:00 AM"</f>
        <v>8:00 AM</v>
      </c>
      <c r="BW1166" t="str">
        <f>"4:00 PM"</f>
        <v>4:00 PM</v>
      </c>
      <c r="BX1166" t="s">
        <v>133</v>
      </c>
      <c r="BY1166">
        <v>0</v>
      </c>
      <c r="BZ1166">
        <v>12</v>
      </c>
      <c r="CA1166" t="s">
        <v>115</v>
      </c>
      <c r="CC1166" t="s">
        <v>2805</v>
      </c>
      <c r="CD1166" t="s">
        <v>2798</v>
      </c>
      <c r="CE1166" t="s">
        <v>2799</v>
      </c>
      <c r="CF1166" t="s">
        <v>128</v>
      </c>
      <c r="CG1166" t="s">
        <v>120</v>
      </c>
      <c r="CH1166" s="3">
        <v>96950</v>
      </c>
      <c r="CI1166" s="4">
        <v>9.75</v>
      </c>
      <c r="CJ1166" s="4">
        <v>9.75</v>
      </c>
      <c r="CK1166" s="4">
        <v>14.63</v>
      </c>
      <c r="CL1166" s="4">
        <v>14.63</v>
      </c>
      <c r="CM1166" t="s">
        <v>136</v>
      </c>
      <c r="CN1166" t="s">
        <v>191</v>
      </c>
      <c r="CO1166" t="s">
        <v>137</v>
      </c>
      <c r="CQ1166" t="s">
        <v>115</v>
      </c>
      <c r="CR1166" t="s">
        <v>138</v>
      </c>
      <c r="CS1166" t="s">
        <v>138</v>
      </c>
      <c r="CT1166" t="s">
        <v>138</v>
      </c>
      <c r="CU1166" t="s">
        <v>139</v>
      </c>
      <c r="CV1166" t="s">
        <v>138</v>
      </c>
      <c r="CW1166" t="s">
        <v>139</v>
      </c>
      <c r="CX1166" t="s">
        <v>2806</v>
      </c>
      <c r="CY1166" s="10">
        <v>16702346708</v>
      </c>
      <c r="CZ1166" t="s">
        <v>2802</v>
      </c>
      <c r="DA1166" t="s">
        <v>139</v>
      </c>
      <c r="DB1166" t="s">
        <v>138</v>
      </c>
      <c r="DC1166" t="s">
        <v>115</v>
      </c>
      <c r="DD1166" t="s">
        <v>2807</v>
      </c>
      <c r="DE1166" t="s">
        <v>2808</v>
      </c>
      <c r="DF1166" t="s">
        <v>276</v>
      </c>
      <c r="DG1166" t="s">
        <v>2796</v>
      </c>
      <c r="DH1166" t="s">
        <v>2802</v>
      </c>
    </row>
    <row r="1167" spans="1:112" ht="14.45" customHeight="1" x14ac:dyDescent="0.25">
      <c r="A1167" t="s">
        <v>7896</v>
      </c>
      <c r="B1167" t="s">
        <v>113</v>
      </c>
      <c r="C1167" s="1">
        <v>45665</v>
      </c>
      <c r="D1167" s="1">
        <v>45671</v>
      </c>
      <c r="E1167" t="s">
        <v>114</v>
      </c>
      <c r="G1167" t="s">
        <v>115</v>
      </c>
      <c r="H1167" t="s">
        <v>115</v>
      </c>
      <c r="I1167" t="s">
        <v>115</v>
      </c>
      <c r="J1167" t="s">
        <v>7149</v>
      </c>
      <c r="K1167" t="s">
        <v>7150</v>
      </c>
      <c r="L1167" t="s">
        <v>2637</v>
      </c>
      <c r="M1167" t="s">
        <v>7151</v>
      </c>
      <c r="N1167" t="s">
        <v>128</v>
      </c>
      <c r="O1167" t="s">
        <v>120</v>
      </c>
      <c r="P1167" s="3">
        <v>96950</v>
      </c>
      <c r="Q1167" t="s">
        <v>121</v>
      </c>
      <c r="S1167" s="10">
        <v>16703236877</v>
      </c>
      <c r="U1167" t="s">
        <v>7152</v>
      </c>
      <c r="V1167">
        <v>621610</v>
      </c>
      <c r="W1167" t="s">
        <v>123</v>
      </c>
      <c r="Y1167" t="s">
        <v>1274</v>
      </c>
      <c r="Z1167" t="s">
        <v>2640</v>
      </c>
      <c r="AA1167" t="s">
        <v>276</v>
      </c>
      <c r="AB1167" t="s">
        <v>126</v>
      </c>
      <c r="AC1167" t="s">
        <v>2641</v>
      </c>
      <c r="AE1167" t="s">
        <v>2011</v>
      </c>
      <c r="AF1167" t="s">
        <v>707</v>
      </c>
      <c r="AG1167" s="3">
        <v>96931</v>
      </c>
      <c r="AH1167" t="s">
        <v>121</v>
      </c>
      <c r="AJ1167" s="10">
        <v>16716498746</v>
      </c>
      <c r="AK1167">
        <v>203</v>
      </c>
      <c r="AL1167" t="s">
        <v>2642</v>
      </c>
      <c r="BD1167" t="str">
        <f>"29-1141.00"</f>
        <v>29-1141.00</v>
      </c>
      <c r="BE1167" t="s">
        <v>258</v>
      </c>
      <c r="BF1167" t="s">
        <v>7153</v>
      </c>
      <c r="BG1167" t="s">
        <v>5036</v>
      </c>
      <c r="BH1167">
        <v>3</v>
      </c>
      <c r="BJ1167" s="1">
        <v>45778</v>
      </c>
      <c r="BK1167" s="1">
        <v>46142</v>
      </c>
      <c r="BN1167">
        <v>40</v>
      </c>
      <c r="BO1167">
        <v>0</v>
      </c>
      <c r="BP1167">
        <v>8</v>
      </c>
      <c r="BQ1167">
        <v>8</v>
      </c>
      <c r="BR1167">
        <v>8</v>
      </c>
      <c r="BS1167">
        <v>8</v>
      </c>
      <c r="BT1167">
        <v>5</v>
      </c>
      <c r="BU1167">
        <v>3</v>
      </c>
      <c r="BV1167" t="str">
        <f>"8:30 AM"</f>
        <v>8:30 AM</v>
      </c>
      <c r="BW1167" t="str">
        <f>"5:30 PM"</f>
        <v>5:30 PM</v>
      </c>
      <c r="BX1167" t="s">
        <v>189</v>
      </c>
      <c r="BY1167">
        <v>0</v>
      </c>
      <c r="BZ1167">
        <v>0</v>
      </c>
      <c r="CA1167" t="s">
        <v>115</v>
      </c>
      <c r="CC1167" s="2" t="s">
        <v>5037</v>
      </c>
      <c r="CD1167" t="s">
        <v>2637</v>
      </c>
      <c r="CE1167" t="s">
        <v>7151</v>
      </c>
      <c r="CF1167" t="s">
        <v>128</v>
      </c>
      <c r="CG1167" t="s">
        <v>120</v>
      </c>
      <c r="CH1167" s="3">
        <v>96950</v>
      </c>
      <c r="CI1167" s="4">
        <v>17.05</v>
      </c>
      <c r="CJ1167" s="4">
        <v>17.05</v>
      </c>
      <c r="CM1167" t="s">
        <v>136</v>
      </c>
      <c r="CO1167" t="s">
        <v>137</v>
      </c>
      <c r="CQ1167" t="s">
        <v>115</v>
      </c>
      <c r="CR1167" t="s">
        <v>138</v>
      </c>
      <c r="CS1167" t="s">
        <v>139</v>
      </c>
      <c r="CT1167" t="s">
        <v>139</v>
      </c>
      <c r="CU1167" t="s">
        <v>139</v>
      </c>
      <c r="CV1167" t="s">
        <v>138</v>
      </c>
      <c r="CW1167" t="s">
        <v>139</v>
      </c>
      <c r="CX1167" t="s">
        <v>139</v>
      </c>
      <c r="CY1167" s="10">
        <v>16703236877</v>
      </c>
      <c r="CZ1167" t="s">
        <v>7154</v>
      </c>
      <c r="DA1167" t="s">
        <v>139</v>
      </c>
      <c r="DB1167" t="s">
        <v>138</v>
      </c>
      <c r="DC1167" t="s">
        <v>115</v>
      </c>
    </row>
    <row r="1168" spans="1:112" ht="14.45" customHeight="1" x14ac:dyDescent="0.25">
      <c r="A1168" t="s">
        <v>7951</v>
      </c>
      <c r="B1168" t="s">
        <v>142</v>
      </c>
      <c r="C1168" s="1">
        <v>45665</v>
      </c>
      <c r="D1168" s="1">
        <v>45671</v>
      </c>
      <c r="E1168" t="s">
        <v>114</v>
      </c>
      <c r="G1168" t="s">
        <v>115</v>
      </c>
      <c r="H1168" t="s">
        <v>115</v>
      </c>
      <c r="I1168" t="s">
        <v>115</v>
      </c>
      <c r="J1168" t="s">
        <v>1561</v>
      </c>
      <c r="L1168" t="s">
        <v>1570</v>
      </c>
      <c r="M1168" t="s">
        <v>1563</v>
      </c>
      <c r="N1168" t="s">
        <v>128</v>
      </c>
      <c r="O1168" t="s">
        <v>120</v>
      </c>
      <c r="P1168" s="3">
        <v>96950</v>
      </c>
      <c r="Q1168" t="s">
        <v>121</v>
      </c>
      <c r="S1168" s="10">
        <v>16703229240</v>
      </c>
      <c r="U1168" t="s">
        <v>1564</v>
      </c>
      <c r="V1168">
        <v>488320</v>
      </c>
      <c r="W1168" t="s">
        <v>123</v>
      </c>
      <c r="Y1168" t="s">
        <v>1565</v>
      </c>
      <c r="Z1168" t="s">
        <v>1097</v>
      </c>
      <c r="AA1168" t="s">
        <v>489</v>
      </c>
      <c r="AB1168" t="s">
        <v>516</v>
      </c>
      <c r="AC1168" t="s">
        <v>1570</v>
      </c>
      <c r="AD1168" t="s">
        <v>1563</v>
      </c>
      <c r="AE1168" t="s">
        <v>128</v>
      </c>
      <c r="AF1168" t="s">
        <v>120</v>
      </c>
      <c r="AG1168" s="3">
        <v>96950</v>
      </c>
      <c r="AH1168" t="s">
        <v>121</v>
      </c>
      <c r="AJ1168" s="10">
        <v>16703229240</v>
      </c>
      <c r="AL1168" t="s">
        <v>1567</v>
      </c>
      <c r="BD1168" t="str">
        <f>"49-3031.00"</f>
        <v>49-3031.00</v>
      </c>
      <c r="BE1168" t="s">
        <v>1260</v>
      </c>
      <c r="BF1168" t="s">
        <v>2847</v>
      </c>
      <c r="BG1168" t="s">
        <v>2848</v>
      </c>
      <c r="BH1168">
        <v>1</v>
      </c>
      <c r="BJ1168" s="1">
        <v>45786</v>
      </c>
      <c r="BK1168" s="1">
        <v>46881</v>
      </c>
      <c r="BN1168">
        <v>40</v>
      </c>
      <c r="BO1168">
        <v>0</v>
      </c>
      <c r="BP1168">
        <v>8</v>
      </c>
      <c r="BQ1168">
        <v>8</v>
      </c>
      <c r="BR1168">
        <v>8</v>
      </c>
      <c r="BS1168">
        <v>8</v>
      </c>
      <c r="BT1168">
        <v>8</v>
      </c>
      <c r="BU1168">
        <v>0</v>
      </c>
      <c r="BV1168" t="str">
        <f>"8:00 AM"</f>
        <v>8:00 AM</v>
      </c>
      <c r="BW1168" t="str">
        <f>"5:00 PM"</f>
        <v>5:00 PM</v>
      </c>
      <c r="BX1168" t="s">
        <v>6095</v>
      </c>
      <c r="BY1168">
        <v>0</v>
      </c>
      <c r="BZ1168">
        <v>24</v>
      </c>
      <c r="CA1168" t="s">
        <v>115</v>
      </c>
      <c r="CC1168" t="s">
        <v>2849</v>
      </c>
      <c r="CD1168" t="s">
        <v>1570</v>
      </c>
      <c r="CE1168" t="s">
        <v>1563</v>
      </c>
      <c r="CF1168" t="s">
        <v>128</v>
      </c>
      <c r="CG1168" t="s">
        <v>120</v>
      </c>
      <c r="CH1168" s="3">
        <v>96950</v>
      </c>
      <c r="CI1168" s="4">
        <v>11.85</v>
      </c>
      <c r="CJ1168" s="4">
        <v>11.85</v>
      </c>
      <c r="CK1168" s="4">
        <v>17.78</v>
      </c>
      <c r="CL1168" s="4">
        <v>17.78</v>
      </c>
      <c r="CM1168" t="s">
        <v>136</v>
      </c>
      <c r="CN1168" t="s">
        <v>331</v>
      </c>
      <c r="CO1168" t="s">
        <v>137</v>
      </c>
      <c r="CQ1168" t="s">
        <v>115</v>
      </c>
      <c r="CR1168" t="s">
        <v>138</v>
      </c>
      <c r="CS1168" t="s">
        <v>139</v>
      </c>
      <c r="CT1168" t="s">
        <v>138</v>
      </c>
      <c r="CU1168" t="s">
        <v>139</v>
      </c>
      <c r="CV1168" t="s">
        <v>138</v>
      </c>
      <c r="CW1168" t="s">
        <v>139</v>
      </c>
      <c r="CX1168" t="s">
        <v>331</v>
      </c>
      <c r="CY1168" s="10">
        <v>16703229240</v>
      </c>
      <c r="CZ1168" t="s">
        <v>139</v>
      </c>
      <c r="DA1168" t="s">
        <v>208</v>
      </c>
      <c r="DB1168" t="s">
        <v>138</v>
      </c>
      <c r="DC1168" t="s">
        <v>115</v>
      </c>
    </row>
    <row r="1169" spans="1:112" ht="14.45" customHeight="1" x14ac:dyDescent="0.25">
      <c r="A1169" t="s">
        <v>10557</v>
      </c>
      <c r="B1169" t="s">
        <v>248</v>
      </c>
      <c r="C1169" s="1">
        <v>45617</v>
      </c>
      <c r="D1169" s="1">
        <v>45671</v>
      </c>
      <c r="E1169" t="s">
        <v>210</v>
      </c>
      <c r="F1169" s="1">
        <v>45715</v>
      </c>
      <c r="G1169" t="s">
        <v>115</v>
      </c>
      <c r="H1169" t="s">
        <v>115</v>
      </c>
      <c r="I1169" t="s">
        <v>115</v>
      </c>
      <c r="J1169" t="s">
        <v>8385</v>
      </c>
      <c r="L1169" t="s">
        <v>321</v>
      </c>
      <c r="N1169" t="s">
        <v>128</v>
      </c>
      <c r="O1169" t="s">
        <v>120</v>
      </c>
      <c r="P1169" s="3">
        <v>96950</v>
      </c>
      <c r="Q1169" t="s">
        <v>121</v>
      </c>
      <c r="S1169" s="10">
        <v>16702336927</v>
      </c>
      <c r="U1169" t="s">
        <v>8386</v>
      </c>
      <c r="V1169">
        <v>81111</v>
      </c>
      <c r="W1169" t="s">
        <v>123</v>
      </c>
      <c r="Y1169" t="s">
        <v>323</v>
      </c>
      <c r="Z1169" t="s">
        <v>324</v>
      </c>
      <c r="AA1169" t="s">
        <v>325</v>
      </c>
      <c r="AB1169" t="s">
        <v>516</v>
      </c>
      <c r="AC1169" t="s">
        <v>321</v>
      </c>
      <c r="AE1169" t="s">
        <v>128</v>
      </c>
      <c r="AF1169" t="s">
        <v>120</v>
      </c>
      <c r="AG1169" s="3">
        <v>96950</v>
      </c>
      <c r="AH1169" t="s">
        <v>121</v>
      </c>
      <c r="AJ1169" s="10">
        <v>16702336927</v>
      </c>
      <c r="AL1169" t="s">
        <v>8387</v>
      </c>
      <c r="BD1169" t="str">
        <f>"49-9071.00"</f>
        <v>49-9071.00</v>
      </c>
      <c r="BE1169" t="s">
        <v>169</v>
      </c>
      <c r="BF1169" t="s">
        <v>8388</v>
      </c>
      <c r="BG1169" t="s">
        <v>661</v>
      </c>
      <c r="BH1169">
        <v>5</v>
      </c>
      <c r="BI1169">
        <v>5</v>
      </c>
      <c r="BJ1169" s="1">
        <v>45717</v>
      </c>
      <c r="BK1169" s="1">
        <v>46081</v>
      </c>
      <c r="BL1169" s="1">
        <v>45717</v>
      </c>
      <c r="BM1169" s="1">
        <v>46081</v>
      </c>
      <c r="BN1169">
        <v>35</v>
      </c>
      <c r="BO1169">
        <v>0</v>
      </c>
      <c r="BP1169">
        <v>7</v>
      </c>
      <c r="BQ1169">
        <v>7</v>
      </c>
      <c r="BR1169">
        <v>7</v>
      </c>
      <c r="BS1169">
        <v>7</v>
      </c>
      <c r="BT1169">
        <v>7</v>
      </c>
      <c r="BU1169">
        <v>0</v>
      </c>
      <c r="BV1169" t="str">
        <f>"7:30 AM"</f>
        <v>7:30 AM</v>
      </c>
      <c r="BW1169" t="str">
        <f>"4:30 PM"</f>
        <v>4:30 PM</v>
      </c>
      <c r="BX1169" t="s">
        <v>133</v>
      </c>
      <c r="BY1169">
        <v>0</v>
      </c>
      <c r="BZ1169">
        <v>24</v>
      </c>
      <c r="CA1169" t="s">
        <v>115</v>
      </c>
      <c r="CC1169" t="s">
        <v>10558</v>
      </c>
      <c r="CD1169" t="s">
        <v>4288</v>
      </c>
      <c r="CF1169" t="s">
        <v>128</v>
      </c>
      <c r="CG1169" t="s">
        <v>120</v>
      </c>
      <c r="CH1169" s="3">
        <v>96950</v>
      </c>
      <c r="CI1169" s="4">
        <v>9.75</v>
      </c>
      <c r="CJ1169" s="4">
        <v>9.75</v>
      </c>
      <c r="CK1169" s="4">
        <v>14.63</v>
      </c>
      <c r="CL1169" s="4">
        <v>14.63</v>
      </c>
      <c r="CM1169" t="s">
        <v>136</v>
      </c>
      <c r="CO1169" t="s">
        <v>137</v>
      </c>
      <c r="CQ1169" t="s">
        <v>115</v>
      </c>
      <c r="CR1169" t="s">
        <v>138</v>
      </c>
      <c r="CS1169" t="s">
        <v>139</v>
      </c>
      <c r="CT1169" t="s">
        <v>138</v>
      </c>
      <c r="CU1169" t="s">
        <v>139</v>
      </c>
      <c r="CV1169" t="s">
        <v>138</v>
      </c>
      <c r="CW1169" t="s">
        <v>139</v>
      </c>
      <c r="CX1169" t="s">
        <v>1122</v>
      </c>
      <c r="CY1169" s="10">
        <v>16702336927</v>
      </c>
      <c r="CZ1169" t="s">
        <v>8387</v>
      </c>
      <c r="DA1169" t="s">
        <v>139</v>
      </c>
      <c r="DB1169" t="s">
        <v>138</v>
      </c>
      <c r="DC1169" t="s">
        <v>115</v>
      </c>
    </row>
    <row r="1170" spans="1:112" ht="14.45" customHeight="1" x14ac:dyDescent="0.25">
      <c r="A1170" t="s">
        <v>3649</v>
      </c>
      <c r="B1170" t="s">
        <v>248</v>
      </c>
      <c r="C1170" s="1">
        <v>45632</v>
      </c>
      <c r="D1170" s="1">
        <v>45672</v>
      </c>
      <c r="E1170" t="s">
        <v>114</v>
      </c>
      <c r="G1170" t="s">
        <v>115</v>
      </c>
      <c r="H1170" t="s">
        <v>115</v>
      </c>
      <c r="I1170" t="s">
        <v>115</v>
      </c>
      <c r="J1170" t="s">
        <v>3650</v>
      </c>
      <c r="K1170" t="s">
        <v>3651</v>
      </c>
      <c r="L1170" t="s">
        <v>3652</v>
      </c>
      <c r="N1170" t="s">
        <v>377</v>
      </c>
      <c r="O1170" t="s">
        <v>120</v>
      </c>
      <c r="P1170" s="3">
        <v>96951</v>
      </c>
      <c r="Q1170" t="s">
        <v>121</v>
      </c>
      <c r="S1170" s="10">
        <v>16707838350</v>
      </c>
      <c r="U1170" t="s">
        <v>3653</v>
      </c>
      <c r="V1170">
        <v>11199</v>
      </c>
      <c r="W1170" t="s">
        <v>123</v>
      </c>
      <c r="Y1170" t="s">
        <v>3654</v>
      </c>
      <c r="Z1170" t="s">
        <v>3655</v>
      </c>
      <c r="AA1170" t="s">
        <v>3656</v>
      </c>
      <c r="AB1170" t="s">
        <v>669</v>
      </c>
      <c r="AC1170" t="s">
        <v>3657</v>
      </c>
      <c r="AE1170" t="s">
        <v>377</v>
      </c>
      <c r="AF1170" t="s">
        <v>120</v>
      </c>
      <c r="AG1170" s="3">
        <v>96951</v>
      </c>
      <c r="AH1170" t="s">
        <v>121</v>
      </c>
      <c r="AJ1170" s="10">
        <v>16707838350</v>
      </c>
      <c r="AL1170" t="s">
        <v>3658</v>
      </c>
      <c r="BD1170" t="str">
        <f>"45-2092.00"</f>
        <v>45-2092.00</v>
      </c>
      <c r="BE1170" t="s">
        <v>1875</v>
      </c>
      <c r="BF1170" t="s">
        <v>3659</v>
      </c>
      <c r="BG1170" t="s">
        <v>1875</v>
      </c>
      <c r="BH1170">
        <v>2</v>
      </c>
      <c r="BI1170">
        <v>2</v>
      </c>
      <c r="BJ1170" s="1">
        <v>45717</v>
      </c>
      <c r="BK1170" s="1">
        <v>46081</v>
      </c>
      <c r="BL1170" s="1">
        <v>45717</v>
      </c>
      <c r="BM1170" s="1">
        <v>46081</v>
      </c>
      <c r="BN1170">
        <v>35</v>
      </c>
      <c r="BO1170">
        <v>0</v>
      </c>
      <c r="BP1170">
        <v>7</v>
      </c>
      <c r="BQ1170">
        <v>7</v>
      </c>
      <c r="BR1170">
        <v>7</v>
      </c>
      <c r="BS1170">
        <v>7</v>
      </c>
      <c r="BT1170">
        <v>7</v>
      </c>
      <c r="BU1170">
        <v>0</v>
      </c>
      <c r="BV1170" t="str">
        <f>"8:00 AM"</f>
        <v>8:00 AM</v>
      </c>
      <c r="BW1170" t="str">
        <f>"5:00 PM"</f>
        <v>5:00 PM</v>
      </c>
      <c r="BX1170" t="s">
        <v>240</v>
      </c>
      <c r="BY1170">
        <v>0</v>
      </c>
      <c r="BZ1170">
        <v>0</v>
      </c>
      <c r="CA1170" t="s">
        <v>115</v>
      </c>
      <c r="CC1170" t="s">
        <v>3660</v>
      </c>
      <c r="CD1170" t="s">
        <v>3661</v>
      </c>
      <c r="CE1170" t="s">
        <v>3662</v>
      </c>
      <c r="CF1170" t="s">
        <v>1557</v>
      </c>
      <c r="CG1170" t="s">
        <v>120</v>
      </c>
      <c r="CH1170" s="3">
        <v>96951</v>
      </c>
      <c r="CI1170" s="4">
        <v>11.91</v>
      </c>
      <c r="CJ1170" s="4">
        <v>11.91</v>
      </c>
      <c r="CK1170" s="4">
        <v>17.86</v>
      </c>
      <c r="CL1170" s="4">
        <v>17.86</v>
      </c>
      <c r="CM1170" t="s">
        <v>136</v>
      </c>
      <c r="CN1170" t="s">
        <v>191</v>
      </c>
      <c r="CO1170" t="s">
        <v>137</v>
      </c>
      <c r="CQ1170" t="s">
        <v>115</v>
      </c>
      <c r="CR1170" t="s">
        <v>138</v>
      </c>
      <c r="CS1170" t="s">
        <v>139</v>
      </c>
      <c r="CT1170" t="s">
        <v>138</v>
      </c>
      <c r="CU1170" t="s">
        <v>139</v>
      </c>
      <c r="CV1170" t="s">
        <v>138</v>
      </c>
      <c r="CW1170" t="s">
        <v>139</v>
      </c>
      <c r="CX1170" t="s">
        <v>3663</v>
      </c>
      <c r="CY1170" s="10">
        <v>16707838350</v>
      </c>
      <c r="CZ1170" t="s">
        <v>3658</v>
      </c>
      <c r="DA1170" t="s">
        <v>139</v>
      </c>
      <c r="DB1170" t="s">
        <v>138</v>
      </c>
      <c r="DC1170" t="s">
        <v>115</v>
      </c>
      <c r="DD1170" t="s">
        <v>3654</v>
      </c>
      <c r="DE1170" t="s">
        <v>3655</v>
      </c>
      <c r="DF1170" t="s">
        <v>149</v>
      </c>
      <c r="DG1170" t="s">
        <v>3651</v>
      </c>
      <c r="DH1170" t="s">
        <v>3658</v>
      </c>
    </row>
    <row r="1171" spans="1:112" ht="14.45" customHeight="1" x14ac:dyDescent="0.25">
      <c r="A1171" t="s">
        <v>6514</v>
      </c>
      <c r="B1171" t="s">
        <v>248</v>
      </c>
      <c r="C1171" s="1">
        <v>45635</v>
      </c>
      <c r="D1171" s="1">
        <v>45672</v>
      </c>
      <c r="E1171" t="s">
        <v>210</v>
      </c>
      <c r="F1171" s="1">
        <v>45807</v>
      </c>
      <c r="G1171" t="s">
        <v>115</v>
      </c>
      <c r="H1171" t="s">
        <v>115</v>
      </c>
      <c r="I1171" t="s">
        <v>115</v>
      </c>
      <c r="J1171" t="s">
        <v>1501</v>
      </c>
      <c r="L1171" t="s">
        <v>6515</v>
      </c>
      <c r="N1171" t="s">
        <v>290</v>
      </c>
      <c r="O1171" t="s">
        <v>120</v>
      </c>
      <c r="P1171" s="3">
        <v>96952</v>
      </c>
      <c r="Q1171" t="s">
        <v>121</v>
      </c>
      <c r="S1171" s="10">
        <v>16704330422</v>
      </c>
      <c r="U1171" t="s">
        <v>1503</v>
      </c>
      <c r="V1171">
        <v>212312</v>
      </c>
      <c r="W1171" t="s">
        <v>123</v>
      </c>
      <c r="Y1171" t="s">
        <v>1504</v>
      </c>
      <c r="Z1171" t="s">
        <v>1505</v>
      </c>
      <c r="AA1171" t="s">
        <v>1506</v>
      </c>
      <c r="AB1171" t="s">
        <v>443</v>
      </c>
      <c r="AC1171" t="s">
        <v>1502</v>
      </c>
      <c r="AE1171" t="s">
        <v>290</v>
      </c>
      <c r="AF1171" t="s">
        <v>120</v>
      </c>
      <c r="AG1171" s="3">
        <v>96952</v>
      </c>
      <c r="AH1171" t="s">
        <v>121</v>
      </c>
      <c r="AJ1171" s="10">
        <v>16704330422</v>
      </c>
      <c r="AL1171" t="s">
        <v>1507</v>
      </c>
      <c r="BD1171" t="str">
        <f>"43-3031.00"</f>
        <v>43-3031.00</v>
      </c>
      <c r="BE1171" t="s">
        <v>387</v>
      </c>
      <c r="BF1171" t="s">
        <v>6516</v>
      </c>
      <c r="BG1171" t="s">
        <v>388</v>
      </c>
      <c r="BH1171">
        <v>1</v>
      </c>
      <c r="BI1171">
        <v>1</v>
      </c>
      <c r="BJ1171" s="1">
        <v>45809</v>
      </c>
      <c r="BK1171" s="1">
        <v>46173</v>
      </c>
      <c r="BL1171" s="1">
        <v>45809</v>
      </c>
      <c r="BM1171" s="1">
        <v>46173</v>
      </c>
      <c r="BN1171">
        <v>40</v>
      </c>
      <c r="BO1171">
        <v>0</v>
      </c>
      <c r="BP1171">
        <v>8</v>
      </c>
      <c r="BQ1171">
        <v>8</v>
      </c>
      <c r="BR1171">
        <v>8</v>
      </c>
      <c r="BS1171">
        <v>8</v>
      </c>
      <c r="BT1171">
        <v>8</v>
      </c>
      <c r="BU1171">
        <v>0</v>
      </c>
      <c r="BV1171" t="str">
        <f>"8:00 AM"</f>
        <v>8:00 AM</v>
      </c>
      <c r="BW1171" t="str">
        <f>"5:00 PM"</f>
        <v>5:00 PM</v>
      </c>
      <c r="BX1171" t="s">
        <v>133</v>
      </c>
      <c r="BY1171">
        <v>0</v>
      </c>
      <c r="BZ1171">
        <v>12</v>
      </c>
      <c r="CA1171" t="s">
        <v>115</v>
      </c>
      <c r="CC1171" t="s">
        <v>6517</v>
      </c>
      <c r="CD1171" t="s">
        <v>1502</v>
      </c>
      <c r="CF1171" t="s">
        <v>290</v>
      </c>
      <c r="CG1171" t="s">
        <v>120</v>
      </c>
      <c r="CH1171" s="3">
        <v>96952</v>
      </c>
      <c r="CI1171" s="4">
        <v>12.5</v>
      </c>
      <c r="CJ1171" s="4">
        <v>13.5</v>
      </c>
      <c r="CK1171" s="4">
        <v>18.75</v>
      </c>
      <c r="CL1171" s="4">
        <v>20.25</v>
      </c>
      <c r="CM1171" t="s">
        <v>136</v>
      </c>
      <c r="CN1171" t="s">
        <v>1512</v>
      </c>
      <c r="CO1171" t="s">
        <v>137</v>
      </c>
      <c r="CQ1171" t="s">
        <v>115</v>
      </c>
      <c r="CR1171" t="s">
        <v>138</v>
      </c>
      <c r="CS1171" t="s">
        <v>138</v>
      </c>
      <c r="CT1171" t="s">
        <v>138</v>
      </c>
      <c r="CU1171" t="s">
        <v>139</v>
      </c>
      <c r="CV1171" t="s">
        <v>138</v>
      </c>
      <c r="CW1171" t="s">
        <v>138</v>
      </c>
      <c r="CX1171" t="s">
        <v>3265</v>
      </c>
      <c r="CY1171" s="10">
        <v>16704330422</v>
      </c>
      <c r="CZ1171" t="s">
        <v>1507</v>
      </c>
      <c r="DA1171" t="s">
        <v>139</v>
      </c>
      <c r="DB1171" t="s">
        <v>138</v>
      </c>
      <c r="DC1171" t="s">
        <v>115</v>
      </c>
    </row>
    <row r="1172" spans="1:112" ht="14.45" customHeight="1" x14ac:dyDescent="0.25">
      <c r="A1172" t="s">
        <v>9172</v>
      </c>
      <c r="B1172" t="s">
        <v>248</v>
      </c>
      <c r="C1172" s="1">
        <v>45604</v>
      </c>
      <c r="D1172" s="1">
        <v>45672</v>
      </c>
      <c r="E1172" t="s">
        <v>114</v>
      </c>
      <c r="G1172" t="s">
        <v>115</v>
      </c>
      <c r="H1172" t="s">
        <v>115</v>
      </c>
      <c r="I1172" t="s">
        <v>115</v>
      </c>
      <c r="J1172" t="s">
        <v>527</v>
      </c>
      <c r="K1172" t="s">
        <v>528</v>
      </c>
      <c r="L1172" t="s">
        <v>529</v>
      </c>
      <c r="M1172" t="s">
        <v>530</v>
      </c>
      <c r="N1172" t="s">
        <v>128</v>
      </c>
      <c r="O1172" t="s">
        <v>120</v>
      </c>
      <c r="P1172" s="3">
        <v>96950</v>
      </c>
      <c r="Q1172" t="s">
        <v>121</v>
      </c>
      <c r="S1172" s="10">
        <v>16702352883</v>
      </c>
      <c r="U1172" t="s">
        <v>531</v>
      </c>
      <c r="V1172">
        <v>56132</v>
      </c>
      <c r="W1172" t="s">
        <v>532</v>
      </c>
      <c r="X1172" t="s">
        <v>138</v>
      </c>
      <c r="Y1172" t="s">
        <v>533</v>
      </c>
      <c r="Z1172" t="s">
        <v>534</v>
      </c>
      <c r="AA1172" t="s">
        <v>535</v>
      </c>
      <c r="AB1172" t="s">
        <v>516</v>
      </c>
      <c r="AC1172" t="s">
        <v>529</v>
      </c>
      <c r="AD1172" t="s">
        <v>536</v>
      </c>
      <c r="AE1172" t="s">
        <v>128</v>
      </c>
      <c r="AF1172" t="s">
        <v>120</v>
      </c>
      <c r="AG1172" s="3">
        <v>96950</v>
      </c>
      <c r="AH1172" t="s">
        <v>121</v>
      </c>
      <c r="AJ1172" s="10">
        <v>16702352883</v>
      </c>
      <c r="AL1172" t="s">
        <v>537</v>
      </c>
      <c r="BD1172" t="str">
        <f>"39-9011.00"</f>
        <v>39-9011.00</v>
      </c>
      <c r="BE1172" t="s">
        <v>538</v>
      </c>
      <c r="BF1172" t="s">
        <v>539</v>
      </c>
      <c r="BG1172" t="s">
        <v>540</v>
      </c>
      <c r="BH1172">
        <v>6</v>
      </c>
      <c r="BI1172">
        <v>6</v>
      </c>
      <c r="BJ1172" s="1">
        <v>45689</v>
      </c>
      <c r="BK1172" s="1">
        <v>46053</v>
      </c>
      <c r="BL1172" s="1">
        <v>45689</v>
      </c>
      <c r="BM1172" s="1">
        <v>46053</v>
      </c>
      <c r="BN1172">
        <v>35</v>
      </c>
      <c r="BO1172">
        <v>0</v>
      </c>
      <c r="BP1172">
        <v>7</v>
      </c>
      <c r="BQ1172">
        <v>7</v>
      </c>
      <c r="BR1172">
        <v>7</v>
      </c>
      <c r="BS1172">
        <v>7</v>
      </c>
      <c r="BT1172">
        <v>7</v>
      </c>
      <c r="BU1172">
        <v>0</v>
      </c>
      <c r="BV1172" t="str">
        <f>"8:00 AM"</f>
        <v>8:00 AM</v>
      </c>
      <c r="BW1172" t="str">
        <f>"4:00 PM"</f>
        <v>4:00 PM</v>
      </c>
      <c r="BX1172" t="s">
        <v>133</v>
      </c>
      <c r="BY1172">
        <v>0</v>
      </c>
      <c r="BZ1172">
        <v>12</v>
      </c>
      <c r="CA1172" t="s">
        <v>115</v>
      </c>
      <c r="CC1172" s="2" t="s">
        <v>541</v>
      </c>
      <c r="CD1172" t="s">
        <v>529</v>
      </c>
      <c r="CE1172" t="s">
        <v>542</v>
      </c>
      <c r="CF1172" t="s">
        <v>128</v>
      </c>
      <c r="CG1172" t="s">
        <v>120</v>
      </c>
      <c r="CH1172" s="3">
        <v>96950</v>
      </c>
      <c r="CI1172" s="4">
        <v>7.81</v>
      </c>
      <c r="CJ1172" s="4">
        <v>7.81</v>
      </c>
      <c r="CK1172" s="4">
        <v>11.72</v>
      </c>
      <c r="CL1172" s="4">
        <v>11.72</v>
      </c>
      <c r="CM1172" t="s">
        <v>136</v>
      </c>
      <c r="CN1172" t="s">
        <v>191</v>
      </c>
      <c r="CO1172" t="s">
        <v>137</v>
      </c>
      <c r="CQ1172" t="s">
        <v>115</v>
      </c>
      <c r="CR1172" t="s">
        <v>138</v>
      </c>
      <c r="CS1172" t="s">
        <v>139</v>
      </c>
      <c r="CT1172" t="s">
        <v>138</v>
      </c>
      <c r="CU1172" t="s">
        <v>139</v>
      </c>
      <c r="CV1172" t="s">
        <v>138</v>
      </c>
      <c r="CW1172" t="s">
        <v>139</v>
      </c>
      <c r="CX1172" t="s">
        <v>543</v>
      </c>
      <c r="CY1172" s="10">
        <v>16702352883</v>
      </c>
      <c r="CZ1172" t="s">
        <v>537</v>
      </c>
      <c r="DA1172" t="s">
        <v>331</v>
      </c>
      <c r="DB1172" t="s">
        <v>138</v>
      </c>
      <c r="DC1172" t="s">
        <v>138</v>
      </c>
    </row>
    <row r="1173" spans="1:112" ht="14.45" customHeight="1" x14ac:dyDescent="0.25">
      <c r="A1173" t="s">
        <v>11994</v>
      </c>
      <c r="B1173" t="s">
        <v>158</v>
      </c>
      <c r="C1173" s="1">
        <v>45589</v>
      </c>
      <c r="D1173" s="1">
        <v>45672</v>
      </c>
      <c r="E1173" t="s">
        <v>114</v>
      </c>
      <c r="G1173" t="s">
        <v>115</v>
      </c>
      <c r="H1173" t="s">
        <v>115</v>
      </c>
      <c r="I1173" t="s">
        <v>115</v>
      </c>
      <c r="J1173" t="s">
        <v>2954</v>
      </c>
      <c r="L1173" t="s">
        <v>2955</v>
      </c>
      <c r="N1173" t="s">
        <v>128</v>
      </c>
      <c r="O1173" t="s">
        <v>120</v>
      </c>
      <c r="P1173" s="3">
        <v>96950</v>
      </c>
      <c r="Q1173" t="s">
        <v>121</v>
      </c>
      <c r="S1173" s="10">
        <v>16702850478</v>
      </c>
      <c r="U1173" t="s">
        <v>2956</v>
      </c>
      <c r="V1173">
        <v>5613</v>
      </c>
      <c r="W1173" t="s">
        <v>123</v>
      </c>
      <c r="Y1173" t="s">
        <v>2957</v>
      </c>
      <c r="Z1173" t="s">
        <v>2958</v>
      </c>
      <c r="AA1173" t="s">
        <v>1759</v>
      </c>
      <c r="AB1173" t="s">
        <v>126</v>
      </c>
      <c r="AC1173" t="s">
        <v>2955</v>
      </c>
      <c r="AE1173" t="s">
        <v>128</v>
      </c>
      <c r="AF1173" t="s">
        <v>120</v>
      </c>
      <c r="AG1173" s="3">
        <v>96950</v>
      </c>
      <c r="AH1173" t="s">
        <v>121</v>
      </c>
      <c r="AJ1173" s="10">
        <v>16702850478</v>
      </c>
      <c r="AL1173" t="s">
        <v>2959</v>
      </c>
      <c r="BD1173" t="str">
        <f>"49-9071.00"</f>
        <v>49-9071.00</v>
      </c>
      <c r="BE1173" t="s">
        <v>169</v>
      </c>
      <c r="BF1173" t="s">
        <v>4380</v>
      </c>
      <c r="BG1173" t="s">
        <v>1469</v>
      </c>
      <c r="BH1173">
        <v>8</v>
      </c>
      <c r="BJ1173" s="1">
        <v>45627</v>
      </c>
      <c r="BK1173" s="1">
        <v>45961</v>
      </c>
      <c r="BN1173">
        <v>40</v>
      </c>
      <c r="BO1173">
        <v>0</v>
      </c>
      <c r="BP1173">
        <v>8</v>
      </c>
      <c r="BQ1173">
        <v>8</v>
      </c>
      <c r="BR1173">
        <v>8</v>
      </c>
      <c r="BS1173">
        <v>8</v>
      </c>
      <c r="BT1173">
        <v>8</v>
      </c>
      <c r="BU1173">
        <v>0</v>
      </c>
      <c r="BV1173" t="str">
        <f>"8:00 AM"</f>
        <v>8:00 AM</v>
      </c>
      <c r="BW1173" t="str">
        <f>"5:00 PM"</f>
        <v>5:00 PM</v>
      </c>
      <c r="BX1173" t="s">
        <v>240</v>
      </c>
      <c r="BY1173">
        <v>0</v>
      </c>
      <c r="BZ1173">
        <v>12</v>
      </c>
      <c r="CA1173" t="s">
        <v>115</v>
      </c>
      <c r="CC1173" s="2" t="s">
        <v>11995</v>
      </c>
      <c r="CD1173" t="s">
        <v>4381</v>
      </c>
      <c r="CF1173" t="s">
        <v>128</v>
      </c>
      <c r="CG1173" t="s">
        <v>120</v>
      </c>
      <c r="CH1173" s="3">
        <v>96950</v>
      </c>
      <c r="CI1173" s="4">
        <v>9.75</v>
      </c>
      <c r="CJ1173" s="4">
        <v>9.75</v>
      </c>
      <c r="CK1173" s="4">
        <v>0</v>
      </c>
      <c r="CL1173" s="4">
        <v>0</v>
      </c>
      <c r="CM1173" t="s">
        <v>136</v>
      </c>
      <c r="CN1173" t="s">
        <v>240</v>
      </c>
      <c r="CO1173" t="s">
        <v>137</v>
      </c>
      <c r="CQ1173" t="s">
        <v>115</v>
      </c>
      <c r="CR1173" t="s">
        <v>138</v>
      </c>
      <c r="CS1173" t="s">
        <v>139</v>
      </c>
      <c r="CT1173" t="s">
        <v>139</v>
      </c>
      <c r="CU1173" t="s">
        <v>139</v>
      </c>
      <c r="CV1173" t="s">
        <v>138</v>
      </c>
      <c r="CW1173" t="s">
        <v>139</v>
      </c>
      <c r="CX1173" t="s">
        <v>10094</v>
      </c>
      <c r="CY1173" s="10">
        <v>16702850478</v>
      </c>
      <c r="CZ1173" t="s">
        <v>2959</v>
      </c>
      <c r="DA1173" t="s">
        <v>139</v>
      </c>
      <c r="DB1173" t="s">
        <v>138</v>
      </c>
      <c r="DC1173" t="s">
        <v>115</v>
      </c>
      <c r="DD1173" t="s">
        <v>2957</v>
      </c>
      <c r="DE1173" t="s">
        <v>2958</v>
      </c>
      <c r="DF1173" t="s">
        <v>1759</v>
      </c>
      <c r="DG1173" t="s">
        <v>2954</v>
      </c>
      <c r="DH1173" t="s">
        <v>2959</v>
      </c>
    </row>
    <row r="1174" spans="1:112" ht="14.45" customHeight="1" x14ac:dyDescent="0.25">
      <c r="A1174" t="s">
        <v>12440</v>
      </c>
      <c r="B1174" t="s">
        <v>248</v>
      </c>
      <c r="C1174" s="1">
        <v>45632</v>
      </c>
      <c r="D1174" s="1">
        <v>45672</v>
      </c>
      <c r="E1174" t="s">
        <v>114</v>
      </c>
      <c r="G1174" t="s">
        <v>115</v>
      </c>
      <c r="H1174" t="s">
        <v>115</v>
      </c>
      <c r="I1174" t="s">
        <v>115</v>
      </c>
      <c r="J1174" t="s">
        <v>9463</v>
      </c>
      <c r="K1174" t="s">
        <v>9464</v>
      </c>
      <c r="L1174" t="s">
        <v>9465</v>
      </c>
      <c r="N1174" t="s">
        <v>128</v>
      </c>
      <c r="O1174" t="s">
        <v>120</v>
      </c>
      <c r="P1174" s="3">
        <v>96950</v>
      </c>
      <c r="Q1174" t="s">
        <v>121</v>
      </c>
      <c r="R1174" t="s">
        <v>2984</v>
      </c>
      <c r="S1174" s="10">
        <v>16704843024</v>
      </c>
      <c r="U1174" t="s">
        <v>9466</v>
      </c>
      <c r="V1174">
        <v>333992</v>
      </c>
      <c r="W1174" t="s">
        <v>123</v>
      </c>
      <c r="Y1174" t="s">
        <v>6699</v>
      </c>
      <c r="Z1174" t="s">
        <v>846</v>
      </c>
      <c r="AA1174" t="s">
        <v>9467</v>
      </c>
      <c r="AB1174" t="s">
        <v>6271</v>
      </c>
      <c r="AC1174" t="s">
        <v>9468</v>
      </c>
      <c r="AE1174" t="s">
        <v>128</v>
      </c>
      <c r="AF1174" t="s">
        <v>120</v>
      </c>
      <c r="AG1174" s="3">
        <v>96950</v>
      </c>
      <c r="AH1174" t="s">
        <v>121</v>
      </c>
      <c r="AI1174" t="s">
        <v>9469</v>
      </c>
      <c r="AJ1174" s="10">
        <v>16704843024</v>
      </c>
      <c r="AL1174" t="s">
        <v>9470</v>
      </c>
      <c r="BD1174" t="str">
        <f>"51-4121.00"</f>
        <v>51-4121.00</v>
      </c>
      <c r="BE1174" t="s">
        <v>1601</v>
      </c>
      <c r="BF1174" t="s">
        <v>9471</v>
      </c>
      <c r="BG1174" t="s">
        <v>6534</v>
      </c>
      <c r="BH1174">
        <v>8</v>
      </c>
      <c r="BI1174">
        <v>8</v>
      </c>
      <c r="BJ1174" s="1">
        <v>45748</v>
      </c>
      <c r="BK1174" s="1">
        <v>46112</v>
      </c>
      <c r="BL1174" s="1">
        <v>45748</v>
      </c>
      <c r="BM1174" s="1">
        <v>46112</v>
      </c>
      <c r="BN1174">
        <v>35</v>
      </c>
      <c r="BO1174">
        <v>0</v>
      </c>
      <c r="BP1174">
        <v>7</v>
      </c>
      <c r="BQ1174">
        <v>7</v>
      </c>
      <c r="BR1174">
        <v>7</v>
      </c>
      <c r="BS1174">
        <v>7</v>
      </c>
      <c r="BT1174">
        <v>7</v>
      </c>
      <c r="BU1174">
        <v>0</v>
      </c>
      <c r="BV1174" t="str">
        <f>"8:00 AM"</f>
        <v>8:00 AM</v>
      </c>
      <c r="BW1174" t="str">
        <f>"4:00 PM"</f>
        <v>4:00 PM</v>
      </c>
      <c r="BX1174" t="s">
        <v>133</v>
      </c>
      <c r="BY1174">
        <v>0</v>
      </c>
      <c r="BZ1174">
        <v>12</v>
      </c>
      <c r="CA1174" t="s">
        <v>115</v>
      </c>
      <c r="CC1174" t="s">
        <v>9472</v>
      </c>
      <c r="CD1174" t="s">
        <v>9473</v>
      </c>
      <c r="CF1174" t="s">
        <v>119</v>
      </c>
      <c r="CG1174" t="s">
        <v>120</v>
      </c>
      <c r="CH1174" s="3">
        <v>96950</v>
      </c>
      <c r="CI1174" s="4">
        <v>20.25</v>
      </c>
      <c r="CJ1174" s="4">
        <v>20.25</v>
      </c>
      <c r="CK1174" s="4">
        <v>30.37</v>
      </c>
      <c r="CL1174" s="4">
        <v>30.37</v>
      </c>
      <c r="CM1174" t="s">
        <v>136</v>
      </c>
      <c r="CN1174" t="s">
        <v>449</v>
      </c>
      <c r="CO1174" t="s">
        <v>137</v>
      </c>
      <c r="CQ1174" t="s">
        <v>115</v>
      </c>
      <c r="CR1174" t="s">
        <v>138</v>
      </c>
      <c r="CS1174" t="s">
        <v>138</v>
      </c>
      <c r="CT1174" t="s">
        <v>138</v>
      </c>
      <c r="CU1174" t="s">
        <v>139</v>
      </c>
      <c r="CV1174" t="s">
        <v>138</v>
      </c>
      <c r="CW1174" t="s">
        <v>138</v>
      </c>
      <c r="CX1174" t="s">
        <v>6059</v>
      </c>
      <c r="CY1174" s="10">
        <v>16704843024</v>
      </c>
      <c r="CZ1174" t="s">
        <v>9470</v>
      </c>
      <c r="DA1174" t="s">
        <v>139</v>
      </c>
      <c r="DB1174" t="s">
        <v>138</v>
      </c>
      <c r="DC1174" t="s">
        <v>115</v>
      </c>
      <c r="DD1174" t="s">
        <v>9474</v>
      </c>
      <c r="DE1174" t="s">
        <v>9709</v>
      </c>
      <c r="DF1174" t="s">
        <v>3796</v>
      </c>
      <c r="DG1174" t="s">
        <v>9476</v>
      </c>
      <c r="DH1174" t="s">
        <v>9470</v>
      </c>
    </row>
    <row r="1175" spans="1:112" ht="14.45" customHeight="1" x14ac:dyDescent="0.25">
      <c r="A1175" t="s">
        <v>12715</v>
      </c>
      <c r="B1175" t="s">
        <v>248</v>
      </c>
      <c r="C1175" s="1">
        <v>45614</v>
      </c>
      <c r="D1175" s="1">
        <v>45672</v>
      </c>
      <c r="E1175" t="s">
        <v>210</v>
      </c>
      <c r="F1175" s="1">
        <v>45746</v>
      </c>
      <c r="G1175" t="s">
        <v>115</v>
      </c>
      <c r="H1175" t="s">
        <v>115</v>
      </c>
      <c r="I1175" t="s">
        <v>115</v>
      </c>
      <c r="J1175" t="s">
        <v>12716</v>
      </c>
      <c r="K1175" t="s">
        <v>12717</v>
      </c>
      <c r="L1175" t="s">
        <v>4921</v>
      </c>
      <c r="N1175" t="s">
        <v>128</v>
      </c>
      <c r="O1175" t="s">
        <v>120</v>
      </c>
      <c r="P1175" s="3">
        <v>96950</v>
      </c>
      <c r="Q1175" t="s">
        <v>121</v>
      </c>
      <c r="S1175" s="10">
        <v>16702331199</v>
      </c>
      <c r="U1175" t="s">
        <v>4922</v>
      </c>
      <c r="V1175">
        <v>2361</v>
      </c>
      <c r="W1175" t="s">
        <v>123</v>
      </c>
      <c r="Y1175" t="s">
        <v>2279</v>
      </c>
      <c r="Z1175" t="s">
        <v>2280</v>
      </c>
      <c r="AA1175" t="s">
        <v>2310</v>
      </c>
      <c r="AB1175" t="s">
        <v>126</v>
      </c>
      <c r="AC1175" t="s">
        <v>4921</v>
      </c>
      <c r="AE1175" t="s">
        <v>128</v>
      </c>
      <c r="AF1175" t="s">
        <v>120</v>
      </c>
      <c r="AG1175" s="3">
        <v>96950</v>
      </c>
      <c r="AH1175" t="s">
        <v>121</v>
      </c>
      <c r="AJ1175" s="10">
        <v>16702331199</v>
      </c>
      <c r="AL1175" t="s">
        <v>4923</v>
      </c>
      <c r="BD1175" t="str">
        <f>"49-9071.00"</f>
        <v>49-9071.00</v>
      </c>
      <c r="BE1175" t="s">
        <v>169</v>
      </c>
      <c r="BF1175" t="s">
        <v>12718</v>
      </c>
      <c r="BG1175" t="s">
        <v>1404</v>
      </c>
      <c r="BH1175">
        <v>3</v>
      </c>
      <c r="BI1175">
        <v>3</v>
      </c>
      <c r="BJ1175" s="1">
        <v>45748</v>
      </c>
      <c r="BK1175" s="1">
        <v>46112</v>
      </c>
      <c r="BL1175" s="1">
        <v>45748</v>
      </c>
      <c r="BM1175" s="1">
        <v>46112</v>
      </c>
      <c r="BN1175">
        <v>35</v>
      </c>
      <c r="BO1175">
        <v>0</v>
      </c>
      <c r="BP1175">
        <v>7</v>
      </c>
      <c r="BQ1175">
        <v>7</v>
      </c>
      <c r="BR1175">
        <v>7</v>
      </c>
      <c r="BS1175">
        <v>7</v>
      </c>
      <c r="BT1175">
        <v>7</v>
      </c>
      <c r="BU1175">
        <v>0</v>
      </c>
      <c r="BV1175" t="str">
        <f>"9:00 AM"</f>
        <v>9:00 AM</v>
      </c>
      <c r="BW1175" t="str">
        <f>"5:00 PM"</f>
        <v>5:00 PM</v>
      </c>
      <c r="BX1175" t="s">
        <v>133</v>
      </c>
      <c r="BY1175">
        <v>0</v>
      </c>
      <c r="BZ1175">
        <v>12</v>
      </c>
      <c r="CA1175" t="s">
        <v>115</v>
      </c>
      <c r="CC1175" s="2" t="s">
        <v>12719</v>
      </c>
      <c r="CD1175" t="s">
        <v>4927</v>
      </c>
      <c r="CF1175" t="s">
        <v>119</v>
      </c>
      <c r="CG1175" t="s">
        <v>120</v>
      </c>
      <c r="CH1175" s="3">
        <v>96950</v>
      </c>
      <c r="CI1175" s="4">
        <v>9.75</v>
      </c>
      <c r="CJ1175" s="4">
        <v>9.75</v>
      </c>
      <c r="CK1175" s="4">
        <v>14.63</v>
      </c>
      <c r="CL1175" s="4">
        <v>14.63</v>
      </c>
      <c r="CM1175" t="s">
        <v>136</v>
      </c>
      <c r="CN1175" t="s">
        <v>4928</v>
      </c>
      <c r="CO1175" t="s">
        <v>137</v>
      </c>
      <c r="CQ1175" t="s">
        <v>115</v>
      </c>
      <c r="CR1175" t="s">
        <v>138</v>
      </c>
      <c r="CS1175" t="s">
        <v>139</v>
      </c>
      <c r="CT1175" t="s">
        <v>138</v>
      </c>
      <c r="CU1175" t="s">
        <v>139</v>
      </c>
      <c r="CV1175" t="s">
        <v>138</v>
      </c>
      <c r="CW1175" t="s">
        <v>139</v>
      </c>
      <c r="CX1175" t="s">
        <v>12720</v>
      </c>
      <c r="CY1175" s="10">
        <v>16702331199</v>
      </c>
      <c r="CZ1175" t="s">
        <v>4923</v>
      </c>
      <c r="DA1175" t="s">
        <v>139</v>
      </c>
      <c r="DB1175" t="s">
        <v>138</v>
      </c>
      <c r="DC1175" t="s">
        <v>115</v>
      </c>
    </row>
    <row r="1176" spans="1:112" ht="14.45" customHeight="1" x14ac:dyDescent="0.25">
      <c r="A1176" t="s">
        <v>13695</v>
      </c>
      <c r="B1176" t="s">
        <v>248</v>
      </c>
      <c r="C1176" s="1">
        <v>45631</v>
      </c>
      <c r="D1176" s="1">
        <v>45672</v>
      </c>
      <c r="E1176" t="s">
        <v>210</v>
      </c>
      <c r="F1176" s="1">
        <v>45807</v>
      </c>
      <c r="G1176" t="s">
        <v>115</v>
      </c>
      <c r="H1176" t="s">
        <v>115</v>
      </c>
      <c r="I1176" t="s">
        <v>115</v>
      </c>
      <c r="J1176" t="s">
        <v>4819</v>
      </c>
      <c r="K1176" t="s">
        <v>4820</v>
      </c>
      <c r="L1176" t="s">
        <v>2737</v>
      </c>
      <c r="N1176" t="s">
        <v>119</v>
      </c>
      <c r="O1176" t="s">
        <v>120</v>
      </c>
      <c r="P1176" s="3">
        <v>96950</v>
      </c>
      <c r="Q1176" t="s">
        <v>121</v>
      </c>
      <c r="S1176" s="10">
        <v>16702338883</v>
      </c>
      <c r="U1176" t="s">
        <v>4822</v>
      </c>
      <c r="V1176">
        <v>23622</v>
      </c>
      <c r="W1176" t="s">
        <v>123</v>
      </c>
      <c r="Y1176" t="s">
        <v>4823</v>
      </c>
      <c r="Z1176" t="s">
        <v>4824</v>
      </c>
      <c r="AA1176" t="s">
        <v>4825</v>
      </c>
      <c r="AB1176" t="s">
        <v>295</v>
      </c>
      <c r="AC1176" t="s">
        <v>5870</v>
      </c>
      <c r="AE1176" t="s">
        <v>119</v>
      </c>
      <c r="AF1176" t="s">
        <v>120</v>
      </c>
      <c r="AG1176" s="3">
        <v>96950</v>
      </c>
      <c r="AH1176" t="s">
        <v>121</v>
      </c>
      <c r="AJ1176" s="10">
        <v>16702338883</v>
      </c>
      <c r="AL1176" t="s">
        <v>9030</v>
      </c>
      <c r="BD1176" t="str">
        <f>"49-9071.00"</f>
        <v>49-9071.00</v>
      </c>
      <c r="BE1176" t="s">
        <v>169</v>
      </c>
      <c r="BF1176" t="s">
        <v>12185</v>
      </c>
      <c r="BG1176" t="s">
        <v>12186</v>
      </c>
      <c r="BH1176">
        <v>5</v>
      </c>
      <c r="BI1176">
        <v>5</v>
      </c>
      <c r="BJ1176" s="1">
        <v>45809</v>
      </c>
      <c r="BK1176" s="1">
        <v>46173</v>
      </c>
      <c r="BL1176" s="1">
        <v>45809</v>
      </c>
      <c r="BM1176" s="1">
        <v>46173</v>
      </c>
      <c r="BN1176">
        <v>40</v>
      </c>
      <c r="BO1176">
        <v>0</v>
      </c>
      <c r="BP1176">
        <v>8</v>
      </c>
      <c r="BQ1176">
        <v>8</v>
      </c>
      <c r="BR1176">
        <v>8</v>
      </c>
      <c r="BS1176">
        <v>8</v>
      </c>
      <c r="BT1176">
        <v>8</v>
      </c>
      <c r="BU1176">
        <v>0</v>
      </c>
      <c r="BV1176" t="str">
        <f>"7:30 AM"</f>
        <v>7:30 AM</v>
      </c>
      <c r="BW1176" t="str">
        <f>"4:30 PM"</f>
        <v>4:30 PM</v>
      </c>
      <c r="BX1176" t="s">
        <v>133</v>
      </c>
      <c r="BY1176">
        <v>0</v>
      </c>
      <c r="BZ1176">
        <v>6</v>
      </c>
      <c r="CA1176" t="s">
        <v>115</v>
      </c>
      <c r="CC1176" s="2" t="s">
        <v>10113</v>
      </c>
      <c r="CD1176" t="s">
        <v>2737</v>
      </c>
      <c r="CF1176" t="s">
        <v>119</v>
      </c>
      <c r="CG1176" t="s">
        <v>120</v>
      </c>
      <c r="CH1176" s="3">
        <v>96950</v>
      </c>
      <c r="CI1176" s="4">
        <v>9.75</v>
      </c>
      <c r="CJ1176" s="4">
        <v>9.75</v>
      </c>
      <c r="CK1176" s="4">
        <v>14.63</v>
      </c>
      <c r="CL1176" s="4">
        <v>14.63</v>
      </c>
      <c r="CM1176" t="s">
        <v>136</v>
      </c>
      <c r="CN1176" t="s">
        <v>139</v>
      </c>
      <c r="CO1176" t="s">
        <v>173</v>
      </c>
      <c r="CQ1176" t="s">
        <v>115</v>
      </c>
      <c r="CR1176" t="s">
        <v>138</v>
      </c>
      <c r="CS1176" t="s">
        <v>138</v>
      </c>
      <c r="CT1176" t="s">
        <v>138</v>
      </c>
      <c r="CU1176" t="s">
        <v>139</v>
      </c>
      <c r="CV1176" t="s">
        <v>138</v>
      </c>
      <c r="CW1176" t="s">
        <v>138</v>
      </c>
      <c r="CX1176" t="s">
        <v>6579</v>
      </c>
      <c r="CY1176" s="10">
        <v>16702338883</v>
      </c>
      <c r="CZ1176" t="s">
        <v>9030</v>
      </c>
      <c r="DA1176" t="s">
        <v>139</v>
      </c>
      <c r="DB1176" t="s">
        <v>138</v>
      </c>
      <c r="DC1176" t="s">
        <v>115</v>
      </c>
    </row>
    <row r="1177" spans="1:112" ht="14.45" customHeight="1" x14ac:dyDescent="0.25">
      <c r="A1177" t="s">
        <v>5902</v>
      </c>
      <c r="B1177" t="s">
        <v>248</v>
      </c>
      <c r="C1177" s="1">
        <v>45615</v>
      </c>
      <c r="D1177" s="1">
        <v>45673</v>
      </c>
      <c r="E1177" t="s">
        <v>210</v>
      </c>
      <c r="F1177" s="1">
        <v>45776</v>
      </c>
      <c r="G1177" t="s">
        <v>115</v>
      </c>
      <c r="H1177" t="s">
        <v>115</v>
      </c>
      <c r="I1177" t="s">
        <v>115</v>
      </c>
      <c r="J1177" t="s">
        <v>3366</v>
      </c>
      <c r="L1177" t="s">
        <v>3367</v>
      </c>
      <c r="M1177" t="s">
        <v>3368</v>
      </c>
      <c r="N1177" t="s">
        <v>128</v>
      </c>
      <c r="O1177" t="s">
        <v>120</v>
      </c>
      <c r="P1177" s="3">
        <v>96950</v>
      </c>
      <c r="Q1177" t="s">
        <v>121</v>
      </c>
      <c r="S1177" s="10">
        <v>16703232428</v>
      </c>
      <c r="U1177" t="s">
        <v>3369</v>
      </c>
      <c r="V1177">
        <v>23711</v>
      </c>
      <c r="W1177" t="s">
        <v>123</v>
      </c>
      <c r="Y1177" t="s">
        <v>3370</v>
      </c>
      <c r="Z1177" t="s">
        <v>3371</v>
      </c>
      <c r="AA1177" t="s">
        <v>3372</v>
      </c>
      <c r="AB1177" t="s">
        <v>3373</v>
      </c>
      <c r="AC1177" t="s">
        <v>3374</v>
      </c>
      <c r="AD1177" t="s">
        <v>3368</v>
      </c>
      <c r="AE1177" t="s">
        <v>128</v>
      </c>
      <c r="AF1177" t="s">
        <v>120</v>
      </c>
      <c r="AG1177" s="3">
        <v>96950</v>
      </c>
      <c r="AH1177" t="s">
        <v>121</v>
      </c>
      <c r="AJ1177" s="10">
        <v>16703232428</v>
      </c>
      <c r="AL1177" t="s">
        <v>3375</v>
      </c>
      <c r="BD1177" t="str">
        <f>"49-9071.00"</f>
        <v>49-9071.00</v>
      </c>
      <c r="BE1177" t="s">
        <v>169</v>
      </c>
      <c r="BF1177" t="s">
        <v>3376</v>
      </c>
      <c r="BG1177" t="s">
        <v>3377</v>
      </c>
      <c r="BH1177">
        <v>7</v>
      </c>
      <c r="BI1177">
        <v>7</v>
      </c>
      <c r="BJ1177" s="1">
        <v>45778</v>
      </c>
      <c r="BK1177" s="1">
        <v>46142</v>
      </c>
      <c r="BL1177" s="1">
        <v>45778</v>
      </c>
      <c r="BM1177" s="1">
        <v>46142</v>
      </c>
      <c r="BN1177">
        <v>40</v>
      </c>
      <c r="BO1177">
        <v>0</v>
      </c>
      <c r="BP1177">
        <v>8</v>
      </c>
      <c r="BQ1177">
        <v>8</v>
      </c>
      <c r="BR1177">
        <v>8</v>
      </c>
      <c r="BS1177">
        <v>8</v>
      </c>
      <c r="BT1177">
        <v>8</v>
      </c>
      <c r="BU1177">
        <v>0</v>
      </c>
      <c r="BV1177" t="str">
        <f>"7:00 AM"</f>
        <v>7:00 AM</v>
      </c>
      <c r="BW1177" t="str">
        <f>"5:00 PM"</f>
        <v>5:00 PM</v>
      </c>
      <c r="BX1177" t="s">
        <v>133</v>
      </c>
      <c r="BY1177">
        <v>0</v>
      </c>
      <c r="BZ1177">
        <v>12</v>
      </c>
      <c r="CA1177" t="s">
        <v>115</v>
      </c>
      <c r="CC1177" s="2" t="s">
        <v>3378</v>
      </c>
      <c r="CD1177" t="s">
        <v>3374</v>
      </c>
      <c r="CE1177" t="s">
        <v>3379</v>
      </c>
      <c r="CF1177" t="s">
        <v>128</v>
      </c>
      <c r="CG1177" t="s">
        <v>120</v>
      </c>
      <c r="CH1177" s="3">
        <v>96950</v>
      </c>
      <c r="CI1177" s="4">
        <v>9.75</v>
      </c>
      <c r="CJ1177" s="4">
        <v>10</v>
      </c>
      <c r="CK1177" s="4">
        <v>14.63</v>
      </c>
      <c r="CL1177" s="4">
        <v>15</v>
      </c>
      <c r="CM1177" t="s">
        <v>136</v>
      </c>
      <c r="CN1177" t="s">
        <v>5903</v>
      </c>
      <c r="CO1177" t="s">
        <v>137</v>
      </c>
      <c r="CQ1177" t="s">
        <v>115</v>
      </c>
      <c r="CR1177" t="s">
        <v>138</v>
      </c>
      <c r="CS1177" t="s">
        <v>139</v>
      </c>
      <c r="CT1177" t="s">
        <v>138</v>
      </c>
      <c r="CU1177" t="s">
        <v>139</v>
      </c>
      <c r="CV1177" t="s">
        <v>138</v>
      </c>
      <c r="CW1177" t="s">
        <v>139</v>
      </c>
      <c r="CX1177" t="s">
        <v>416</v>
      </c>
      <c r="CY1177" s="10">
        <v>16703232428</v>
      </c>
      <c r="CZ1177" t="s">
        <v>3375</v>
      </c>
      <c r="DA1177" t="s">
        <v>139</v>
      </c>
      <c r="DB1177" t="s">
        <v>138</v>
      </c>
      <c r="DC1177" t="s">
        <v>115</v>
      </c>
      <c r="DD1177" t="s">
        <v>418</v>
      </c>
      <c r="DE1177" t="s">
        <v>419</v>
      </c>
      <c r="DF1177" t="s">
        <v>420</v>
      </c>
      <c r="DG1177" t="s">
        <v>421</v>
      </c>
      <c r="DH1177" t="s">
        <v>422</v>
      </c>
    </row>
    <row r="1178" spans="1:112" ht="14.45" customHeight="1" x14ac:dyDescent="0.25">
      <c r="A1178" t="s">
        <v>12997</v>
      </c>
      <c r="B1178" t="s">
        <v>142</v>
      </c>
      <c r="C1178" s="1">
        <v>45671</v>
      </c>
      <c r="D1178" s="1">
        <v>45673</v>
      </c>
      <c r="E1178" t="s">
        <v>114</v>
      </c>
      <c r="G1178" t="s">
        <v>115</v>
      </c>
      <c r="H1178" t="s">
        <v>115</v>
      </c>
      <c r="I1178" t="s">
        <v>115</v>
      </c>
      <c r="J1178" t="s">
        <v>1436</v>
      </c>
      <c r="L1178" t="s">
        <v>1437</v>
      </c>
      <c r="M1178" t="s">
        <v>1438</v>
      </c>
      <c r="N1178" t="s">
        <v>128</v>
      </c>
      <c r="O1178" t="s">
        <v>120</v>
      </c>
      <c r="P1178" s="3">
        <v>96950</v>
      </c>
      <c r="Q1178" t="s">
        <v>121</v>
      </c>
      <c r="S1178" s="10">
        <v>16702858730</v>
      </c>
      <c r="U1178" t="s">
        <v>1439</v>
      </c>
      <c r="V1178">
        <v>561320</v>
      </c>
      <c r="W1178" t="s">
        <v>123</v>
      </c>
      <c r="Y1178" t="s">
        <v>1440</v>
      </c>
      <c r="Z1178" t="s">
        <v>1441</v>
      </c>
      <c r="AA1178" t="s">
        <v>1442</v>
      </c>
      <c r="AB1178" t="s">
        <v>448</v>
      </c>
      <c r="AC1178" t="s">
        <v>1437</v>
      </c>
      <c r="AD1178" t="s">
        <v>1438</v>
      </c>
      <c r="AE1178" t="s">
        <v>128</v>
      </c>
      <c r="AF1178" t="s">
        <v>120</v>
      </c>
      <c r="AG1178" s="3">
        <v>96950</v>
      </c>
      <c r="AH1178" t="s">
        <v>121</v>
      </c>
      <c r="AJ1178" s="10">
        <v>16702858730</v>
      </c>
      <c r="AL1178" t="s">
        <v>1443</v>
      </c>
      <c r="BD1178" t="str">
        <f>"37-2012.00"</f>
        <v>37-2012.00</v>
      </c>
      <c r="BE1178" t="s">
        <v>647</v>
      </c>
      <c r="BF1178" t="s">
        <v>11568</v>
      </c>
      <c r="BG1178" t="s">
        <v>2395</v>
      </c>
      <c r="BH1178">
        <v>15</v>
      </c>
      <c r="BJ1178" s="1">
        <v>45748</v>
      </c>
      <c r="BK1178" s="1">
        <v>46112</v>
      </c>
      <c r="BN1178">
        <v>35</v>
      </c>
      <c r="BO1178">
        <v>0</v>
      </c>
      <c r="BP1178">
        <v>7</v>
      </c>
      <c r="BQ1178">
        <v>7</v>
      </c>
      <c r="BR1178">
        <v>7</v>
      </c>
      <c r="BS1178">
        <v>7</v>
      </c>
      <c r="BT1178">
        <v>7</v>
      </c>
      <c r="BU1178">
        <v>0</v>
      </c>
      <c r="BV1178" t="str">
        <f>"9:00 AM"</f>
        <v>9:00 AM</v>
      </c>
      <c r="BW1178" t="str">
        <f>"5:00 PM"</f>
        <v>5:00 PM</v>
      </c>
      <c r="BX1178" t="s">
        <v>240</v>
      </c>
      <c r="BY1178">
        <v>0</v>
      </c>
      <c r="BZ1178">
        <v>3</v>
      </c>
      <c r="CA1178" t="s">
        <v>115</v>
      </c>
      <c r="CC1178" s="2" t="s">
        <v>12998</v>
      </c>
      <c r="CD1178" t="s">
        <v>1447</v>
      </c>
      <c r="CE1178" t="s">
        <v>1448</v>
      </c>
      <c r="CF1178" t="s">
        <v>128</v>
      </c>
      <c r="CG1178" t="s">
        <v>120</v>
      </c>
      <c r="CH1178" s="3">
        <v>96950</v>
      </c>
      <c r="CI1178" s="4">
        <v>7.77</v>
      </c>
      <c r="CJ1178" s="4">
        <v>7.77</v>
      </c>
      <c r="CK1178" s="4">
        <v>11.66</v>
      </c>
      <c r="CL1178" s="4">
        <v>11.66</v>
      </c>
      <c r="CM1178" t="s">
        <v>136</v>
      </c>
      <c r="CN1178" t="s">
        <v>224</v>
      </c>
      <c r="CO1178" t="s">
        <v>137</v>
      </c>
      <c r="CQ1178" t="s">
        <v>115</v>
      </c>
      <c r="CR1178" t="s">
        <v>138</v>
      </c>
      <c r="CS1178" t="s">
        <v>139</v>
      </c>
      <c r="CT1178" t="s">
        <v>138</v>
      </c>
      <c r="CU1178" t="s">
        <v>139</v>
      </c>
      <c r="CV1178" t="s">
        <v>138</v>
      </c>
      <c r="CW1178" t="s">
        <v>139</v>
      </c>
      <c r="CX1178" s="2" t="s">
        <v>1449</v>
      </c>
      <c r="CY1178" s="10">
        <v>16702858730</v>
      </c>
      <c r="CZ1178" t="s">
        <v>1443</v>
      </c>
      <c r="DA1178" t="s">
        <v>139</v>
      </c>
      <c r="DB1178" t="s">
        <v>138</v>
      </c>
      <c r="DC1178" t="s">
        <v>115</v>
      </c>
    </row>
    <row r="1179" spans="1:112" ht="14.45" customHeight="1" x14ac:dyDescent="0.25">
      <c r="A1179" t="s">
        <v>1314</v>
      </c>
      <c r="B1179" t="s">
        <v>248</v>
      </c>
      <c r="C1179" s="1">
        <v>45610</v>
      </c>
      <c r="D1179" s="1">
        <v>45674</v>
      </c>
      <c r="E1179" t="s">
        <v>114</v>
      </c>
      <c r="G1179" t="s">
        <v>115</v>
      </c>
      <c r="H1179" t="s">
        <v>115</v>
      </c>
      <c r="I1179" t="s">
        <v>115</v>
      </c>
      <c r="J1179" t="s">
        <v>1283</v>
      </c>
      <c r="K1179" t="s">
        <v>1284</v>
      </c>
      <c r="L1179" t="s">
        <v>1285</v>
      </c>
      <c r="M1179" t="s">
        <v>1286</v>
      </c>
      <c r="N1179" t="s">
        <v>128</v>
      </c>
      <c r="O1179" t="s">
        <v>120</v>
      </c>
      <c r="P1179" s="3">
        <v>96950</v>
      </c>
      <c r="Q1179" t="s">
        <v>121</v>
      </c>
      <c r="R1179" t="s">
        <v>1287</v>
      </c>
      <c r="S1179" s="10">
        <v>16702359981</v>
      </c>
      <c r="U1179" t="s">
        <v>1288</v>
      </c>
      <c r="V1179">
        <v>561510</v>
      </c>
      <c r="W1179" t="s">
        <v>123</v>
      </c>
      <c r="Y1179" t="s">
        <v>1289</v>
      </c>
      <c r="Z1179" t="s">
        <v>1290</v>
      </c>
      <c r="AA1179" t="s">
        <v>139</v>
      </c>
      <c r="AB1179" t="s">
        <v>126</v>
      </c>
      <c r="AC1179" t="s">
        <v>1285</v>
      </c>
      <c r="AD1179" t="s">
        <v>1286</v>
      </c>
      <c r="AE1179" t="s">
        <v>128</v>
      </c>
      <c r="AF1179" t="s">
        <v>120</v>
      </c>
      <c r="AG1179" s="3">
        <v>96950</v>
      </c>
      <c r="AH1179" t="s">
        <v>121</v>
      </c>
      <c r="AI1179" t="s">
        <v>1287</v>
      </c>
      <c r="AJ1179" s="10">
        <v>16702359981</v>
      </c>
      <c r="AL1179" t="s">
        <v>1291</v>
      </c>
      <c r="BD1179" t="str">
        <f>"39-7012.00"</f>
        <v>39-7012.00</v>
      </c>
      <c r="BE1179" t="s">
        <v>1292</v>
      </c>
      <c r="BF1179" t="s">
        <v>1293</v>
      </c>
      <c r="BG1179" t="s">
        <v>1294</v>
      </c>
      <c r="BH1179">
        <v>2</v>
      </c>
      <c r="BI1179">
        <v>2</v>
      </c>
      <c r="BJ1179" s="1">
        <v>45611</v>
      </c>
      <c r="BK1179" s="1">
        <v>45930</v>
      </c>
      <c r="BL1179" s="1">
        <v>45674</v>
      </c>
      <c r="BM1179" s="1">
        <v>45930</v>
      </c>
      <c r="BN1179">
        <v>40</v>
      </c>
      <c r="BO1179">
        <v>0</v>
      </c>
      <c r="BP1179">
        <v>8</v>
      </c>
      <c r="BQ1179">
        <v>8</v>
      </c>
      <c r="BR1179">
        <v>8</v>
      </c>
      <c r="BS1179">
        <v>8</v>
      </c>
      <c r="BT1179">
        <v>8</v>
      </c>
      <c r="BU1179">
        <v>0</v>
      </c>
      <c r="BV1179" t="str">
        <f>"8:00 AM"</f>
        <v>8:00 AM</v>
      </c>
      <c r="BW1179" t="str">
        <f>"5:00 PM"</f>
        <v>5:00 PM</v>
      </c>
      <c r="BX1179" t="s">
        <v>240</v>
      </c>
      <c r="BY1179">
        <v>0</v>
      </c>
      <c r="BZ1179">
        <v>12</v>
      </c>
      <c r="CA1179" t="s">
        <v>115</v>
      </c>
      <c r="CC1179" t="s">
        <v>1315</v>
      </c>
      <c r="CD1179" t="s">
        <v>1296</v>
      </c>
      <c r="CE1179" t="s">
        <v>1286</v>
      </c>
      <c r="CF1179" t="s">
        <v>128</v>
      </c>
      <c r="CG1179" t="s">
        <v>120</v>
      </c>
      <c r="CH1179" s="3">
        <v>96950</v>
      </c>
      <c r="CI1179" s="4">
        <v>10.72</v>
      </c>
      <c r="CJ1179" s="4">
        <v>11</v>
      </c>
      <c r="CK1179" s="4">
        <v>16.079999999999998</v>
      </c>
      <c r="CL1179" s="4">
        <v>16.5</v>
      </c>
      <c r="CM1179" t="s">
        <v>136</v>
      </c>
      <c r="CN1179" t="s">
        <v>139</v>
      </c>
      <c r="CO1179" t="s">
        <v>137</v>
      </c>
      <c r="CQ1179" t="s">
        <v>115</v>
      </c>
      <c r="CR1179" t="s">
        <v>138</v>
      </c>
      <c r="CS1179" t="s">
        <v>138</v>
      </c>
      <c r="CT1179" t="s">
        <v>138</v>
      </c>
      <c r="CU1179" t="s">
        <v>139</v>
      </c>
      <c r="CV1179" t="s">
        <v>138</v>
      </c>
      <c r="CW1179" t="s">
        <v>139</v>
      </c>
      <c r="CX1179" t="s">
        <v>1316</v>
      </c>
      <c r="CY1179" s="10">
        <v>16702359981</v>
      </c>
      <c r="CZ1179" t="s">
        <v>1298</v>
      </c>
      <c r="DA1179" t="s">
        <v>139</v>
      </c>
      <c r="DB1179" t="s">
        <v>138</v>
      </c>
      <c r="DC1179" t="s">
        <v>115</v>
      </c>
    </row>
    <row r="1180" spans="1:112" ht="14.45" customHeight="1" x14ac:dyDescent="0.25">
      <c r="A1180" t="s">
        <v>2495</v>
      </c>
      <c r="B1180" t="s">
        <v>142</v>
      </c>
      <c r="C1180" s="1">
        <v>45671</v>
      </c>
      <c r="D1180" s="1">
        <v>45674</v>
      </c>
      <c r="E1180" t="s">
        <v>114</v>
      </c>
      <c r="G1180" t="s">
        <v>115</v>
      </c>
      <c r="H1180" t="s">
        <v>115</v>
      </c>
      <c r="I1180" t="s">
        <v>115</v>
      </c>
      <c r="J1180" t="s">
        <v>2496</v>
      </c>
      <c r="L1180" t="s">
        <v>2497</v>
      </c>
      <c r="N1180" t="s">
        <v>119</v>
      </c>
      <c r="O1180" t="s">
        <v>120</v>
      </c>
      <c r="P1180" s="3">
        <v>96950</v>
      </c>
      <c r="Q1180" t="s">
        <v>121</v>
      </c>
      <c r="R1180" t="s">
        <v>2498</v>
      </c>
      <c r="S1180" s="10">
        <v>16702345860</v>
      </c>
      <c r="U1180" t="s">
        <v>2499</v>
      </c>
      <c r="V1180">
        <v>5241</v>
      </c>
      <c r="W1180" t="s">
        <v>123</v>
      </c>
      <c r="Y1180" t="s">
        <v>2500</v>
      </c>
      <c r="Z1180" t="s">
        <v>2501</v>
      </c>
      <c r="AA1180" t="s">
        <v>2431</v>
      </c>
      <c r="AB1180" t="s">
        <v>295</v>
      </c>
      <c r="AC1180" t="s">
        <v>2497</v>
      </c>
      <c r="AE1180" t="s">
        <v>119</v>
      </c>
      <c r="AF1180" t="s">
        <v>120</v>
      </c>
      <c r="AG1180" s="3">
        <v>96950</v>
      </c>
      <c r="AH1180" t="s">
        <v>121</v>
      </c>
      <c r="AI1180" t="s">
        <v>2498</v>
      </c>
      <c r="AJ1180" s="10">
        <v>16702345860</v>
      </c>
      <c r="AL1180" t="s">
        <v>2502</v>
      </c>
      <c r="BD1180" t="str">
        <f>"15-1232.00"</f>
        <v>15-1232.00</v>
      </c>
      <c r="BE1180" t="s">
        <v>2230</v>
      </c>
      <c r="BF1180" t="s">
        <v>2503</v>
      </c>
      <c r="BG1180" t="s">
        <v>2504</v>
      </c>
      <c r="BH1180">
        <v>1</v>
      </c>
      <c r="BJ1180" s="1">
        <v>45793</v>
      </c>
      <c r="BK1180" s="1">
        <v>46157</v>
      </c>
      <c r="BN1180">
        <v>35</v>
      </c>
      <c r="BO1180">
        <v>0</v>
      </c>
      <c r="BP1180">
        <v>7</v>
      </c>
      <c r="BQ1180">
        <v>7</v>
      </c>
      <c r="BR1180">
        <v>7</v>
      </c>
      <c r="BS1180">
        <v>7</v>
      </c>
      <c r="BT1180">
        <v>7</v>
      </c>
      <c r="BU1180">
        <v>0</v>
      </c>
      <c r="BV1180" t="str">
        <f>"9:00 AM"</f>
        <v>9:00 AM</v>
      </c>
      <c r="BW1180" t="str">
        <f>"5:00 PM"</f>
        <v>5:00 PM</v>
      </c>
      <c r="BX1180" t="s">
        <v>360</v>
      </c>
      <c r="BY1180">
        <v>0</v>
      </c>
      <c r="BZ1180">
        <v>24</v>
      </c>
      <c r="CA1180" t="s">
        <v>115</v>
      </c>
      <c r="CC1180" s="2" t="s">
        <v>2505</v>
      </c>
      <c r="CD1180" t="s">
        <v>2506</v>
      </c>
      <c r="CE1180" t="s">
        <v>2507</v>
      </c>
      <c r="CF1180" t="s">
        <v>119</v>
      </c>
      <c r="CG1180" t="s">
        <v>120</v>
      </c>
      <c r="CH1180" s="3">
        <v>96950</v>
      </c>
      <c r="CI1180" s="4">
        <v>15.2</v>
      </c>
      <c r="CJ1180" s="4">
        <v>15.2</v>
      </c>
      <c r="CK1180" s="4">
        <v>22.8</v>
      </c>
      <c r="CL1180" s="4">
        <v>22.8</v>
      </c>
      <c r="CM1180" t="s">
        <v>136</v>
      </c>
      <c r="CN1180" t="s">
        <v>139</v>
      </c>
      <c r="CO1180" t="s">
        <v>137</v>
      </c>
      <c r="CQ1180" t="s">
        <v>115</v>
      </c>
      <c r="CR1180" t="s">
        <v>138</v>
      </c>
      <c r="CS1180" t="s">
        <v>139</v>
      </c>
      <c r="CT1180" t="s">
        <v>138</v>
      </c>
      <c r="CU1180" t="s">
        <v>138</v>
      </c>
      <c r="CV1180" t="s">
        <v>138</v>
      </c>
      <c r="CW1180" t="s">
        <v>139</v>
      </c>
      <c r="CX1180" t="s">
        <v>139</v>
      </c>
      <c r="CY1180" s="10">
        <v>16702345860</v>
      </c>
      <c r="CZ1180" t="s">
        <v>2502</v>
      </c>
      <c r="DA1180" t="s">
        <v>626</v>
      </c>
      <c r="DB1180" t="s">
        <v>138</v>
      </c>
      <c r="DC1180" t="s">
        <v>115</v>
      </c>
    </row>
    <row r="1181" spans="1:112" ht="14.45" customHeight="1" x14ac:dyDescent="0.25">
      <c r="A1181" t="s">
        <v>3060</v>
      </c>
      <c r="B1181" t="s">
        <v>158</v>
      </c>
      <c r="C1181" s="1">
        <v>45620</v>
      </c>
      <c r="D1181" s="1">
        <v>45674</v>
      </c>
      <c r="E1181" t="s">
        <v>114</v>
      </c>
      <c r="G1181" t="s">
        <v>115</v>
      </c>
      <c r="H1181" t="s">
        <v>115</v>
      </c>
      <c r="I1181" t="s">
        <v>115</v>
      </c>
      <c r="J1181" t="s">
        <v>3061</v>
      </c>
      <c r="K1181" t="s">
        <v>3061</v>
      </c>
      <c r="L1181" t="s">
        <v>3062</v>
      </c>
      <c r="M1181" t="s">
        <v>903</v>
      </c>
      <c r="N1181" t="s">
        <v>145</v>
      </c>
      <c r="O1181" t="s">
        <v>120</v>
      </c>
      <c r="P1181" s="3">
        <v>96951</v>
      </c>
      <c r="Q1181" t="s">
        <v>121</v>
      </c>
      <c r="S1181" s="10">
        <v>16707833119</v>
      </c>
      <c r="U1181" t="s">
        <v>3063</v>
      </c>
      <c r="V1181">
        <v>6244</v>
      </c>
      <c r="W1181" t="s">
        <v>123</v>
      </c>
      <c r="Y1181" t="s">
        <v>1888</v>
      </c>
      <c r="Z1181" t="s">
        <v>3064</v>
      </c>
      <c r="AB1181" t="s">
        <v>908</v>
      </c>
      <c r="AC1181" t="s">
        <v>3062</v>
      </c>
      <c r="AD1181" t="s">
        <v>903</v>
      </c>
      <c r="AE1181" t="s">
        <v>145</v>
      </c>
      <c r="AF1181" t="s">
        <v>120</v>
      </c>
      <c r="AG1181" s="3">
        <v>96951</v>
      </c>
      <c r="AH1181" t="s">
        <v>121</v>
      </c>
      <c r="AJ1181" s="10">
        <v>16707833119</v>
      </c>
      <c r="AL1181" t="s">
        <v>2267</v>
      </c>
      <c r="BD1181" t="str">
        <f>"43-6014.00"</f>
        <v>43-6014.00</v>
      </c>
      <c r="BE1181" t="s">
        <v>3065</v>
      </c>
      <c r="BF1181" t="s">
        <v>3066</v>
      </c>
      <c r="BG1181" t="s">
        <v>3067</v>
      </c>
      <c r="BH1181">
        <v>3</v>
      </c>
      <c r="BJ1181" s="1">
        <v>45694</v>
      </c>
      <c r="BK1181" s="1">
        <v>46058</v>
      </c>
      <c r="BN1181">
        <v>35</v>
      </c>
      <c r="BO1181">
        <v>0</v>
      </c>
      <c r="BP1181">
        <v>7</v>
      </c>
      <c r="BQ1181">
        <v>7</v>
      </c>
      <c r="BR1181">
        <v>7</v>
      </c>
      <c r="BS1181">
        <v>7</v>
      </c>
      <c r="BT1181">
        <v>7</v>
      </c>
      <c r="BU1181">
        <v>0</v>
      </c>
      <c r="BV1181" t="str">
        <f>"8:00 AM"</f>
        <v>8:00 AM</v>
      </c>
      <c r="BW1181" t="str">
        <f>"5:00 PM"</f>
        <v>5:00 PM</v>
      </c>
      <c r="BX1181" t="s">
        <v>133</v>
      </c>
      <c r="BY1181">
        <v>0</v>
      </c>
      <c r="BZ1181">
        <v>6</v>
      </c>
      <c r="CA1181" t="s">
        <v>115</v>
      </c>
      <c r="CC1181" t="s">
        <v>3068</v>
      </c>
      <c r="CD1181" t="s">
        <v>3062</v>
      </c>
      <c r="CE1181" t="s">
        <v>903</v>
      </c>
      <c r="CF1181" t="s">
        <v>145</v>
      </c>
      <c r="CG1181" t="s">
        <v>120</v>
      </c>
      <c r="CH1181" s="3">
        <v>96951</v>
      </c>
      <c r="CI1181" s="4">
        <v>13.15</v>
      </c>
      <c r="CJ1181" s="4">
        <v>13.15</v>
      </c>
      <c r="CK1181" s="4">
        <v>19.72</v>
      </c>
      <c r="CL1181" s="4">
        <v>19.72</v>
      </c>
      <c r="CM1181" t="s">
        <v>136</v>
      </c>
      <c r="CN1181" t="s">
        <v>331</v>
      </c>
      <c r="CO1181" t="s">
        <v>137</v>
      </c>
      <c r="CQ1181" t="s">
        <v>115</v>
      </c>
      <c r="CR1181" t="s">
        <v>138</v>
      </c>
      <c r="CS1181" t="s">
        <v>139</v>
      </c>
      <c r="CT1181" t="s">
        <v>138</v>
      </c>
      <c r="CU1181" t="s">
        <v>139</v>
      </c>
      <c r="CV1181" t="s">
        <v>138</v>
      </c>
      <c r="CW1181" t="s">
        <v>138</v>
      </c>
      <c r="CX1181" t="s">
        <v>331</v>
      </c>
      <c r="CY1181" s="10">
        <v>16707833119</v>
      </c>
      <c r="CZ1181" t="s">
        <v>2267</v>
      </c>
      <c r="DA1181" t="s">
        <v>139</v>
      </c>
      <c r="DB1181" t="s">
        <v>138</v>
      </c>
      <c r="DC1181" t="s">
        <v>115</v>
      </c>
    </row>
    <row r="1182" spans="1:112" ht="14.45" customHeight="1" x14ac:dyDescent="0.25">
      <c r="A1182" t="s">
        <v>3261</v>
      </c>
      <c r="B1182" t="s">
        <v>248</v>
      </c>
      <c r="C1182" s="1">
        <v>45635</v>
      </c>
      <c r="D1182" s="1">
        <v>45674</v>
      </c>
      <c r="E1182" t="s">
        <v>114</v>
      </c>
      <c r="G1182" t="s">
        <v>138</v>
      </c>
      <c r="H1182" t="s">
        <v>115</v>
      </c>
      <c r="I1182" t="s">
        <v>115</v>
      </c>
      <c r="J1182" t="s">
        <v>1501</v>
      </c>
      <c r="L1182" t="s">
        <v>1502</v>
      </c>
      <c r="N1182" t="s">
        <v>290</v>
      </c>
      <c r="O1182" t="s">
        <v>120</v>
      </c>
      <c r="P1182" s="3">
        <v>96952</v>
      </c>
      <c r="Q1182" t="s">
        <v>121</v>
      </c>
      <c r="S1182" s="10">
        <v>16704330422</v>
      </c>
      <c r="U1182" t="s">
        <v>1503</v>
      </c>
      <c r="V1182">
        <v>212312</v>
      </c>
      <c r="W1182" t="s">
        <v>123</v>
      </c>
      <c r="Y1182" t="s">
        <v>1504</v>
      </c>
      <c r="Z1182" t="s">
        <v>1505</v>
      </c>
      <c r="AA1182" t="s">
        <v>1506</v>
      </c>
      <c r="AB1182" t="s">
        <v>443</v>
      </c>
      <c r="AC1182" t="s">
        <v>1502</v>
      </c>
      <c r="AE1182" t="s">
        <v>290</v>
      </c>
      <c r="AF1182" t="s">
        <v>120</v>
      </c>
      <c r="AG1182" s="3">
        <v>96952</v>
      </c>
      <c r="AH1182" t="s">
        <v>121</v>
      </c>
      <c r="AJ1182" s="10">
        <v>16704330422</v>
      </c>
      <c r="AL1182" t="s">
        <v>1507</v>
      </c>
      <c r="BD1182" t="str">
        <f>"49-9071.00"</f>
        <v>49-9071.00</v>
      </c>
      <c r="BE1182" t="s">
        <v>169</v>
      </c>
      <c r="BF1182" t="s">
        <v>3262</v>
      </c>
      <c r="BG1182" t="s">
        <v>3263</v>
      </c>
      <c r="BH1182">
        <v>1</v>
      </c>
      <c r="BI1182">
        <v>1</v>
      </c>
      <c r="BJ1182" s="1">
        <v>45689</v>
      </c>
      <c r="BK1182" s="1">
        <v>46753</v>
      </c>
      <c r="BL1182" s="1">
        <v>45689</v>
      </c>
      <c r="BM1182" s="1">
        <v>46753</v>
      </c>
      <c r="BN1182">
        <v>40</v>
      </c>
      <c r="BO1182">
        <v>0</v>
      </c>
      <c r="BP1182">
        <v>8</v>
      </c>
      <c r="BQ1182">
        <v>8</v>
      </c>
      <c r="BR1182">
        <v>8</v>
      </c>
      <c r="BS1182">
        <v>8</v>
      </c>
      <c r="BT1182">
        <v>8</v>
      </c>
      <c r="BU1182">
        <v>0</v>
      </c>
      <c r="BV1182" t="str">
        <f>"7:30 AM"</f>
        <v>7:30 AM</v>
      </c>
      <c r="BW1182" t="str">
        <f>"4:30 PM"</f>
        <v>4:30 PM</v>
      </c>
      <c r="BX1182" t="s">
        <v>240</v>
      </c>
      <c r="BY1182">
        <v>0</v>
      </c>
      <c r="BZ1182">
        <v>12</v>
      </c>
      <c r="CA1182" t="s">
        <v>115</v>
      </c>
      <c r="CC1182" t="s">
        <v>3264</v>
      </c>
      <c r="CD1182" t="s">
        <v>1502</v>
      </c>
      <c r="CF1182" t="s">
        <v>290</v>
      </c>
      <c r="CG1182" t="s">
        <v>120</v>
      </c>
      <c r="CH1182" s="3">
        <v>96952</v>
      </c>
      <c r="CI1182" s="4">
        <v>9.75</v>
      </c>
      <c r="CJ1182" s="4">
        <v>11</v>
      </c>
      <c r="CK1182" s="4">
        <v>14.63</v>
      </c>
      <c r="CL1182" s="4">
        <v>16.5</v>
      </c>
      <c r="CM1182" t="s">
        <v>136</v>
      </c>
      <c r="CN1182" t="s">
        <v>1512</v>
      </c>
      <c r="CO1182" t="s">
        <v>173</v>
      </c>
      <c r="CQ1182" t="s">
        <v>115</v>
      </c>
      <c r="CR1182" t="s">
        <v>138</v>
      </c>
      <c r="CS1182" t="s">
        <v>138</v>
      </c>
      <c r="CT1182" t="s">
        <v>138</v>
      </c>
      <c r="CU1182" t="s">
        <v>139</v>
      </c>
      <c r="CV1182" t="s">
        <v>138</v>
      </c>
      <c r="CW1182" t="s">
        <v>138</v>
      </c>
      <c r="CX1182" t="s">
        <v>3265</v>
      </c>
      <c r="CY1182" s="10">
        <v>16704330422</v>
      </c>
      <c r="CZ1182" t="s">
        <v>1507</v>
      </c>
      <c r="DA1182" t="s">
        <v>139</v>
      </c>
      <c r="DB1182" t="s">
        <v>138</v>
      </c>
      <c r="DC1182" t="s">
        <v>115</v>
      </c>
    </row>
    <row r="1183" spans="1:112" ht="14.45" customHeight="1" x14ac:dyDescent="0.25">
      <c r="A1183" t="s">
        <v>3722</v>
      </c>
      <c r="B1183" t="s">
        <v>248</v>
      </c>
      <c r="C1183" s="1">
        <v>45635</v>
      </c>
      <c r="D1183" s="1">
        <v>45674</v>
      </c>
      <c r="E1183" t="s">
        <v>114</v>
      </c>
      <c r="G1183" t="s">
        <v>115</v>
      </c>
      <c r="H1183" t="s">
        <v>115</v>
      </c>
      <c r="I1183" t="s">
        <v>115</v>
      </c>
      <c r="J1183" t="s">
        <v>3723</v>
      </c>
      <c r="K1183" t="s">
        <v>3724</v>
      </c>
      <c r="L1183" t="s">
        <v>512</v>
      </c>
      <c r="M1183" t="s">
        <v>3725</v>
      </c>
      <c r="N1183" t="s">
        <v>272</v>
      </c>
      <c r="O1183" t="s">
        <v>120</v>
      </c>
      <c r="P1183" s="3">
        <v>96952</v>
      </c>
      <c r="Q1183" t="s">
        <v>121</v>
      </c>
      <c r="S1183" s="10">
        <v>16702850045</v>
      </c>
      <c r="U1183" t="s">
        <v>3726</v>
      </c>
      <c r="V1183">
        <v>812111</v>
      </c>
      <c r="W1183" t="s">
        <v>123</v>
      </c>
      <c r="Y1183" t="s">
        <v>3727</v>
      </c>
      <c r="Z1183" t="s">
        <v>3728</v>
      </c>
      <c r="AA1183" t="s">
        <v>276</v>
      </c>
      <c r="AB1183" t="s">
        <v>908</v>
      </c>
      <c r="AC1183" t="s">
        <v>512</v>
      </c>
      <c r="AD1183" t="s">
        <v>3725</v>
      </c>
      <c r="AE1183" t="s">
        <v>272</v>
      </c>
      <c r="AF1183" t="s">
        <v>120</v>
      </c>
      <c r="AG1183" s="3">
        <v>96952</v>
      </c>
      <c r="AH1183" t="s">
        <v>121</v>
      </c>
      <c r="AJ1183" s="10">
        <v>16702850045</v>
      </c>
      <c r="AL1183" t="s">
        <v>3729</v>
      </c>
      <c r="BD1183" t="str">
        <f>"39-5011.00"</f>
        <v>39-5011.00</v>
      </c>
      <c r="BE1183" t="s">
        <v>2181</v>
      </c>
      <c r="BF1183" t="s">
        <v>3730</v>
      </c>
      <c r="BG1183" t="s">
        <v>3731</v>
      </c>
      <c r="BH1183">
        <v>1</v>
      </c>
      <c r="BI1183">
        <v>1</v>
      </c>
      <c r="BJ1183" s="1">
        <v>45690</v>
      </c>
      <c r="BK1183" s="1">
        <v>46054</v>
      </c>
      <c r="BL1183" s="1">
        <v>45690</v>
      </c>
      <c r="BM1183" s="1">
        <v>46054</v>
      </c>
      <c r="BN1183">
        <v>35</v>
      </c>
      <c r="BO1183">
        <v>0</v>
      </c>
      <c r="BP1183">
        <v>7</v>
      </c>
      <c r="BQ1183">
        <v>7</v>
      </c>
      <c r="BR1183">
        <v>7</v>
      </c>
      <c r="BS1183">
        <v>7</v>
      </c>
      <c r="BT1183">
        <v>7</v>
      </c>
      <c r="BU1183">
        <v>0</v>
      </c>
      <c r="BV1183" t="str">
        <f t="shared" ref="BV1183:BV1194" si="19">"8:00 AM"</f>
        <v>8:00 AM</v>
      </c>
      <c r="BW1183" t="str">
        <f>"3:00 PM"</f>
        <v>3:00 PM</v>
      </c>
      <c r="BX1183" t="s">
        <v>133</v>
      </c>
      <c r="BY1183">
        <v>0</v>
      </c>
      <c r="BZ1183">
        <v>12</v>
      </c>
      <c r="CA1183" t="s">
        <v>115</v>
      </c>
      <c r="CC1183" t="s">
        <v>224</v>
      </c>
      <c r="CD1183" t="s">
        <v>512</v>
      </c>
      <c r="CE1183" t="s">
        <v>3725</v>
      </c>
      <c r="CF1183" t="s">
        <v>272</v>
      </c>
      <c r="CG1183" t="s">
        <v>120</v>
      </c>
      <c r="CH1183" s="3">
        <v>96952</v>
      </c>
      <c r="CI1183" s="4">
        <v>8.14</v>
      </c>
      <c r="CJ1183" s="4">
        <v>8.14</v>
      </c>
      <c r="CM1183" t="s">
        <v>136</v>
      </c>
      <c r="CO1183" t="s">
        <v>137</v>
      </c>
      <c r="CQ1183" t="s">
        <v>115</v>
      </c>
      <c r="CR1183" t="s">
        <v>138</v>
      </c>
      <c r="CS1183" t="s">
        <v>139</v>
      </c>
      <c r="CT1183" t="s">
        <v>139</v>
      </c>
      <c r="CU1183" t="s">
        <v>139</v>
      </c>
      <c r="CV1183" t="s">
        <v>138</v>
      </c>
      <c r="CW1183" t="s">
        <v>139</v>
      </c>
      <c r="CX1183" t="s">
        <v>3519</v>
      </c>
      <c r="CY1183" s="10">
        <v>16702850045</v>
      </c>
      <c r="CZ1183" t="s">
        <v>3729</v>
      </c>
      <c r="DA1183" t="s">
        <v>139</v>
      </c>
      <c r="DB1183" t="s">
        <v>138</v>
      </c>
      <c r="DC1183" t="s">
        <v>115</v>
      </c>
    </row>
    <row r="1184" spans="1:112" ht="14.45" customHeight="1" x14ac:dyDescent="0.25">
      <c r="A1184" t="s">
        <v>4352</v>
      </c>
      <c r="B1184" t="s">
        <v>248</v>
      </c>
      <c r="C1184" s="1">
        <v>45461</v>
      </c>
      <c r="D1184" s="1">
        <v>45674</v>
      </c>
      <c r="E1184" t="s">
        <v>210</v>
      </c>
      <c r="F1184" s="1">
        <v>45564</v>
      </c>
      <c r="G1184" t="s">
        <v>115</v>
      </c>
      <c r="H1184" t="s">
        <v>115</v>
      </c>
      <c r="I1184" t="s">
        <v>115</v>
      </c>
      <c r="J1184" t="s">
        <v>915</v>
      </c>
      <c r="L1184" t="s">
        <v>4353</v>
      </c>
      <c r="N1184" t="s">
        <v>1619</v>
      </c>
      <c r="O1184" t="s">
        <v>120</v>
      </c>
      <c r="P1184" s="3">
        <v>96950</v>
      </c>
      <c r="Q1184" t="s">
        <v>121</v>
      </c>
      <c r="S1184" s="10">
        <v>16702345828</v>
      </c>
      <c r="U1184" t="s">
        <v>918</v>
      </c>
      <c r="V1184">
        <v>2389</v>
      </c>
      <c r="W1184" t="s">
        <v>123</v>
      </c>
      <c r="Y1184" t="s">
        <v>919</v>
      </c>
      <c r="Z1184" t="s">
        <v>920</v>
      </c>
      <c r="AB1184" t="s">
        <v>295</v>
      </c>
      <c r="AC1184" t="s">
        <v>4353</v>
      </c>
      <c r="AE1184" t="s">
        <v>1619</v>
      </c>
      <c r="AF1184" t="s">
        <v>120</v>
      </c>
      <c r="AG1184" s="3">
        <v>96950</v>
      </c>
      <c r="AH1184" t="s">
        <v>121</v>
      </c>
      <c r="AJ1184" s="10">
        <v>16702345828</v>
      </c>
      <c r="AL1184" t="s">
        <v>921</v>
      </c>
      <c r="AM1184" t="s">
        <v>400</v>
      </c>
      <c r="AN1184" t="s">
        <v>255</v>
      </c>
      <c r="AO1184" t="s">
        <v>922</v>
      </c>
      <c r="AQ1184" t="s">
        <v>923</v>
      </c>
      <c r="AR1184" t="s">
        <v>4354</v>
      </c>
      <c r="AS1184" t="s">
        <v>119</v>
      </c>
      <c r="AT1184" t="s">
        <v>120</v>
      </c>
      <c r="AU1184" s="3">
        <v>96950</v>
      </c>
      <c r="AV1184" t="s">
        <v>121</v>
      </c>
      <c r="AX1184">
        <v>16702872946</v>
      </c>
      <c r="AZ1184" t="s">
        <v>925</v>
      </c>
      <c r="BA1184" t="s">
        <v>926</v>
      </c>
      <c r="BD1184" t="str">
        <f>"53-3032.00"</f>
        <v>53-3032.00</v>
      </c>
      <c r="BE1184" t="s">
        <v>2554</v>
      </c>
      <c r="BF1184" t="s">
        <v>4355</v>
      </c>
      <c r="BG1184" t="s">
        <v>4356</v>
      </c>
      <c r="BH1184">
        <v>7</v>
      </c>
      <c r="BI1184">
        <v>7</v>
      </c>
      <c r="BJ1184" s="1">
        <v>45566</v>
      </c>
      <c r="BK1184" s="1">
        <v>45930</v>
      </c>
      <c r="BL1184" s="1">
        <v>45674</v>
      </c>
      <c r="BM1184" s="1">
        <v>45930</v>
      </c>
      <c r="BN1184">
        <v>40</v>
      </c>
      <c r="BO1184">
        <v>0</v>
      </c>
      <c r="BP1184">
        <v>8</v>
      </c>
      <c r="BQ1184">
        <v>8</v>
      </c>
      <c r="BR1184">
        <v>8</v>
      </c>
      <c r="BS1184">
        <v>8</v>
      </c>
      <c r="BT1184">
        <v>8</v>
      </c>
      <c r="BU1184">
        <v>0</v>
      </c>
      <c r="BV1184" t="str">
        <f t="shared" si="19"/>
        <v>8:00 AM</v>
      </c>
      <c r="BW1184" t="str">
        <f>"5:00 PM"</f>
        <v>5:00 PM</v>
      </c>
      <c r="BX1184" t="s">
        <v>240</v>
      </c>
      <c r="BY1184">
        <v>0</v>
      </c>
      <c r="BZ1184">
        <v>12</v>
      </c>
      <c r="CA1184" t="s">
        <v>115</v>
      </c>
      <c r="CC1184" t="s">
        <v>191</v>
      </c>
      <c r="CD1184" t="s">
        <v>4357</v>
      </c>
      <c r="CE1184" t="s">
        <v>4353</v>
      </c>
      <c r="CF1184" t="s">
        <v>1619</v>
      </c>
      <c r="CG1184" t="s">
        <v>120</v>
      </c>
      <c r="CH1184" s="3">
        <v>96950</v>
      </c>
      <c r="CI1184" s="4">
        <v>10.47</v>
      </c>
      <c r="CJ1184" s="4">
        <v>10.47</v>
      </c>
      <c r="CK1184" s="4">
        <v>15.71</v>
      </c>
      <c r="CL1184" s="4">
        <v>15.71</v>
      </c>
      <c r="CM1184" t="s">
        <v>136</v>
      </c>
      <c r="CN1184" t="s">
        <v>191</v>
      </c>
      <c r="CO1184" t="s">
        <v>137</v>
      </c>
      <c r="CQ1184" t="s">
        <v>115</v>
      </c>
      <c r="CR1184" t="s">
        <v>138</v>
      </c>
      <c r="CS1184" t="s">
        <v>139</v>
      </c>
      <c r="CT1184" t="s">
        <v>138</v>
      </c>
      <c r="CU1184" t="s">
        <v>139</v>
      </c>
      <c r="CV1184" t="s">
        <v>138</v>
      </c>
      <c r="CW1184" t="s">
        <v>139</v>
      </c>
      <c r="CX1184" t="s">
        <v>4358</v>
      </c>
      <c r="CY1184" s="10">
        <v>16702345828</v>
      </c>
      <c r="CZ1184" t="s">
        <v>921</v>
      </c>
      <c r="DA1184" t="s">
        <v>139</v>
      </c>
      <c r="DB1184" t="s">
        <v>138</v>
      </c>
      <c r="DC1184" t="s">
        <v>115</v>
      </c>
      <c r="DD1184" t="s">
        <v>255</v>
      </c>
      <c r="DE1184" t="s">
        <v>922</v>
      </c>
      <c r="DG1184" t="s">
        <v>926</v>
      </c>
      <c r="DH1184" t="s">
        <v>925</v>
      </c>
    </row>
    <row r="1185" spans="1:112" ht="14.45" customHeight="1" x14ac:dyDescent="0.25">
      <c r="A1185" t="s">
        <v>4421</v>
      </c>
      <c r="B1185" t="s">
        <v>158</v>
      </c>
      <c r="C1185" s="1">
        <v>45608</v>
      </c>
      <c r="D1185" s="1">
        <v>45674</v>
      </c>
      <c r="E1185" t="s">
        <v>210</v>
      </c>
      <c r="F1185" s="1">
        <v>45687</v>
      </c>
      <c r="G1185" t="s">
        <v>138</v>
      </c>
      <c r="H1185" t="s">
        <v>115</v>
      </c>
      <c r="I1185" t="s">
        <v>115</v>
      </c>
      <c r="J1185" t="s">
        <v>4422</v>
      </c>
      <c r="L1185" t="s">
        <v>4423</v>
      </c>
      <c r="N1185" t="s">
        <v>119</v>
      </c>
      <c r="O1185" t="s">
        <v>120</v>
      </c>
      <c r="P1185" s="3">
        <v>96950</v>
      </c>
      <c r="Q1185" t="s">
        <v>121</v>
      </c>
      <c r="R1185" t="s">
        <v>1661</v>
      </c>
      <c r="S1185" s="10">
        <v>16707891106</v>
      </c>
      <c r="U1185" t="s">
        <v>1690</v>
      </c>
      <c r="V1185">
        <v>54121</v>
      </c>
      <c r="W1185" t="s">
        <v>123</v>
      </c>
      <c r="Y1185" t="s">
        <v>1691</v>
      </c>
      <c r="Z1185" t="s">
        <v>1692</v>
      </c>
      <c r="AA1185" t="s">
        <v>1693</v>
      </c>
      <c r="AB1185" t="s">
        <v>997</v>
      </c>
      <c r="AC1185" t="s">
        <v>4423</v>
      </c>
      <c r="AE1185" t="s">
        <v>128</v>
      </c>
      <c r="AF1185" t="s">
        <v>120</v>
      </c>
      <c r="AG1185" s="3">
        <v>96950</v>
      </c>
      <c r="AH1185" t="s">
        <v>121</v>
      </c>
      <c r="AI1185" t="s">
        <v>4424</v>
      </c>
      <c r="AJ1185" s="10">
        <v>16707891106</v>
      </c>
      <c r="AL1185" t="s">
        <v>1695</v>
      </c>
      <c r="BD1185" t="str">
        <f>"43-3031.00"</f>
        <v>43-3031.00</v>
      </c>
      <c r="BE1185" t="s">
        <v>387</v>
      </c>
      <c r="BF1185" t="s">
        <v>4425</v>
      </c>
      <c r="BG1185" t="s">
        <v>201</v>
      </c>
      <c r="BH1185">
        <v>10</v>
      </c>
      <c r="BJ1185" s="1">
        <v>45689</v>
      </c>
      <c r="BK1185" s="1">
        <v>46783</v>
      </c>
      <c r="BN1185">
        <v>35</v>
      </c>
      <c r="BO1185">
        <v>0</v>
      </c>
      <c r="BP1185">
        <v>7</v>
      </c>
      <c r="BQ1185">
        <v>7</v>
      </c>
      <c r="BR1185">
        <v>7</v>
      </c>
      <c r="BS1185">
        <v>7</v>
      </c>
      <c r="BT1185">
        <v>7</v>
      </c>
      <c r="BU1185">
        <v>0</v>
      </c>
      <c r="BV1185" t="str">
        <f t="shared" si="19"/>
        <v>8:00 AM</v>
      </c>
      <c r="BW1185" t="str">
        <f>"4:00 PM"</f>
        <v>4:00 PM</v>
      </c>
      <c r="BX1185" t="s">
        <v>133</v>
      </c>
      <c r="BY1185">
        <v>0</v>
      </c>
      <c r="BZ1185">
        <v>12</v>
      </c>
      <c r="CA1185" t="s">
        <v>115</v>
      </c>
      <c r="CC1185" t="s">
        <v>4426</v>
      </c>
      <c r="CD1185" t="s">
        <v>4423</v>
      </c>
      <c r="CF1185" t="s">
        <v>128</v>
      </c>
      <c r="CG1185" t="s">
        <v>120</v>
      </c>
      <c r="CH1185" s="3">
        <v>96950</v>
      </c>
      <c r="CI1185" s="4">
        <v>12.28</v>
      </c>
      <c r="CJ1185" s="4">
        <v>12.28</v>
      </c>
      <c r="CK1185" s="4">
        <v>18.420000000000002</v>
      </c>
      <c r="CL1185" s="4">
        <v>18.420000000000002</v>
      </c>
      <c r="CM1185" t="s">
        <v>136</v>
      </c>
      <c r="CO1185" t="s">
        <v>137</v>
      </c>
      <c r="CQ1185" t="s">
        <v>115</v>
      </c>
      <c r="CR1185" t="s">
        <v>138</v>
      </c>
      <c r="CS1185" t="s">
        <v>139</v>
      </c>
      <c r="CT1185" t="s">
        <v>138</v>
      </c>
      <c r="CU1185" t="s">
        <v>139</v>
      </c>
      <c r="CV1185" t="s">
        <v>138</v>
      </c>
      <c r="CW1185" t="s">
        <v>139</v>
      </c>
      <c r="CX1185" t="s">
        <v>4427</v>
      </c>
      <c r="CY1185" s="10">
        <v>16707891106</v>
      </c>
      <c r="CZ1185" t="s">
        <v>1695</v>
      </c>
      <c r="DA1185" t="s">
        <v>451</v>
      </c>
      <c r="DB1185" t="s">
        <v>138</v>
      </c>
      <c r="DC1185" t="s">
        <v>115</v>
      </c>
    </row>
    <row r="1186" spans="1:112" ht="14.45" customHeight="1" x14ac:dyDescent="0.25">
      <c r="A1186" t="s">
        <v>5038</v>
      </c>
      <c r="B1186" t="s">
        <v>248</v>
      </c>
      <c r="C1186" s="1">
        <v>45461</v>
      </c>
      <c r="D1186" s="1">
        <v>45674</v>
      </c>
      <c r="E1186" t="s">
        <v>210</v>
      </c>
      <c r="F1186" s="1">
        <v>45590</v>
      </c>
      <c r="G1186" t="s">
        <v>115</v>
      </c>
      <c r="H1186" t="s">
        <v>115</v>
      </c>
      <c r="I1186" t="s">
        <v>115</v>
      </c>
      <c r="J1186" t="s">
        <v>915</v>
      </c>
      <c r="L1186" t="s">
        <v>4353</v>
      </c>
      <c r="N1186" t="s">
        <v>1619</v>
      </c>
      <c r="O1186" t="s">
        <v>120</v>
      </c>
      <c r="P1186" s="3">
        <v>96950</v>
      </c>
      <c r="Q1186" t="s">
        <v>121</v>
      </c>
      <c r="S1186" s="10">
        <v>16702345828</v>
      </c>
      <c r="U1186" t="s">
        <v>918</v>
      </c>
      <c r="V1186">
        <v>2389</v>
      </c>
      <c r="W1186" t="s">
        <v>123</v>
      </c>
      <c r="Y1186" t="s">
        <v>919</v>
      </c>
      <c r="Z1186" t="s">
        <v>920</v>
      </c>
      <c r="AB1186" t="s">
        <v>295</v>
      </c>
      <c r="AC1186" t="s">
        <v>4353</v>
      </c>
      <c r="AE1186" t="s">
        <v>1619</v>
      </c>
      <c r="AF1186" t="s">
        <v>120</v>
      </c>
      <c r="AG1186" s="3">
        <v>96950</v>
      </c>
      <c r="AH1186" t="s">
        <v>121</v>
      </c>
      <c r="AJ1186" s="10">
        <v>16702345828</v>
      </c>
      <c r="AL1186" t="s">
        <v>921</v>
      </c>
      <c r="AM1186" t="s">
        <v>400</v>
      </c>
      <c r="AN1186" t="s">
        <v>255</v>
      </c>
      <c r="AO1186" t="s">
        <v>922</v>
      </c>
      <c r="AQ1186" t="s">
        <v>923</v>
      </c>
      <c r="AR1186" t="s">
        <v>4354</v>
      </c>
      <c r="AS1186" t="s">
        <v>119</v>
      </c>
      <c r="AT1186" t="s">
        <v>120</v>
      </c>
      <c r="AU1186" s="3">
        <v>96950</v>
      </c>
      <c r="AV1186" t="s">
        <v>121</v>
      </c>
      <c r="AX1186">
        <v>16702872946</v>
      </c>
      <c r="AZ1186" t="s">
        <v>925</v>
      </c>
      <c r="BA1186" t="s">
        <v>926</v>
      </c>
      <c r="BD1186" t="str">
        <f>"53-3032.00"</f>
        <v>53-3032.00</v>
      </c>
      <c r="BE1186" t="s">
        <v>2554</v>
      </c>
      <c r="BF1186" t="s">
        <v>4355</v>
      </c>
      <c r="BG1186" t="s">
        <v>4356</v>
      </c>
      <c r="BH1186">
        <v>2</v>
      </c>
      <c r="BI1186">
        <v>2</v>
      </c>
      <c r="BJ1186" s="1">
        <v>45592</v>
      </c>
      <c r="BK1186" s="1">
        <v>45956</v>
      </c>
      <c r="BL1186" s="1">
        <v>45674</v>
      </c>
      <c r="BM1186" s="1">
        <v>45956</v>
      </c>
      <c r="BN1186">
        <v>40</v>
      </c>
      <c r="BO1186">
        <v>0</v>
      </c>
      <c r="BP1186">
        <v>8</v>
      </c>
      <c r="BQ1186">
        <v>8</v>
      </c>
      <c r="BR1186">
        <v>8</v>
      </c>
      <c r="BS1186">
        <v>8</v>
      </c>
      <c r="BT1186">
        <v>8</v>
      </c>
      <c r="BU1186">
        <v>0</v>
      </c>
      <c r="BV1186" t="str">
        <f t="shared" si="19"/>
        <v>8:00 AM</v>
      </c>
      <c r="BW1186" t="str">
        <f>"5:00 PM"</f>
        <v>5:00 PM</v>
      </c>
      <c r="BX1186" t="s">
        <v>240</v>
      </c>
      <c r="BY1186">
        <v>0</v>
      </c>
      <c r="BZ1186">
        <v>12</v>
      </c>
      <c r="CA1186" t="s">
        <v>115</v>
      </c>
      <c r="CC1186" t="s">
        <v>191</v>
      </c>
      <c r="CD1186" t="s">
        <v>4357</v>
      </c>
      <c r="CE1186" t="s">
        <v>4353</v>
      </c>
      <c r="CF1186" t="s">
        <v>1619</v>
      </c>
      <c r="CG1186" t="s">
        <v>120</v>
      </c>
      <c r="CH1186" s="3">
        <v>96950</v>
      </c>
      <c r="CI1186" s="4">
        <v>10.47</v>
      </c>
      <c r="CJ1186" s="4">
        <v>10.47</v>
      </c>
      <c r="CK1186" s="4">
        <v>15.71</v>
      </c>
      <c r="CL1186" s="4">
        <v>15.71</v>
      </c>
      <c r="CM1186" t="s">
        <v>136</v>
      </c>
      <c r="CN1186" t="s">
        <v>191</v>
      </c>
      <c r="CO1186" t="s">
        <v>137</v>
      </c>
      <c r="CQ1186" t="s">
        <v>115</v>
      </c>
      <c r="CR1186" t="s">
        <v>138</v>
      </c>
      <c r="CS1186" t="s">
        <v>139</v>
      </c>
      <c r="CT1186" t="s">
        <v>138</v>
      </c>
      <c r="CU1186" t="s">
        <v>139</v>
      </c>
      <c r="CV1186" t="s">
        <v>138</v>
      </c>
      <c r="CW1186" t="s">
        <v>139</v>
      </c>
      <c r="CX1186" t="s">
        <v>4358</v>
      </c>
      <c r="CY1186" s="10">
        <v>16702345828</v>
      </c>
      <c r="CZ1186" t="s">
        <v>921</v>
      </c>
      <c r="DA1186" t="s">
        <v>139</v>
      </c>
      <c r="DB1186" t="s">
        <v>138</v>
      </c>
      <c r="DC1186" t="s">
        <v>115</v>
      </c>
      <c r="DD1186" t="s">
        <v>255</v>
      </c>
      <c r="DE1186" t="s">
        <v>922</v>
      </c>
      <c r="DG1186" t="s">
        <v>926</v>
      </c>
      <c r="DH1186" t="s">
        <v>925</v>
      </c>
    </row>
    <row r="1187" spans="1:112" ht="14.45" customHeight="1" x14ac:dyDescent="0.25">
      <c r="A1187" t="s">
        <v>5177</v>
      </c>
      <c r="B1187" t="s">
        <v>248</v>
      </c>
      <c r="C1187" s="1">
        <v>45460</v>
      </c>
      <c r="D1187" s="1">
        <v>45674</v>
      </c>
      <c r="E1187" t="s">
        <v>210</v>
      </c>
      <c r="F1187" s="1">
        <v>45564</v>
      </c>
      <c r="G1187" t="s">
        <v>138</v>
      </c>
      <c r="H1187" t="s">
        <v>115</v>
      </c>
      <c r="I1187" t="s">
        <v>115</v>
      </c>
      <c r="J1187" t="s">
        <v>915</v>
      </c>
      <c r="L1187" t="s">
        <v>916</v>
      </c>
      <c r="M1187" t="s">
        <v>917</v>
      </c>
      <c r="N1187" t="s">
        <v>5178</v>
      </c>
      <c r="O1187" t="s">
        <v>120</v>
      </c>
      <c r="P1187" s="3">
        <v>96950</v>
      </c>
      <c r="Q1187" t="s">
        <v>121</v>
      </c>
      <c r="S1187" s="10">
        <v>16702345828</v>
      </c>
      <c r="U1187" t="s">
        <v>918</v>
      </c>
      <c r="V1187">
        <v>2362</v>
      </c>
      <c r="W1187" t="s">
        <v>123</v>
      </c>
      <c r="Y1187" t="s">
        <v>919</v>
      </c>
      <c r="Z1187" t="s">
        <v>920</v>
      </c>
      <c r="AB1187" t="s">
        <v>295</v>
      </c>
      <c r="AC1187" t="s">
        <v>916</v>
      </c>
      <c r="AD1187" t="s">
        <v>917</v>
      </c>
      <c r="AE1187" t="s">
        <v>119</v>
      </c>
      <c r="AF1187" t="s">
        <v>120</v>
      </c>
      <c r="AG1187" s="3">
        <v>96950</v>
      </c>
      <c r="AH1187" t="s">
        <v>121</v>
      </c>
      <c r="AJ1187" s="10">
        <v>16702345828</v>
      </c>
      <c r="AL1187" t="s">
        <v>921</v>
      </c>
      <c r="AM1187" t="s">
        <v>400</v>
      </c>
      <c r="AN1187" t="s">
        <v>255</v>
      </c>
      <c r="AO1187" t="s">
        <v>922</v>
      </c>
      <c r="AQ1187" t="s">
        <v>923</v>
      </c>
      <c r="AR1187" t="s">
        <v>1495</v>
      </c>
      <c r="AS1187" t="s">
        <v>119</v>
      </c>
      <c r="AT1187" t="s">
        <v>120</v>
      </c>
      <c r="AU1187" s="3">
        <v>96950</v>
      </c>
      <c r="AV1187" t="s">
        <v>121</v>
      </c>
      <c r="AX1187">
        <v>16702872946</v>
      </c>
      <c r="AZ1187" t="s">
        <v>925</v>
      </c>
      <c r="BA1187" t="s">
        <v>926</v>
      </c>
      <c r="BD1187" t="str">
        <f>"47-2021.00"</f>
        <v>47-2021.00</v>
      </c>
      <c r="BE1187" t="s">
        <v>5179</v>
      </c>
      <c r="BF1187" t="s">
        <v>5180</v>
      </c>
      <c r="BG1187" t="s">
        <v>5181</v>
      </c>
      <c r="BH1187">
        <v>1</v>
      </c>
      <c r="BI1187">
        <v>1</v>
      </c>
      <c r="BJ1187" s="1">
        <v>45566</v>
      </c>
      <c r="BK1187" s="1">
        <v>46660</v>
      </c>
      <c r="BL1187" s="1">
        <v>45674</v>
      </c>
      <c r="BM1187" s="1">
        <v>46660</v>
      </c>
      <c r="BN1187">
        <v>40</v>
      </c>
      <c r="BO1187">
        <v>0</v>
      </c>
      <c r="BP1187">
        <v>8</v>
      </c>
      <c r="BQ1187">
        <v>8</v>
      </c>
      <c r="BR1187">
        <v>8</v>
      </c>
      <c r="BS1187">
        <v>8</v>
      </c>
      <c r="BT1187">
        <v>8</v>
      </c>
      <c r="BU1187">
        <v>0</v>
      </c>
      <c r="BV1187" t="str">
        <f t="shared" si="19"/>
        <v>8:00 AM</v>
      </c>
      <c r="BW1187" t="str">
        <f>"5:00 PM"</f>
        <v>5:00 PM</v>
      </c>
      <c r="BX1187" t="s">
        <v>240</v>
      </c>
      <c r="BY1187">
        <v>0</v>
      </c>
      <c r="BZ1187">
        <v>3</v>
      </c>
      <c r="CA1187" t="s">
        <v>115</v>
      </c>
      <c r="CC1187" t="s">
        <v>191</v>
      </c>
      <c r="CD1187" t="s">
        <v>916</v>
      </c>
      <c r="CE1187" t="s">
        <v>917</v>
      </c>
      <c r="CF1187" t="s">
        <v>119</v>
      </c>
      <c r="CG1187" t="s">
        <v>120</v>
      </c>
      <c r="CH1187" s="3">
        <v>96950</v>
      </c>
      <c r="CI1187" s="4">
        <v>20.09</v>
      </c>
      <c r="CJ1187" s="4">
        <v>20.09</v>
      </c>
      <c r="CK1187" s="4">
        <v>30.14</v>
      </c>
      <c r="CL1187" s="4">
        <v>30.14</v>
      </c>
      <c r="CM1187" t="s">
        <v>136</v>
      </c>
      <c r="CO1187" t="s">
        <v>137</v>
      </c>
      <c r="CQ1187" t="s">
        <v>115</v>
      </c>
      <c r="CR1187" t="s">
        <v>138</v>
      </c>
      <c r="CS1187" t="s">
        <v>139</v>
      </c>
      <c r="CT1187" t="s">
        <v>138</v>
      </c>
      <c r="CU1187" t="s">
        <v>139</v>
      </c>
      <c r="CV1187" t="s">
        <v>138</v>
      </c>
      <c r="CW1187" t="s">
        <v>139</v>
      </c>
      <c r="CX1187" t="s">
        <v>930</v>
      </c>
      <c r="CY1187" s="10">
        <v>16702345828</v>
      </c>
      <c r="CZ1187" t="s">
        <v>921</v>
      </c>
      <c r="DA1187" t="s">
        <v>139</v>
      </c>
      <c r="DB1187" t="s">
        <v>138</v>
      </c>
      <c r="DC1187" t="s">
        <v>115</v>
      </c>
      <c r="DD1187" t="s">
        <v>255</v>
      </c>
      <c r="DE1187" t="s">
        <v>922</v>
      </c>
      <c r="DG1187" t="s">
        <v>926</v>
      </c>
      <c r="DH1187" t="s">
        <v>925</v>
      </c>
    </row>
    <row r="1188" spans="1:112" ht="14.45" customHeight="1" x14ac:dyDescent="0.25">
      <c r="A1188" t="s">
        <v>6025</v>
      </c>
      <c r="B1188" t="s">
        <v>248</v>
      </c>
      <c r="C1188" s="1">
        <v>45634</v>
      </c>
      <c r="D1188" s="1">
        <v>45674</v>
      </c>
      <c r="E1188" t="s">
        <v>210</v>
      </c>
      <c r="F1188" s="1">
        <v>45765</v>
      </c>
      <c r="G1188" t="s">
        <v>115</v>
      </c>
      <c r="H1188" t="s">
        <v>115</v>
      </c>
      <c r="I1188" t="s">
        <v>115</v>
      </c>
      <c r="J1188" t="s">
        <v>4256</v>
      </c>
      <c r="K1188" t="s">
        <v>4257</v>
      </c>
      <c r="L1188" t="s">
        <v>4258</v>
      </c>
      <c r="M1188" t="s">
        <v>4259</v>
      </c>
      <c r="N1188" t="s">
        <v>128</v>
      </c>
      <c r="O1188" t="s">
        <v>120</v>
      </c>
      <c r="P1188" s="3">
        <v>96950</v>
      </c>
      <c r="Q1188" t="s">
        <v>121</v>
      </c>
      <c r="S1188" s="10">
        <v>16702353285</v>
      </c>
      <c r="U1188" t="s">
        <v>4260</v>
      </c>
      <c r="V1188">
        <v>81111</v>
      </c>
      <c r="W1188" t="s">
        <v>123</v>
      </c>
      <c r="Y1188" t="s">
        <v>4261</v>
      </c>
      <c r="Z1188" t="s">
        <v>4262</v>
      </c>
      <c r="AA1188" t="s">
        <v>645</v>
      </c>
      <c r="AB1188" t="s">
        <v>4263</v>
      </c>
      <c r="AC1188" t="s">
        <v>4258</v>
      </c>
      <c r="AD1188" t="s">
        <v>4259</v>
      </c>
      <c r="AE1188" t="s">
        <v>128</v>
      </c>
      <c r="AF1188" t="s">
        <v>120</v>
      </c>
      <c r="AG1188" s="3">
        <v>96950</v>
      </c>
      <c r="AH1188" t="s">
        <v>121</v>
      </c>
      <c r="AJ1188" s="10">
        <v>16702353285</v>
      </c>
      <c r="AL1188" t="s">
        <v>4264</v>
      </c>
      <c r="BD1188" t="str">
        <f>"49-3021.00"</f>
        <v>49-3021.00</v>
      </c>
      <c r="BE1188" t="s">
        <v>694</v>
      </c>
      <c r="BF1188" t="s">
        <v>6026</v>
      </c>
      <c r="BG1188" t="s">
        <v>6027</v>
      </c>
      <c r="BH1188">
        <v>2</v>
      </c>
      <c r="BI1188">
        <v>2</v>
      </c>
      <c r="BJ1188" s="1">
        <v>45767</v>
      </c>
      <c r="BK1188" s="1">
        <v>46131</v>
      </c>
      <c r="BL1188" s="1">
        <v>45767</v>
      </c>
      <c r="BM1188" s="1">
        <v>46131</v>
      </c>
      <c r="BN1188">
        <v>40</v>
      </c>
      <c r="BO1188">
        <v>0</v>
      </c>
      <c r="BP1188">
        <v>8</v>
      </c>
      <c r="BQ1188">
        <v>8</v>
      </c>
      <c r="BR1188">
        <v>8</v>
      </c>
      <c r="BS1188">
        <v>8</v>
      </c>
      <c r="BT1188">
        <v>8</v>
      </c>
      <c r="BU1188">
        <v>0</v>
      </c>
      <c r="BV1188" t="str">
        <f t="shared" si="19"/>
        <v>8:00 AM</v>
      </c>
      <c r="BW1188" t="str">
        <f>"5:00 PM"</f>
        <v>5:00 PM</v>
      </c>
      <c r="BX1188" t="s">
        <v>133</v>
      </c>
      <c r="BY1188">
        <v>0</v>
      </c>
      <c r="BZ1188">
        <v>12</v>
      </c>
      <c r="CA1188" t="s">
        <v>115</v>
      </c>
      <c r="CC1188" t="s">
        <v>240</v>
      </c>
      <c r="CD1188" t="s">
        <v>4258</v>
      </c>
      <c r="CE1188" t="s">
        <v>4259</v>
      </c>
      <c r="CF1188" t="s">
        <v>128</v>
      </c>
      <c r="CG1188" t="s">
        <v>120</v>
      </c>
      <c r="CH1188" s="3">
        <v>96950</v>
      </c>
      <c r="CI1188" s="4">
        <v>11.18</v>
      </c>
      <c r="CJ1188" s="4">
        <v>11.18</v>
      </c>
      <c r="CK1188" s="4">
        <v>16.77</v>
      </c>
      <c r="CL1188" s="4">
        <v>16.77</v>
      </c>
      <c r="CM1188" t="s">
        <v>136</v>
      </c>
      <c r="CN1188" t="s">
        <v>224</v>
      </c>
      <c r="CO1188" t="s">
        <v>137</v>
      </c>
      <c r="CQ1188" t="s">
        <v>115</v>
      </c>
      <c r="CR1188" t="s">
        <v>138</v>
      </c>
      <c r="CS1188" t="s">
        <v>139</v>
      </c>
      <c r="CT1188" t="s">
        <v>138</v>
      </c>
      <c r="CU1188" t="s">
        <v>139</v>
      </c>
      <c r="CV1188" t="s">
        <v>138</v>
      </c>
      <c r="CW1188" t="s">
        <v>139</v>
      </c>
      <c r="CX1188" t="s">
        <v>1432</v>
      </c>
      <c r="CY1188" s="10">
        <v>16702353285</v>
      </c>
      <c r="CZ1188" t="s">
        <v>4264</v>
      </c>
      <c r="DA1188" t="s">
        <v>139</v>
      </c>
      <c r="DB1188" t="s">
        <v>138</v>
      </c>
      <c r="DC1188" t="s">
        <v>115</v>
      </c>
      <c r="DD1188" t="s">
        <v>4261</v>
      </c>
      <c r="DE1188" t="s">
        <v>4262</v>
      </c>
      <c r="DF1188" t="s">
        <v>276</v>
      </c>
      <c r="DG1188" t="s">
        <v>4256</v>
      </c>
      <c r="DH1188" t="s">
        <v>4264</v>
      </c>
    </row>
    <row r="1189" spans="1:112" ht="14.45" customHeight="1" x14ac:dyDescent="0.25">
      <c r="A1189" t="s">
        <v>7497</v>
      </c>
      <c r="B1189" t="s">
        <v>248</v>
      </c>
      <c r="C1189" s="1">
        <v>45461</v>
      </c>
      <c r="D1189" s="1">
        <v>45674</v>
      </c>
      <c r="E1189" t="s">
        <v>210</v>
      </c>
      <c r="F1189" s="1">
        <v>45564</v>
      </c>
      <c r="G1189" t="s">
        <v>115</v>
      </c>
      <c r="H1189" t="s">
        <v>115</v>
      </c>
      <c r="I1189" t="s">
        <v>115</v>
      </c>
      <c r="J1189" t="s">
        <v>915</v>
      </c>
      <c r="L1189" t="s">
        <v>916</v>
      </c>
      <c r="M1189" t="s">
        <v>4353</v>
      </c>
      <c r="N1189" t="s">
        <v>1619</v>
      </c>
      <c r="O1189" t="s">
        <v>120</v>
      </c>
      <c r="P1189" s="3">
        <v>96950</v>
      </c>
      <c r="Q1189" t="s">
        <v>121</v>
      </c>
      <c r="S1189" s="10">
        <v>16702345828</v>
      </c>
      <c r="U1189" t="s">
        <v>918</v>
      </c>
      <c r="V1189">
        <v>2389</v>
      </c>
      <c r="W1189" t="s">
        <v>123</v>
      </c>
      <c r="Y1189" t="s">
        <v>919</v>
      </c>
      <c r="Z1189" t="s">
        <v>920</v>
      </c>
      <c r="AB1189" t="s">
        <v>295</v>
      </c>
      <c r="AC1189" t="s">
        <v>916</v>
      </c>
      <c r="AD1189" t="s">
        <v>4353</v>
      </c>
      <c r="AE1189" t="s">
        <v>1619</v>
      </c>
      <c r="AF1189" t="s">
        <v>120</v>
      </c>
      <c r="AG1189" s="3">
        <v>96950</v>
      </c>
      <c r="AH1189" t="s">
        <v>121</v>
      </c>
      <c r="AJ1189" s="10">
        <v>16702345828</v>
      </c>
      <c r="AL1189" t="s">
        <v>921</v>
      </c>
      <c r="AM1189" t="s">
        <v>400</v>
      </c>
      <c r="AN1189" t="s">
        <v>255</v>
      </c>
      <c r="AO1189" t="s">
        <v>922</v>
      </c>
      <c r="AQ1189" t="s">
        <v>923</v>
      </c>
      <c r="AR1189" t="s">
        <v>4354</v>
      </c>
      <c r="AS1189" t="s">
        <v>119</v>
      </c>
      <c r="AT1189" t="s">
        <v>120</v>
      </c>
      <c r="AU1189" s="3">
        <v>96950</v>
      </c>
      <c r="AV1189" t="s">
        <v>121</v>
      </c>
      <c r="AX1189">
        <v>16702872946</v>
      </c>
      <c r="AZ1189" t="s">
        <v>925</v>
      </c>
      <c r="BA1189" t="s">
        <v>926</v>
      </c>
      <c r="BD1189" t="str">
        <f>"49-3021.00"</f>
        <v>49-3021.00</v>
      </c>
      <c r="BE1189" t="s">
        <v>694</v>
      </c>
      <c r="BF1189" t="s">
        <v>7498</v>
      </c>
      <c r="BG1189" t="s">
        <v>6067</v>
      </c>
      <c r="BH1189">
        <v>4</v>
      </c>
      <c r="BI1189">
        <v>4</v>
      </c>
      <c r="BJ1189" s="1">
        <v>45566</v>
      </c>
      <c r="BK1189" s="1">
        <v>45930</v>
      </c>
      <c r="BL1189" s="1">
        <v>45674</v>
      </c>
      <c r="BM1189" s="1">
        <v>45930</v>
      </c>
      <c r="BN1189">
        <v>40</v>
      </c>
      <c r="BO1189">
        <v>0</v>
      </c>
      <c r="BP1189">
        <v>8</v>
      </c>
      <c r="BQ1189">
        <v>8</v>
      </c>
      <c r="BR1189">
        <v>8</v>
      </c>
      <c r="BS1189">
        <v>8</v>
      </c>
      <c r="BT1189">
        <v>8</v>
      </c>
      <c r="BU1189">
        <v>0</v>
      </c>
      <c r="BV1189" t="str">
        <f t="shared" si="19"/>
        <v>8:00 AM</v>
      </c>
      <c r="BW1189" t="str">
        <f>"5:00 PM"</f>
        <v>5:00 PM</v>
      </c>
      <c r="BX1189" t="s">
        <v>133</v>
      </c>
      <c r="BY1189">
        <v>0</v>
      </c>
      <c r="BZ1189">
        <v>12</v>
      </c>
      <c r="CA1189" t="s">
        <v>115</v>
      </c>
      <c r="CC1189" t="s">
        <v>191</v>
      </c>
      <c r="CD1189" t="s">
        <v>916</v>
      </c>
      <c r="CE1189" t="s">
        <v>4353</v>
      </c>
      <c r="CF1189" t="s">
        <v>1619</v>
      </c>
      <c r="CG1189" t="s">
        <v>120</v>
      </c>
      <c r="CH1189" s="3">
        <v>96950</v>
      </c>
      <c r="CI1189" s="4">
        <v>10.15</v>
      </c>
      <c r="CJ1189" s="4">
        <v>10.15</v>
      </c>
      <c r="CK1189" s="4">
        <v>15.23</v>
      </c>
      <c r="CL1189" s="4">
        <v>15.23</v>
      </c>
      <c r="CM1189" t="s">
        <v>136</v>
      </c>
      <c r="CN1189" t="s">
        <v>191</v>
      </c>
      <c r="CO1189" t="s">
        <v>137</v>
      </c>
      <c r="CQ1189" t="s">
        <v>115</v>
      </c>
      <c r="CR1189" t="s">
        <v>138</v>
      </c>
      <c r="CS1189" t="s">
        <v>139</v>
      </c>
      <c r="CT1189" t="s">
        <v>138</v>
      </c>
      <c r="CU1189" t="s">
        <v>139</v>
      </c>
      <c r="CV1189" t="s">
        <v>138</v>
      </c>
      <c r="CW1189" t="s">
        <v>139</v>
      </c>
      <c r="CX1189" t="s">
        <v>7499</v>
      </c>
      <c r="CY1189" s="10">
        <v>16702345828</v>
      </c>
      <c r="CZ1189" t="s">
        <v>921</v>
      </c>
      <c r="DA1189" t="s">
        <v>139</v>
      </c>
      <c r="DB1189" t="s">
        <v>138</v>
      </c>
      <c r="DC1189" t="s">
        <v>115</v>
      </c>
      <c r="DD1189" t="s">
        <v>255</v>
      </c>
      <c r="DE1189" t="s">
        <v>922</v>
      </c>
      <c r="DG1189" t="s">
        <v>926</v>
      </c>
      <c r="DH1189" t="s">
        <v>925</v>
      </c>
    </row>
    <row r="1190" spans="1:112" ht="14.45" customHeight="1" x14ac:dyDescent="0.25">
      <c r="A1190" t="s">
        <v>8720</v>
      </c>
      <c r="B1190" t="s">
        <v>248</v>
      </c>
      <c r="C1190" s="1">
        <v>45461</v>
      </c>
      <c r="D1190" s="1">
        <v>45674</v>
      </c>
      <c r="E1190" t="s">
        <v>210</v>
      </c>
      <c r="F1190" s="1">
        <v>45564</v>
      </c>
      <c r="G1190" t="s">
        <v>115</v>
      </c>
      <c r="H1190" t="s">
        <v>115</v>
      </c>
      <c r="I1190" t="s">
        <v>115</v>
      </c>
      <c r="J1190" t="s">
        <v>915</v>
      </c>
      <c r="L1190" t="s">
        <v>916</v>
      </c>
      <c r="M1190" t="s">
        <v>4353</v>
      </c>
      <c r="N1190" t="s">
        <v>1619</v>
      </c>
      <c r="O1190" t="s">
        <v>120</v>
      </c>
      <c r="P1190" s="3">
        <v>96950</v>
      </c>
      <c r="Q1190" t="s">
        <v>121</v>
      </c>
      <c r="S1190" s="10">
        <v>16702345828</v>
      </c>
      <c r="U1190" t="s">
        <v>918</v>
      </c>
      <c r="V1190">
        <v>2362</v>
      </c>
      <c r="W1190" t="s">
        <v>123</v>
      </c>
      <c r="Y1190" t="s">
        <v>919</v>
      </c>
      <c r="Z1190" t="s">
        <v>920</v>
      </c>
      <c r="AB1190" t="s">
        <v>295</v>
      </c>
      <c r="AC1190" t="s">
        <v>916</v>
      </c>
      <c r="AD1190" t="s">
        <v>4353</v>
      </c>
      <c r="AE1190" t="s">
        <v>1619</v>
      </c>
      <c r="AF1190" t="s">
        <v>120</v>
      </c>
      <c r="AG1190" s="3">
        <v>96950</v>
      </c>
      <c r="AH1190" t="s">
        <v>121</v>
      </c>
      <c r="AJ1190" s="10">
        <v>16702345828</v>
      </c>
      <c r="AL1190" t="s">
        <v>921</v>
      </c>
      <c r="AM1190" t="s">
        <v>400</v>
      </c>
      <c r="AN1190" t="s">
        <v>255</v>
      </c>
      <c r="AO1190" t="s">
        <v>922</v>
      </c>
      <c r="AQ1190" t="s">
        <v>923</v>
      </c>
      <c r="AR1190" t="s">
        <v>4354</v>
      </c>
      <c r="AS1190" t="s">
        <v>119</v>
      </c>
      <c r="AT1190" t="s">
        <v>120</v>
      </c>
      <c r="AU1190" s="3">
        <v>96950</v>
      </c>
      <c r="AV1190" t="s">
        <v>121</v>
      </c>
      <c r="AX1190">
        <v>16702872946</v>
      </c>
      <c r="AZ1190" t="s">
        <v>925</v>
      </c>
      <c r="BA1190" t="s">
        <v>926</v>
      </c>
      <c r="BD1190" t="str">
        <f>"43-3031.00"</f>
        <v>43-3031.00</v>
      </c>
      <c r="BE1190" t="s">
        <v>387</v>
      </c>
      <c r="BF1190" t="s">
        <v>8721</v>
      </c>
      <c r="BG1190" t="s">
        <v>388</v>
      </c>
      <c r="BH1190">
        <v>1</v>
      </c>
      <c r="BI1190">
        <v>1</v>
      </c>
      <c r="BJ1190" s="1">
        <v>45566</v>
      </c>
      <c r="BK1190" s="1">
        <v>45930</v>
      </c>
      <c r="BL1190" s="1">
        <v>45674</v>
      </c>
      <c r="BM1190" s="1">
        <v>45930</v>
      </c>
      <c r="BN1190">
        <v>40</v>
      </c>
      <c r="BO1190">
        <v>0</v>
      </c>
      <c r="BP1190">
        <v>8</v>
      </c>
      <c r="BQ1190">
        <v>8</v>
      </c>
      <c r="BR1190">
        <v>8</v>
      </c>
      <c r="BS1190">
        <v>8</v>
      </c>
      <c r="BT1190">
        <v>8</v>
      </c>
      <c r="BU1190">
        <v>0</v>
      </c>
      <c r="BV1190" t="str">
        <f t="shared" si="19"/>
        <v>8:00 AM</v>
      </c>
      <c r="BW1190" t="str">
        <f>"5:00 PM"</f>
        <v>5:00 PM</v>
      </c>
      <c r="BX1190" t="s">
        <v>133</v>
      </c>
      <c r="BY1190">
        <v>0</v>
      </c>
      <c r="BZ1190">
        <v>24</v>
      </c>
      <c r="CA1190" t="s">
        <v>115</v>
      </c>
      <c r="CC1190" t="s">
        <v>191</v>
      </c>
      <c r="CD1190" t="s">
        <v>916</v>
      </c>
      <c r="CE1190" t="s">
        <v>4353</v>
      </c>
      <c r="CF1190" t="s">
        <v>1619</v>
      </c>
      <c r="CG1190" t="s">
        <v>120</v>
      </c>
      <c r="CH1190" s="3">
        <v>96950</v>
      </c>
      <c r="CI1190" s="4">
        <v>11.43</v>
      </c>
      <c r="CJ1190" s="4">
        <v>11.43</v>
      </c>
      <c r="CK1190" s="4">
        <v>17.149999999999999</v>
      </c>
      <c r="CL1190" s="4">
        <v>17.149999999999999</v>
      </c>
      <c r="CM1190" t="s">
        <v>136</v>
      </c>
      <c r="CN1190" t="s">
        <v>191</v>
      </c>
      <c r="CO1190" t="s">
        <v>137</v>
      </c>
      <c r="CQ1190" t="s">
        <v>115</v>
      </c>
      <c r="CR1190" t="s">
        <v>138</v>
      </c>
      <c r="CS1190" t="s">
        <v>139</v>
      </c>
      <c r="CT1190" t="s">
        <v>138</v>
      </c>
      <c r="CU1190" t="s">
        <v>139</v>
      </c>
      <c r="CV1190" t="s">
        <v>138</v>
      </c>
      <c r="CW1190" t="s">
        <v>139</v>
      </c>
      <c r="CX1190" t="s">
        <v>8722</v>
      </c>
      <c r="CY1190" s="10">
        <v>16702345828</v>
      </c>
      <c r="CZ1190" t="s">
        <v>921</v>
      </c>
      <c r="DA1190" t="s">
        <v>139</v>
      </c>
      <c r="DB1190" t="s">
        <v>138</v>
      </c>
      <c r="DC1190" t="s">
        <v>115</v>
      </c>
      <c r="DD1190" t="s">
        <v>255</v>
      </c>
      <c r="DE1190" t="s">
        <v>922</v>
      </c>
      <c r="DG1190" t="s">
        <v>926</v>
      </c>
      <c r="DH1190" t="s">
        <v>925</v>
      </c>
    </row>
    <row r="1191" spans="1:112" ht="14.45" customHeight="1" x14ac:dyDescent="0.25">
      <c r="A1191" t="s">
        <v>9560</v>
      </c>
      <c r="B1191" t="s">
        <v>158</v>
      </c>
      <c r="C1191" s="1">
        <v>45618</v>
      </c>
      <c r="D1191" s="1">
        <v>45674</v>
      </c>
      <c r="E1191" t="s">
        <v>114</v>
      </c>
      <c r="G1191" t="s">
        <v>115</v>
      </c>
      <c r="H1191" t="s">
        <v>115</v>
      </c>
      <c r="I1191" t="s">
        <v>115</v>
      </c>
      <c r="J1191" t="s">
        <v>7545</v>
      </c>
      <c r="K1191" t="s">
        <v>8045</v>
      </c>
      <c r="L1191" t="s">
        <v>7546</v>
      </c>
      <c r="M1191" t="s">
        <v>7547</v>
      </c>
      <c r="N1191" t="s">
        <v>119</v>
      </c>
      <c r="O1191" t="s">
        <v>120</v>
      </c>
      <c r="P1191" s="3">
        <v>96950</v>
      </c>
      <c r="Q1191" t="s">
        <v>121</v>
      </c>
      <c r="S1191" s="10">
        <v>16702347898</v>
      </c>
      <c r="U1191" t="s">
        <v>5074</v>
      </c>
      <c r="V1191">
        <v>531110</v>
      </c>
      <c r="W1191" t="s">
        <v>123</v>
      </c>
      <c r="Y1191" t="s">
        <v>2840</v>
      </c>
      <c r="Z1191" t="s">
        <v>354</v>
      </c>
      <c r="AA1191" t="s">
        <v>3796</v>
      </c>
      <c r="AB1191" t="s">
        <v>235</v>
      </c>
      <c r="AC1191" t="s">
        <v>7546</v>
      </c>
      <c r="AE1191" t="s">
        <v>119</v>
      </c>
      <c r="AF1191" t="s">
        <v>120</v>
      </c>
      <c r="AG1191" s="3">
        <v>96950</v>
      </c>
      <c r="AH1191" t="s">
        <v>121</v>
      </c>
      <c r="AJ1191" s="10">
        <v>16702347898</v>
      </c>
      <c r="AL1191" t="s">
        <v>5079</v>
      </c>
      <c r="BD1191" t="str">
        <f>"49-9071.00"</f>
        <v>49-9071.00</v>
      </c>
      <c r="BE1191" t="s">
        <v>169</v>
      </c>
      <c r="BF1191" t="s">
        <v>7548</v>
      </c>
      <c r="BG1191" t="s">
        <v>7549</v>
      </c>
      <c r="BH1191">
        <v>5</v>
      </c>
      <c r="BJ1191" s="1">
        <v>45717</v>
      </c>
      <c r="BK1191" s="1">
        <v>46081</v>
      </c>
      <c r="BN1191">
        <v>35</v>
      </c>
      <c r="BO1191">
        <v>0</v>
      </c>
      <c r="BP1191">
        <v>7</v>
      </c>
      <c r="BQ1191">
        <v>7</v>
      </c>
      <c r="BR1191">
        <v>7</v>
      </c>
      <c r="BS1191">
        <v>7</v>
      </c>
      <c r="BT1191">
        <v>7</v>
      </c>
      <c r="BU1191">
        <v>0</v>
      </c>
      <c r="BV1191" t="str">
        <f t="shared" si="19"/>
        <v>8:00 AM</v>
      </c>
      <c r="BW1191" t="str">
        <f>"4:00 PM"</f>
        <v>4:00 PM</v>
      </c>
      <c r="BX1191" t="s">
        <v>133</v>
      </c>
      <c r="BY1191">
        <v>0</v>
      </c>
      <c r="BZ1191">
        <v>12</v>
      </c>
      <c r="CA1191" t="s">
        <v>115</v>
      </c>
      <c r="CC1191" t="s">
        <v>9561</v>
      </c>
      <c r="CD1191" t="s">
        <v>713</v>
      </c>
      <c r="CF1191" t="s">
        <v>119</v>
      </c>
      <c r="CG1191" t="s">
        <v>120</v>
      </c>
      <c r="CH1191" s="3">
        <v>96950</v>
      </c>
      <c r="CI1191" s="4">
        <v>9.75</v>
      </c>
      <c r="CJ1191" s="4">
        <v>9.75</v>
      </c>
      <c r="CK1191" s="4">
        <v>14.62</v>
      </c>
      <c r="CL1191" s="4">
        <v>14.62</v>
      </c>
      <c r="CM1191" t="s">
        <v>136</v>
      </c>
      <c r="CN1191" t="s">
        <v>9562</v>
      </c>
      <c r="CO1191" t="s">
        <v>137</v>
      </c>
      <c r="CQ1191" t="s">
        <v>138</v>
      </c>
      <c r="CR1191" t="s">
        <v>138</v>
      </c>
      <c r="CS1191" t="s">
        <v>139</v>
      </c>
      <c r="CT1191" t="s">
        <v>138</v>
      </c>
      <c r="CU1191" t="s">
        <v>139</v>
      </c>
      <c r="CV1191" t="s">
        <v>138</v>
      </c>
      <c r="CW1191" t="s">
        <v>139</v>
      </c>
      <c r="CX1191" t="s">
        <v>9563</v>
      </c>
      <c r="CY1191" s="10">
        <v>16702347898</v>
      </c>
      <c r="CZ1191" t="s">
        <v>5079</v>
      </c>
      <c r="DA1191" t="s">
        <v>331</v>
      </c>
      <c r="DB1191" t="s">
        <v>138</v>
      </c>
      <c r="DC1191" t="s">
        <v>115</v>
      </c>
    </row>
    <row r="1192" spans="1:112" ht="14.45" customHeight="1" x14ac:dyDescent="0.25">
      <c r="A1192" t="s">
        <v>9831</v>
      </c>
      <c r="B1192" t="s">
        <v>158</v>
      </c>
      <c r="C1192" s="1">
        <v>45620</v>
      </c>
      <c r="D1192" s="1">
        <v>45674</v>
      </c>
      <c r="E1192" t="s">
        <v>210</v>
      </c>
      <c r="F1192" s="1">
        <v>45685</v>
      </c>
      <c r="G1192" t="s">
        <v>115</v>
      </c>
      <c r="H1192" t="s">
        <v>115</v>
      </c>
      <c r="I1192" t="s">
        <v>115</v>
      </c>
      <c r="J1192" t="s">
        <v>4958</v>
      </c>
      <c r="K1192" t="s">
        <v>4958</v>
      </c>
      <c r="L1192" t="s">
        <v>4959</v>
      </c>
      <c r="M1192" t="s">
        <v>2263</v>
      </c>
      <c r="N1192" t="s">
        <v>145</v>
      </c>
      <c r="O1192" t="s">
        <v>120</v>
      </c>
      <c r="P1192" s="3">
        <v>96951</v>
      </c>
      <c r="Q1192" t="s">
        <v>121</v>
      </c>
      <c r="S1192" s="10">
        <v>16707893763</v>
      </c>
      <c r="U1192" t="s">
        <v>4960</v>
      </c>
      <c r="V1192">
        <v>236220</v>
      </c>
      <c r="W1192" t="s">
        <v>123</v>
      </c>
      <c r="Y1192" t="s">
        <v>4961</v>
      </c>
      <c r="Z1192" t="s">
        <v>4962</v>
      </c>
      <c r="AA1192" t="s">
        <v>1110</v>
      </c>
      <c r="AB1192" t="s">
        <v>908</v>
      </c>
      <c r="AC1192" t="s">
        <v>4959</v>
      </c>
      <c r="AD1192" t="s">
        <v>2263</v>
      </c>
      <c r="AE1192" t="s">
        <v>145</v>
      </c>
      <c r="AF1192" t="s">
        <v>120</v>
      </c>
      <c r="AG1192" s="3">
        <v>96951</v>
      </c>
      <c r="AH1192" t="s">
        <v>121</v>
      </c>
      <c r="AJ1192" s="10">
        <v>16707893763</v>
      </c>
      <c r="AL1192" t="s">
        <v>2267</v>
      </c>
      <c r="BD1192" t="str">
        <f>"43-6014.00"</f>
        <v>43-6014.00</v>
      </c>
      <c r="BE1192" t="s">
        <v>3065</v>
      </c>
      <c r="BF1192" t="s">
        <v>9832</v>
      </c>
      <c r="BG1192" t="s">
        <v>3067</v>
      </c>
      <c r="BH1192">
        <v>2</v>
      </c>
      <c r="BJ1192" s="1">
        <v>45685</v>
      </c>
      <c r="BK1192" s="1">
        <v>46049</v>
      </c>
      <c r="BN1192">
        <v>35</v>
      </c>
      <c r="BO1192">
        <v>0</v>
      </c>
      <c r="BP1192">
        <v>7</v>
      </c>
      <c r="BQ1192">
        <v>7</v>
      </c>
      <c r="BR1192">
        <v>7</v>
      </c>
      <c r="BS1192">
        <v>7</v>
      </c>
      <c r="BT1192">
        <v>7</v>
      </c>
      <c r="BU1192">
        <v>0</v>
      </c>
      <c r="BV1192" t="str">
        <f t="shared" si="19"/>
        <v>8:00 AM</v>
      </c>
      <c r="BW1192" t="str">
        <f>"5:00 PM"</f>
        <v>5:00 PM</v>
      </c>
      <c r="BX1192" t="s">
        <v>133</v>
      </c>
      <c r="BY1192">
        <v>0</v>
      </c>
      <c r="BZ1192">
        <v>12</v>
      </c>
      <c r="CA1192" t="s">
        <v>115</v>
      </c>
      <c r="CC1192" t="s">
        <v>4965</v>
      </c>
      <c r="CD1192" t="s">
        <v>4959</v>
      </c>
      <c r="CE1192" t="s">
        <v>2263</v>
      </c>
      <c r="CF1192" t="s">
        <v>145</v>
      </c>
      <c r="CG1192" t="s">
        <v>120</v>
      </c>
      <c r="CH1192" s="3">
        <v>96951</v>
      </c>
      <c r="CI1192" s="4">
        <v>13.15</v>
      </c>
      <c r="CJ1192" s="4">
        <v>13.15</v>
      </c>
      <c r="CK1192" s="4">
        <v>19.72</v>
      </c>
      <c r="CL1192" s="4">
        <v>19.72</v>
      </c>
      <c r="CM1192" t="s">
        <v>136</v>
      </c>
      <c r="CN1192" t="s">
        <v>139</v>
      </c>
      <c r="CO1192" t="s">
        <v>137</v>
      </c>
      <c r="CQ1192" t="s">
        <v>115</v>
      </c>
      <c r="CR1192" t="s">
        <v>138</v>
      </c>
      <c r="CS1192" t="s">
        <v>139</v>
      </c>
      <c r="CT1192" t="s">
        <v>138</v>
      </c>
      <c r="CU1192" t="s">
        <v>139</v>
      </c>
      <c r="CV1192" t="s">
        <v>138</v>
      </c>
      <c r="CW1192" t="s">
        <v>138</v>
      </c>
      <c r="CX1192" t="s">
        <v>139</v>
      </c>
      <c r="CY1192" s="10">
        <v>16707893763</v>
      </c>
      <c r="CZ1192" t="s">
        <v>2267</v>
      </c>
      <c r="DA1192" t="s">
        <v>139</v>
      </c>
      <c r="DB1192" t="s">
        <v>138</v>
      </c>
      <c r="DC1192" t="s">
        <v>115</v>
      </c>
    </row>
    <row r="1193" spans="1:112" ht="14.45" customHeight="1" x14ac:dyDescent="0.25">
      <c r="A1193" t="s">
        <v>10449</v>
      </c>
      <c r="B1193" t="s">
        <v>113</v>
      </c>
      <c r="C1193" s="1">
        <v>45664</v>
      </c>
      <c r="D1193" s="1">
        <v>45674</v>
      </c>
      <c r="E1193" t="s">
        <v>114</v>
      </c>
      <c r="G1193" t="s">
        <v>115</v>
      </c>
      <c r="H1193" t="s">
        <v>115</v>
      </c>
      <c r="I1193" t="s">
        <v>115</v>
      </c>
      <c r="J1193" t="s">
        <v>5192</v>
      </c>
      <c r="L1193" t="s">
        <v>5193</v>
      </c>
      <c r="N1193" t="s">
        <v>119</v>
      </c>
      <c r="O1193" t="s">
        <v>120</v>
      </c>
      <c r="P1193" s="3">
        <v>96950</v>
      </c>
      <c r="Q1193" t="s">
        <v>121</v>
      </c>
      <c r="S1193" s="10">
        <v>16702877368</v>
      </c>
      <c r="U1193" t="s">
        <v>3699</v>
      </c>
      <c r="V1193">
        <v>54133</v>
      </c>
      <c r="W1193" t="s">
        <v>123</v>
      </c>
      <c r="Y1193" t="s">
        <v>5194</v>
      </c>
      <c r="Z1193" t="s">
        <v>5195</v>
      </c>
      <c r="AB1193" t="s">
        <v>295</v>
      </c>
      <c r="AC1193" t="s">
        <v>5193</v>
      </c>
      <c r="AE1193" t="s">
        <v>119</v>
      </c>
      <c r="AF1193" t="s">
        <v>120</v>
      </c>
      <c r="AG1193" s="3">
        <v>96950</v>
      </c>
      <c r="AH1193" t="s">
        <v>121</v>
      </c>
      <c r="AJ1193" s="10">
        <v>16702877368</v>
      </c>
      <c r="AL1193" t="s">
        <v>5196</v>
      </c>
      <c r="BD1193" t="str">
        <f>"49-9071.00"</f>
        <v>49-9071.00</v>
      </c>
      <c r="BE1193" t="s">
        <v>169</v>
      </c>
      <c r="BF1193" t="s">
        <v>7961</v>
      </c>
      <c r="BG1193" t="s">
        <v>7962</v>
      </c>
      <c r="BH1193">
        <v>2</v>
      </c>
      <c r="BJ1193" s="1">
        <v>45689</v>
      </c>
      <c r="BK1193" s="1">
        <v>46053</v>
      </c>
      <c r="BN1193">
        <v>35</v>
      </c>
      <c r="BO1193">
        <v>0</v>
      </c>
      <c r="BP1193">
        <v>7</v>
      </c>
      <c r="BQ1193">
        <v>7</v>
      </c>
      <c r="BR1193">
        <v>7</v>
      </c>
      <c r="BS1193">
        <v>7</v>
      </c>
      <c r="BT1193">
        <v>7</v>
      </c>
      <c r="BU1193">
        <v>0</v>
      </c>
      <c r="BV1193" t="str">
        <f t="shared" si="19"/>
        <v>8:00 AM</v>
      </c>
      <c r="BW1193" t="str">
        <f>"5:00 PM"</f>
        <v>5:00 PM</v>
      </c>
      <c r="BX1193" t="s">
        <v>133</v>
      </c>
      <c r="BY1193">
        <v>0</v>
      </c>
      <c r="BZ1193">
        <v>12</v>
      </c>
      <c r="CA1193" t="s">
        <v>115</v>
      </c>
      <c r="CC1193" s="2" t="s">
        <v>10450</v>
      </c>
      <c r="CD1193" t="s">
        <v>6424</v>
      </c>
      <c r="CF1193" t="s">
        <v>119</v>
      </c>
      <c r="CG1193" t="s">
        <v>120</v>
      </c>
      <c r="CH1193" s="3">
        <v>96950</v>
      </c>
      <c r="CI1193" s="4">
        <v>9.75</v>
      </c>
      <c r="CJ1193" s="4">
        <v>9.75</v>
      </c>
      <c r="CK1193" s="4">
        <v>14.62</v>
      </c>
      <c r="CL1193" s="4">
        <v>14.62</v>
      </c>
      <c r="CM1193" t="s">
        <v>136</v>
      </c>
      <c r="CN1193" t="s">
        <v>191</v>
      </c>
      <c r="CO1193" t="s">
        <v>137</v>
      </c>
      <c r="CQ1193" t="s">
        <v>115</v>
      </c>
      <c r="CR1193" t="s">
        <v>138</v>
      </c>
      <c r="CS1193" t="s">
        <v>139</v>
      </c>
      <c r="CT1193" t="s">
        <v>138</v>
      </c>
      <c r="CU1193" t="s">
        <v>139</v>
      </c>
      <c r="CV1193" t="s">
        <v>138</v>
      </c>
      <c r="CW1193" t="s">
        <v>139</v>
      </c>
      <c r="CX1193" t="s">
        <v>1746</v>
      </c>
      <c r="CY1193" s="10">
        <v>16702877368</v>
      </c>
      <c r="CZ1193" t="s">
        <v>5196</v>
      </c>
      <c r="DA1193" t="s">
        <v>139</v>
      </c>
      <c r="DB1193" t="s">
        <v>138</v>
      </c>
      <c r="DC1193" t="s">
        <v>115</v>
      </c>
      <c r="DD1193" t="s">
        <v>5194</v>
      </c>
      <c r="DE1193" t="s">
        <v>5195</v>
      </c>
      <c r="DG1193" t="s">
        <v>5192</v>
      </c>
      <c r="DH1193" t="s">
        <v>5196</v>
      </c>
    </row>
    <row r="1194" spans="1:112" ht="14.45" customHeight="1" x14ac:dyDescent="0.25">
      <c r="A1194" t="s">
        <v>10701</v>
      </c>
      <c r="B1194" t="s">
        <v>248</v>
      </c>
      <c r="C1194" s="1">
        <v>45460</v>
      </c>
      <c r="D1194" s="1">
        <v>45674</v>
      </c>
      <c r="E1194" t="s">
        <v>210</v>
      </c>
      <c r="F1194" s="1">
        <v>45564</v>
      </c>
      <c r="G1194" t="s">
        <v>138</v>
      </c>
      <c r="H1194" t="s">
        <v>115</v>
      </c>
      <c r="I1194" t="s">
        <v>115</v>
      </c>
      <c r="J1194" t="s">
        <v>915</v>
      </c>
      <c r="L1194" t="s">
        <v>916</v>
      </c>
      <c r="M1194" t="s">
        <v>917</v>
      </c>
      <c r="N1194" t="s">
        <v>119</v>
      </c>
      <c r="O1194" t="s">
        <v>120</v>
      </c>
      <c r="P1194" s="3">
        <v>96950</v>
      </c>
      <c r="Q1194" t="s">
        <v>121</v>
      </c>
      <c r="S1194" s="10">
        <v>16702345828</v>
      </c>
      <c r="U1194" t="s">
        <v>918</v>
      </c>
      <c r="V1194">
        <v>2362</v>
      </c>
      <c r="W1194" t="s">
        <v>123</v>
      </c>
      <c r="Y1194" t="s">
        <v>919</v>
      </c>
      <c r="Z1194" t="s">
        <v>920</v>
      </c>
      <c r="AB1194" t="s">
        <v>295</v>
      </c>
      <c r="AC1194" t="s">
        <v>916</v>
      </c>
      <c r="AD1194" t="s">
        <v>917</v>
      </c>
      <c r="AE1194" t="s">
        <v>119</v>
      </c>
      <c r="AF1194" t="s">
        <v>120</v>
      </c>
      <c r="AG1194" s="3">
        <v>96950</v>
      </c>
      <c r="AH1194" t="s">
        <v>121</v>
      </c>
      <c r="AJ1194" s="10">
        <v>16702345828</v>
      </c>
      <c r="AL1194" t="s">
        <v>921</v>
      </c>
      <c r="AM1194" t="s">
        <v>400</v>
      </c>
      <c r="AN1194" t="s">
        <v>255</v>
      </c>
      <c r="AO1194" t="s">
        <v>922</v>
      </c>
      <c r="AQ1194" t="s">
        <v>923</v>
      </c>
      <c r="AR1194" t="s">
        <v>924</v>
      </c>
      <c r="AS1194" t="s">
        <v>119</v>
      </c>
      <c r="AT1194" t="s">
        <v>120</v>
      </c>
      <c r="AU1194" s="3">
        <v>96950</v>
      </c>
      <c r="AV1194" t="s">
        <v>121</v>
      </c>
      <c r="AX1194">
        <v>16702872946</v>
      </c>
      <c r="AZ1194" t="s">
        <v>925</v>
      </c>
      <c r="BA1194" t="s">
        <v>926</v>
      </c>
      <c r="BD1194" t="str">
        <f>"47-2073.00"</f>
        <v>47-2073.00</v>
      </c>
      <c r="BE1194" t="s">
        <v>4349</v>
      </c>
      <c r="BF1194" t="s">
        <v>10702</v>
      </c>
      <c r="BG1194" t="s">
        <v>10703</v>
      </c>
      <c r="BH1194">
        <v>2</v>
      </c>
      <c r="BI1194">
        <v>2</v>
      </c>
      <c r="BJ1194" s="1">
        <v>45566</v>
      </c>
      <c r="BK1194" s="1">
        <v>46660</v>
      </c>
      <c r="BL1194" s="1">
        <v>45674</v>
      </c>
      <c r="BM1194" s="1">
        <v>46660</v>
      </c>
      <c r="BN1194">
        <v>40</v>
      </c>
      <c r="BO1194">
        <v>0</v>
      </c>
      <c r="BP1194">
        <v>8</v>
      </c>
      <c r="BQ1194">
        <v>8</v>
      </c>
      <c r="BR1194">
        <v>8</v>
      </c>
      <c r="BS1194">
        <v>8</v>
      </c>
      <c r="BT1194">
        <v>8</v>
      </c>
      <c r="BU1194">
        <v>0</v>
      </c>
      <c r="BV1194" t="str">
        <f t="shared" si="19"/>
        <v>8:00 AM</v>
      </c>
      <c r="BW1194" t="str">
        <f>"5:00 PM"</f>
        <v>5:00 PM</v>
      </c>
      <c r="BX1194" t="s">
        <v>133</v>
      </c>
      <c r="BY1194">
        <v>0</v>
      </c>
      <c r="BZ1194">
        <v>12</v>
      </c>
      <c r="CA1194" t="s">
        <v>115</v>
      </c>
      <c r="CC1194" t="s">
        <v>191</v>
      </c>
      <c r="CD1194" t="s">
        <v>916</v>
      </c>
      <c r="CE1194" t="s">
        <v>917</v>
      </c>
      <c r="CF1194" t="s">
        <v>119</v>
      </c>
      <c r="CG1194" t="s">
        <v>120</v>
      </c>
      <c r="CH1194" s="3">
        <v>96950</v>
      </c>
      <c r="CI1194" s="4">
        <v>11.1</v>
      </c>
      <c r="CJ1194" s="4">
        <v>11.1</v>
      </c>
      <c r="CK1194" s="4">
        <v>16.649999999999999</v>
      </c>
      <c r="CL1194" s="4">
        <v>16.649999999999999</v>
      </c>
      <c r="CM1194" t="s">
        <v>136</v>
      </c>
      <c r="CN1194" t="s">
        <v>191</v>
      </c>
      <c r="CO1194" t="s">
        <v>137</v>
      </c>
      <c r="CQ1194" t="s">
        <v>115</v>
      </c>
      <c r="CR1194" t="s">
        <v>138</v>
      </c>
      <c r="CS1194" t="s">
        <v>139</v>
      </c>
      <c r="CT1194" t="s">
        <v>138</v>
      </c>
      <c r="CU1194" t="s">
        <v>139</v>
      </c>
      <c r="CV1194" t="s">
        <v>138</v>
      </c>
      <c r="CW1194" t="s">
        <v>139</v>
      </c>
      <c r="CX1194" t="s">
        <v>10704</v>
      </c>
      <c r="CY1194" s="10">
        <v>16702345828</v>
      </c>
      <c r="CZ1194" t="s">
        <v>921</v>
      </c>
      <c r="DA1194" t="s">
        <v>139</v>
      </c>
      <c r="DB1194" t="s">
        <v>138</v>
      </c>
      <c r="DC1194" t="s">
        <v>115</v>
      </c>
      <c r="DD1194" t="s">
        <v>255</v>
      </c>
      <c r="DE1194" t="s">
        <v>922</v>
      </c>
      <c r="DG1194" t="s">
        <v>926</v>
      </c>
      <c r="DH1194" t="s">
        <v>925</v>
      </c>
    </row>
    <row r="1195" spans="1:112" ht="14.45" customHeight="1" x14ac:dyDescent="0.25">
      <c r="A1195" t="s">
        <v>12183</v>
      </c>
      <c r="B1195" t="s">
        <v>248</v>
      </c>
      <c r="C1195" s="1">
        <v>45630</v>
      </c>
      <c r="D1195" s="1">
        <v>45674</v>
      </c>
      <c r="E1195" t="s">
        <v>210</v>
      </c>
      <c r="F1195" s="1">
        <v>45807</v>
      </c>
      <c r="G1195" t="s">
        <v>115</v>
      </c>
      <c r="H1195" t="s">
        <v>115</v>
      </c>
      <c r="I1195" t="s">
        <v>115</v>
      </c>
      <c r="J1195" t="s">
        <v>3814</v>
      </c>
      <c r="K1195" t="s">
        <v>10171</v>
      </c>
      <c r="L1195" t="s">
        <v>410</v>
      </c>
      <c r="M1195" t="s">
        <v>4473</v>
      </c>
      <c r="N1195" t="s">
        <v>290</v>
      </c>
      <c r="O1195" t="s">
        <v>120</v>
      </c>
      <c r="P1195" s="3">
        <v>96952</v>
      </c>
      <c r="Q1195" t="s">
        <v>121</v>
      </c>
      <c r="R1195" t="s">
        <v>139</v>
      </c>
      <c r="S1195" s="10">
        <v>16704334428</v>
      </c>
      <c r="U1195" t="s">
        <v>3817</v>
      </c>
      <c r="V1195">
        <v>561720</v>
      </c>
      <c r="W1195" t="s">
        <v>123</v>
      </c>
      <c r="Y1195" t="s">
        <v>3818</v>
      </c>
      <c r="Z1195" t="s">
        <v>3819</v>
      </c>
      <c r="AA1195" t="s">
        <v>3820</v>
      </c>
      <c r="AB1195" t="s">
        <v>256</v>
      </c>
      <c r="AC1195" t="s">
        <v>410</v>
      </c>
      <c r="AD1195" t="s">
        <v>4473</v>
      </c>
      <c r="AE1195" t="s">
        <v>290</v>
      </c>
      <c r="AF1195" t="s">
        <v>120</v>
      </c>
      <c r="AG1195" s="3">
        <v>96952</v>
      </c>
      <c r="AH1195" t="s">
        <v>121</v>
      </c>
      <c r="AJ1195" s="10">
        <v>16709894711</v>
      </c>
      <c r="AL1195" t="s">
        <v>3821</v>
      </c>
      <c r="BD1195" t="str">
        <f>"37-2011.00"</f>
        <v>37-2011.00</v>
      </c>
      <c r="BE1195" t="s">
        <v>1133</v>
      </c>
      <c r="BF1195" t="s">
        <v>10172</v>
      </c>
      <c r="BG1195" t="s">
        <v>10173</v>
      </c>
      <c r="BH1195">
        <v>2</v>
      </c>
      <c r="BI1195">
        <v>2</v>
      </c>
      <c r="BJ1195" s="1">
        <v>45809</v>
      </c>
      <c r="BK1195" s="1">
        <v>46173</v>
      </c>
      <c r="BL1195" s="1">
        <v>45809</v>
      </c>
      <c r="BM1195" s="1">
        <v>46173</v>
      </c>
      <c r="BN1195">
        <v>35</v>
      </c>
      <c r="BO1195">
        <v>0</v>
      </c>
      <c r="BP1195">
        <v>7</v>
      </c>
      <c r="BQ1195">
        <v>7</v>
      </c>
      <c r="BR1195">
        <v>7</v>
      </c>
      <c r="BS1195">
        <v>7</v>
      </c>
      <c r="BT1195">
        <v>7</v>
      </c>
      <c r="BU1195">
        <v>0</v>
      </c>
      <c r="BV1195" t="str">
        <f>"9:00 AM"</f>
        <v>9:00 AM</v>
      </c>
      <c r="BW1195" t="str">
        <f>"4:00 PM"</f>
        <v>4:00 PM</v>
      </c>
      <c r="BX1195" t="s">
        <v>240</v>
      </c>
      <c r="BY1195">
        <v>0</v>
      </c>
      <c r="BZ1195">
        <v>12</v>
      </c>
      <c r="CA1195" t="s">
        <v>115</v>
      </c>
      <c r="CC1195" t="s">
        <v>10174</v>
      </c>
      <c r="CD1195" t="s">
        <v>5523</v>
      </c>
      <c r="CE1195" t="s">
        <v>10175</v>
      </c>
      <c r="CF1195" t="s">
        <v>290</v>
      </c>
      <c r="CG1195" t="s">
        <v>120</v>
      </c>
      <c r="CH1195" s="3">
        <v>96952</v>
      </c>
      <c r="CI1195" s="4">
        <v>8.2899999999999991</v>
      </c>
      <c r="CJ1195" s="4">
        <v>8.2899999999999991</v>
      </c>
      <c r="CK1195" s="4">
        <v>12.44</v>
      </c>
      <c r="CL1195" s="4">
        <v>12.44</v>
      </c>
      <c r="CM1195" t="s">
        <v>136</v>
      </c>
      <c r="CO1195" t="s">
        <v>137</v>
      </c>
      <c r="CQ1195" t="s">
        <v>115</v>
      </c>
      <c r="CR1195" t="s">
        <v>138</v>
      </c>
      <c r="CS1195" t="s">
        <v>139</v>
      </c>
      <c r="CT1195" t="s">
        <v>138</v>
      </c>
      <c r="CU1195" t="s">
        <v>139</v>
      </c>
      <c r="CV1195" t="s">
        <v>138</v>
      </c>
      <c r="CW1195" t="s">
        <v>139</v>
      </c>
      <c r="CX1195" t="s">
        <v>4478</v>
      </c>
      <c r="CY1195" s="10">
        <v>16704334428</v>
      </c>
      <c r="CZ1195" t="s">
        <v>3821</v>
      </c>
      <c r="DA1195" t="s">
        <v>139</v>
      </c>
      <c r="DB1195" t="s">
        <v>138</v>
      </c>
      <c r="DC1195" t="s">
        <v>115</v>
      </c>
    </row>
    <row r="1196" spans="1:112" ht="14.45" customHeight="1" x14ac:dyDescent="0.25">
      <c r="A1196" t="s">
        <v>12184</v>
      </c>
      <c r="B1196" t="s">
        <v>113</v>
      </c>
      <c r="C1196" s="1">
        <v>45671</v>
      </c>
      <c r="D1196" s="1">
        <v>45674</v>
      </c>
      <c r="E1196" t="s">
        <v>210</v>
      </c>
      <c r="F1196" s="1">
        <v>45807</v>
      </c>
      <c r="G1196" t="s">
        <v>115</v>
      </c>
      <c r="H1196" t="s">
        <v>115</v>
      </c>
      <c r="I1196" t="s">
        <v>115</v>
      </c>
      <c r="J1196" t="s">
        <v>4819</v>
      </c>
      <c r="K1196" t="s">
        <v>4820</v>
      </c>
      <c r="L1196" t="s">
        <v>2737</v>
      </c>
      <c r="N1196" t="s">
        <v>119</v>
      </c>
      <c r="O1196" t="s">
        <v>120</v>
      </c>
      <c r="P1196" s="3">
        <v>96950</v>
      </c>
      <c r="Q1196" t="s">
        <v>121</v>
      </c>
      <c r="S1196" s="10">
        <v>16702338883</v>
      </c>
      <c r="U1196" t="s">
        <v>4822</v>
      </c>
      <c r="V1196">
        <v>23622</v>
      </c>
      <c r="W1196" t="s">
        <v>123</v>
      </c>
      <c r="Y1196" t="s">
        <v>4823</v>
      </c>
      <c r="Z1196" t="s">
        <v>4824</v>
      </c>
      <c r="AA1196" t="s">
        <v>4825</v>
      </c>
      <c r="AB1196" t="s">
        <v>295</v>
      </c>
      <c r="AC1196" t="s">
        <v>5870</v>
      </c>
      <c r="AE1196" t="s">
        <v>119</v>
      </c>
      <c r="AF1196" t="s">
        <v>120</v>
      </c>
      <c r="AG1196" s="3">
        <v>96950</v>
      </c>
      <c r="AH1196" t="s">
        <v>121</v>
      </c>
      <c r="AJ1196" s="10">
        <v>16702338883</v>
      </c>
      <c r="AL1196" t="s">
        <v>4826</v>
      </c>
      <c r="BD1196" t="str">
        <f>"49-9071.00"</f>
        <v>49-9071.00</v>
      </c>
      <c r="BE1196" t="s">
        <v>169</v>
      </c>
      <c r="BF1196" t="s">
        <v>12185</v>
      </c>
      <c r="BG1196" t="s">
        <v>12186</v>
      </c>
      <c r="BH1196">
        <v>5</v>
      </c>
      <c r="BJ1196" s="1">
        <v>45809</v>
      </c>
      <c r="BK1196" s="1">
        <v>46173</v>
      </c>
      <c r="BN1196">
        <v>40</v>
      </c>
      <c r="BO1196">
        <v>0</v>
      </c>
      <c r="BP1196">
        <v>8</v>
      </c>
      <c r="BQ1196">
        <v>8</v>
      </c>
      <c r="BR1196">
        <v>8</v>
      </c>
      <c r="BS1196">
        <v>8</v>
      </c>
      <c r="BT1196">
        <v>8</v>
      </c>
      <c r="BU1196">
        <v>0</v>
      </c>
      <c r="BV1196" t="str">
        <f>"7:00 AM"</f>
        <v>7:00 AM</v>
      </c>
      <c r="BW1196" t="str">
        <f>"4:30 PM"</f>
        <v>4:30 PM</v>
      </c>
      <c r="BX1196" t="s">
        <v>133</v>
      </c>
      <c r="BY1196">
        <v>0</v>
      </c>
      <c r="BZ1196">
        <v>6</v>
      </c>
      <c r="CA1196" t="s">
        <v>115</v>
      </c>
      <c r="CC1196" s="2" t="s">
        <v>10113</v>
      </c>
      <c r="CD1196" t="s">
        <v>2737</v>
      </c>
      <c r="CF1196" t="s">
        <v>119</v>
      </c>
      <c r="CG1196" t="s">
        <v>120</v>
      </c>
      <c r="CH1196" s="3">
        <v>96950</v>
      </c>
      <c r="CI1196" s="4">
        <v>9.75</v>
      </c>
      <c r="CJ1196" s="4">
        <v>9.75</v>
      </c>
      <c r="CK1196" s="4">
        <v>14.63</v>
      </c>
      <c r="CL1196" s="4">
        <v>14.63</v>
      </c>
      <c r="CM1196" t="s">
        <v>136</v>
      </c>
      <c r="CN1196" t="s">
        <v>139</v>
      </c>
      <c r="CO1196" t="s">
        <v>173</v>
      </c>
      <c r="CQ1196" t="s">
        <v>115</v>
      </c>
      <c r="CR1196" t="s">
        <v>138</v>
      </c>
      <c r="CS1196" t="s">
        <v>138</v>
      </c>
      <c r="CT1196" t="s">
        <v>138</v>
      </c>
      <c r="CU1196" t="s">
        <v>139</v>
      </c>
      <c r="CV1196" t="s">
        <v>138</v>
      </c>
      <c r="CW1196" t="s">
        <v>138</v>
      </c>
      <c r="CX1196" t="s">
        <v>12187</v>
      </c>
      <c r="CY1196" s="10">
        <v>16702338883</v>
      </c>
      <c r="CZ1196" t="s">
        <v>4826</v>
      </c>
      <c r="DA1196" t="s">
        <v>139</v>
      </c>
      <c r="DB1196" t="s">
        <v>138</v>
      </c>
      <c r="DC1196" t="s">
        <v>115</v>
      </c>
    </row>
    <row r="1197" spans="1:112" ht="14.45" customHeight="1" x14ac:dyDescent="0.25">
      <c r="A1197" t="s">
        <v>12557</v>
      </c>
      <c r="B1197" t="s">
        <v>248</v>
      </c>
      <c r="C1197" s="1">
        <v>45635</v>
      </c>
      <c r="D1197" s="1">
        <v>45674</v>
      </c>
      <c r="E1197" t="s">
        <v>210</v>
      </c>
      <c r="F1197" s="1">
        <v>45807</v>
      </c>
      <c r="G1197" t="s">
        <v>115</v>
      </c>
      <c r="H1197" t="s">
        <v>115</v>
      </c>
      <c r="I1197" t="s">
        <v>115</v>
      </c>
      <c r="J1197" t="s">
        <v>4256</v>
      </c>
      <c r="K1197" t="s">
        <v>4257</v>
      </c>
      <c r="L1197" t="s">
        <v>4258</v>
      </c>
      <c r="M1197" t="s">
        <v>4259</v>
      </c>
      <c r="N1197" t="s">
        <v>128</v>
      </c>
      <c r="O1197" t="s">
        <v>120</v>
      </c>
      <c r="P1197" s="3">
        <v>96950</v>
      </c>
      <c r="Q1197" t="s">
        <v>121</v>
      </c>
      <c r="S1197" s="10">
        <v>16702353285</v>
      </c>
      <c r="U1197" t="s">
        <v>4260</v>
      </c>
      <c r="V1197">
        <v>81111</v>
      </c>
      <c r="W1197" t="s">
        <v>123</v>
      </c>
      <c r="Y1197" t="s">
        <v>4261</v>
      </c>
      <c r="Z1197" t="s">
        <v>4262</v>
      </c>
      <c r="AA1197" t="s">
        <v>645</v>
      </c>
      <c r="AB1197" t="s">
        <v>4263</v>
      </c>
      <c r="AC1197" t="s">
        <v>4258</v>
      </c>
      <c r="AD1197" t="s">
        <v>4259</v>
      </c>
      <c r="AE1197" t="s">
        <v>128</v>
      </c>
      <c r="AF1197" t="s">
        <v>120</v>
      </c>
      <c r="AG1197" s="3">
        <v>96950</v>
      </c>
      <c r="AH1197" t="s">
        <v>121</v>
      </c>
      <c r="AJ1197" s="10">
        <v>16702353285</v>
      </c>
      <c r="AL1197" t="s">
        <v>4264</v>
      </c>
      <c r="BD1197" t="str">
        <f>"37-2011.00"</f>
        <v>37-2011.00</v>
      </c>
      <c r="BE1197" t="s">
        <v>1133</v>
      </c>
      <c r="BF1197" t="s">
        <v>10532</v>
      </c>
      <c r="BG1197" t="s">
        <v>1431</v>
      </c>
      <c r="BH1197">
        <v>1</v>
      </c>
      <c r="BI1197">
        <v>1</v>
      </c>
      <c r="BJ1197" s="1">
        <v>45809</v>
      </c>
      <c r="BK1197" s="1">
        <v>46173</v>
      </c>
      <c r="BL1197" s="1">
        <v>45809</v>
      </c>
      <c r="BM1197" s="1">
        <v>46173</v>
      </c>
      <c r="BN1197">
        <v>40</v>
      </c>
      <c r="BO1197">
        <v>0</v>
      </c>
      <c r="BP1197">
        <v>8</v>
      </c>
      <c r="BQ1197">
        <v>8</v>
      </c>
      <c r="BR1197">
        <v>8</v>
      </c>
      <c r="BS1197">
        <v>8</v>
      </c>
      <c r="BT1197">
        <v>8</v>
      </c>
      <c r="BU1197">
        <v>0</v>
      </c>
      <c r="BV1197" t="str">
        <f>"8:00 AM"</f>
        <v>8:00 AM</v>
      </c>
      <c r="BW1197" t="str">
        <f>"5:00 PM"</f>
        <v>5:00 PM</v>
      </c>
      <c r="BX1197" t="s">
        <v>240</v>
      </c>
      <c r="BY1197">
        <v>0</v>
      </c>
      <c r="BZ1197">
        <v>12</v>
      </c>
      <c r="CA1197" t="s">
        <v>115</v>
      </c>
      <c r="CC1197" t="s">
        <v>240</v>
      </c>
      <c r="CD1197" t="s">
        <v>4258</v>
      </c>
      <c r="CE1197" t="s">
        <v>4259</v>
      </c>
      <c r="CF1197" t="s">
        <v>128</v>
      </c>
      <c r="CG1197" t="s">
        <v>120</v>
      </c>
      <c r="CH1197" s="3">
        <v>96950</v>
      </c>
      <c r="CI1197" s="4">
        <v>8.2899999999999991</v>
      </c>
      <c r="CJ1197" s="4">
        <v>8.2899999999999991</v>
      </c>
      <c r="CK1197" s="4">
        <v>12.44</v>
      </c>
      <c r="CL1197" s="4">
        <v>12.44</v>
      </c>
      <c r="CM1197" t="s">
        <v>136</v>
      </c>
      <c r="CN1197" t="s">
        <v>224</v>
      </c>
      <c r="CO1197" t="s">
        <v>137</v>
      </c>
      <c r="CQ1197" t="s">
        <v>115</v>
      </c>
      <c r="CR1197" t="s">
        <v>138</v>
      </c>
      <c r="CS1197" t="s">
        <v>139</v>
      </c>
      <c r="CT1197" t="s">
        <v>138</v>
      </c>
      <c r="CU1197" t="s">
        <v>139</v>
      </c>
      <c r="CV1197" t="s">
        <v>138</v>
      </c>
      <c r="CW1197" t="s">
        <v>139</v>
      </c>
      <c r="CX1197" t="s">
        <v>1432</v>
      </c>
      <c r="CY1197" s="10">
        <v>16702353285</v>
      </c>
      <c r="CZ1197" t="s">
        <v>4264</v>
      </c>
      <c r="DA1197" t="s">
        <v>139</v>
      </c>
      <c r="DB1197" t="s">
        <v>138</v>
      </c>
      <c r="DC1197" t="s">
        <v>115</v>
      </c>
      <c r="DD1197" t="s">
        <v>4261</v>
      </c>
      <c r="DE1197" t="s">
        <v>4262</v>
      </c>
      <c r="DF1197" t="s">
        <v>276</v>
      </c>
      <c r="DG1197" t="s">
        <v>4256</v>
      </c>
      <c r="DH1197" t="s">
        <v>4264</v>
      </c>
    </row>
    <row r="1198" spans="1:112" ht="14.45" customHeight="1" x14ac:dyDescent="0.25">
      <c r="A1198" t="s">
        <v>12804</v>
      </c>
      <c r="B1198" t="s">
        <v>248</v>
      </c>
      <c r="C1198" s="1">
        <v>45460</v>
      </c>
      <c r="D1198" s="1">
        <v>45674</v>
      </c>
      <c r="E1198" t="s">
        <v>210</v>
      </c>
      <c r="F1198" s="1">
        <v>45564</v>
      </c>
      <c r="G1198" t="s">
        <v>115</v>
      </c>
      <c r="H1198" t="s">
        <v>115</v>
      </c>
      <c r="I1198" t="s">
        <v>115</v>
      </c>
      <c r="J1198" t="s">
        <v>915</v>
      </c>
      <c r="L1198" t="s">
        <v>916</v>
      </c>
      <c r="M1198" t="s">
        <v>917</v>
      </c>
      <c r="N1198" t="s">
        <v>119</v>
      </c>
      <c r="O1198" t="s">
        <v>120</v>
      </c>
      <c r="P1198" s="3">
        <v>96950</v>
      </c>
      <c r="Q1198" t="s">
        <v>121</v>
      </c>
      <c r="S1198" s="10">
        <v>16702345828</v>
      </c>
      <c r="U1198" t="s">
        <v>918</v>
      </c>
      <c r="V1198">
        <v>2362</v>
      </c>
      <c r="W1198" t="s">
        <v>123</v>
      </c>
      <c r="Y1198" t="s">
        <v>919</v>
      </c>
      <c r="Z1198" t="s">
        <v>920</v>
      </c>
      <c r="AB1198" t="s">
        <v>295</v>
      </c>
      <c r="AC1198" t="s">
        <v>916</v>
      </c>
      <c r="AD1198" t="s">
        <v>917</v>
      </c>
      <c r="AE1198" t="s">
        <v>119</v>
      </c>
      <c r="AF1198" t="s">
        <v>120</v>
      </c>
      <c r="AG1198" s="3">
        <v>96950</v>
      </c>
      <c r="AH1198" t="s">
        <v>121</v>
      </c>
      <c r="AJ1198" s="10">
        <v>16702345828</v>
      </c>
      <c r="AL1198" t="s">
        <v>921</v>
      </c>
      <c r="AM1198" t="s">
        <v>400</v>
      </c>
      <c r="AN1198" t="s">
        <v>255</v>
      </c>
      <c r="AO1198" t="s">
        <v>922</v>
      </c>
      <c r="AQ1198" t="s">
        <v>923</v>
      </c>
      <c r="AR1198" t="s">
        <v>924</v>
      </c>
      <c r="AS1198" t="s">
        <v>119</v>
      </c>
      <c r="AT1198" t="s">
        <v>120</v>
      </c>
      <c r="AU1198" s="3">
        <v>96950</v>
      </c>
      <c r="AV1198" t="s">
        <v>121</v>
      </c>
      <c r="AX1198">
        <v>16702872946</v>
      </c>
      <c r="AZ1198" t="s">
        <v>925</v>
      </c>
      <c r="BA1198" t="s">
        <v>926</v>
      </c>
      <c r="BD1198" t="str">
        <f>"47-2073.00"</f>
        <v>47-2073.00</v>
      </c>
      <c r="BE1198" t="s">
        <v>4349</v>
      </c>
      <c r="BF1198" t="s">
        <v>10702</v>
      </c>
      <c r="BG1198" t="s">
        <v>10703</v>
      </c>
      <c r="BH1198">
        <v>1</v>
      </c>
      <c r="BI1198">
        <v>1</v>
      </c>
      <c r="BJ1198" s="1">
        <v>45566</v>
      </c>
      <c r="BK1198" s="1">
        <v>45930</v>
      </c>
      <c r="BL1198" s="1">
        <v>45674</v>
      </c>
      <c r="BM1198" s="1">
        <v>45930</v>
      </c>
      <c r="BN1198">
        <v>40</v>
      </c>
      <c r="BO1198">
        <v>0</v>
      </c>
      <c r="BP1198">
        <v>8</v>
      </c>
      <c r="BQ1198">
        <v>8</v>
      </c>
      <c r="BR1198">
        <v>8</v>
      </c>
      <c r="BS1198">
        <v>8</v>
      </c>
      <c r="BT1198">
        <v>8</v>
      </c>
      <c r="BU1198">
        <v>0</v>
      </c>
      <c r="BV1198" t="str">
        <f>"8:00 AM"</f>
        <v>8:00 AM</v>
      </c>
      <c r="BW1198" t="str">
        <f>"5:00 PM"</f>
        <v>5:00 PM</v>
      </c>
      <c r="BX1198" t="s">
        <v>133</v>
      </c>
      <c r="BY1198">
        <v>0</v>
      </c>
      <c r="BZ1198">
        <v>12</v>
      </c>
      <c r="CA1198" t="s">
        <v>115</v>
      </c>
      <c r="CC1198" t="s">
        <v>191</v>
      </c>
      <c r="CD1198" t="s">
        <v>916</v>
      </c>
      <c r="CE1198" t="s">
        <v>917</v>
      </c>
      <c r="CF1198" t="s">
        <v>119</v>
      </c>
      <c r="CG1198" t="s">
        <v>120</v>
      </c>
      <c r="CH1198" s="3">
        <v>96950</v>
      </c>
      <c r="CI1198" s="4">
        <v>11.1</v>
      </c>
      <c r="CJ1198" s="4">
        <v>11.1</v>
      </c>
      <c r="CK1198" s="4">
        <v>16.649999999999999</v>
      </c>
      <c r="CL1198" s="4">
        <v>16.649999999999999</v>
      </c>
      <c r="CM1198" t="s">
        <v>136</v>
      </c>
      <c r="CN1198" t="s">
        <v>191</v>
      </c>
      <c r="CO1198" t="s">
        <v>137</v>
      </c>
      <c r="CQ1198" t="s">
        <v>115</v>
      </c>
      <c r="CR1198" t="s">
        <v>138</v>
      </c>
      <c r="CS1198" t="s">
        <v>139</v>
      </c>
      <c r="CT1198" t="s">
        <v>138</v>
      </c>
      <c r="CU1198" t="s">
        <v>139</v>
      </c>
      <c r="CV1198" t="s">
        <v>138</v>
      </c>
      <c r="CW1198" t="s">
        <v>139</v>
      </c>
      <c r="CX1198" t="s">
        <v>12805</v>
      </c>
      <c r="CY1198" s="10">
        <v>16702345828</v>
      </c>
      <c r="CZ1198" t="s">
        <v>921</v>
      </c>
      <c r="DA1198" t="s">
        <v>139</v>
      </c>
      <c r="DB1198" t="s">
        <v>138</v>
      </c>
      <c r="DC1198" t="s">
        <v>115</v>
      </c>
      <c r="DD1198" t="s">
        <v>255</v>
      </c>
      <c r="DE1198" t="s">
        <v>922</v>
      </c>
      <c r="DG1198" t="s">
        <v>926</v>
      </c>
      <c r="DH1198" t="s">
        <v>925</v>
      </c>
    </row>
    <row r="1199" spans="1:112" ht="14.45" customHeight="1" x14ac:dyDescent="0.25">
      <c r="A1199" t="s">
        <v>12908</v>
      </c>
      <c r="B1199" t="s">
        <v>158</v>
      </c>
      <c r="C1199" s="1">
        <v>45616</v>
      </c>
      <c r="D1199" s="1">
        <v>45674</v>
      </c>
      <c r="E1199" t="s">
        <v>210</v>
      </c>
      <c r="F1199" s="1">
        <v>45746</v>
      </c>
      <c r="G1199" t="s">
        <v>138</v>
      </c>
      <c r="H1199" t="s">
        <v>115</v>
      </c>
      <c r="I1199" t="s">
        <v>115</v>
      </c>
      <c r="J1199" t="s">
        <v>10136</v>
      </c>
      <c r="K1199" t="s">
        <v>10137</v>
      </c>
      <c r="L1199" t="s">
        <v>10138</v>
      </c>
      <c r="N1199" t="s">
        <v>119</v>
      </c>
      <c r="O1199" t="s">
        <v>120</v>
      </c>
      <c r="P1199" s="3">
        <v>96950</v>
      </c>
      <c r="Q1199" t="s">
        <v>121</v>
      </c>
      <c r="S1199" s="10">
        <v>16702876046</v>
      </c>
      <c r="U1199" t="s">
        <v>10139</v>
      </c>
      <c r="V1199">
        <v>812112</v>
      </c>
      <c r="W1199" t="s">
        <v>123</v>
      </c>
      <c r="Y1199" t="s">
        <v>10140</v>
      </c>
      <c r="Z1199" t="s">
        <v>10141</v>
      </c>
      <c r="AB1199" t="s">
        <v>5363</v>
      </c>
      <c r="AC1199" t="s">
        <v>10138</v>
      </c>
      <c r="AE1199" t="s">
        <v>119</v>
      </c>
      <c r="AF1199" t="s">
        <v>120</v>
      </c>
      <c r="AG1199" s="3">
        <v>96950</v>
      </c>
      <c r="AH1199" t="s">
        <v>121</v>
      </c>
      <c r="AJ1199" s="10">
        <v>16702876046</v>
      </c>
      <c r="AL1199" t="s">
        <v>10142</v>
      </c>
      <c r="BD1199" t="str">
        <f>"39-5012.00"</f>
        <v>39-5012.00</v>
      </c>
      <c r="BE1199" t="s">
        <v>1772</v>
      </c>
      <c r="BF1199" t="s">
        <v>10143</v>
      </c>
      <c r="BG1199" t="s">
        <v>10144</v>
      </c>
      <c r="BH1199">
        <v>8</v>
      </c>
      <c r="BJ1199" s="1">
        <v>45748</v>
      </c>
      <c r="BK1199" s="1">
        <v>46112</v>
      </c>
      <c r="BN1199">
        <v>35</v>
      </c>
      <c r="BO1199">
        <v>5</v>
      </c>
      <c r="BP1199">
        <v>5</v>
      </c>
      <c r="BQ1199">
        <v>4</v>
      </c>
      <c r="BR1199">
        <v>4</v>
      </c>
      <c r="BS1199">
        <v>5</v>
      </c>
      <c r="BT1199">
        <v>6</v>
      </c>
      <c r="BU1199">
        <v>6</v>
      </c>
      <c r="BV1199" t="str">
        <f>"11:30 AM"</f>
        <v>11:30 AM</v>
      </c>
      <c r="BW1199" t="str">
        <f>"5:30 PM"</f>
        <v>5:30 PM</v>
      </c>
      <c r="BX1199" t="s">
        <v>240</v>
      </c>
      <c r="BY1199">
        <v>0</v>
      </c>
      <c r="BZ1199">
        <v>12</v>
      </c>
      <c r="CA1199" t="s">
        <v>115</v>
      </c>
      <c r="CC1199" t="s">
        <v>10145</v>
      </c>
      <c r="CD1199" t="s">
        <v>12909</v>
      </c>
      <c r="CE1199" t="s">
        <v>12910</v>
      </c>
      <c r="CF1199" t="s">
        <v>119</v>
      </c>
      <c r="CG1199" t="s">
        <v>120</v>
      </c>
      <c r="CH1199" s="3">
        <v>96950</v>
      </c>
      <c r="CI1199" s="4">
        <v>7.98</v>
      </c>
      <c r="CJ1199" s="4">
        <v>8</v>
      </c>
      <c r="CK1199" s="4">
        <v>11.97</v>
      </c>
      <c r="CL1199" s="4">
        <v>12</v>
      </c>
      <c r="CM1199" t="s">
        <v>136</v>
      </c>
      <c r="CN1199" t="s">
        <v>240</v>
      </c>
      <c r="CO1199" t="s">
        <v>137</v>
      </c>
      <c r="CQ1199" t="s">
        <v>115</v>
      </c>
      <c r="CR1199" t="s">
        <v>138</v>
      </c>
      <c r="CS1199" t="s">
        <v>139</v>
      </c>
      <c r="CT1199" t="s">
        <v>138</v>
      </c>
      <c r="CU1199" t="s">
        <v>139</v>
      </c>
      <c r="CV1199" t="s">
        <v>138</v>
      </c>
      <c r="CW1199" t="s">
        <v>138</v>
      </c>
      <c r="CX1199" t="s">
        <v>12911</v>
      </c>
      <c r="CY1199" s="10">
        <v>16702876046</v>
      </c>
      <c r="CZ1199" t="s">
        <v>10142</v>
      </c>
      <c r="DA1199" t="s">
        <v>139</v>
      </c>
      <c r="DB1199" t="s">
        <v>138</v>
      </c>
      <c r="DC1199" t="s">
        <v>115</v>
      </c>
    </row>
    <row r="1200" spans="1:112" ht="14.45" customHeight="1" x14ac:dyDescent="0.25">
      <c r="A1200" t="s">
        <v>13201</v>
      </c>
      <c r="B1200" t="s">
        <v>248</v>
      </c>
      <c r="C1200" s="1">
        <v>45634</v>
      </c>
      <c r="D1200" s="1">
        <v>45674</v>
      </c>
      <c r="E1200" t="s">
        <v>210</v>
      </c>
      <c r="F1200" s="1">
        <v>45807</v>
      </c>
      <c r="G1200" t="s">
        <v>115</v>
      </c>
      <c r="H1200" t="s">
        <v>115</v>
      </c>
      <c r="I1200" t="s">
        <v>115</v>
      </c>
      <c r="J1200" t="s">
        <v>3814</v>
      </c>
      <c r="K1200" t="s">
        <v>3815</v>
      </c>
      <c r="L1200" t="s">
        <v>410</v>
      </c>
      <c r="M1200" t="s">
        <v>4473</v>
      </c>
      <c r="N1200" t="s">
        <v>290</v>
      </c>
      <c r="O1200" t="s">
        <v>120</v>
      </c>
      <c r="P1200" s="3">
        <v>96952</v>
      </c>
      <c r="Q1200" t="s">
        <v>121</v>
      </c>
      <c r="R1200" t="s">
        <v>139</v>
      </c>
      <c r="S1200" s="10">
        <v>16704334428</v>
      </c>
      <c r="U1200" t="s">
        <v>3817</v>
      </c>
      <c r="V1200">
        <v>457110</v>
      </c>
      <c r="W1200" t="s">
        <v>123</v>
      </c>
      <c r="Y1200" t="s">
        <v>3818</v>
      </c>
      <c r="Z1200" t="s">
        <v>3819</v>
      </c>
      <c r="AA1200" t="s">
        <v>3820</v>
      </c>
      <c r="AB1200" t="s">
        <v>256</v>
      </c>
      <c r="AC1200" t="s">
        <v>410</v>
      </c>
      <c r="AD1200" t="s">
        <v>4473</v>
      </c>
      <c r="AE1200" t="s">
        <v>290</v>
      </c>
      <c r="AF1200" t="s">
        <v>120</v>
      </c>
      <c r="AG1200" s="3">
        <v>96952</v>
      </c>
      <c r="AH1200" t="s">
        <v>121</v>
      </c>
      <c r="AJ1200" s="10">
        <v>16709894711</v>
      </c>
      <c r="AL1200" t="s">
        <v>3821</v>
      </c>
      <c r="BD1200" t="str">
        <f>"49-3023.00"</f>
        <v>49-3023.00</v>
      </c>
      <c r="BE1200" t="s">
        <v>2122</v>
      </c>
      <c r="BF1200" t="s">
        <v>13202</v>
      </c>
      <c r="BG1200" t="s">
        <v>2122</v>
      </c>
      <c r="BH1200">
        <v>1</v>
      </c>
      <c r="BI1200">
        <v>1</v>
      </c>
      <c r="BJ1200" s="1">
        <v>45809</v>
      </c>
      <c r="BK1200" s="1">
        <v>46143</v>
      </c>
      <c r="BL1200" s="1">
        <v>45809</v>
      </c>
      <c r="BM1200" s="1">
        <v>46143</v>
      </c>
      <c r="BN1200">
        <v>40</v>
      </c>
      <c r="BO1200">
        <v>0</v>
      </c>
      <c r="BP1200">
        <v>8</v>
      </c>
      <c r="BQ1200">
        <v>8</v>
      </c>
      <c r="BR1200">
        <v>8</v>
      </c>
      <c r="BS1200">
        <v>8</v>
      </c>
      <c r="BT1200">
        <v>8</v>
      </c>
      <c r="BU1200">
        <v>0</v>
      </c>
      <c r="BV1200" t="str">
        <f>"7:30 AM"</f>
        <v>7:30 AM</v>
      </c>
      <c r="BW1200" t="str">
        <f>"4:30 PM"</f>
        <v>4:30 PM</v>
      </c>
      <c r="BX1200" t="s">
        <v>133</v>
      </c>
      <c r="BY1200">
        <v>0</v>
      </c>
      <c r="BZ1200">
        <v>12</v>
      </c>
      <c r="CA1200" t="s">
        <v>115</v>
      </c>
      <c r="CC1200" t="s">
        <v>13203</v>
      </c>
      <c r="CD1200" t="s">
        <v>5523</v>
      </c>
      <c r="CE1200" t="s">
        <v>4473</v>
      </c>
      <c r="CF1200" t="s">
        <v>290</v>
      </c>
      <c r="CG1200" t="s">
        <v>120</v>
      </c>
      <c r="CH1200" s="3">
        <v>96952</v>
      </c>
      <c r="CI1200" s="4">
        <v>11.01</v>
      </c>
      <c r="CJ1200" s="4">
        <v>11.01</v>
      </c>
      <c r="CK1200" s="4">
        <v>16.52</v>
      </c>
      <c r="CL1200" s="4">
        <v>16.52</v>
      </c>
      <c r="CM1200" t="s">
        <v>136</v>
      </c>
      <c r="CO1200" t="s">
        <v>137</v>
      </c>
      <c r="CQ1200" t="s">
        <v>115</v>
      </c>
      <c r="CR1200" t="s">
        <v>138</v>
      </c>
      <c r="CS1200" t="s">
        <v>139</v>
      </c>
      <c r="CT1200" t="s">
        <v>138</v>
      </c>
      <c r="CU1200" t="s">
        <v>139</v>
      </c>
      <c r="CV1200" t="s">
        <v>138</v>
      </c>
      <c r="CW1200" t="s">
        <v>139</v>
      </c>
      <c r="CX1200" t="s">
        <v>4478</v>
      </c>
      <c r="CY1200" s="10">
        <v>16704334428</v>
      </c>
      <c r="CZ1200" t="s">
        <v>3821</v>
      </c>
      <c r="DA1200" t="s">
        <v>139</v>
      </c>
      <c r="DB1200" t="s">
        <v>138</v>
      </c>
      <c r="DC1200" t="s">
        <v>115</v>
      </c>
    </row>
    <row r="1201" spans="1:112" ht="14.45" customHeight="1" x14ac:dyDescent="0.25">
      <c r="A1201" t="s">
        <v>13374</v>
      </c>
      <c r="B1201" t="s">
        <v>248</v>
      </c>
      <c r="C1201" s="1">
        <v>45461</v>
      </c>
      <c r="D1201" s="1">
        <v>45674</v>
      </c>
      <c r="E1201" t="s">
        <v>210</v>
      </c>
      <c r="F1201" s="1">
        <v>45564</v>
      </c>
      <c r="G1201" t="s">
        <v>115</v>
      </c>
      <c r="H1201" t="s">
        <v>115</v>
      </c>
      <c r="I1201" t="s">
        <v>115</v>
      </c>
      <c r="J1201" t="s">
        <v>915</v>
      </c>
      <c r="L1201" t="s">
        <v>916</v>
      </c>
      <c r="M1201" t="s">
        <v>4353</v>
      </c>
      <c r="N1201" t="s">
        <v>1619</v>
      </c>
      <c r="O1201" t="s">
        <v>120</v>
      </c>
      <c r="P1201" s="3">
        <v>96950</v>
      </c>
      <c r="Q1201" t="s">
        <v>121</v>
      </c>
      <c r="S1201" s="10">
        <v>16702345828</v>
      </c>
      <c r="U1201" t="s">
        <v>918</v>
      </c>
      <c r="V1201">
        <v>2389</v>
      </c>
      <c r="W1201" t="s">
        <v>123</v>
      </c>
      <c r="Y1201" t="s">
        <v>919</v>
      </c>
      <c r="Z1201" t="s">
        <v>920</v>
      </c>
      <c r="AB1201" t="s">
        <v>295</v>
      </c>
      <c r="AC1201" t="s">
        <v>916</v>
      </c>
      <c r="AD1201" t="s">
        <v>4353</v>
      </c>
      <c r="AE1201" t="s">
        <v>1619</v>
      </c>
      <c r="AF1201" t="s">
        <v>120</v>
      </c>
      <c r="AG1201" s="3">
        <v>96950</v>
      </c>
      <c r="AH1201" t="s">
        <v>121</v>
      </c>
      <c r="AJ1201" s="10">
        <v>16702345828</v>
      </c>
      <c r="AL1201" t="s">
        <v>921</v>
      </c>
      <c r="AM1201" t="s">
        <v>400</v>
      </c>
      <c r="AN1201" t="s">
        <v>255</v>
      </c>
      <c r="AO1201" t="s">
        <v>922</v>
      </c>
      <c r="AQ1201" t="s">
        <v>923</v>
      </c>
      <c r="AR1201" t="s">
        <v>4354</v>
      </c>
      <c r="AS1201" t="s">
        <v>119</v>
      </c>
      <c r="AT1201" t="s">
        <v>120</v>
      </c>
      <c r="AU1201" s="3">
        <v>96950</v>
      </c>
      <c r="AV1201" t="s">
        <v>121</v>
      </c>
      <c r="AX1201">
        <v>16702872946</v>
      </c>
      <c r="AZ1201" t="s">
        <v>925</v>
      </c>
      <c r="BA1201" t="s">
        <v>926</v>
      </c>
      <c r="BD1201" t="str">
        <f>"49-3042.00"</f>
        <v>49-3042.00</v>
      </c>
      <c r="BE1201" t="s">
        <v>1508</v>
      </c>
      <c r="BF1201" t="s">
        <v>13375</v>
      </c>
      <c r="BG1201" t="s">
        <v>1847</v>
      </c>
      <c r="BH1201">
        <v>2</v>
      </c>
      <c r="BI1201">
        <v>2</v>
      </c>
      <c r="BJ1201" s="1">
        <v>45566</v>
      </c>
      <c r="BK1201" s="1">
        <v>45930</v>
      </c>
      <c r="BL1201" s="1">
        <v>45674</v>
      </c>
      <c r="BM1201" s="1">
        <v>45930</v>
      </c>
      <c r="BN1201">
        <v>40</v>
      </c>
      <c r="BO1201">
        <v>0</v>
      </c>
      <c r="BP1201">
        <v>8</v>
      </c>
      <c r="BQ1201">
        <v>8</v>
      </c>
      <c r="BR1201">
        <v>8</v>
      </c>
      <c r="BS1201">
        <v>8</v>
      </c>
      <c r="BT1201">
        <v>8</v>
      </c>
      <c r="BU1201">
        <v>0</v>
      </c>
      <c r="BV1201" t="str">
        <f>"8:00 AM"</f>
        <v>8:00 AM</v>
      </c>
      <c r="BW1201" t="str">
        <f>"5:00 PM"</f>
        <v>5:00 PM</v>
      </c>
      <c r="BX1201" t="s">
        <v>240</v>
      </c>
      <c r="BY1201">
        <v>0</v>
      </c>
      <c r="BZ1201">
        <v>24</v>
      </c>
      <c r="CA1201" t="s">
        <v>115</v>
      </c>
      <c r="CC1201" t="s">
        <v>191</v>
      </c>
      <c r="CD1201" t="s">
        <v>916</v>
      </c>
      <c r="CE1201" t="s">
        <v>4353</v>
      </c>
      <c r="CF1201" t="s">
        <v>1619</v>
      </c>
      <c r="CG1201" t="s">
        <v>120</v>
      </c>
      <c r="CH1201" s="3">
        <v>96950</v>
      </c>
      <c r="CI1201" s="4">
        <v>11.25</v>
      </c>
      <c r="CJ1201" s="4">
        <v>11.25</v>
      </c>
      <c r="CK1201" s="4">
        <v>16.88</v>
      </c>
      <c r="CL1201" s="4">
        <v>16.88</v>
      </c>
      <c r="CM1201" t="s">
        <v>136</v>
      </c>
      <c r="CN1201" t="s">
        <v>191</v>
      </c>
      <c r="CO1201" t="s">
        <v>137</v>
      </c>
      <c r="CQ1201" t="s">
        <v>115</v>
      </c>
      <c r="CR1201" t="s">
        <v>138</v>
      </c>
      <c r="CS1201" t="s">
        <v>139</v>
      </c>
      <c r="CT1201" t="s">
        <v>138</v>
      </c>
      <c r="CU1201" t="s">
        <v>139</v>
      </c>
      <c r="CV1201" t="s">
        <v>138</v>
      </c>
      <c r="CW1201" t="s">
        <v>139</v>
      </c>
      <c r="CX1201" t="s">
        <v>8722</v>
      </c>
      <c r="CY1201" s="10">
        <v>16702345828</v>
      </c>
      <c r="CZ1201" t="s">
        <v>921</v>
      </c>
      <c r="DA1201" t="s">
        <v>139</v>
      </c>
      <c r="DB1201" t="s">
        <v>138</v>
      </c>
      <c r="DC1201" t="s">
        <v>115</v>
      </c>
      <c r="DD1201" t="s">
        <v>255</v>
      </c>
      <c r="DE1201" t="s">
        <v>922</v>
      </c>
      <c r="DG1201" t="s">
        <v>926</v>
      </c>
      <c r="DH1201" t="s">
        <v>925</v>
      </c>
    </row>
    <row r="1202" spans="1:112" ht="14.45" customHeight="1" x14ac:dyDescent="0.25">
      <c r="A1202" t="s">
        <v>13377</v>
      </c>
      <c r="B1202" t="s">
        <v>248</v>
      </c>
      <c r="C1202" s="1">
        <v>45626</v>
      </c>
      <c r="D1202" s="1">
        <v>45674</v>
      </c>
      <c r="E1202" t="s">
        <v>210</v>
      </c>
      <c r="F1202" s="1">
        <v>45776</v>
      </c>
      <c r="G1202" t="s">
        <v>115</v>
      </c>
      <c r="H1202" t="s">
        <v>115</v>
      </c>
      <c r="I1202" t="s">
        <v>115</v>
      </c>
      <c r="J1202" t="s">
        <v>7391</v>
      </c>
      <c r="K1202" t="s">
        <v>7392</v>
      </c>
      <c r="L1202" t="s">
        <v>4921</v>
      </c>
      <c r="N1202" t="s">
        <v>128</v>
      </c>
      <c r="O1202" t="s">
        <v>120</v>
      </c>
      <c r="P1202" s="3">
        <v>96950</v>
      </c>
      <c r="Q1202" t="s">
        <v>121</v>
      </c>
      <c r="S1202" s="10">
        <v>16702331199</v>
      </c>
      <c r="U1202" t="s">
        <v>4922</v>
      </c>
      <c r="V1202">
        <v>5323</v>
      </c>
      <c r="W1202" t="s">
        <v>123</v>
      </c>
      <c r="Y1202" t="s">
        <v>7565</v>
      </c>
      <c r="Z1202" t="s">
        <v>7566</v>
      </c>
      <c r="AA1202" t="s">
        <v>2310</v>
      </c>
      <c r="AB1202" t="s">
        <v>295</v>
      </c>
      <c r="AC1202" t="s">
        <v>4921</v>
      </c>
      <c r="AE1202" t="s">
        <v>119</v>
      </c>
      <c r="AF1202" t="s">
        <v>120</v>
      </c>
      <c r="AG1202" s="3">
        <v>96950</v>
      </c>
      <c r="AH1202" t="s">
        <v>121</v>
      </c>
      <c r="AJ1202" s="10">
        <v>16702331199</v>
      </c>
      <c r="AL1202" t="s">
        <v>4923</v>
      </c>
      <c r="BD1202" t="str">
        <f>"49-9071.00"</f>
        <v>49-9071.00</v>
      </c>
      <c r="BE1202" t="s">
        <v>169</v>
      </c>
      <c r="BF1202" t="s">
        <v>7567</v>
      </c>
      <c r="BG1202" t="s">
        <v>169</v>
      </c>
      <c r="BH1202">
        <v>2</v>
      </c>
      <c r="BI1202">
        <v>2</v>
      </c>
      <c r="BJ1202" s="1">
        <v>45778</v>
      </c>
      <c r="BK1202" s="1">
        <v>46142</v>
      </c>
      <c r="BL1202" s="1">
        <v>45778</v>
      </c>
      <c r="BM1202" s="1">
        <v>46142</v>
      </c>
      <c r="BN1202">
        <v>35</v>
      </c>
      <c r="BO1202">
        <v>0</v>
      </c>
      <c r="BP1202">
        <v>7</v>
      </c>
      <c r="BQ1202">
        <v>7</v>
      </c>
      <c r="BR1202">
        <v>7</v>
      </c>
      <c r="BS1202">
        <v>7</v>
      </c>
      <c r="BT1202">
        <v>7</v>
      </c>
      <c r="BU1202">
        <v>0</v>
      </c>
      <c r="BV1202" t="str">
        <f>"9:00 AM"</f>
        <v>9:00 AM</v>
      </c>
      <c r="BW1202" t="str">
        <f>"5:00 PM"</f>
        <v>5:00 PM</v>
      </c>
      <c r="BX1202" t="s">
        <v>133</v>
      </c>
      <c r="BY1202">
        <v>0</v>
      </c>
      <c r="BZ1202">
        <v>12</v>
      </c>
      <c r="CA1202" t="s">
        <v>115</v>
      </c>
      <c r="CC1202" s="2" t="s">
        <v>13378</v>
      </c>
      <c r="CD1202" t="s">
        <v>4927</v>
      </c>
      <c r="CF1202" t="s">
        <v>119</v>
      </c>
      <c r="CG1202" t="s">
        <v>120</v>
      </c>
      <c r="CH1202" s="3">
        <v>96950</v>
      </c>
      <c r="CI1202" s="4">
        <v>9.75</v>
      </c>
      <c r="CJ1202" s="4">
        <v>9.75</v>
      </c>
      <c r="CK1202" s="4">
        <v>14.63</v>
      </c>
      <c r="CL1202" s="4">
        <v>14.63</v>
      </c>
      <c r="CM1202" t="s">
        <v>136</v>
      </c>
      <c r="CN1202" t="s">
        <v>4928</v>
      </c>
      <c r="CO1202" t="s">
        <v>137</v>
      </c>
      <c r="CQ1202" t="s">
        <v>115</v>
      </c>
      <c r="CR1202" t="s">
        <v>138</v>
      </c>
      <c r="CS1202" t="s">
        <v>139</v>
      </c>
      <c r="CT1202" t="s">
        <v>138</v>
      </c>
      <c r="CU1202" t="s">
        <v>139</v>
      </c>
      <c r="CV1202" t="s">
        <v>138</v>
      </c>
      <c r="CW1202" t="s">
        <v>139</v>
      </c>
      <c r="CX1202" t="s">
        <v>4053</v>
      </c>
      <c r="CY1202" s="10">
        <v>16702331199</v>
      </c>
      <c r="CZ1202" t="s">
        <v>4923</v>
      </c>
      <c r="DA1202" t="s">
        <v>139</v>
      </c>
      <c r="DB1202" t="s">
        <v>138</v>
      </c>
      <c r="DC1202" t="s">
        <v>115</v>
      </c>
    </row>
    <row r="1203" spans="1:112" ht="14.45" customHeight="1" x14ac:dyDescent="0.25">
      <c r="A1203" t="s">
        <v>13473</v>
      </c>
      <c r="B1203" t="s">
        <v>248</v>
      </c>
      <c r="C1203" s="1">
        <v>45615</v>
      </c>
      <c r="D1203" s="1">
        <v>45674</v>
      </c>
      <c r="E1203" t="s">
        <v>210</v>
      </c>
      <c r="F1203" s="1">
        <v>45746</v>
      </c>
      <c r="G1203" t="s">
        <v>115</v>
      </c>
      <c r="H1203" t="s">
        <v>115</v>
      </c>
      <c r="I1203" t="s">
        <v>115</v>
      </c>
      <c r="J1203" t="s">
        <v>3366</v>
      </c>
      <c r="L1203" t="s">
        <v>3367</v>
      </c>
      <c r="M1203" t="s">
        <v>3368</v>
      </c>
      <c r="N1203" t="s">
        <v>128</v>
      </c>
      <c r="O1203" t="s">
        <v>120</v>
      </c>
      <c r="P1203" s="3">
        <v>96950</v>
      </c>
      <c r="Q1203" t="s">
        <v>121</v>
      </c>
      <c r="S1203" s="10">
        <v>16703232428</v>
      </c>
      <c r="U1203" t="s">
        <v>3369</v>
      </c>
      <c r="V1203">
        <v>23711</v>
      </c>
      <c r="W1203" t="s">
        <v>123</v>
      </c>
      <c r="Y1203" t="s">
        <v>3370</v>
      </c>
      <c r="Z1203" t="s">
        <v>3371</v>
      </c>
      <c r="AA1203" t="s">
        <v>3372</v>
      </c>
      <c r="AB1203" t="s">
        <v>3373</v>
      </c>
      <c r="AC1203" t="s">
        <v>3374</v>
      </c>
      <c r="AD1203" t="s">
        <v>3368</v>
      </c>
      <c r="AE1203" t="s">
        <v>128</v>
      </c>
      <c r="AF1203" t="s">
        <v>120</v>
      </c>
      <c r="AG1203" s="3">
        <v>96950</v>
      </c>
      <c r="AH1203" t="s">
        <v>121</v>
      </c>
      <c r="AJ1203" s="10">
        <v>16703232428</v>
      </c>
      <c r="AL1203" t="s">
        <v>3375</v>
      </c>
      <c r="BD1203" t="str">
        <f>"49-9071.00"</f>
        <v>49-9071.00</v>
      </c>
      <c r="BE1203" t="s">
        <v>169</v>
      </c>
      <c r="BF1203" t="s">
        <v>3376</v>
      </c>
      <c r="BG1203" t="s">
        <v>3377</v>
      </c>
      <c r="BH1203">
        <v>3</v>
      </c>
      <c r="BI1203">
        <v>3</v>
      </c>
      <c r="BJ1203" s="1">
        <v>45748</v>
      </c>
      <c r="BK1203" s="1">
        <v>46112</v>
      </c>
      <c r="BL1203" s="1">
        <v>45748</v>
      </c>
      <c r="BM1203" s="1">
        <v>46112</v>
      </c>
      <c r="BN1203">
        <v>40</v>
      </c>
      <c r="BO1203">
        <v>0</v>
      </c>
      <c r="BP1203">
        <v>8</v>
      </c>
      <c r="BQ1203">
        <v>8</v>
      </c>
      <c r="BR1203">
        <v>8</v>
      </c>
      <c r="BS1203">
        <v>8</v>
      </c>
      <c r="BT1203">
        <v>8</v>
      </c>
      <c r="BU1203">
        <v>0</v>
      </c>
      <c r="BV1203" t="str">
        <f>"7:00 AM"</f>
        <v>7:00 AM</v>
      </c>
      <c r="BW1203" t="str">
        <f>"5:00 PM"</f>
        <v>5:00 PM</v>
      </c>
      <c r="BX1203" t="s">
        <v>133</v>
      </c>
      <c r="BY1203">
        <v>0</v>
      </c>
      <c r="BZ1203">
        <v>12</v>
      </c>
      <c r="CA1203" t="s">
        <v>115</v>
      </c>
      <c r="CC1203" s="2" t="s">
        <v>3378</v>
      </c>
      <c r="CD1203" t="s">
        <v>3374</v>
      </c>
      <c r="CE1203" t="s">
        <v>3379</v>
      </c>
      <c r="CF1203" t="s">
        <v>128</v>
      </c>
      <c r="CG1203" t="s">
        <v>120</v>
      </c>
      <c r="CH1203" s="3">
        <v>96950</v>
      </c>
      <c r="CI1203" s="4">
        <v>9.75</v>
      </c>
      <c r="CJ1203" s="4">
        <v>10</v>
      </c>
      <c r="CK1203" s="4">
        <v>14.63</v>
      </c>
      <c r="CL1203" s="4">
        <v>15</v>
      </c>
      <c r="CM1203" t="s">
        <v>136</v>
      </c>
      <c r="CN1203" t="s">
        <v>5903</v>
      </c>
      <c r="CO1203" t="s">
        <v>137</v>
      </c>
      <c r="CQ1203" t="s">
        <v>115</v>
      </c>
      <c r="CR1203" t="s">
        <v>138</v>
      </c>
      <c r="CS1203" t="s">
        <v>139</v>
      </c>
      <c r="CT1203" t="s">
        <v>138</v>
      </c>
      <c r="CU1203" t="s">
        <v>139</v>
      </c>
      <c r="CV1203" t="s">
        <v>138</v>
      </c>
      <c r="CW1203" t="s">
        <v>139</v>
      </c>
      <c r="CX1203" t="s">
        <v>416</v>
      </c>
      <c r="CY1203" s="10">
        <v>16703232428</v>
      </c>
      <c r="CZ1203" t="s">
        <v>3375</v>
      </c>
      <c r="DA1203" t="s">
        <v>139</v>
      </c>
      <c r="DB1203" t="s">
        <v>138</v>
      </c>
      <c r="DC1203" t="s">
        <v>115</v>
      </c>
      <c r="DD1203" t="s">
        <v>418</v>
      </c>
      <c r="DE1203" t="s">
        <v>419</v>
      </c>
      <c r="DF1203" t="s">
        <v>420</v>
      </c>
      <c r="DG1203" t="s">
        <v>421</v>
      </c>
      <c r="DH1203" t="s">
        <v>422</v>
      </c>
    </row>
    <row r="1204" spans="1:112" ht="14.45" customHeight="1" x14ac:dyDescent="0.25">
      <c r="A1204" t="s">
        <v>13876</v>
      </c>
      <c r="B1204" t="s">
        <v>248</v>
      </c>
      <c r="C1204" s="1">
        <v>45614</v>
      </c>
      <c r="D1204" s="1">
        <v>45674</v>
      </c>
      <c r="E1204" t="s">
        <v>114</v>
      </c>
      <c r="G1204" t="s">
        <v>115</v>
      </c>
      <c r="H1204" t="s">
        <v>115</v>
      </c>
      <c r="I1204" t="s">
        <v>115</v>
      </c>
      <c r="J1204" t="s">
        <v>7279</v>
      </c>
      <c r="K1204" t="s">
        <v>7280</v>
      </c>
      <c r="L1204" t="s">
        <v>7281</v>
      </c>
      <c r="M1204" t="s">
        <v>7282</v>
      </c>
      <c r="N1204" t="s">
        <v>119</v>
      </c>
      <c r="O1204" t="s">
        <v>120</v>
      </c>
      <c r="P1204" s="3">
        <v>96950</v>
      </c>
      <c r="Q1204" t="s">
        <v>121</v>
      </c>
      <c r="S1204" s="10">
        <v>16702852752</v>
      </c>
      <c r="U1204" t="s">
        <v>7283</v>
      </c>
      <c r="V1204">
        <v>221330</v>
      </c>
      <c r="W1204" t="s">
        <v>123</v>
      </c>
      <c r="Y1204" t="s">
        <v>7284</v>
      </c>
      <c r="Z1204" t="s">
        <v>6366</v>
      </c>
      <c r="AA1204" t="s">
        <v>1650</v>
      </c>
      <c r="AB1204" t="s">
        <v>1031</v>
      </c>
      <c r="AC1204" t="s">
        <v>7281</v>
      </c>
      <c r="AD1204" t="s">
        <v>7282</v>
      </c>
      <c r="AE1204" t="s">
        <v>119</v>
      </c>
      <c r="AF1204" t="s">
        <v>120</v>
      </c>
      <c r="AG1204" s="3">
        <v>96950</v>
      </c>
      <c r="AH1204" t="s">
        <v>121</v>
      </c>
      <c r="AJ1204" s="10">
        <v>16702852752</v>
      </c>
      <c r="AL1204" t="s">
        <v>7285</v>
      </c>
      <c r="BD1204" t="str">
        <f>"49-9071.00"</f>
        <v>49-9071.00</v>
      </c>
      <c r="BE1204" t="s">
        <v>169</v>
      </c>
      <c r="BF1204" t="s">
        <v>7286</v>
      </c>
      <c r="BG1204" t="s">
        <v>169</v>
      </c>
      <c r="BH1204">
        <v>2</v>
      </c>
      <c r="BI1204">
        <v>2</v>
      </c>
      <c r="BJ1204" s="1">
        <v>45731</v>
      </c>
      <c r="BK1204" s="1">
        <v>46095</v>
      </c>
      <c r="BL1204" s="1">
        <v>45731</v>
      </c>
      <c r="BM1204" s="1">
        <v>46095</v>
      </c>
      <c r="BN1204">
        <v>40</v>
      </c>
      <c r="BO1204">
        <v>0</v>
      </c>
      <c r="BP1204">
        <v>8</v>
      </c>
      <c r="BQ1204">
        <v>8</v>
      </c>
      <c r="BR1204">
        <v>8</v>
      </c>
      <c r="BS1204">
        <v>8</v>
      </c>
      <c r="BT1204">
        <v>8</v>
      </c>
      <c r="BU1204">
        <v>0</v>
      </c>
      <c r="BV1204" t="str">
        <f>"8:00 AM"</f>
        <v>8:00 AM</v>
      </c>
      <c r="BW1204" t="str">
        <f>"5:00 PM"</f>
        <v>5:00 PM</v>
      </c>
      <c r="BX1204" t="s">
        <v>133</v>
      </c>
      <c r="BY1204">
        <v>0</v>
      </c>
      <c r="BZ1204">
        <v>24</v>
      </c>
      <c r="CA1204" t="s">
        <v>115</v>
      </c>
      <c r="CC1204" t="s">
        <v>7287</v>
      </c>
      <c r="CD1204" t="s">
        <v>7281</v>
      </c>
      <c r="CF1204" t="s">
        <v>119</v>
      </c>
      <c r="CG1204" t="s">
        <v>120</v>
      </c>
      <c r="CH1204" s="3">
        <v>96950</v>
      </c>
      <c r="CI1204" s="4">
        <v>9.75</v>
      </c>
      <c r="CJ1204" s="4">
        <v>9.75</v>
      </c>
      <c r="CK1204" s="4">
        <v>14.63</v>
      </c>
      <c r="CL1204" s="4">
        <v>14.63</v>
      </c>
      <c r="CM1204" t="s">
        <v>136</v>
      </c>
      <c r="CN1204" t="s">
        <v>139</v>
      </c>
      <c r="CO1204" t="s">
        <v>137</v>
      </c>
      <c r="CQ1204" t="s">
        <v>115</v>
      </c>
      <c r="CR1204" t="s">
        <v>138</v>
      </c>
      <c r="CS1204" t="s">
        <v>139</v>
      </c>
      <c r="CT1204" t="s">
        <v>138</v>
      </c>
      <c r="CU1204" t="s">
        <v>139</v>
      </c>
      <c r="CV1204" t="s">
        <v>138</v>
      </c>
      <c r="CW1204" t="s">
        <v>139</v>
      </c>
      <c r="CX1204" t="s">
        <v>240</v>
      </c>
      <c r="CY1204" s="10">
        <v>16702852752</v>
      </c>
      <c r="CZ1204" t="s">
        <v>7285</v>
      </c>
      <c r="DA1204" t="s">
        <v>626</v>
      </c>
      <c r="DB1204" t="s">
        <v>138</v>
      </c>
      <c r="DC1204" t="s">
        <v>115</v>
      </c>
      <c r="DD1204" t="s">
        <v>418</v>
      </c>
      <c r="DE1204" t="s">
        <v>419</v>
      </c>
      <c r="DF1204" t="s">
        <v>420</v>
      </c>
      <c r="DG1204" t="s">
        <v>421</v>
      </c>
      <c r="DH1204" t="s">
        <v>422</v>
      </c>
    </row>
    <row r="1205" spans="1:112" ht="14.45" customHeight="1" x14ac:dyDescent="0.25">
      <c r="A1205" t="s">
        <v>1614</v>
      </c>
      <c r="B1205" t="s">
        <v>248</v>
      </c>
      <c r="C1205" s="1">
        <v>45635</v>
      </c>
      <c r="D1205" s="1">
        <v>45678</v>
      </c>
      <c r="E1205" t="s">
        <v>210</v>
      </c>
      <c r="F1205" s="1">
        <v>45808</v>
      </c>
      <c r="G1205" t="s">
        <v>115</v>
      </c>
      <c r="H1205" t="s">
        <v>115</v>
      </c>
      <c r="I1205" t="s">
        <v>115</v>
      </c>
      <c r="J1205" t="s">
        <v>1615</v>
      </c>
      <c r="K1205" t="s">
        <v>1616</v>
      </c>
      <c r="L1205" t="s">
        <v>1617</v>
      </c>
      <c r="M1205" t="s">
        <v>1618</v>
      </c>
      <c r="N1205" t="s">
        <v>1619</v>
      </c>
      <c r="O1205" t="s">
        <v>120</v>
      </c>
      <c r="P1205" s="3">
        <v>96950</v>
      </c>
      <c r="Q1205" t="s">
        <v>121</v>
      </c>
      <c r="S1205" s="10">
        <v>16702852253</v>
      </c>
      <c r="U1205" t="s">
        <v>1620</v>
      </c>
      <c r="V1205">
        <v>311811</v>
      </c>
      <c r="W1205" t="s">
        <v>123</v>
      </c>
      <c r="Y1205" t="s">
        <v>1621</v>
      </c>
      <c r="Z1205" t="s">
        <v>1622</v>
      </c>
      <c r="AA1205" t="s">
        <v>1623</v>
      </c>
      <c r="AB1205" t="s">
        <v>682</v>
      </c>
      <c r="AC1205" t="s">
        <v>1617</v>
      </c>
      <c r="AD1205" t="s">
        <v>1618</v>
      </c>
      <c r="AE1205" t="s">
        <v>1619</v>
      </c>
      <c r="AF1205" t="s">
        <v>120</v>
      </c>
      <c r="AG1205" s="3">
        <v>96950</v>
      </c>
      <c r="AH1205" t="s">
        <v>121</v>
      </c>
      <c r="AJ1205" s="10">
        <v>16702852253</v>
      </c>
      <c r="AL1205" t="s">
        <v>1624</v>
      </c>
      <c r="BD1205" t="str">
        <f>"51-3011.00"</f>
        <v>51-3011.00</v>
      </c>
      <c r="BE1205" t="s">
        <v>462</v>
      </c>
      <c r="BF1205" t="s">
        <v>1625</v>
      </c>
      <c r="BG1205" t="s">
        <v>1626</v>
      </c>
      <c r="BH1205">
        <v>1</v>
      </c>
      <c r="BI1205">
        <v>1</v>
      </c>
      <c r="BJ1205" s="1">
        <v>45810</v>
      </c>
      <c r="BK1205" s="1">
        <v>46174</v>
      </c>
      <c r="BL1205" s="1">
        <v>45810</v>
      </c>
      <c r="BM1205" s="1">
        <v>46174</v>
      </c>
      <c r="BN1205">
        <v>40</v>
      </c>
      <c r="BO1205">
        <v>0</v>
      </c>
      <c r="BP1205">
        <v>7</v>
      </c>
      <c r="BQ1205">
        <v>7</v>
      </c>
      <c r="BR1205">
        <v>7</v>
      </c>
      <c r="BS1205">
        <v>6</v>
      </c>
      <c r="BT1205">
        <v>7</v>
      </c>
      <c r="BU1205">
        <v>6</v>
      </c>
      <c r="BV1205" t="str">
        <f>"3:00 AM"</f>
        <v>3:00 AM</v>
      </c>
      <c r="BW1205" t="str">
        <f>"10:00 AM"</f>
        <v>10:00 AM</v>
      </c>
      <c r="BX1205" t="s">
        <v>240</v>
      </c>
      <c r="BY1205">
        <v>0</v>
      </c>
      <c r="BZ1205">
        <v>12</v>
      </c>
      <c r="CA1205" t="s">
        <v>115</v>
      </c>
      <c r="CC1205" t="s">
        <v>240</v>
      </c>
      <c r="CD1205" t="s">
        <v>1617</v>
      </c>
      <c r="CE1205" t="s">
        <v>1618</v>
      </c>
      <c r="CF1205" t="s">
        <v>1619</v>
      </c>
      <c r="CG1205" t="s">
        <v>120</v>
      </c>
      <c r="CH1205" s="3">
        <v>96950</v>
      </c>
      <c r="CI1205" s="4">
        <v>8.64</v>
      </c>
      <c r="CJ1205" s="4">
        <v>8.64</v>
      </c>
      <c r="CK1205" s="4">
        <v>12.96</v>
      </c>
      <c r="CL1205" s="4">
        <v>12.96</v>
      </c>
      <c r="CM1205" t="s">
        <v>136</v>
      </c>
      <c r="CN1205" t="s">
        <v>331</v>
      </c>
      <c r="CO1205" t="s">
        <v>137</v>
      </c>
      <c r="CQ1205" t="s">
        <v>115</v>
      </c>
      <c r="CR1205" t="s">
        <v>138</v>
      </c>
      <c r="CS1205" t="s">
        <v>139</v>
      </c>
      <c r="CT1205" t="s">
        <v>138</v>
      </c>
      <c r="CU1205" t="s">
        <v>139</v>
      </c>
      <c r="CV1205" t="s">
        <v>138</v>
      </c>
      <c r="CW1205" t="s">
        <v>139</v>
      </c>
      <c r="CX1205" t="s">
        <v>1627</v>
      </c>
      <c r="CY1205" s="10">
        <v>16702852253</v>
      </c>
      <c r="CZ1205" t="s">
        <v>1624</v>
      </c>
      <c r="DA1205" t="s">
        <v>246</v>
      </c>
      <c r="DB1205" t="s">
        <v>138</v>
      </c>
      <c r="DC1205" t="s">
        <v>115</v>
      </c>
    </row>
    <row r="1206" spans="1:112" ht="14.45" customHeight="1" x14ac:dyDescent="0.25">
      <c r="A1206" t="s">
        <v>3139</v>
      </c>
      <c r="B1206" t="s">
        <v>158</v>
      </c>
      <c r="C1206" s="1">
        <v>45636</v>
      </c>
      <c r="D1206" s="1">
        <v>45678</v>
      </c>
      <c r="E1206" t="s">
        <v>114</v>
      </c>
      <c r="G1206" t="s">
        <v>115</v>
      </c>
      <c r="H1206" t="s">
        <v>115</v>
      </c>
      <c r="I1206" t="s">
        <v>115</v>
      </c>
      <c r="J1206" t="s">
        <v>711</v>
      </c>
      <c r="K1206" t="s">
        <v>3140</v>
      </c>
      <c r="L1206" t="s">
        <v>3141</v>
      </c>
      <c r="M1206" t="s">
        <v>3142</v>
      </c>
      <c r="N1206" t="s">
        <v>128</v>
      </c>
      <c r="O1206" t="s">
        <v>120</v>
      </c>
      <c r="P1206" s="3">
        <v>96950</v>
      </c>
      <c r="Q1206" t="s">
        <v>121</v>
      </c>
      <c r="S1206" s="10">
        <v>16704830338</v>
      </c>
      <c r="T1206">
        <v>0</v>
      </c>
      <c r="U1206" t="s">
        <v>715</v>
      </c>
      <c r="V1206">
        <v>61162</v>
      </c>
      <c r="W1206" t="s">
        <v>123</v>
      </c>
      <c r="Y1206" t="s">
        <v>632</v>
      </c>
      <c r="Z1206" t="s">
        <v>3143</v>
      </c>
      <c r="AB1206" t="s">
        <v>126</v>
      </c>
      <c r="AC1206" t="s">
        <v>3141</v>
      </c>
      <c r="AD1206" t="s">
        <v>3142</v>
      </c>
      <c r="AE1206" t="s">
        <v>128</v>
      </c>
      <c r="AF1206" t="s">
        <v>120</v>
      </c>
      <c r="AG1206" s="3">
        <v>96950</v>
      </c>
      <c r="AH1206" t="s">
        <v>121</v>
      </c>
      <c r="AJ1206" s="10">
        <v>16704830338</v>
      </c>
      <c r="AK1206">
        <v>0</v>
      </c>
      <c r="AL1206" t="s">
        <v>718</v>
      </c>
      <c r="BD1206" t="str">
        <f>"25-3021.00"</f>
        <v>25-3021.00</v>
      </c>
      <c r="BE1206" t="s">
        <v>130</v>
      </c>
      <c r="BF1206" t="s">
        <v>3144</v>
      </c>
      <c r="BG1206" t="s">
        <v>3145</v>
      </c>
      <c r="BH1206">
        <v>2</v>
      </c>
      <c r="BJ1206" s="1">
        <v>45718</v>
      </c>
      <c r="BK1206" s="1">
        <v>46082</v>
      </c>
      <c r="BN1206">
        <v>40</v>
      </c>
      <c r="BO1206">
        <v>0</v>
      </c>
      <c r="BP1206">
        <v>8</v>
      </c>
      <c r="BQ1206">
        <v>8</v>
      </c>
      <c r="BR1206">
        <v>8</v>
      </c>
      <c r="BS1206">
        <v>8</v>
      </c>
      <c r="BT1206">
        <v>8</v>
      </c>
      <c r="BU1206">
        <v>0</v>
      </c>
      <c r="BV1206" t="str">
        <f>"8:00 AM"</f>
        <v>8:00 AM</v>
      </c>
      <c r="BW1206" t="str">
        <f>"5:00 PM"</f>
        <v>5:00 PM</v>
      </c>
      <c r="BX1206" t="s">
        <v>133</v>
      </c>
      <c r="BY1206">
        <v>0</v>
      </c>
      <c r="BZ1206">
        <v>24</v>
      </c>
      <c r="CA1206" t="s">
        <v>115</v>
      </c>
      <c r="CC1206" t="s">
        <v>3146</v>
      </c>
      <c r="CD1206" t="s">
        <v>3141</v>
      </c>
      <c r="CE1206" t="s">
        <v>3142</v>
      </c>
      <c r="CF1206" t="s">
        <v>128</v>
      </c>
      <c r="CG1206" t="s">
        <v>120</v>
      </c>
      <c r="CH1206" s="3">
        <v>96950</v>
      </c>
      <c r="CI1206" s="4">
        <v>17.760000000000002</v>
      </c>
      <c r="CJ1206" s="4">
        <v>17.760000000000002</v>
      </c>
      <c r="CK1206" s="4">
        <v>26.64</v>
      </c>
      <c r="CL1206" s="4">
        <v>26.64</v>
      </c>
      <c r="CM1206" t="s">
        <v>136</v>
      </c>
      <c r="CN1206" t="s">
        <v>139</v>
      </c>
      <c r="CO1206" t="s">
        <v>137</v>
      </c>
      <c r="CQ1206" t="s">
        <v>115</v>
      </c>
      <c r="CR1206" t="s">
        <v>138</v>
      </c>
      <c r="CS1206" t="s">
        <v>139</v>
      </c>
      <c r="CT1206" t="s">
        <v>138</v>
      </c>
      <c r="CU1206" t="s">
        <v>139</v>
      </c>
      <c r="CV1206" t="s">
        <v>138</v>
      </c>
      <c r="CW1206" t="s">
        <v>139</v>
      </c>
      <c r="CX1206" t="s">
        <v>3147</v>
      </c>
      <c r="CY1206" s="10">
        <v>16704830338</v>
      </c>
      <c r="CZ1206" t="s">
        <v>718</v>
      </c>
      <c r="DA1206" t="s">
        <v>139</v>
      </c>
      <c r="DB1206" t="s">
        <v>138</v>
      </c>
      <c r="DC1206" t="s">
        <v>115</v>
      </c>
      <c r="DD1206" t="s">
        <v>632</v>
      </c>
      <c r="DE1206" t="s">
        <v>3143</v>
      </c>
      <c r="DG1206" t="s">
        <v>711</v>
      </c>
      <c r="DH1206" t="s">
        <v>718</v>
      </c>
    </row>
    <row r="1207" spans="1:112" ht="14.45" customHeight="1" x14ac:dyDescent="0.25">
      <c r="A1207" t="s">
        <v>4942</v>
      </c>
      <c r="B1207" t="s">
        <v>113</v>
      </c>
      <c r="C1207" s="1">
        <v>45623</v>
      </c>
      <c r="D1207" s="1">
        <v>45678</v>
      </c>
      <c r="E1207" t="s">
        <v>114</v>
      </c>
      <c r="G1207" t="s">
        <v>115</v>
      </c>
      <c r="H1207" t="s">
        <v>115</v>
      </c>
      <c r="I1207" t="s">
        <v>115</v>
      </c>
      <c r="J1207" t="s">
        <v>2574</v>
      </c>
      <c r="K1207" t="s">
        <v>2575</v>
      </c>
      <c r="L1207" t="s">
        <v>2576</v>
      </c>
      <c r="M1207" t="s">
        <v>2577</v>
      </c>
      <c r="N1207" t="s">
        <v>128</v>
      </c>
      <c r="O1207" t="s">
        <v>120</v>
      </c>
      <c r="P1207" s="3">
        <v>96950</v>
      </c>
      <c r="Q1207" t="s">
        <v>121</v>
      </c>
      <c r="S1207" s="10">
        <v>16703223311</v>
      </c>
      <c r="T1207">
        <v>4504</v>
      </c>
      <c r="U1207" t="s">
        <v>2578</v>
      </c>
      <c r="V1207">
        <v>72111</v>
      </c>
      <c r="W1207" t="s">
        <v>123</v>
      </c>
      <c r="Y1207" t="s">
        <v>1097</v>
      </c>
      <c r="Z1207" t="s">
        <v>2579</v>
      </c>
      <c r="AB1207" t="s">
        <v>981</v>
      </c>
      <c r="AC1207" t="s">
        <v>2576</v>
      </c>
      <c r="AD1207" t="s">
        <v>2577</v>
      </c>
      <c r="AE1207" t="s">
        <v>128</v>
      </c>
      <c r="AF1207" t="s">
        <v>120</v>
      </c>
      <c r="AG1207" s="3">
        <v>96950</v>
      </c>
      <c r="AH1207" t="s">
        <v>121</v>
      </c>
      <c r="AJ1207" s="10">
        <v>16703223311</v>
      </c>
      <c r="AK1207">
        <v>4506</v>
      </c>
      <c r="AL1207" t="s">
        <v>2580</v>
      </c>
      <c r="BD1207" t="str">
        <f>"43-3031.00"</f>
        <v>43-3031.00</v>
      </c>
      <c r="BE1207" t="s">
        <v>387</v>
      </c>
      <c r="BF1207" t="s">
        <v>4943</v>
      </c>
      <c r="BG1207" t="s">
        <v>4225</v>
      </c>
      <c r="BH1207">
        <v>2</v>
      </c>
      <c r="BJ1207" s="1">
        <v>45667</v>
      </c>
      <c r="BK1207" s="1">
        <v>46031</v>
      </c>
      <c r="BN1207">
        <v>35</v>
      </c>
      <c r="BO1207">
        <v>0</v>
      </c>
      <c r="BP1207">
        <v>7</v>
      </c>
      <c r="BQ1207">
        <v>7</v>
      </c>
      <c r="BR1207">
        <v>7</v>
      </c>
      <c r="BS1207">
        <v>7</v>
      </c>
      <c r="BT1207">
        <v>7</v>
      </c>
      <c r="BU1207">
        <v>0</v>
      </c>
      <c r="BV1207" t="str">
        <f>"8:00 AM"</f>
        <v>8:00 AM</v>
      </c>
      <c r="BW1207" t="str">
        <f>"4:00 PM"</f>
        <v>4:00 PM</v>
      </c>
      <c r="BX1207" t="s">
        <v>133</v>
      </c>
      <c r="BY1207">
        <v>0</v>
      </c>
      <c r="BZ1207">
        <v>12</v>
      </c>
      <c r="CA1207" t="s">
        <v>115</v>
      </c>
      <c r="CC1207" s="2" t="s">
        <v>4944</v>
      </c>
      <c r="CD1207" t="s">
        <v>2576</v>
      </c>
      <c r="CE1207" t="s">
        <v>2577</v>
      </c>
      <c r="CF1207" t="s">
        <v>128</v>
      </c>
      <c r="CG1207" t="s">
        <v>120</v>
      </c>
      <c r="CH1207" s="3">
        <v>96950</v>
      </c>
      <c r="CI1207" s="4">
        <v>12.28</v>
      </c>
      <c r="CJ1207" s="4">
        <v>12.28</v>
      </c>
      <c r="CK1207" s="4">
        <v>18.420000000000002</v>
      </c>
      <c r="CL1207" s="4">
        <v>18.420000000000002</v>
      </c>
      <c r="CM1207" t="s">
        <v>136</v>
      </c>
      <c r="CN1207" t="s">
        <v>2585</v>
      </c>
      <c r="CO1207" t="s">
        <v>137</v>
      </c>
      <c r="CQ1207" t="s">
        <v>115</v>
      </c>
      <c r="CR1207" t="s">
        <v>138</v>
      </c>
      <c r="CS1207" t="s">
        <v>139</v>
      </c>
      <c r="CT1207" t="s">
        <v>138</v>
      </c>
      <c r="CU1207" t="s">
        <v>139</v>
      </c>
      <c r="CV1207" t="s">
        <v>138</v>
      </c>
      <c r="CW1207" t="s">
        <v>138</v>
      </c>
      <c r="CX1207" t="s">
        <v>3269</v>
      </c>
      <c r="CY1207" s="10">
        <v>16703223311</v>
      </c>
      <c r="CZ1207" t="s">
        <v>2587</v>
      </c>
      <c r="DA1207" t="s">
        <v>2588</v>
      </c>
      <c r="DB1207" t="s">
        <v>138</v>
      </c>
      <c r="DC1207" t="s">
        <v>115</v>
      </c>
      <c r="DD1207" t="s">
        <v>2589</v>
      </c>
      <c r="DE1207" t="s">
        <v>2590</v>
      </c>
      <c r="DF1207" t="s">
        <v>1176</v>
      </c>
      <c r="DG1207" t="s">
        <v>2591</v>
      </c>
      <c r="DH1207" t="s">
        <v>2592</v>
      </c>
    </row>
    <row r="1208" spans="1:112" ht="14.45" customHeight="1" x14ac:dyDescent="0.25">
      <c r="A1208" t="s">
        <v>8335</v>
      </c>
      <c r="B1208" t="s">
        <v>158</v>
      </c>
      <c r="C1208" s="1">
        <v>45628</v>
      </c>
      <c r="D1208" s="1">
        <v>45678</v>
      </c>
      <c r="E1208" t="s">
        <v>114</v>
      </c>
      <c r="G1208" t="s">
        <v>115</v>
      </c>
      <c r="H1208" t="s">
        <v>115</v>
      </c>
      <c r="I1208" t="s">
        <v>115</v>
      </c>
      <c r="J1208" t="s">
        <v>1615</v>
      </c>
      <c r="L1208" t="s">
        <v>8336</v>
      </c>
      <c r="M1208" t="s">
        <v>8337</v>
      </c>
      <c r="N1208" t="s">
        <v>1913</v>
      </c>
      <c r="O1208" t="s">
        <v>120</v>
      </c>
      <c r="P1208" s="3">
        <v>96950</v>
      </c>
      <c r="Q1208" t="s">
        <v>121</v>
      </c>
      <c r="S1208" s="10">
        <v>16702852253</v>
      </c>
      <c r="U1208" t="s">
        <v>1620</v>
      </c>
      <c r="V1208">
        <v>81131</v>
      </c>
      <c r="W1208" t="s">
        <v>123</v>
      </c>
      <c r="Y1208" t="s">
        <v>1621</v>
      </c>
      <c r="Z1208" t="s">
        <v>1622</v>
      </c>
      <c r="AA1208" t="s">
        <v>1623</v>
      </c>
      <c r="AB1208" t="s">
        <v>682</v>
      </c>
      <c r="AC1208" t="s">
        <v>1617</v>
      </c>
      <c r="AD1208" t="s">
        <v>1618</v>
      </c>
      <c r="AE1208" t="s">
        <v>1619</v>
      </c>
      <c r="AF1208" t="s">
        <v>120</v>
      </c>
      <c r="AG1208" s="3">
        <v>96950</v>
      </c>
      <c r="AH1208" t="s">
        <v>121</v>
      </c>
      <c r="AJ1208" s="10">
        <v>16702852253</v>
      </c>
      <c r="AL1208" t="s">
        <v>1624</v>
      </c>
      <c r="BD1208" t="str">
        <f>"49-9043.00"</f>
        <v>49-9043.00</v>
      </c>
      <c r="BE1208" t="s">
        <v>8338</v>
      </c>
      <c r="BF1208" t="s">
        <v>8339</v>
      </c>
      <c r="BG1208" t="s">
        <v>8340</v>
      </c>
      <c r="BH1208">
        <v>1</v>
      </c>
      <c r="BJ1208" s="1">
        <v>45690</v>
      </c>
      <c r="BK1208" s="1">
        <v>46054</v>
      </c>
      <c r="BN1208">
        <v>40</v>
      </c>
      <c r="BO1208">
        <v>0</v>
      </c>
      <c r="BP1208">
        <v>8</v>
      </c>
      <c r="BQ1208">
        <v>8</v>
      </c>
      <c r="BR1208">
        <v>8</v>
      </c>
      <c r="BS1208">
        <v>8</v>
      </c>
      <c r="BT1208">
        <v>8</v>
      </c>
      <c r="BU1208">
        <v>0</v>
      </c>
      <c r="BV1208" t="str">
        <f>"8:00 AM"</f>
        <v>8:00 AM</v>
      </c>
      <c r="BW1208" t="str">
        <f>"5:00 PM"</f>
        <v>5:00 PM</v>
      </c>
      <c r="BX1208" t="s">
        <v>133</v>
      </c>
      <c r="BY1208">
        <v>0</v>
      </c>
      <c r="BZ1208">
        <v>12</v>
      </c>
      <c r="CA1208" t="s">
        <v>115</v>
      </c>
      <c r="CC1208" t="s">
        <v>224</v>
      </c>
      <c r="CD1208" t="s">
        <v>8336</v>
      </c>
      <c r="CE1208" t="s">
        <v>8337</v>
      </c>
      <c r="CF1208" t="s">
        <v>1913</v>
      </c>
      <c r="CG1208" t="s">
        <v>120</v>
      </c>
      <c r="CH1208" s="3">
        <v>96950</v>
      </c>
      <c r="CI1208" s="4">
        <v>10.029999999999999</v>
      </c>
      <c r="CJ1208" s="4">
        <v>10.029999999999999</v>
      </c>
      <c r="CK1208" s="4">
        <v>15.05</v>
      </c>
      <c r="CL1208" s="4">
        <v>15.05</v>
      </c>
      <c r="CM1208" t="s">
        <v>136</v>
      </c>
      <c r="CN1208" t="s">
        <v>331</v>
      </c>
      <c r="CO1208" t="s">
        <v>137</v>
      </c>
      <c r="CQ1208" t="s">
        <v>115</v>
      </c>
      <c r="CR1208" t="s">
        <v>138</v>
      </c>
      <c r="CS1208" t="s">
        <v>139</v>
      </c>
      <c r="CT1208" t="s">
        <v>138</v>
      </c>
      <c r="CU1208" t="s">
        <v>139</v>
      </c>
      <c r="CV1208" t="s">
        <v>138</v>
      </c>
      <c r="CW1208" t="s">
        <v>139</v>
      </c>
      <c r="CX1208" t="s">
        <v>8341</v>
      </c>
      <c r="CY1208" s="10">
        <v>16702852253</v>
      </c>
      <c r="CZ1208" t="s">
        <v>1624</v>
      </c>
      <c r="DA1208" t="s">
        <v>246</v>
      </c>
      <c r="DB1208" t="s">
        <v>138</v>
      </c>
      <c r="DC1208" t="s">
        <v>115</v>
      </c>
    </row>
    <row r="1209" spans="1:112" ht="14.45" customHeight="1" x14ac:dyDescent="0.25">
      <c r="A1209" t="s">
        <v>11289</v>
      </c>
      <c r="B1209" t="s">
        <v>158</v>
      </c>
      <c r="C1209" s="1">
        <v>45608</v>
      </c>
      <c r="D1209" s="1">
        <v>45678</v>
      </c>
      <c r="E1209" t="s">
        <v>210</v>
      </c>
      <c r="F1209" s="1">
        <v>45687</v>
      </c>
      <c r="G1209" t="s">
        <v>115</v>
      </c>
      <c r="H1209" t="s">
        <v>115</v>
      </c>
      <c r="I1209" t="s">
        <v>115</v>
      </c>
      <c r="J1209" t="s">
        <v>4422</v>
      </c>
      <c r="L1209" t="s">
        <v>4423</v>
      </c>
      <c r="N1209" t="s">
        <v>119</v>
      </c>
      <c r="O1209" t="s">
        <v>120</v>
      </c>
      <c r="P1209" s="3">
        <v>96950</v>
      </c>
      <c r="Q1209" t="s">
        <v>121</v>
      </c>
      <c r="R1209" t="s">
        <v>1661</v>
      </c>
      <c r="S1209" s="10">
        <v>16707891106</v>
      </c>
      <c r="U1209" t="s">
        <v>1690</v>
      </c>
      <c r="V1209">
        <v>54121</v>
      </c>
      <c r="W1209" t="s">
        <v>123</v>
      </c>
      <c r="Y1209" t="s">
        <v>1691</v>
      </c>
      <c r="Z1209" t="s">
        <v>1692</v>
      </c>
      <c r="AA1209" t="s">
        <v>1693</v>
      </c>
      <c r="AB1209" t="s">
        <v>997</v>
      </c>
      <c r="AC1209" t="s">
        <v>4423</v>
      </c>
      <c r="AE1209" t="s">
        <v>128</v>
      </c>
      <c r="AF1209" t="s">
        <v>120</v>
      </c>
      <c r="AG1209" s="3">
        <v>96950</v>
      </c>
      <c r="AH1209" t="s">
        <v>121</v>
      </c>
      <c r="AI1209" t="s">
        <v>1757</v>
      </c>
      <c r="AJ1209" s="10">
        <v>16707891106</v>
      </c>
      <c r="AL1209" t="s">
        <v>1695</v>
      </c>
      <c r="BD1209" t="str">
        <f>"43-3031.00"</f>
        <v>43-3031.00</v>
      </c>
      <c r="BE1209" t="s">
        <v>387</v>
      </c>
      <c r="BF1209" t="s">
        <v>11290</v>
      </c>
      <c r="BG1209" t="s">
        <v>201</v>
      </c>
      <c r="BH1209">
        <v>10</v>
      </c>
      <c r="BJ1209" s="1">
        <v>45689</v>
      </c>
      <c r="BK1209" s="1">
        <v>46053</v>
      </c>
      <c r="BN1209">
        <v>35</v>
      </c>
      <c r="BO1209">
        <v>0</v>
      </c>
      <c r="BP1209">
        <v>7</v>
      </c>
      <c r="BQ1209">
        <v>7</v>
      </c>
      <c r="BR1209">
        <v>7</v>
      </c>
      <c r="BS1209">
        <v>7</v>
      </c>
      <c r="BT1209">
        <v>7</v>
      </c>
      <c r="BU1209">
        <v>0</v>
      </c>
      <c r="BV1209" t="str">
        <f>"8:00 AM"</f>
        <v>8:00 AM</v>
      </c>
      <c r="BW1209" t="str">
        <f>"4:00 PM"</f>
        <v>4:00 PM</v>
      </c>
      <c r="BX1209" t="s">
        <v>133</v>
      </c>
      <c r="BY1209">
        <v>0</v>
      </c>
      <c r="BZ1209">
        <v>12</v>
      </c>
      <c r="CA1209" t="s">
        <v>115</v>
      </c>
      <c r="CC1209" t="s">
        <v>11291</v>
      </c>
      <c r="CD1209" t="s">
        <v>4423</v>
      </c>
      <c r="CF1209" t="s">
        <v>128</v>
      </c>
      <c r="CG1209" t="s">
        <v>120</v>
      </c>
      <c r="CH1209" s="3">
        <v>96950</v>
      </c>
      <c r="CI1209" s="4">
        <v>12.28</v>
      </c>
      <c r="CJ1209" s="4">
        <v>12.28</v>
      </c>
      <c r="CK1209" s="4">
        <v>18.420000000000002</v>
      </c>
      <c r="CL1209" s="4">
        <v>18.420000000000002</v>
      </c>
      <c r="CM1209" t="s">
        <v>136</v>
      </c>
      <c r="CO1209" t="s">
        <v>137</v>
      </c>
      <c r="CQ1209" t="s">
        <v>115</v>
      </c>
      <c r="CR1209" t="s">
        <v>138</v>
      </c>
      <c r="CS1209" t="s">
        <v>139</v>
      </c>
      <c r="CT1209" t="s">
        <v>138</v>
      </c>
      <c r="CU1209" t="s">
        <v>139</v>
      </c>
      <c r="CV1209" t="s">
        <v>138</v>
      </c>
      <c r="CW1209" t="s">
        <v>139</v>
      </c>
      <c r="CX1209" t="s">
        <v>4427</v>
      </c>
      <c r="CY1209" s="10">
        <v>16707891106</v>
      </c>
      <c r="CZ1209" t="s">
        <v>1695</v>
      </c>
      <c r="DA1209" t="s">
        <v>451</v>
      </c>
      <c r="DB1209" t="s">
        <v>138</v>
      </c>
      <c r="DC1209" t="s">
        <v>115</v>
      </c>
    </row>
    <row r="1210" spans="1:112" ht="14.45" customHeight="1" x14ac:dyDescent="0.25">
      <c r="A1210" t="s">
        <v>11437</v>
      </c>
      <c r="B1210" t="s">
        <v>248</v>
      </c>
      <c r="C1210" s="1">
        <v>45628</v>
      </c>
      <c r="D1210" s="1">
        <v>45678</v>
      </c>
      <c r="E1210" t="s">
        <v>210</v>
      </c>
      <c r="F1210" s="1">
        <v>45777</v>
      </c>
      <c r="G1210" t="s">
        <v>115</v>
      </c>
      <c r="H1210" t="s">
        <v>115</v>
      </c>
      <c r="I1210" t="s">
        <v>115</v>
      </c>
      <c r="J1210" t="s">
        <v>1615</v>
      </c>
      <c r="K1210" t="s">
        <v>1616</v>
      </c>
      <c r="L1210" t="s">
        <v>1617</v>
      </c>
      <c r="M1210" t="s">
        <v>1618</v>
      </c>
      <c r="N1210" t="s">
        <v>1619</v>
      </c>
      <c r="O1210" t="s">
        <v>120</v>
      </c>
      <c r="P1210" s="3">
        <v>96950</v>
      </c>
      <c r="Q1210" t="s">
        <v>121</v>
      </c>
      <c r="S1210" s="10">
        <v>16702852253</v>
      </c>
      <c r="U1210" t="s">
        <v>1620</v>
      </c>
      <c r="V1210">
        <v>311811</v>
      </c>
      <c r="W1210" t="s">
        <v>123</v>
      </c>
      <c r="Y1210" t="s">
        <v>1621</v>
      </c>
      <c r="Z1210" t="s">
        <v>1622</v>
      </c>
      <c r="AA1210" t="s">
        <v>1623</v>
      </c>
      <c r="AB1210" t="s">
        <v>682</v>
      </c>
      <c r="AC1210" t="s">
        <v>1617</v>
      </c>
      <c r="AD1210" t="s">
        <v>1618</v>
      </c>
      <c r="AE1210" t="s">
        <v>1619</v>
      </c>
      <c r="AF1210" t="s">
        <v>120</v>
      </c>
      <c r="AG1210" s="3">
        <v>96950</v>
      </c>
      <c r="AH1210" t="s">
        <v>121</v>
      </c>
      <c r="AJ1210" s="10">
        <v>16702852253</v>
      </c>
      <c r="AL1210" t="s">
        <v>1624</v>
      </c>
      <c r="BD1210" t="str">
        <f>"51-3011.00"</f>
        <v>51-3011.00</v>
      </c>
      <c r="BE1210" t="s">
        <v>462</v>
      </c>
      <c r="BF1210" t="s">
        <v>11438</v>
      </c>
      <c r="BG1210" t="s">
        <v>1626</v>
      </c>
      <c r="BH1210">
        <v>1</v>
      </c>
      <c r="BI1210">
        <v>1</v>
      </c>
      <c r="BJ1210" s="1">
        <v>45779</v>
      </c>
      <c r="BK1210" s="1">
        <v>46143</v>
      </c>
      <c r="BL1210" s="1">
        <v>45779</v>
      </c>
      <c r="BM1210" s="1">
        <v>46143</v>
      </c>
      <c r="BN1210">
        <v>36</v>
      </c>
      <c r="BO1210">
        <v>0</v>
      </c>
      <c r="BP1210">
        <v>6</v>
      </c>
      <c r="BQ1210">
        <v>6</v>
      </c>
      <c r="BR1210">
        <v>6</v>
      </c>
      <c r="BS1210">
        <v>6</v>
      </c>
      <c r="BT1210">
        <v>6</v>
      </c>
      <c r="BU1210">
        <v>6</v>
      </c>
      <c r="BV1210" t="str">
        <f>"3:00 AM"</f>
        <v>3:00 AM</v>
      </c>
      <c r="BW1210" t="str">
        <f>"9:00 AM"</f>
        <v>9:00 AM</v>
      </c>
      <c r="BX1210" t="s">
        <v>240</v>
      </c>
      <c r="BY1210">
        <v>0</v>
      </c>
      <c r="BZ1210">
        <v>12</v>
      </c>
      <c r="CA1210" t="s">
        <v>115</v>
      </c>
      <c r="CC1210" t="s">
        <v>240</v>
      </c>
      <c r="CD1210" t="s">
        <v>1617</v>
      </c>
      <c r="CE1210" t="s">
        <v>1618</v>
      </c>
      <c r="CF1210" t="s">
        <v>1619</v>
      </c>
      <c r="CG1210" t="s">
        <v>120</v>
      </c>
      <c r="CH1210" s="3">
        <v>96950</v>
      </c>
      <c r="CI1210" s="4">
        <v>8.64</v>
      </c>
      <c r="CJ1210" s="4">
        <v>8.64</v>
      </c>
      <c r="CK1210" s="4">
        <v>12.96</v>
      </c>
      <c r="CL1210" s="4">
        <v>12.96</v>
      </c>
      <c r="CM1210" t="s">
        <v>136</v>
      </c>
      <c r="CN1210" t="s">
        <v>331</v>
      </c>
      <c r="CO1210" t="s">
        <v>137</v>
      </c>
      <c r="CQ1210" t="s">
        <v>115</v>
      </c>
      <c r="CR1210" t="s">
        <v>138</v>
      </c>
      <c r="CS1210" t="s">
        <v>139</v>
      </c>
      <c r="CT1210" t="s">
        <v>138</v>
      </c>
      <c r="CU1210" t="s">
        <v>139</v>
      </c>
      <c r="CV1210" t="s">
        <v>138</v>
      </c>
      <c r="CW1210" t="s">
        <v>139</v>
      </c>
      <c r="CX1210" t="s">
        <v>6729</v>
      </c>
      <c r="CY1210" s="10">
        <v>16702852253</v>
      </c>
      <c r="CZ1210" t="s">
        <v>1624</v>
      </c>
      <c r="DA1210" t="s">
        <v>246</v>
      </c>
      <c r="DB1210" t="s">
        <v>138</v>
      </c>
      <c r="DC1210" t="s">
        <v>115</v>
      </c>
    </row>
    <row r="1211" spans="1:112" ht="14.45" customHeight="1" x14ac:dyDescent="0.25">
      <c r="A1211" t="s">
        <v>11725</v>
      </c>
      <c r="B1211" t="s">
        <v>248</v>
      </c>
      <c r="C1211" s="1">
        <v>45615</v>
      </c>
      <c r="D1211" s="1">
        <v>45678</v>
      </c>
      <c r="E1211" t="s">
        <v>114</v>
      </c>
      <c r="G1211" t="s">
        <v>115</v>
      </c>
      <c r="H1211" t="s">
        <v>115</v>
      </c>
      <c r="I1211" t="s">
        <v>115</v>
      </c>
      <c r="J1211" t="s">
        <v>3366</v>
      </c>
      <c r="L1211" t="s">
        <v>3367</v>
      </c>
      <c r="M1211" t="s">
        <v>3368</v>
      </c>
      <c r="N1211" t="s">
        <v>128</v>
      </c>
      <c r="O1211" t="s">
        <v>120</v>
      </c>
      <c r="P1211" s="3">
        <v>96950</v>
      </c>
      <c r="Q1211" t="s">
        <v>121</v>
      </c>
      <c r="S1211" s="10">
        <v>16703232428</v>
      </c>
      <c r="U1211" t="s">
        <v>3369</v>
      </c>
      <c r="V1211">
        <v>23711</v>
      </c>
      <c r="W1211" t="s">
        <v>123</v>
      </c>
      <c r="Y1211" t="s">
        <v>3370</v>
      </c>
      <c r="Z1211" t="s">
        <v>3371</v>
      </c>
      <c r="AA1211" t="s">
        <v>3372</v>
      </c>
      <c r="AB1211" t="s">
        <v>3373</v>
      </c>
      <c r="AC1211" t="s">
        <v>3374</v>
      </c>
      <c r="AD1211" t="s">
        <v>3368</v>
      </c>
      <c r="AE1211" t="s">
        <v>128</v>
      </c>
      <c r="AF1211" t="s">
        <v>120</v>
      </c>
      <c r="AG1211" s="3">
        <v>96950</v>
      </c>
      <c r="AH1211" t="s">
        <v>121</v>
      </c>
      <c r="AJ1211" s="10">
        <v>16703232428</v>
      </c>
      <c r="AL1211" t="s">
        <v>3375</v>
      </c>
      <c r="BD1211" t="str">
        <f>"49-9071.00"</f>
        <v>49-9071.00</v>
      </c>
      <c r="BE1211" t="s">
        <v>169</v>
      </c>
      <c r="BF1211" t="s">
        <v>3376</v>
      </c>
      <c r="BG1211" t="s">
        <v>3377</v>
      </c>
      <c r="BH1211">
        <v>7</v>
      </c>
      <c r="BI1211">
        <v>7</v>
      </c>
      <c r="BJ1211" s="1">
        <v>45717</v>
      </c>
      <c r="BK1211" s="1">
        <v>46081</v>
      </c>
      <c r="BL1211" s="1">
        <v>45717</v>
      </c>
      <c r="BM1211" s="1">
        <v>46081</v>
      </c>
      <c r="BN1211">
        <v>40</v>
      </c>
      <c r="BO1211">
        <v>0</v>
      </c>
      <c r="BP1211">
        <v>8</v>
      </c>
      <c r="BQ1211">
        <v>8</v>
      </c>
      <c r="BR1211">
        <v>8</v>
      </c>
      <c r="BS1211">
        <v>8</v>
      </c>
      <c r="BT1211">
        <v>8</v>
      </c>
      <c r="BU1211">
        <v>0</v>
      </c>
      <c r="BV1211" t="str">
        <f>"7:00 AM"</f>
        <v>7:00 AM</v>
      </c>
      <c r="BW1211" t="str">
        <f>"5:00 PM"</f>
        <v>5:00 PM</v>
      </c>
      <c r="BX1211" t="s">
        <v>133</v>
      </c>
      <c r="BY1211">
        <v>0</v>
      </c>
      <c r="BZ1211">
        <v>12</v>
      </c>
      <c r="CA1211" t="s">
        <v>115</v>
      </c>
      <c r="CC1211" s="2" t="s">
        <v>3378</v>
      </c>
      <c r="CD1211" t="s">
        <v>3374</v>
      </c>
      <c r="CE1211" t="s">
        <v>3379</v>
      </c>
      <c r="CF1211" t="s">
        <v>128</v>
      </c>
      <c r="CG1211" t="s">
        <v>120</v>
      </c>
      <c r="CH1211" s="3">
        <v>96950</v>
      </c>
      <c r="CI1211" s="4">
        <v>9.75</v>
      </c>
      <c r="CJ1211" s="4">
        <v>10</v>
      </c>
      <c r="CK1211" s="4">
        <v>14.63</v>
      </c>
      <c r="CL1211" s="4">
        <v>15</v>
      </c>
      <c r="CM1211" t="s">
        <v>136</v>
      </c>
      <c r="CN1211" t="s">
        <v>5903</v>
      </c>
      <c r="CO1211" t="s">
        <v>137</v>
      </c>
      <c r="CQ1211" t="s">
        <v>115</v>
      </c>
      <c r="CR1211" t="s">
        <v>138</v>
      </c>
      <c r="CS1211" t="s">
        <v>139</v>
      </c>
      <c r="CT1211" t="s">
        <v>138</v>
      </c>
      <c r="CU1211" t="s">
        <v>139</v>
      </c>
      <c r="CV1211" t="s">
        <v>138</v>
      </c>
      <c r="CW1211" t="s">
        <v>139</v>
      </c>
      <c r="CX1211" t="s">
        <v>416</v>
      </c>
      <c r="CY1211" s="10">
        <v>16703232428</v>
      </c>
      <c r="CZ1211" t="s">
        <v>3375</v>
      </c>
      <c r="DA1211" t="s">
        <v>139</v>
      </c>
      <c r="DB1211" t="s">
        <v>138</v>
      </c>
      <c r="DC1211" t="s">
        <v>115</v>
      </c>
      <c r="DD1211" t="s">
        <v>418</v>
      </c>
      <c r="DE1211" t="s">
        <v>419</v>
      </c>
      <c r="DF1211" t="s">
        <v>420</v>
      </c>
      <c r="DG1211" t="s">
        <v>421</v>
      </c>
      <c r="DH1211" t="s">
        <v>422</v>
      </c>
    </row>
    <row r="1212" spans="1:112" ht="14.45" customHeight="1" x14ac:dyDescent="0.25">
      <c r="A1212" t="s">
        <v>11745</v>
      </c>
      <c r="B1212" t="s">
        <v>248</v>
      </c>
      <c r="C1212" s="1">
        <v>45614</v>
      </c>
      <c r="D1212" s="1">
        <v>45678</v>
      </c>
      <c r="E1212" t="s">
        <v>114</v>
      </c>
      <c r="G1212" t="s">
        <v>115</v>
      </c>
      <c r="H1212" t="s">
        <v>115</v>
      </c>
      <c r="I1212" t="s">
        <v>115</v>
      </c>
      <c r="J1212" t="s">
        <v>7279</v>
      </c>
      <c r="K1212" t="s">
        <v>7280</v>
      </c>
      <c r="L1212" t="s">
        <v>7281</v>
      </c>
      <c r="M1212" t="s">
        <v>7282</v>
      </c>
      <c r="N1212" t="s">
        <v>119</v>
      </c>
      <c r="O1212" t="s">
        <v>120</v>
      </c>
      <c r="P1212" s="3">
        <v>96950</v>
      </c>
      <c r="Q1212" t="s">
        <v>121</v>
      </c>
      <c r="S1212" s="10">
        <v>16702852752</v>
      </c>
      <c r="U1212" t="s">
        <v>7283</v>
      </c>
      <c r="V1212">
        <v>221330</v>
      </c>
      <c r="W1212" t="s">
        <v>123</v>
      </c>
      <c r="Y1212" t="s">
        <v>7284</v>
      </c>
      <c r="Z1212" t="s">
        <v>6366</v>
      </c>
      <c r="AA1212" t="s">
        <v>1650</v>
      </c>
      <c r="AB1212" t="s">
        <v>1031</v>
      </c>
      <c r="AC1212" t="s">
        <v>7281</v>
      </c>
      <c r="AD1212" t="s">
        <v>7282</v>
      </c>
      <c r="AE1212" t="s">
        <v>119</v>
      </c>
      <c r="AF1212" t="s">
        <v>120</v>
      </c>
      <c r="AG1212" s="3">
        <v>96950</v>
      </c>
      <c r="AH1212" t="s">
        <v>121</v>
      </c>
      <c r="AJ1212" s="10">
        <v>16702852752</v>
      </c>
      <c r="AL1212" t="s">
        <v>7285</v>
      </c>
      <c r="BD1212" t="str">
        <f>"49-9021.00"</f>
        <v>49-9021.00</v>
      </c>
      <c r="BE1212" t="s">
        <v>203</v>
      </c>
      <c r="BF1212" t="s">
        <v>11343</v>
      </c>
      <c r="BG1212" t="s">
        <v>11344</v>
      </c>
      <c r="BH1212">
        <v>3</v>
      </c>
      <c r="BI1212">
        <v>3</v>
      </c>
      <c r="BJ1212" s="1">
        <v>45731</v>
      </c>
      <c r="BK1212" s="1">
        <v>46095</v>
      </c>
      <c r="BL1212" s="1">
        <v>45731</v>
      </c>
      <c r="BM1212" s="1">
        <v>46095</v>
      </c>
      <c r="BN1212">
        <v>40</v>
      </c>
      <c r="BO1212">
        <v>0</v>
      </c>
      <c r="BP1212">
        <v>8</v>
      </c>
      <c r="BQ1212">
        <v>8</v>
      </c>
      <c r="BR1212">
        <v>8</v>
      </c>
      <c r="BS1212">
        <v>8</v>
      </c>
      <c r="BT1212">
        <v>8</v>
      </c>
      <c r="BU1212">
        <v>0</v>
      </c>
      <c r="BV1212" t="str">
        <f>"8:00 AM"</f>
        <v>8:00 AM</v>
      </c>
      <c r="BW1212" t="str">
        <f>"5:00 PM"</f>
        <v>5:00 PM</v>
      </c>
      <c r="BX1212" t="s">
        <v>133</v>
      </c>
      <c r="BY1212">
        <v>0</v>
      </c>
      <c r="BZ1212">
        <v>24</v>
      </c>
      <c r="CA1212" t="s">
        <v>115</v>
      </c>
      <c r="CC1212" t="s">
        <v>11345</v>
      </c>
      <c r="CD1212" t="s">
        <v>7281</v>
      </c>
      <c r="CF1212" t="s">
        <v>119</v>
      </c>
      <c r="CG1212" t="s">
        <v>120</v>
      </c>
      <c r="CH1212" s="3">
        <v>96950</v>
      </c>
      <c r="CI1212" s="4">
        <v>10.74</v>
      </c>
      <c r="CJ1212" s="4">
        <v>10.74</v>
      </c>
      <c r="CK1212" s="4">
        <v>16.11</v>
      </c>
      <c r="CL1212" s="4">
        <v>16.11</v>
      </c>
      <c r="CM1212" t="s">
        <v>136</v>
      </c>
      <c r="CN1212" t="s">
        <v>139</v>
      </c>
      <c r="CO1212" t="s">
        <v>137</v>
      </c>
      <c r="CQ1212" t="s">
        <v>115</v>
      </c>
      <c r="CR1212" t="s">
        <v>138</v>
      </c>
      <c r="CS1212" t="s">
        <v>139</v>
      </c>
      <c r="CT1212" t="s">
        <v>138</v>
      </c>
      <c r="CU1212" t="s">
        <v>139</v>
      </c>
      <c r="CV1212" t="s">
        <v>138</v>
      </c>
      <c r="CW1212" t="s">
        <v>139</v>
      </c>
      <c r="CX1212" t="s">
        <v>416</v>
      </c>
      <c r="CY1212" s="10">
        <v>16702852752</v>
      </c>
      <c r="CZ1212" t="s">
        <v>7285</v>
      </c>
      <c r="DA1212" t="s">
        <v>626</v>
      </c>
      <c r="DB1212" t="s">
        <v>138</v>
      </c>
      <c r="DC1212" t="s">
        <v>115</v>
      </c>
      <c r="DD1212" t="s">
        <v>418</v>
      </c>
      <c r="DE1212" t="s">
        <v>419</v>
      </c>
      <c r="DF1212" t="s">
        <v>420</v>
      </c>
      <c r="DG1212" t="s">
        <v>421</v>
      </c>
      <c r="DH1212" t="s">
        <v>422</v>
      </c>
    </row>
    <row r="1213" spans="1:112" ht="14.45" customHeight="1" x14ac:dyDescent="0.25">
      <c r="A1213" t="s">
        <v>12752</v>
      </c>
      <c r="B1213" t="s">
        <v>113</v>
      </c>
      <c r="C1213" s="1">
        <v>45623</v>
      </c>
      <c r="D1213" s="1">
        <v>45678</v>
      </c>
      <c r="E1213" t="s">
        <v>114</v>
      </c>
      <c r="G1213" t="s">
        <v>115</v>
      </c>
      <c r="H1213" t="s">
        <v>115</v>
      </c>
      <c r="I1213" t="s">
        <v>115</v>
      </c>
      <c r="J1213" t="s">
        <v>2574</v>
      </c>
      <c r="K1213" t="s">
        <v>2575</v>
      </c>
      <c r="L1213" t="s">
        <v>2576</v>
      </c>
      <c r="M1213" t="s">
        <v>2577</v>
      </c>
      <c r="N1213" t="s">
        <v>128</v>
      </c>
      <c r="O1213" t="s">
        <v>120</v>
      </c>
      <c r="P1213" s="3">
        <v>96950</v>
      </c>
      <c r="Q1213" t="s">
        <v>121</v>
      </c>
      <c r="S1213" s="10">
        <v>16703223311</v>
      </c>
      <c r="T1213">
        <v>4504</v>
      </c>
      <c r="U1213" t="s">
        <v>2578</v>
      </c>
      <c r="V1213">
        <v>72111</v>
      </c>
      <c r="W1213" t="s">
        <v>123</v>
      </c>
      <c r="Y1213" t="s">
        <v>1097</v>
      </c>
      <c r="Z1213" t="s">
        <v>2579</v>
      </c>
      <c r="AB1213" t="s">
        <v>981</v>
      </c>
      <c r="AC1213" t="s">
        <v>2576</v>
      </c>
      <c r="AD1213" t="s">
        <v>2577</v>
      </c>
      <c r="AE1213" t="s">
        <v>128</v>
      </c>
      <c r="AF1213" t="s">
        <v>120</v>
      </c>
      <c r="AG1213" s="3">
        <v>96950</v>
      </c>
      <c r="AH1213" t="s">
        <v>121</v>
      </c>
      <c r="AJ1213" s="10">
        <v>16703223311</v>
      </c>
      <c r="AK1213">
        <v>4506</v>
      </c>
      <c r="AL1213" t="s">
        <v>2580</v>
      </c>
      <c r="BD1213" t="str">
        <f>"51-3011.00"</f>
        <v>51-3011.00</v>
      </c>
      <c r="BE1213" t="s">
        <v>462</v>
      </c>
      <c r="BF1213" t="s">
        <v>11819</v>
      </c>
      <c r="BG1213" t="s">
        <v>1626</v>
      </c>
      <c r="BH1213">
        <v>5</v>
      </c>
      <c r="BJ1213" s="1">
        <v>45688</v>
      </c>
      <c r="BK1213" s="1">
        <v>46052</v>
      </c>
      <c r="BN1213">
        <v>35</v>
      </c>
      <c r="BO1213">
        <v>0</v>
      </c>
      <c r="BP1213">
        <v>7</v>
      </c>
      <c r="BQ1213">
        <v>7</v>
      </c>
      <c r="BR1213">
        <v>7</v>
      </c>
      <c r="BS1213">
        <v>7</v>
      </c>
      <c r="BT1213">
        <v>7</v>
      </c>
      <c r="BU1213">
        <v>0</v>
      </c>
      <c r="BV1213" t="str">
        <f>"8:00 AM"</f>
        <v>8:00 AM</v>
      </c>
      <c r="BW1213" t="str">
        <f>"4:00 PM"</f>
        <v>4:00 PM</v>
      </c>
      <c r="BX1213" t="s">
        <v>240</v>
      </c>
      <c r="BY1213">
        <v>0</v>
      </c>
      <c r="BZ1213">
        <v>12</v>
      </c>
      <c r="CA1213" t="s">
        <v>115</v>
      </c>
      <c r="CC1213" t="s">
        <v>11820</v>
      </c>
      <c r="CD1213" t="s">
        <v>2576</v>
      </c>
      <c r="CE1213" t="s">
        <v>2577</v>
      </c>
      <c r="CF1213" t="s">
        <v>128</v>
      </c>
      <c r="CG1213" t="s">
        <v>120</v>
      </c>
      <c r="CH1213" s="3">
        <v>96950</v>
      </c>
      <c r="CI1213" s="4">
        <v>8.64</v>
      </c>
      <c r="CJ1213" s="4">
        <v>10.19</v>
      </c>
      <c r="CK1213" s="4">
        <v>12.96</v>
      </c>
      <c r="CL1213" s="4">
        <v>15.28</v>
      </c>
      <c r="CM1213" t="s">
        <v>136</v>
      </c>
      <c r="CN1213" t="s">
        <v>2585</v>
      </c>
      <c r="CO1213" t="s">
        <v>137</v>
      </c>
      <c r="CQ1213" t="s">
        <v>115</v>
      </c>
      <c r="CR1213" t="s">
        <v>138</v>
      </c>
      <c r="CS1213" t="s">
        <v>139</v>
      </c>
      <c r="CT1213" t="s">
        <v>138</v>
      </c>
      <c r="CU1213" t="s">
        <v>139</v>
      </c>
      <c r="CV1213" t="s">
        <v>138</v>
      </c>
      <c r="CW1213" t="s">
        <v>138</v>
      </c>
      <c r="CX1213" t="s">
        <v>3269</v>
      </c>
      <c r="CY1213" s="10">
        <v>16703223311</v>
      </c>
      <c r="CZ1213" t="s">
        <v>2587</v>
      </c>
      <c r="DA1213" t="s">
        <v>2588</v>
      </c>
      <c r="DB1213" t="s">
        <v>138</v>
      </c>
      <c r="DC1213" t="s">
        <v>115</v>
      </c>
      <c r="DD1213" t="s">
        <v>2589</v>
      </c>
      <c r="DE1213" t="s">
        <v>2590</v>
      </c>
      <c r="DF1213" t="s">
        <v>1176</v>
      </c>
      <c r="DG1213" t="s">
        <v>2591</v>
      </c>
      <c r="DH1213" t="s">
        <v>2592</v>
      </c>
    </row>
    <row r="1214" spans="1:112" ht="14.45" customHeight="1" x14ac:dyDescent="0.25">
      <c r="A1214" t="s">
        <v>13686</v>
      </c>
      <c r="B1214" t="s">
        <v>158</v>
      </c>
      <c r="C1214" s="1">
        <v>45608</v>
      </c>
      <c r="D1214" s="1">
        <v>45678</v>
      </c>
      <c r="E1214" t="s">
        <v>114</v>
      </c>
      <c r="G1214" t="s">
        <v>115</v>
      </c>
      <c r="H1214" t="s">
        <v>115</v>
      </c>
      <c r="I1214" t="s">
        <v>115</v>
      </c>
      <c r="J1214" t="s">
        <v>4422</v>
      </c>
      <c r="L1214" t="s">
        <v>4423</v>
      </c>
      <c r="N1214" t="s">
        <v>119</v>
      </c>
      <c r="O1214" t="s">
        <v>120</v>
      </c>
      <c r="P1214" s="3">
        <v>96950</v>
      </c>
      <c r="Q1214" t="s">
        <v>121</v>
      </c>
      <c r="R1214" t="s">
        <v>1661</v>
      </c>
      <c r="S1214" s="10">
        <v>16707891106</v>
      </c>
      <c r="U1214" t="s">
        <v>1690</v>
      </c>
      <c r="V1214">
        <v>236116</v>
      </c>
      <c r="W1214" t="s">
        <v>123</v>
      </c>
      <c r="Y1214" t="s">
        <v>1691</v>
      </c>
      <c r="Z1214" t="s">
        <v>1692</v>
      </c>
      <c r="AA1214" t="s">
        <v>1693</v>
      </c>
      <c r="AB1214" t="s">
        <v>997</v>
      </c>
      <c r="AC1214" t="s">
        <v>4423</v>
      </c>
      <c r="AE1214" t="s">
        <v>128</v>
      </c>
      <c r="AF1214" t="s">
        <v>120</v>
      </c>
      <c r="AG1214" s="3">
        <v>96950</v>
      </c>
      <c r="AH1214" t="s">
        <v>121</v>
      </c>
      <c r="AI1214" t="s">
        <v>7167</v>
      </c>
      <c r="AJ1214" s="10">
        <v>16707891106</v>
      </c>
      <c r="AL1214" t="s">
        <v>1695</v>
      </c>
      <c r="BD1214" t="str">
        <f>"49-9071.00"</f>
        <v>49-9071.00</v>
      </c>
      <c r="BE1214" t="s">
        <v>169</v>
      </c>
      <c r="BF1214" t="s">
        <v>13687</v>
      </c>
      <c r="BG1214" t="s">
        <v>169</v>
      </c>
      <c r="BH1214">
        <v>10</v>
      </c>
      <c r="BJ1214" s="1">
        <v>45689</v>
      </c>
      <c r="BK1214" s="1">
        <v>46053</v>
      </c>
      <c r="BN1214">
        <v>35</v>
      </c>
      <c r="BO1214">
        <v>0</v>
      </c>
      <c r="BP1214">
        <v>7</v>
      </c>
      <c r="BQ1214">
        <v>7</v>
      </c>
      <c r="BR1214">
        <v>7</v>
      </c>
      <c r="BS1214">
        <v>7</v>
      </c>
      <c r="BT1214">
        <v>7</v>
      </c>
      <c r="BU1214">
        <v>0</v>
      </c>
      <c r="BV1214" t="str">
        <f>"8:00 AM"</f>
        <v>8:00 AM</v>
      </c>
      <c r="BW1214" t="str">
        <f>"4:00 PM"</f>
        <v>4:00 PM</v>
      </c>
      <c r="BX1214" t="s">
        <v>240</v>
      </c>
      <c r="BY1214">
        <v>0</v>
      </c>
      <c r="BZ1214">
        <v>6</v>
      </c>
      <c r="CA1214" t="s">
        <v>115</v>
      </c>
      <c r="CC1214" t="s">
        <v>7169</v>
      </c>
      <c r="CD1214" t="s">
        <v>4423</v>
      </c>
      <c r="CF1214" t="s">
        <v>128</v>
      </c>
      <c r="CG1214" t="s">
        <v>120</v>
      </c>
      <c r="CH1214" s="3">
        <v>96950</v>
      </c>
      <c r="CI1214" s="4">
        <v>9.75</v>
      </c>
      <c r="CJ1214" s="4">
        <v>9.75</v>
      </c>
      <c r="CK1214" s="4">
        <v>14.63</v>
      </c>
      <c r="CL1214" s="4">
        <v>14.63</v>
      </c>
      <c r="CM1214" t="s">
        <v>136</v>
      </c>
      <c r="CO1214" t="s">
        <v>137</v>
      </c>
      <c r="CQ1214" t="s">
        <v>115</v>
      </c>
      <c r="CR1214" t="s">
        <v>138</v>
      </c>
      <c r="CS1214" t="s">
        <v>139</v>
      </c>
      <c r="CT1214" t="s">
        <v>138</v>
      </c>
      <c r="CU1214" t="s">
        <v>139</v>
      </c>
      <c r="CV1214" t="s">
        <v>138</v>
      </c>
      <c r="CW1214" t="s">
        <v>139</v>
      </c>
      <c r="CX1214" t="s">
        <v>4427</v>
      </c>
      <c r="CY1214" s="10">
        <v>16707891106</v>
      </c>
      <c r="CZ1214" t="s">
        <v>1695</v>
      </c>
      <c r="DA1214" t="s">
        <v>451</v>
      </c>
      <c r="DB1214" t="s">
        <v>138</v>
      </c>
      <c r="DC1214" t="s">
        <v>115</v>
      </c>
    </row>
    <row r="1215" spans="1:112" ht="14.45" customHeight="1" x14ac:dyDescent="0.25">
      <c r="A1215" t="s">
        <v>2466</v>
      </c>
      <c r="B1215" t="s">
        <v>142</v>
      </c>
      <c r="C1215" s="1">
        <v>45676</v>
      </c>
      <c r="D1215" s="1">
        <v>45679</v>
      </c>
      <c r="E1215" t="s">
        <v>114</v>
      </c>
      <c r="G1215" t="s">
        <v>115</v>
      </c>
      <c r="H1215" t="s">
        <v>115</v>
      </c>
      <c r="I1215" t="s">
        <v>115</v>
      </c>
      <c r="J1215" t="s">
        <v>2467</v>
      </c>
      <c r="K1215" t="s">
        <v>2468</v>
      </c>
      <c r="L1215" t="s">
        <v>2469</v>
      </c>
      <c r="N1215" t="s">
        <v>119</v>
      </c>
      <c r="O1215" t="s">
        <v>120</v>
      </c>
      <c r="P1215" s="3">
        <v>96950</v>
      </c>
      <c r="Q1215" t="s">
        <v>121</v>
      </c>
      <c r="S1215" s="10">
        <v>16702345900</v>
      </c>
      <c r="T1215">
        <v>266</v>
      </c>
      <c r="U1215" t="s">
        <v>2470</v>
      </c>
      <c r="V1215">
        <v>721110</v>
      </c>
      <c r="W1215" t="s">
        <v>123</v>
      </c>
      <c r="Y1215" t="s">
        <v>2471</v>
      </c>
      <c r="Z1215" t="s">
        <v>2472</v>
      </c>
      <c r="AB1215" t="s">
        <v>2473</v>
      </c>
      <c r="AC1215" t="s">
        <v>2469</v>
      </c>
      <c r="AE1215" t="s">
        <v>119</v>
      </c>
      <c r="AF1215" t="s">
        <v>120</v>
      </c>
      <c r="AG1215" s="3">
        <v>96950</v>
      </c>
      <c r="AH1215" t="s">
        <v>121</v>
      </c>
      <c r="AJ1215" s="10">
        <v>16702345900</v>
      </c>
      <c r="AK1215">
        <v>266</v>
      </c>
      <c r="AL1215" t="s">
        <v>2474</v>
      </c>
      <c r="BD1215" t="str">
        <f>"49-9071.00"</f>
        <v>49-9071.00</v>
      </c>
      <c r="BE1215" t="s">
        <v>169</v>
      </c>
      <c r="BF1215" t="s">
        <v>2475</v>
      </c>
      <c r="BG1215" t="s">
        <v>2476</v>
      </c>
      <c r="BH1215">
        <v>2</v>
      </c>
      <c r="BJ1215" s="1">
        <v>45839</v>
      </c>
      <c r="BK1215" s="1">
        <v>46203</v>
      </c>
      <c r="BN1215">
        <v>40</v>
      </c>
      <c r="BO1215">
        <v>0</v>
      </c>
      <c r="BP1215">
        <v>8</v>
      </c>
      <c r="BQ1215">
        <v>8</v>
      </c>
      <c r="BR1215">
        <v>8</v>
      </c>
      <c r="BS1215">
        <v>8</v>
      </c>
      <c r="BT1215">
        <v>8</v>
      </c>
      <c r="BU1215">
        <v>0</v>
      </c>
      <c r="BV1215" t="str">
        <f>"8:00 AM"</f>
        <v>8:00 AM</v>
      </c>
      <c r="BW1215" t="str">
        <f>"5:00 PM"</f>
        <v>5:00 PM</v>
      </c>
      <c r="BX1215" t="s">
        <v>133</v>
      </c>
      <c r="BY1215">
        <v>0</v>
      </c>
      <c r="BZ1215">
        <v>12</v>
      </c>
      <c r="CA1215" t="s">
        <v>115</v>
      </c>
      <c r="CC1215" t="s">
        <v>191</v>
      </c>
      <c r="CD1215" t="s">
        <v>2477</v>
      </c>
      <c r="CF1215" t="s">
        <v>119</v>
      </c>
      <c r="CG1215" t="s">
        <v>120</v>
      </c>
      <c r="CH1215" s="3">
        <v>96950</v>
      </c>
      <c r="CI1215" s="4">
        <v>9.75</v>
      </c>
      <c r="CJ1215" s="4">
        <v>9.75</v>
      </c>
      <c r="CK1215" s="4">
        <v>14.62</v>
      </c>
      <c r="CL1215" s="4">
        <v>14.62</v>
      </c>
      <c r="CM1215" t="s">
        <v>136</v>
      </c>
      <c r="CO1215" t="s">
        <v>137</v>
      </c>
      <c r="CQ1215" t="s">
        <v>115</v>
      </c>
      <c r="CR1215" t="s">
        <v>138</v>
      </c>
      <c r="CS1215" t="s">
        <v>139</v>
      </c>
      <c r="CT1215" t="s">
        <v>138</v>
      </c>
      <c r="CU1215" t="s">
        <v>139</v>
      </c>
      <c r="CV1215" t="s">
        <v>138</v>
      </c>
      <c r="CW1215" t="s">
        <v>139</v>
      </c>
      <c r="CX1215" t="s">
        <v>2478</v>
      </c>
      <c r="CY1215" s="10">
        <v>16702345900</v>
      </c>
      <c r="CZ1215" t="s">
        <v>2479</v>
      </c>
      <c r="DA1215" t="s">
        <v>139</v>
      </c>
      <c r="DB1215" t="s">
        <v>138</v>
      </c>
      <c r="DC1215" t="s">
        <v>115</v>
      </c>
    </row>
    <row r="1216" spans="1:112" ht="14.45" customHeight="1" x14ac:dyDescent="0.25">
      <c r="A1216" t="s">
        <v>3086</v>
      </c>
      <c r="B1216" t="s">
        <v>158</v>
      </c>
      <c r="C1216" s="1">
        <v>45628</v>
      </c>
      <c r="D1216" s="1">
        <v>45679</v>
      </c>
      <c r="E1216" t="s">
        <v>114</v>
      </c>
      <c r="G1216" t="s">
        <v>115</v>
      </c>
      <c r="H1216" t="s">
        <v>115</v>
      </c>
      <c r="I1216" t="s">
        <v>115</v>
      </c>
      <c r="J1216" t="s">
        <v>318</v>
      </c>
      <c r="K1216" t="s">
        <v>319</v>
      </c>
      <c r="L1216" t="s">
        <v>320</v>
      </c>
      <c r="M1216" t="s">
        <v>321</v>
      </c>
      <c r="N1216" t="s">
        <v>128</v>
      </c>
      <c r="O1216" t="s">
        <v>120</v>
      </c>
      <c r="P1216" s="3">
        <v>96950</v>
      </c>
      <c r="Q1216" t="s">
        <v>121</v>
      </c>
      <c r="S1216" s="10">
        <v>16702336927</v>
      </c>
      <c r="U1216" t="s">
        <v>322</v>
      </c>
      <c r="V1216">
        <v>23622</v>
      </c>
      <c r="W1216" t="s">
        <v>123</v>
      </c>
      <c r="Y1216" t="s">
        <v>323</v>
      </c>
      <c r="Z1216" t="s">
        <v>324</v>
      </c>
      <c r="AA1216" t="s">
        <v>325</v>
      </c>
      <c r="AB1216" t="s">
        <v>126</v>
      </c>
      <c r="AC1216" t="s">
        <v>320</v>
      </c>
      <c r="AD1216" t="s">
        <v>321</v>
      </c>
      <c r="AE1216" t="s">
        <v>128</v>
      </c>
      <c r="AF1216" t="s">
        <v>120</v>
      </c>
      <c r="AG1216" s="3">
        <v>96950</v>
      </c>
      <c r="AH1216" t="s">
        <v>121</v>
      </c>
      <c r="AJ1216" s="10">
        <v>16702336927</v>
      </c>
      <c r="AL1216" t="s">
        <v>326</v>
      </c>
      <c r="BD1216" t="str">
        <f>"49-9071.00"</f>
        <v>49-9071.00</v>
      </c>
      <c r="BE1216" t="s">
        <v>169</v>
      </c>
      <c r="BF1216" t="s">
        <v>2425</v>
      </c>
      <c r="BG1216" t="s">
        <v>661</v>
      </c>
      <c r="BH1216">
        <v>15</v>
      </c>
      <c r="BJ1216" s="1">
        <v>45748</v>
      </c>
      <c r="BK1216" s="1">
        <v>46112</v>
      </c>
      <c r="BN1216">
        <v>35</v>
      </c>
      <c r="BO1216">
        <v>0</v>
      </c>
      <c r="BP1216">
        <v>7</v>
      </c>
      <c r="BQ1216">
        <v>7</v>
      </c>
      <c r="BR1216">
        <v>7</v>
      </c>
      <c r="BS1216">
        <v>7</v>
      </c>
      <c r="BT1216">
        <v>7</v>
      </c>
      <c r="BU1216">
        <v>0</v>
      </c>
      <c r="BV1216" t="str">
        <f>"7:30 AM"</f>
        <v>7:30 AM</v>
      </c>
      <c r="BW1216" t="str">
        <f>"3:30 PM"</f>
        <v>3:30 PM</v>
      </c>
      <c r="BX1216" t="s">
        <v>133</v>
      </c>
      <c r="BY1216">
        <v>0</v>
      </c>
      <c r="BZ1216">
        <v>24</v>
      </c>
      <c r="CA1216" t="s">
        <v>115</v>
      </c>
      <c r="CC1216" s="2" t="s">
        <v>3087</v>
      </c>
      <c r="CD1216" t="s">
        <v>320</v>
      </c>
      <c r="CF1216" t="s">
        <v>128</v>
      </c>
      <c r="CG1216" t="s">
        <v>120</v>
      </c>
      <c r="CH1216" s="3">
        <v>96950</v>
      </c>
      <c r="CI1216" s="4">
        <v>9.75</v>
      </c>
      <c r="CJ1216" s="4">
        <v>9.75</v>
      </c>
      <c r="CK1216" s="4">
        <v>14.63</v>
      </c>
      <c r="CL1216" s="4">
        <v>14.63</v>
      </c>
      <c r="CM1216" t="s">
        <v>136</v>
      </c>
      <c r="CO1216" t="s">
        <v>137</v>
      </c>
      <c r="CQ1216" t="s">
        <v>115</v>
      </c>
      <c r="CR1216" t="s">
        <v>138</v>
      </c>
      <c r="CS1216" t="s">
        <v>139</v>
      </c>
      <c r="CT1216" t="s">
        <v>138</v>
      </c>
      <c r="CU1216" t="s">
        <v>139</v>
      </c>
      <c r="CV1216" t="s">
        <v>138</v>
      </c>
      <c r="CW1216" t="s">
        <v>139</v>
      </c>
      <c r="CX1216" t="s">
        <v>1122</v>
      </c>
      <c r="CY1216" s="10">
        <v>16702336927</v>
      </c>
      <c r="CZ1216" t="s">
        <v>326</v>
      </c>
      <c r="DA1216" t="s">
        <v>139</v>
      </c>
      <c r="DB1216" t="s">
        <v>138</v>
      </c>
      <c r="DC1216" t="s">
        <v>115</v>
      </c>
    </row>
    <row r="1217" spans="1:112" ht="14.45" customHeight="1" x14ac:dyDescent="0.25">
      <c r="A1217" t="s">
        <v>7453</v>
      </c>
      <c r="B1217" t="s">
        <v>248</v>
      </c>
      <c r="C1217" s="1">
        <v>45634</v>
      </c>
      <c r="D1217" s="1">
        <v>45679</v>
      </c>
      <c r="E1217" t="s">
        <v>210</v>
      </c>
      <c r="F1217" s="1">
        <v>45765</v>
      </c>
      <c r="G1217" t="s">
        <v>115</v>
      </c>
      <c r="H1217" t="s">
        <v>115</v>
      </c>
      <c r="I1217" t="s">
        <v>115</v>
      </c>
      <c r="J1217" t="s">
        <v>4256</v>
      </c>
      <c r="K1217" t="s">
        <v>4257</v>
      </c>
      <c r="L1217" t="s">
        <v>4258</v>
      </c>
      <c r="M1217" t="s">
        <v>4259</v>
      </c>
      <c r="N1217" t="s">
        <v>128</v>
      </c>
      <c r="O1217" t="s">
        <v>120</v>
      </c>
      <c r="P1217" s="3">
        <v>96950</v>
      </c>
      <c r="Q1217" t="s">
        <v>121</v>
      </c>
      <c r="S1217" s="10">
        <v>16702353285</v>
      </c>
      <c r="U1217" t="s">
        <v>4260</v>
      </c>
      <c r="V1217">
        <v>81111</v>
      </c>
      <c r="W1217" t="s">
        <v>123</v>
      </c>
      <c r="Y1217" t="s">
        <v>4261</v>
      </c>
      <c r="Z1217" t="s">
        <v>4262</v>
      </c>
      <c r="AA1217" t="s">
        <v>645</v>
      </c>
      <c r="AB1217" t="s">
        <v>4263</v>
      </c>
      <c r="AC1217" t="s">
        <v>4258</v>
      </c>
      <c r="AD1217" t="s">
        <v>4259</v>
      </c>
      <c r="AE1217" t="s">
        <v>128</v>
      </c>
      <c r="AF1217" t="s">
        <v>120</v>
      </c>
      <c r="AG1217" s="3">
        <v>96950</v>
      </c>
      <c r="AH1217" t="s">
        <v>121</v>
      </c>
      <c r="AJ1217" s="10">
        <v>16702353285</v>
      </c>
      <c r="AL1217" t="s">
        <v>4264</v>
      </c>
      <c r="BD1217" t="str">
        <f>"49-3023.00"</f>
        <v>49-3023.00</v>
      </c>
      <c r="BE1217" t="s">
        <v>2122</v>
      </c>
      <c r="BF1217" t="s">
        <v>7454</v>
      </c>
      <c r="BG1217" t="s">
        <v>1262</v>
      </c>
      <c r="BH1217">
        <v>3</v>
      </c>
      <c r="BI1217">
        <v>3</v>
      </c>
      <c r="BJ1217" s="1">
        <v>45767</v>
      </c>
      <c r="BK1217" s="1">
        <v>46131</v>
      </c>
      <c r="BL1217" s="1">
        <v>45767</v>
      </c>
      <c r="BM1217" s="1">
        <v>46131</v>
      </c>
      <c r="BN1217">
        <v>40</v>
      </c>
      <c r="BO1217">
        <v>0</v>
      </c>
      <c r="BP1217">
        <v>8</v>
      </c>
      <c r="BQ1217">
        <v>8</v>
      </c>
      <c r="BR1217">
        <v>8</v>
      </c>
      <c r="BS1217">
        <v>8</v>
      </c>
      <c r="BT1217">
        <v>8</v>
      </c>
      <c r="BU1217">
        <v>0</v>
      </c>
      <c r="BV1217" t="str">
        <f>"8:00 AM"</f>
        <v>8:00 AM</v>
      </c>
      <c r="BW1217" t="str">
        <f>"5:00 PM"</f>
        <v>5:00 PM</v>
      </c>
      <c r="BX1217" t="s">
        <v>133</v>
      </c>
      <c r="BY1217">
        <v>0</v>
      </c>
      <c r="BZ1217">
        <v>12</v>
      </c>
      <c r="CA1217" t="s">
        <v>115</v>
      </c>
      <c r="CC1217" t="s">
        <v>224</v>
      </c>
      <c r="CD1217" t="s">
        <v>4258</v>
      </c>
      <c r="CE1217" t="s">
        <v>4259</v>
      </c>
      <c r="CF1217" t="s">
        <v>128</v>
      </c>
      <c r="CG1217" t="s">
        <v>120</v>
      </c>
      <c r="CH1217" s="3">
        <v>96950</v>
      </c>
      <c r="CI1217" s="4">
        <v>11.01</v>
      </c>
      <c r="CJ1217" s="4">
        <v>11.01</v>
      </c>
      <c r="CK1217" s="4">
        <v>16.52</v>
      </c>
      <c r="CL1217" s="4">
        <v>16.52</v>
      </c>
      <c r="CM1217" t="s">
        <v>136</v>
      </c>
      <c r="CN1217" t="s">
        <v>224</v>
      </c>
      <c r="CO1217" t="s">
        <v>137</v>
      </c>
      <c r="CQ1217" t="s">
        <v>115</v>
      </c>
      <c r="CR1217" t="s">
        <v>138</v>
      </c>
      <c r="CS1217" t="s">
        <v>139</v>
      </c>
      <c r="CT1217" t="s">
        <v>138</v>
      </c>
      <c r="CU1217" t="s">
        <v>139</v>
      </c>
      <c r="CV1217" t="s">
        <v>138</v>
      </c>
      <c r="CW1217" t="s">
        <v>139</v>
      </c>
      <c r="CX1217" t="s">
        <v>1432</v>
      </c>
      <c r="CY1217" s="10">
        <v>16702353285</v>
      </c>
      <c r="CZ1217" t="s">
        <v>4264</v>
      </c>
      <c r="DA1217" t="s">
        <v>139</v>
      </c>
      <c r="DB1217" t="s">
        <v>138</v>
      </c>
      <c r="DC1217" t="s">
        <v>115</v>
      </c>
      <c r="DD1217" t="s">
        <v>4261</v>
      </c>
      <c r="DE1217" t="s">
        <v>4262</v>
      </c>
      <c r="DF1217" t="s">
        <v>276</v>
      </c>
      <c r="DG1217" t="s">
        <v>4256</v>
      </c>
      <c r="DH1217" t="s">
        <v>4264</v>
      </c>
    </row>
    <row r="1218" spans="1:112" ht="14.45" customHeight="1" x14ac:dyDescent="0.25">
      <c r="A1218" t="s">
        <v>10155</v>
      </c>
      <c r="B1218" t="s">
        <v>248</v>
      </c>
      <c r="C1218" s="1">
        <v>45634</v>
      </c>
      <c r="D1218" s="1">
        <v>45679</v>
      </c>
      <c r="E1218" t="s">
        <v>210</v>
      </c>
      <c r="F1218" s="1">
        <v>45760</v>
      </c>
      <c r="G1218" t="s">
        <v>115</v>
      </c>
      <c r="H1218" t="s">
        <v>115</v>
      </c>
      <c r="I1218" t="s">
        <v>115</v>
      </c>
      <c r="J1218" t="s">
        <v>1156</v>
      </c>
      <c r="K1218" t="s">
        <v>4509</v>
      </c>
      <c r="L1218" t="s">
        <v>1158</v>
      </c>
      <c r="N1218" t="s">
        <v>128</v>
      </c>
      <c r="O1218" t="s">
        <v>120</v>
      </c>
      <c r="P1218" s="3">
        <v>96950</v>
      </c>
      <c r="Q1218" t="s">
        <v>121</v>
      </c>
      <c r="S1218" s="10">
        <v>16702347873</v>
      </c>
      <c r="U1218" t="s">
        <v>1159</v>
      </c>
      <c r="V1218">
        <v>56132</v>
      </c>
      <c r="W1218" t="s">
        <v>123</v>
      </c>
      <c r="Y1218" t="s">
        <v>1160</v>
      </c>
      <c r="Z1218" t="s">
        <v>1161</v>
      </c>
      <c r="AA1218" t="s">
        <v>1162</v>
      </c>
      <c r="AB1218" t="s">
        <v>126</v>
      </c>
      <c r="AC1218" t="s">
        <v>1158</v>
      </c>
      <c r="AE1218" t="s">
        <v>128</v>
      </c>
      <c r="AF1218" t="s">
        <v>120</v>
      </c>
      <c r="AG1218" s="3">
        <v>96950</v>
      </c>
      <c r="AH1218" t="s">
        <v>121</v>
      </c>
      <c r="AJ1218" s="10">
        <v>16702347873</v>
      </c>
      <c r="AL1218" t="s">
        <v>1163</v>
      </c>
      <c r="BD1218" t="str">
        <f>"49-9071.00"</f>
        <v>49-9071.00</v>
      </c>
      <c r="BE1218" t="s">
        <v>169</v>
      </c>
      <c r="BF1218" t="s">
        <v>4511</v>
      </c>
      <c r="BG1218" t="s">
        <v>4512</v>
      </c>
      <c r="BH1218">
        <v>6</v>
      </c>
      <c r="BI1218">
        <v>6</v>
      </c>
      <c r="BJ1218" s="1">
        <v>45762</v>
      </c>
      <c r="BK1218" s="1">
        <v>46126</v>
      </c>
      <c r="BL1218" s="1">
        <v>45762</v>
      </c>
      <c r="BM1218" s="1">
        <v>46126</v>
      </c>
      <c r="BN1218">
        <v>35</v>
      </c>
      <c r="BO1218">
        <v>0</v>
      </c>
      <c r="BP1218">
        <v>7</v>
      </c>
      <c r="BQ1218">
        <v>7</v>
      </c>
      <c r="BR1218">
        <v>7</v>
      </c>
      <c r="BS1218">
        <v>7</v>
      </c>
      <c r="BT1218">
        <v>7</v>
      </c>
      <c r="BU1218">
        <v>0</v>
      </c>
      <c r="BV1218" t="str">
        <f>"8:00 AM"</f>
        <v>8:00 AM</v>
      </c>
      <c r="BW1218" t="str">
        <f>"4:00 PM"</f>
        <v>4:00 PM</v>
      </c>
      <c r="BX1218" t="s">
        <v>133</v>
      </c>
      <c r="BY1218">
        <v>0</v>
      </c>
      <c r="BZ1218">
        <v>12</v>
      </c>
      <c r="CA1218" t="s">
        <v>115</v>
      </c>
      <c r="CC1218" t="s">
        <v>10156</v>
      </c>
      <c r="CD1218" t="s">
        <v>1167</v>
      </c>
      <c r="CF1218" t="s">
        <v>128</v>
      </c>
      <c r="CG1218" t="s">
        <v>120</v>
      </c>
      <c r="CH1218" s="3">
        <v>96950</v>
      </c>
      <c r="CI1218" s="4">
        <v>9.75</v>
      </c>
      <c r="CJ1218" s="4">
        <v>9.75</v>
      </c>
      <c r="CK1218" s="4">
        <v>14.63</v>
      </c>
      <c r="CL1218" s="4">
        <v>14.63</v>
      </c>
      <c r="CM1218" t="s">
        <v>136</v>
      </c>
      <c r="CO1218" t="s">
        <v>137</v>
      </c>
      <c r="CQ1218" t="s">
        <v>115</v>
      </c>
      <c r="CR1218" t="s">
        <v>138</v>
      </c>
      <c r="CS1218" t="s">
        <v>139</v>
      </c>
      <c r="CT1218" t="s">
        <v>138</v>
      </c>
      <c r="CU1218" t="s">
        <v>139</v>
      </c>
      <c r="CV1218" t="s">
        <v>138</v>
      </c>
      <c r="CW1218" t="s">
        <v>139</v>
      </c>
      <c r="CX1218" t="s">
        <v>1079</v>
      </c>
      <c r="CY1218" s="10">
        <v>16702347873</v>
      </c>
      <c r="CZ1218" t="s">
        <v>1163</v>
      </c>
      <c r="DA1218" t="s">
        <v>417</v>
      </c>
      <c r="DB1218" t="s">
        <v>138</v>
      </c>
      <c r="DC1218" t="s">
        <v>115</v>
      </c>
    </row>
    <row r="1219" spans="1:112" ht="14.45" customHeight="1" x14ac:dyDescent="0.25">
      <c r="A1219" t="s">
        <v>11013</v>
      </c>
      <c r="B1219" t="s">
        <v>113</v>
      </c>
      <c r="C1219" s="1">
        <v>45629</v>
      </c>
      <c r="D1219" s="1">
        <v>45679</v>
      </c>
      <c r="E1219" t="s">
        <v>114</v>
      </c>
      <c r="G1219" t="s">
        <v>115</v>
      </c>
      <c r="H1219" t="s">
        <v>115</v>
      </c>
      <c r="I1219" t="s">
        <v>115</v>
      </c>
      <c r="J1219" t="s">
        <v>11014</v>
      </c>
      <c r="K1219" t="s">
        <v>11015</v>
      </c>
      <c r="L1219" t="s">
        <v>11016</v>
      </c>
      <c r="M1219" t="s">
        <v>11017</v>
      </c>
      <c r="N1219" t="s">
        <v>119</v>
      </c>
      <c r="O1219" t="s">
        <v>120</v>
      </c>
      <c r="P1219" s="3">
        <v>96950</v>
      </c>
      <c r="Q1219" t="s">
        <v>121</v>
      </c>
      <c r="S1219" s="10">
        <v>16702870621</v>
      </c>
      <c r="U1219" t="s">
        <v>11018</v>
      </c>
      <c r="V1219">
        <v>624410</v>
      </c>
      <c r="W1219" t="s">
        <v>123</v>
      </c>
      <c r="Y1219" t="s">
        <v>11019</v>
      </c>
      <c r="Z1219" t="s">
        <v>11020</v>
      </c>
      <c r="AA1219" t="s">
        <v>11021</v>
      </c>
      <c r="AB1219" t="s">
        <v>235</v>
      </c>
      <c r="AC1219" t="s">
        <v>11022</v>
      </c>
      <c r="AD1219" t="s">
        <v>11017</v>
      </c>
      <c r="AE1219" t="s">
        <v>119</v>
      </c>
      <c r="AF1219" t="s">
        <v>120</v>
      </c>
      <c r="AG1219" s="3">
        <v>96950</v>
      </c>
      <c r="AH1219" t="s">
        <v>121</v>
      </c>
      <c r="AJ1219" s="10">
        <v>16702870621</v>
      </c>
      <c r="AL1219" t="s">
        <v>11023</v>
      </c>
      <c r="BD1219" t="str">
        <f>"39-9011.00"</f>
        <v>39-9011.00</v>
      </c>
      <c r="BE1219" t="s">
        <v>538</v>
      </c>
      <c r="BF1219" t="s">
        <v>11024</v>
      </c>
      <c r="BG1219" t="s">
        <v>11025</v>
      </c>
      <c r="BH1219">
        <v>2</v>
      </c>
      <c r="BJ1219" s="1">
        <v>45747</v>
      </c>
      <c r="BK1219" s="1">
        <v>46111</v>
      </c>
      <c r="BN1219">
        <v>40</v>
      </c>
      <c r="BO1219">
        <v>0</v>
      </c>
      <c r="BP1219">
        <v>8</v>
      </c>
      <c r="BQ1219">
        <v>8</v>
      </c>
      <c r="BR1219">
        <v>8</v>
      </c>
      <c r="BS1219">
        <v>8</v>
      </c>
      <c r="BT1219">
        <v>8</v>
      </c>
      <c r="BU1219">
        <v>0</v>
      </c>
      <c r="BV1219" t="str">
        <f>"8:00 AM"</f>
        <v>8:00 AM</v>
      </c>
      <c r="BW1219" t="str">
        <f>"5:00 PM"</f>
        <v>5:00 PM</v>
      </c>
      <c r="BX1219" t="s">
        <v>133</v>
      </c>
      <c r="BY1219">
        <v>0</v>
      </c>
      <c r="BZ1219">
        <v>12</v>
      </c>
      <c r="CA1219" t="s">
        <v>115</v>
      </c>
      <c r="CC1219" t="s">
        <v>11026</v>
      </c>
      <c r="CD1219" t="s">
        <v>11016</v>
      </c>
      <c r="CE1219" t="s">
        <v>139</v>
      </c>
      <c r="CF1219" t="s">
        <v>119</v>
      </c>
      <c r="CG1219" t="s">
        <v>120</v>
      </c>
      <c r="CH1219" s="3">
        <v>96950</v>
      </c>
      <c r="CI1219" s="4">
        <v>7.81</v>
      </c>
      <c r="CJ1219" s="4">
        <v>7.81</v>
      </c>
      <c r="CK1219" s="4">
        <v>11.72</v>
      </c>
      <c r="CL1219" s="4">
        <v>11.72</v>
      </c>
      <c r="CM1219" t="s">
        <v>136</v>
      </c>
      <c r="CN1219" t="s">
        <v>139</v>
      </c>
      <c r="CO1219" t="s">
        <v>137</v>
      </c>
      <c r="CQ1219" t="s">
        <v>115</v>
      </c>
      <c r="CR1219" t="s">
        <v>138</v>
      </c>
      <c r="CS1219" t="s">
        <v>139</v>
      </c>
      <c r="CT1219" t="s">
        <v>138</v>
      </c>
      <c r="CU1219" t="s">
        <v>139</v>
      </c>
      <c r="CV1219" t="s">
        <v>138</v>
      </c>
      <c r="CW1219" t="s">
        <v>139</v>
      </c>
      <c r="CX1219" t="s">
        <v>416</v>
      </c>
      <c r="CY1219" s="10">
        <v>16702870621</v>
      </c>
      <c r="CZ1219" t="s">
        <v>11023</v>
      </c>
      <c r="DA1219" t="s">
        <v>417</v>
      </c>
      <c r="DB1219" t="s">
        <v>138</v>
      </c>
      <c r="DC1219" t="s">
        <v>115</v>
      </c>
      <c r="DD1219" t="s">
        <v>2127</v>
      </c>
      <c r="DE1219" t="s">
        <v>2128</v>
      </c>
      <c r="DF1219" t="s">
        <v>420</v>
      </c>
      <c r="DG1219" t="s">
        <v>421</v>
      </c>
      <c r="DH1219" t="s">
        <v>422</v>
      </c>
    </row>
    <row r="1220" spans="1:112" ht="14.45" customHeight="1" x14ac:dyDescent="0.25">
      <c r="A1220" t="s">
        <v>13646</v>
      </c>
      <c r="B1220" t="s">
        <v>248</v>
      </c>
      <c r="C1220" s="1">
        <v>45622</v>
      </c>
      <c r="D1220" s="1">
        <v>45679</v>
      </c>
      <c r="E1220" t="s">
        <v>114</v>
      </c>
      <c r="G1220" t="s">
        <v>115</v>
      </c>
      <c r="H1220" t="s">
        <v>115</v>
      </c>
      <c r="I1220" t="s">
        <v>115</v>
      </c>
      <c r="J1220" t="s">
        <v>10582</v>
      </c>
      <c r="K1220" t="s">
        <v>7907</v>
      </c>
      <c r="L1220" t="s">
        <v>7908</v>
      </c>
      <c r="M1220" t="s">
        <v>10583</v>
      </c>
      <c r="N1220" t="s">
        <v>119</v>
      </c>
      <c r="O1220" t="s">
        <v>120</v>
      </c>
      <c r="P1220" s="3">
        <v>96950</v>
      </c>
      <c r="Q1220" t="s">
        <v>121</v>
      </c>
      <c r="S1220" s="10">
        <v>16702352375</v>
      </c>
      <c r="U1220" t="s">
        <v>7910</v>
      </c>
      <c r="V1220">
        <v>236115</v>
      </c>
      <c r="W1220" t="s">
        <v>123</v>
      </c>
      <c r="Y1220" t="s">
        <v>7911</v>
      </c>
      <c r="Z1220" t="s">
        <v>7912</v>
      </c>
      <c r="AA1220" t="s">
        <v>10584</v>
      </c>
      <c r="AB1220" t="s">
        <v>12364</v>
      </c>
      <c r="AC1220" t="s">
        <v>7908</v>
      </c>
      <c r="AD1220" t="s">
        <v>10583</v>
      </c>
      <c r="AE1220" t="s">
        <v>119</v>
      </c>
      <c r="AF1220" t="s">
        <v>120</v>
      </c>
      <c r="AG1220" s="3">
        <v>96950</v>
      </c>
      <c r="AH1220" t="s">
        <v>121</v>
      </c>
      <c r="AJ1220" s="10">
        <v>16702352375</v>
      </c>
      <c r="AL1220" t="s">
        <v>7914</v>
      </c>
      <c r="BD1220" t="str">
        <f>"49-9071.00"</f>
        <v>49-9071.00</v>
      </c>
      <c r="BE1220" t="s">
        <v>169</v>
      </c>
      <c r="BF1220" t="s">
        <v>12365</v>
      </c>
      <c r="BG1220" t="s">
        <v>169</v>
      </c>
      <c r="BH1220">
        <v>10</v>
      </c>
      <c r="BI1220">
        <v>10</v>
      </c>
      <c r="BJ1220" s="1">
        <v>45688</v>
      </c>
      <c r="BK1220" s="1">
        <v>46052</v>
      </c>
      <c r="BL1220" s="1">
        <v>45688</v>
      </c>
      <c r="BM1220" s="1">
        <v>46052</v>
      </c>
      <c r="BN1220">
        <v>35</v>
      </c>
      <c r="BO1220">
        <v>0</v>
      </c>
      <c r="BP1220">
        <v>7</v>
      </c>
      <c r="BQ1220">
        <v>7</v>
      </c>
      <c r="BR1220">
        <v>7</v>
      </c>
      <c r="BS1220">
        <v>7</v>
      </c>
      <c r="BT1220">
        <v>7</v>
      </c>
      <c r="BU1220">
        <v>0</v>
      </c>
      <c r="BV1220" t="str">
        <f>"8:00 AM"</f>
        <v>8:00 AM</v>
      </c>
      <c r="BW1220" t="str">
        <f>"4:00 PM"</f>
        <v>4:00 PM</v>
      </c>
      <c r="BX1220" t="s">
        <v>133</v>
      </c>
      <c r="BY1220">
        <v>0</v>
      </c>
      <c r="BZ1220">
        <v>24</v>
      </c>
      <c r="CA1220" t="s">
        <v>115</v>
      </c>
      <c r="CC1220" t="s">
        <v>13647</v>
      </c>
      <c r="CD1220" t="s">
        <v>12366</v>
      </c>
      <c r="CE1220" t="s">
        <v>139</v>
      </c>
      <c r="CF1220" t="s">
        <v>119</v>
      </c>
      <c r="CG1220" t="s">
        <v>120</v>
      </c>
      <c r="CH1220" s="3">
        <v>96950</v>
      </c>
      <c r="CI1220" s="4">
        <v>9.75</v>
      </c>
      <c r="CJ1220" s="4">
        <v>9.75</v>
      </c>
      <c r="CK1220" s="4">
        <v>14.63</v>
      </c>
      <c r="CL1220" s="4">
        <v>14.63</v>
      </c>
      <c r="CM1220" t="s">
        <v>136</v>
      </c>
      <c r="CN1220" t="s">
        <v>139</v>
      </c>
      <c r="CO1220" t="s">
        <v>137</v>
      </c>
      <c r="CQ1220" t="s">
        <v>115</v>
      </c>
      <c r="CR1220" t="s">
        <v>138</v>
      </c>
      <c r="CS1220" t="s">
        <v>139</v>
      </c>
      <c r="CT1220" t="s">
        <v>138</v>
      </c>
      <c r="CU1220" t="s">
        <v>139</v>
      </c>
      <c r="CV1220" t="s">
        <v>138</v>
      </c>
      <c r="CW1220" t="s">
        <v>139</v>
      </c>
      <c r="CX1220" t="s">
        <v>416</v>
      </c>
      <c r="CY1220" s="10">
        <v>16702352375</v>
      </c>
      <c r="CZ1220" t="s">
        <v>7914</v>
      </c>
      <c r="DA1220" t="s">
        <v>417</v>
      </c>
      <c r="DB1220" t="s">
        <v>138</v>
      </c>
      <c r="DC1220" t="s">
        <v>115</v>
      </c>
      <c r="DD1220" t="s">
        <v>418</v>
      </c>
      <c r="DE1220" t="s">
        <v>419</v>
      </c>
      <c r="DF1220" t="s">
        <v>420</v>
      </c>
      <c r="DG1220" t="s">
        <v>421</v>
      </c>
      <c r="DH1220" t="s">
        <v>422</v>
      </c>
    </row>
    <row r="1221" spans="1:112" ht="14.45" customHeight="1" x14ac:dyDescent="0.25">
      <c r="A1221" t="s">
        <v>2444</v>
      </c>
      <c r="B1221" t="s">
        <v>248</v>
      </c>
      <c r="C1221" s="1">
        <v>45635</v>
      </c>
      <c r="D1221" s="1">
        <v>45680</v>
      </c>
      <c r="E1221" t="s">
        <v>114</v>
      </c>
      <c r="G1221" t="s">
        <v>115</v>
      </c>
      <c r="H1221" t="s">
        <v>115</v>
      </c>
      <c r="I1221" t="s">
        <v>115</v>
      </c>
      <c r="J1221" t="s">
        <v>1067</v>
      </c>
      <c r="K1221" t="s">
        <v>2445</v>
      </c>
      <c r="L1221" t="s">
        <v>1069</v>
      </c>
      <c r="N1221" t="s">
        <v>119</v>
      </c>
      <c r="O1221" t="s">
        <v>120</v>
      </c>
      <c r="P1221" s="3">
        <v>96950</v>
      </c>
      <c r="Q1221" t="s">
        <v>121</v>
      </c>
      <c r="S1221" s="10">
        <v>16702356129</v>
      </c>
      <c r="U1221" t="s">
        <v>1070</v>
      </c>
      <c r="V1221">
        <v>812112</v>
      </c>
      <c r="W1221" t="s">
        <v>123</v>
      </c>
      <c r="Y1221" t="s">
        <v>1071</v>
      </c>
      <c r="Z1221" t="s">
        <v>1072</v>
      </c>
      <c r="AA1221" t="s">
        <v>1073</v>
      </c>
      <c r="AB1221" t="s">
        <v>754</v>
      </c>
      <c r="AC1221" t="s">
        <v>1069</v>
      </c>
      <c r="AE1221" t="s">
        <v>119</v>
      </c>
      <c r="AF1221" t="s">
        <v>120</v>
      </c>
      <c r="AG1221" s="3">
        <v>96950</v>
      </c>
      <c r="AH1221" t="s">
        <v>121</v>
      </c>
      <c r="AJ1221" s="10">
        <v>16702356129</v>
      </c>
      <c r="AL1221" t="s">
        <v>1080</v>
      </c>
      <c r="BD1221" t="str">
        <f>"39-5012.00"</f>
        <v>39-5012.00</v>
      </c>
      <c r="BE1221" t="s">
        <v>1772</v>
      </c>
      <c r="BF1221" t="s">
        <v>2446</v>
      </c>
      <c r="BG1221" t="s">
        <v>2447</v>
      </c>
      <c r="BH1221">
        <v>7</v>
      </c>
      <c r="BI1221">
        <v>7</v>
      </c>
      <c r="BJ1221" s="1">
        <v>45748</v>
      </c>
      <c r="BK1221" s="1">
        <v>46112</v>
      </c>
      <c r="BL1221" s="1">
        <v>45748</v>
      </c>
      <c r="BM1221" s="1">
        <v>46112</v>
      </c>
      <c r="BN1221">
        <v>35</v>
      </c>
      <c r="BO1221">
        <v>7</v>
      </c>
      <c r="BP1221">
        <v>0</v>
      </c>
      <c r="BQ1221">
        <v>0</v>
      </c>
      <c r="BR1221">
        <v>7</v>
      </c>
      <c r="BS1221">
        <v>7</v>
      </c>
      <c r="BT1221">
        <v>7</v>
      </c>
      <c r="BU1221">
        <v>7</v>
      </c>
      <c r="BV1221" t="str">
        <f>"11:00 AM"</f>
        <v>11:00 AM</v>
      </c>
      <c r="BW1221" t="str">
        <f>"7:00 PM"</f>
        <v>7:00 PM</v>
      </c>
      <c r="BX1221" t="s">
        <v>133</v>
      </c>
      <c r="BY1221">
        <v>0</v>
      </c>
      <c r="BZ1221">
        <v>12</v>
      </c>
      <c r="CA1221" t="s">
        <v>115</v>
      </c>
      <c r="CC1221" s="2" t="s">
        <v>2448</v>
      </c>
      <c r="CD1221" t="s">
        <v>1077</v>
      </c>
      <c r="CE1221" t="s">
        <v>1078</v>
      </c>
      <c r="CF1221" t="s">
        <v>119</v>
      </c>
      <c r="CG1221" t="s">
        <v>120</v>
      </c>
      <c r="CH1221" s="3">
        <v>96950</v>
      </c>
      <c r="CI1221" s="4">
        <v>7.98</v>
      </c>
      <c r="CJ1221" s="4">
        <v>7.98</v>
      </c>
      <c r="CK1221" s="4">
        <v>11.97</v>
      </c>
      <c r="CL1221" s="4">
        <v>11.97</v>
      </c>
      <c r="CM1221" t="s">
        <v>136</v>
      </c>
      <c r="CO1221" t="s">
        <v>137</v>
      </c>
      <c r="CQ1221" t="s">
        <v>115</v>
      </c>
      <c r="CR1221" t="s">
        <v>138</v>
      </c>
      <c r="CS1221" t="s">
        <v>139</v>
      </c>
      <c r="CT1221" t="s">
        <v>138</v>
      </c>
      <c r="CU1221" t="s">
        <v>139</v>
      </c>
      <c r="CV1221" t="s">
        <v>138</v>
      </c>
      <c r="CW1221" t="s">
        <v>139</v>
      </c>
      <c r="CX1221" s="2" t="s">
        <v>2449</v>
      </c>
      <c r="CY1221" s="10">
        <v>16702356129</v>
      </c>
      <c r="CZ1221" t="s">
        <v>1080</v>
      </c>
      <c r="DA1221" t="s">
        <v>417</v>
      </c>
      <c r="DB1221" t="s">
        <v>138</v>
      </c>
      <c r="DC1221" t="s">
        <v>115</v>
      </c>
    </row>
    <row r="1222" spans="1:112" ht="14.45" customHeight="1" x14ac:dyDescent="0.25">
      <c r="A1222" t="s">
        <v>7946</v>
      </c>
      <c r="B1222" t="s">
        <v>113</v>
      </c>
      <c r="C1222" s="1">
        <v>45669</v>
      </c>
      <c r="D1222" s="1">
        <v>45680</v>
      </c>
      <c r="E1222" t="s">
        <v>210</v>
      </c>
      <c r="F1222" s="1">
        <v>45837</v>
      </c>
      <c r="G1222" t="s">
        <v>138</v>
      </c>
      <c r="H1222" t="s">
        <v>115</v>
      </c>
      <c r="I1222" t="s">
        <v>115</v>
      </c>
      <c r="J1222" t="s">
        <v>6497</v>
      </c>
      <c r="K1222" t="s">
        <v>7947</v>
      </c>
      <c r="L1222" t="s">
        <v>7948</v>
      </c>
      <c r="M1222" t="s">
        <v>6500</v>
      </c>
      <c r="N1222" t="s">
        <v>128</v>
      </c>
      <c r="O1222" t="s">
        <v>120</v>
      </c>
      <c r="P1222" s="3">
        <v>96950</v>
      </c>
      <c r="Q1222" t="s">
        <v>121</v>
      </c>
      <c r="R1222" t="s">
        <v>1287</v>
      </c>
      <c r="S1222" s="10">
        <v>16719884535</v>
      </c>
      <c r="U1222" t="s">
        <v>6501</v>
      </c>
      <c r="V1222">
        <v>236116</v>
      </c>
      <c r="W1222" t="s">
        <v>123</v>
      </c>
      <c r="Y1222" t="s">
        <v>595</v>
      </c>
      <c r="Z1222" t="s">
        <v>6502</v>
      </c>
      <c r="AA1222" t="s">
        <v>6503</v>
      </c>
      <c r="AB1222" t="s">
        <v>126</v>
      </c>
      <c r="AC1222" t="s">
        <v>6499</v>
      </c>
      <c r="AD1222" t="s">
        <v>6500</v>
      </c>
      <c r="AE1222" t="s">
        <v>128</v>
      </c>
      <c r="AF1222" t="s">
        <v>120</v>
      </c>
      <c r="AG1222" s="3">
        <v>96950</v>
      </c>
      <c r="AH1222" t="s">
        <v>121</v>
      </c>
      <c r="AI1222" t="s">
        <v>1287</v>
      </c>
      <c r="AJ1222" s="10">
        <v>16719884535</v>
      </c>
      <c r="AL1222" t="s">
        <v>6504</v>
      </c>
      <c r="BD1222" t="str">
        <f>"49-9071.00"</f>
        <v>49-9071.00</v>
      </c>
      <c r="BE1222" t="s">
        <v>169</v>
      </c>
      <c r="BF1222" t="s">
        <v>7949</v>
      </c>
      <c r="BG1222" t="s">
        <v>2872</v>
      </c>
      <c r="BH1222">
        <v>2</v>
      </c>
      <c r="BJ1222" s="1">
        <v>45839</v>
      </c>
      <c r="BK1222" s="1">
        <v>46934</v>
      </c>
      <c r="BN1222">
        <v>35</v>
      </c>
      <c r="BO1222">
        <v>0</v>
      </c>
      <c r="BP1222">
        <v>7</v>
      </c>
      <c r="BQ1222">
        <v>7</v>
      </c>
      <c r="BR1222">
        <v>7</v>
      </c>
      <c r="BS1222">
        <v>7</v>
      </c>
      <c r="BT1222">
        <v>7</v>
      </c>
      <c r="BU1222">
        <v>0</v>
      </c>
      <c r="BV1222" t="str">
        <f>"8:00 AM"</f>
        <v>8:00 AM</v>
      </c>
      <c r="BW1222" t="str">
        <f>"4:00 PM"</f>
        <v>4:00 PM</v>
      </c>
      <c r="BX1222" t="s">
        <v>240</v>
      </c>
      <c r="BY1222">
        <v>0</v>
      </c>
      <c r="BZ1222">
        <v>12</v>
      </c>
      <c r="CA1222" t="s">
        <v>115</v>
      </c>
      <c r="CC1222" t="s">
        <v>7950</v>
      </c>
      <c r="CD1222" t="s">
        <v>6509</v>
      </c>
      <c r="CE1222" t="s">
        <v>6500</v>
      </c>
      <c r="CF1222" t="s">
        <v>128</v>
      </c>
      <c r="CG1222" t="s">
        <v>120</v>
      </c>
      <c r="CH1222" s="3">
        <v>96950</v>
      </c>
      <c r="CI1222" s="4">
        <v>9.75</v>
      </c>
      <c r="CJ1222" s="4">
        <v>10</v>
      </c>
      <c r="CK1222" s="4">
        <v>14.62</v>
      </c>
      <c r="CL1222" s="4">
        <v>15</v>
      </c>
      <c r="CM1222" t="s">
        <v>136</v>
      </c>
      <c r="CN1222" t="s">
        <v>139</v>
      </c>
      <c r="CO1222" t="s">
        <v>137</v>
      </c>
      <c r="CQ1222" t="s">
        <v>115</v>
      </c>
      <c r="CR1222" t="s">
        <v>138</v>
      </c>
      <c r="CS1222" t="s">
        <v>138</v>
      </c>
      <c r="CT1222" t="s">
        <v>138</v>
      </c>
      <c r="CU1222" t="s">
        <v>139</v>
      </c>
      <c r="CV1222" t="s">
        <v>138</v>
      </c>
      <c r="CW1222" t="s">
        <v>139</v>
      </c>
      <c r="CX1222" t="s">
        <v>1297</v>
      </c>
      <c r="CY1222" s="10">
        <v>16719884535</v>
      </c>
      <c r="CZ1222" t="s">
        <v>6504</v>
      </c>
      <c r="DA1222" t="s">
        <v>139</v>
      </c>
      <c r="DB1222" t="s">
        <v>138</v>
      </c>
      <c r="DC1222" t="s">
        <v>115</v>
      </c>
    </row>
    <row r="1223" spans="1:112" ht="14.45" customHeight="1" x14ac:dyDescent="0.25">
      <c r="A1223" t="s">
        <v>9880</v>
      </c>
      <c r="B1223" t="s">
        <v>158</v>
      </c>
      <c r="C1223" s="1">
        <v>45601</v>
      </c>
      <c r="D1223" s="1">
        <v>45680</v>
      </c>
      <c r="E1223" t="s">
        <v>114</v>
      </c>
      <c r="G1223" t="s">
        <v>115</v>
      </c>
      <c r="H1223" t="s">
        <v>115</v>
      </c>
      <c r="I1223" t="s">
        <v>115</v>
      </c>
      <c r="J1223" t="s">
        <v>7208</v>
      </c>
      <c r="L1223" t="s">
        <v>7209</v>
      </c>
      <c r="N1223" t="s">
        <v>128</v>
      </c>
      <c r="O1223" t="s">
        <v>120</v>
      </c>
      <c r="P1223" s="3">
        <v>96950</v>
      </c>
      <c r="Q1223" t="s">
        <v>121</v>
      </c>
      <c r="S1223" s="10">
        <v>16702878526</v>
      </c>
      <c r="U1223" t="s">
        <v>7210</v>
      </c>
      <c r="V1223">
        <v>71119</v>
      </c>
      <c r="W1223" t="s">
        <v>123</v>
      </c>
      <c r="Y1223" t="s">
        <v>7211</v>
      </c>
      <c r="Z1223" t="s">
        <v>7212</v>
      </c>
      <c r="AA1223" t="s">
        <v>2156</v>
      </c>
      <c r="AB1223" t="s">
        <v>126</v>
      </c>
      <c r="AC1223" t="s">
        <v>7209</v>
      </c>
      <c r="AE1223" t="s">
        <v>128</v>
      </c>
      <c r="AF1223" t="s">
        <v>120</v>
      </c>
      <c r="AG1223" s="3">
        <v>96950</v>
      </c>
      <c r="AH1223" t="s">
        <v>121</v>
      </c>
      <c r="AJ1223" s="10">
        <v>16702878526</v>
      </c>
      <c r="AL1223" t="s">
        <v>7213</v>
      </c>
      <c r="BD1223" t="str">
        <f>"27-2042.00"</f>
        <v>27-2042.00</v>
      </c>
      <c r="BE1223" t="s">
        <v>237</v>
      </c>
      <c r="BF1223" t="s">
        <v>7214</v>
      </c>
      <c r="BG1223" t="s">
        <v>7215</v>
      </c>
      <c r="BH1223">
        <v>1</v>
      </c>
      <c r="BJ1223" s="1">
        <v>45627</v>
      </c>
      <c r="BK1223" s="1">
        <v>45961</v>
      </c>
      <c r="BN1223">
        <v>35</v>
      </c>
      <c r="BO1223">
        <v>7</v>
      </c>
      <c r="BP1223">
        <v>0</v>
      </c>
      <c r="BQ1223">
        <v>0</v>
      </c>
      <c r="BR1223">
        <v>7</v>
      </c>
      <c r="BS1223">
        <v>7</v>
      </c>
      <c r="BT1223">
        <v>7</v>
      </c>
      <c r="BU1223">
        <v>7</v>
      </c>
      <c r="BV1223" t="str">
        <f>"1:00 PM"</f>
        <v>1:00 PM</v>
      </c>
      <c r="BW1223" t="str">
        <f>"8:00 PM"</f>
        <v>8:00 PM</v>
      </c>
      <c r="BX1223" t="s">
        <v>240</v>
      </c>
      <c r="BY1223">
        <v>0</v>
      </c>
      <c r="BZ1223">
        <v>3</v>
      </c>
      <c r="CA1223" t="s">
        <v>115</v>
      </c>
      <c r="CC1223" t="s">
        <v>7216</v>
      </c>
      <c r="CD1223" t="s">
        <v>7217</v>
      </c>
      <c r="CF1223" t="s">
        <v>128</v>
      </c>
      <c r="CG1223" t="s">
        <v>120</v>
      </c>
      <c r="CH1223" s="3">
        <v>96950</v>
      </c>
      <c r="CI1223" s="4">
        <v>33.06</v>
      </c>
      <c r="CJ1223" s="4">
        <v>33.06</v>
      </c>
      <c r="CK1223" s="4">
        <v>0</v>
      </c>
      <c r="CL1223" s="4">
        <v>0</v>
      </c>
      <c r="CM1223" t="s">
        <v>136</v>
      </c>
      <c r="CN1223">
        <v>0</v>
      </c>
      <c r="CO1223" t="s">
        <v>137</v>
      </c>
      <c r="CQ1223" t="s">
        <v>115</v>
      </c>
      <c r="CR1223" t="s">
        <v>138</v>
      </c>
      <c r="CS1223" t="s">
        <v>139</v>
      </c>
      <c r="CT1223" t="s">
        <v>139</v>
      </c>
      <c r="CU1223" t="s">
        <v>139</v>
      </c>
      <c r="CV1223" t="s">
        <v>138</v>
      </c>
      <c r="CW1223" t="s">
        <v>139</v>
      </c>
      <c r="CX1223" t="s">
        <v>3138</v>
      </c>
      <c r="CY1223" s="10">
        <v>16702878526</v>
      </c>
      <c r="CZ1223" t="s">
        <v>7213</v>
      </c>
      <c r="DA1223" t="s">
        <v>331</v>
      </c>
      <c r="DB1223" t="s">
        <v>138</v>
      </c>
      <c r="DC1223" t="s">
        <v>115</v>
      </c>
      <c r="DD1223" t="s">
        <v>7211</v>
      </c>
      <c r="DE1223" t="s">
        <v>7212</v>
      </c>
      <c r="DF1223" t="s">
        <v>2156</v>
      </c>
      <c r="DG1223" t="s">
        <v>7208</v>
      </c>
      <c r="DH1223" t="s">
        <v>7213</v>
      </c>
    </row>
    <row r="1224" spans="1:112" ht="14.45" customHeight="1" x14ac:dyDescent="0.25">
      <c r="A1224" t="s">
        <v>11053</v>
      </c>
      <c r="B1224" t="s">
        <v>142</v>
      </c>
      <c r="C1224" s="1">
        <v>45678</v>
      </c>
      <c r="D1224" s="1">
        <v>45680</v>
      </c>
      <c r="E1224" t="s">
        <v>114</v>
      </c>
      <c r="G1224" t="s">
        <v>115</v>
      </c>
      <c r="H1224" t="s">
        <v>115</v>
      </c>
      <c r="I1224" t="s">
        <v>115</v>
      </c>
      <c r="J1224" t="s">
        <v>9107</v>
      </c>
      <c r="L1224" t="s">
        <v>4545</v>
      </c>
      <c r="N1224" t="s">
        <v>1448</v>
      </c>
      <c r="O1224" t="s">
        <v>120</v>
      </c>
      <c r="P1224" s="3">
        <v>96950</v>
      </c>
      <c r="Q1224" t="s">
        <v>121</v>
      </c>
      <c r="S1224" s="10">
        <v>16707891106</v>
      </c>
      <c r="U1224" t="s">
        <v>4546</v>
      </c>
      <c r="V1224">
        <v>561320</v>
      </c>
      <c r="W1224" t="s">
        <v>123</v>
      </c>
      <c r="Y1224" t="s">
        <v>1692</v>
      </c>
      <c r="Z1224" t="s">
        <v>1691</v>
      </c>
      <c r="AA1224" t="s">
        <v>1693</v>
      </c>
      <c r="AB1224" t="s">
        <v>126</v>
      </c>
      <c r="AC1224" t="s">
        <v>4545</v>
      </c>
      <c r="AE1224" t="s">
        <v>128</v>
      </c>
      <c r="AF1224" t="s">
        <v>120</v>
      </c>
      <c r="AG1224" s="3">
        <v>96950</v>
      </c>
      <c r="AH1224" t="s">
        <v>121</v>
      </c>
      <c r="AJ1224" s="10">
        <v>16707891106</v>
      </c>
      <c r="AL1224" t="s">
        <v>4547</v>
      </c>
      <c r="BD1224" t="str">
        <f>"49-9071.00"</f>
        <v>49-9071.00</v>
      </c>
      <c r="BE1224" t="s">
        <v>169</v>
      </c>
      <c r="BF1224" t="s">
        <v>11054</v>
      </c>
      <c r="BG1224" t="s">
        <v>2437</v>
      </c>
      <c r="BH1224">
        <v>10</v>
      </c>
      <c r="BJ1224" s="1">
        <v>45901</v>
      </c>
      <c r="BK1224" s="1">
        <v>46265</v>
      </c>
      <c r="BN1224">
        <v>35</v>
      </c>
      <c r="BO1224">
        <v>0</v>
      </c>
      <c r="BP1224">
        <v>7</v>
      </c>
      <c r="BQ1224">
        <v>7</v>
      </c>
      <c r="BR1224">
        <v>7</v>
      </c>
      <c r="BS1224">
        <v>7</v>
      </c>
      <c r="BT1224">
        <v>7</v>
      </c>
      <c r="BU1224">
        <v>0</v>
      </c>
      <c r="BV1224" t="str">
        <f>"8:00 AM"</f>
        <v>8:00 AM</v>
      </c>
      <c r="BW1224" t="str">
        <f>"4:00 PM"</f>
        <v>4:00 PM</v>
      </c>
      <c r="BX1224" t="s">
        <v>133</v>
      </c>
      <c r="BY1224">
        <v>0</v>
      </c>
      <c r="BZ1224">
        <v>12</v>
      </c>
      <c r="CA1224" t="s">
        <v>115</v>
      </c>
      <c r="CC1224" s="2" t="s">
        <v>11055</v>
      </c>
      <c r="CD1224" t="s">
        <v>4545</v>
      </c>
      <c r="CF1224" t="s">
        <v>128</v>
      </c>
      <c r="CG1224" t="s">
        <v>120</v>
      </c>
      <c r="CH1224" s="3">
        <v>96950</v>
      </c>
      <c r="CI1224" s="4">
        <v>9.75</v>
      </c>
      <c r="CJ1224" s="4">
        <v>9.75</v>
      </c>
      <c r="CK1224" s="4">
        <v>14.63</v>
      </c>
      <c r="CL1224" s="4">
        <v>14.63</v>
      </c>
      <c r="CM1224" t="s">
        <v>136</v>
      </c>
      <c r="CO1224" t="s">
        <v>137</v>
      </c>
      <c r="CQ1224" t="s">
        <v>115</v>
      </c>
      <c r="CR1224" t="s">
        <v>138</v>
      </c>
      <c r="CS1224" t="s">
        <v>139</v>
      </c>
      <c r="CT1224" t="s">
        <v>138</v>
      </c>
      <c r="CU1224" t="s">
        <v>139</v>
      </c>
      <c r="CV1224" t="s">
        <v>138</v>
      </c>
      <c r="CW1224" t="s">
        <v>139</v>
      </c>
      <c r="CX1224" s="2" t="s">
        <v>8750</v>
      </c>
      <c r="CY1224" s="10">
        <v>16708385436</v>
      </c>
      <c r="CZ1224" t="s">
        <v>4552</v>
      </c>
      <c r="DA1224" t="s">
        <v>208</v>
      </c>
      <c r="DB1224" t="s">
        <v>138</v>
      </c>
      <c r="DC1224" t="s">
        <v>115</v>
      </c>
    </row>
    <row r="1225" spans="1:112" ht="14.45" customHeight="1" x14ac:dyDescent="0.25">
      <c r="A1225" t="s">
        <v>11632</v>
      </c>
      <c r="B1225" t="s">
        <v>248</v>
      </c>
      <c r="C1225" s="1">
        <v>45636</v>
      </c>
      <c r="D1225" s="1">
        <v>45680</v>
      </c>
      <c r="E1225" t="s">
        <v>114</v>
      </c>
      <c r="G1225" t="s">
        <v>138</v>
      </c>
      <c r="H1225" t="s">
        <v>138</v>
      </c>
      <c r="I1225" t="s">
        <v>115</v>
      </c>
      <c r="J1225" t="s">
        <v>590</v>
      </c>
      <c r="L1225" t="s">
        <v>11633</v>
      </c>
      <c r="M1225" t="s">
        <v>593</v>
      </c>
      <c r="N1225" t="s">
        <v>119</v>
      </c>
      <c r="O1225" t="s">
        <v>120</v>
      </c>
      <c r="P1225" s="3">
        <v>96950</v>
      </c>
      <c r="Q1225" t="s">
        <v>121</v>
      </c>
      <c r="S1225" s="10">
        <v>16702850063</v>
      </c>
      <c r="U1225" t="s">
        <v>594</v>
      </c>
      <c r="V1225">
        <v>81111</v>
      </c>
      <c r="W1225" t="s">
        <v>123</v>
      </c>
      <c r="Y1225" t="s">
        <v>994</v>
      </c>
      <c r="Z1225" t="s">
        <v>9103</v>
      </c>
      <c r="AA1225" t="s">
        <v>3119</v>
      </c>
      <c r="AB1225" t="s">
        <v>754</v>
      </c>
      <c r="AC1225" t="s">
        <v>592</v>
      </c>
      <c r="AD1225" t="s">
        <v>593</v>
      </c>
      <c r="AE1225" t="s">
        <v>119</v>
      </c>
      <c r="AF1225" t="s">
        <v>120</v>
      </c>
      <c r="AG1225" s="3">
        <v>96950</v>
      </c>
      <c r="AH1225" t="s">
        <v>121</v>
      </c>
      <c r="AJ1225" s="10">
        <v>16702850063</v>
      </c>
      <c r="AL1225" t="s">
        <v>1397</v>
      </c>
      <c r="BD1225" t="str">
        <f>"49-3023.00"</f>
        <v>49-3023.00</v>
      </c>
      <c r="BE1225" t="s">
        <v>2122</v>
      </c>
      <c r="BF1225" t="s">
        <v>11634</v>
      </c>
      <c r="BG1225" t="s">
        <v>4399</v>
      </c>
      <c r="BH1225">
        <v>5</v>
      </c>
      <c r="BI1225">
        <v>5</v>
      </c>
      <c r="BJ1225" s="1">
        <v>45689</v>
      </c>
      <c r="BK1225" s="1">
        <v>45930</v>
      </c>
      <c r="BL1225" s="1">
        <v>45689</v>
      </c>
      <c r="BM1225" s="1">
        <v>45930</v>
      </c>
      <c r="BN1225">
        <v>40</v>
      </c>
      <c r="BO1225">
        <v>0</v>
      </c>
      <c r="BP1225">
        <v>8</v>
      </c>
      <c r="BQ1225">
        <v>8</v>
      </c>
      <c r="BR1225">
        <v>8</v>
      </c>
      <c r="BS1225">
        <v>8</v>
      </c>
      <c r="BT1225">
        <v>8</v>
      </c>
      <c r="BU1225">
        <v>0</v>
      </c>
      <c r="BV1225" t="str">
        <f>"8:31 AM"</f>
        <v>8:31 AM</v>
      </c>
      <c r="BW1225" t="str">
        <f>"5:31 PM"</f>
        <v>5:31 PM</v>
      </c>
      <c r="BX1225" t="s">
        <v>240</v>
      </c>
      <c r="BY1225">
        <v>0</v>
      </c>
      <c r="BZ1225">
        <v>12</v>
      </c>
      <c r="CA1225" t="s">
        <v>115</v>
      </c>
      <c r="CC1225" t="s">
        <v>11635</v>
      </c>
      <c r="CD1225" t="s">
        <v>11636</v>
      </c>
      <c r="CE1225" t="s">
        <v>593</v>
      </c>
      <c r="CF1225" t="s">
        <v>119</v>
      </c>
      <c r="CG1225" t="s">
        <v>120</v>
      </c>
      <c r="CH1225" s="3">
        <v>96950</v>
      </c>
      <c r="CI1225" s="4">
        <v>11.01</v>
      </c>
      <c r="CJ1225" s="4">
        <v>11.01</v>
      </c>
      <c r="CK1225" s="4">
        <v>16.52</v>
      </c>
      <c r="CL1225" s="4">
        <v>16.52</v>
      </c>
      <c r="CM1225" t="s">
        <v>136</v>
      </c>
      <c r="CN1225" t="s">
        <v>602</v>
      </c>
      <c r="CO1225" t="s">
        <v>137</v>
      </c>
      <c r="CQ1225" t="s">
        <v>115</v>
      </c>
      <c r="CR1225" t="s">
        <v>138</v>
      </c>
      <c r="CS1225" t="s">
        <v>138</v>
      </c>
      <c r="CT1225" t="s">
        <v>138</v>
      </c>
      <c r="CU1225" t="s">
        <v>139</v>
      </c>
      <c r="CV1225" t="s">
        <v>138</v>
      </c>
      <c r="CW1225" t="s">
        <v>138</v>
      </c>
      <c r="CX1225" s="2" t="s">
        <v>3123</v>
      </c>
      <c r="CY1225" s="10">
        <v>16702850063</v>
      </c>
      <c r="CZ1225" t="s">
        <v>1397</v>
      </c>
      <c r="DA1225" t="s">
        <v>139</v>
      </c>
      <c r="DB1225" t="s">
        <v>138</v>
      </c>
      <c r="DC1225" t="s">
        <v>115</v>
      </c>
    </row>
    <row r="1226" spans="1:112" ht="14.45" customHeight="1" x14ac:dyDescent="0.25">
      <c r="A1226" t="s">
        <v>12545</v>
      </c>
      <c r="B1226" t="s">
        <v>113</v>
      </c>
      <c r="C1226" s="1">
        <v>45665</v>
      </c>
      <c r="D1226" s="1">
        <v>45680</v>
      </c>
      <c r="E1226" t="s">
        <v>114</v>
      </c>
      <c r="G1226" t="s">
        <v>115</v>
      </c>
      <c r="H1226" t="s">
        <v>115</v>
      </c>
      <c r="I1226" t="s">
        <v>115</v>
      </c>
      <c r="J1226" t="s">
        <v>7149</v>
      </c>
      <c r="K1226" t="s">
        <v>7150</v>
      </c>
      <c r="L1226" t="s">
        <v>2637</v>
      </c>
      <c r="M1226" t="s">
        <v>7151</v>
      </c>
      <c r="N1226" t="s">
        <v>128</v>
      </c>
      <c r="O1226" t="s">
        <v>120</v>
      </c>
      <c r="P1226" s="3">
        <v>96950</v>
      </c>
      <c r="Q1226" t="s">
        <v>121</v>
      </c>
      <c r="S1226" s="10">
        <v>16703236877</v>
      </c>
      <c r="U1226" t="s">
        <v>7152</v>
      </c>
      <c r="V1226">
        <v>621610</v>
      </c>
      <c r="W1226" t="s">
        <v>123</v>
      </c>
      <c r="Y1226" t="s">
        <v>1274</v>
      </c>
      <c r="Z1226" t="s">
        <v>2640</v>
      </c>
      <c r="AA1226" t="s">
        <v>276</v>
      </c>
      <c r="AB1226" t="s">
        <v>126</v>
      </c>
      <c r="AC1226" t="s">
        <v>2641</v>
      </c>
      <c r="AE1226" t="s">
        <v>2011</v>
      </c>
      <c r="AF1226" t="s">
        <v>707</v>
      </c>
      <c r="AG1226" s="3">
        <v>96931</v>
      </c>
      <c r="AH1226" t="s">
        <v>121</v>
      </c>
      <c r="AJ1226" s="10">
        <v>16716498746</v>
      </c>
      <c r="AK1226">
        <v>203</v>
      </c>
      <c r="AL1226" t="s">
        <v>2642</v>
      </c>
      <c r="BD1226" t="str">
        <f>"43-3031.00"</f>
        <v>43-3031.00</v>
      </c>
      <c r="BE1226" t="s">
        <v>387</v>
      </c>
      <c r="BF1226" t="s">
        <v>11293</v>
      </c>
      <c r="BG1226" t="s">
        <v>2644</v>
      </c>
      <c r="BH1226">
        <v>3</v>
      </c>
      <c r="BJ1226" s="1">
        <v>45778</v>
      </c>
      <c r="BK1226" s="1">
        <v>46142</v>
      </c>
      <c r="BN1226">
        <v>40</v>
      </c>
      <c r="BO1226">
        <v>0</v>
      </c>
      <c r="BP1226">
        <v>8</v>
      </c>
      <c r="BQ1226">
        <v>8</v>
      </c>
      <c r="BR1226">
        <v>8</v>
      </c>
      <c r="BS1226">
        <v>8</v>
      </c>
      <c r="BT1226">
        <v>5</v>
      </c>
      <c r="BU1226">
        <v>3</v>
      </c>
      <c r="BV1226" t="str">
        <f>"8:30 AM"</f>
        <v>8:30 AM</v>
      </c>
      <c r="BW1226" t="str">
        <f>"5:30 PM"</f>
        <v>5:30 PM</v>
      </c>
      <c r="BX1226" t="s">
        <v>189</v>
      </c>
      <c r="BY1226">
        <v>0</v>
      </c>
      <c r="BZ1226">
        <v>12</v>
      </c>
      <c r="CA1226" t="s">
        <v>115</v>
      </c>
      <c r="CC1226" t="s">
        <v>5175</v>
      </c>
      <c r="CD1226" t="s">
        <v>11294</v>
      </c>
      <c r="CE1226" t="s">
        <v>7151</v>
      </c>
      <c r="CF1226" t="s">
        <v>128</v>
      </c>
      <c r="CG1226" t="s">
        <v>120</v>
      </c>
      <c r="CH1226" s="3">
        <v>96950</v>
      </c>
      <c r="CI1226" s="4">
        <v>12.28</v>
      </c>
      <c r="CJ1226" s="4">
        <v>12.28</v>
      </c>
      <c r="CM1226" t="s">
        <v>136</v>
      </c>
      <c r="CO1226" t="s">
        <v>137</v>
      </c>
      <c r="CQ1226" t="s">
        <v>115</v>
      </c>
      <c r="CR1226" t="s">
        <v>138</v>
      </c>
      <c r="CS1226" t="s">
        <v>139</v>
      </c>
      <c r="CT1226" t="s">
        <v>139</v>
      </c>
      <c r="CU1226" t="s">
        <v>139</v>
      </c>
      <c r="CV1226" t="s">
        <v>138</v>
      </c>
      <c r="CW1226" t="s">
        <v>139</v>
      </c>
      <c r="CX1226" t="s">
        <v>139</v>
      </c>
      <c r="CY1226" s="10">
        <v>16703236877</v>
      </c>
      <c r="CZ1226" t="s">
        <v>7154</v>
      </c>
      <c r="DA1226" t="s">
        <v>139</v>
      </c>
      <c r="DB1226" t="s">
        <v>138</v>
      </c>
      <c r="DC1226" t="s">
        <v>115</v>
      </c>
    </row>
    <row r="1227" spans="1:112" ht="14.45" customHeight="1" x14ac:dyDescent="0.25">
      <c r="A1227" t="s">
        <v>3640</v>
      </c>
      <c r="B1227" t="s">
        <v>248</v>
      </c>
      <c r="C1227" s="1">
        <v>45635</v>
      </c>
      <c r="D1227" s="1">
        <v>45681</v>
      </c>
      <c r="E1227" t="s">
        <v>114</v>
      </c>
      <c r="G1227" t="s">
        <v>115</v>
      </c>
      <c r="H1227" t="s">
        <v>115</v>
      </c>
      <c r="I1227" t="s">
        <v>115</v>
      </c>
      <c r="J1227" t="s">
        <v>1067</v>
      </c>
      <c r="K1227" t="s">
        <v>2618</v>
      </c>
      <c r="L1227" t="s">
        <v>1069</v>
      </c>
      <c r="N1227" t="s">
        <v>119</v>
      </c>
      <c r="O1227" t="s">
        <v>120</v>
      </c>
      <c r="P1227" s="3">
        <v>96950</v>
      </c>
      <c r="Q1227" t="s">
        <v>121</v>
      </c>
      <c r="S1227" s="10">
        <v>16702356129</v>
      </c>
      <c r="U1227" t="s">
        <v>1070</v>
      </c>
      <c r="V1227">
        <v>56132</v>
      </c>
      <c r="W1227" t="s">
        <v>123</v>
      </c>
      <c r="Y1227" t="s">
        <v>1071</v>
      </c>
      <c r="Z1227" t="s">
        <v>1072</v>
      </c>
      <c r="AA1227" t="s">
        <v>1073</v>
      </c>
      <c r="AB1227" t="s">
        <v>754</v>
      </c>
      <c r="AC1227" t="s">
        <v>1069</v>
      </c>
      <c r="AE1227" t="s">
        <v>119</v>
      </c>
      <c r="AF1227" t="s">
        <v>120</v>
      </c>
      <c r="AG1227" s="3">
        <v>96950</v>
      </c>
      <c r="AH1227" t="s">
        <v>121</v>
      </c>
      <c r="AJ1227" s="10">
        <v>16702356129</v>
      </c>
      <c r="AL1227" t="s">
        <v>1080</v>
      </c>
      <c r="BD1227" t="str">
        <f>"37-2012.00"</f>
        <v>37-2012.00</v>
      </c>
      <c r="BE1227" t="s">
        <v>647</v>
      </c>
      <c r="BF1227" t="s">
        <v>2619</v>
      </c>
      <c r="BG1227" t="s">
        <v>2620</v>
      </c>
      <c r="BH1227">
        <v>7</v>
      </c>
      <c r="BI1227">
        <v>7</v>
      </c>
      <c r="BJ1227" s="1">
        <v>45748</v>
      </c>
      <c r="BK1227" s="1">
        <v>46112</v>
      </c>
      <c r="BL1227" s="1">
        <v>45748</v>
      </c>
      <c r="BM1227" s="1">
        <v>46112</v>
      </c>
      <c r="BN1227">
        <v>35</v>
      </c>
      <c r="BO1227">
        <v>0</v>
      </c>
      <c r="BP1227">
        <v>7</v>
      </c>
      <c r="BQ1227">
        <v>7</v>
      </c>
      <c r="BR1227">
        <v>7</v>
      </c>
      <c r="BS1227">
        <v>7</v>
      </c>
      <c r="BT1227">
        <v>7</v>
      </c>
      <c r="BU1227">
        <v>0</v>
      </c>
      <c r="BV1227" t="str">
        <f>"8:00 AM"</f>
        <v>8:00 AM</v>
      </c>
      <c r="BW1227" t="str">
        <f>"4:00 PM"</f>
        <v>4:00 PM</v>
      </c>
      <c r="BX1227" t="s">
        <v>240</v>
      </c>
      <c r="BY1227">
        <v>0</v>
      </c>
      <c r="BZ1227">
        <v>3</v>
      </c>
      <c r="CA1227" t="s">
        <v>115</v>
      </c>
      <c r="CC1227" t="s">
        <v>2621</v>
      </c>
      <c r="CD1227" t="s">
        <v>1077</v>
      </c>
      <c r="CE1227" t="s">
        <v>1078</v>
      </c>
      <c r="CF1227" t="s">
        <v>119</v>
      </c>
      <c r="CG1227" t="s">
        <v>120</v>
      </c>
      <c r="CH1227" s="3">
        <v>96950</v>
      </c>
      <c r="CI1227" s="4">
        <v>7.77</v>
      </c>
      <c r="CJ1227" s="4">
        <v>7.77</v>
      </c>
      <c r="CK1227" s="4">
        <v>11.65</v>
      </c>
      <c r="CL1227" s="4">
        <v>11.65</v>
      </c>
      <c r="CM1227" t="s">
        <v>136</v>
      </c>
      <c r="CO1227" t="s">
        <v>137</v>
      </c>
      <c r="CQ1227" t="s">
        <v>115</v>
      </c>
      <c r="CR1227" t="s">
        <v>138</v>
      </c>
      <c r="CS1227" t="s">
        <v>139</v>
      </c>
      <c r="CT1227" t="s">
        <v>138</v>
      </c>
      <c r="CU1227" t="s">
        <v>139</v>
      </c>
      <c r="CV1227" t="s">
        <v>138</v>
      </c>
      <c r="CW1227" t="s">
        <v>139</v>
      </c>
      <c r="CX1227" s="2" t="s">
        <v>3641</v>
      </c>
      <c r="CY1227" s="10">
        <v>16702356129</v>
      </c>
      <c r="CZ1227" t="s">
        <v>1080</v>
      </c>
      <c r="DA1227" t="s">
        <v>417</v>
      </c>
      <c r="DB1227" t="s">
        <v>138</v>
      </c>
      <c r="DC1227" t="s">
        <v>115</v>
      </c>
    </row>
    <row r="1228" spans="1:112" ht="14.45" customHeight="1" x14ac:dyDescent="0.25">
      <c r="A1228" t="s">
        <v>5983</v>
      </c>
      <c r="B1228" t="s">
        <v>248</v>
      </c>
      <c r="C1228" s="1">
        <v>45623</v>
      </c>
      <c r="D1228" s="1">
        <v>45681</v>
      </c>
      <c r="E1228" t="s">
        <v>114</v>
      </c>
      <c r="G1228" t="s">
        <v>115</v>
      </c>
      <c r="H1228" t="s">
        <v>115</v>
      </c>
      <c r="I1228" t="s">
        <v>115</v>
      </c>
      <c r="J1228" t="s">
        <v>1300</v>
      </c>
      <c r="L1228" t="s">
        <v>3686</v>
      </c>
      <c r="M1228" t="s">
        <v>3687</v>
      </c>
      <c r="N1228" t="s">
        <v>128</v>
      </c>
      <c r="O1228" t="s">
        <v>120</v>
      </c>
      <c r="P1228" s="3">
        <v>96950</v>
      </c>
      <c r="Q1228" t="s">
        <v>121</v>
      </c>
      <c r="S1228" s="10">
        <v>16702350173</v>
      </c>
      <c r="U1228" t="s">
        <v>1303</v>
      </c>
      <c r="V1228">
        <v>711211</v>
      </c>
      <c r="W1228" t="s">
        <v>123</v>
      </c>
      <c r="Y1228" t="s">
        <v>1304</v>
      </c>
      <c r="Z1228" t="s">
        <v>1305</v>
      </c>
      <c r="AB1228" t="s">
        <v>126</v>
      </c>
      <c r="AC1228" t="s">
        <v>3686</v>
      </c>
      <c r="AD1228" t="s">
        <v>3687</v>
      </c>
      <c r="AE1228" t="s">
        <v>128</v>
      </c>
      <c r="AF1228" t="s">
        <v>120</v>
      </c>
      <c r="AG1228" s="3">
        <v>96950</v>
      </c>
      <c r="AH1228" t="s">
        <v>121</v>
      </c>
      <c r="AJ1228" s="10">
        <v>16702350173</v>
      </c>
      <c r="AL1228" t="s">
        <v>1306</v>
      </c>
      <c r="BD1228" t="str">
        <f>"27-2022.00"</f>
        <v>27-2022.00</v>
      </c>
      <c r="BE1228" t="s">
        <v>4932</v>
      </c>
      <c r="BF1228" t="s">
        <v>5984</v>
      </c>
      <c r="BG1228" t="s">
        <v>5985</v>
      </c>
      <c r="BH1228">
        <v>1</v>
      </c>
      <c r="BI1228">
        <v>1</v>
      </c>
      <c r="BJ1228" s="1">
        <v>45717</v>
      </c>
      <c r="BK1228" s="1">
        <v>46081</v>
      </c>
      <c r="BL1228" s="1">
        <v>45717</v>
      </c>
      <c r="BM1228" s="1">
        <v>46081</v>
      </c>
      <c r="BN1228">
        <v>40</v>
      </c>
      <c r="BO1228">
        <v>0</v>
      </c>
      <c r="BP1228">
        <v>8</v>
      </c>
      <c r="BQ1228">
        <v>8</v>
      </c>
      <c r="BR1228">
        <v>8</v>
      </c>
      <c r="BS1228">
        <v>8</v>
      </c>
      <c r="BT1228">
        <v>8</v>
      </c>
      <c r="BU1228">
        <v>0</v>
      </c>
      <c r="BV1228" t="str">
        <f>"9:00 AM"</f>
        <v>9:00 AM</v>
      </c>
      <c r="BW1228" t="str">
        <f>"6:00 PM"</f>
        <v>6:00 PM</v>
      </c>
      <c r="BX1228" t="s">
        <v>360</v>
      </c>
      <c r="BY1228">
        <v>12</v>
      </c>
      <c r="BZ1228">
        <v>24</v>
      </c>
      <c r="CA1228" t="s">
        <v>138</v>
      </c>
      <c r="CB1228">
        <v>3</v>
      </c>
      <c r="CC1228" t="s">
        <v>5986</v>
      </c>
      <c r="CD1228" t="s">
        <v>1311</v>
      </c>
      <c r="CE1228" t="s">
        <v>3687</v>
      </c>
      <c r="CF1228" t="s">
        <v>128</v>
      </c>
      <c r="CG1228" t="s">
        <v>120</v>
      </c>
      <c r="CH1228" s="3">
        <v>96950</v>
      </c>
      <c r="CI1228" s="4">
        <v>3131</v>
      </c>
      <c r="CJ1228" s="4">
        <v>3131</v>
      </c>
      <c r="CM1228" t="s">
        <v>609</v>
      </c>
      <c r="CO1228" t="s">
        <v>137</v>
      </c>
      <c r="CQ1228" t="s">
        <v>138</v>
      </c>
      <c r="CR1228" t="s">
        <v>138</v>
      </c>
      <c r="CS1228" t="s">
        <v>138</v>
      </c>
      <c r="CT1228" t="s">
        <v>139</v>
      </c>
      <c r="CU1228" t="s">
        <v>139</v>
      </c>
      <c r="CV1228" t="s">
        <v>138</v>
      </c>
      <c r="CW1228" t="s">
        <v>138</v>
      </c>
      <c r="CX1228" t="s">
        <v>240</v>
      </c>
      <c r="CY1228" s="10">
        <v>16702350173</v>
      </c>
      <c r="CZ1228" t="s">
        <v>1306</v>
      </c>
      <c r="DA1228" t="s">
        <v>1313</v>
      </c>
      <c r="DB1228" t="s">
        <v>138</v>
      </c>
      <c r="DC1228" t="s">
        <v>115</v>
      </c>
    </row>
    <row r="1229" spans="1:112" ht="14.45" customHeight="1" x14ac:dyDescent="0.25">
      <c r="A1229" t="s">
        <v>9852</v>
      </c>
      <c r="B1229" t="s">
        <v>248</v>
      </c>
      <c r="C1229" s="1">
        <v>45628</v>
      </c>
      <c r="D1229" s="1">
        <v>45681</v>
      </c>
      <c r="E1229" t="s">
        <v>114</v>
      </c>
      <c r="G1229" t="s">
        <v>115</v>
      </c>
      <c r="H1229" t="s">
        <v>115</v>
      </c>
      <c r="I1229" t="s">
        <v>115</v>
      </c>
      <c r="J1229" t="s">
        <v>9853</v>
      </c>
      <c r="L1229" t="s">
        <v>9854</v>
      </c>
      <c r="M1229" t="s">
        <v>9855</v>
      </c>
      <c r="N1229" t="s">
        <v>128</v>
      </c>
      <c r="O1229" t="s">
        <v>120</v>
      </c>
      <c r="P1229" s="3">
        <v>96950</v>
      </c>
      <c r="Q1229" t="s">
        <v>121</v>
      </c>
      <c r="S1229" s="10">
        <v>16702855333</v>
      </c>
      <c r="U1229" t="s">
        <v>9856</v>
      </c>
      <c r="V1229">
        <v>811310</v>
      </c>
      <c r="W1229" t="s">
        <v>123</v>
      </c>
      <c r="Y1229" t="s">
        <v>9857</v>
      </c>
      <c r="Z1229" t="s">
        <v>9858</v>
      </c>
      <c r="AA1229" t="s">
        <v>1874</v>
      </c>
      <c r="AB1229" t="s">
        <v>448</v>
      </c>
      <c r="AC1229" t="s">
        <v>9859</v>
      </c>
      <c r="AD1229" t="s">
        <v>9855</v>
      </c>
      <c r="AE1229" t="s">
        <v>128</v>
      </c>
      <c r="AF1229" t="s">
        <v>120</v>
      </c>
      <c r="AG1229" s="3">
        <v>96950</v>
      </c>
      <c r="AH1229" t="s">
        <v>121</v>
      </c>
      <c r="AJ1229" s="10">
        <v>16702855333</v>
      </c>
      <c r="AL1229" t="s">
        <v>9860</v>
      </c>
      <c r="BD1229" t="str">
        <f>"49-9071.00"</f>
        <v>49-9071.00</v>
      </c>
      <c r="BE1229" t="s">
        <v>169</v>
      </c>
      <c r="BF1229" t="s">
        <v>9861</v>
      </c>
      <c r="BG1229" t="s">
        <v>2411</v>
      </c>
      <c r="BH1229">
        <v>2</v>
      </c>
      <c r="BI1229">
        <v>2</v>
      </c>
      <c r="BJ1229" s="1">
        <v>45748</v>
      </c>
      <c r="BK1229" s="1">
        <v>46112</v>
      </c>
      <c r="BL1229" s="1">
        <v>45748</v>
      </c>
      <c r="BM1229" s="1">
        <v>46112</v>
      </c>
      <c r="BN1229">
        <v>35</v>
      </c>
      <c r="BO1229">
        <v>0</v>
      </c>
      <c r="BP1229">
        <v>7</v>
      </c>
      <c r="BQ1229">
        <v>7</v>
      </c>
      <c r="BR1229">
        <v>7</v>
      </c>
      <c r="BS1229">
        <v>7</v>
      </c>
      <c r="BT1229">
        <v>7</v>
      </c>
      <c r="BU1229">
        <v>0</v>
      </c>
      <c r="BV1229" t="str">
        <f>"8:00 AM"</f>
        <v>8:00 AM</v>
      </c>
      <c r="BW1229" t="str">
        <f>"4:00 PM"</f>
        <v>4:00 PM</v>
      </c>
      <c r="BX1229" t="s">
        <v>240</v>
      </c>
      <c r="BY1229">
        <v>0</v>
      </c>
      <c r="BZ1229">
        <v>24</v>
      </c>
      <c r="CA1229" t="s">
        <v>115</v>
      </c>
      <c r="CC1229" s="2" t="s">
        <v>9862</v>
      </c>
      <c r="CD1229" t="s">
        <v>9863</v>
      </c>
      <c r="CE1229" t="s">
        <v>9855</v>
      </c>
      <c r="CF1229" t="s">
        <v>128</v>
      </c>
      <c r="CG1229" t="s">
        <v>120</v>
      </c>
      <c r="CH1229" s="3">
        <v>96950</v>
      </c>
      <c r="CI1229" s="4">
        <v>9.75</v>
      </c>
      <c r="CJ1229" s="4">
        <v>9.75</v>
      </c>
      <c r="CK1229" s="4">
        <v>14.63</v>
      </c>
      <c r="CL1229" s="4">
        <v>14.63</v>
      </c>
      <c r="CM1229" t="s">
        <v>136</v>
      </c>
      <c r="CN1229" t="s">
        <v>139</v>
      </c>
      <c r="CO1229" t="s">
        <v>137</v>
      </c>
      <c r="CQ1229" t="s">
        <v>138</v>
      </c>
      <c r="CR1229" t="s">
        <v>138</v>
      </c>
      <c r="CS1229" t="s">
        <v>139</v>
      </c>
      <c r="CT1229" t="s">
        <v>138</v>
      </c>
      <c r="CU1229" t="s">
        <v>139</v>
      </c>
      <c r="CV1229" t="s">
        <v>138</v>
      </c>
      <c r="CW1229" t="s">
        <v>139</v>
      </c>
      <c r="CX1229" t="s">
        <v>348</v>
      </c>
      <c r="CY1229" s="10">
        <v>16702855333</v>
      </c>
      <c r="CZ1229" t="s">
        <v>9860</v>
      </c>
      <c r="DA1229" t="s">
        <v>331</v>
      </c>
      <c r="DB1229" t="s">
        <v>138</v>
      </c>
      <c r="DC1229" t="s">
        <v>115</v>
      </c>
    </row>
    <row r="1230" spans="1:112" ht="14.45" customHeight="1" x14ac:dyDescent="0.25">
      <c r="A1230" t="s">
        <v>10049</v>
      </c>
      <c r="B1230" t="s">
        <v>113</v>
      </c>
      <c r="C1230" s="1">
        <v>45630</v>
      </c>
      <c r="D1230" s="1">
        <v>45681</v>
      </c>
      <c r="E1230" t="s">
        <v>114</v>
      </c>
      <c r="G1230" t="s">
        <v>115</v>
      </c>
      <c r="H1230" t="s">
        <v>115</v>
      </c>
      <c r="I1230" t="s">
        <v>115</v>
      </c>
      <c r="J1230" t="s">
        <v>10050</v>
      </c>
      <c r="K1230" t="s">
        <v>10051</v>
      </c>
      <c r="L1230" t="s">
        <v>7302</v>
      </c>
      <c r="N1230" t="s">
        <v>128</v>
      </c>
      <c r="O1230" t="s">
        <v>120</v>
      </c>
      <c r="P1230" s="3">
        <v>96950</v>
      </c>
      <c r="Q1230" t="s">
        <v>121</v>
      </c>
      <c r="S1230" s="10">
        <v>16702358778</v>
      </c>
      <c r="U1230" t="s">
        <v>4216</v>
      </c>
      <c r="V1230">
        <v>531110</v>
      </c>
      <c r="W1230" t="s">
        <v>123</v>
      </c>
      <c r="Y1230" t="s">
        <v>2486</v>
      </c>
      <c r="Z1230" t="s">
        <v>4129</v>
      </c>
      <c r="AA1230" t="s">
        <v>4130</v>
      </c>
      <c r="AB1230" t="s">
        <v>516</v>
      </c>
      <c r="AC1230" t="s">
        <v>4128</v>
      </c>
      <c r="AE1230" t="s">
        <v>128</v>
      </c>
      <c r="AF1230" t="s">
        <v>120</v>
      </c>
      <c r="AG1230" s="3">
        <v>96950</v>
      </c>
      <c r="AH1230" t="s">
        <v>121</v>
      </c>
      <c r="AJ1230" s="10">
        <v>16702358778</v>
      </c>
      <c r="AL1230" t="s">
        <v>1384</v>
      </c>
      <c r="BD1230" t="str">
        <f>"43-9061.00"</f>
        <v>43-9061.00</v>
      </c>
      <c r="BE1230" t="s">
        <v>1060</v>
      </c>
      <c r="BF1230" t="s">
        <v>10052</v>
      </c>
      <c r="BG1230" t="s">
        <v>10053</v>
      </c>
      <c r="BH1230">
        <v>1</v>
      </c>
      <c r="BJ1230" s="1">
        <v>45748</v>
      </c>
      <c r="BK1230" s="1">
        <v>46112</v>
      </c>
      <c r="BN1230">
        <v>40</v>
      </c>
      <c r="BO1230">
        <v>0</v>
      </c>
      <c r="BP1230">
        <v>8</v>
      </c>
      <c r="BQ1230">
        <v>8</v>
      </c>
      <c r="BR1230">
        <v>8</v>
      </c>
      <c r="BS1230">
        <v>8</v>
      </c>
      <c r="BT1230">
        <v>8</v>
      </c>
      <c r="BU1230">
        <v>0</v>
      </c>
      <c r="BV1230" t="str">
        <f>"8:00 AM"</f>
        <v>8:00 AM</v>
      </c>
      <c r="BW1230" t="str">
        <f>"5:00 PM"</f>
        <v>5:00 PM</v>
      </c>
      <c r="BX1230" t="s">
        <v>133</v>
      </c>
      <c r="BY1230">
        <v>0</v>
      </c>
      <c r="BZ1230">
        <v>12</v>
      </c>
      <c r="CA1230" t="s">
        <v>115</v>
      </c>
      <c r="CC1230" t="s">
        <v>10054</v>
      </c>
      <c r="CD1230" t="s">
        <v>2737</v>
      </c>
      <c r="CF1230" t="s">
        <v>119</v>
      </c>
      <c r="CG1230" t="s">
        <v>120</v>
      </c>
      <c r="CH1230" s="3">
        <v>96950</v>
      </c>
      <c r="CI1230" s="4">
        <v>9.9499999999999993</v>
      </c>
      <c r="CJ1230" s="4">
        <v>10</v>
      </c>
      <c r="CK1230" s="4">
        <v>14.93</v>
      </c>
      <c r="CL1230" s="4">
        <v>15</v>
      </c>
      <c r="CM1230" t="s">
        <v>136</v>
      </c>
      <c r="CN1230" t="s">
        <v>331</v>
      </c>
      <c r="CO1230" t="s">
        <v>137</v>
      </c>
      <c r="CQ1230" t="s">
        <v>115</v>
      </c>
      <c r="CR1230" t="s">
        <v>138</v>
      </c>
      <c r="CS1230" t="s">
        <v>138</v>
      </c>
      <c r="CT1230" t="s">
        <v>138</v>
      </c>
      <c r="CU1230" t="s">
        <v>139</v>
      </c>
      <c r="CV1230" t="s">
        <v>138</v>
      </c>
      <c r="CW1230" t="s">
        <v>138</v>
      </c>
      <c r="CX1230" t="s">
        <v>1389</v>
      </c>
      <c r="CY1230" s="10">
        <v>16702358778</v>
      </c>
      <c r="CZ1230" t="s">
        <v>1384</v>
      </c>
      <c r="DA1230" t="s">
        <v>139</v>
      </c>
      <c r="DB1230" t="s">
        <v>138</v>
      </c>
      <c r="DC1230" t="s">
        <v>115</v>
      </c>
    </row>
    <row r="1231" spans="1:112" ht="14.45" customHeight="1" x14ac:dyDescent="0.25">
      <c r="A1231" t="s">
        <v>10451</v>
      </c>
      <c r="B1231" t="s">
        <v>158</v>
      </c>
      <c r="C1231" s="1">
        <v>45631</v>
      </c>
      <c r="D1231" s="1">
        <v>45681</v>
      </c>
      <c r="E1231" t="s">
        <v>210</v>
      </c>
      <c r="F1231" s="1">
        <v>45715</v>
      </c>
      <c r="G1231" t="s">
        <v>115</v>
      </c>
      <c r="H1231" t="s">
        <v>115</v>
      </c>
      <c r="I1231" t="s">
        <v>115</v>
      </c>
      <c r="J1231" t="s">
        <v>5916</v>
      </c>
      <c r="K1231" t="s">
        <v>8780</v>
      </c>
      <c r="L1231" t="s">
        <v>8781</v>
      </c>
      <c r="M1231" t="s">
        <v>8782</v>
      </c>
      <c r="N1231" t="s">
        <v>128</v>
      </c>
      <c r="O1231" t="s">
        <v>120</v>
      </c>
      <c r="P1231" s="3">
        <v>96950</v>
      </c>
      <c r="Q1231" t="s">
        <v>121</v>
      </c>
      <c r="S1231" s="10">
        <v>16702332374</v>
      </c>
      <c r="U1231" t="s">
        <v>5920</v>
      </c>
      <c r="V1231">
        <v>531110</v>
      </c>
      <c r="W1231" t="s">
        <v>123</v>
      </c>
      <c r="Y1231" t="s">
        <v>5921</v>
      </c>
      <c r="Z1231" t="s">
        <v>5922</v>
      </c>
      <c r="AA1231" t="s">
        <v>5923</v>
      </c>
      <c r="AB1231" t="s">
        <v>126</v>
      </c>
      <c r="AC1231" t="s">
        <v>6032</v>
      </c>
      <c r="AD1231" t="s">
        <v>8782</v>
      </c>
      <c r="AE1231" t="s">
        <v>128</v>
      </c>
      <c r="AF1231" t="s">
        <v>120</v>
      </c>
      <c r="AG1231" s="3">
        <v>96950</v>
      </c>
      <c r="AH1231" t="s">
        <v>121</v>
      </c>
      <c r="AJ1231" s="10">
        <v>16702332374</v>
      </c>
      <c r="AL1231" t="s">
        <v>5924</v>
      </c>
      <c r="BD1231" t="str">
        <f>"49-9071.00"</f>
        <v>49-9071.00</v>
      </c>
      <c r="BE1231" t="s">
        <v>169</v>
      </c>
      <c r="BF1231" t="s">
        <v>8783</v>
      </c>
      <c r="BG1231" t="s">
        <v>1135</v>
      </c>
      <c r="BH1231">
        <v>2</v>
      </c>
      <c r="BJ1231" s="1">
        <v>45717</v>
      </c>
      <c r="BK1231" s="1">
        <v>46081</v>
      </c>
      <c r="BN1231">
        <v>35</v>
      </c>
      <c r="BO1231">
        <v>0</v>
      </c>
      <c r="BP1231">
        <v>7</v>
      </c>
      <c r="BQ1231">
        <v>7</v>
      </c>
      <c r="BR1231">
        <v>7</v>
      </c>
      <c r="BS1231">
        <v>7</v>
      </c>
      <c r="BT1231">
        <v>7</v>
      </c>
      <c r="BU1231">
        <v>0</v>
      </c>
      <c r="BV1231" t="str">
        <f>"9:00 PM"</f>
        <v>9:00 PM</v>
      </c>
      <c r="BW1231" t="str">
        <f>"5:00 PM"</f>
        <v>5:00 PM</v>
      </c>
      <c r="BX1231" t="s">
        <v>133</v>
      </c>
      <c r="BY1231">
        <v>0</v>
      </c>
      <c r="BZ1231">
        <v>12</v>
      </c>
      <c r="CA1231" t="s">
        <v>115</v>
      </c>
      <c r="CC1231" t="s">
        <v>10452</v>
      </c>
      <c r="CD1231" t="s">
        <v>8782</v>
      </c>
      <c r="CF1231" t="s">
        <v>128</v>
      </c>
      <c r="CG1231" t="s">
        <v>120</v>
      </c>
      <c r="CH1231" s="3">
        <v>96950</v>
      </c>
      <c r="CI1231" s="4">
        <v>9.75</v>
      </c>
      <c r="CJ1231" s="4">
        <v>9.75</v>
      </c>
      <c r="CK1231" s="4">
        <v>14.62</v>
      </c>
      <c r="CL1231" s="4">
        <v>14.62</v>
      </c>
      <c r="CM1231" t="s">
        <v>136</v>
      </c>
      <c r="CN1231" t="s">
        <v>10453</v>
      </c>
      <c r="CO1231" t="s">
        <v>137</v>
      </c>
      <c r="CQ1231" t="s">
        <v>115</v>
      </c>
      <c r="CR1231" t="s">
        <v>138</v>
      </c>
      <c r="CS1231" t="s">
        <v>139</v>
      </c>
      <c r="CT1231" t="s">
        <v>138</v>
      </c>
      <c r="CU1231" t="s">
        <v>139</v>
      </c>
      <c r="CV1231" t="s">
        <v>138</v>
      </c>
      <c r="CW1231" t="s">
        <v>139</v>
      </c>
      <c r="CX1231" t="s">
        <v>10454</v>
      </c>
      <c r="CY1231" s="10">
        <v>16702332374</v>
      </c>
      <c r="CZ1231" t="s">
        <v>5924</v>
      </c>
      <c r="DA1231" t="s">
        <v>139</v>
      </c>
      <c r="DB1231" t="s">
        <v>138</v>
      </c>
      <c r="DC1231" t="s">
        <v>115</v>
      </c>
    </row>
    <row r="1232" spans="1:112" ht="14.45" customHeight="1" x14ac:dyDescent="0.25">
      <c r="A1232" t="s">
        <v>10531</v>
      </c>
      <c r="B1232" t="s">
        <v>113</v>
      </c>
      <c r="C1232" s="1">
        <v>45629</v>
      </c>
      <c r="D1232" s="1">
        <v>45681</v>
      </c>
      <c r="E1232" t="s">
        <v>210</v>
      </c>
      <c r="F1232" s="1">
        <v>45807</v>
      </c>
      <c r="G1232" t="s">
        <v>115</v>
      </c>
      <c r="H1232" t="s">
        <v>115</v>
      </c>
      <c r="I1232" t="s">
        <v>115</v>
      </c>
      <c r="J1232" t="s">
        <v>4256</v>
      </c>
      <c r="K1232" t="s">
        <v>4257</v>
      </c>
      <c r="L1232" t="s">
        <v>4258</v>
      </c>
      <c r="M1232" t="s">
        <v>4259</v>
      </c>
      <c r="N1232" t="s">
        <v>128</v>
      </c>
      <c r="O1232" t="s">
        <v>120</v>
      </c>
      <c r="P1232" s="3">
        <v>96950</v>
      </c>
      <c r="Q1232" t="s">
        <v>121</v>
      </c>
      <c r="S1232" s="10">
        <v>16702353285</v>
      </c>
      <c r="U1232" t="s">
        <v>4260</v>
      </c>
      <c r="V1232">
        <v>81111</v>
      </c>
      <c r="W1232" t="s">
        <v>123</v>
      </c>
      <c r="Y1232" t="s">
        <v>4261</v>
      </c>
      <c r="Z1232" t="s">
        <v>4262</v>
      </c>
      <c r="AA1232" t="s">
        <v>645</v>
      </c>
      <c r="AB1232" t="s">
        <v>4263</v>
      </c>
      <c r="AC1232" t="s">
        <v>4258</v>
      </c>
      <c r="AD1232" t="s">
        <v>4259</v>
      </c>
      <c r="AE1232" t="s">
        <v>128</v>
      </c>
      <c r="AF1232" t="s">
        <v>120</v>
      </c>
      <c r="AG1232" s="3">
        <v>96950</v>
      </c>
      <c r="AH1232" t="s">
        <v>121</v>
      </c>
      <c r="AJ1232" s="10">
        <v>16702353285</v>
      </c>
      <c r="AL1232" t="s">
        <v>4264</v>
      </c>
      <c r="BD1232" t="str">
        <f>"37-2011.00"</f>
        <v>37-2011.00</v>
      </c>
      <c r="BE1232" t="s">
        <v>1133</v>
      </c>
      <c r="BF1232" t="s">
        <v>10532</v>
      </c>
      <c r="BG1232" t="s">
        <v>1431</v>
      </c>
      <c r="BH1232">
        <v>1</v>
      </c>
      <c r="BJ1232" s="1">
        <v>45809</v>
      </c>
      <c r="BK1232" s="1">
        <v>46173</v>
      </c>
      <c r="BN1232">
        <v>40</v>
      </c>
      <c r="BO1232">
        <v>0</v>
      </c>
      <c r="BP1232">
        <v>8</v>
      </c>
      <c r="BQ1232">
        <v>8</v>
      </c>
      <c r="BR1232">
        <v>8</v>
      </c>
      <c r="BS1232">
        <v>8</v>
      </c>
      <c r="BT1232">
        <v>8</v>
      </c>
      <c r="BU1232">
        <v>0</v>
      </c>
      <c r="BV1232" t="str">
        <f>"8:00 AM"</f>
        <v>8:00 AM</v>
      </c>
      <c r="BW1232" t="str">
        <f>"5:00 PM"</f>
        <v>5:00 PM</v>
      </c>
      <c r="BX1232" t="s">
        <v>240</v>
      </c>
      <c r="BY1232">
        <v>0</v>
      </c>
      <c r="BZ1232">
        <v>12</v>
      </c>
      <c r="CA1232" t="s">
        <v>115</v>
      </c>
      <c r="CC1232" t="s">
        <v>240</v>
      </c>
      <c r="CD1232" t="s">
        <v>4258</v>
      </c>
      <c r="CE1232" t="s">
        <v>4259</v>
      </c>
      <c r="CF1232" t="s">
        <v>128</v>
      </c>
      <c r="CG1232" t="s">
        <v>120</v>
      </c>
      <c r="CH1232" s="3">
        <v>96950</v>
      </c>
      <c r="CI1232" s="4">
        <v>8.2899999999999991</v>
      </c>
      <c r="CJ1232" s="4">
        <v>8.2899999999999991</v>
      </c>
      <c r="CK1232" s="4">
        <v>12.44</v>
      </c>
      <c r="CL1232" s="4">
        <v>12.44</v>
      </c>
      <c r="CM1232" t="s">
        <v>136</v>
      </c>
      <c r="CN1232" t="s">
        <v>224</v>
      </c>
      <c r="CO1232" t="s">
        <v>137</v>
      </c>
      <c r="CQ1232" t="s">
        <v>115</v>
      </c>
      <c r="CR1232" t="s">
        <v>138</v>
      </c>
      <c r="CS1232" t="s">
        <v>139</v>
      </c>
      <c r="CT1232" t="s">
        <v>138</v>
      </c>
      <c r="CU1232" t="s">
        <v>139</v>
      </c>
      <c r="CV1232" t="s">
        <v>138</v>
      </c>
      <c r="CW1232" t="s">
        <v>139</v>
      </c>
      <c r="CX1232" s="2" t="s">
        <v>4378</v>
      </c>
      <c r="CY1232" s="10">
        <v>16702353285</v>
      </c>
      <c r="CZ1232" t="s">
        <v>4264</v>
      </c>
      <c r="DA1232" t="s">
        <v>139</v>
      </c>
      <c r="DB1232" t="s">
        <v>138</v>
      </c>
      <c r="DC1232" t="s">
        <v>115</v>
      </c>
      <c r="DD1232" t="s">
        <v>4261</v>
      </c>
      <c r="DE1232" t="s">
        <v>4262</v>
      </c>
      <c r="DF1232" t="s">
        <v>276</v>
      </c>
      <c r="DG1232" t="s">
        <v>439</v>
      </c>
      <c r="DH1232" t="s">
        <v>139</v>
      </c>
    </row>
    <row r="1233" spans="1:112" ht="14.45" customHeight="1" x14ac:dyDescent="0.25">
      <c r="A1233" t="s">
        <v>10697</v>
      </c>
      <c r="B1233" t="s">
        <v>142</v>
      </c>
      <c r="C1233" s="1">
        <v>45676</v>
      </c>
      <c r="D1233" s="1">
        <v>45681</v>
      </c>
      <c r="E1233" t="s">
        <v>114</v>
      </c>
      <c r="G1233" t="s">
        <v>115</v>
      </c>
      <c r="H1233" t="s">
        <v>115</v>
      </c>
      <c r="I1233" t="s">
        <v>115</v>
      </c>
      <c r="J1233" t="s">
        <v>2467</v>
      </c>
      <c r="K1233" t="s">
        <v>2468</v>
      </c>
      <c r="L1233" t="s">
        <v>2469</v>
      </c>
      <c r="N1233" t="s">
        <v>119</v>
      </c>
      <c r="O1233" t="s">
        <v>120</v>
      </c>
      <c r="P1233" s="3">
        <v>96950</v>
      </c>
      <c r="Q1233" t="s">
        <v>121</v>
      </c>
      <c r="S1233" s="10">
        <v>16702345900</v>
      </c>
      <c r="U1233" t="s">
        <v>2470</v>
      </c>
      <c r="V1233">
        <v>721110</v>
      </c>
      <c r="W1233" t="s">
        <v>123</v>
      </c>
      <c r="Y1233" t="s">
        <v>2471</v>
      </c>
      <c r="Z1233" t="s">
        <v>2472</v>
      </c>
      <c r="AB1233" t="s">
        <v>2473</v>
      </c>
      <c r="AC1233" t="s">
        <v>2469</v>
      </c>
      <c r="AE1233" t="s">
        <v>119</v>
      </c>
      <c r="AF1233" t="s">
        <v>120</v>
      </c>
      <c r="AG1233" s="3">
        <v>96950</v>
      </c>
      <c r="AH1233" t="s">
        <v>121</v>
      </c>
      <c r="AJ1233" s="10">
        <v>16702345900</v>
      </c>
      <c r="AK1233">
        <v>266</v>
      </c>
      <c r="AL1233" t="s">
        <v>2474</v>
      </c>
      <c r="BD1233" t="str">
        <f>"37-2012.00"</f>
        <v>37-2012.00</v>
      </c>
      <c r="BE1233" t="s">
        <v>647</v>
      </c>
      <c r="BF1233" t="s">
        <v>10698</v>
      </c>
      <c r="BG1233" t="s">
        <v>10699</v>
      </c>
      <c r="BH1233">
        <v>4</v>
      </c>
      <c r="BJ1233" s="1">
        <v>45839</v>
      </c>
      <c r="BK1233" s="1">
        <v>46203</v>
      </c>
      <c r="BN1233">
        <v>40</v>
      </c>
      <c r="BO1233">
        <v>0</v>
      </c>
      <c r="BP1233">
        <v>7</v>
      </c>
      <c r="BQ1233">
        <v>6</v>
      </c>
      <c r="BR1233">
        <v>6</v>
      </c>
      <c r="BS1233">
        <v>7</v>
      </c>
      <c r="BT1233">
        <v>7</v>
      </c>
      <c r="BU1233">
        <v>7</v>
      </c>
      <c r="BV1233" t="str">
        <f>"8:00 AM"</f>
        <v>8:00 AM</v>
      </c>
      <c r="BW1233" t="str">
        <f>"5:00 PM"</f>
        <v>5:00 PM</v>
      </c>
      <c r="BX1233" t="s">
        <v>133</v>
      </c>
      <c r="BY1233">
        <v>0</v>
      </c>
      <c r="BZ1233">
        <v>4</v>
      </c>
      <c r="CA1233" t="s">
        <v>115</v>
      </c>
      <c r="CC1233" t="s">
        <v>191</v>
      </c>
      <c r="CD1233" t="s">
        <v>2477</v>
      </c>
      <c r="CF1233" t="s">
        <v>119</v>
      </c>
      <c r="CG1233" t="s">
        <v>120</v>
      </c>
      <c r="CH1233" s="3">
        <v>96950</v>
      </c>
      <c r="CI1233" s="4">
        <v>7.77</v>
      </c>
      <c r="CJ1233" s="4">
        <v>7.77</v>
      </c>
      <c r="CK1233" s="4">
        <v>11.65</v>
      </c>
      <c r="CL1233" s="4">
        <v>11.65</v>
      </c>
      <c r="CM1233" t="s">
        <v>136</v>
      </c>
      <c r="CO1233" t="s">
        <v>137</v>
      </c>
      <c r="CQ1233" t="s">
        <v>115</v>
      </c>
      <c r="CR1233" t="s">
        <v>138</v>
      </c>
      <c r="CS1233" t="s">
        <v>139</v>
      </c>
      <c r="CT1233" t="s">
        <v>138</v>
      </c>
      <c r="CU1233" t="s">
        <v>139</v>
      </c>
      <c r="CV1233" t="s">
        <v>138</v>
      </c>
      <c r="CW1233" t="s">
        <v>139</v>
      </c>
      <c r="CX1233" t="s">
        <v>2478</v>
      </c>
      <c r="CY1233" s="10">
        <v>16702345900</v>
      </c>
      <c r="CZ1233" t="s">
        <v>10700</v>
      </c>
      <c r="DA1233" t="s">
        <v>139</v>
      </c>
      <c r="DB1233" t="s">
        <v>138</v>
      </c>
      <c r="DC1233" t="s">
        <v>115</v>
      </c>
    </row>
    <row r="1234" spans="1:112" ht="14.45" customHeight="1" x14ac:dyDescent="0.25">
      <c r="A1234" t="s">
        <v>11049</v>
      </c>
      <c r="B1234" t="s">
        <v>248</v>
      </c>
      <c r="C1234" s="1">
        <v>45462</v>
      </c>
      <c r="D1234" s="1">
        <v>45681</v>
      </c>
      <c r="E1234" t="s">
        <v>210</v>
      </c>
      <c r="F1234" s="1">
        <v>45590</v>
      </c>
      <c r="G1234" t="s">
        <v>115</v>
      </c>
      <c r="H1234" t="s">
        <v>115</v>
      </c>
      <c r="I1234" t="s">
        <v>115</v>
      </c>
      <c r="J1234" t="s">
        <v>915</v>
      </c>
      <c r="L1234" t="s">
        <v>4353</v>
      </c>
      <c r="N1234" t="s">
        <v>1619</v>
      </c>
      <c r="O1234" t="s">
        <v>120</v>
      </c>
      <c r="P1234" s="3">
        <v>96950</v>
      </c>
      <c r="Q1234" t="s">
        <v>121</v>
      </c>
      <c r="S1234" s="10">
        <v>16702345828</v>
      </c>
      <c r="U1234" t="s">
        <v>918</v>
      </c>
      <c r="V1234">
        <v>2389</v>
      </c>
      <c r="W1234" t="s">
        <v>123</v>
      </c>
      <c r="Y1234" t="s">
        <v>919</v>
      </c>
      <c r="Z1234" t="s">
        <v>920</v>
      </c>
      <c r="AB1234" t="s">
        <v>295</v>
      </c>
      <c r="AC1234" t="s">
        <v>4353</v>
      </c>
      <c r="AE1234" t="s">
        <v>1619</v>
      </c>
      <c r="AF1234" t="s">
        <v>120</v>
      </c>
      <c r="AG1234" s="3">
        <v>96950</v>
      </c>
      <c r="AH1234" t="s">
        <v>121</v>
      </c>
      <c r="AJ1234" s="10">
        <v>16702345828</v>
      </c>
      <c r="AL1234" t="s">
        <v>921</v>
      </c>
      <c r="AM1234" t="s">
        <v>400</v>
      </c>
      <c r="AN1234" t="s">
        <v>255</v>
      </c>
      <c r="AO1234" t="s">
        <v>922</v>
      </c>
      <c r="AQ1234" t="s">
        <v>923</v>
      </c>
      <c r="AR1234" t="s">
        <v>4354</v>
      </c>
      <c r="AS1234" t="s">
        <v>119</v>
      </c>
      <c r="AT1234" t="s">
        <v>120</v>
      </c>
      <c r="AU1234" s="3">
        <v>96950</v>
      </c>
      <c r="AV1234" t="s">
        <v>121</v>
      </c>
      <c r="AX1234">
        <v>16702872946</v>
      </c>
      <c r="AZ1234" t="s">
        <v>925</v>
      </c>
      <c r="BA1234" t="s">
        <v>926</v>
      </c>
      <c r="BD1234" t="str">
        <f>"53-3032.00"</f>
        <v>53-3032.00</v>
      </c>
      <c r="BE1234" t="s">
        <v>2554</v>
      </c>
      <c r="BF1234" t="s">
        <v>4355</v>
      </c>
      <c r="BG1234" t="s">
        <v>4356</v>
      </c>
      <c r="BH1234">
        <v>2</v>
      </c>
      <c r="BI1234">
        <v>2</v>
      </c>
      <c r="BJ1234" s="1">
        <v>45592</v>
      </c>
      <c r="BK1234" s="1">
        <v>45956</v>
      </c>
      <c r="BL1234" s="1">
        <v>45681</v>
      </c>
      <c r="BM1234" s="1">
        <v>45956</v>
      </c>
      <c r="BN1234">
        <v>40</v>
      </c>
      <c r="BO1234">
        <v>0</v>
      </c>
      <c r="BP1234">
        <v>8</v>
      </c>
      <c r="BQ1234">
        <v>8</v>
      </c>
      <c r="BR1234">
        <v>8</v>
      </c>
      <c r="BS1234">
        <v>8</v>
      </c>
      <c r="BT1234">
        <v>8</v>
      </c>
      <c r="BU1234">
        <v>0</v>
      </c>
      <c r="BV1234" t="str">
        <f>"8:00 AM"</f>
        <v>8:00 AM</v>
      </c>
      <c r="BW1234" t="str">
        <f>"5:00 PM"</f>
        <v>5:00 PM</v>
      </c>
      <c r="BX1234" t="s">
        <v>240</v>
      </c>
      <c r="BY1234">
        <v>0</v>
      </c>
      <c r="BZ1234">
        <v>12</v>
      </c>
      <c r="CA1234" t="s">
        <v>115</v>
      </c>
      <c r="CC1234" t="s">
        <v>11050</v>
      </c>
      <c r="CD1234" t="s">
        <v>4357</v>
      </c>
      <c r="CE1234" t="s">
        <v>4353</v>
      </c>
      <c r="CF1234" t="s">
        <v>1619</v>
      </c>
      <c r="CG1234" t="s">
        <v>120</v>
      </c>
      <c r="CH1234" s="3">
        <v>96950</v>
      </c>
      <c r="CI1234" s="4">
        <v>10.47</v>
      </c>
      <c r="CJ1234" s="4">
        <v>10.47</v>
      </c>
      <c r="CK1234" s="4">
        <v>15.71</v>
      </c>
      <c r="CL1234" s="4">
        <v>15.71</v>
      </c>
      <c r="CM1234" t="s">
        <v>136</v>
      </c>
      <c r="CN1234" t="s">
        <v>191</v>
      </c>
      <c r="CO1234" t="s">
        <v>137</v>
      </c>
      <c r="CQ1234" t="s">
        <v>115</v>
      </c>
      <c r="CR1234" t="s">
        <v>138</v>
      </c>
      <c r="CS1234" t="s">
        <v>139</v>
      </c>
      <c r="CT1234" t="s">
        <v>138</v>
      </c>
      <c r="CU1234" t="s">
        <v>139</v>
      </c>
      <c r="CV1234" t="s">
        <v>138</v>
      </c>
      <c r="CW1234" t="s">
        <v>139</v>
      </c>
      <c r="CX1234" t="s">
        <v>1499</v>
      </c>
      <c r="CY1234" s="10">
        <v>16702345828</v>
      </c>
      <c r="CZ1234" t="s">
        <v>921</v>
      </c>
      <c r="DA1234" t="s">
        <v>139</v>
      </c>
      <c r="DB1234" t="s">
        <v>138</v>
      </c>
      <c r="DC1234" t="s">
        <v>115</v>
      </c>
      <c r="DD1234" t="s">
        <v>255</v>
      </c>
      <c r="DE1234" t="s">
        <v>922</v>
      </c>
      <c r="DG1234" t="s">
        <v>926</v>
      </c>
      <c r="DH1234" t="s">
        <v>925</v>
      </c>
    </row>
    <row r="1235" spans="1:112" ht="14.45" customHeight="1" x14ac:dyDescent="0.25">
      <c r="A1235" t="s">
        <v>13468</v>
      </c>
      <c r="B1235" t="s">
        <v>1155</v>
      </c>
      <c r="C1235" s="1">
        <v>45629</v>
      </c>
      <c r="D1235" s="1">
        <v>45681</v>
      </c>
      <c r="E1235" t="s">
        <v>114</v>
      </c>
      <c r="G1235" t="s">
        <v>115</v>
      </c>
      <c r="H1235" t="s">
        <v>115</v>
      </c>
      <c r="I1235" t="s">
        <v>115</v>
      </c>
      <c r="J1235" t="s">
        <v>1436</v>
      </c>
      <c r="L1235" t="s">
        <v>1437</v>
      </c>
      <c r="M1235" t="s">
        <v>1438</v>
      </c>
      <c r="N1235" t="s">
        <v>128</v>
      </c>
      <c r="O1235" t="s">
        <v>120</v>
      </c>
      <c r="P1235" s="3">
        <v>96950</v>
      </c>
      <c r="Q1235" t="s">
        <v>121</v>
      </c>
      <c r="S1235" s="10">
        <v>16702858730</v>
      </c>
      <c r="U1235" t="s">
        <v>1439</v>
      </c>
      <c r="V1235">
        <v>561320</v>
      </c>
      <c r="W1235" t="s">
        <v>123</v>
      </c>
      <c r="Y1235" t="s">
        <v>1440</v>
      </c>
      <c r="Z1235" t="s">
        <v>1441</v>
      </c>
      <c r="AA1235" t="s">
        <v>1442</v>
      </c>
      <c r="AB1235" t="s">
        <v>448</v>
      </c>
      <c r="AC1235" t="s">
        <v>1437</v>
      </c>
      <c r="AD1235" t="s">
        <v>1438</v>
      </c>
      <c r="AE1235" t="s">
        <v>128</v>
      </c>
      <c r="AF1235" t="s">
        <v>120</v>
      </c>
      <c r="AG1235" s="3">
        <v>96950</v>
      </c>
      <c r="AH1235" t="s">
        <v>121</v>
      </c>
      <c r="AJ1235" s="10">
        <v>16702858730</v>
      </c>
      <c r="AL1235" t="s">
        <v>1443</v>
      </c>
      <c r="BD1235" t="str">
        <f>"35-2014.00"</f>
        <v>35-2014.00</v>
      </c>
      <c r="BE1235" t="s">
        <v>221</v>
      </c>
      <c r="BF1235" t="s">
        <v>6434</v>
      </c>
      <c r="BG1235" t="s">
        <v>223</v>
      </c>
      <c r="BH1235">
        <v>10</v>
      </c>
      <c r="BI1235">
        <v>9</v>
      </c>
      <c r="BJ1235" s="1">
        <v>45689</v>
      </c>
      <c r="BK1235" s="1">
        <v>46053</v>
      </c>
      <c r="BL1235" s="1">
        <v>45689</v>
      </c>
      <c r="BM1235" s="1">
        <v>46053</v>
      </c>
      <c r="BN1235">
        <v>35</v>
      </c>
      <c r="BO1235">
        <v>0</v>
      </c>
      <c r="BP1235">
        <v>7</v>
      </c>
      <c r="BQ1235">
        <v>7</v>
      </c>
      <c r="BR1235">
        <v>7</v>
      </c>
      <c r="BS1235">
        <v>7</v>
      </c>
      <c r="BT1235">
        <v>7</v>
      </c>
      <c r="BU1235">
        <v>0</v>
      </c>
      <c r="BV1235" t="str">
        <f>"7:00 AM"</f>
        <v>7:00 AM</v>
      </c>
      <c r="BW1235" t="str">
        <f>"3:00 PM"</f>
        <v>3:00 PM</v>
      </c>
      <c r="BX1235" t="s">
        <v>240</v>
      </c>
      <c r="BY1235">
        <v>0</v>
      </c>
      <c r="BZ1235">
        <v>12</v>
      </c>
      <c r="CA1235" t="s">
        <v>115</v>
      </c>
      <c r="CC1235" s="2" t="s">
        <v>6435</v>
      </c>
      <c r="CD1235" t="s">
        <v>1447</v>
      </c>
      <c r="CE1235" t="s">
        <v>1448</v>
      </c>
      <c r="CF1235" t="s">
        <v>128</v>
      </c>
      <c r="CG1235" t="s">
        <v>120</v>
      </c>
      <c r="CH1235" s="3">
        <v>96950</v>
      </c>
      <c r="CI1235" s="4">
        <v>8.83</v>
      </c>
      <c r="CJ1235" s="4">
        <v>8.83</v>
      </c>
      <c r="CK1235" s="4">
        <v>13.25</v>
      </c>
      <c r="CL1235" s="4">
        <v>13.25</v>
      </c>
      <c r="CM1235" t="s">
        <v>136</v>
      </c>
      <c r="CN1235" t="s">
        <v>191</v>
      </c>
      <c r="CO1235" t="s">
        <v>137</v>
      </c>
      <c r="CQ1235" t="s">
        <v>115</v>
      </c>
      <c r="CR1235" t="s">
        <v>138</v>
      </c>
      <c r="CS1235" t="s">
        <v>139</v>
      </c>
      <c r="CT1235" t="s">
        <v>138</v>
      </c>
      <c r="CU1235" t="s">
        <v>139</v>
      </c>
      <c r="CV1235" t="s">
        <v>138</v>
      </c>
      <c r="CW1235" t="s">
        <v>139</v>
      </c>
      <c r="CX1235" s="2" t="s">
        <v>1449</v>
      </c>
      <c r="CY1235" s="10">
        <v>16702858730</v>
      </c>
      <c r="CZ1235" t="s">
        <v>1443</v>
      </c>
      <c r="DA1235" t="s">
        <v>331</v>
      </c>
      <c r="DB1235" t="s">
        <v>138</v>
      </c>
      <c r="DC1235" t="s">
        <v>115</v>
      </c>
    </row>
    <row r="1236" spans="1:112" ht="14.45" customHeight="1" x14ac:dyDescent="0.25">
      <c r="A1236" t="s">
        <v>5018</v>
      </c>
      <c r="B1236" t="s">
        <v>113</v>
      </c>
      <c r="C1236" s="1">
        <v>45638</v>
      </c>
      <c r="D1236" s="1">
        <v>45683</v>
      </c>
      <c r="E1236" t="s">
        <v>210</v>
      </c>
      <c r="F1236" s="1">
        <v>45807</v>
      </c>
      <c r="G1236" t="s">
        <v>115</v>
      </c>
      <c r="H1236" t="s">
        <v>115</v>
      </c>
      <c r="I1236" t="s">
        <v>115</v>
      </c>
      <c r="J1236" t="s">
        <v>2604</v>
      </c>
      <c r="K1236" t="s">
        <v>2605</v>
      </c>
      <c r="L1236" t="s">
        <v>2606</v>
      </c>
      <c r="N1236" t="s">
        <v>128</v>
      </c>
      <c r="O1236" t="s">
        <v>120</v>
      </c>
      <c r="P1236" s="3">
        <v>96950</v>
      </c>
      <c r="Q1236" t="s">
        <v>121</v>
      </c>
      <c r="S1236" s="10">
        <v>16702353313</v>
      </c>
      <c r="U1236" t="s">
        <v>2608</v>
      </c>
      <c r="V1236">
        <v>721110</v>
      </c>
      <c r="W1236" t="s">
        <v>123</v>
      </c>
      <c r="Y1236" t="s">
        <v>632</v>
      </c>
      <c r="Z1236" t="s">
        <v>633</v>
      </c>
      <c r="AB1236" t="s">
        <v>516</v>
      </c>
      <c r="AC1236" t="s">
        <v>2606</v>
      </c>
      <c r="AE1236" t="s">
        <v>128</v>
      </c>
      <c r="AF1236" t="s">
        <v>120</v>
      </c>
      <c r="AG1236" s="3">
        <v>96950</v>
      </c>
      <c r="AH1236" t="s">
        <v>121</v>
      </c>
      <c r="AJ1236" s="10">
        <v>16702353313</v>
      </c>
      <c r="AL1236" t="s">
        <v>2609</v>
      </c>
      <c r="BD1236" t="str">
        <f>"37-2011.00"</f>
        <v>37-2011.00</v>
      </c>
      <c r="BE1236" t="s">
        <v>1133</v>
      </c>
      <c r="BF1236" t="s">
        <v>2610</v>
      </c>
      <c r="BG1236" t="s">
        <v>2611</v>
      </c>
      <c r="BH1236">
        <v>5</v>
      </c>
      <c r="BJ1236" s="1">
        <v>45809</v>
      </c>
      <c r="BK1236" s="1">
        <v>46173</v>
      </c>
      <c r="BN1236">
        <v>36</v>
      </c>
      <c r="BO1236">
        <v>6</v>
      </c>
      <c r="BP1236">
        <v>6</v>
      </c>
      <c r="BQ1236">
        <v>6</v>
      </c>
      <c r="BR1236">
        <v>6</v>
      </c>
      <c r="BS1236">
        <v>0</v>
      </c>
      <c r="BT1236">
        <v>6</v>
      </c>
      <c r="BU1236">
        <v>6</v>
      </c>
      <c r="BV1236" t="str">
        <f>"8:00 AM"</f>
        <v>8:00 AM</v>
      </c>
      <c r="BW1236" t="str">
        <f>"6:00 PM"</f>
        <v>6:00 PM</v>
      </c>
      <c r="BX1236" t="s">
        <v>240</v>
      </c>
      <c r="BY1236">
        <v>0</v>
      </c>
      <c r="BZ1236">
        <v>12</v>
      </c>
      <c r="CA1236" t="s">
        <v>115</v>
      </c>
      <c r="CC1236" t="s">
        <v>5019</v>
      </c>
      <c r="CD1236" t="s">
        <v>2613</v>
      </c>
      <c r="CE1236" t="s">
        <v>2614</v>
      </c>
      <c r="CF1236" t="s">
        <v>128</v>
      </c>
      <c r="CG1236" t="s">
        <v>120</v>
      </c>
      <c r="CH1236" s="3">
        <v>96950</v>
      </c>
      <c r="CI1236" s="4">
        <v>8.2899999999999991</v>
      </c>
      <c r="CJ1236" s="4">
        <v>8.2899999999999991</v>
      </c>
      <c r="CK1236" s="4">
        <v>0</v>
      </c>
      <c r="CL1236" s="4">
        <v>0</v>
      </c>
      <c r="CM1236" t="s">
        <v>136</v>
      </c>
      <c r="CN1236" t="s">
        <v>240</v>
      </c>
      <c r="CO1236" t="s">
        <v>137</v>
      </c>
      <c r="CQ1236" t="s">
        <v>138</v>
      </c>
      <c r="CR1236" t="s">
        <v>138</v>
      </c>
      <c r="CS1236" t="s">
        <v>139</v>
      </c>
      <c r="CT1236" t="s">
        <v>139</v>
      </c>
      <c r="CU1236" t="s">
        <v>139</v>
      </c>
      <c r="CV1236" t="s">
        <v>138</v>
      </c>
      <c r="CW1236" t="s">
        <v>139</v>
      </c>
      <c r="CX1236" t="s">
        <v>240</v>
      </c>
      <c r="CY1236" s="10">
        <v>16702353313</v>
      </c>
      <c r="CZ1236" t="s">
        <v>2609</v>
      </c>
      <c r="DA1236" t="s">
        <v>139</v>
      </c>
      <c r="DB1236" t="s">
        <v>138</v>
      </c>
      <c r="DC1236" t="s">
        <v>115</v>
      </c>
      <c r="DD1236" t="s">
        <v>2615</v>
      </c>
      <c r="DE1236" t="s">
        <v>2616</v>
      </c>
      <c r="DF1236" t="s">
        <v>489</v>
      </c>
      <c r="DG1236" t="s">
        <v>2617</v>
      </c>
      <c r="DH1236" t="s">
        <v>2609</v>
      </c>
    </row>
    <row r="1237" spans="1:112" ht="14.45" customHeight="1" x14ac:dyDescent="0.25">
      <c r="A1237" t="s">
        <v>4359</v>
      </c>
      <c r="B1237" t="s">
        <v>248</v>
      </c>
      <c r="C1237" s="1">
        <v>45628</v>
      </c>
      <c r="D1237" s="1">
        <v>45684</v>
      </c>
      <c r="E1237" t="s">
        <v>114</v>
      </c>
      <c r="G1237" t="s">
        <v>115</v>
      </c>
      <c r="H1237" t="s">
        <v>115</v>
      </c>
      <c r="I1237" t="s">
        <v>115</v>
      </c>
      <c r="J1237" t="s">
        <v>4360</v>
      </c>
      <c r="L1237" t="s">
        <v>4361</v>
      </c>
      <c r="N1237" t="s">
        <v>128</v>
      </c>
      <c r="O1237" t="s">
        <v>120</v>
      </c>
      <c r="P1237" s="3">
        <v>96950</v>
      </c>
      <c r="Q1237" t="s">
        <v>121</v>
      </c>
      <c r="S1237" s="10">
        <v>16705881110</v>
      </c>
      <c r="U1237" t="s">
        <v>4362</v>
      </c>
      <c r="V1237">
        <v>56132</v>
      </c>
      <c r="W1237" t="s">
        <v>123</v>
      </c>
      <c r="Y1237" t="s">
        <v>4363</v>
      </c>
      <c r="Z1237" t="s">
        <v>4364</v>
      </c>
      <c r="AA1237" t="s">
        <v>4365</v>
      </c>
      <c r="AB1237" t="s">
        <v>126</v>
      </c>
      <c r="AC1237" t="s">
        <v>4361</v>
      </c>
      <c r="AE1237" t="s">
        <v>128</v>
      </c>
      <c r="AF1237" t="s">
        <v>120</v>
      </c>
      <c r="AG1237" s="3">
        <v>96950</v>
      </c>
      <c r="AH1237" t="s">
        <v>121</v>
      </c>
      <c r="AJ1237" s="10">
        <v>16705881110</v>
      </c>
      <c r="AL1237" t="s">
        <v>4366</v>
      </c>
      <c r="BD1237" t="str">
        <f>"37-2012.00"</f>
        <v>37-2012.00</v>
      </c>
      <c r="BE1237" t="s">
        <v>647</v>
      </c>
      <c r="BF1237" t="s">
        <v>4367</v>
      </c>
      <c r="BG1237" t="s">
        <v>4294</v>
      </c>
      <c r="BH1237">
        <v>10</v>
      </c>
      <c r="BI1237">
        <v>10</v>
      </c>
      <c r="BJ1237" s="1">
        <v>45748</v>
      </c>
      <c r="BK1237" s="1">
        <v>46112</v>
      </c>
      <c r="BL1237" s="1">
        <v>45748</v>
      </c>
      <c r="BM1237" s="1">
        <v>46112</v>
      </c>
      <c r="BN1237">
        <v>35</v>
      </c>
      <c r="BO1237">
        <v>0</v>
      </c>
      <c r="BP1237">
        <v>7</v>
      </c>
      <c r="BQ1237">
        <v>7</v>
      </c>
      <c r="BR1237">
        <v>7</v>
      </c>
      <c r="BS1237">
        <v>7</v>
      </c>
      <c r="BT1237">
        <v>7</v>
      </c>
      <c r="BU1237">
        <v>0</v>
      </c>
      <c r="BV1237" t="str">
        <f>"8:00 AM"</f>
        <v>8:00 AM</v>
      </c>
      <c r="BW1237" t="str">
        <f>"5:00 PM"</f>
        <v>5:00 PM</v>
      </c>
      <c r="BX1237" t="s">
        <v>240</v>
      </c>
      <c r="BY1237">
        <v>0</v>
      </c>
      <c r="BZ1237">
        <v>3</v>
      </c>
      <c r="CA1237" t="s">
        <v>115</v>
      </c>
      <c r="CC1237" s="2" t="s">
        <v>4368</v>
      </c>
      <c r="CD1237" t="s">
        <v>4369</v>
      </c>
      <c r="CF1237" t="s">
        <v>128</v>
      </c>
      <c r="CG1237" t="s">
        <v>120</v>
      </c>
      <c r="CH1237" s="3">
        <v>96950</v>
      </c>
      <c r="CI1237" s="4">
        <v>7.77</v>
      </c>
      <c r="CJ1237" s="4">
        <v>7.77</v>
      </c>
      <c r="CK1237" s="4">
        <v>11.66</v>
      </c>
      <c r="CL1237" s="4">
        <v>11.66</v>
      </c>
      <c r="CM1237" t="s">
        <v>136</v>
      </c>
      <c r="CN1237" t="s">
        <v>224</v>
      </c>
      <c r="CO1237" t="s">
        <v>137</v>
      </c>
      <c r="CQ1237" t="s">
        <v>138</v>
      </c>
      <c r="CR1237" t="s">
        <v>138</v>
      </c>
      <c r="CS1237" t="s">
        <v>139</v>
      </c>
      <c r="CT1237" t="s">
        <v>138</v>
      </c>
      <c r="CU1237" t="s">
        <v>139</v>
      </c>
      <c r="CV1237" t="s">
        <v>138</v>
      </c>
      <c r="CW1237" t="s">
        <v>139</v>
      </c>
      <c r="CX1237" s="2" t="s">
        <v>4206</v>
      </c>
      <c r="CY1237" s="10">
        <v>16705881110</v>
      </c>
      <c r="CZ1237" t="s">
        <v>4366</v>
      </c>
      <c r="DA1237" t="s">
        <v>139</v>
      </c>
      <c r="DB1237" t="s">
        <v>138</v>
      </c>
      <c r="DC1237" t="s">
        <v>115</v>
      </c>
    </row>
    <row r="1238" spans="1:112" ht="14.45" customHeight="1" x14ac:dyDescent="0.25">
      <c r="A1238" t="s">
        <v>9106</v>
      </c>
      <c r="B1238" t="s">
        <v>142</v>
      </c>
      <c r="C1238" s="1">
        <v>45678</v>
      </c>
      <c r="D1238" s="1">
        <v>45684</v>
      </c>
      <c r="E1238" t="s">
        <v>114</v>
      </c>
      <c r="G1238" t="s">
        <v>115</v>
      </c>
      <c r="H1238" t="s">
        <v>115</v>
      </c>
      <c r="I1238" t="s">
        <v>115</v>
      </c>
      <c r="J1238" t="s">
        <v>9107</v>
      </c>
      <c r="L1238" t="s">
        <v>4545</v>
      </c>
      <c r="N1238" t="s">
        <v>128</v>
      </c>
      <c r="O1238" t="s">
        <v>120</v>
      </c>
      <c r="P1238" s="3">
        <v>96950</v>
      </c>
      <c r="Q1238" t="s">
        <v>121</v>
      </c>
      <c r="S1238" s="10">
        <v>16707891106</v>
      </c>
      <c r="U1238" t="s">
        <v>4546</v>
      </c>
      <c r="V1238">
        <v>56132</v>
      </c>
      <c r="W1238" t="s">
        <v>123</v>
      </c>
      <c r="Y1238" t="s">
        <v>1691</v>
      </c>
      <c r="Z1238" t="s">
        <v>1692</v>
      </c>
      <c r="AA1238" t="s">
        <v>1693</v>
      </c>
      <c r="AB1238" t="s">
        <v>126</v>
      </c>
      <c r="AC1238" t="s">
        <v>4545</v>
      </c>
      <c r="AE1238" t="s">
        <v>128</v>
      </c>
      <c r="AF1238" t="s">
        <v>120</v>
      </c>
      <c r="AG1238" s="3">
        <v>96950</v>
      </c>
      <c r="AH1238" t="s">
        <v>121</v>
      </c>
      <c r="AJ1238" s="10">
        <v>16707891106</v>
      </c>
      <c r="AL1238" t="s">
        <v>4547</v>
      </c>
      <c r="BD1238" t="str">
        <f>"43-4181.00"</f>
        <v>43-4181.00</v>
      </c>
      <c r="BE1238" t="s">
        <v>297</v>
      </c>
      <c r="BF1238" t="s">
        <v>9108</v>
      </c>
      <c r="BG1238" t="s">
        <v>9109</v>
      </c>
      <c r="BH1238">
        <v>5</v>
      </c>
      <c r="BJ1238" s="1">
        <v>45838</v>
      </c>
      <c r="BK1238" s="1">
        <v>46204</v>
      </c>
      <c r="BN1238">
        <v>35</v>
      </c>
      <c r="BO1238">
        <v>0</v>
      </c>
      <c r="BP1238">
        <v>7</v>
      </c>
      <c r="BQ1238">
        <v>7</v>
      </c>
      <c r="BR1238">
        <v>7</v>
      </c>
      <c r="BS1238">
        <v>7</v>
      </c>
      <c r="BT1238">
        <v>7</v>
      </c>
      <c r="BU1238">
        <v>0</v>
      </c>
      <c r="BV1238" t="str">
        <f>"8:00 AM"</f>
        <v>8:00 AM</v>
      </c>
      <c r="BW1238" t="str">
        <f>"4:00 PM"</f>
        <v>4:00 PM</v>
      </c>
      <c r="BX1238" t="s">
        <v>189</v>
      </c>
      <c r="BY1238">
        <v>0</v>
      </c>
      <c r="BZ1238">
        <v>12</v>
      </c>
      <c r="CA1238" t="s">
        <v>115</v>
      </c>
      <c r="CC1238" s="2" t="s">
        <v>9110</v>
      </c>
      <c r="CD1238" t="s">
        <v>4545</v>
      </c>
      <c r="CF1238" t="s">
        <v>128</v>
      </c>
      <c r="CG1238" t="s">
        <v>120</v>
      </c>
      <c r="CH1238" s="3">
        <v>96950</v>
      </c>
      <c r="CI1238" s="4">
        <v>8.77</v>
      </c>
      <c r="CJ1238" s="4">
        <v>8.77</v>
      </c>
      <c r="CK1238" s="4">
        <v>13.16</v>
      </c>
      <c r="CL1238" s="4">
        <v>13.16</v>
      </c>
      <c r="CM1238" t="s">
        <v>136</v>
      </c>
      <c r="CO1238" t="s">
        <v>137</v>
      </c>
      <c r="CQ1238" t="s">
        <v>115</v>
      </c>
      <c r="CR1238" t="s">
        <v>138</v>
      </c>
      <c r="CS1238" t="s">
        <v>139</v>
      </c>
      <c r="CT1238" t="s">
        <v>138</v>
      </c>
      <c r="CU1238" t="s">
        <v>139</v>
      </c>
      <c r="CV1238" t="s">
        <v>138</v>
      </c>
      <c r="CW1238" t="s">
        <v>139</v>
      </c>
      <c r="CX1238" t="s">
        <v>9111</v>
      </c>
      <c r="CY1238" s="10">
        <v>16707852508</v>
      </c>
      <c r="CZ1238" t="s">
        <v>4552</v>
      </c>
      <c r="DA1238" t="s">
        <v>246</v>
      </c>
      <c r="DB1238" t="s">
        <v>138</v>
      </c>
      <c r="DC1238" t="s">
        <v>115</v>
      </c>
    </row>
    <row r="1239" spans="1:112" ht="14.45" customHeight="1" x14ac:dyDescent="0.25">
      <c r="A1239" t="s">
        <v>11008</v>
      </c>
      <c r="B1239" t="s">
        <v>158</v>
      </c>
      <c r="C1239" s="1">
        <v>45648</v>
      </c>
      <c r="D1239" s="1">
        <v>45684</v>
      </c>
      <c r="E1239" t="s">
        <v>210</v>
      </c>
      <c r="F1239" s="1">
        <v>45822</v>
      </c>
      <c r="G1239" t="s">
        <v>115</v>
      </c>
      <c r="H1239" t="s">
        <v>115</v>
      </c>
      <c r="I1239" t="s">
        <v>115</v>
      </c>
      <c r="J1239" t="s">
        <v>1169</v>
      </c>
      <c r="L1239" t="s">
        <v>1170</v>
      </c>
      <c r="M1239" t="s">
        <v>1171</v>
      </c>
      <c r="N1239" t="s">
        <v>128</v>
      </c>
      <c r="O1239" t="s">
        <v>120</v>
      </c>
      <c r="P1239" s="3">
        <v>96950</v>
      </c>
      <c r="Q1239" t="s">
        <v>121</v>
      </c>
      <c r="R1239" t="s">
        <v>439</v>
      </c>
      <c r="S1239" s="10">
        <v>16703223320</v>
      </c>
      <c r="U1239" t="s">
        <v>1173</v>
      </c>
      <c r="V1239">
        <v>611110</v>
      </c>
      <c r="W1239" t="s">
        <v>123</v>
      </c>
      <c r="Y1239" t="s">
        <v>1174</v>
      </c>
      <c r="Z1239" t="s">
        <v>1175</v>
      </c>
      <c r="AA1239" t="s">
        <v>1176</v>
      </c>
      <c r="AB1239" t="s">
        <v>1177</v>
      </c>
      <c r="AC1239" t="s">
        <v>1170</v>
      </c>
      <c r="AE1239" t="s">
        <v>128</v>
      </c>
      <c r="AF1239" t="s">
        <v>120</v>
      </c>
      <c r="AG1239" s="3">
        <v>96950</v>
      </c>
      <c r="AH1239" t="s">
        <v>121</v>
      </c>
      <c r="AI1239" t="s">
        <v>439</v>
      </c>
      <c r="AJ1239" s="10">
        <v>16703223320</v>
      </c>
      <c r="AL1239" t="s">
        <v>1178</v>
      </c>
      <c r="BD1239" t="str">
        <f>"25-2021.00"</f>
        <v>25-2021.00</v>
      </c>
      <c r="BE1239" t="s">
        <v>406</v>
      </c>
      <c r="BF1239" t="s">
        <v>9882</v>
      </c>
      <c r="BG1239" t="s">
        <v>9883</v>
      </c>
      <c r="BH1239">
        <v>2</v>
      </c>
      <c r="BJ1239" s="1">
        <v>45824</v>
      </c>
      <c r="BK1239" s="1">
        <v>46188</v>
      </c>
      <c r="BN1239">
        <v>35</v>
      </c>
      <c r="BO1239">
        <v>0</v>
      </c>
      <c r="BP1239">
        <v>7</v>
      </c>
      <c r="BQ1239">
        <v>7</v>
      </c>
      <c r="BR1239">
        <v>7</v>
      </c>
      <c r="BS1239">
        <v>7</v>
      </c>
      <c r="BT1239">
        <v>7</v>
      </c>
      <c r="BU1239">
        <v>0</v>
      </c>
      <c r="BV1239" t="str">
        <f>"7:00 AM"</f>
        <v>7:00 AM</v>
      </c>
      <c r="BW1239" t="str">
        <f>"3:00 PM"</f>
        <v>3:00 PM</v>
      </c>
      <c r="BX1239" t="s">
        <v>6095</v>
      </c>
      <c r="BY1239">
        <v>0</v>
      </c>
      <c r="BZ1239">
        <v>12</v>
      </c>
      <c r="CA1239" t="s">
        <v>115</v>
      </c>
      <c r="CC1239" t="e">
        <f>- experience in CHRISTIAN School SETTING.
- MUST BE WILLING to OBTAIN ACSI CERTIFICATION DURING THE INITIAL YEAR of EMPLOYMENT.
- MUST BE ABLE to USE TECHNOLOGY (LAPTOP, IPAD, PROJECTOR) in THE CLASSROOM.
- Knowledge in MICROSOFT OFFICE, GOOGLE CLASSROOM, GOOGLE DOCS, FORMS, and OTHER EDUCATIONAL SOFTWARE.
- Knowledge of INSTRUCTIONAL methods APPROPRIATE for STUDENTS At THE RESPECTIVE GRADE LEVELS.</f>
        <v>#NAME?</v>
      </c>
      <c r="CD1239" t="s">
        <v>1183</v>
      </c>
      <c r="CF1239" t="s">
        <v>128</v>
      </c>
      <c r="CG1239" t="s">
        <v>120</v>
      </c>
      <c r="CH1239" s="3">
        <v>96950</v>
      </c>
      <c r="CI1239" s="4">
        <v>20.48</v>
      </c>
      <c r="CJ1239" s="4">
        <v>20.48</v>
      </c>
      <c r="CK1239" s="4">
        <v>0</v>
      </c>
      <c r="CL1239" s="4">
        <v>0</v>
      </c>
      <c r="CM1239" t="s">
        <v>136</v>
      </c>
      <c r="CN1239" t="s">
        <v>449</v>
      </c>
      <c r="CO1239" t="s">
        <v>137</v>
      </c>
      <c r="CQ1239" t="s">
        <v>115</v>
      </c>
      <c r="CR1239" t="s">
        <v>138</v>
      </c>
      <c r="CS1239" t="s">
        <v>139</v>
      </c>
      <c r="CT1239" t="s">
        <v>139</v>
      </c>
      <c r="CU1239" t="s">
        <v>139</v>
      </c>
      <c r="CV1239" t="s">
        <v>138</v>
      </c>
      <c r="CW1239" t="s">
        <v>139</v>
      </c>
      <c r="CX1239" t="s">
        <v>450</v>
      </c>
      <c r="CY1239" s="10">
        <v>16703223320</v>
      </c>
      <c r="CZ1239" t="s">
        <v>1178</v>
      </c>
      <c r="DA1239" t="s">
        <v>451</v>
      </c>
      <c r="DB1239" t="s">
        <v>138</v>
      </c>
      <c r="DC1239" t="s">
        <v>115</v>
      </c>
    </row>
    <row r="1240" spans="1:112" ht="14.45" customHeight="1" x14ac:dyDescent="0.25">
      <c r="A1240" t="s">
        <v>12188</v>
      </c>
      <c r="B1240" t="s">
        <v>248</v>
      </c>
      <c r="C1240" s="1">
        <v>45634</v>
      </c>
      <c r="D1240" s="1">
        <v>45684</v>
      </c>
      <c r="E1240" t="s">
        <v>114</v>
      </c>
      <c r="G1240" t="s">
        <v>115</v>
      </c>
      <c r="H1240" t="s">
        <v>115</v>
      </c>
      <c r="I1240" t="s">
        <v>115</v>
      </c>
      <c r="J1240" t="s">
        <v>4456</v>
      </c>
      <c r="L1240" t="s">
        <v>4457</v>
      </c>
      <c r="M1240" t="s">
        <v>4458</v>
      </c>
      <c r="N1240" t="s">
        <v>128</v>
      </c>
      <c r="O1240" t="s">
        <v>120</v>
      </c>
      <c r="P1240" s="3">
        <v>96950</v>
      </c>
      <c r="Q1240" t="s">
        <v>121</v>
      </c>
      <c r="S1240" s="10">
        <v>16702348106</v>
      </c>
      <c r="U1240" t="s">
        <v>4459</v>
      </c>
      <c r="V1240">
        <v>23622</v>
      </c>
      <c r="W1240" t="s">
        <v>123</v>
      </c>
      <c r="Y1240" t="s">
        <v>4460</v>
      </c>
      <c r="Z1240" t="s">
        <v>4461</v>
      </c>
      <c r="AB1240" t="s">
        <v>997</v>
      </c>
      <c r="AC1240" t="s">
        <v>4457</v>
      </c>
      <c r="AD1240" t="s">
        <v>4458</v>
      </c>
      <c r="AE1240" t="s">
        <v>128</v>
      </c>
      <c r="AF1240" t="s">
        <v>120</v>
      </c>
      <c r="AG1240" s="3">
        <v>96950</v>
      </c>
      <c r="AH1240" t="s">
        <v>121</v>
      </c>
      <c r="AJ1240" s="10">
        <v>16702348106</v>
      </c>
      <c r="AL1240" t="s">
        <v>4462</v>
      </c>
      <c r="BD1240" t="str">
        <f>"37-2011.00"</f>
        <v>37-2011.00</v>
      </c>
      <c r="BE1240" t="s">
        <v>1133</v>
      </c>
      <c r="BF1240" t="s">
        <v>12189</v>
      </c>
      <c r="BG1240" t="s">
        <v>1431</v>
      </c>
      <c r="BH1240">
        <v>2</v>
      </c>
      <c r="BI1240">
        <v>2</v>
      </c>
      <c r="BJ1240" s="1">
        <v>45689</v>
      </c>
      <c r="BK1240" s="1">
        <v>46053</v>
      </c>
      <c r="BL1240" s="1">
        <v>45689</v>
      </c>
      <c r="BM1240" s="1">
        <v>46053</v>
      </c>
      <c r="BN1240">
        <v>35</v>
      </c>
      <c r="BO1240">
        <v>0</v>
      </c>
      <c r="BP1240">
        <v>7</v>
      </c>
      <c r="BQ1240">
        <v>7</v>
      </c>
      <c r="BR1240">
        <v>7</v>
      </c>
      <c r="BS1240">
        <v>7</v>
      </c>
      <c r="BT1240">
        <v>7</v>
      </c>
      <c r="BU1240">
        <v>0</v>
      </c>
      <c r="BV1240" t="str">
        <f>"7:30 AM"</f>
        <v>7:30 AM</v>
      </c>
      <c r="BW1240" t="str">
        <f>"3:30 PM"</f>
        <v>3:30 PM</v>
      </c>
      <c r="BX1240" t="s">
        <v>240</v>
      </c>
      <c r="BY1240">
        <v>0</v>
      </c>
      <c r="BZ1240">
        <v>12</v>
      </c>
      <c r="CA1240" t="s">
        <v>115</v>
      </c>
      <c r="CC1240" s="2" t="s">
        <v>12190</v>
      </c>
      <c r="CD1240" t="s">
        <v>4457</v>
      </c>
      <c r="CE1240" t="s">
        <v>4458</v>
      </c>
      <c r="CF1240" t="s">
        <v>119</v>
      </c>
      <c r="CG1240" t="s">
        <v>120</v>
      </c>
      <c r="CH1240" s="3">
        <v>96950</v>
      </c>
      <c r="CI1240" s="4">
        <v>8.2899999999999991</v>
      </c>
      <c r="CJ1240" s="4">
        <v>8.2899999999999991</v>
      </c>
      <c r="CK1240" s="4">
        <v>12.44</v>
      </c>
      <c r="CL1240" s="4">
        <v>12.44</v>
      </c>
      <c r="CM1240" t="s">
        <v>136</v>
      </c>
      <c r="CO1240" t="s">
        <v>137</v>
      </c>
      <c r="CQ1240" t="s">
        <v>115</v>
      </c>
      <c r="CR1240" t="s">
        <v>138</v>
      </c>
      <c r="CS1240" t="s">
        <v>138</v>
      </c>
      <c r="CT1240" t="s">
        <v>138</v>
      </c>
      <c r="CU1240" t="s">
        <v>139</v>
      </c>
      <c r="CV1240" t="s">
        <v>138</v>
      </c>
      <c r="CW1240" t="s">
        <v>139</v>
      </c>
      <c r="CX1240" t="s">
        <v>9319</v>
      </c>
      <c r="CY1240" s="10">
        <v>16702348106</v>
      </c>
      <c r="CZ1240" t="s">
        <v>4462</v>
      </c>
      <c r="DA1240" t="s">
        <v>139</v>
      </c>
      <c r="DB1240" t="s">
        <v>138</v>
      </c>
      <c r="DC1240" t="s">
        <v>115</v>
      </c>
    </row>
    <row r="1241" spans="1:112" ht="14.45" customHeight="1" x14ac:dyDescent="0.25">
      <c r="A1241" t="s">
        <v>12250</v>
      </c>
      <c r="B1241" t="s">
        <v>248</v>
      </c>
      <c r="C1241" s="1">
        <v>45643</v>
      </c>
      <c r="D1241" s="1">
        <v>45684</v>
      </c>
      <c r="E1241" t="s">
        <v>114</v>
      </c>
      <c r="G1241" t="s">
        <v>115</v>
      </c>
      <c r="H1241" t="s">
        <v>115</v>
      </c>
      <c r="I1241" t="s">
        <v>115</v>
      </c>
      <c r="J1241" t="s">
        <v>12251</v>
      </c>
      <c r="K1241" t="s">
        <v>240</v>
      </c>
      <c r="L1241" t="s">
        <v>12252</v>
      </c>
      <c r="M1241" t="s">
        <v>12253</v>
      </c>
      <c r="N1241" t="s">
        <v>128</v>
      </c>
      <c r="O1241" t="s">
        <v>120</v>
      </c>
      <c r="P1241" s="3">
        <v>96950</v>
      </c>
      <c r="Q1241" t="s">
        <v>121</v>
      </c>
      <c r="S1241" s="10">
        <v>16702341629</v>
      </c>
      <c r="U1241" t="s">
        <v>1820</v>
      </c>
      <c r="V1241">
        <v>44414</v>
      </c>
      <c r="W1241" t="s">
        <v>123</v>
      </c>
      <c r="Y1241" t="s">
        <v>1533</v>
      </c>
      <c r="Z1241" t="s">
        <v>10327</v>
      </c>
      <c r="AA1241" t="s">
        <v>2146</v>
      </c>
      <c r="AB1241" t="s">
        <v>126</v>
      </c>
      <c r="AC1241" t="s">
        <v>12252</v>
      </c>
      <c r="AD1241" t="s">
        <v>12254</v>
      </c>
      <c r="AE1241" t="s">
        <v>128</v>
      </c>
      <c r="AF1241" t="s">
        <v>120</v>
      </c>
      <c r="AG1241" s="3">
        <v>96950</v>
      </c>
      <c r="AH1241" t="s">
        <v>121</v>
      </c>
      <c r="AJ1241" s="10">
        <v>16702341629</v>
      </c>
      <c r="AL1241" t="s">
        <v>1824</v>
      </c>
      <c r="BD1241" t="str">
        <f>"37-2011.00"</f>
        <v>37-2011.00</v>
      </c>
      <c r="BE1241" t="s">
        <v>1133</v>
      </c>
      <c r="BF1241" t="s">
        <v>12255</v>
      </c>
      <c r="BG1241" t="s">
        <v>3178</v>
      </c>
      <c r="BH1241">
        <v>2</v>
      </c>
      <c r="BI1241">
        <v>2</v>
      </c>
      <c r="BJ1241" s="1">
        <v>45689</v>
      </c>
      <c r="BK1241" s="1">
        <v>46053</v>
      </c>
      <c r="BL1241" s="1">
        <v>45689</v>
      </c>
      <c r="BM1241" s="1">
        <v>46053</v>
      </c>
      <c r="BN1241">
        <v>35</v>
      </c>
      <c r="BO1241">
        <v>0</v>
      </c>
      <c r="BP1241">
        <v>7</v>
      </c>
      <c r="BQ1241">
        <v>7</v>
      </c>
      <c r="BR1241">
        <v>7</v>
      </c>
      <c r="BS1241">
        <v>7</v>
      </c>
      <c r="BT1241">
        <v>7</v>
      </c>
      <c r="BU1241">
        <v>0</v>
      </c>
      <c r="BV1241" t="str">
        <f>"8:00 AM"</f>
        <v>8:00 AM</v>
      </c>
      <c r="BW1241" t="str">
        <f>"5:00 PM"</f>
        <v>5:00 PM</v>
      </c>
      <c r="BX1241" t="s">
        <v>240</v>
      </c>
      <c r="BY1241">
        <v>0</v>
      </c>
      <c r="BZ1241">
        <v>12</v>
      </c>
      <c r="CA1241" t="s">
        <v>115</v>
      </c>
      <c r="CC1241" t="s">
        <v>12256</v>
      </c>
      <c r="CD1241" t="s">
        <v>12254</v>
      </c>
      <c r="CE1241" t="s">
        <v>12254</v>
      </c>
      <c r="CF1241" t="s">
        <v>128</v>
      </c>
      <c r="CG1241" t="s">
        <v>120</v>
      </c>
      <c r="CH1241" s="3">
        <v>96950</v>
      </c>
      <c r="CI1241" s="4">
        <v>8.2899999999999991</v>
      </c>
      <c r="CJ1241" s="4">
        <v>8.2899999999999991</v>
      </c>
      <c r="CK1241" s="4">
        <v>12.44</v>
      </c>
      <c r="CL1241" s="4">
        <v>12.44</v>
      </c>
      <c r="CM1241" t="s">
        <v>136</v>
      </c>
      <c r="CN1241" t="s">
        <v>240</v>
      </c>
      <c r="CO1241" t="s">
        <v>137</v>
      </c>
      <c r="CQ1241" t="s">
        <v>115</v>
      </c>
      <c r="CR1241" t="s">
        <v>138</v>
      </c>
      <c r="CS1241" t="s">
        <v>139</v>
      </c>
      <c r="CT1241" t="s">
        <v>138</v>
      </c>
      <c r="CU1241" t="s">
        <v>139</v>
      </c>
      <c r="CV1241" t="s">
        <v>138</v>
      </c>
      <c r="CW1241" t="s">
        <v>139</v>
      </c>
      <c r="CX1241" s="2" t="s">
        <v>12257</v>
      </c>
      <c r="CY1241" s="10">
        <v>16702341629</v>
      </c>
      <c r="CZ1241" t="s">
        <v>1824</v>
      </c>
      <c r="DA1241" t="s">
        <v>139</v>
      </c>
      <c r="DB1241" t="s">
        <v>138</v>
      </c>
      <c r="DC1241" t="s">
        <v>115</v>
      </c>
      <c r="DD1241" t="s">
        <v>1821</v>
      </c>
      <c r="DE1241" t="s">
        <v>1822</v>
      </c>
      <c r="DF1241" t="s">
        <v>1830</v>
      </c>
      <c r="DG1241" t="s">
        <v>1817</v>
      </c>
      <c r="DH1241" t="s">
        <v>1824</v>
      </c>
    </row>
    <row r="1242" spans="1:112" ht="14.45" customHeight="1" x14ac:dyDescent="0.25">
      <c r="A1242" t="s">
        <v>1154</v>
      </c>
      <c r="B1242" t="s">
        <v>1155</v>
      </c>
      <c r="C1242" s="1">
        <v>45634</v>
      </c>
      <c r="D1242" s="1">
        <v>45685</v>
      </c>
      <c r="E1242" t="s">
        <v>210</v>
      </c>
      <c r="F1242" s="1">
        <v>45760</v>
      </c>
      <c r="G1242" t="s">
        <v>115</v>
      </c>
      <c r="H1242" t="s">
        <v>115</v>
      </c>
      <c r="I1242" t="s">
        <v>115</v>
      </c>
      <c r="J1242" t="s">
        <v>1156</v>
      </c>
      <c r="K1242" t="s">
        <v>1157</v>
      </c>
      <c r="L1242" t="s">
        <v>1158</v>
      </c>
      <c r="N1242" t="s">
        <v>119</v>
      </c>
      <c r="O1242" t="s">
        <v>120</v>
      </c>
      <c r="P1242" s="3">
        <v>96950</v>
      </c>
      <c r="Q1242" t="s">
        <v>121</v>
      </c>
      <c r="R1242" t="s">
        <v>139</v>
      </c>
      <c r="S1242" s="10">
        <v>16702347873</v>
      </c>
      <c r="U1242" t="s">
        <v>1159</v>
      </c>
      <c r="V1242">
        <v>56132</v>
      </c>
      <c r="W1242" t="s">
        <v>123</v>
      </c>
      <c r="Y1242" t="s">
        <v>1160</v>
      </c>
      <c r="Z1242" t="s">
        <v>1161</v>
      </c>
      <c r="AA1242" t="s">
        <v>1162</v>
      </c>
      <c r="AB1242" t="s">
        <v>126</v>
      </c>
      <c r="AC1242" t="s">
        <v>1158</v>
      </c>
      <c r="AE1242" t="s">
        <v>128</v>
      </c>
      <c r="AF1242" t="s">
        <v>120</v>
      </c>
      <c r="AG1242" s="3">
        <v>96950</v>
      </c>
      <c r="AH1242" t="s">
        <v>121</v>
      </c>
      <c r="AJ1242" s="10">
        <v>16702347873</v>
      </c>
      <c r="AL1242" t="s">
        <v>1163</v>
      </c>
      <c r="BD1242" t="str">
        <f>"37-2011.00"</f>
        <v>37-2011.00</v>
      </c>
      <c r="BE1242" t="s">
        <v>1133</v>
      </c>
      <c r="BF1242" t="s">
        <v>1164</v>
      </c>
      <c r="BG1242" t="s">
        <v>1165</v>
      </c>
      <c r="BH1242">
        <v>6</v>
      </c>
      <c r="BI1242">
        <v>5</v>
      </c>
      <c r="BJ1242" s="1">
        <v>45762</v>
      </c>
      <c r="BK1242" s="1">
        <v>46126</v>
      </c>
      <c r="BL1242" s="1">
        <v>45762</v>
      </c>
      <c r="BM1242" s="1">
        <v>46126</v>
      </c>
      <c r="BN1242">
        <v>35</v>
      </c>
      <c r="BO1242">
        <v>0</v>
      </c>
      <c r="BP1242">
        <v>7</v>
      </c>
      <c r="BQ1242">
        <v>7</v>
      </c>
      <c r="BR1242">
        <v>7</v>
      </c>
      <c r="BS1242">
        <v>7</v>
      </c>
      <c r="BT1242">
        <v>7</v>
      </c>
      <c r="BU1242">
        <v>0</v>
      </c>
      <c r="BV1242" t="str">
        <f>"8:00 AM"</f>
        <v>8:00 AM</v>
      </c>
      <c r="BW1242" t="str">
        <f>"4:00 PM"</f>
        <v>4:00 PM</v>
      </c>
      <c r="BX1242" t="s">
        <v>240</v>
      </c>
      <c r="BY1242">
        <v>0</v>
      </c>
      <c r="BZ1242">
        <v>6</v>
      </c>
      <c r="CA1242" t="s">
        <v>115</v>
      </c>
      <c r="CC1242" t="s">
        <v>1166</v>
      </c>
      <c r="CD1242" t="s">
        <v>1167</v>
      </c>
      <c r="CF1242" t="s">
        <v>128</v>
      </c>
      <c r="CG1242" t="s">
        <v>120</v>
      </c>
      <c r="CH1242" s="3">
        <v>96950</v>
      </c>
      <c r="CI1242" s="4">
        <v>8.2899999999999991</v>
      </c>
      <c r="CJ1242" s="4">
        <v>8.2899999999999991</v>
      </c>
      <c r="CK1242" s="4">
        <v>12.44</v>
      </c>
      <c r="CL1242" s="4">
        <v>12.44</v>
      </c>
      <c r="CM1242" t="s">
        <v>136</v>
      </c>
      <c r="CO1242" t="s">
        <v>137</v>
      </c>
      <c r="CQ1242" t="s">
        <v>115</v>
      </c>
      <c r="CR1242" t="s">
        <v>138</v>
      </c>
      <c r="CS1242" t="s">
        <v>139</v>
      </c>
      <c r="CT1242" t="s">
        <v>138</v>
      </c>
      <c r="CU1242" t="s">
        <v>139</v>
      </c>
      <c r="CV1242" t="s">
        <v>138</v>
      </c>
      <c r="CW1242" t="s">
        <v>139</v>
      </c>
      <c r="CX1242" t="s">
        <v>1079</v>
      </c>
      <c r="CY1242" s="10">
        <v>16702347873</v>
      </c>
      <c r="CZ1242" t="s">
        <v>1163</v>
      </c>
      <c r="DA1242" t="s">
        <v>417</v>
      </c>
      <c r="DB1242" t="s">
        <v>138</v>
      </c>
      <c r="DC1242" t="s">
        <v>115</v>
      </c>
    </row>
    <row r="1243" spans="1:112" ht="14.45" customHeight="1" x14ac:dyDescent="0.25">
      <c r="A1243" t="s">
        <v>1184</v>
      </c>
      <c r="B1243" t="s">
        <v>248</v>
      </c>
      <c r="C1243" s="1">
        <v>45639</v>
      </c>
      <c r="D1243" s="1">
        <v>45685</v>
      </c>
      <c r="E1243" t="s">
        <v>114</v>
      </c>
      <c r="G1243" t="s">
        <v>115</v>
      </c>
      <c r="H1243" t="s">
        <v>115</v>
      </c>
      <c r="I1243" t="s">
        <v>115</v>
      </c>
      <c r="J1243" t="s">
        <v>1185</v>
      </c>
      <c r="K1243" t="s">
        <v>1186</v>
      </c>
      <c r="L1243" t="s">
        <v>1187</v>
      </c>
      <c r="N1243" t="s">
        <v>128</v>
      </c>
      <c r="O1243" t="s">
        <v>120</v>
      </c>
      <c r="P1243" s="3">
        <v>96950</v>
      </c>
      <c r="Q1243" t="s">
        <v>121</v>
      </c>
      <c r="S1243" s="10">
        <v>16702850085</v>
      </c>
      <c r="U1243" t="s">
        <v>1188</v>
      </c>
      <c r="V1243">
        <v>56132</v>
      </c>
      <c r="W1243" t="s">
        <v>532</v>
      </c>
      <c r="X1243" t="s">
        <v>138</v>
      </c>
      <c r="Y1243" t="s">
        <v>1189</v>
      </c>
      <c r="Z1243" t="s">
        <v>1190</v>
      </c>
      <c r="AB1243" t="s">
        <v>1191</v>
      </c>
      <c r="AC1243" t="s">
        <v>1187</v>
      </c>
      <c r="AE1243" t="s">
        <v>128</v>
      </c>
      <c r="AF1243" t="s">
        <v>120</v>
      </c>
      <c r="AG1243" s="3">
        <v>96950</v>
      </c>
      <c r="AH1243" t="s">
        <v>121</v>
      </c>
      <c r="AJ1243" s="10">
        <v>16702850085</v>
      </c>
      <c r="AL1243" t="s">
        <v>1192</v>
      </c>
      <c r="BD1243" t="str">
        <f>"35-2014.00"</f>
        <v>35-2014.00</v>
      </c>
      <c r="BE1243" t="s">
        <v>221</v>
      </c>
      <c r="BF1243" t="s">
        <v>1193</v>
      </c>
      <c r="BG1243" t="s">
        <v>223</v>
      </c>
      <c r="BH1243">
        <v>1</v>
      </c>
      <c r="BI1243">
        <v>1</v>
      </c>
      <c r="BJ1243" s="1">
        <v>45658</v>
      </c>
      <c r="BK1243" s="1">
        <v>46022</v>
      </c>
      <c r="BL1243" s="1">
        <v>45685</v>
      </c>
      <c r="BM1243" s="1">
        <v>46022</v>
      </c>
      <c r="BN1243">
        <v>40</v>
      </c>
      <c r="BO1243">
        <v>0</v>
      </c>
      <c r="BP1243">
        <v>8</v>
      </c>
      <c r="BQ1243">
        <v>8</v>
      </c>
      <c r="BR1243">
        <v>8</v>
      </c>
      <c r="BS1243">
        <v>8</v>
      </c>
      <c r="BT1243">
        <v>8</v>
      </c>
      <c r="BU1243">
        <v>0</v>
      </c>
      <c r="BV1243" t="str">
        <f>"8:00 AM"</f>
        <v>8:00 AM</v>
      </c>
      <c r="BW1243" t="str">
        <f>"5:00 PM"</f>
        <v>5:00 PM</v>
      </c>
      <c r="BX1243" t="s">
        <v>240</v>
      </c>
      <c r="BY1243">
        <v>0</v>
      </c>
      <c r="BZ1243">
        <v>3</v>
      </c>
      <c r="CA1243" t="s">
        <v>115</v>
      </c>
      <c r="CC1243" t="s">
        <v>1194</v>
      </c>
      <c r="CD1243" t="s">
        <v>1187</v>
      </c>
      <c r="CF1243" t="s">
        <v>128</v>
      </c>
      <c r="CG1243" t="s">
        <v>120</v>
      </c>
      <c r="CH1243" s="3">
        <v>96950</v>
      </c>
      <c r="CI1243" s="4">
        <v>8.83</v>
      </c>
      <c r="CJ1243" s="4">
        <v>8.83</v>
      </c>
      <c r="CK1243" s="4">
        <v>13.25</v>
      </c>
      <c r="CL1243" s="4">
        <v>13.25</v>
      </c>
      <c r="CM1243" t="s">
        <v>136</v>
      </c>
      <c r="CO1243" t="s">
        <v>137</v>
      </c>
      <c r="CQ1243" t="s">
        <v>115</v>
      </c>
      <c r="CR1243" t="s">
        <v>138</v>
      </c>
      <c r="CS1243" t="s">
        <v>139</v>
      </c>
      <c r="CT1243" t="s">
        <v>138</v>
      </c>
      <c r="CU1243" t="s">
        <v>139</v>
      </c>
      <c r="CV1243" t="s">
        <v>138</v>
      </c>
      <c r="CW1243" t="s">
        <v>139</v>
      </c>
      <c r="CX1243" t="s">
        <v>1195</v>
      </c>
      <c r="CY1243" s="10">
        <v>16702850085</v>
      </c>
      <c r="CZ1243" t="s">
        <v>1196</v>
      </c>
      <c r="DA1243" t="s">
        <v>139</v>
      </c>
      <c r="DB1243" t="s">
        <v>138</v>
      </c>
      <c r="DC1243" t="s">
        <v>138</v>
      </c>
      <c r="DD1243" t="s">
        <v>1189</v>
      </c>
      <c r="DE1243" t="s">
        <v>1190</v>
      </c>
      <c r="DG1243" t="s">
        <v>1197</v>
      </c>
      <c r="DH1243" t="s">
        <v>1196</v>
      </c>
    </row>
    <row r="1244" spans="1:112" ht="14.45" customHeight="1" x14ac:dyDescent="0.25">
      <c r="A1244" t="s">
        <v>3664</v>
      </c>
      <c r="B1244" t="s">
        <v>248</v>
      </c>
      <c r="C1244" s="1">
        <v>45646</v>
      </c>
      <c r="D1244" s="1">
        <v>45685</v>
      </c>
      <c r="E1244" t="s">
        <v>210</v>
      </c>
      <c r="F1244" s="1">
        <v>45776</v>
      </c>
      <c r="G1244" t="s">
        <v>138</v>
      </c>
      <c r="H1244" t="s">
        <v>115</v>
      </c>
      <c r="I1244" t="s">
        <v>115</v>
      </c>
      <c r="J1244" t="s">
        <v>3665</v>
      </c>
      <c r="L1244" t="s">
        <v>3666</v>
      </c>
      <c r="M1244" t="s">
        <v>3667</v>
      </c>
      <c r="N1244" t="s">
        <v>272</v>
      </c>
      <c r="O1244" t="s">
        <v>120</v>
      </c>
      <c r="P1244" s="3">
        <v>96952</v>
      </c>
      <c r="Q1244" t="s">
        <v>121</v>
      </c>
      <c r="S1244" s="10">
        <v>16702850520</v>
      </c>
      <c r="U1244" t="s">
        <v>3668</v>
      </c>
      <c r="V1244">
        <v>334210</v>
      </c>
      <c r="W1244" t="s">
        <v>123</v>
      </c>
      <c r="Y1244" t="s">
        <v>3669</v>
      </c>
      <c r="Z1244" t="s">
        <v>3670</v>
      </c>
      <c r="AA1244" t="s">
        <v>3671</v>
      </c>
      <c r="AB1244" t="s">
        <v>3672</v>
      </c>
      <c r="AC1244" t="s">
        <v>3666</v>
      </c>
      <c r="AD1244" t="s">
        <v>3667</v>
      </c>
      <c r="AE1244" t="s">
        <v>272</v>
      </c>
      <c r="AF1244" t="s">
        <v>120</v>
      </c>
      <c r="AG1244" s="3">
        <v>96952</v>
      </c>
      <c r="AH1244" t="s">
        <v>121</v>
      </c>
      <c r="AJ1244" s="10">
        <v>16702850520</v>
      </c>
      <c r="AL1244" t="s">
        <v>3673</v>
      </c>
      <c r="AM1244" t="s">
        <v>734</v>
      </c>
      <c r="AN1244" t="s">
        <v>3674</v>
      </c>
      <c r="AO1244" t="s">
        <v>3675</v>
      </c>
      <c r="AP1244" t="s">
        <v>1097</v>
      </c>
      <c r="AQ1244" t="s">
        <v>3676</v>
      </c>
      <c r="AR1244" t="s">
        <v>3677</v>
      </c>
      <c r="AS1244" t="s">
        <v>128</v>
      </c>
      <c r="AT1244" t="s">
        <v>120</v>
      </c>
      <c r="AU1244" s="3">
        <v>96950</v>
      </c>
      <c r="AV1244" t="s">
        <v>121</v>
      </c>
      <c r="AX1244">
        <v>16702330081</v>
      </c>
      <c r="AZ1244" t="s">
        <v>2248</v>
      </c>
      <c r="BA1244" t="s">
        <v>2249</v>
      </c>
      <c r="BB1244" t="s">
        <v>120</v>
      </c>
      <c r="BC1244" t="s">
        <v>2250</v>
      </c>
      <c r="BD1244" t="str">
        <f>"49-2021.00"</f>
        <v>49-2021.00</v>
      </c>
      <c r="BE1244" t="s">
        <v>3678</v>
      </c>
      <c r="BF1244" t="s">
        <v>3679</v>
      </c>
      <c r="BG1244" t="s">
        <v>3680</v>
      </c>
      <c r="BH1244">
        <v>1</v>
      </c>
      <c r="BI1244">
        <v>1</v>
      </c>
      <c r="BJ1244" s="1">
        <v>45778</v>
      </c>
      <c r="BK1244" s="1">
        <v>46873</v>
      </c>
      <c r="BL1244" s="1">
        <v>45778</v>
      </c>
      <c r="BM1244" s="1">
        <v>46873</v>
      </c>
      <c r="BN1244">
        <v>40</v>
      </c>
      <c r="BO1244">
        <v>0</v>
      </c>
      <c r="BP1244">
        <v>8</v>
      </c>
      <c r="BQ1244">
        <v>8</v>
      </c>
      <c r="BR1244">
        <v>8</v>
      </c>
      <c r="BS1244">
        <v>8</v>
      </c>
      <c r="BT1244">
        <v>8</v>
      </c>
      <c r="BU1244">
        <v>0</v>
      </c>
      <c r="BV1244" t="str">
        <f>"7:00 AM"</f>
        <v>7:00 AM</v>
      </c>
      <c r="BW1244" t="str">
        <f>"4:00 PM"</f>
        <v>4:00 PM</v>
      </c>
      <c r="BX1244" t="s">
        <v>189</v>
      </c>
      <c r="BY1244">
        <v>0</v>
      </c>
      <c r="BZ1244">
        <v>24</v>
      </c>
      <c r="CA1244" t="s">
        <v>115</v>
      </c>
      <c r="CC1244" t="s">
        <v>3681</v>
      </c>
      <c r="CD1244" t="s">
        <v>3666</v>
      </c>
      <c r="CE1244" t="s">
        <v>3667</v>
      </c>
      <c r="CF1244" t="s">
        <v>272</v>
      </c>
      <c r="CG1244" t="s">
        <v>120</v>
      </c>
      <c r="CH1244" s="3">
        <v>96952</v>
      </c>
      <c r="CI1244" s="4">
        <v>19.27</v>
      </c>
      <c r="CJ1244" s="4">
        <v>19.27</v>
      </c>
      <c r="CK1244" s="4">
        <v>28.91</v>
      </c>
      <c r="CL1244" s="4">
        <v>28.91</v>
      </c>
      <c r="CM1244" t="s">
        <v>136</v>
      </c>
      <c r="CN1244" t="s">
        <v>139</v>
      </c>
      <c r="CO1244" t="s">
        <v>137</v>
      </c>
      <c r="CQ1244" t="s">
        <v>115</v>
      </c>
      <c r="CR1244" t="s">
        <v>138</v>
      </c>
      <c r="CS1244" t="s">
        <v>139</v>
      </c>
      <c r="CT1244" t="s">
        <v>138</v>
      </c>
      <c r="CU1244" t="s">
        <v>139</v>
      </c>
      <c r="CV1244" t="s">
        <v>138</v>
      </c>
      <c r="CW1244" t="s">
        <v>139</v>
      </c>
      <c r="CX1244" t="s">
        <v>139</v>
      </c>
      <c r="CY1244" s="10">
        <v>16702850520</v>
      </c>
      <c r="CZ1244" t="s">
        <v>3682</v>
      </c>
      <c r="DA1244" t="s">
        <v>139</v>
      </c>
      <c r="DB1244" t="s">
        <v>138</v>
      </c>
      <c r="DC1244" t="s">
        <v>115</v>
      </c>
      <c r="DD1244" t="s">
        <v>3674</v>
      </c>
      <c r="DE1244" t="s">
        <v>3675</v>
      </c>
      <c r="DF1244" t="s">
        <v>3277</v>
      </c>
      <c r="DG1244" t="s">
        <v>3683</v>
      </c>
      <c r="DH1244" t="s">
        <v>2248</v>
      </c>
    </row>
    <row r="1245" spans="1:112" ht="14.45" customHeight="1" x14ac:dyDescent="0.25">
      <c r="A1245" t="s">
        <v>5537</v>
      </c>
      <c r="B1245" t="s">
        <v>158</v>
      </c>
      <c r="C1245" s="1">
        <v>45608</v>
      </c>
      <c r="D1245" s="1">
        <v>45685</v>
      </c>
      <c r="E1245" t="s">
        <v>114</v>
      </c>
      <c r="G1245" t="s">
        <v>115</v>
      </c>
      <c r="H1245" t="s">
        <v>115</v>
      </c>
      <c r="I1245" t="s">
        <v>115</v>
      </c>
      <c r="J1245" t="s">
        <v>4422</v>
      </c>
      <c r="L1245" t="s">
        <v>4423</v>
      </c>
      <c r="N1245" t="s">
        <v>119</v>
      </c>
      <c r="O1245" t="s">
        <v>120</v>
      </c>
      <c r="P1245" s="3">
        <v>96950</v>
      </c>
      <c r="Q1245" t="s">
        <v>121</v>
      </c>
      <c r="R1245" t="s">
        <v>1661</v>
      </c>
      <c r="S1245" s="10">
        <v>16707891106</v>
      </c>
      <c r="U1245" t="s">
        <v>1690</v>
      </c>
      <c r="V1245">
        <v>561720</v>
      </c>
      <c r="W1245" t="s">
        <v>532</v>
      </c>
      <c r="X1245" t="s">
        <v>138</v>
      </c>
      <c r="Y1245" t="s">
        <v>1691</v>
      </c>
      <c r="Z1245" t="s">
        <v>1692</v>
      </c>
      <c r="AA1245" t="s">
        <v>1693</v>
      </c>
      <c r="AB1245" t="s">
        <v>997</v>
      </c>
      <c r="AC1245" t="s">
        <v>5538</v>
      </c>
      <c r="AE1245" t="s">
        <v>128</v>
      </c>
      <c r="AF1245" t="s">
        <v>120</v>
      </c>
      <c r="AG1245" s="3">
        <v>96950</v>
      </c>
      <c r="AH1245" t="s">
        <v>121</v>
      </c>
      <c r="AI1245" t="s">
        <v>1694</v>
      </c>
      <c r="AJ1245" s="10">
        <v>16707891106</v>
      </c>
      <c r="AL1245" t="s">
        <v>1695</v>
      </c>
      <c r="BD1245" t="str">
        <f>"37-2012.00"</f>
        <v>37-2012.00</v>
      </c>
      <c r="BE1245" t="s">
        <v>647</v>
      </c>
      <c r="BF1245" t="s">
        <v>5539</v>
      </c>
      <c r="BG1245" t="s">
        <v>5540</v>
      </c>
      <c r="BH1245">
        <v>10</v>
      </c>
      <c r="BJ1245" s="1">
        <v>45689</v>
      </c>
      <c r="BK1245" s="1">
        <v>46053</v>
      </c>
      <c r="BN1245">
        <v>35</v>
      </c>
      <c r="BO1245">
        <v>0</v>
      </c>
      <c r="BP1245">
        <v>7</v>
      </c>
      <c r="BQ1245">
        <v>7</v>
      </c>
      <c r="BR1245">
        <v>7</v>
      </c>
      <c r="BS1245">
        <v>7</v>
      </c>
      <c r="BT1245">
        <v>7</v>
      </c>
      <c r="BU1245">
        <v>0</v>
      </c>
      <c r="BV1245" t="str">
        <f>"9:00 AM"</f>
        <v>9:00 AM</v>
      </c>
      <c r="BW1245" t="str">
        <f>"5:00 PM"</f>
        <v>5:00 PM</v>
      </c>
      <c r="BX1245" t="s">
        <v>240</v>
      </c>
      <c r="BY1245">
        <v>0</v>
      </c>
      <c r="BZ1245">
        <v>3</v>
      </c>
      <c r="CA1245" t="s">
        <v>115</v>
      </c>
      <c r="CC1245" t="s">
        <v>5541</v>
      </c>
      <c r="CD1245" t="s">
        <v>4423</v>
      </c>
      <c r="CF1245" t="s">
        <v>128</v>
      </c>
      <c r="CG1245" t="s">
        <v>120</v>
      </c>
      <c r="CH1245" s="3">
        <v>96950</v>
      </c>
      <c r="CI1245" s="4">
        <v>7.77</v>
      </c>
      <c r="CJ1245" s="4">
        <v>7.77</v>
      </c>
      <c r="CK1245" s="4">
        <v>11.66</v>
      </c>
      <c r="CL1245" s="4">
        <v>11.66</v>
      </c>
      <c r="CM1245" t="s">
        <v>136</v>
      </c>
      <c r="CO1245" t="s">
        <v>137</v>
      </c>
      <c r="CQ1245" t="s">
        <v>115</v>
      </c>
      <c r="CR1245" t="s">
        <v>138</v>
      </c>
      <c r="CS1245" t="s">
        <v>139</v>
      </c>
      <c r="CT1245" t="s">
        <v>138</v>
      </c>
      <c r="CU1245" t="s">
        <v>139</v>
      </c>
      <c r="CV1245" t="s">
        <v>138</v>
      </c>
      <c r="CW1245" t="s">
        <v>139</v>
      </c>
      <c r="CX1245" t="s">
        <v>5542</v>
      </c>
      <c r="CY1245" s="10">
        <v>16707891106</v>
      </c>
      <c r="CZ1245" t="s">
        <v>1695</v>
      </c>
      <c r="DA1245" t="s">
        <v>451</v>
      </c>
      <c r="DB1245" t="s">
        <v>138</v>
      </c>
      <c r="DC1245" t="s">
        <v>138</v>
      </c>
    </row>
    <row r="1246" spans="1:112" ht="14.45" customHeight="1" x14ac:dyDescent="0.25">
      <c r="A1246" t="s">
        <v>8871</v>
      </c>
      <c r="B1246" t="s">
        <v>1155</v>
      </c>
      <c r="C1246" s="1">
        <v>45581</v>
      </c>
      <c r="D1246" s="1">
        <v>45685</v>
      </c>
      <c r="E1246" t="s">
        <v>210</v>
      </c>
      <c r="F1246" s="1">
        <v>45687</v>
      </c>
      <c r="G1246" t="s">
        <v>115</v>
      </c>
      <c r="H1246" t="s">
        <v>115</v>
      </c>
      <c r="I1246" t="s">
        <v>115</v>
      </c>
      <c r="J1246" t="s">
        <v>8872</v>
      </c>
      <c r="L1246" t="s">
        <v>8873</v>
      </c>
      <c r="M1246" t="s">
        <v>8874</v>
      </c>
      <c r="N1246" t="s">
        <v>128</v>
      </c>
      <c r="O1246" t="s">
        <v>120</v>
      </c>
      <c r="P1246" s="3">
        <v>96950</v>
      </c>
      <c r="Q1246" t="s">
        <v>121</v>
      </c>
      <c r="S1246" s="10">
        <v>16707885795</v>
      </c>
      <c r="U1246" t="s">
        <v>8875</v>
      </c>
      <c r="V1246">
        <v>561320</v>
      </c>
      <c r="W1246" t="s">
        <v>123</v>
      </c>
      <c r="Y1246" t="s">
        <v>7084</v>
      </c>
      <c r="Z1246" t="s">
        <v>8876</v>
      </c>
      <c r="AA1246" t="s">
        <v>8877</v>
      </c>
      <c r="AB1246" t="s">
        <v>448</v>
      </c>
      <c r="AC1246" t="s">
        <v>8873</v>
      </c>
      <c r="AD1246" t="s">
        <v>8874</v>
      </c>
      <c r="AE1246" t="s">
        <v>128</v>
      </c>
      <c r="AF1246" t="s">
        <v>120</v>
      </c>
      <c r="AG1246" s="3">
        <v>96950</v>
      </c>
      <c r="AH1246" t="s">
        <v>121</v>
      </c>
      <c r="AJ1246" s="10">
        <v>16707885795</v>
      </c>
      <c r="AL1246" t="s">
        <v>8878</v>
      </c>
      <c r="BD1246" t="str">
        <f>"37-2011.00"</f>
        <v>37-2011.00</v>
      </c>
      <c r="BE1246" t="s">
        <v>1133</v>
      </c>
      <c r="BF1246" t="s">
        <v>8879</v>
      </c>
      <c r="BG1246" t="s">
        <v>8880</v>
      </c>
      <c r="BH1246">
        <v>4</v>
      </c>
      <c r="BI1246">
        <v>3</v>
      </c>
      <c r="BJ1246" s="1">
        <v>45689</v>
      </c>
      <c r="BK1246" s="1">
        <v>46053</v>
      </c>
      <c r="BL1246" s="1">
        <v>45689</v>
      </c>
      <c r="BM1246" s="1">
        <v>46053</v>
      </c>
      <c r="BN1246">
        <v>35</v>
      </c>
      <c r="BO1246">
        <v>0</v>
      </c>
      <c r="BP1246">
        <v>7</v>
      </c>
      <c r="BQ1246">
        <v>7</v>
      </c>
      <c r="BR1246">
        <v>7</v>
      </c>
      <c r="BS1246">
        <v>7</v>
      </c>
      <c r="BT1246">
        <v>7</v>
      </c>
      <c r="BU1246">
        <v>0</v>
      </c>
      <c r="BV1246" t="str">
        <f>"9:00 AM"</f>
        <v>9:00 AM</v>
      </c>
      <c r="BW1246" t="str">
        <f>"5:00 PM"</f>
        <v>5:00 PM</v>
      </c>
      <c r="BX1246" t="s">
        <v>240</v>
      </c>
      <c r="BY1246">
        <v>0</v>
      </c>
      <c r="BZ1246">
        <v>3</v>
      </c>
      <c r="CA1246" t="s">
        <v>115</v>
      </c>
      <c r="CC1246" s="2" t="s">
        <v>8881</v>
      </c>
      <c r="CD1246" t="s">
        <v>8882</v>
      </c>
      <c r="CE1246" t="s">
        <v>1448</v>
      </c>
      <c r="CF1246" t="s">
        <v>128</v>
      </c>
      <c r="CG1246" t="s">
        <v>120</v>
      </c>
      <c r="CH1246" s="3">
        <v>96950</v>
      </c>
      <c r="CI1246" s="4">
        <v>8.2899999999999991</v>
      </c>
      <c r="CJ1246" s="4">
        <v>8.2899999999999991</v>
      </c>
      <c r="CK1246" s="4">
        <v>12.44</v>
      </c>
      <c r="CL1246" s="4">
        <v>12.44</v>
      </c>
      <c r="CM1246" t="s">
        <v>136</v>
      </c>
      <c r="CN1246" t="s">
        <v>191</v>
      </c>
      <c r="CO1246" t="s">
        <v>137</v>
      </c>
      <c r="CQ1246" t="s">
        <v>115</v>
      </c>
      <c r="CR1246" t="s">
        <v>138</v>
      </c>
      <c r="CS1246" t="s">
        <v>139</v>
      </c>
      <c r="CT1246" t="s">
        <v>138</v>
      </c>
      <c r="CU1246" t="s">
        <v>139</v>
      </c>
      <c r="CV1246" t="s">
        <v>138</v>
      </c>
      <c r="CW1246" t="s">
        <v>139</v>
      </c>
      <c r="CX1246" s="2" t="s">
        <v>1449</v>
      </c>
      <c r="CY1246" s="10">
        <v>16707885795</v>
      </c>
      <c r="CZ1246" t="s">
        <v>8878</v>
      </c>
      <c r="DA1246" t="s">
        <v>331</v>
      </c>
      <c r="DB1246" t="s">
        <v>138</v>
      </c>
      <c r="DC1246" t="s">
        <v>115</v>
      </c>
    </row>
    <row r="1247" spans="1:112" ht="14.45" customHeight="1" x14ac:dyDescent="0.25">
      <c r="A1247" t="s">
        <v>10765</v>
      </c>
      <c r="B1247" t="s">
        <v>248</v>
      </c>
      <c r="C1247" s="1">
        <v>45639</v>
      </c>
      <c r="D1247" s="1">
        <v>45685</v>
      </c>
      <c r="E1247" t="s">
        <v>210</v>
      </c>
      <c r="F1247" s="1">
        <v>45776</v>
      </c>
      <c r="G1247" t="s">
        <v>115</v>
      </c>
      <c r="H1247" t="s">
        <v>115</v>
      </c>
      <c r="I1247" t="s">
        <v>115</v>
      </c>
      <c r="J1247" t="s">
        <v>10766</v>
      </c>
      <c r="K1247" t="s">
        <v>10767</v>
      </c>
      <c r="L1247" t="s">
        <v>4618</v>
      </c>
      <c r="N1247" t="s">
        <v>128</v>
      </c>
      <c r="O1247" t="s">
        <v>120</v>
      </c>
      <c r="P1247" s="3">
        <v>96950</v>
      </c>
      <c r="Q1247" t="s">
        <v>121</v>
      </c>
      <c r="S1247" s="10">
        <v>16702338950</v>
      </c>
      <c r="U1247" t="s">
        <v>10768</v>
      </c>
      <c r="V1247">
        <v>812113</v>
      </c>
      <c r="W1247" t="s">
        <v>123</v>
      </c>
      <c r="Y1247" t="s">
        <v>5991</v>
      </c>
      <c r="Z1247" t="s">
        <v>5992</v>
      </c>
      <c r="AB1247" t="s">
        <v>658</v>
      </c>
      <c r="AC1247" t="s">
        <v>4618</v>
      </c>
      <c r="AE1247" t="s">
        <v>128</v>
      </c>
      <c r="AF1247" t="s">
        <v>120</v>
      </c>
      <c r="AG1247" s="3">
        <v>96950</v>
      </c>
      <c r="AH1247" t="s">
        <v>121</v>
      </c>
      <c r="AJ1247" s="10">
        <v>16702338950</v>
      </c>
      <c r="AL1247" t="s">
        <v>10769</v>
      </c>
      <c r="BD1247" t="str">
        <f>"39-5092.00"</f>
        <v>39-5092.00</v>
      </c>
      <c r="BE1247" t="s">
        <v>311</v>
      </c>
      <c r="BF1247" t="s">
        <v>10770</v>
      </c>
      <c r="BG1247" t="s">
        <v>10771</v>
      </c>
      <c r="BH1247">
        <v>1</v>
      </c>
      <c r="BI1247">
        <v>1</v>
      </c>
      <c r="BJ1247" s="1">
        <v>45778</v>
      </c>
      <c r="BK1247" s="1">
        <v>46142</v>
      </c>
      <c r="BL1247" s="1">
        <v>45778</v>
      </c>
      <c r="BM1247" s="1">
        <v>46142</v>
      </c>
      <c r="BN1247">
        <v>35</v>
      </c>
      <c r="BO1247">
        <v>0</v>
      </c>
      <c r="BP1247">
        <v>7</v>
      </c>
      <c r="BQ1247">
        <v>7</v>
      </c>
      <c r="BR1247">
        <v>7</v>
      </c>
      <c r="BS1247">
        <v>7</v>
      </c>
      <c r="BT1247">
        <v>7</v>
      </c>
      <c r="BU1247">
        <v>0</v>
      </c>
      <c r="BV1247" t="str">
        <f>"9:00 AM"</f>
        <v>9:00 AM</v>
      </c>
      <c r="BW1247" t="str">
        <f>"5:00 PM"</f>
        <v>5:00 PM</v>
      </c>
      <c r="BX1247" t="s">
        <v>133</v>
      </c>
      <c r="BY1247">
        <v>0</v>
      </c>
      <c r="BZ1247">
        <v>3</v>
      </c>
      <c r="CA1247" t="s">
        <v>115</v>
      </c>
      <c r="CC1247" t="s">
        <v>1194</v>
      </c>
      <c r="CD1247" t="s">
        <v>4618</v>
      </c>
      <c r="CF1247" t="s">
        <v>128</v>
      </c>
      <c r="CG1247" t="s">
        <v>120</v>
      </c>
      <c r="CH1247" s="3">
        <v>96950</v>
      </c>
      <c r="CI1247" s="4">
        <v>8.14</v>
      </c>
      <c r="CJ1247" s="4">
        <v>8.14</v>
      </c>
      <c r="CK1247" s="4">
        <v>12.21</v>
      </c>
      <c r="CL1247" s="4">
        <v>12.21</v>
      </c>
      <c r="CM1247" t="s">
        <v>136</v>
      </c>
      <c r="CO1247" t="s">
        <v>137</v>
      </c>
      <c r="CQ1247" t="s">
        <v>115</v>
      </c>
      <c r="CR1247" t="s">
        <v>138</v>
      </c>
      <c r="CS1247" t="s">
        <v>139</v>
      </c>
      <c r="CT1247" t="s">
        <v>138</v>
      </c>
      <c r="CU1247" t="s">
        <v>139</v>
      </c>
      <c r="CV1247" t="s">
        <v>138</v>
      </c>
      <c r="CW1247" t="s">
        <v>139</v>
      </c>
      <c r="CX1247" t="s">
        <v>10772</v>
      </c>
      <c r="CY1247" s="10">
        <v>16702338950</v>
      </c>
      <c r="CZ1247" t="s">
        <v>10769</v>
      </c>
      <c r="DA1247" t="s">
        <v>139</v>
      </c>
      <c r="DB1247" t="s">
        <v>138</v>
      </c>
      <c r="DC1247" t="s">
        <v>115</v>
      </c>
      <c r="DD1247" t="s">
        <v>5991</v>
      </c>
      <c r="DE1247" t="s">
        <v>5992</v>
      </c>
      <c r="DG1247" t="s">
        <v>10766</v>
      </c>
      <c r="DH1247" t="s">
        <v>10769</v>
      </c>
    </row>
    <row r="1248" spans="1:112" ht="14.45" customHeight="1" x14ac:dyDescent="0.25">
      <c r="A1248" t="s">
        <v>12797</v>
      </c>
      <c r="B1248" t="s">
        <v>248</v>
      </c>
      <c r="C1248" s="1">
        <v>45642</v>
      </c>
      <c r="D1248" s="1">
        <v>45685</v>
      </c>
      <c r="E1248" t="s">
        <v>210</v>
      </c>
      <c r="F1248" s="1">
        <v>45807</v>
      </c>
      <c r="G1248" t="s">
        <v>138</v>
      </c>
      <c r="H1248" t="s">
        <v>115</v>
      </c>
      <c r="I1248" t="s">
        <v>115</v>
      </c>
      <c r="J1248" t="s">
        <v>12798</v>
      </c>
      <c r="K1248" t="s">
        <v>6014</v>
      </c>
      <c r="L1248" t="s">
        <v>12799</v>
      </c>
      <c r="N1248" t="s">
        <v>1557</v>
      </c>
      <c r="O1248" t="s">
        <v>120</v>
      </c>
      <c r="P1248" s="3">
        <v>96951</v>
      </c>
      <c r="Q1248" t="s">
        <v>121</v>
      </c>
      <c r="S1248" s="10">
        <v>16707852766</v>
      </c>
      <c r="U1248" t="s">
        <v>6016</v>
      </c>
      <c r="V1248">
        <v>445110</v>
      </c>
      <c r="W1248" t="s">
        <v>123</v>
      </c>
      <c r="Y1248" t="s">
        <v>6017</v>
      </c>
      <c r="Z1248" t="s">
        <v>6018</v>
      </c>
      <c r="AB1248" t="s">
        <v>669</v>
      </c>
      <c r="AC1248" t="s">
        <v>12800</v>
      </c>
      <c r="AE1248" t="s">
        <v>1557</v>
      </c>
      <c r="AF1248" t="s">
        <v>120</v>
      </c>
      <c r="AG1248" s="3">
        <v>96951</v>
      </c>
      <c r="AH1248" t="s">
        <v>121</v>
      </c>
      <c r="AJ1248" s="10">
        <v>16707852766</v>
      </c>
      <c r="AL1248" t="s">
        <v>7538</v>
      </c>
      <c r="BD1248" t="str">
        <f>"41-2031.00"</f>
        <v>41-2031.00</v>
      </c>
      <c r="BE1248" t="s">
        <v>2739</v>
      </c>
      <c r="BF1248" t="s">
        <v>12801</v>
      </c>
      <c r="BG1248" t="s">
        <v>6021</v>
      </c>
      <c r="BH1248">
        <v>2</v>
      </c>
      <c r="BI1248">
        <v>2</v>
      </c>
      <c r="BJ1248" s="1">
        <v>45809</v>
      </c>
      <c r="BK1248" s="1">
        <v>46904</v>
      </c>
      <c r="BL1248" s="1">
        <v>45809</v>
      </c>
      <c r="BM1248" s="1">
        <v>46904</v>
      </c>
      <c r="BN1248">
        <v>35</v>
      </c>
      <c r="BO1248">
        <v>0</v>
      </c>
      <c r="BP1248">
        <v>7</v>
      </c>
      <c r="BQ1248">
        <v>7</v>
      </c>
      <c r="BR1248">
        <v>7</v>
      </c>
      <c r="BS1248">
        <v>7</v>
      </c>
      <c r="BT1248">
        <v>7</v>
      </c>
      <c r="BU1248">
        <v>0</v>
      </c>
      <c r="BV1248" t="str">
        <f>"8:00 AM"</f>
        <v>8:00 AM</v>
      </c>
      <c r="BW1248" t="str">
        <f>"5:00 PM"</f>
        <v>5:00 PM</v>
      </c>
      <c r="BX1248" t="s">
        <v>240</v>
      </c>
      <c r="BY1248">
        <v>0</v>
      </c>
      <c r="BZ1248">
        <v>3</v>
      </c>
      <c r="CA1248" t="s">
        <v>115</v>
      </c>
      <c r="CC1248" t="s">
        <v>12802</v>
      </c>
      <c r="CD1248" t="s">
        <v>12803</v>
      </c>
      <c r="CF1248" t="s">
        <v>1557</v>
      </c>
      <c r="CG1248" t="s">
        <v>120</v>
      </c>
      <c r="CH1248" s="3">
        <v>96951</v>
      </c>
      <c r="CI1248" s="4">
        <v>9.9</v>
      </c>
      <c r="CJ1248" s="4">
        <v>9.9</v>
      </c>
      <c r="CK1248" s="4">
        <v>14.85</v>
      </c>
      <c r="CL1248" s="4">
        <v>14.85</v>
      </c>
      <c r="CM1248" t="s">
        <v>136</v>
      </c>
      <c r="CN1248" t="s">
        <v>191</v>
      </c>
      <c r="CO1248" t="s">
        <v>137</v>
      </c>
      <c r="CQ1248" t="s">
        <v>115</v>
      </c>
      <c r="CR1248" t="s">
        <v>138</v>
      </c>
      <c r="CS1248" t="s">
        <v>139</v>
      </c>
      <c r="CT1248" t="s">
        <v>138</v>
      </c>
      <c r="CU1248" t="s">
        <v>139</v>
      </c>
      <c r="CV1248" t="s">
        <v>138</v>
      </c>
      <c r="CW1248" t="s">
        <v>139</v>
      </c>
      <c r="CX1248" t="s">
        <v>1746</v>
      </c>
      <c r="CY1248" s="10">
        <v>16707852766</v>
      </c>
      <c r="CZ1248" t="s">
        <v>6023</v>
      </c>
      <c r="DA1248" t="s">
        <v>139</v>
      </c>
      <c r="DB1248" t="s">
        <v>138</v>
      </c>
      <c r="DC1248" t="s">
        <v>115</v>
      </c>
      <c r="DD1248" t="s">
        <v>6017</v>
      </c>
      <c r="DE1248" t="s">
        <v>6018</v>
      </c>
      <c r="DG1248" t="s">
        <v>6024</v>
      </c>
      <c r="DH1248" t="s">
        <v>6023</v>
      </c>
    </row>
    <row r="1249" spans="1:112" ht="14.45" customHeight="1" x14ac:dyDescent="0.25">
      <c r="A1249" t="s">
        <v>13205</v>
      </c>
      <c r="B1249" t="s">
        <v>142</v>
      </c>
      <c r="C1249" s="1">
        <v>45680</v>
      </c>
      <c r="D1249" s="1">
        <v>45685</v>
      </c>
      <c r="E1249" t="s">
        <v>114</v>
      </c>
      <c r="G1249" t="s">
        <v>138</v>
      </c>
      <c r="H1249" t="s">
        <v>138</v>
      </c>
      <c r="I1249" t="s">
        <v>115</v>
      </c>
      <c r="J1249" t="s">
        <v>3037</v>
      </c>
      <c r="K1249" t="s">
        <v>3118</v>
      </c>
      <c r="L1249" t="s">
        <v>592</v>
      </c>
      <c r="M1249" t="s">
        <v>593</v>
      </c>
      <c r="N1249" t="s">
        <v>119</v>
      </c>
      <c r="O1249" t="s">
        <v>120</v>
      </c>
      <c r="P1249" s="3">
        <v>96950</v>
      </c>
      <c r="Q1249" t="s">
        <v>121</v>
      </c>
      <c r="S1249" s="10">
        <v>16702850063</v>
      </c>
      <c r="U1249" t="s">
        <v>594</v>
      </c>
      <c r="V1249">
        <v>56179</v>
      </c>
      <c r="W1249" t="s">
        <v>123</v>
      </c>
      <c r="Y1249" t="s">
        <v>994</v>
      </c>
      <c r="Z1249" t="s">
        <v>995</v>
      </c>
      <c r="AA1249" t="s">
        <v>996</v>
      </c>
      <c r="AB1249" t="s">
        <v>754</v>
      </c>
      <c r="AC1249" t="s">
        <v>592</v>
      </c>
      <c r="AD1249" t="s">
        <v>593</v>
      </c>
      <c r="AE1249" t="s">
        <v>119</v>
      </c>
      <c r="AF1249" t="s">
        <v>120</v>
      </c>
      <c r="AG1249" s="3">
        <v>96950</v>
      </c>
      <c r="AH1249" t="s">
        <v>121</v>
      </c>
      <c r="AJ1249" s="10">
        <v>16702850063</v>
      </c>
      <c r="AL1249" t="s">
        <v>599</v>
      </c>
      <c r="BD1249" t="str">
        <f>"49-9071.00"</f>
        <v>49-9071.00</v>
      </c>
      <c r="BE1249" t="s">
        <v>169</v>
      </c>
      <c r="BF1249" t="s">
        <v>9669</v>
      </c>
      <c r="BG1249" t="s">
        <v>1372</v>
      </c>
      <c r="BH1249">
        <v>25</v>
      </c>
      <c r="BJ1249" s="1">
        <v>45698</v>
      </c>
      <c r="BK1249" s="1">
        <v>46062</v>
      </c>
      <c r="BN1249">
        <v>40</v>
      </c>
      <c r="BO1249">
        <v>0</v>
      </c>
      <c r="BP1249">
        <v>8</v>
      </c>
      <c r="BQ1249">
        <v>8</v>
      </c>
      <c r="BR1249">
        <v>8</v>
      </c>
      <c r="BS1249">
        <v>8</v>
      </c>
      <c r="BT1249">
        <v>8</v>
      </c>
      <c r="BU1249">
        <v>0</v>
      </c>
      <c r="BV1249" t="str">
        <f>"6:04 AM"</f>
        <v>6:04 AM</v>
      </c>
      <c r="BW1249" t="str">
        <f>"5:04 PM"</f>
        <v>5:04 PM</v>
      </c>
      <c r="BX1249" t="s">
        <v>133</v>
      </c>
      <c r="BY1249">
        <v>0</v>
      </c>
      <c r="BZ1249">
        <v>24</v>
      </c>
      <c r="CA1249" t="s">
        <v>115</v>
      </c>
      <c r="CC1249" s="2" t="s">
        <v>13206</v>
      </c>
      <c r="CD1249" t="s">
        <v>592</v>
      </c>
      <c r="CE1249" t="s">
        <v>593</v>
      </c>
      <c r="CF1249" t="s">
        <v>119</v>
      </c>
      <c r="CG1249" t="s">
        <v>120</v>
      </c>
      <c r="CH1249" s="3">
        <v>96950</v>
      </c>
      <c r="CI1249" s="4">
        <v>9.75</v>
      </c>
      <c r="CJ1249" s="4">
        <v>9.75</v>
      </c>
      <c r="CK1249" s="4">
        <v>14.63</v>
      </c>
      <c r="CL1249" s="4">
        <v>14.63</v>
      </c>
      <c r="CM1249" t="s">
        <v>136</v>
      </c>
      <c r="CN1249" t="s">
        <v>13207</v>
      </c>
      <c r="CO1249" t="s">
        <v>137</v>
      </c>
      <c r="CQ1249" t="s">
        <v>115</v>
      </c>
      <c r="CR1249" t="s">
        <v>138</v>
      </c>
      <c r="CS1249" t="s">
        <v>138</v>
      </c>
      <c r="CT1249" t="s">
        <v>138</v>
      </c>
      <c r="CU1249" t="s">
        <v>139</v>
      </c>
      <c r="CV1249" t="s">
        <v>138</v>
      </c>
      <c r="CW1249" t="s">
        <v>138</v>
      </c>
      <c r="CX1249" s="2" t="s">
        <v>3789</v>
      </c>
      <c r="CY1249" s="10">
        <v>16702850063</v>
      </c>
      <c r="CZ1249" t="s">
        <v>599</v>
      </c>
      <c r="DA1249" t="s">
        <v>139</v>
      </c>
      <c r="DB1249" t="s">
        <v>138</v>
      </c>
      <c r="DC1249" t="s">
        <v>115</v>
      </c>
    </row>
    <row r="1250" spans="1:112" ht="14.45" customHeight="1" x14ac:dyDescent="0.25">
      <c r="A1250" t="s">
        <v>13645</v>
      </c>
      <c r="B1250" t="s">
        <v>248</v>
      </c>
      <c r="C1250" s="1">
        <v>45645</v>
      </c>
      <c r="D1250" s="1">
        <v>45685</v>
      </c>
      <c r="E1250" t="s">
        <v>114</v>
      </c>
      <c r="G1250" t="s">
        <v>115</v>
      </c>
      <c r="H1250" t="s">
        <v>115</v>
      </c>
      <c r="I1250" t="s">
        <v>115</v>
      </c>
      <c r="J1250" t="s">
        <v>287</v>
      </c>
      <c r="K1250" t="s">
        <v>139</v>
      </c>
      <c r="L1250" t="s">
        <v>288</v>
      </c>
      <c r="M1250" t="s">
        <v>289</v>
      </c>
      <c r="N1250" t="s">
        <v>272</v>
      </c>
      <c r="O1250" t="s">
        <v>120</v>
      </c>
      <c r="P1250" s="3">
        <v>96952</v>
      </c>
      <c r="Q1250" t="s">
        <v>121</v>
      </c>
      <c r="R1250" t="s">
        <v>139</v>
      </c>
      <c r="S1250" s="10">
        <v>16704339989</v>
      </c>
      <c r="U1250" t="s">
        <v>291</v>
      </c>
      <c r="V1250">
        <v>481111</v>
      </c>
      <c r="W1250" t="s">
        <v>123</v>
      </c>
      <c r="Y1250" t="s">
        <v>292</v>
      </c>
      <c r="Z1250" t="s">
        <v>293</v>
      </c>
      <c r="AA1250" t="s">
        <v>294</v>
      </c>
      <c r="AB1250" t="s">
        <v>295</v>
      </c>
      <c r="AC1250" t="s">
        <v>288</v>
      </c>
      <c r="AD1250" t="s">
        <v>289</v>
      </c>
      <c r="AE1250" t="s">
        <v>290</v>
      </c>
      <c r="AF1250" t="s">
        <v>120</v>
      </c>
      <c r="AG1250" s="3">
        <v>96952</v>
      </c>
      <c r="AH1250" t="s">
        <v>121</v>
      </c>
      <c r="AJ1250" s="10">
        <v>16704339989</v>
      </c>
      <c r="AL1250" t="s">
        <v>296</v>
      </c>
      <c r="BD1250" t="str">
        <f>"49-9071.00"</f>
        <v>49-9071.00</v>
      </c>
      <c r="BE1250" t="s">
        <v>169</v>
      </c>
      <c r="BF1250" t="s">
        <v>1199</v>
      </c>
      <c r="BG1250" t="s">
        <v>1200</v>
      </c>
      <c r="BH1250">
        <v>2</v>
      </c>
      <c r="BI1250">
        <v>2</v>
      </c>
      <c r="BJ1250" s="1">
        <v>45717</v>
      </c>
      <c r="BK1250" s="1">
        <v>46081</v>
      </c>
      <c r="BL1250" s="1">
        <v>45717</v>
      </c>
      <c r="BM1250" s="1">
        <v>46081</v>
      </c>
      <c r="BN1250">
        <v>40</v>
      </c>
      <c r="BO1250">
        <v>0</v>
      </c>
      <c r="BP1250">
        <v>8</v>
      </c>
      <c r="BQ1250">
        <v>8</v>
      </c>
      <c r="BR1250">
        <v>8</v>
      </c>
      <c r="BS1250">
        <v>8</v>
      </c>
      <c r="BT1250">
        <v>8</v>
      </c>
      <c r="BU1250">
        <v>0</v>
      </c>
      <c r="BV1250" t="str">
        <f>"8:00 AM"</f>
        <v>8:00 AM</v>
      </c>
      <c r="BW1250" t="str">
        <f>"5:00 PM"</f>
        <v>5:00 PM</v>
      </c>
      <c r="BX1250" t="s">
        <v>133</v>
      </c>
      <c r="BY1250">
        <v>0</v>
      </c>
      <c r="BZ1250">
        <v>12</v>
      </c>
      <c r="CA1250" t="s">
        <v>115</v>
      </c>
      <c r="CC1250" s="2" t="s">
        <v>1201</v>
      </c>
      <c r="CD1250" t="s">
        <v>288</v>
      </c>
      <c r="CE1250" t="s">
        <v>289</v>
      </c>
      <c r="CF1250" t="s">
        <v>290</v>
      </c>
      <c r="CG1250" t="s">
        <v>120</v>
      </c>
      <c r="CH1250" s="3">
        <v>96952</v>
      </c>
      <c r="CI1250" s="4">
        <v>9.75</v>
      </c>
      <c r="CJ1250" s="4">
        <v>9.8000000000000007</v>
      </c>
      <c r="CK1250" s="4">
        <v>0</v>
      </c>
      <c r="CL1250" s="4">
        <v>0</v>
      </c>
      <c r="CM1250" t="s">
        <v>136</v>
      </c>
      <c r="CN1250" t="s">
        <v>139</v>
      </c>
      <c r="CO1250" t="s">
        <v>137</v>
      </c>
      <c r="CQ1250" t="s">
        <v>115</v>
      </c>
      <c r="CR1250" t="s">
        <v>138</v>
      </c>
      <c r="CS1250" t="s">
        <v>139</v>
      </c>
      <c r="CT1250" t="s">
        <v>139</v>
      </c>
      <c r="CU1250" t="s">
        <v>138</v>
      </c>
      <c r="CV1250" t="s">
        <v>138</v>
      </c>
      <c r="CW1250" t="s">
        <v>139</v>
      </c>
      <c r="CX1250" t="s">
        <v>301</v>
      </c>
      <c r="CY1250" s="10">
        <v>16704339989</v>
      </c>
      <c r="CZ1250" t="s">
        <v>302</v>
      </c>
      <c r="DA1250" t="s">
        <v>139</v>
      </c>
      <c r="DB1250" t="s">
        <v>138</v>
      </c>
      <c r="DC1250" t="s">
        <v>115</v>
      </c>
    </row>
    <row r="1251" spans="1:112" ht="14.45" customHeight="1" x14ac:dyDescent="0.25">
      <c r="A1251" t="s">
        <v>5005</v>
      </c>
      <c r="B1251" t="s">
        <v>248</v>
      </c>
      <c r="C1251" s="1">
        <v>45640</v>
      </c>
      <c r="D1251" s="1">
        <v>45686</v>
      </c>
      <c r="E1251" t="s">
        <v>210</v>
      </c>
      <c r="F1251" s="1">
        <v>45807</v>
      </c>
      <c r="G1251" t="s">
        <v>115</v>
      </c>
      <c r="H1251" t="s">
        <v>115</v>
      </c>
      <c r="I1251" t="s">
        <v>115</v>
      </c>
      <c r="J1251" t="s">
        <v>5006</v>
      </c>
      <c r="K1251" t="s">
        <v>139</v>
      </c>
      <c r="L1251" t="s">
        <v>5007</v>
      </c>
      <c r="N1251" t="s">
        <v>119</v>
      </c>
      <c r="O1251" t="s">
        <v>120</v>
      </c>
      <c r="P1251" s="3">
        <v>96950</v>
      </c>
      <c r="Q1251" t="s">
        <v>121</v>
      </c>
      <c r="R1251" t="s">
        <v>139</v>
      </c>
      <c r="S1251" s="10">
        <v>16702349675</v>
      </c>
      <c r="U1251" t="s">
        <v>5008</v>
      </c>
      <c r="V1251">
        <v>561720</v>
      </c>
      <c r="W1251" t="s">
        <v>123</v>
      </c>
      <c r="Y1251" t="s">
        <v>1790</v>
      </c>
      <c r="Z1251" t="s">
        <v>5009</v>
      </c>
      <c r="AA1251" t="s">
        <v>5010</v>
      </c>
      <c r="AB1251" t="s">
        <v>5011</v>
      </c>
      <c r="AC1251" t="s">
        <v>5012</v>
      </c>
      <c r="AE1251" t="s">
        <v>128</v>
      </c>
      <c r="AF1251" t="s">
        <v>120</v>
      </c>
      <c r="AG1251" s="3">
        <v>96950</v>
      </c>
      <c r="AH1251" t="s">
        <v>121</v>
      </c>
      <c r="AI1251" t="s">
        <v>128</v>
      </c>
      <c r="AJ1251" s="10">
        <v>16704834587</v>
      </c>
      <c r="AL1251" t="s">
        <v>5013</v>
      </c>
      <c r="BD1251" t="str">
        <f>"49-9071.00"</f>
        <v>49-9071.00</v>
      </c>
      <c r="BE1251" t="s">
        <v>169</v>
      </c>
      <c r="BF1251" t="s">
        <v>5014</v>
      </c>
      <c r="BG1251" t="s">
        <v>1417</v>
      </c>
      <c r="BH1251">
        <v>8</v>
      </c>
      <c r="BI1251">
        <v>8</v>
      </c>
      <c r="BJ1251" s="1">
        <v>45809</v>
      </c>
      <c r="BK1251" s="1">
        <v>46173</v>
      </c>
      <c r="BL1251" s="1">
        <v>45809</v>
      </c>
      <c r="BM1251" s="1">
        <v>46173</v>
      </c>
      <c r="BN1251">
        <v>35</v>
      </c>
      <c r="BO1251">
        <v>7</v>
      </c>
      <c r="BP1251">
        <v>7</v>
      </c>
      <c r="BQ1251">
        <v>7</v>
      </c>
      <c r="BR1251">
        <v>7</v>
      </c>
      <c r="BS1251">
        <v>0</v>
      </c>
      <c r="BT1251">
        <v>7</v>
      </c>
      <c r="BU1251">
        <v>0</v>
      </c>
      <c r="BV1251" t="str">
        <f>"8:00 AM"</f>
        <v>8:00 AM</v>
      </c>
      <c r="BW1251" t="str">
        <f>"4:00 PM"</f>
        <v>4:00 PM</v>
      </c>
      <c r="BX1251" t="s">
        <v>133</v>
      </c>
      <c r="BY1251">
        <v>0</v>
      </c>
      <c r="BZ1251">
        <v>24</v>
      </c>
      <c r="CA1251" t="s">
        <v>115</v>
      </c>
      <c r="CC1251" t="s">
        <v>5015</v>
      </c>
      <c r="CD1251" t="s">
        <v>5016</v>
      </c>
      <c r="CF1251" t="s">
        <v>119</v>
      </c>
      <c r="CG1251" t="s">
        <v>120</v>
      </c>
      <c r="CH1251" s="3">
        <v>96950</v>
      </c>
      <c r="CI1251" s="4">
        <v>9.75</v>
      </c>
      <c r="CJ1251" s="4">
        <v>9.75</v>
      </c>
      <c r="CK1251" s="4">
        <v>0</v>
      </c>
      <c r="CL1251" s="4">
        <v>0</v>
      </c>
      <c r="CM1251" t="s">
        <v>136</v>
      </c>
      <c r="CO1251" t="s">
        <v>137</v>
      </c>
      <c r="CQ1251" t="s">
        <v>115</v>
      </c>
      <c r="CR1251" t="s">
        <v>138</v>
      </c>
      <c r="CS1251" t="s">
        <v>139</v>
      </c>
      <c r="CT1251" t="s">
        <v>139</v>
      </c>
      <c r="CU1251" t="s">
        <v>139</v>
      </c>
      <c r="CV1251" t="s">
        <v>138</v>
      </c>
      <c r="CW1251" t="s">
        <v>139</v>
      </c>
      <c r="CX1251" t="s">
        <v>5017</v>
      </c>
      <c r="CY1251" s="10">
        <v>16702349675</v>
      </c>
      <c r="CZ1251" t="s">
        <v>5013</v>
      </c>
      <c r="DA1251" t="s">
        <v>139</v>
      </c>
      <c r="DB1251" t="s">
        <v>138</v>
      </c>
      <c r="DC1251" t="s">
        <v>115</v>
      </c>
    </row>
    <row r="1252" spans="1:112" ht="14.45" customHeight="1" x14ac:dyDescent="0.25">
      <c r="A1252" t="s">
        <v>5987</v>
      </c>
      <c r="B1252" t="s">
        <v>248</v>
      </c>
      <c r="C1252" s="1">
        <v>45639</v>
      </c>
      <c r="D1252" s="1">
        <v>45686</v>
      </c>
      <c r="E1252" t="s">
        <v>210</v>
      </c>
      <c r="F1252" s="1">
        <v>45776</v>
      </c>
      <c r="G1252" t="s">
        <v>115</v>
      </c>
      <c r="H1252" t="s">
        <v>115</v>
      </c>
      <c r="I1252" t="s">
        <v>115</v>
      </c>
      <c r="J1252" t="s">
        <v>5988</v>
      </c>
      <c r="K1252" t="s">
        <v>5989</v>
      </c>
      <c r="L1252" t="s">
        <v>2747</v>
      </c>
      <c r="N1252" t="s">
        <v>128</v>
      </c>
      <c r="O1252" t="s">
        <v>120</v>
      </c>
      <c r="P1252" s="3">
        <v>96950</v>
      </c>
      <c r="Q1252" t="s">
        <v>121</v>
      </c>
      <c r="S1252" s="10">
        <v>16702350393</v>
      </c>
      <c r="U1252" t="s">
        <v>5990</v>
      </c>
      <c r="V1252">
        <v>812112</v>
      </c>
      <c r="W1252" t="s">
        <v>123</v>
      </c>
      <c r="Y1252" t="s">
        <v>5991</v>
      </c>
      <c r="Z1252" t="s">
        <v>5992</v>
      </c>
      <c r="AB1252" t="s">
        <v>658</v>
      </c>
      <c r="AC1252" t="s">
        <v>2747</v>
      </c>
      <c r="AE1252" t="s">
        <v>128</v>
      </c>
      <c r="AF1252" t="s">
        <v>120</v>
      </c>
      <c r="AG1252" s="3">
        <v>96950</v>
      </c>
      <c r="AH1252" t="s">
        <v>121</v>
      </c>
      <c r="AJ1252" s="10">
        <v>16702350393</v>
      </c>
      <c r="AL1252" t="s">
        <v>5993</v>
      </c>
      <c r="BD1252" t="str">
        <f>"39-5012.00"</f>
        <v>39-5012.00</v>
      </c>
      <c r="BE1252" t="s">
        <v>1772</v>
      </c>
      <c r="BF1252" t="s">
        <v>5994</v>
      </c>
      <c r="BG1252" t="s">
        <v>2223</v>
      </c>
      <c r="BH1252">
        <v>1</v>
      </c>
      <c r="BI1252">
        <v>1</v>
      </c>
      <c r="BJ1252" s="1">
        <v>45778</v>
      </c>
      <c r="BK1252" s="1">
        <v>46142</v>
      </c>
      <c r="BL1252" s="1">
        <v>45778</v>
      </c>
      <c r="BM1252" s="1">
        <v>46142</v>
      </c>
      <c r="BN1252">
        <v>35</v>
      </c>
      <c r="BO1252">
        <v>0</v>
      </c>
      <c r="BP1252">
        <v>7</v>
      </c>
      <c r="BQ1252">
        <v>7</v>
      </c>
      <c r="BR1252">
        <v>7</v>
      </c>
      <c r="BS1252">
        <v>7</v>
      </c>
      <c r="BT1252">
        <v>7</v>
      </c>
      <c r="BU1252">
        <v>0</v>
      </c>
      <c r="BV1252" t="str">
        <f>"9:00 AM"</f>
        <v>9:00 AM</v>
      </c>
      <c r="BW1252" t="str">
        <f>"5:00 PM"</f>
        <v>5:00 PM</v>
      </c>
      <c r="BX1252" t="s">
        <v>133</v>
      </c>
      <c r="BY1252">
        <v>0</v>
      </c>
      <c r="BZ1252">
        <v>3</v>
      </c>
      <c r="CA1252" t="s">
        <v>115</v>
      </c>
      <c r="CC1252" t="s">
        <v>1194</v>
      </c>
      <c r="CD1252" t="s">
        <v>2747</v>
      </c>
      <c r="CF1252" t="s">
        <v>128</v>
      </c>
      <c r="CG1252" t="s">
        <v>120</v>
      </c>
      <c r="CH1252" s="3">
        <v>96950</v>
      </c>
      <c r="CI1252" s="4">
        <v>7.98</v>
      </c>
      <c r="CJ1252" s="4">
        <v>7.98</v>
      </c>
      <c r="CK1252" s="4">
        <v>11.97</v>
      </c>
      <c r="CL1252" s="4">
        <v>11.97</v>
      </c>
      <c r="CM1252" t="s">
        <v>136</v>
      </c>
      <c r="CO1252" t="s">
        <v>137</v>
      </c>
      <c r="CQ1252" t="s">
        <v>115</v>
      </c>
      <c r="CR1252" t="s">
        <v>138</v>
      </c>
      <c r="CS1252" t="s">
        <v>139</v>
      </c>
      <c r="CT1252" t="s">
        <v>138</v>
      </c>
      <c r="CU1252" t="s">
        <v>139</v>
      </c>
      <c r="CV1252" t="s">
        <v>138</v>
      </c>
      <c r="CW1252" t="s">
        <v>139</v>
      </c>
      <c r="CX1252" t="s">
        <v>5427</v>
      </c>
      <c r="CY1252" s="10">
        <v>16702350393</v>
      </c>
      <c r="CZ1252" t="s">
        <v>5993</v>
      </c>
      <c r="DA1252" t="s">
        <v>139</v>
      </c>
      <c r="DB1252" t="s">
        <v>138</v>
      </c>
      <c r="DC1252" t="s">
        <v>115</v>
      </c>
      <c r="DD1252" t="s">
        <v>5991</v>
      </c>
      <c r="DE1252" t="s">
        <v>5992</v>
      </c>
      <c r="DG1252" t="s">
        <v>5988</v>
      </c>
      <c r="DH1252" t="s">
        <v>5993</v>
      </c>
    </row>
    <row r="1253" spans="1:112" ht="14.45" customHeight="1" x14ac:dyDescent="0.25">
      <c r="A1253" t="s">
        <v>6398</v>
      </c>
      <c r="B1253" t="s">
        <v>248</v>
      </c>
      <c r="C1253" s="1">
        <v>45643</v>
      </c>
      <c r="D1253" s="1">
        <v>45686</v>
      </c>
      <c r="E1253" t="s">
        <v>114</v>
      </c>
      <c r="G1253" t="s">
        <v>115</v>
      </c>
      <c r="H1253" t="s">
        <v>115</v>
      </c>
      <c r="I1253" t="s">
        <v>115</v>
      </c>
      <c r="J1253" t="s">
        <v>2099</v>
      </c>
      <c r="K1253" t="s">
        <v>2100</v>
      </c>
      <c r="L1253" t="s">
        <v>5000</v>
      </c>
      <c r="M1253" t="s">
        <v>119</v>
      </c>
      <c r="N1253" t="s">
        <v>119</v>
      </c>
      <c r="O1253" t="s">
        <v>120</v>
      </c>
      <c r="P1253" s="3">
        <v>96950</v>
      </c>
      <c r="Q1253" t="s">
        <v>121</v>
      </c>
      <c r="S1253" s="10">
        <v>16703221234</v>
      </c>
      <c r="U1253" t="s">
        <v>2102</v>
      </c>
      <c r="V1253">
        <v>721110</v>
      </c>
      <c r="W1253" t="s">
        <v>123</v>
      </c>
      <c r="Y1253" t="s">
        <v>2103</v>
      </c>
      <c r="Z1253" t="s">
        <v>2104</v>
      </c>
      <c r="AA1253" t="s">
        <v>2105</v>
      </c>
      <c r="AB1253" t="s">
        <v>2106</v>
      </c>
      <c r="AC1253" t="s">
        <v>5000</v>
      </c>
      <c r="AD1253" t="s">
        <v>119</v>
      </c>
      <c r="AE1253" t="s">
        <v>119</v>
      </c>
      <c r="AF1253" t="s">
        <v>120</v>
      </c>
      <c r="AG1253" s="3">
        <v>96950</v>
      </c>
      <c r="AH1253" t="s">
        <v>121</v>
      </c>
      <c r="AJ1253" s="10">
        <v>16703221234</v>
      </c>
      <c r="AL1253" t="s">
        <v>2107</v>
      </c>
      <c r="BD1253" t="str">
        <f>"49-9071.00"</f>
        <v>49-9071.00</v>
      </c>
      <c r="BE1253" t="s">
        <v>169</v>
      </c>
      <c r="BF1253" t="s">
        <v>6399</v>
      </c>
      <c r="BG1253" t="s">
        <v>1120</v>
      </c>
      <c r="BH1253">
        <v>2</v>
      </c>
      <c r="BI1253">
        <v>2</v>
      </c>
      <c r="BJ1253" s="1">
        <v>45717</v>
      </c>
      <c r="BK1253" s="1">
        <v>46081</v>
      </c>
      <c r="BL1253" s="1">
        <v>45717</v>
      </c>
      <c r="BM1253" s="1">
        <v>46081</v>
      </c>
      <c r="BN1253">
        <v>40</v>
      </c>
      <c r="BO1253">
        <v>0</v>
      </c>
      <c r="BP1253">
        <v>8</v>
      </c>
      <c r="BQ1253">
        <v>8</v>
      </c>
      <c r="BR1253">
        <v>8</v>
      </c>
      <c r="BS1253">
        <v>8</v>
      </c>
      <c r="BT1253">
        <v>8</v>
      </c>
      <c r="BU1253">
        <v>0</v>
      </c>
      <c r="BV1253" t="str">
        <f t="shared" ref="BV1253:BV1261" si="20">"8:00 AM"</f>
        <v>8:00 AM</v>
      </c>
      <c r="BW1253" t="str">
        <f>"4:00 PM"</f>
        <v>4:00 PM</v>
      </c>
      <c r="BX1253" t="s">
        <v>133</v>
      </c>
      <c r="BY1253">
        <v>0</v>
      </c>
      <c r="BZ1253">
        <v>24</v>
      </c>
      <c r="CA1253" t="s">
        <v>115</v>
      </c>
      <c r="CC1253" t="s">
        <v>6400</v>
      </c>
      <c r="CD1253" t="s">
        <v>5000</v>
      </c>
      <c r="CE1253" t="s">
        <v>119</v>
      </c>
      <c r="CF1253" t="s">
        <v>119</v>
      </c>
      <c r="CG1253" t="s">
        <v>120</v>
      </c>
      <c r="CH1253" s="3">
        <v>96950</v>
      </c>
      <c r="CI1253" s="4">
        <v>9.75</v>
      </c>
      <c r="CJ1253" s="4">
        <v>9.75</v>
      </c>
      <c r="CK1253" s="4">
        <v>14.63</v>
      </c>
      <c r="CL1253" s="4">
        <v>14.63</v>
      </c>
      <c r="CM1253" t="s">
        <v>136</v>
      </c>
      <c r="CN1253" t="s">
        <v>6401</v>
      </c>
      <c r="CO1253" t="s">
        <v>137</v>
      </c>
      <c r="CQ1253" t="s">
        <v>115</v>
      </c>
      <c r="CR1253" t="s">
        <v>138</v>
      </c>
      <c r="CS1253" t="s">
        <v>139</v>
      </c>
      <c r="CT1253" t="s">
        <v>138</v>
      </c>
      <c r="CU1253" t="s">
        <v>139</v>
      </c>
      <c r="CV1253" t="s">
        <v>138</v>
      </c>
      <c r="CW1253" t="s">
        <v>139</v>
      </c>
      <c r="CX1253" t="s">
        <v>6402</v>
      </c>
      <c r="CY1253" s="10">
        <v>16703221234</v>
      </c>
      <c r="CZ1253" t="s">
        <v>2107</v>
      </c>
      <c r="DA1253" t="s">
        <v>139</v>
      </c>
      <c r="DB1253" t="s">
        <v>138</v>
      </c>
      <c r="DC1253" t="s">
        <v>115</v>
      </c>
    </row>
    <row r="1254" spans="1:112" ht="14.45" customHeight="1" x14ac:dyDescent="0.25">
      <c r="A1254" t="s">
        <v>6590</v>
      </c>
      <c r="B1254" t="s">
        <v>248</v>
      </c>
      <c r="C1254" s="1">
        <v>45643</v>
      </c>
      <c r="D1254" s="1">
        <v>45686</v>
      </c>
      <c r="E1254" t="s">
        <v>210</v>
      </c>
      <c r="F1254" s="1">
        <v>45687</v>
      </c>
      <c r="G1254" t="s">
        <v>115</v>
      </c>
      <c r="H1254" t="s">
        <v>115</v>
      </c>
      <c r="I1254" t="s">
        <v>115</v>
      </c>
      <c r="J1254" t="s">
        <v>2099</v>
      </c>
      <c r="K1254" t="s">
        <v>2100</v>
      </c>
      <c r="L1254" t="s">
        <v>5000</v>
      </c>
      <c r="M1254" t="s">
        <v>119</v>
      </c>
      <c r="N1254" t="s">
        <v>119</v>
      </c>
      <c r="O1254" t="s">
        <v>120</v>
      </c>
      <c r="P1254" s="3">
        <v>96950</v>
      </c>
      <c r="Q1254" t="s">
        <v>121</v>
      </c>
      <c r="S1254" s="10">
        <v>16703221234</v>
      </c>
      <c r="U1254" t="s">
        <v>2102</v>
      </c>
      <c r="V1254">
        <v>721110</v>
      </c>
      <c r="W1254" t="s">
        <v>123</v>
      </c>
      <c r="Y1254" t="s">
        <v>2103</v>
      </c>
      <c r="Z1254" t="s">
        <v>2104</v>
      </c>
      <c r="AA1254" t="s">
        <v>2105</v>
      </c>
      <c r="AB1254" t="s">
        <v>2106</v>
      </c>
      <c r="AC1254" t="s">
        <v>5000</v>
      </c>
      <c r="AD1254" t="s">
        <v>119</v>
      </c>
      <c r="AE1254" t="s">
        <v>119</v>
      </c>
      <c r="AF1254" t="s">
        <v>120</v>
      </c>
      <c r="AG1254" s="3">
        <v>96950</v>
      </c>
      <c r="AH1254" t="s">
        <v>121</v>
      </c>
      <c r="AJ1254" s="10">
        <v>16703221234</v>
      </c>
      <c r="AL1254" t="s">
        <v>2107</v>
      </c>
      <c r="BD1254" t="str">
        <f>"49-9071.00"</f>
        <v>49-9071.00</v>
      </c>
      <c r="BE1254" t="s">
        <v>169</v>
      </c>
      <c r="BF1254" t="s">
        <v>6399</v>
      </c>
      <c r="BG1254" t="s">
        <v>1120</v>
      </c>
      <c r="BH1254">
        <v>2</v>
      </c>
      <c r="BI1254">
        <v>2</v>
      </c>
      <c r="BJ1254" s="1">
        <v>45689</v>
      </c>
      <c r="BK1254" s="1">
        <v>46053</v>
      </c>
      <c r="BL1254" s="1">
        <v>45689</v>
      </c>
      <c r="BM1254" s="1">
        <v>46053</v>
      </c>
      <c r="BN1254">
        <v>40</v>
      </c>
      <c r="BO1254">
        <v>8</v>
      </c>
      <c r="BP1254">
        <v>8</v>
      </c>
      <c r="BQ1254">
        <v>8</v>
      </c>
      <c r="BR1254">
        <v>0</v>
      </c>
      <c r="BS1254">
        <v>0</v>
      </c>
      <c r="BT1254">
        <v>8</v>
      </c>
      <c r="BU1254">
        <v>8</v>
      </c>
      <c r="BV1254" t="str">
        <f t="shared" si="20"/>
        <v>8:00 AM</v>
      </c>
      <c r="BW1254" t="str">
        <f>"4:00 PM"</f>
        <v>4:00 PM</v>
      </c>
      <c r="BX1254" t="s">
        <v>133</v>
      </c>
      <c r="BY1254">
        <v>0</v>
      </c>
      <c r="BZ1254">
        <v>24</v>
      </c>
      <c r="CA1254" t="s">
        <v>115</v>
      </c>
      <c r="CC1254" t="s">
        <v>6400</v>
      </c>
      <c r="CD1254" t="s">
        <v>5000</v>
      </c>
      <c r="CE1254" t="s">
        <v>119</v>
      </c>
      <c r="CF1254" t="s">
        <v>119</v>
      </c>
      <c r="CG1254" t="s">
        <v>120</v>
      </c>
      <c r="CH1254" s="3">
        <v>96950</v>
      </c>
      <c r="CI1254" s="4">
        <v>9.75</v>
      </c>
      <c r="CJ1254" s="4">
        <v>9.75</v>
      </c>
      <c r="CK1254" s="4">
        <v>14.63</v>
      </c>
      <c r="CL1254" s="4">
        <v>14.63</v>
      </c>
      <c r="CM1254" t="s">
        <v>136</v>
      </c>
      <c r="CN1254" t="s">
        <v>6591</v>
      </c>
      <c r="CO1254" t="s">
        <v>137</v>
      </c>
      <c r="CQ1254" t="s">
        <v>115</v>
      </c>
      <c r="CR1254" t="s">
        <v>138</v>
      </c>
      <c r="CS1254" t="s">
        <v>139</v>
      </c>
      <c r="CT1254" t="s">
        <v>138</v>
      </c>
      <c r="CU1254" t="s">
        <v>139</v>
      </c>
      <c r="CV1254" t="s">
        <v>138</v>
      </c>
      <c r="CW1254" t="s">
        <v>139</v>
      </c>
      <c r="CX1254" t="s">
        <v>6592</v>
      </c>
      <c r="CY1254" s="10">
        <v>16703221234</v>
      </c>
      <c r="CZ1254" t="s">
        <v>2107</v>
      </c>
      <c r="DA1254" t="s">
        <v>139</v>
      </c>
      <c r="DB1254" t="s">
        <v>138</v>
      </c>
      <c r="DC1254" t="s">
        <v>115</v>
      </c>
    </row>
    <row r="1255" spans="1:112" ht="14.45" customHeight="1" x14ac:dyDescent="0.25">
      <c r="A1255" t="s">
        <v>8705</v>
      </c>
      <c r="B1255" t="s">
        <v>1155</v>
      </c>
      <c r="C1255" s="1">
        <v>45641</v>
      </c>
      <c r="D1255" s="1">
        <v>45686</v>
      </c>
      <c r="E1255" t="s">
        <v>210</v>
      </c>
      <c r="F1255" s="1">
        <v>45807</v>
      </c>
      <c r="G1255" t="s">
        <v>138</v>
      </c>
      <c r="H1255" t="s">
        <v>115</v>
      </c>
      <c r="I1255" t="s">
        <v>115</v>
      </c>
      <c r="J1255" t="s">
        <v>2604</v>
      </c>
      <c r="K1255" t="s">
        <v>2605</v>
      </c>
      <c r="L1255" t="s">
        <v>2606</v>
      </c>
      <c r="N1255" t="s">
        <v>128</v>
      </c>
      <c r="O1255" t="s">
        <v>120</v>
      </c>
      <c r="P1255" s="3">
        <v>96950</v>
      </c>
      <c r="Q1255" t="s">
        <v>121</v>
      </c>
      <c r="S1255" s="10">
        <v>16702353313</v>
      </c>
      <c r="U1255" t="s">
        <v>2608</v>
      </c>
      <c r="V1255">
        <v>721110</v>
      </c>
      <c r="W1255" t="s">
        <v>123</v>
      </c>
      <c r="Y1255" t="s">
        <v>632</v>
      </c>
      <c r="Z1255" t="s">
        <v>633</v>
      </c>
      <c r="AB1255" t="s">
        <v>516</v>
      </c>
      <c r="AC1255" t="s">
        <v>2606</v>
      </c>
      <c r="AE1255" t="s">
        <v>128</v>
      </c>
      <c r="AF1255" t="s">
        <v>120</v>
      </c>
      <c r="AG1255" s="3">
        <v>96950</v>
      </c>
      <c r="AH1255" t="s">
        <v>121</v>
      </c>
      <c r="AJ1255" s="10">
        <v>16702353313</v>
      </c>
      <c r="AL1255" t="s">
        <v>2609</v>
      </c>
      <c r="BD1255" t="str">
        <f>"37-2011.00"</f>
        <v>37-2011.00</v>
      </c>
      <c r="BE1255" t="s">
        <v>1133</v>
      </c>
      <c r="BF1255" t="s">
        <v>2610</v>
      </c>
      <c r="BG1255" t="s">
        <v>2611</v>
      </c>
      <c r="BH1255">
        <v>5</v>
      </c>
      <c r="BI1255">
        <v>4</v>
      </c>
      <c r="BJ1255" s="1">
        <v>45809</v>
      </c>
      <c r="BK1255" s="1">
        <v>46904</v>
      </c>
      <c r="BL1255" s="1">
        <v>45809</v>
      </c>
      <c r="BM1255" s="1">
        <v>46904</v>
      </c>
      <c r="BN1255">
        <v>36</v>
      </c>
      <c r="BO1255">
        <v>6</v>
      </c>
      <c r="BP1255">
        <v>6</v>
      </c>
      <c r="BQ1255">
        <v>6</v>
      </c>
      <c r="BR1255">
        <v>0</v>
      </c>
      <c r="BS1255">
        <v>6</v>
      </c>
      <c r="BT1255">
        <v>6</v>
      </c>
      <c r="BU1255">
        <v>6</v>
      </c>
      <c r="BV1255" t="str">
        <f t="shared" si="20"/>
        <v>8:00 AM</v>
      </c>
      <c r="BW1255" t="str">
        <f>"6:00 PM"</f>
        <v>6:00 PM</v>
      </c>
      <c r="BX1255" t="s">
        <v>240</v>
      </c>
      <c r="BY1255">
        <v>0</v>
      </c>
      <c r="BZ1255">
        <v>12</v>
      </c>
      <c r="CA1255" t="s">
        <v>115</v>
      </c>
      <c r="CC1255" t="s">
        <v>8706</v>
      </c>
      <c r="CD1255" t="s">
        <v>2613</v>
      </c>
      <c r="CE1255" t="s">
        <v>2614</v>
      </c>
      <c r="CF1255" t="s">
        <v>128</v>
      </c>
      <c r="CG1255" t="s">
        <v>120</v>
      </c>
      <c r="CH1255" s="3">
        <v>96950</v>
      </c>
      <c r="CI1255" s="4">
        <v>8.2899999999999991</v>
      </c>
      <c r="CJ1255" s="4">
        <v>8.2899999999999991</v>
      </c>
      <c r="CK1255" s="4">
        <v>0</v>
      </c>
      <c r="CL1255" s="4">
        <v>0</v>
      </c>
      <c r="CM1255" t="s">
        <v>136</v>
      </c>
      <c r="CN1255" t="s">
        <v>139</v>
      </c>
      <c r="CO1255" t="s">
        <v>137</v>
      </c>
      <c r="CQ1255" t="s">
        <v>138</v>
      </c>
      <c r="CR1255" t="s">
        <v>138</v>
      </c>
      <c r="CS1255" t="s">
        <v>139</v>
      </c>
      <c r="CT1255" t="s">
        <v>139</v>
      </c>
      <c r="CU1255" t="s">
        <v>139</v>
      </c>
      <c r="CV1255" t="s">
        <v>138</v>
      </c>
      <c r="CW1255" t="s">
        <v>139</v>
      </c>
      <c r="CX1255" t="s">
        <v>240</v>
      </c>
      <c r="CY1255" s="10">
        <v>16702353313</v>
      </c>
      <c r="CZ1255" t="s">
        <v>2609</v>
      </c>
      <c r="DA1255" t="s">
        <v>139</v>
      </c>
      <c r="DB1255" t="s">
        <v>138</v>
      </c>
      <c r="DC1255" t="s">
        <v>115</v>
      </c>
      <c r="DD1255" t="s">
        <v>2615</v>
      </c>
      <c r="DE1255" t="s">
        <v>2616</v>
      </c>
      <c r="DF1255" t="s">
        <v>489</v>
      </c>
      <c r="DG1255" t="s">
        <v>2617</v>
      </c>
      <c r="DH1255" t="s">
        <v>2609</v>
      </c>
    </row>
    <row r="1256" spans="1:112" ht="14.45" customHeight="1" x14ac:dyDescent="0.25">
      <c r="A1256" t="s">
        <v>11286</v>
      </c>
      <c r="B1256" t="s">
        <v>248</v>
      </c>
      <c r="C1256" s="1">
        <v>45637</v>
      </c>
      <c r="D1256" s="1">
        <v>45686</v>
      </c>
      <c r="E1256" t="s">
        <v>210</v>
      </c>
      <c r="F1256" s="1">
        <v>45807</v>
      </c>
      <c r="G1256" t="s">
        <v>138</v>
      </c>
      <c r="H1256" t="s">
        <v>115</v>
      </c>
      <c r="I1256" t="s">
        <v>115</v>
      </c>
      <c r="J1256" t="s">
        <v>9300</v>
      </c>
      <c r="L1256" t="s">
        <v>9301</v>
      </c>
      <c r="N1256" t="s">
        <v>306</v>
      </c>
      <c r="O1256" t="s">
        <v>120</v>
      </c>
      <c r="P1256" s="3">
        <v>96950</v>
      </c>
      <c r="Q1256" t="s">
        <v>121</v>
      </c>
      <c r="S1256" s="10">
        <v>16704831971</v>
      </c>
      <c r="U1256" t="s">
        <v>9302</v>
      </c>
      <c r="V1256">
        <v>531120</v>
      </c>
      <c r="W1256" t="s">
        <v>123</v>
      </c>
      <c r="Y1256" t="s">
        <v>9303</v>
      </c>
      <c r="Z1256" t="s">
        <v>9304</v>
      </c>
      <c r="AB1256" t="s">
        <v>754</v>
      </c>
      <c r="AC1256" t="s">
        <v>9305</v>
      </c>
      <c r="AE1256" t="s">
        <v>306</v>
      </c>
      <c r="AF1256" t="s">
        <v>120</v>
      </c>
      <c r="AG1256" s="3">
        <v>96950</v>
      </c>
      <c r="AH1256" t="s">
        <v>121</v>
      </c>
      <c r="AJ1256" s="10">
        <v>16704831971</v>
      </c>
      <c r="AL1256" t="s">
        <v>9306</v>
      </c>
      <c r="BD1256" t="str">
        <f>"37-2012.00"</f>
        <v>37-2012.00</v>
      </c>
      <c r="BE1256" t="s">
        <v>647</v>
      </c>
      <c r="BF1256" t="s">
        <v>9307</v>
      </c>
      <c r="BG1256" t="s">
        <v>647</v>
      </c>
      <c r="BH1256">
        <v>6</v>
      </c>
      <c r="BI1256">
        <v>6</v>
      </c>
      <c r="BJ1256" s="1">
        <v>45809</v>
      </c>
      <c r="BK1256" s="1">
        <v>46904</v>
      </c>
      <c r="BL1256" s="1">
        <v>45809</v>
      </c>
      <c r="BM1256" s="1">
        <v>46904</v>
      </c>
      <c r="BN1256">
        <v>35</v>
      </c>
      <c r="BO1256">
        <v>0</v>
      </c>
      <c r="BP1256">
        <v>7</v>
      </c>
      <c r="BQ1256">
        <v>7</v>
      </c>
      <c r="BR1256">
        <v>7</v>
      </c>
      <c r="BS1256">
        <v>7</v>
      </c>
      <c r="BT1256">
        <v>7</v>
      </c>
      <c r="BU1256">
        <v>0</v>
      </c>
      <c r="BV1256" t="str">
        <f t="shared" si="20"/>
        <v>8:00 AM</v>
      </c>
      <c r="BW1256" t="str">
        <f>"5:00 PM"</f>
        <v>5:00 PM</v>
      </c>
      <c r="BX1256" t="s">
        <v>240</v>
      </c>
      <c r="BY1256">
        <v>0</v>
      </c>
      <c r="BZ1256">
        <v>3</v>
      </c>
      <c r="CA1256" t="s">
        <v>115</v>
      </c>
      <c r="CC1256" t="s">
        <v>11287</v>
      </c>
      <c r="CD1256" t="s">
        <v>9308</v>
      </c>
      <c r="CF1256" t="s">
        <v>119</v>
      </c>
      <c r="CG1256" t="s">
        <v>120</v>
      </c>
      <c r="CH1256" s="3">
        <v>96950</v>
      </c>
      <c r="CI1256" s="4">
        <v>7.77</v>
      </c>
      <c r="CJ1256" s="4">
        <v>7.77</v>
      </c>
      <c r="CK1256" s="4">
        <v>11.65</v>
      </c>
      <c r="CL1256" s="4">
        <v>11.65</v>
      </c>
      <c r="CM1256" t="s">
        <v>136</v>
      </c>
      <c r="CN1256" t="s">
        <v>224</v>
      </c>
      <c r="CO1256" t="s">
        <v>137</v>
      </c>
      <c r="CQ1256" t="s">
        <v>115</v>
      </c>
      <c r="CR1256" t="s">
        <v>138</v>
      </c>
      <c r="CS1256" t="s">
        <v>139</v>
      </c>
      <c r="CT1256" t="s">
        <v>138</v>
      </c>
      <c r="CU1256" t="s">
        <v>139</v>
      </c>
      <c r="CV1256" t="s">
        <v>138</v>
      </c>
      <c r="CW1256" t="s">
        <v>139</v>
      </c>
      <c r="CX1256" t="s">
        <v>11288</v>
      </c>
      <c r="CY1256" s="10">
        <v>16704831971</v>
      </c>
      <c r="CZ1256" t="s">
        <v>9306</v>
      </c>
      <c r="DA1256" t="s">
        <v>139</v>
      </c>
      <c r="DB1256" t="s">
        <v>138</v>
      </c>
      <c r="DC1256" t="s">
        <v>115</v>
      </c>
      <c r="DD1256" t="s">
        <v>9303</v>
      </c>
      <c r="DE1256" t="s">
        <v>9304</v>
      </c>
      <c r="DG1256" t="s">
        <v>9309</v>
      </c>
      <c r="DH1256" t="s">
        <v>9306</v>
      </c>
    </row>
    <row r="1257" spans="1:112" ht="14.45" customHeight="1" x14ac:dyDescent="0.25">
      <c r="A1257" t="s">
        <v>12815</v>
      </c>
      <c r="B1257" t="s">
        <v>248</v>
      </c>
      <c r="C1257" s="1">
        <v>45634</v>
      </c>
      <c r="D1257" s="1">
        <v>45686</v>
      </c>
      <c r="E1257" t="s">
        <v>210</v>
      </c>
      <c r="F1257" s="1">
        <v>45807</v>
      </c>
      <c r="G1257" t="s">
        <v>115</v>
      </c>
      <c r="H1257" t="s">
        <v>115</v>
      </c>
      <c r="I1257" t="s">
        <v>115</v>
      </c>
      <c r="J1257" t="s">
        <v>4256</v>
      </c>
      <c r="K1257" t="s">
        <v>4257</v>
      </c>
      <c r="L1257" t="s">
        <v>4258</v>
      </c>
      <c r="M1257" t="s">
        <v>4259</v>
      </c>
      <c r="N1257" t="s">
        <v>128</v>
      </c>
      <c r="O1257" t="s">
        <v>120</v>
      </c>
      <c r="P1257" s="3">
        <v>96950</v>
      </c>
      <c r="Q1257" t="s">
        <v>121</v>
      </c>
      <c r="S1257" s="10">
        <v>16702353285</v>
      </c>
      <c r="U1257" t="s">
        <v>4260</v>
      </c>
      <c r="V1257">
        <v>81111</v>
      </c>
      <c r="W1257" t="s">
        <v>123</v>
      </c>
      <c r="Y1257" t="s">
        <v>4261</v>
      </c>
      <c r="Z1257" t="s">
        <v>4262</v>
      </c>
      <c r="AA1257" t="s">
        <v>645</v>
      </c>
      <c r="AB1257" t="s">
        <v>4263</v>
      </c>
      <c r="AC1257" t="s">
        <v>4258</v>
      </c>
      <c r="AD1257" t="s">
        <v>4259</v>
      </c>
      <c r="AE1257" t="s">
        <v>128</v>
      </c>
      <c r="AF1257" t="s">
        <v>120</v>
      </c>
      <c r="AG1257" s="3">
        <v>96950</v>
      </c>
      <c r="AH1257" t="s">
        <v>121</v>
      </c>
      <c r="AJ1257" s="10">
        <v>16702353285</v>
      </c>
      <c r="AL1257" t="s">
        <v>4264</v>
      </c>
      <c r="BD1257" t="str">
        <f>"49-3023.00"</f>
        <v>49-3023.00</v>
      </c>
      <c r="BE1257" t="s">
        <v>2122</v>
      </c>
      <c r="BF1257" t="s">
        <v>7454</v>
      </c>
      <c r="BG1257" t="s">
        <v>1262</v>
      </c>
      <c r="BH1257">
        <v>1</v>
      </c>
      <c r="BI1257">
        <v>1</v>
      </c>
      <c r="BJ1257" s="1">
        <v>45809</v>
      </c>
      <c r="BK1257" s="1">
        <v>46173</v>
      </c>
      <c r="BL1257" s="1">
        <v>45809</v>
      </c>
      <c r="BM1257" s="1">
        <v>46173</v>
      </c>
      <c r="BN1257">
        <v>40</v>
      </c>
      <c r="BO1257">
        <v>0</v>
      </c>
      <c r="BP1257">
        <v>8</v>
      </c>
      <c r="BQ1257">
        <v>8</v>
      </c>
      <c r="BR1257">
        <v>8</v>
      </c>
      <c r="BS1257">
        <v>8</v>
      </c>
      <c r="BT1257">
        <v>8</v>
      </c>
      <c r="BU1257">
        <v>0</v>
      </c>
      <c r="BV1257" t="str">
        <f t="shared" si="20"/>
        <v>8:00 AM</v>
      </c>
      <c r="BW1257" t="str">
        <f>"5:00 PM"</f>
        <v>5:00 PM</v>
      </c>
      <c r="BX1257" t="s">
        <v>133</v>
      </c>
      <c r="BY1257">
        <v>0</v>
      </c>
      <c r="BZ1257">
        <v>12</v>
      </c>
      <c r="CA1257" t="s">
        <v>115</v>
      </c>
      <c r="CC1257" t="s">
        <v>224</v>
      </c>
      <c r="CD1257" t="s">
        <v>4258</v>
      </c>
      <c r="CE1257" t="s">
        <v>4259</v>
      </c>
      <c r="CF1257" t="s">
        <v>128</v>
      </c>
      <c r="CG1257" t="s">
        <v>120</v>
      </c>
      <c r="CH1257" s="3">
        <v>96950</v>
      </c>
      <c r="CI1257" s="4">
        <v>11.01</v>
      </c>
      <c r="CJ1257" s="4">
        <v>11.01</v>
      </c>
      <c r="CK1257" s="4">
        <v>16.52</v>
      </c>
      <c r="CL1257" s="4">
        <v>16.52</v>
      </c>
      <c r="CM1257" t="s">
        <v>136</v>
      </c>
      <c r="CN1257" t="s">
        <v>224</v>
      </c>
      <c r="CO1257" t="s">
        <v>137</v>
      </c>
      <c r="CQ1257" t="s">
        <v>115</v>
      </c>
      <c r="CR1257" t="s">
        <v>138</v>
      </c>
      <c r="CS1257" t="s">
        <v>139</v>
      </c>
      <c r="CT1257" t="s">
        <v>138</v>
      </c>
      <c r="CU1257" t="s">
        <v>139</v>
      </c>
      <c r="CV1257" t="s">
        <v>138</v>
      </c>
      <c r="CW1257" t="s">
        <v>139</v>
      </c>
      <c r="CX1257" s="2" t="s">
        <v>4378</v>
      </c>
      <c r="CY1257" s="10">
        <v>16702353285</v>
      </c>
      <c r="CZ1257" t="s">
        <v>4264</v>
      </c>
      <c r="DA1257" t="s">
        <v>139</v>
      </c>
      <c r="DB1257" t="s">
        <v>138</v>
      </c>
      <c r="DC1257" t="s">
        <v>115</v>
      </c>
      <c r="DD1257" t="s">
        <v>4261</v>
      </c>
      <c r="DE1257" t="s">
        <v>4262</v>
      </c>
      <c r="DF1257" t="s">
        <v>276</v>
      </c>
      <c r="DG1257" t="s">
        <v>4256</v>
      </c>
      <c r="DH1257" t="s">
        <v>4264</v>
      </c>
    </row>
    <row r="1258" spans="1:112" ht="14.45" customHeight="1" x14ac:dyDescent="0.25">
      <c r="A1258" t="s">
        <v>12988</v>
      </c>
      <c r="B1258" t="s">
        <v>158</v>
      </c>
      <c r="C1258" s="1">
        <v>45636</v>
      </c>
      <c r="D1258" s="1">
        <v>45686</v>
      </c>
      <c r="E1258" t="s">
        <v>114</v>
      </c>
      <c r="G1258" t="s">
        <v>115</v>
      </c>
      <c r="H1258" t="s">
        <v>115</v>
      </c>
      <c r="I1258" t="s">
        <v>115</v>
      </c>
      <c r="J1258" t="s">
        <v>3399</v>
      </c>
      <c r="K1258" t="s">
        <v>12989</v>
      </c>
      <c r="L1258" t="s">
        <v>12990</v>
      </c>
      <c r="M1258" t="s">
        <v>3142</v>
      </c>
      <c r="N1258" t="s">
        <v>128</v>
      </c>
      <c r="O1258" t="s">
        <v>120</v>
      </c>
      <c r="P1258" s="3">
        <v>96950</v>
      </c>
      <c r="Q1258" t="s">
        <v>121</v>
      </c>
      <c r="S1258" s="10">
        <v>16702335233</v>
      </c>
      <c r="T1258">
        <v>0</v>
      </c>
      <c r="U1258" t="s">
        <v>3402</v>
      </c>
      <c r="V1258">
        <v>722511</v>
      </c>
      <c r="W1258" t="s">
        <v>123</v>
      </c>
      <c r="Y1258" t="s">
        <v>632</v>
      </c>
      <c r="Z1258" t="s">
        <v>3143</v>
      </c>
      <c r="AB1258" t="s">
        <v>126</v>
      </c>
      <c r="AC1258" t="s">
        <v>12990</v>
      </c>
      <c r="AD1258" t="s">
        <v>3142</v>
      </c>
      <c r="AE1258" t="s">
        <v>128</v>
      </c>
      <c r="AF1258" t="s">
        <v>120</v>
      </c>
      <c r="AG1258" s="3">
        <v>96950</v>
      </c>
      <c r="AH1258" t="s">
        <v>121</v>
      </c>
      <c r="AJ1258" s="10">
        <v>16702335233</v>
      </c>
      <c r="AK1258">
        <v>0</v>
      </c>
      <c r="AL1258" t="s">
        <v>3403</v>
      </c>
      <c r="BD1258" t="str">
        <f>"35-2014.00"</f>
        <v>35-2014.00</v>
      </c>
      <c r="BE1258" t="s">
        <v>221</v>
      </c>
      <c r="BF1258" t="s">
        <v>12342</v>
      </c>
      <c r="BG1258" t="s">
        <v>223</v>
      </c>
      <c r="BH1258">
        <v>2</v>
      </c>
      <c r="BJ1258" s="1">
        <v>45718</v>
      </c>
      <c r="BK1258" s="1">
        <v>46082</v>
      </c>
      <c r="BN1258">
        <v>40</v>
      </c>
      <c r="BO1258">
        <v>0</v>
      </c>
      <c r="BP1258">
        <v>8</v>
      </c>
      <c r="BQ1258">
        <v>8</v>
      </c>
      <c r="BR1258">
        <v>8</v>
      </c>
      <c r="BS1258">
        <v>8</v>
      </c>
      <c r="BT1258">
        <v>8</v>
      </c>
      <c r="BU1258">
        <v>0</v>
      </c>
      <c r="BV1258" t="str">
        <f t="shared" si="20"/>
        <v>8:00 AM</v>
      </c>
      <c r="BW1258" t="str">
        <f>"5:00 PM"</f>
        <v>5:00 PM</v>
      </c>
      <c r="BX1258" t="s">
        <v>240</v>
      </c>
      <c r="BY1258">
        <v>0</v>
      </c>
      <c r="BZ1258">
        <v>12</v>
      </c>
      <c r="CA1258" t="s">
        <v>115</v>
      </c>
      <c r="CC1258" t="s">
        <v>12991</v>
      </c>
      <c r="CD1258" t="s">
        <v>12990</v>
      </c>
      <c r="CE1258" t="s">
        <v>3142</v>
      </c>
      <c r="CF1258" t="s">
        <v>128</v>
      </c>
      <c r="CG1258" t="s">
        <v>120</v>
      </c>
      <c r="CH1258" s="3">
        <v>96950</v>
      </c>
      <c r="CI1258" s="4">
        <v>8.83</v>
      </c>
      <c r="CJ1258" s="4">
        <v>8.83</v>
      </c>
      <c r="CK1258" s="4">
        <v>13.25</v>
      </c>
      <c r="CL1258" s="4">
        <v>13.25</v>
      </c>
      <c r="CM1258" t="s">
        <v>136</v>
      </c>
      <c r="CN1258" t="s">
        <v>139</v>
      </c>
      <c r="CO1258" t="s">
        <v>137</v>
      </c>
      <c r="CQ1258" t="s">
        <v>115</v>
      </c>
      <c r="CR1258" t="s">
        <v>138</v>
      </c>
      <c r="CS1258" t="s">
        <v>139</v>
      </c>
      <c r="CT1258" t="s">
        <v>138</v>
      </c>
      <c r="CU1258" t="s">
        <v>139</v>
      </c>
      <c r="CV1258" t="s">
        <v>138</v>
      </c>
      <c r="CW1258" t="s">
        <v>139</v>
      </c>
      <c r="CX1258" t="s">
        <v>3147</v>
      </c>
      <c r="CY1258" s="10">
        <v>16704830338</v>
      </c>
      <c r="CZ1258" t="s">
        <v>3403</v>
      </c>
      <c r="DA1258" t="s">
        <v>139</v>
      </c>
      <c r="DB1258" t="s">
        <v>138</v>
      </c>
      <c r="DC1258" t="s">
        <v>115</v>
      </c>
      <c r="DD1258" t="s">
        <v>632</v>
      </c>
      <c r="DE1258" t="s">
        <v>3143</v>
      </c>
      <c r="DG1258" t="s">
        <v>3399</v>
      </c>
      <c r="DH1258" t="s">
        <v>3403</v>
      </c>
    </row>
    <row r="1259" spans="1:112" ht="14.45" customHeight="1" x14ac:dyDescent="0.25">
      <c r="A1259" t="s">
        <v>13879</v>
      </c>
      <c r="B1259" t="s">
        <v>248</v>
      </c>
      <c r="C1259" s="1">
        <v>45637</v>
      </c>
      <c r="D1259" s="1">
        <v>45686</v>
      </c>
      <c r="E1259" t="s">
        <v>210</v>
      </c>
      <c r="F1259" s="1">
        <v>45807</v>
      </c>
      <c r="G1259" t="s">
        <v>138</v>
      </c>
      <c r="H1259" t="s">
        <v>115</v>
      </c>
      <c r="I1259" t="s">
        <v>115</v>
      </c>
      <c r="J1259" t="s">
        <v>9659</v>
      </c>
      <c r="L1259" t="s">
        <v>9301</v>
      </c>
      <c r="N1259" t="s">
        <v>306</v>
      </c>
      <c r="O1259" t="s">
        <v>120</v>
      </c>
      <c r="P1259" s="3">
        <v>96950</v>
      </c>
      <c r="Q1259" t="s">
        <v>121</v>
      </c>
      <c r="S1259" s="10">
        <v>16704831971</v>
      </c>
      <c r="U1259" t="s">
        <v>9302</v>
      </c>
      <c r="V1259">
        <v>531120</v>
      </c>
      <c r="W1259" t="s">
        <v>123</v>
      </c>
      <c r="Y1259" t="s">
        <v>9660</v>
      </c>
      <c r="Z1259" t="s">
        <v>9661</v>
      </c>
      <c r="AB1259" t="s">
        <v>9662</v>
      </c>
      <c r="AC1259" t="s">
        <v>9301</v>
      </c>
      <c r="AE1259" t="s">
        <v>306</v>
      </c>
      <c r="AF1259" t="s">
        <v>120</v>
      </c>
      <c r="AG1259" s="3">
        <v>96950</v>
      </c>
      <c r="AH1259" t="s">
        <v>121</v>
      </c>
      <c r="AJ1259" s="10">
        <v>16704831971</v>
      </c>
      <c r="AL1259" t="s">
        <v>9306</v>
      </c>
      <c r="BD1259" t="str">
        <f>"49-9071.00"</f>
        <v>49-9071.00</v>
      </c>
      <c r="BE1259" t="s">
        <v>169</v>
      </c>
      <c r="BF1259" t="s">
        <v>9663</v>
      </c>
      <c r="BG1259" t="s">
        <v>169</v>
      </c>
      <c r="BH1259">
        <v>6</v>
      </c>
      <c r="BI1259">
        <v>6</v>
      </c>
      <c r="BJ1259" s="1">
        <v>45809</v>
      </c>
      <c r="BK1259" s="1">
        <v>46904</v>
      </c>
      <c r="BL1259" s="1">
        <v>45809</v>
      </c>
      <c r="BM1259" s="1">
        <v>46904</v>
      </c>
      <c r="BN1259">
        <v>35</v>
      </c>
      <c r="BO1259">
        <v>0</v>
      </c>
      <c r="BP1259">
        <v>7</v>
      </c>
      <c r="BQ1259">
        <v>7</v>
      </c>
      <c r="BR1259">
        <v>7</v>
      </c>
      <c r="BS1259">
        <v>7</v>
      </c>
      <c r="BT1259">
        <v>7</v>
      </c>
      <c r="BU1259">
        <v>0</v>
      </c>
      <c r="BV1259" t="str">
        <f t="shared" si="20"/>
        <v>8:00 AM</v>
      </c>
      <c r="BW1259" t="str">
        <f>"4:00 PM"</f>
        <v>4:00 PM</v>
      </c>
      <c r="BX1259" t="s">
        <v>133</v>
      </c>
      <c r="BY1259">
        <v>0</v>
      </c>
      <c r="BZ1259">
        <v>12</v>
      </c>
      <c r="CA1259" t="s">
        <v>115</v>
      </c>
      <c r="CC1259" t="s">
        <v>9664</v>
      </c>
      <c r="CD1259" t="s">
        <v>8778</v>
      </c>
      <c r="CF1259" t="s">
        <v>306</v>
      </c>
      <c r="CG1259" t="s">
        <v>120</v>
      </c>
      <c r="CH1259" s="3">
        <v>96950</v>
      </c>
      <c r="CI1259" s="4">
        <v>9.75</v>
      </c>
      <c r="CJ1259" s="4">
        <v>9.75</v>
      </c>
      <c r="CK1259" s="4">
        <v>14.62</v>
      </c>
      <c r="CL1259" s="4">
        <v>14.62</v>
      </c>
      <c r="CM1259" t="s">
        <v>136</v>
      </c>
      <c r="CN1259" t="s">
        <v>191</v>
      </c>
      <c r="CO1259" t="s">
        <v>137</v>
      </c>
      <c r="CQ1259" t="s">
        <v>115</v>
      </c>
      <c r="CR1259" t="s">
        <v>138</v>
      </c>
      <c r="CS1259" t="s">
        <v>139</v>
      </c>
      <c r="CT1259" t="s">
        <v>138</v>
      </c>
      <c r="CU1259" t="s">
        <v>139</v>
      </c>
      <c r="CV1259" t="s">
        <v>138</v>
      </c>
      <c r="CW1259" t="s">
        <v>139</v>
      </c>
      <c r="CX1259" t="s">
        <v>1746</v>
      </c>
      <c r="CY1259" s="10">
        <v>16704831971</v>
      </c>
      <c r="CZ1259" t="s">
        <v>9306</v>
      </c>
      <c r="DA1259" t="s">
        <v>139</v>
      </c>
      <c r="DB1259" t="s">
        <v>138</v>
      </c>
      <c r="DC1259" t="s">
        <v>115</v>
      </c>
      <c r="DD1259" t="s">
        <v>9303</v>
      </c>
      <c r="DE1259" t="s">
        <v>9304</v>
      </c>
      <c r="DG1259" t="s">
        <v>13601</v>
      </c>
      <c r="DH1259" t="s">
        <v>9306</v>
      </c>
    </row>
    <row r="1260" spans="1:112" ht="14.45" customHeight="1" x14ac:dyDescent="0.25">
      <c r="A1260" t="s">
        <v>2403</v>
      </c>
      <c r="B1260" t="s">
        <v>248</v>
      </c>
      <c r="C1260" s="1">
        <v>45642</v>
      </c>
      <c r="D1260" s="1">
        <v>45687</v>
      </c>
      <c r="E1260" t="s">
        <v>114</v>
      </c>
      <c r="G1260" t="s">
        <v>115</v>
      </c>
      <c r="H1260" t="s">
        <v>115</v>
      </c>
      <c r="I1260" t="s">
        <v>115</v>
      </c>
      <c r="J1260" t="s">
        <v>2404</v>
      </c>
      <c r="L1260" t="s">
        <v>2405</v>
      </c>
      <c r="N1260" t="s">
        <v>128</v>
      </c>
      <c r="O1260" t="s">
        <v>120</v>
      </c>
      <c r="P1260" s="3">
        <v>96950</v>
      </c>
      <c r="Q1260" t="s">
        <v>121</v>
      </c>
      <c r="S1260" s="10">
        <v>16702358770</v>
      </c>
      <c r="U1260" t="s">
        <v>2406</v>
      </c>
      <c r="V1260">
        <v>23621</v>
      </c>
      <c r="W1260" t="s">
        <v>123</v>
      </c>
      <c r="Y1260" t="s">
        <v>2407</v>
      </c>
      <c r="Z1260" t="s">
        <v>2408</v>
      </c>
      <c r="AB1260" t="s">
        <v>126</v>
      </c>
      <c r="AC1260" t="s">
        <v>2405</v>
      </c>
      <c r="AE1260" t="s">
        <v>128</v>
      </c>
      <c r="AF1260" t="s">
        <v>120</v>
      </c>
      <c r="AG1260" s="3">
        <v>96950</v>
      </c>
      <c r="AH1260" t="s">
        <v>121</v>
      </c>
      <c r="AJ1260" s="10">
        <v>16702358770</v>
      </c>
      <c r="AL1260" t="s">
        <v>2409</v>
      </c>
      <c r="BD1260" t="str">
        <f>"49-9071.00"</f>
        <v>49-9071.00</v>
      </c>
      <c r="BE1260" t="s">
        <v>169</v>
      </c>
      <c r="BF1260" t="s">
        <v>2410</v>
      </c>
      <c r="BG1260" t="s">
        <v>2411</v>
      </c>
      <c r="BH1260">
        <v>15</v>
      </c>
      <c r="BI1260">
        <v>15</v>
      </c>
      <c r="BJ1260" s="1">
        <v>45672</v>
      </c>
      <c r="BK1260" s="1">
        <v>46036</v>
      </c>
      <c r="BL1260" s="1">
        <v>45687</v>
      </c>
      <c r="BM1260" s="1">
        <v>46036</v>
      </c>
      <c r="BN1260">
        <v>35</v>
      </c>
      <c r="BO1260">
        <v>0</v>
      </c>
      <c r="BP1260">
        <v>7</v>
      </c>
      <c r="BQ1260">
        <v>7</v>
      </c>
      <c r="BR1260">
        <v>7</v>
      </c>
      <c r="BS1260">
        <v>7</v>
      </c>
      <c r="BT1260">
        <v>7</v>
      </c>
      <c r="BU1260">
        <v>0</v>
      </c>
      <c r="BV1260" t="str">
        <f t="shared" si="20"/>
        <v>8:00 AM</v>
      </c>
      <c r="BW1260" t="str">
        <f>"4:00 PM"</f>
        <v>4:00 PM</v>
      </c>
      <c r="BX1260" t="s">
        <v>133</v>
      </c>
      <c r="BY1260">
        <v>0</v>
      </c>
      <c r="BZ1260">
        <v>24</v>
      </c>
      <c r="CA1260" t="s">
        <v>115</v>
      </c>
      <c r="CC1260" t="s">
        <v>224</v>
      </c>
      <c r="CD1260" t="s">
        <v>2412</v>
      </c>
      <c r="CF1260" t="s">
        <v>128</v>
      </c>
      <c r="CG1260" t="s">
        <v>120</v>
      </c>
      <c r="CH1260" s="3">
        <v>96950</v>
      </c>
      <c r="CI1260" s="4">
        <v>9.75</v>
      </c>
      <c r="CJ1260" s="4">
        <v>9.75</v>
      </c>
      <c r="CK1260" s="4">
        <v>14.62</v>
      </c>
      <c r="CL1260" s="4">
        <v>14.62</v>
      </c>
      <c r="CM1260" t="s">
        <v>136</v>
      </c>
      <c r="CO1260" t="s">
        <v>173</v>
      </c>
      <c r="CQ1260" t="s">
        <v>115</v>
      </c>
      <c r="CR1260" t="s">
        <v>138</v>
      </c>
      <c r="CS1260" t="s">
        <v>139</v>
      </c>
      <c r="CT1260" t="s">
        <v>138</v>
      </c>
      <c r="CU1260" t="s">
        <v>139</v>
      </c>
      <c r="CV1260" t="s">
        <v>138</v>
      </c>
      <c r="CW1260" t="s">
        <v>139</v>
      </c>
      <c r="CX1260" t="s">
        <v>2413</v>
      </c>
      <c r="CY1260" s="10">
        <v>16702358770</v>
      </c>
      <c r="CZ1260" t="s">
        <v>2409</v>
      </c>
      <c r="DA1260" t="s">
        <v>331</v>
      </c>
      <c r="DB1260" t="s">
        <v>138</v>
      </c>
      <c r="DC1260" t="s">
        <v>115</v>
      </c>
    </row>
    <row r="1261" spans="1:112" ht="14.45" customHeight="1" x14ac:dyDescent="0.25">
      <c r="A1261" t="s">
        <v>4525</v>
      </c>
      <c r="B1261" t="s">
        <v>158</v>
      </c>
      <c r="C1261" s="1">
        <v>45662</v>
      </c>
      <c r="D1261" s="1">
        <v>45687</v>
      </c>
      <c r="E1261" t="s">
        <v>114</v>
      </c>
      <c r="G1261" t="s">
        <v>115</v>
      </c>
      <c r="H1261" t="s">
        <v>115</v>
      </c>
      <c r="I1261" t="s">
        <v>115</v>
      </c>
      <c r="J1261" t="s">
        <v>1346</v>
      </c>
      <c r="L1261" t="s">
        <v>1347</v>
      </c>
      <c r="M1261" t="s">
        <v>1348</v>
      </c>
      <c r="N1261" t="s">
        <v>128</v>
      </c>
      <c r="O1261" t="s">
        <v>120</v>
      </c>
      <c r="P1261" s="3">
        <v>96950</v>
      </c>
      <c r="Q1261" t="s">
        <v>121</v>
      </c>
      <c r="S1261" s="10">
        <v>16702355009</v>
      </c>
      <c r="U1261" t="s">
        <v>1349</v>
      </c>
      <c r="V1261">
        <v>561311</v>
      </c>
      <c r="W1261" t="s">
        <v>532</v>
      </c>
      <c r="X1261" t="s">
        <v>138</v>
      </c>
      <c r="Y1261" t="s">
        <v>1350</v>
      </c>
      <c r="Z1261" t="s">
        <v>1351</v>
      </c>
      <c r="AA1261" t="s">
        <v>1352</v>
      </c>
      <c r="AB1261" t="s">
        <v>126</v>
      </c>
      <c r="AC1261" t="s">
        <v>1347</v>
      </c>
      <c r="AD1261" t="s">
        <v>1348</v>
      </c>
      <c r="AE1261" t="s">
        <v>128</v>
      </c>
      <c r="AF1261" t="s">
        <v>120</v>
      </c>
      <c r="AG1261" s="3">
        <v>96950</v>
      </c>
      <c r="AH1261" t="s">
        <v>121</v>
      </c>
      <c r="AJ1261" s="10">
        <v>16702355009</v>
      </c>
      <c r="AL1261" t="s">
        <v>1354</v>
      </c>
      <c r="BD1261" t="str">
        <f>"49-9071.00"</f>
        <v>49-9071.00</v>
      </c>
      <c r="BE1261" t="s">
        <v>169</v>
      </c>
      <c r="BF1261" t="s">
        <v>1355</v>
      </c>
      <c r="BG1261" t="s">
        <v>1356</v>
      </c>
      <c r="BH1261">
        <v>10</v>
      </c>
      <c r="BJ1261" s="1">
        <v>45689</v>
      </c>
      <c r="BK1261" s="1">
        <v>46053</v>
      </c>
      <c r="BN1261">
        <v>35</v>
      </c>
      <c r="BO1261">
        <v>0</v>
      </c>
      <c r="BP1261">
        <v>7</v>
      </c>
      <c r="BQ1261">
        <v>7</v>
      </c>
      <c r="BR1261">
        <v>7</v>
      </c>
      <c r="BS1261">
        <v>7</v>
      </c>
      <c r="BT1261">
        <v>7</v>
      </c>
      <c r="BU1261">
        <v>0</v>
      </c>
      <c r="BV1261" t="str">
        <f t="shared" si="20"/>
        <v>8:00 AM</v>
      </c>
      <c r="BW1261" t="str">
        <f>"4:00 PM"</f>
        <v>4:00 PM</v>
      </c>
      <c r="BX1261" t="s">
        <v>240</v>
      </c>
      <c r="BY1261">
        <v>0</v>
      </c>
      <c r="BZ1261">
        <v>24</v>
      </c>
      <c r="CA1261" t="s">
        <v>115</v>
      </c>
      <c r="CC1261" t="s">
        <v>1357</v>
      </c>
      <c r="CD1261" t="s">
        <v>4526</v>
      </c>
      <c r="CE1261" t="s">
        <v>1058</v>
      </c>
      <c r="CF1261" t="s">
        <v>128</v>
      </c>
      <c r="CG1261" t="s">
        <v>120</v>
      </c>
      <c r="CH1261" s="3">
        <v>96950</v>
      </c>
      <c r="CI1261" s="4">
        <v>9.75</v>
      </c>
      <c r="CJ1261" s="4">
        <v>9.75</v>
      </c>
      <c r="CK1261" s="4">
        <v>14.63</v>
      </c>
      <c r="CL1261" s="4">
        <v>14.63</v>
      </c>
      <c r="CM1261" t="s">
        <v>136</v>
      </c>
      <c r="CO1261" t="s">
        <v>137</v>
      </c>
      <c r="CQ1261" t="s">
        <v>115</v>
      </c>
      <c r="CR1261" t="s">
        <v>138</v>
      </c>
      <c r="CS1261" t="s">
        <v>139</v>
      </c>
      <c r="CT1261" t="s">
        <v>138</v>
      </c>
      <c r="CU1261" t="s">
        <v>139</v>
      </c>
      <c r="CV1261" t="s">
        <v>138</v>
      </c>
      <c r="CW1261" t="s">
        <v>139</v>
      </c>
      <c r="CX1261" t="s">
        <v>1359</v>
      </c>
      <c r="CY1261" s="10">
        <v>16702355009</v>
      </c>
      <c r="CZ1261" t="s">
        <v>1354</v>
      </c>
      <c r="DA1261" t="s">
        <v>139</v>
      </c>
      <c r="DB1261" t="s">
        <v>138</v>
      </c>
      <c r="DC1261" t="s">
        <v>138</v>
      </c>
    </row>
    <row r="1262" spans="1:112" ht="14.45" customHeight="1" x14ac:dyDescent="0.25">
      <c r="A1262" t="s">
        <v>7155</v>
      </c>
      <c r="B1262" t="s">
        <v>158</v>
      </c>
      <c r="C1262" s="1">
        <v>45622</v>
      </c>
      <c r="D1262" s="1">
        <v>45687</v>
      </c>
      <c r="E1262" t="s">
        <v>114</v>
      </c>
      <c r="G1262" t="s">
        <v>138</v>
      </c>
      <c r="H1262" t="s">
        <v>115</v>
      </c>
      <c r="I1262" t="s">
        <v>115</v>
      </c>
      <c r="J1262" t="s">
        <v>176</v>
      </c>
      <c r="K1262" t="s">
        <v>176</v>
      </c>
      <c r="L1262" t="s">
        <v>177</v>
      </c>
      <c r="M1262" t="s">
        <v>178</v>
      </c>
      <c r="N1262" t="s">
        <v>119</v>
      </c>
      <c r="O1262" t="s">
        <v>120</v>
      </c>
      <c r="P1262" s="3">
        <v>96950</v>
      </c>
      <c r="Q1262" t="s">
        <v>121</v>
      </c>
      <c r="S1262" s="10">
        <v>16702355912</v>
      </c>
      <c r="U1262" t="s">
        <v>179</v>
      </c>
      <c r="V1262">
        <v>5412</v>
      </c>
      <c r="W1262" t="s">
        <v>123</v>
      </c>
      <c r="Y1262" t="s">
        <v>180</v>
      </c>
      <c r="Z1262" t="s">
        <v>181</v>
      </c>
      <c r="AA1262" t="s">
        <v>182</v>
      </c>
      <c r="AB1262" t="s">
        <v>183</v>
      </c>
      <c r="AC1262" t="s">
        <v>184</v>
      </c>
      <c r="AE1262" t="s">
        <v>119</v>
      </c>
      <c r="AF1262" t="s">
        <v>120</v>
      </c>
      <c r="AG1262" s="3">
        <v>96950</v>
      </c>
      <c r="AH1262" t="s">
        <v>121</v>
      </c>
      <c r="AJ1262" s="10">
        <v>16702355912</v>
      </c>
      <c r="AL1262" t="s">
        <v>185</v>
      </c>
      <c r="BD1262" t="str">
        <f>"23-2011.00"</f>
        <v>23-2011.00</v>
      </c>
      <c r="BE1262" t="s">
        <v>186</v>
      </c>
      <c r="BF1262" t="s">
        <v>187</v>
      </c>
      <c r="BG1262" t="s">
        <v>188</v>
      </c>
      <c r="BH1262">
        <v>3</v>
      </c>
      <c r="BJ1262" s="1">
        <v>45689</v>
      </c>
      <c r="BK1262" s="1">
        <v>46783</v>
      </c>
      <c r="BN1262">
        <v>35</v>
      </c>
      <c r="BO1262">
        <v>0</v>
      </c>
      <c r="BP1262">
        <v>7</v>
      </c>
      <c r="BQ1262">
        <v>7</v>
      </c>
      <c r="BR1262">
        <v>7</v>
      </c>
      <c r="BS1262">
        <v>7</v>
      </c>
      <c r="BT1262">
        <v>7</v>
      </c>
      <c r="BU1262">
        <v>0</v>
      </c>
      <c r="BV1262" t="str">
        <f>"9:00 AM"</f>
        <v>9:00 AM</v>
      </c>
      <c r="BW1262" t="str">
        <f>"5:00 PM"</f>
        <v>5:00 PM</v>
      </c>
      <c r="BX1262" t="s">
        <v>189</v>
      </c>
      <c r="BY1262">
        <v>0</v>
      </c>
      <c r="BZ1262">
        <v>12</v>
      </c>
      <c r="CA1262" t="s">
        <v>115</v>
      </c>
      <c r="CC1262" s="2" t="s">
        <v>190</v>
      </c>
      <c r="CD1262" t="s">
        <v>177</v>
      </c>
      <c r="CE1262" t="s">
        <v>178</v>
      </c>
      <c r="CF1262" t="s">
        <v>119</v>
      </c>
      <c r="CG1262" t="s">
        <v>120</v>
      </c>
      <c r="CH1262" s="3">
        <v>96950</v>
      </c>
      <c r="CI1262" s="4">
        <v>18.59</v>
      </c>
      <c r="CJ1262" s="4">
        <v>18.59</v>
      </c>
      <c r="CK1262" s="4">
        <v>27.89</v>
      </c>
      <c r="CL1262" s="4">
        <v>27.89</v>
      </c>
      <c r="CM1262" t="s">
        <v>136</v>
      </c>
      <c r="CN1262" t="s">
        <v>191</v>
      </c>
      <c r="CO1262" t="s">
        <v>137</v>
      </c>
      <c r="CQ1262" t="s">
        <v>115</v>
      </c>
      <c r="CR1262" t="s">
        <v>138</v>
      </c>
      <c r="CS1262" t="s">
        <v>139</v>
      </c>
      <c r="CT1262" t="s">
        <v>138</v>
      </c>
      <c r="CU1262" t="s">
        <v>139</v>
      </c>
      <c r="CV1262" t="s">
        <v>139</v>
      </c>
      <c r="CW1262" t="s">
        <v>139</v>
      </c>
      <c r="CX1262" t="s">
        <v>192</v>
      </c>
      <c r="CY1262" s="10">
        <v>16702355912</v>
      </c>
      <c r="CZ1262" t="s">
        <v>185</v>
      </c>
      <c r="DA1262" t="s">
        <v>139</v>
      </c>
      <c r="DB1262" t="s">
        <v>138</v>
      </c>
      <c r="DC1262" t="s">
        <v>115</v>
      </c>
    </row>
    <row r="1263" spans="1:112" ht="14.45" customHeight="1" x14ac:dyDescent="0.25">
      <c r="A1263" t="s">
        <v>8792</v>
      </c>
      <c r="B1263" t="s">
        <v>142</v>
      </c>
      <c r="C1263" s="1">
        <v>45686</v>
      </c>
      <c r="D1263" s="1">
        <v>45687</v>
      </c>
      <c r="E1263" t="s">
        <v>114</v>
      </c>
      <c r="G1263" t="s">
        <v>115</v>
      </c>
      <c r="H1263" t="s">
        <v>115</v>
      </c>
      <c r="I1263" t="s">
        <v>115</v>
      </c>
      <c r="J1263" t="s">
        <v>2547</v>
      </c>
      <c r="L1263" t="s">
        <v>2548</v>
      </c>
      <c r="N1263" t="s">
        <v>119</v>
      </c>
      <c r="O1263" t="s">
        <v>120</v>
      </c>
      <c r="P1263" s="3">
        <v>96950</v>
      </c>
      <c r="Q1263" t="s">
        <v>121</v>
      </c>
      <c r="S1263" s="10">
        <v>16702359369</v>
      </c>
      <c r="U1263" t="s">
        <v>2549</v>
      </c>
      <c r="V1263">
        <v>5324</v>
      </c>
      <c r="W1263" t="s">
        <v>123</v>
      </c>
      <c r="Y1263" t="s">
        <v>716</v>
      </c>
      <c r="Z1263" t="s">
        <v>2550</v>
      </c>
      <c r="AB1263" t="s">
        <v>295</v>
      </c>
      <c r="AC1263" t="s">
        <v>2548</v>
      </c>
      <c r="AE1263" t="s">
        <v>119</v>
      </c>
      <c r="AF1263" t="s">
        <v>120</v>
      </c>
      <c r="AG1263" s="3">
        <v>96950</v>
      </c>
      <c r="AH1263" t="s">
        <v>121</v>
      </c>
      <c r="AJ1263" s="10">
        <v>16702359369</v>
      </c>
      <c r="AL1263" t="s">
        <v>2551</v>
      </c>
      <c r="BD1263" t="str">
        <f>"53-7051.00"</f>
        <v>53-7051.00</v>
      </c>
      <c r="BE1263" t="s">
        <v>2552</v>
      </c>
      <c r="BF1263" t="s">
        <v>2553</v>
      </c>
      <c r="BG1263" t="s">
        <v>2554</v>
      </c>
      <c r="BH1263">
        <v>3</v>
      </c>
      <c r="BJ1263" s="1">
        <v>45809</v>
      </c>
      <c r="BK1263" s="1">
        <v>46173</v>
      </c>
      <c r="BN1263">
        <v>35</v>
      </c>
      <c r="BO1263">
        <v>0</v>
      </c>
      <c r="BP1263">
        <v>7</v>
      </c>
      <c r="BQ1263">
        <v>7</v>
      </c>
      <c r="BR1263">
        <v>7</v>
      </c>
      <c r="BS1263">
        <v>7</v>
      </c>
      <c r="BT1263">
        <v>7</v>
      </c>
      <c r="BU1263">
        <v>0</v>
      </c>
      <c r="BV1263" t="str">
        <f>"7:30 AM"</f>
        <v>7:30 AM</v>
      </c>
      <c r="BW1263" t="str">
        <f>"4:30 PM"</f>
        <v>4:30 PM</v>
      </c>
      <c r="BX1263" t="s">
        <v>240</v>
      </c>
      <c r="BY1263">
        <v>0</v>
      </c>
      <c r="BZ1263">
        <v>12</v>
      </c>
      <c r="CA1263" t="s">
        <v>115</v>
      </c>
      <c r="CC1263" s="2" t="s">
        <v>2555</v>
      </c>
      <c r="CD1263" t="s">
        <v>2556</v>
      </c>
      <c r="CF1263" t="s">
        <v>119</v>
      </c>
      <c r="CG1263" t="s">
        <v>120</v>
      </c>
      <c r="CH1263" s="3">
        <v>96950</v>
      </c>
      <c r="CI1263" s="4">
        <v>8.91</v>
      </c>
      <c r="CJ1263" s="4">
        <v>8.91</v>
      </c>
      <c r="CK1263" s="4">
        <v>13.36</v>
      </c>
      <c r="CL1263" s="4">
        <v>13.36</v>
      </c>
      <c r="CM1263" t="s">
        <v>136</v>
      </c>
      <c r="CN1263" t="s">
        <v>191</v>
      </c>
      <c r="CO1263" t="s">
        <v>137</v>
      </c>
      <c r="CQ1263" t="s">
        <v>138</v>
      </c>
      <c r="CR1263" t="s">
        <v>138</v>
      </c>
      <c r="CS1263" t="s">
        <v>139</v>
      </c>
      <c r="CT1263" t="s">
        <v>138</v>
      </c>
      <c r="CU1263" t="s">
        <v>139</v>
      </c>
      <c r="CV1263" t="s">
        <v>138</v>
      </c>
      <c r="CW1263" t="s">
        <v>139</v>
      </c>
      <c r="CX1263" t="s">
        <v>1746</v>
      </c>
      <c r="CY1263" s="10">
        <v>16702359369</v>
      </c>
      <c r="CZ1263" t="s">
        <v>2551</v>
      </c>
      <c r="DA1263" t="s">
        <v>139</v>
      </c>
      <c r="DB1263" t="s">
        <v>138</v>
      </c>
      <c r="DC1263" t="s">
        <v>115</v>
      </c>
      <c r="DD1263" t="s">
        <v>716</v>
      </c>
      <c r="DE1263" t="s">
        <v>2550</v>
      </c>
      <c r="DG1263" t="s">
        <v>2671</v>
      </c>
      <c r="DH1263" t="s">
        <v>2551</v>
      </c>
    </row>
    <row r="1264" spans="1:112" ht="14.45" customHeight="1" x14ac:dyDescent="0.25">
      <c r="A1264" t="s">
        <v>12230</v>
      </c>
      <c r="B1264" t="s">
        <v>248</v>
      </c>
      <c r="C1264" s="1">
        <v>45649</v>
      </c>
      <c r="D1264" s="1">
        <v>45687</v>
      </c>
      <c r="E1264" t="s">
        <v>114</v>
      </c>
      <c r="G1264" t="s">
        <v>115</v>
      </c>
      <c r="H1264" t="s">
        <v>115</v>
      </c>
      <c r="I1264" t="s">
        <v>115</v>
      </c>
      <c r="J1264" t="s">
        <v>3565</v>
      </c>
      <c r="L1264" t="s">
        <v>3566</v>
      </c>
      <c r="N1264" t="s">
        <v>119</v>
      </c>
      <c r="O1264" t="s">
        <v>120</v>
      </c>
      <c r="P1264" s="3">
        <v>96950</v>
      </c>
      <c r="Q1264" t="s">
        <v>121</v>
      </c>
      <c r="S1264" s="10">
        <v>16702358938</v>
      </c>
      <c r="U1264" t="s">
        <v>3567</v>
      </c>
      <c r="V1264">
        <v>441330</v>
      </c>
      <c r="W1264" t="s">
        <v>123</v>
      </c>
      <c r="Y1264" t="s">
        <v>3568</v>
      </c>
      <c r="Z1264" t="s">
        <v>3569</v>
      </c>
      <c r="AB1264" t="s">
        <v>3053</v>
      </c>
      <c r="AC1264" t="s">
        <v>3566</v>
      </c>
      <c r="AE1264" t="s">
        <v>119</v>
      </c>
      <c r="AF1264" t="s">
        <v>120</v>
      </c>
      <c r="AG1264" s="3">
        <v>96950</v>
      </c>
      <c r="AH1264" t="s">
        <v>121</v>
      </c>
      <c r="AJ1264" s="10">
        <v>16702875665</v>
      </c>
      <c r="AL1264" t="s">
        <v>3570</v>
      </c>
      <c r="BD1264" t="str">
        <f>"49-3022.00"</f>
        <v>49-3022.00</v>
      </c>
      <c r="BE1264" t="s">
        <v>3571</v>
      </c>
      <c r="BF1264" t="s">
        <v>3572</v>
      </c>
      <c r="BG1264" t="s">
        <v>3573</v>
      </c>
      <c r="BH1264">
        <v>2</v>
      </c>
      <c r="BI1264">
        <v>2</v>
      </c>
      <c r="BJ1264" s="1">
        <v>45765</v>
      </c>
      <c r="BK1264" s="1">
        <v>46129</v>
      </c>
      <c r="BL1264" s="1">
        <v>45765</v>
      </c>
      <c r="BM1264" s="1">
        <v>46129</v>
      </c>
      <c r="BN1264">
        <v>35</v>
      </c>
      <c r="BO1264">
        <v>0</v>
      </c>
      <c r="BP1264">
        <v>7</v>
      </c>
      <c r="BQ1264">
        <v>7</v>
      </c>
      <c r="BR1264">
        <v>7</v>
      </c>
      <c r="BS1264">
        <v>7</v>
      </c>
      <c r="BT1264">
        <v>7</v>
      </c>
      <c r="BU1264">
        <v>0</v>
      </c>
      <c r="BV1264" t="str">
        <f>"9:00 AM"</f>
        <v>9:00 AM</v>
      </c>
      <c r="BW1264" t="str">
        <f>"5:00 PM"</f>
        <v>5:00 PM</v>
      </c>
      <c r="BX1264" t="s">
        <v>133</v>
      </c>
      <c r="BY1264">
        <v>0</v>
      </c>
      <c r="BZ1264">
        <v>12</v>
      </c>
      <c r="CA1264" t="s">
        <v>115</v>
      </c>
      <c r="CC1264" t="s">
        <v>3574</v>
      </c>
      <c r="CD1264" t="s">
        <v>3575</v>
      </c>
      <c r="CF1264" t="s">
        <v>119</v>
      </c>
      <c r="CG1264" t="s">
        <v>120</v>
      </c>
      <c r="CH1264" s="3">
        <v>96950</v>
      </c>
      <c r="CI1264" s="4">
        <v>11.18</v>
      </c>
      <c r="CJ1264" s="4">
        <v>14.14</v>
      </c>
      <c r="CK1264" s="4">
        <v>16.77</v>
      </c>
      <c r="CL1264" s="4">
        <v>21.21</v>
      </c>
      <c r="CM1264" t="s">
        <v>136</v>
      </c>
      <c r="CO1264" t="s">
        <v>137</v>
      </c>
      <c r="CQ1264" t="s">
        <v>115</v>
      </c>
      <c r="CR1264" t="s">
        <v>138</v>
      </c>
      <c r="CS1264" t="s">
        <v>139</v>
      </c>
      <c r="CT1264" t="s">
        <v>138</v>
      </c>
      <c r="CU1264" t="s">
        <v>139</v>
      </c>
      <c r="CV1264" t="s">
        <v>138</v>
      </c>
      <c r="CW1264" t="s">
        <v>139</v>
      </c>
      <c r="CX1264" t="s">
        <v>3576</v>
      </c>
      <c r="CY1264" s="10">
        <v>16702358938</v>
      </c>
      <c r="CZ1264" t="s">
        <v>3570</v>
      </c>
      <c r="DA1264" t="s">
        <v>572</v>
      </c>
      <c r="DB1264" t="s">
        <v>138</v>
      </c>
      <c r="DC1264" t="s">
        <v>115</v>
      </c>
    </row>
    <row r="1265" spans="1:112" ht="14.45" customHeight="1" x14ac:dyDescent="0.25">
      <c r="A1265" t="s">
        <v>13688</v>
      </c>
      <c r="B1265" t="s">
        <v>142</v>
      </c>
      <c r="C1265" s="1">
        <v>45683</v>
      </c>
      <c r="D1265" s="1">
        <v>45687</v>
      </c>
      <c r="E1265" t="s">
        <v>114</v>
      </c>
      <c r="G1265" t="s">
        <v>115</v>
      </c>
      <c r="H1265" t="s">
        <v>115</v>
      </c>
      <c r="I1265" t="s">
        <v>115</v>
      </c>
      <c r="J1265" t="s">
        <v>9223</v>
      </c>
      <c r="K1265" t="s">
        <v>139</v>
      </c>
      <c r="L1265" t="s">
        <v>10128</v>
      </c>
      <c r="M1265" t="s">
        <v>9225</v>
      </c>
      <c r="N1265" t="s">
        <v>128</v>
      </c>
      <c r="O1265" t="s">
        <v>120</v>
      </c>
      <c r="P1265" s="3">
        <v>96950</v>
      </c>
      <c r="Q1265" t="s">
        <v>121</v>
      </c>
      <c r="R1265" t="s">
        <v>331</v>
      </c>
      <c r="S1265" s="10">
        <v>16702355572</v>
      </c>
      <c r="U1265" t="s">
        <v>9226</v>
      </c>
      <c r="V1265">
        <v>23822</v>
      </c>
      <c r="W1265" t="s">
        <v>123</v>
      </c>
      <c r="Y1265" t="s">
        <v>9227</v>
      </c>
      <c r="Z1265" t="s">
        <v>1873</v>
      </c>
      <c r="AA1265" t="s">
        <v>9228</v>
      </c>
      <c r="AB1265" t="s">
        <v>9229</v>
      </c>
      <c r="AC1265" t="s">
        <v>10129</v>
      </c>
      <c r="AD1265" t="s">
        <v>9225</v>
      </c>
      <c r="AE1265" t="s">
        <v>128</v>
      </c>
      <c r="AF1265" t="s">
        <v>120</v>
      </c>
      <c r="AG1265" s="3">
        <v>96950</v>
      </c>
      <c r="AH1265" t="s">
        <v>121</v>
      </c>
      <c r="AJ1265" s="10">
        <v>16702355572</v>
      </c>
      <c r="AL1265" t="s">
        <v>9230</v>
      </c>
      <c r="BD1265" t="str">
        <f>"49-9021.00"</f>
        <v>49-9021.00</v>
      </c>
      <c r="BE1265" t="s">
        <v>203</v>
      </c>
      <c r="BF1265" t="s">
        <v>10130</v>
      </c>
      <c r="BG1265" t="s">
        <v>5102</v>
      </c>
      <c r="BH1265">
        <v>5</v>
      </c>
      <c r="BJ1265" s="1">
        <v>45931</v>
      </c>
      <c r="BK1265" s="1">
        <v>46295</v>
      </c>
      <c r="BN1265">
        <v>40</v>
      </c>
      <c r="BO1265">
        <v>0</v>
      </c>
      <c r="BP1265">
        <v>8</v>
      </c>
      <c r="BQ1265">
        <v>8</v>
      </c>
      <c r="BR1265">
        <v>8</v>
      </c>
      <c r="BS1265">
        <v>8</v>
      </c>
      <c r="BT1265">
        <v>8</v>
      </c>
      <c r="BU1265">
        <v>0</v>
      </c>
      <c r="BV1265" t="str">
        <f>"8:00 AM"</f>
        <v>8:00 AM</v>
      </c>
      <c r="BW1265" t="str">
        <f>"5:00 PM"</f>
        <v>5:00 PM</v>
      </c>
      <c r="BX1265" t="s">
        <v>133</v>
      </c>
      <c r="BY1265">
        <v>0</v>
      </c>
      <c r="BZ1265">
        <v>24</v>
      </c>
      <c r="CA1265" t="s">
        <v>115</v>
      </c>
      <c r="CC1265" t="s">
        <v>10131</v>
      </c>
      <c r="CD1265" t="s">
        <v>10132</v>
      </c>
      <c r="CE1265" t="s">
        <v>1448</v>
      </c>
      <c r="CF1265" t="s">
        <v>128</v>
      </c>
      <c r="CG1265" t="s">
        <v>120</v>
      </c>
      <c r="CH1265" s="3">
        <v>96950</v>
      </c>
      <c r="CI1265" s="4">
        <v>10.74</v>
      </c>
      <c r="CJ1265" s="4">
        <v>11</v>
      </c>
      <c r="CK1265" s="4">
        <v>16.11</v>
      </c>
      <c r="CL1265" s="4">
        <v>16.5</v>
      </c>
      <c r="CM1265" t="s">
        <v>136</v>
      </c>
      <c r="CN1265" t="s">
        <v>139</v>
      </c>
      <c r="CO1265" t="s">
        <v>173</v>
      </c>
      <c r="CQ1265" t="s">
        <v>115</v>
      </c>
      <c r="CR1265" t="s">
        <v>138</v>
      </c>
      <c r="CS1265" t="s">
        <v>138</v>
      </c>
      <c r="CT1265" t="s">
        <v>138</v>
      </c>
      <c r="CU1265" t="s">
        <v>139</v>
      </c>
      <c r="CV1265" t="s">
        <v>138</v>
      </c>
      <c r="CW1265" t="s">
        <v>139</v>
      </c>
      <c r="CX1265" t="s">
        <v>13689</v>
      </c>
      <c r="CY1265" s="10" t="s">
        <v>139</v>
      </c>
      <c r="CZ1265" t="s">
        <v>9230</v>
      </c>
      <c r="DA1265" t="s">
        <v>417</v>
      </c>
      <c r="DB1265" t="s">
        <v>138</v>
      </c>
      <c r="DC1265" t="s">
        <v>115</v>
      </c>
    </row>
    <row r="1266" spans="1:112" ht="14.45" customHeight="1" x14ac:dyDescent="0.25">
      <c r="A1266" t="s">
        <v>1632</v>
      </c>
      <c r="B1266" t="s">
        <v>248</v>
      </c>
      <c r="C1266" s="1">
        <v>45630</v>
      </c>
      <c r="D1266" s="1">
        <v>45688</v>
      </c>
      <c r="E1266" t="s">
        <v>114</v>
      </c>
      <c r="G1266" t="s">
        <v>115</v>
      </c>
      <c r="H1266" t="s">
        <v>115</v>
      </c>
      <c r="I1266" t="s">
        <v>115</v>
      </c>
      <c r="J1266" t="s">
        <v>1633</v>
      </c>
      <c r="L1266" t="s">
        <v>529</v>
      </c>
      <c r="M1266" t="s">
        <v>542</v>
      </c>
      <c r="N1266" t="s">
        <v>128</v>
      </c>
      <c r="O1266" t="s">
        <v>120</v>
      </c>
      <c r="P1266" s="3">
        <v>96950</v>
      </c>
      <c r="Q1266" t="s">
        <v>121</v>
      </c>
      <c r="S1266" s="10">
        <v>16702352883</v>
      </c>
      <c r="T1266">
        <v>0</v>
      </c>
      <c r="U1266" t="s">
        <v>1634</v>
      </c>
      <c r="V1266">
        <v>56132</v>
      </c>
      <c r="W1266" t="s">
        <v>532</v>
      </c>
      <c r="X1266" t="s">
        <v>138</v>
      </c>
      <c r="Y1266" t="s">
        <v>535</v>
      </c>
      <c r="Z1266" t="s">
        <v>1635</v>
      </c>
      <c r="AB1266" t="s">
        <v>516</v>
      </c>
      <c r="AC1266" t="s">
        <v>529</v>
      </c>
      <c r="AD1266" t="s">
        <v>542</v>
      </c>
      <c r="AE1266" t="s">
        <v>128</v>
      </c>
      <c r="AF1266" t="s">
        <v>120</v>
      </c>
      <c r="AG1266" s="3">
        <v>96950</v>
      </c>
      <c r="AH1266" t="s">
        <v>121</v>
      </c>
      <c r="AJ1266" s="10">
        <v>16702352883</v>
      </c>
      <c r="AK1266">
        <v>0</v>
      </c>
      <c r="AL1266" t="s">
        <v>1636</v>
      </c>
      <c r="BD1266" t="str">
        <f>"35-3023.00"</f>
        <v>35-3023.00</v>
      </c>
      <c r="BE1266" t="s">
        <v>568</v>
      </c>
      <c r="BF1266" t="s">
        <v>1637</v>
      </c>
      <c r="BG1266" t="s">
        <v>284</v>
      </c>
      <c r="BH1266">
        <v>5</v>
      </c>
      <c r="BI1266">
        <v>5</v>
      </c>
      <c r="BJ1266" s="1">
        <v>45706</v>
      </c>
      <c r="BK1266" s="1">
        <v>46070</v>
      </c>
      <c r="BL1266" s="1">
        <v>45706</v>
      </c>
      <c r="BM1266" s="1">
        <v>46070</v>
      </c>
      <c r="BN1266">
        <v>35</v>
      </c>
      <c r="BO1266">
        <v>0</v>
      </c>
      <c r="BP1266">
        <v>7</v>
      </c>
      <c r="BQ1266">
        <v>7</v>
      </c>
      <c r="BR1266">
        <v>7</v>
      </c>
      <c r="BS1266">
        <v>7</v>
      </c>
      <c r="BT1266">
        <v>7</v>
      </c>
      <c r="BU1266">
        <v>0</v>
      </c>
      <c r="BV1266" t="str">
        <f>"8:00 AM"</f>
        <v>8:00 AM</v>
      </c>
      <c r="BW1266" t="str">
        <f>"4:00 PM"</f>
        <v>4:00 PM</v>
      </c>
      <c r="BX1266" t="s">
        <v>240</v>
      </c>
      <c r="BY1266">
        <v>0</v>
      </c>
      <c r="BZ1266">
        <v>3</v>
      </c>
      <c r="CA1266" t="s">
        <v>115</v>
      </c>
      <c r="CC1266" t="s">
        <v>1638</v>
      </c>
      <c r="CD1266" t="s">
        <v>529</v>
      </c>
      <c r="CE1266" t="s">
        <v>542</v>
      </c>
      <c r="CF1266" t="s">
        <v>128</v>
      </c>
      <c r="CG1266" t="s">
        <v>120</v>
      </c>
      <c r="CH1266" s="3">
        <v>96950</v>
      </c>
      <c r="CI1266" s="4">
        <v>8.35</v>
      </c>
      <c r="CJ1266" s="4">
        <v>8.35</v>
      </c>
      <c r="CK1266" s="4">
        <v>12.53</v>
      </c>
      <c r="CL1266" s="4">
        <v>12.53</v>
      </c>
      <c r="CM1266" t="s">
        <v>136</v>
      </c>
      <c r="CN1266" t="s">
        <v>224</v>
      </c>
      <c r="CO1266" t="s">
        <v>137</v>
      </c>
      <c r="CQ1266" t="s">
        <v>115</v>
      </c>
      <c r="CR1266" t="s">
        <v>138</v>
      </c>
      <c r="CS1266" t="s">
        <v>139</v>
      </c>
      <c r="CT1266" t="s">
        <v>138</v>
      </c>
      <c r="CU1266" t="s">
        <v>139</v>
      </c>
      <c r="CV1266" t="s">
        <v>138</v>
      </c>
      <c r="CW1266" t="s">
        <v>139</v>
      </c>
      <c r="CX1266" t="s">
        <v>543</v>
      </c>
      <c r="CY1266" s="10">
        <v>16702352883</v>
      </c>
      <c r="CZ1266" t="s">
        <v>1636</v>
      </c>
      <c r="DA1266" t="s">
        <v>139</v>
      </c>
      <c r="DB1266" t="s">
        <v>138</v>
      </c>
      <c r="DC1266" t="s">
        <v>138</v>
      </c>
    </row>
    <row r="1267" spans="1:112" ht="14.45" customHeight="1" x14ac:dyDescent="0.25">
      <c r="A1267" t="s">
        <v>6976</v>
      </c>
      <c r="B1267" t="s">
        <v>113</v>
      </c>
      <c r="C1267" s="1">
        <v>45687</v>
      </c>
      <c r="D1267" s="1">
        <v>45688</v>
      </c>
      <c r="E1267" t="s">
        <v>114</v>
      </c>
      <c r="G1267" t="s">
        <v>138</v>
      </c>
      <c r="H1267" t="s">
        <v>115</v>
      </c>
      <c r="I1267" t="s">
        <v>115</v>
      </c>
      <c r="J1267" t="s">
        <v>318</v>
      </c>
      <c r="K1267" t="s">
        <v>319</v>
      </c>
      <c r="L1267" t="s">
        <v>321</v>
      </c>
      <c r="N1267" t="s">
        <v>128</v>
      </c>
      <c r="O1267" t="s">
        <v>120</v>
      </c>
      <c r="P1267" s="3">
        <v>96950</v>
      </c>
      <c r="Q1267" t="s">
        <v>121</v>
      </c>
      <c r="S1267" s="10">
        <v>16702336927</v>
      </c>
      <c r="U1267" t="s">
        <v>322</v>
      </c>
      <c r="V1267">
        <v>23622</v>
      </c>
      <c r="W1267" t="s">
        <v>123</v>
      </c>
      <c r="Y1267" t="s">
        <v>323</v>
      </c>
      <c r="Z1267" t="s">
        <v>324</v>
      </c>
      <c r="AA1267" t="s">
        <v>325</v>
      </c>
      <c r="AB1267" t="s">
        <v>126</v>
      </c>
      <c r="AC1267" t="s">
        <v>321</v>
      </c>
      <c r="AE1267" t="s">
        <v>128</v>
      </c>
      <c r="AF1267" t="s">
        <v>120</v>
      </c>
      <c r="AG1267" s="3">
        <v>96950</v>
      </c>
      <c r="AH1267" t="s">
        <v>121</v>
      </c>
      <c r="AJ1267" s="10">
        <v>16702336927</v>
      </c>
      <c r="AL1267" t="s">
        <v>326</v>
      </c>
      <c r="BD1267" t="str">
        <f>"13-2011.00"</f>
        <v>13-2011.00</v>
      </c>
      <c r="BE1267" t="s">
        <v>893</v>
      </c>
      <c r="BF1267" t="s">
        <v>6977</v>
      </c>
      <c r="BG1267" t="s">
        <v>895</v>
      </c>
      <c r="BH1267">
        <v>2</v>
      </c>
      <c r="BJ1267" s="1">
        <v>45931</v>
      </c>
      <c r="BK1267" s="1">
        <v>47026</v>
      </c>
      <c r="BN1267">
        <v>35</v>
      </c>
      <c r="BO1267">
        <v>0</v>
      </c>
      <c r="BP1267">
        <v>7</v>
      </c>
      <c r="BQ1267">
        <v>7</v>
      </c>
      <c r="BR1267">
        <v>7</v>
      </c>
      <c r="BS1267">
        <v>7</v>
      </c>
      <c r="BT1267">
        <v>7</v>
      </c>
      <c r="BU1267">
        <v>0</v>
      </c>
      <c r="BV1267" t="str">
        <f>"8:00 AM"</f>
        <v>8:00 AM</v>
      </c>
      <c r="BW1267" t="str">
        <f>"4:00 PM"</f>
        <v>4:00 PM</v>
      </c>
      <c r="BX1267" t="s">
        <v>360</v>
      </c>
      <c r="BY1267">
        <v>0</v>
      </c>
      <c r="BZ1267">
        <v>48</v>
      </c>
      <c r="CA1267" t="s">
        <v>115</v>
      </c>
      <c r="CC1267" s="2" t="s">
        <v>6978</v>
      </c>
      <c r="CD1267" t="s">
        <v>4288</v>
      </c>
      <c r="CF1267" t="s">
        <v>128</v>
      </c>
      <c r="CG1267" t="s">
        <v>120</v>
      </c>
      <c r="CH1267" s="3">
        <v>96950</v>
      </c>
      <c r="CI1267" s="4">
        <v>17.48</v>
      </c>
      <c r="CJ1267" s="4">
        <v>17.48</v>
      </c>
      <c r="CK1267" s="4">
        <v>26.22</v>
      </c>
      <c r="CL1267" s="4">
        <v>26.22</v>
      </c>
      <c r="CM1267" t="s">
        <v>136</v>
      </c>
      <c r="CN1267" t="s">
        <v>139</v>
      </c>
      <c r="CO1267" t="s">
        <v>6979</v>
      </c>
      <c r="CQ1267" t="s">
        <v>115</v>
      </c>
      <c r="CR1267" t="s">
        <v>138</v>
      </c>
      <c r="CS1267" t="s">
        <v>139</v>
      </c>
      <c r="CT1267" t="s">
        <v>138</v>
      </c>
      <c r="CU1267" t="s">
        <v>139</v>
      </c>
      <c r="CV1267" t="s">
        <v>138</v>
      </c>
      <c r="CW1267" t="s">
        <v>139</v>
      </c>
      <c r="CX1267" t="s">
        <v>6980</v>
      </c>
      <c r="CY1267" s="10">
        <v>16702336927</v>
      </c>
      <c r="CZ1267" t="s">
        <v>326</v>
      </c>
      <c r="DA1267" t="s">
        <v>139</v>
      </c>
      <c r="DB1267" t="s">
        <v>138</v>
      </c>
      <c r="DC1267" t="s">
        <v>115</v>
      </c>
    </row>
    <row r="1268" spans="1:112" ht="14.45" customHeight="1" x14ac:dyDescent="0.25">
      <c r="A1268" t="s">
        <v>8332</v>
      </c>
      <c r="B1268" t="s">
        <v>248</v>
      </c>
      <c r="C1268" s="1">
        <v>45632</v>
      </c>
      <c r="D1268" s="1">
        <v>45688</v>
      </c>
      <c r="E1268" t="s">
        <v>114</v>
      </c>
      <c r="G1268" t="s">
        <v>138</v>
      </c>
      <c r="H1268" t="s">
        <v>115</v>
      </c>
      <c r="I1268" t="s">
        <v>115</v>
      </c>
      <c r="J1268" t="s">
        <v>7078</v>
      </c>
      <c r="K1268" t="s">
        <v>7079</v>
      </c>
      <c r="L1268" t="s">
        <v>7080</v>
      </c>
      <c r="M1268" t="s">
        <v>8333</v>
      </c>
      <c r="N1268" t="s">
        <v>119</v>
      </c>
      <c r="O1268" t="s">
        <v>120</v>
      </c>
      <c r="P1268" s="3">
        <v>96950</v>
      </c>
      <c r="Q1268" t="s">
        <v>121</v>
      </c>
      <c r="S1268" s="10">
        <v>16702352445</v>
      </c>
      <c r="U1268" t="s">
        <v>7082</v>
      </c>
      <c r="V1268">
        <v>812199</v>
      </c>
      <c r="W1268" t="s">
        <v>123</v>
      </c>
      <c r="Y1268" t="s">
        <v>7083</v>
      </c>
      <c r="Z1268" t="s">
        <v>7084</v>
      </c>
      <c r="AA1268" t="s">
        <v>7085</v>
      </c>
      <c r="AB1268" t="s">
        <v>7086</v>
      </c>
      <c r="AC1268" t="s">
        <v>7087</v>
      </c>
      <c r="AD1268" t="s">
        <v>7088</v>
      </c>
      <c r="AE1268" t="s">
        <v>128</v>
      </c>
      <c r="AF1268" t="s">
        <v>120</v>
      </c>
      <c r="AG1268" s="3">
        <v>96950</v>
      </c>
      <c r="AH1268" t="s">
        <v>121</v>
      </c>
      <c r="AJ1268" s="10">
        <v>16702352445</v>
      </c>
      <c r="AL1268" t="s">
        <v>7089</v>
      </c>
      <c r="BD1268" t="str">
        <f>"31-9011.00"</f>
        <v>31-9011.00</v>
      </c>
      <c r="BE1268" t="s">
        <v>671</v>
      </c>
      <c r="BF1268" t="s">
        <v>7090</v>
      </c>
      <c r="BG1268" t="s">
        <v>7091</v>
      </c>
      <c r="BH1268">
        <v>2</v>
      </c>
      <c r="BI1268">
        <v>2</v>
      </c>
      <c r="BJ1268" s="1">
        <v>45731</v>
      </c>
      <c r="BK1268" s="1">
        <v>46826</v>
      </c>
      <c r="BL1268" s="1">
        <v>45731</v>
      </c>
      <c r="BM1268" s="1">
        <v>46826</v>
      </c>
      <c r="BN1268">
        <v>35</v>
      </c>
      <c r="BO1268">
        <v>0</v>
      </c>
      <c r="BP1268">
        <v>7</v>
      </c>
      <c r="BQ1268">
        <v>7</v>
      </c>
      <c r="BR1268">
        <v>7</v>
      </c>
      <c r="BS1268">
        <v>7</v>
      </c>
      <c r="BT1268">
        <v>7</v>
      </c>
      <c r="BU1268">
        <v>0</v>
      </c>
      <c r="BV1268" t="str">
        <f>"1:00 PM"</f>
        <v>1:00 PM</v>
      </c>
      <c r="BW1268" t="str">
        <f>"9:00 PM"</f>
        <v>9:00 PM</v>
      </c>
      <c r="BX1268" t="s">
        <v>133</v>
      </c>
      <c r="BY1268">
        <v>0</v>
      </c>
      <c r="BZ1268">
        <v>24</v>
      </c>
      <c r="CA1268" t="s">
        <v>115</v>
      </c>
      <c r="CC1268" t="s">
        <v>8334</v>
      </c>
      <c r="CD1268" t="s">
        <v>7093</v>
      </c>
      <c r="CE1268" t="s">
        <v>139</v>
      </c>
      <c r="CF1268" t="s">
        <v>119</v>
      </c>
      <c r="CG1268" t="s">
        <v>120</v>
      </c>
      <c r="CH1268" s="3">
        <v>96950</v>
      </c>
      <c r="CI1268" s="4">
        <v>12.37</v>
      </c>
      <c r="CJ1268" s="4">
        <v>12.37</v>
      </c>
      <c r="CK1268" s="4">
        <v>18.559999999999999</v>
      </c>
      <c r="CL1268" s="4">
        <v>18.559999999999999</v>
      </c>
      <c r="CM1268" t="s">
        <v>136</v>
      </c>
      <c r="CN1268" t="s">
        <v>139</v>
      </c>
      <c r="CO1268" t="s">
        <v>137</v>
      </c>
      <c r="CQ1268" t="s">
        <v>115</v>
      </c>
      <c r="CR1268" t="s">
        <v>138</v>
      </c>
      <c r="CS1268" t="s">
        <v>139</v>
      </c>
      <c r="CT1268" t="s">
        <v>138</v>
      </c>
      <c r="CU1268" t="s">
        <v>139</v>
      </c>
      <c r="CV1268" t="s">
        <v>138</v>
      </c>
      <c r="CW1268" t="s">
        <v>139</v>
      </c>
      <c r="CX1268" t="s">
        <v>416</v>
      </c>
      <c r="CY1268" s="10">
        <v>16702352445</v>
      </c>
      <c r="CZ1268" t="s">
        <v>7089</v>
      </c>
      <c r="DA1268" t="s">
        <v>417</v>
      </c>
      <c r="DB1268" t="s">
        <v>138</v>
      </c>
      <c r="DC1268" t="s">
        <v>115</v>
      </c>
      <c r="DD1268" t="s">
        <v>418</v>
      </c>
      <c r="DE1268" t="s">
        <v>419</v>
      </c>
      <c r="DF1268" t="s">
        <v>420</v>
      </c>
      <c r="DG1268" t="s">
        <v>421</v>
      </c>
      <c r="DH1268" t="s">
        <v>422</v>
      </c>
    </row>
    <row r="1269" spans="1:112" ht="14.45" customHeight="1" x14ac:dyDescent="0.25">
      <c r="A1269" t="s">
        <v>8793</v>
      </c>
      <c r="B1269" t="s">
        <v>158</v>
      </c>
      <c r="C1269" s="1">
        <v>45642</v>
      </c>
      <c r="D1269" s="1">
        <v>45688</v>
      </c>
      <c r="E1269" t="s">
        <v>210</v>
      </c>
      <c r="F1269" s="1">
        <v>45765</v>
      </c>
      <c r="G1269" t="s">
        <v>115</v>
      </c>
      <c r="H1269" t="s">
        <v>115</v>
      </c>
      <c r="I1269" t="s">
        <v>115</v>
      </c>
      <c r="J1269" t="s">
        <v>4256</v>
      </c>
      <c r="K1269" t="s">
        <v>4257</v>
      </c>
      <c r="L1269" t="s">
        <v>4258</v>
      </c>
      <c r="M1269" t="s">
        <v>4259</v>
      </c>
      <c r="N1269" t="s">
        <v>128</v>
      </c>
      <c r="O1269" t="s">
        <v>120</v>
      </c>
      <c r="P1269" s="3">
        <v>96950</v>
      </c>
      <c r="Q1269" t="s">
        <v>121</v>
      </c>
      <c r="S1269" s="10">
        <v>16702353285</v>
      </c>
      <c r="U1269" t="s">
        <v>4260</v>
      </c>
      <c r="V1269">
        <v>81111</v>
      </c>
      <c r="W1269" t="s">
        <v>123</v>
      </c>
      <c r="Y1269" t="s">
        <v>4261</v>
      </c>
      <c r="Z1269" t="s">
        <v>4262</v>
      </c>
      <c r="AA1269" t="s">
        <v>645</v>
      </c>
      <c r="AB1269" t="s">
        <v>4263</v>
      </c>
      <c r="AC1269" t="s">
        <v>4258</v>
      </c>
      <c r="AD1269" t="s">
        <v>4259</v>
      </c>
      <c r="AE1269" t="s">
        <v>128</v>
      </c>
      <c r="AF1269" t="s">
        <v>120</v>
      </c>
      <c r="AG1269" s="3">
        <v>96950</v>
      </c>
      <c r="AH1269" t="s">
        <v>121</v>
      </c>
      <c r="AJ1269" s="10">
        <v>16702353285</v>
      </c>
      <c r="AL1269" t="s">
        <v>4264</v>
      </c>
      <c r="BD1269" t="str">
        <f>"49-3023.00"</f>
        <v>49-3023.00</v>
      </c>
      <c r="BE1269" t="s">
        <v>2122</v>
      </c>
      <c r="BF1269" t="s">
        <v>7454</v>
      </c>
      <c r="BG1269" t="s">
        <v>1262</v>
      </c>
      <c r="BH1269">
        <v>1</v>
      </c>
      <c r="BJ1269" s="1">
        <v>45767</v>
      </c>
      <c r="BK1269" s="1">
        <v>46131</v>
      </c>
      <c r="BN1269">
        <v>40</v>
      </c>
      <c r="BO1269">
        <v>0</v>
      </c>
      <c r="BP1269">
        <v>8</v>
      </c>
      <c r="BQ1269">
        <v>8</v>
      </c>
      <c r="BR1269">
        <v>8</v>
      </c>
      <c r="BS1269">
        <v>8</v>
      </c>
      <c r="BT1269">
        <v>8</v>
      </c>
      <c r="BU1269">
        <v>0</v>
      </c>
      <c r="BV1269" t="str">
        <f>"8:00 AM"</f>
        <v>8:00 AM</v>
      </c>
      <c r="BW1269" t="str">
        <f>"5:00 PM"</f>
        <v>5:00 PM</v>
      </c>
      <c r="BX1269" t="s">
        <v>133</v>
      </c>
      <c r="BY1269">
        <v>0</v>
      </c>
      <c r="BZ1269">
        <v>12</v>
      </c>
      <c r="CA1269" t="s">
        <v>115</v>
      </c>
      <c r="CC1269" t="s">
        <v>224</v>
      </c>
      <c r="CD1269" t="s">
        <v>4258</v>
      </c>
      <c r="CE1269" t="s">
        <v>4259</v>
      </c>
      <c r="CF1269" t="s">
        <v>128</v>
      </c>
      <c r="CG1269" t="s">
        <v>120</v>
      </c>
      <c r="CH1269" s="3">
        <v>96950</v>
      </c>
      <c r="CI1269" s="4">
        <v>11.01</v>
      </c>
      <c r="CJ1269" s="4">
        <v>11.01</v>
      </c>
      <c r="CK1269" s="4">
        <v>16.52</v>
      </c>
      <c r="CL1269" s="4">
        <v>16.52</v>
      </c>
      <c r="CM1269" t="s">
        <v>136</v>
      </c>
      <c r="CN1269" t="s">
        <v>224</v>
      </c>
      <c r="CO1269" t="s">
        <v>137</v>
      </c>
      <c r="CQ1269" t="s">
        <v>115</v>
      </c>
      <c r="CR1269" t="s">
        <v>138</v>
      </c>
      <c r="CS1269" t="s">
        <v>139</v>
      </c>
      <c r="CT1269" t="s">
        <v>138</v>
      </c>
      <c r="CU1269" t="s">
        <v>139</v>
      </c>
      <c r="CV1269" t="s">
        <v>138</v>
      </c>
      <c r="CW1269" t="s">
        <v>139</v>
      </c>
      <c r="CX1269" s="2" t="s">
        <v>8794</v>
      </c>
      <c r="CY1269" s="10">
        <v>16702353285</v>
      </c>
      <c r="CZ1269" t="s">
        <v>4264</v>
      </c>
      <c r="DA1269" t="s">
        <v>139</v>
      </c>
      <c r="DB1269" t="s">
        <v>138</v>
      </c>
      <c r="DC1269" t="s">
        <v>115</v>
      </c>
      <c r="DD1269" t="s">
        <v>4261</v>
      </c>
      <c r="DE1269" t="s">
        <v>4262</v>
      </c>
      <c r="DF1269" t="s">
        <v>276</v>
      </c>
      <c r="DG1269" t="s">
        <v>4256</v>
      </c>
      <c r="DH1269" t="s">
        <v>4264</v>
      </c>
    </row>
    <row r="1270" spans="1:112" ht="14.45" customHeight="1" x14ac:dyDescent="0.25">
      <c r="A1270" t="s">
        <v>10447</v>
      </c>
      <c r="B1270" t="s">
        <v>248</v>
      </c>
      <c r="C1270" s="1">
        <v>45642</v>
      </c>
      <c r="D1270" s="1">
        <v>45688</v>
      </c>
      <c r="E1270" t="s">
        <v>114</v>
      </c>
      <c r="G1270" t="s">
        <v>115</v>
      </c>
      <c r="H1270" t="s">
        <v>115</v>
      </c>
      <c r="I1270" t="s">
        <v>115</v>
      </c>
      <c r="J1270" t="s">
        <v>2404</v>
      </c>
      <c r="L1270" t="s">
        <v>2405</v>
      </c>
      <c r="N1270" t="s">
        <v>128</v>
      </c>
      <c r="O1270" t="s">
        <v>120</v>
      </c>
      <c r="P1270" s="3">
        <v>96950</v>
      </c>
      <c r="Q1270" t="s">
        <v>121</v>
      </c>
      <c r="S1270" s="10">
        <v>16702358770</v>
      </c>
      <c r="U1270" t="s">
        <v>2406</v>
      </c>
      <c r="V1270">
        <v>23621</v>
      </c>
      <c r="W1270" t="s">
        <v>123</v>
      </c>
      <c r="Y1270" t="s">
        <v>2407</v>
      </c>
      <c r="Z1270" t="s">
        <v>2408</v>
      </c>
      <c r="AB1270" t="s">
        <v>126</v>
      </c>
      <c r="AC1270" t="s">
        <v>2405</v>
      </c>
      <c r="AE1270" t="s">
        <v>128</v>
      </c>
      <c r="AF1270" t="s">
        <v>120</v>
      </c>
      <c r="AG1270" s="3">
        <v>96950</v>
      </c>
      <c r="AH1270" t="s">
        <v>121</v>
      </c>
      <c r="AJ1270" s="10">
        <v>16702358770</v>
      </c>
      <c r="AL1270" t="s">
        <v>2409</v>
      </c>
      <c r="BD1270" t="str">
        <f>"17-3022.00"</f>
        <v>17-3022.00</v>
      </c>
      <c r="BE1270" t="s">
        <v>2760</v>
      </c>
      <c r="BF1270" t="s">
        <v>10448</v>
      </c>
      <c r="BG1270" t="s">
        <v>3449</v>
      </c>
      <c r="BH1270">
        <v>3</v>
      </c>
      <c r="BI1270">
        <v>3</v>
      </c>
      <c r="BJ1270" s="1">
        <v>45672</v>
      </c>
      <c r="BK1270" s="1">
        <v>46036</v>
      </c>
      <c r="BL1270" s="1">
        <v>45688</v>
      </c>
      <c r="BM1270" s="1">
        <v>46036</v>
      </c>
      <c r="BN1270">
        <v>35</v>
      </c>
      <c r="BO1270">
        <v>0</v>
      </c>
      <c r="BP1270">
        <v>7</v>
      </c>
      <c r="BQ1270">
        <v>7</v>
      </c>
      <c r="BR1270">
        <v>7</v>
      </c>
      <c r="BS1270">
        <v>7</v>
      </c>
      <c r="BT1270">
        <v>7</v>
      </c>
      <c r="BU1270">
        <v>0</v>
      </c>
      <c r="BV1270" t="str">
        <f>"8:00 AM"</f>
        <v>8:00 AM</v>
      </c>
      <c r="BW1270" t="str">
        <f>"4:00 PM"</f>
        <v>4:00 PM</v>
      </c>
      <c r="BX1270" t="s">
        <v>189</v>
      </c>
      <c r="BY1270">
        <v>0</v>
      </c>
      <c r="BZ1270">
        <v>24</v>
      </c>
      <c r="CA1270" t="s">
        <v>115</v>
      </c>
      <c r="CC1270" t="s">
        <v>2763</v>
      </c>
      <c r="CD1270" t="s">
        <v>2412</v>
      </c>
      <c r="CF1270" t="s">
        <v>128</v>
      </c>
      <c r="CG1270" t="s">
        <v>120</v>
      </c>
      <c r="CH1270" s="3">
        <v>96950</v>
      </c>
      <c r="CI1270" s="4">
        <v>15.75</v>
      </c>
      <c r="CJ1270" s="4">
        <v>15.75</v>
      </c>
      <c r="CK1270" s="4">
        <v>23.62</v>
      </c>
      <c r="CL1270" s="4">
        <v>23.62</v>
      </c>
      <c r="CM1270" t="s">
        <v>136</v>
      </c>
      <c r="CN1270" t="s">
        <v>331</v>
      </c>
      <c r="CO1270" t="s">
        <v>173</v>
      </c>
      <c r="CQ1270" t="s">
        <v>115</v>
      </c>
      <c r="CR1270" t="s">
        <v>138</v>
      </c>
      <c r="CS1270" t="s">
        <v>139</v>
      </c>
      <c r="CT1270" t="s">
        <v>138</v>
      </c>
      <c r="CU1270" t="s">
        <v>139</v>
      </c>
      <c r="CV1270" t="s">
        <v>138</v>
      </c>
      <c r="CW1270" t="s">
        <v>139</v>
      </c>
      <c r="CX1270" t="s">
        <v>6987</v>
      </c>
      <c r="CY1270" s="10">
        <v>16702358770</v>
      </c>
      <c r="CZ1270" t="s">
        <v>2409</v>
      </c>
      <c r="DA1270" t="s">
        <v>331</v>
      </c>
      <c r="DB1270" t="s">
        <v>138</v>
      </c>
      <c r="DC1270" t="s">
        <v>115</v>
      </c>
    </row>
    <row r="1271" spans="1:112" ht="14.45" customHeight="1" x14ac:dyDescent="0.25">
      <c r="A1271" t="s">
        <v>12764</v>
      </c>
      <c r="B1271" t="s">
        <v>142</v>
      </c>
      <c r="C1271" s="1">
        <v>45681</v>
      </c>
      <c r="D1271" s="1">
        <v>45688</v>
      </c>
      <c r="E1271" t="s">
        <v>114</v>
      </c>
      <c r="G1271" t="s">
        <v>115</v>
      </c>
      <c r="H1271" t="s">
        <v>115</v>
      </c>
      <c r="I1271" t="s">
        <v>115</v>
      </c>
      <c r="J1271" t="s">
        <v>7208</v>
      </c>
      <c r="L1271" t="s">
        <v>7209</v>
      </c>
      <c r="N1271" t="s">
        <v>128</v>
      </c>
      <c r="O1271" t="s">
        <v>120</v>
      </c>
      <c r="P1271" s="3">
        <v>96950</v>
      </c>
      <c r="Q1271" t="s">
        <v>121</v>
      </c>
      <c r="S1271" s="10">
        <v>16702878526</v>
      </c>
      <c r="U1271" t="s">
        <v>7210</v>
      </c>
      <c r="V1271">
        <v>71119</v>
      </c>
      <c r="W1271" t="s">
        <v>123</v>
      </c>
      <c r="Y1271" t="s">
        <v>7211</v>
      </c>
      <c r="Z1271" t="s">
        <v>7212</v>
      </c>
      <c r="AA1271" t="s">
        <v>2156</v>
      </c>
      <c r="AB1271" t="s">
        <v>126</v>
      </c>
      <c r="AC1271" t="s">
        <v>7209</v>
      </c>
      <c r="AE1271" t="s">
        <v>128</v>
      </c>
      <c r="AF1271" t="s">
        <v>120</v>
      </c>
      <c r="AG1271" s="3">
        <v>96950</v>
      </c>
      <c r="AH1271" t="s">
        <v>121</v>
      </c>
      <c r="AJ1271" s="10">
        <v>16702878526</v>
      </c>
      <c r="AL1271" t="s">
        <v>7213</v>
      </c>
      <c r="BD1271" t="str">
        <f>"27-2042.00"</f>
        <v>27-2042.00</v>
      </c>
      <c r="BE1271" t="s">
        <v>237</v>
      </c>
      <c r="BF1271" t="s">
        <v>7214</v>
      </c>
      <c r="BG1271" t="s">
        <v>7215</v>
      </c>
      <c r="BH1271">
        <v>1</v>
      </c>
      <c r="BJ1271" s="1">
        <v>45803</v>
      </c>
      <c r="BK1271" s="1">
        <v>46169</v>
      </c>
      <c r="BN1271">
        <v>35</v>
      </c>
      <c r="BO1271">
        <v>7</v>
      </c>
      <c r="BP1271">
        <v>0</v>
      </c>
      <c r="BQ1271">
        <v>0</v>
      </c>
      <c r="BR1271">
        <v>7</v>
      </c>
      <c r="BS1271">
        <v>7</v>
      </c>
      <c r="BT1271">
        <v>7</v>
      </c>
      <c r="BU1271">
        <v>7</v>
      </c>
      <c r="BV1271" t="str">
        <f>"1:00 PM"</f>
        <v>1:00 PM</v>
      </c>
      <c r="BW1271" t="str">
        <f>"8:00 PM"</f>
        <v>8:00 PM</v>
      </c>
      <c r="BX1271" t="s">
        <v>133</v>
      </c>
      <c r="BY1271">
        <v>0</v>
      </c>
      <c r="BZ1271">
        <v>3</v>
      </c>
      <c r="CA1271" t="s">
        <v>115</v>
      </c>
      <c r="CC1271" t="s">
        <v>7216</v>
      </c>
      <c r="CD1271" t="s">
        <v>7217</v>
      </c>
      <c r="CF1271" t="s">
        <v>128</v>
      </c>
      <c r="CG1271" t="s">
        <v>120</v>
      </c>
      <c r="CH1271" s="3">
        <v>96950</v>
      </c>
      <c r="CI1271" s="4">
        <v>33.06</v>
      </c>
      <c r="CJ1271" s="4">
        <v>33.06</v>
      </c>
      <c r="CK1271" s="4">
        <v>0</v>
      </c>
      <c r="CL1271" s="4">
        <v>0</v>
      </c>
      <c r="CM1271" t="s">
        <v>136</v>
      </c>
      <c r="CN1271">
        <v>0</v>
      </c>
      <c r="CO1271" t="s">
        <v>137</v>
      </c>
      <c r="CQ1271" t="s">
        <v>115</v>
      </c>
      <c r="CR1271" t="s">
        <v>138</v>
      </c>
      <c r="CS1271" t="s">
        <v>139</v>
      </c>
      <c r="CT1271" t="s">
        <v>139</v>
      </c>
      <c r="CU1271" t="s">
        <v>139</v>
      </c>
      <c r="CV1271" t="s">
        <v>138</v>
      </c>
      <c r="CW1271" t="s">
        <v>139</v>
      </c>
      <c r="CX1271" t="s">
        <v>12765</v>
      </c>
      <c r="CY1271" s="10">
        <v>16702878526</v>
      </c>
      <c r="CZ1271" t="s">
        <v>7213</v>
      </c>
      <c r="DA1271" t="s">
        <v>139</v>
      </c>
      <c r="DB1271" t="s">
        <v>138</v>
      </c>
      <c r="DC1271" t="s">
        <v>115</v>
      </c>
      <c r="DD1271" t="s">
        <v>7211</v>
      </c>
      <c r="DE1271" t="s">
        <v>7212</v>
      </c>
      <c r="DF1271" t="s">
        <v>2156</v>
      </c>
      <c r="DG1271" t="s">
        <v>7208</v>
      </c>
      <c r="DH1271" t="s">
        <v>7213</v>
      </c>
    </row>
    <row r="1272" spans="1:112" ht="14.45" customHeight="1" x14ac:dyDescent="0.25">
      <c r="A1272" t="s">
        <v>12766</v>
      </c>
      <c r="B1272" t="s">
        <v>158</v>
      </c>
      <c r="C1272" s="1">
        <v>45662</v>
      </c>
      <c r="D1272" s="1">
        <v>45688</v>
      </c>
      <c r="E1272" t="s">
        <v>114</v>
      </c>
      <c r="G1272" t="s">
        <v>115</v>
      </c>
      <c r="H1272" t="s">
        <v>115</v>
      </c>
      <c r="I1272" t="s">
        <v>115</v>
      </c>
      <c r="J1272" t="s">
        <v>915</v>
      </c>
      <c r="L1272" t="s">
        <v>916</v>
      </c>
      <c r="M1272" t="s">
        <v>917</v>
      </c>
      <c r="N1272" t="s">
        <v>119</v>
      </c>
      <c r="O1272" t="s">
        <v>120</v>
      </c>
      <c r="P1272" s="3">
        <v>96950</v>
      </c>
      <c r="Q1272" t="s">
        <v>121</v>
      </c>
      <c r="S1272" s="10">
        <v>16702345828</v>
      </c>
      <c r="U1272" t="s">
        <v>918</v>
      </c>
      <c r="V1272">
        <v>2389</v>
      </c>
      <c r="W1272" t="s">
        <v>123</v>
      </c>
      <c r="Y1272" t="s">
        <v>919</v>
      </c>
      <c r="Z1272" t="s">
        <v>920</v>
      </c>
      <c r="AB1272" t="s">
        <v>295</v>
      </c>
      <c r="AC1272" t="s">
        <v>916</v>
      </c>
      <c r="AD1272" t="s">
        <v>917</v>
      </c>
      <c r="AE1272" t="s">
        <v>119</v>
      </c>
      <c r="AF1272" t="s">
        <v>120</v>
      </c>
      <c r="AG1272" s="3">
        <v>96950</v>
      </c>
      <c r="AH1272" t="s">
        <v>121</v>
      </c>
      <c r="AJ1272" s="10">
        <v>16702345828</v>
      </c>
      <c r="AL1272" t="s">
        <v>921</v>
      </c>
      <c r="AM1272" t="s">
        <v>400</v>
      </c>
      <c r="AN1272" t="s">
        <v>255</v>
      </c>
      <c r="AO1272" t="s">
        <v>922</v>
      </c>
      <c r="AQ1272" t="s">
        <v>923</v>
      </c>
      <c r="AR1272" t="s">
        <v>924</v>
      </c>
      <c r="AS1272" t="s">
        <v>119</v>
      </c>
      <c r="AT1272" t="s">
        <v>120</v>
      </c>
      <c r="AU1272" s="3">
        <v>96950</v>
      </c>
      <c r="AV1272" t="s">
        <v>121</v>
      </c>
      <c r="AX1272">
        <v>16702872946</v>
      </c>
      <c r="AZ1272" t="s">
        <v>925</v>
      </c>
      <c r="BA1272" t="s">
        <v>926</v>
      </c>
      <c r="BD1272" t="str">
        <f>"49-3042.00"</f>
        <v>49-3042.00</v>
      </c>
      <c r="BE1272" t="s">
        <v>1508</v>
      </c>
      <c r="BF1272" t="s">
        <v>1846</v>
      </c>
      <c r="BG1272" t="s">
        <v>1847</v>
      </c>
      <c r="BH1272">
        <v>5</v>
      </c>
      <c r="BJ1272" s="1">
        <v>45748</v>
      </c>
      <c r="BK1272" s="1">
        <v>46112</v>
      </c>
      <c r="BN1272">
        <v>40</v>
      </c>
      <c r="BO1272">
        <v>0</v>
      </c>
      <c r="BP1272">
        <v>8</v>
      </c>
      <c r="BQ1272">
        <v>8</v>
      </c>
      <c r="BR1272">
        <v>8</v>
      </c>
      <c r="BS1272">
        <v>8</v>
      </c>
      <c r="BT1272">
        <v>8</v>
      </c>
      <c r="BU1272">
        <v>0</v>
      </c>
      <c r="BV1272" t="str">
        <f t="shared" ref="BV1272:BV1277" si="21">"8:00 AM"</f>
        <v>8:00 AM</v>
      </c>
      <c r="BW1272" t="str">
        <f>"5:00 PM"</f>
        <v>5:00 PM</v>
      </c>
      <c r="BX1272" t="s">
        <v>240</v>
      </c>
      <c r="BY1272">
        <v>0</v>
      </c>
      <c r="BZ1272">
        <v>24</v>
      </c>
      <c r="CA1272" t="s">
        <v>115</v>
      </c>
      <c r="CC1272" t="s">
        <v>191</v>
      </c>
      <c r="CD1272" t="s">
        <v>916</v>
      </c>
      <c r="CE1272" t="s">
        <v>917</v>
      </c>
      <c r="CF1272" t="s">
        <v>119</v>
      </c>
      <c r="CG1272" t="s">
        <v>120</v>
      </c>
      <c r="CH1272" s="3">
        <v>96950</v>
      </c>
      <c r="CI1272" s="4">
        <v>12.48</v>
      </c>
      <c r="CJ1272" s="4">
        <v>12.48</v>
      </c>
      <c r="CK1272" s="4">
        <v>18.72</v>
      </c>
      <c r="CL1272" s="4">
        <v>18.72</v>
      </c>
      <c r="CM1272" t="s">
        <v>136</v>
      </c>
      <c r="CN1272" t="s">
        <v>191</v>
      </c>
      <c r="CO1272" t="s">
        <v>137</v>
      </c>
      <c r="CQ1272" t="s">
        <v>115</v>
      </c>
      <c r="CR1272" t="s">
        <v>138</v>
      </c>
      <c r="CS1272" t="s">
        <v>139</v>
      </c>
      <c r="CT1272" t="s">
        <v>138</v>
      </c>
      <c r="CU1272" t="s">
        <v>139</v>
      </c>
      <c r="CV1272" t="s">
        <v>138</v>
      </c>
      <c r="CW1272" t="s">
        <v>139</v>
      </c>
      <c r="CX1272" t="s">
        <v>1499</v>
      </c>
      <c r="CY1272" s="10">
        <v>16702345828</v>
      </c>
      <c r="CZ1272" t="s">
        <v>921</v>
      </c>
      <c r="DA1272" t="s">
        <v>139</v>
      </c>
      <c r="DB1272" t="s">
        <v>138</v>
      </c>
      <c r="DC1272" t="s">
        <v>115</v>
      </c>
      <c r="DD1272" t="s">
        <v>255</v>
      </c>
      <c r="DE1272" t="s">
        <v>922</v>
      </c>
      <c r="DG1272" t="s">
        <v>926</v>
      </c>
      <c r="DH1272" t="s">
        <v>925</v>
      </c>
    </row>
    <row r="1273" spans="1:112" ht="14.45" customHeight="1" x14ac:dyDescent="0.25">
      <c r="A1273" t="s">
        <v>9826</v>
      </c>
      <c r="B1273" t="s">
        <v>113</v>
      </c>
      <c r="C1273" s="1">
        <v>45649</v>
      </c>
      <c r="D1273" s="1">
        <v>45691</v>
      </c>
      <c r="E1273" t="s">
        <v>210</v>
      </c>
      <c r="F1273" s="1">
        <v>45760</v>
      </c>
      <c r="G1273" t="s">
        <v>115</v>
      </c>
      <c r="H1273" t="s">
        <v>115</v>
      </c>
      <c r="I1273" t="s">
        <v>115</v>
      </c>
      <c r="J1273" t="s">
        <v>1156</v>
      </c>
      <c r="K1273" t="s">
        <v>1157</v>
      </c>
      <c r="L1273" t="s">
        <v>1158</v>
      </c>
      <c r="N1273" t="s">
        <v>119</v>
      </c>
      <c r="O1273" t="s">
        <v>120</v>
      </c>
      <c r="P1273" s="3">
        <v>96950</v>
      </c>
      <c r="Q1273" t="s">
        <v>121</v>
      </c>
      <c r="R1273" t="s">
        <v>139</v>
      </c>
      <c r="S1273" s="10">
        <v>16702347873</v>
      </c>
      <c r="U1273" t="s">
        <v>1159</v>
      </c>
      <c r="V1273">
        <v>56132</v>
      </c>
      <c r="W1273" t="s">
        <v>123</v>
      </c>
      <c r="Y1273" t="s">
        <v>1160</v>
      </c>
      <c r="Z1273" t="s">
        <v>1161</v>
      </c>
      <c r="AA1273" t="s">
        <v>1162</v>
      </c>
      <c r="AB1273" t="s">
        <v>126</v>
      </c>
      <c r="AC1273" t="s">
        <v>1158</v>
      </c>
      <c r="AE1273" t="s">
        <v>128</v>
      </c>
      <c r="AF1273" t="s">
        <v>120</v>
      </c>
      <c r="AG1273" s="3">
        <v>96950</v>
      </c>
      <c r="AH1273" t="s">
        <v>121</v>
      </c>
      <c r="AJ1273" s="10">
        <v>16702347873</v>
      </c>
      <c r="AL1273" t="s">
        <v>1163</v>
      </c>
      <c r="BD1273" t="str">
        <f>"37-2011.00"</f>
        <v>37-2011.00</v>
      </c>
      <c r="BE1273" t="s">
        <v>1133</v>
      </c>
      <c r="BF1273" t="s">
        <v>1164</v>
      </c>
      <c r="BG1273" t="s">
        <v>1165</v>
      </c>
      <c r="BH1273">
        <v>5</v>
      </c>
      <c r="BJ1273" s="1">
        <v>45762</v>
      </c>
      <c r="BK1273" s="1">
        <v>46126</v>
      </c>
      <c r="BN1273">
        <v>35</v>
      </c>
      <c r="BO1273">
        <v>0</v>
      </c>
      <c r="BP1273">
        <v>7</v>
      </c>
      <c r="BQ1273">
        <v>7</v>
      </c>
      <c r="BR1273">
        <v>7</v>
      </c>
      <c r="BS1273">
        <v>7</v>
      </c>
      <c r="BT1273">
        <v>7</v>
      </c>
      <c r="BU1273">
        <v>0</v>
      </c>
      <c r="BV1273" t="str">
        <f t="shared" si="21"/>
        <v>8:00 AM</v>
      </c>
      <c r="BW1273" t="str">
        <f>"4:00 PM"</f>
        <v>4:00 PM</v>
      </c>
      <c r="BX1273" t="s">
        <v>240</v>
      </c>
      <c r="BY1273">
        <v>0</v>
      </c>
      <c r="BZ1273">
        <v>6</v>
      </c>
      <c r="CA1273" t="s">
        <v>115</v>
      </c>
      <c r="CC1273" t="s">
        <v>1166</v>
      </c>
      <c r="CD1273" t="s">
        <v>1167</v>
      </c>
      <c r="CF1273" t="s">
        <v>128</v>
      </c>
      <c r="CG1273" t="s">
        <v>120</v>
      </c>
      <c r="CH1273" s="3">
        <v>96950</v>
      </c>
      <c r="CI1273" s="4">
        <v>8.2899999999999991</v>
      </c>
      <c r="CJ1273" s="4">
        <v>8.2899999999999991</v>
      </c>
      <c r="CK1273" s="4">
        <v>12.44</v>
      </c>
      <c r="CL1273" s="4">
        <v>12.44</v>
      </c>
      <c r="CM1273" t="s">
        <v>136</v>
      </c>
      <c r="CO1273" t="s">
        <v>137</v>
      </c>
      <c r="CQ1273" t="s">
        <v>115</v>
      </c>
      <c r="CR1273" t="s">
        <v>138</v>
      </c>
      <c r="CS1273" t="s">
        <v>139</v>
      </c>
      <c r="CT1273" t="s">
        <v>138</v>
      </c>
      <c r="CU1273" t="s">
        <v>139</v>
      </c>
      <c r="CV1273" t="s">
        <v>138</v>
      </c>
      <c r="CW1273" t="s">
        <v>139</v>
      </c>
      <c r="CX1273" t="s">
        <v>1079</v>
      </c>
      <c r="CY1273" s="10">
        <v>16702347873</v>
      </c>
      <c r="CZ1273" t="s">
        <v>1163</v>
      </c>
      <c r="DA1273" t="s">
        <v>417</v>
      </c>
      <c r="DB1273" t="s">
        <v>138</v>
      </c>
      <c r="DC1273" t="s">
        <v>115</v>
      </c>
    </row>
    <row r="1274" spans="1:112" ht="14.45" customHeight="1" x14ac:dyDescent="0.25">
      <c r="A1274" t="s">
        <v>8717</v>
      </c>
      <c r="B1274" t="s">
        <v>113</v>
      </c>
      <c r="C1274" s="1">
        <v>45667</v>
      </c>
      <c r="D1274" s="1">
        <v>45692</v>
      </c>
      <c r="E1274" t="s">
        <v>210</v>
      </c>
      <c r="F1274" s="1">
        <v>45746</v>
      </c>
      <c r="G1274" t="s">
        <v>115</v>
      </c>
      <c r="H1274" t="s">
        <v>115</v>
      </c>
      <c r="I1274" t="s">
        <v>115</v>
      </c>
      <c r="J1274" t="s">
        <v>4919</v>
      </c>
      <c r="K1274" t="s">
        <v>7392</v>
      </c>
      <c r="L1274" t="s">
        <v>4921</v>
      </c>
      <c r="N1274" t="s">
        <v>128</v>
      </c>
      <c r="O1274" t="s">
        <v>120</v>
      </c>
      <c r="P1274" s="3">
        <v>96950</v>
      </c>
      <c r="Q1274" t="s">
        <v>121</v>
      </c>
      <c r="S1274" s="10">
        <v>16702331199</v>
      </c>
      <c r="U1274" t="s">
        <v>4922</v>
      </c>
      <c r="V1274">
        <v>532310</v>
      </c>
      <c r="W1274" t="s">
        <v>123</v>
      </c>
      <c r="Y1274" t="s">
        <v>2279</v>
      </c>
      <c r="Z1274" t="s">
        <v>2280</v>
      </c>
      <c r="AA1274" t="s">
        <v>2281</v>
      </c>
      <c r="AB1274" t="s">
        <v>126</v>
      </c>
      <c r="AC1274" t="s">
        <v>4921</v>
      </c>
      <c r="AE1274" t="s">
        <v>128</v>
      </c>
      <c r="AF1274" t="s">
        <v>120</v>
      </c>
      <c r="AG1274" s="3">
        <v>96950</v>
      </c>
      <c r="AH1274" t="s">
        <v>121</v>
      </c>
      <c r="AJ1274" s="10">
        <v>16702331199</v>
      </c>
      <c r="AL1274" t="s">
        <v>4923</v>
      </c>
      <c r="BD1274" t="str">
        <f>"49-9071.00"</f>
        <v>49-9071.00</v>
      </c>
      <c r="BE1274" t="s">
        <v>169</v>
      </c>
      <c r="BF1274" t="s">
        <v>8718</v>
      </c>
      <c r="BG1274" t="s">
        <v>169</v>
      </c>
      <c r="BH1274">
        <v>5</v>
      </c>
      <c r="BJ1274" s="1">
        <v>45748</v>
      </c>
      <c r="BK1274" s="1">
        <v>46112</v>
      </c>
      <c r="BN1274">
        <v>40</v>
      </c>
      <c r="BO1274">
        <v>0</v>
      </c>
      <c r="BP1274">
        <v>8</v>
      </c>
      <c r="BQ1274">
        <v>8</v>
      </c>
      <c r="BR1274">
        <v>8</v>
      </c>
      <c r="BS1274">
        <v>8</v>
      </c>
      <c r="BT1274">
        <v>8</v>
      </c>
      <c r="BU1274">
        <v>0</v>
      </c>
      <c r="BV1274" t="str">
        <f t="shared" si="21"/>
        <v>8:00 AM</v>
      </c>
      <c r="BW1274" t="str">
        <f>"5:00 PM"</f>
        <v>5:00 PM</v>
      </c>
      <c r="BX1274" t="s">
        <v>133</v>
      </c>
      <c r="BY1274">
        <v>0</v>
      </c>
      <c r="BZ1274">
        <v>12</v>
      </c>
      <c r="CA1274" t="s">
        <v>115</v>
      </c>
      <c r="CC1274" s="2" t="s">
        <v>8719</v>
      </c>
      <c r="CD1274" t="s">
        <v>8715</v>
      </c>
      <c r="CF1274" t="s">
        <v>128</v>
      </c>
      <c r="CG1274" t="s">
        <v>120</v>
      </c>
      <c r="CH1274" s="3">
        <v>96950</v>
      </c>
      <c r="CI1274" s="4">
        <v>9.75</v>
      </c>
      <c r="CJ1274" s="4">
        <v>9.75</v>
      </c>
      <c r="CK1274" s="4">
        <v>14.63</v>
      </c>
      <c r="CL1274" s="4">
        <v>14.63</v>
      </c>
      <c r="CM1274" t="s">
        <v>136</v>
      </c>
      <c r="CN1274" t="s">
        <v>4928</v>
      </c>
      <c r="CO1274" t="s">
        <v>137</v>
      </c>
      <c r="CQ1274" t="s">
        <v>115</v>
      </c>
      <c r="CR1274" t="s">
        <v>138</v>
      </c>
      <c r="CS1274" t="s">
        <v>139</v>
      </c>
      <c r="CT1274" t="s">
        <v>138</v>
      </c>
      <c r="CU1274" t="s">
        <v>139</v>
      </c>
      <c r="CV1274" t="s">
        <v>138</v>
      </c>
      <c r="CW1274" t="s">
        <v>139</v>
      </c>
      <c r="CX1274" t="s">
        <v>6614</v>
      </c>
      <c r="CY1274" s="10">
        <v>16702331199</v>
      </c>
      <c r="CZ1274" t="s">
        <v>4923</v>
      </c>
      <c r="DA1274" t="s">
        <v>139</v>
      </c>
      <c r="DB1274" t="s">
        <v>138</v>
      </c>
      <c r="DC1274" t="s">
        <v>115</v>
      </c>
    </row>
    <row r="1275" spans="1:112" ht="14.45" customHeight="1" x14ac:dyDescent="0.25">
      <c r="A1275" t="s">
        <v>1450</v>
      </c>
      <c r="B1275" t="s">
        <v>113</v>
      </c>
      <c r="C1275" s="1">
        <v>45643</v>
      </c>
      <c r="D1275" s="1">
        <v>45693</v>
      </c>
      <c r="E1275" t="s">
        <v>210</v>
      </c>
      <c r="F1275" s="1">
        <v>45698</v>
      </c>
      <c r="G1275" t="s">
        <v>115</v>
      </c>
      <c r="H1275" t="s">
        <v>115</v>
      </c>
      <c r="I1275" t="s">
        <v>115</v>
      </c>
      <c r="J1275" t="s">
        <v>1451</v>
      </c>
      <c r="K1275" t="s">
        <v>1452</v>
      </c>
      <c r="L1275" t="s">
        <v>1453</v>
      </c>
      <c r="N1275" t="s">
        <v>119</v>
      </c>
      <c r="O1275" t="s">
        <v>120</v>
      </c>
      <c r="P1275" s="3">
        <v>96950</v>
      </c>
      <c r="Q1275" t="s">
        <v>121</v>
      </c>
      <c r="S1275" s="10">
        <v>16702344010</v>
      </c>
      <c r="U1275" t="s">
        <v>1454</v>
      </c>
      <c r="V1275">
        <v>561320</v>
      </c>
      <c r="W1275" t="s">
        <v>123</v>
      </c>
      <c r="Y1275" t="s">
        <v>1455</v>
      </c>
      <c r="Z1275" t="s">
        <v>1456</v>
      </c>
      <c r="AA1275" t="s">
        <v>1457</v>
      </c>
      <c r="AB1275" t="s">
        <v>235</v>
      </c>
      <c r="AC1275" t="s">
        <v>1458</v>
      </c>
      <c r="AE1275" t="s">
        <v>119</v>
      </c>
      <c r="AF1275" t="s">
        <v>120</v>
      </c>
      <c r="AG1275" s="3">
        <v>96950</v>
      </c>
      <c r="AH1275" t="s">
        <v>121</v>
      </c>
      <c r="AJ1275" s="10">
        <v>16702854775</v>
      </c>
      <c r="AL1275" t="s">
        <v>1459</v>
      </c>
      <c r="BD1275" t="str">
        <f>"49-9071.00"</f>
        <v>49-9071.00</v>
      </c>
      <c r="BE1275" t="s">
        <v>169</v>
      </c>
      <c r="BF1275" t="s">
        <v>1460</v>
      </c>
      <c r="BG1275" t="s">
        <v>169</v>
      </c>
      <c r="BH1275">
        <v>4</v>
      </c>
      <c r="BJ1275" s="1">
        <v>45700</v>
      </c>
      <c r="BK1275" s="1">
        <v>46065</v>
      </c>
      <c r="BN1275">
        <v>40</v>
      </c>
      <c r="BO1275">
        <v>0</v>
      </c>
      <c r="BP1275">
        <v>8</v>
      </c>
      <c r="BQ1275">
        <v>8</v>
      </c>
      <c r="BR1275">
        <v>8</v>
      </c>
      <c r="BS1275">
        <v>8</v>
      </c>
      <c r="BT1275">
        <v>8</v>
      </c>
      <c r="BU1275">
        <v>0</v>
      </c>
      <c r="BV1275" t="str">
        <f t="shared" si="21"/>
        <v>8:00 AM</v>
      </c>
      <c r="BW1275" t="str">
        <f>"5:00 PM"</f>
        <v>5:00 PM</v>
      </c>
      <c r="BX1275" t="s">
        <v>133</v>
      </c>
      <c r="BY1275">
        <v>0</v>
      </c>
      <c r="BZ1275">
        <v>12</v>
      </c>
      <c r="CA1275" t="s">
        <v>115</v>
      </c>
      <c r="CC1275" t="s">
        <v>1461</v>
      </c>
      <c r="CD1275" t="s">
        <v>1462</v>
      </c>
      <c r="CF1275" t="s">
        <v>119</v>
      </c>
      <c r="CG1275" t="s">
        <v>120</v>
      </c>
      <c r="CH1275" s="3">
        <v>96950</v>
      </c>
      <c r="CI1275" s="4">
        <v>9.75</v>
      </c>
      <c r="CJ1275" s="4">
        <v>9.75</v>
      </c>
      <c r="CM1275" t="s">
        <v>136</v>
      </c>
      <c r="CO1275" t="s">
        <v>137</v>
      </c>
      <c r="CQ1275" t="s">
        <v>115</v>
      </c>
      <c r="CR1275" t="s">
        <v>138</v>
      </c>
      <c r="CS1275" t="s">
        <v>138</v>
      </c>
      <c r="CT1275" t="s">
        <v>139</v>
      </c>
      <c r="CU1275" t="s">
        <v>139</v>
      </c>
      <c r="CV1275" t="s">
        <v>138</v>
      </c>
      <c r="CW1275" t="s">
        <v>138</v>
      </c>
      <c r="CX1275" t="s">
        <v>1463</v>
      </c>
      <c r="CY1275" s="10">
        <v>16702344010</v>
      </c>
      <c r="CZ1275" t="s">
        <v>1459</v>
      </c>
      <c r="DA1275" t="s">
        <v>139</v>
      </c>
      <c r="DB1275" t="s">
        <v>138</v>
      </c>
      <c r="DC1275" t="s">
        <v>115</v>
      </c>
    </row>
    <row r="1276" spans="1:112" ht="14.45" customHeight="1" x14ac:dyDescent="0.25">
      <c r="A1276" t="s">
        <v>5696</v>
      </c>
      <c r="B1276" t="s">
        <v>158</v>
      </c>
      <c r="C1276" s="1">
        <v>45631</v>
      </c>
      <c r="D1276" s="1">
        <v>45693</v>
      </c>
      <c r="E1276" t="s">
        <v>210</v>
      </c>
      <c r="F1276" s="1">
        <v>45716</v>
      </c>
      <c r="G1276" t="s">
        <v>115</v>
      </c>
      <c r="H1276" t="s">
        <v>115</v>
      </c>
      <c r="I1276" t="s">
        <v>115</v>
      </c>
      <c r="J1276" t="s">
        <v>5697</v>
      </c>
      <c r="K1276" t="s">
        <v>5698</v>
      </c>
      <c r="L1276" t="s">
        <v>5699</v>
      </c>
      <c r="M1276" t="s">
        <v>5700</v>
      </c>
      <c r="N1276" t="s">
        <v>128</v>
      </c>
      <c r="O1276" t="s">
        <v>120</v>
      </c>
      <c r="P1276" s="3">
        <v>96950</v>
      </c>
      <c r="Q1276" t="s">
        <v>121</v>
      </c>
      <c r="S1276" s="10">
        <v>16702858885</v>
      </c>
      <c r="T1276">
        <v>0</v>
      </c>
      <c r="U1276" t="s">
        <v>5701</v>
      </c>
      <c r="V1276">
        <v>722515</v>
      </c>
      <c r="W1276" t="s">
        <v>123</v>
      </c>
      <c r="Y1276" t="s">
        <v>5412</v>
      </c>
      <c r="Z1276" t="s">
        <v>5413</v>
      </c>
      <c r="AB1276" t="s">
        <v>997</v>
      </c>
      <c r="AC1276" t="s">
        <v>5699</v>
      </c>
      <c r="AD1276" t="s">
        <v>5700</v>
      </c>
      <c r="AE1276" t="s">
        <v>128</v>
      </c>
      <c r="AF1276" t="s">
        <v>120</v>
      </c>
      <c r="AG1276" s="3">
        <v>96950</v>
      </c>
      <c r="AH1276" t="s">
        <v>121</v>
      </c>
      <c r="AJ1276" s="10">
        <v>16702858885</v>
      </c>
      <c r="AK1276">
        <v>0</v>
      </c>
      <c r="AL1276" t="s">
        <v>5702</v>
      </c>
      <c r="BD1276" t="str">
        <f>"35-3023.01"</f>
        <v>35-3023.01</v>
      </c>
      <c r="BE1276" t="s">
        <v>5276</v>
      </c>
      <c r="BF1276" t="s">
        <v>5703</v>
      </c>
      <c r="BG1276" t="s">
        <v>5704</v>
      </c>
      <c r="BH1276">
        <v>1</v>
      </c>
      <c r="BJ1276" s="1">
        <v>45718</v>
      </c>
      <c r="BK1276" s="1">
        <v>46082</v>
      </c>
      <c r="BN1276">
        <v>40</v>
      </c>
      <c r="BO1276">
        <v>0</v>
      </c>
      <c r="BP1276">
        <v>8</v>
      </c>
      <c r="BQ1276">
        <v>8</v>
      </c>
      <c r="BR1276">
        <v>8</v>
      </c>
      <c r="BS1276">
        <v>8</v>
      </c>
      <c r="BT1276">
        <v>8</v>
      </c>
      <c r="BU1276">
        <v>0</v>
      </c>
      <c r="BV1276" t="str">
        <f t="shared" si="21"/>
        <v>8:00 AM</v>
      </c>
      <c r="BW1276" t="str">
        <f>"5:00 PM"</f>
        <v>5:00 PM</v>
      </c>
      <c r="BX1276" t="s">
        <v>240</v>
      </c>
      <c r="BY1276">
        <v>0</v>
      </c>
      <c r="BZ1276">
        <v>3</v>
      </c>
      <c r="CA1276" t="s">
        <v>115</v>
      </c>
      <c r="CC1276" t="s">
        <v>5705</v>
      </c>
      <c r="CD1276" t="s">
        <v>5699</v>
      </c>
      <c r="CE1276" t="s">
        <v>5700</v>
      </c>
      <c r="CF1276" t="s">
        <v>128</v>
      </c>
      <c r="CG1276" t="s">
        <v>120</v>
      </c>
      <c r="CH1276" s="3">
        <v>96950</v>
      </c>
      <c r="CI1276" s="4">
        <v>8.35</v>
      </c>
      <c r="CJ1276" s="4">
        <v>8.35</v>
      </c>
      <c r="CK1276" s="4">
        <v>12.53</v>
      </c>
      <c r="CL1276" s="4">
        <v>12.53</v>
      </c>
      <c r="CM1276" t="s">
        <v>136</v>
      </c>
      <c r="CO1276" t="s">
        <v>137</v>
      </c>
      <c r="CQ1276" t="s">
        <v>115</v>
      </c>
      <c r="CR1276" t="s">
        <v>138</v>
      </c>
      <c r="CS1276" t="s">
        <v>139</v>
      </c>
      <c r="CT1276" t="s">
        <v>138</v>
      </c>
      <c r="CU1276" t="s">
        <v>139</v>
      </c>
      <c r="CV1276" t="s">
        <v>138</v>
      </c>
      <c r="CW1276" t="s">
        <v>139</v>
      </c>
      <c r="CX1276" t="s">
        <v>3147</v>
      </c>
      <c r="CY1276" s="10">
        <v>16702858885</v>
      </c>
      <c r="CZ1276" t="s">
        <v>5702</v>
      </c>
      <c r="DA1276" t="s">
        <v>139</v>
      </c>
      <c r="DB1276" t="s">
        <v>138</v>
      </c>
      <c r="DC1276" t="s">
        <v>115</v>
      </c>
      <c r="DD1276" t="s">
        <v>5412</v>
      </c>
      <c r="DE1276" t="s">
        <v>5413</v>
      </c>
      <c r="DG1276" t="s">
        <v>5697</v>
      </c>
      <c r="DH1276" t="s">
        <v>5702</v>
      </c>
    </row>
    <row r="1277" spans="1:112" ht="14.45" customHeight="1" x14ac:dyDescent="0.25">
      <c r="A1277" t="s">
        <v>6485</v>
      </c>
      <c r="B1277" t="s">
        <v>248</v>
      </c>
      <c r="C1277" s="1">
        <v>45642</v>
      </c>
      <c r="D1277" s="1">
        <v>45693</v>
      </c>
      <c r="E1277" t="s">
        <v>114</v>
      </c>
      <c r="G1277" t="s">
        <v>115</v>
      </c>
      <c r="H1277" t="s">
        <v>115</v>
      </c>
      <c r="I1277" t="s">
        <v>115</v>
      </c>
      <c r="J1277" t="s">
        <v>2404</v>
      </c>
      <c r="L1277" t="s">
        <v>2405</v>
      </c>
      <c r="N1277" t="s">
        <v>128</v>
      </c>
      <c r="O1277" t="s">
        <v>120</v>
      </c>
      <c r="P1277" s="3">
        <v>96950</v>
      </c>
      <c r="Q1277" t="s">
        <v>121</v>
      </c>
      <c r="S1277" s="10">
        <v>16702358770</v>
      </c>
      <c r="U1277" t="s">
        <v>2406</v>
      </c>
      <c r="V1277">
        <v>23621</v>
      </c>
      <c r="W1277" t="s">
        <v>123</v>
      </c>
      <c r="Y1277" t="s">
        <v>2407</v>
      </c>
      <c r="Z1277" t="s">
        <v>2408</v>
      </c>
      <c r="AB1277" t="s">
        <v>126</v>
      </c>
      <c r="AC1277" t="s">
        <v>2405</v>
      </c>
      <c r="AE1277" t="s">
        <v>128</v>
      </c>
      <c r="AF1277" t="s">
        <v>120</v>
      </c>
      <c r="AG1277" s="3">
        <v>96950</v>
      </c>
      <c r="AH1277" t="s">
        <v>121</v>
      </c>
      <c r="AJ1277" s="10">
        <v>16702358770</v>
      </c>
      <c r="AL1277" t="s">
        <v>2409</v>
      </c>
      <c r="BD1277" t="str">
        <f>"13-1051.00"</f>
        <v>13-1051.00</v>
      </c>
      <c r="BE1277" t="s">
        <v>357</v>
      </c>
      <c r="BF1277" t="s">
        <v>6486</v>
      </c>
      <c r="BG1277" t="s">
        <v>6487</v>
      </c>
      <c r="BH1277">
        <v>3</v>
      </c>
      <c r="BI1277">
        <v>3</v>
      </c>
      <c r="BJ1277" s="1">
        <v>45672</v>
      </c>
      <c r="BK1277" s="1">
        <v>46036</v>
      </c>
      <c r="BL1277" s="1">
        <v>45693</v>
      </c>
      <c r="BM1277" s="1">
        <v>46036</v>
      </c>
      <c r="BN1277">
        <v>35</v>
      </c>
      <c r="BO1277">
        <v>0</v>
      </c>
      <c r="BP1277">
        <v>7</v>
      </c>
      <c r="BQ1277">
        <v>7</v>
      </c>
      <c r="BR1277">
        <v>7</v>
      </c>
      <c r="BS1277">
        <v>7</v>
      </c>
      <c r="BT1277">
        <v>7</v>
      </c>
      <c r="BU1277">
        <v>0</v>
      </c>
      <c r="BV1277" t="str">
        <f t="shared" si="21"/>
        <v>8:00 AM</v>
      </c>
      <c r="BW1277" t="str">
        <f>"4:00 PM"</f>
        <v>4:00 PM</v>
      </c>
      <c r="BX1277" t="s">
        <v>360</v>
      </c>
      <c r="BY1277">
        <v>0</v>
      </c>
      <c r="BZ1277">
        <v>24</v>
      </c>
      <c r="CA1277" t="s">
        <v>115</v>
      </c>
      <c r="CC1277" t="s">
        <v>361</v>
      </c>
      <c r="CD1277" t="s">
        <v>2412</v>
      </c>
      <c r="CF1277" t="s">
        <v>128</v>
      </c>
      <c r="CG1277" t="s">
        <v>120</v>
      </c>
      <c r="CH1277" s="3">
        <v>96950</v>
      </c>
      <c r="CI1277" s="4">
        <v>17.25</v>
      </c>
      <c r="CJ1277" s="4">
        <v>17.25</v>
      </c>
      <c r="CK1277" s="4">
        <v>25.87</v>
      </c>
      <c r="CL1277" s="4">
        <v>25.87</v>
      </c>
      <c r="CM1277" t="s">
        <v>136</v>
      </c>
      <c r="CN1277" t="s">
        <v>331</v>
      </c>
      <c r="CO1277" t="s">
        <v>173</v>
      </c>
      <c r="CQ1277" t="s">
        <v>115</v>
      </c>
      <c r="CR1277" t="s">
        <v>138</v>
      </c>
      <c r="CS1277" t="s">
        <v>139</v>
      </c>
      <c r="CT1277" t="s">
        <v>138</v>
      </c>
      <c r="CU1277" t="s">
        <v>139</v>
      </c>
      <c r="CV1277" t="s">
        <v>138</v>
      </c>
      <c r="CW1277" t="s">
        <v>139</v>
      </c>
      <c r="CX1277" t="s">
        <v>13929</v>
      </c>
      <c r="CY1277" s="10">
        <v>16702358770</v>
      </c>
      <c r="CZ1277" t="s">
        <v>2409</v>
      </c>
      <c r="DA1277" t="s">
        <v>331</v>
      </c>
      <c r="DB1277" t="s">
        <v>138</v>
      </c>
      <c r="DC1277" t="s">
        <v>115</v>
      </c>
    </row>
    <row r="1278" spans="1:112" ht="14.45" customHeight="1" x14ac:dyDescent="0.25">
      <c r="A1278" t="s">
        <v>9101</v>
      </c>
      <c r="B1278" t="s">
        <v>248</v>
      </c>
      <c r="C1278" s="1">
        <v>45636</v>
      </c>
      <c r="D1278" s="1">
        <v>45693</v>
      </c>
      <c r="E1278" t="s">
        <v>114</v>
      </c>
      <c r="G1278" t="s">
        <v>138</v>
      </c>
      <c r="H1278" t="s">
        <v>138</v>
      </c>
      <c r="I1278" t="s">
        <v>115</v>
      </c>
      <c r="J1278" t="s">
        <v>590</v>
      </c>
      <c r="K1278" t="s">
        <v>9102</v>
      </c>
      <c r="L1278" t="s">
        <v>7429</v>
      </c>
      <c r="M1278" t="s">
        <v>593</v>
      </c>
      <c r="N1278" t="s">
        <v>119</v>
      </c>
      <c r="O1278" t="s">
        <v>120</v>
      </c>
      <c r="P1278" s="3">
        <v>96950</v>
      </c>
      <c r="Q1278" t="s">
        <v>121</v>
      </c>
      <c r="S1278" s="10">
        <v>16702850063</v>
      </c>
      <c r="U1278" t="s">
        <v>594</v>
      </c>
      <c r="V1278">
        <v>23821</v>
      </c>
      <c r="W1278" t="s">
        <v>123</v>
      </c>
      <c r="Y1278" t="s">
        <v>994</v>
      </c>
      <c r="Z1278" t="s">
        <v>9103</v>
      </c>
      <c r="AA1278" t="s">
        <v>3119</v>
      </c>
      <c r="AB1278" t="s">
        <v>754</v>
      </c>
      <c r="AC1278" t="s">
        <v>7429</v>
      </c>
      <c r="AD1278" t="s">
        <v>593</v>
      </c>
      <c r="AE1278" t="s">
        <v>119</v>
      </c>
      <c r="AF1278" t="s">
        <v>120</v>
      </c>
      <c r="AG1278" s="3">
        <v>96950</v>
      </c>
      <c r="AH1278" t="s">
        <v>121</v>
      </c>
      <c r="AJ1278" s="10">
        <v>16702850063</v>
      </c>
      <c r="AL1278" t="s">
        <v>599</v>
      </c>
      <c r="BD1278" t="str">
        <f>"47-2111.00"</f>
        <v>47-2111.00</v>
      </c>
      <c r="BE1278" t="s">
        <v>1392</v>
      </c>
      <c r="BF1278" t="s">
        <v>9104</v>
      </c>
      <c r="BG1278" t="s">
        <v>1394</v>
      </c>
      <c r="BH1278">
        <v>5</v>
      </c>
      <c r="BI1278">
        <v>5</v>
      </c>
      <c r="BJ1278" s="1">
        <v>45689</v>
      </c>
      <c r="BK1278" s="1">
        <v>45930</v>
      </c>
      <c r="BL1278" s="1">
        <v>45693</v>
      </c>
      <c r="BM1278" s="1">
        <v>45930</v>
      </c>
      <c r="BN1278">
        <v>40</v>
      </c>
      <c r="BO1278">
        <v>0</v>
      </c>
      <c r="BP1278">
        <v>8</v>
      </c>
      <c r="BQ1278">
        <v>8</v>
      </c>
      <c r="BR1278">
        <v>8</v>
      </c>
      <c r="BS1278">
        <v>8</v>
      </c>
      <c r="BT1278">
        <v>8</v>
      </c>
      <c r="BU1278">
        <v>0</v>
      </c>
      <c r="BV1278" t="str">
        <f>"8:31 AM"</f>
        <v>8:31 AM</v>
      </c>
      <c r="BW1278" t="str">
        <f>"5:31 PM"</f>
        <v>5:31 PM</v>
      </c>
      <c r="BX1278" t="s">
        <v>133</v>
      </c>
      <c r="BY1278">
        <v>0</v>
      </c>
      <c r="BZ1278">
        <v>12</v>
      </c>
      <c r="CA1278" t="s">
        <v>115</v>
      </c>
      <c r="CC1278" t="s">
        <v>9105</v>
      </c>
      <c r="CD1278" t="s">
        <v>7429</v>
      </c>
      <c r="CE1278" t="s">
        <v>593</v>
      </c>
      <c r="CF1278" t="s">
        <v>119</v>
      </c>
      <c r="CG1278" t="s">
        <v>120</v>
      </c>
      <c r="CH1278" s="3">
        <v>96950</v>
      </c>
      <c r="CI1278" s="4">
        <v>12.64</v>
      </c>
      <c r="CJ1278" s="4">
        <v>12.64</v>
      </c>
      <c r="CK1278" s="4">
        <v>18.96</v>
      </c>
      <c r="CL1278" s="4">
        <v>18.96</v>
      </c>
      <c r="CM1278" t="s">
        <v>136</v>
      </c>
      <c r="CN1278" t="s">
        <v>602</v>
      </c>
      <c r="CO1278" t="s">
        <v>137</v>
      </c>
      <c r="CQ1278" t="s">
        <v>115</v>
      </c>
      <c r="CR1278" t="s">
        <v>138</v>
      </c>
      <c r="CS1278" t="s">
        <v>138</v>
      </c>
      <c r="CT1278" t="s">
        <v>138</v>
      </c>
      <c r="CU1278" t="s">
        <v>139</v>
      </c>
      <c r="CV1278" t="s">
        <v>138</v>
      </c>
      <c r="CW1278" t="s">
        <v>138</v>
      </c>
      <c r="CX1278" s="2" t="s">
        <v>3123</v>
      </c>
      <c r="CY1278" s="10">
        <v>16702850063</v>
      </c>
      <c r="CZ1278" t="s">
        <v>1397</v>
      </c>
      <c r="DA1278" t="s">
        <v>139</v>
      </c>
      <c r="DB1278" t="s">
        <v>138</v>
      </c>
      <c r="DC1278" t="s">
        <v>115</v>
      </c>
    </row>
    <row r="1279" spans="1:112" ht="14.45" customHeight="1" x14ac:dyDescent="0.25">
      <c r="A1279" t="s">
        <v>9579</v>
      </c>
      <c r="B1279" t="s">
        <v>248</v>
      </c>
      <c r="C1279" s="1">
        <v>45633</v>
      </c>
      <c r="D1279" s="1">
        <v>45693</v>
      </c>
      <c r="E1279" t="s">
        <v>210</v>
      </c>
      <c r="F1279" s="1">
        <v>45776</v>
      </c>
      <c r="G1279" t="s">
        <v>115</v>
      </c>
      <c r="H1279" t="s">
        <v>115</v>
      </c>
      <c r="I1279" t="s">
        <v>115</v>
      </c>
      <c r="J1279" t="s">
        <v>915</v>
      </c>
      <c r="L1279" t="s">
        <v>916</v>
      </c>
      <c r="M1279" t="s">
        <v>917</v>
      </c>
      <c r="N1279" t="s">
        <v>119</v>
      </c>
      <c r="O1279" t="s">
        <v>120</v>
      </c>
      <c r="P1279" s="3">
        <v>96950</v>
      </c>
      <c r="Q1279" t="s">
        <v>121</v>
      </c>
      <c r="S1279" s="10">
        <v>16702345828</v>
      </c>
      <c r="U1279" t="s">
        <v>918</v>
      </c>
      <c r="V1279">
        <v>3273</v>
      </c>
      <c r="W1279" t="s">
        <v>123</v>
      </c>
      <c r="Y1279" t="s">
        <v>919</v>
      </c>
      <c r="Z1279" t="s">
        <v>920</v>
      </c>
      <c r="AB1279" t="s">
        <v>295</v>
      </c>
      <c r="AC1279" t="s">
        <v>916</v>
      </c>
      <c r="AD1279" t="s">
        <v>917</v>
      </c>
      <c r="AE1279" t="s">
        <v>119</v>
      </c>
      <c r="AF1279" t="s">
        <v>120</v>
      </c>
      <c r="AG1279" s="3">
        <v>96950</v>
      </c>
      <c r="AH1279" t="s">
        <v>121</v>
      </c>
      <c r="AJ1279" s="10">
        <v>16702345828</v>
      </c>
      <c r="AL1279" t="s">
        <v>921</v>
      </c>
      <c r="AM1279" t="s">
        <v>400</v>
      </c>
      <c r="AN1279" t="s">
        <v>255</v>
      </c>
      <c r="AO1279" t="s">
        <v>922</v>
      </c>
      <c r="AQ1279" t="s">
        <v>923</v>
      </c>
      <c r="AR1279" t="s">
        <v>924</v>
      </c>
      <c r="AS1279" t="s">
        <v>119</v>
      </c>
      <c r="AT1279" t="s">
        <v>120</v>
      </c>
      <c r="AU1279" s="3">
        <v>96950</v>
      </c>
      <c r="AV1279" t="s">
        <v>121</v>
      </c>
      <c r="AX1279">
        <v>16702872946</v>
      </c>
      <c r="AZ1279" t="s">
        <v>925</v>
      </c>
      <c r="BA1279" t="s">
        <v>926</v>
      </c>
      <c r="BD1279" t="str">
        <f>"51-9195.00"</f>
        <v>51-9195.00</v>
      </c>
      <c r="BE1279" t="s">
        <v>9580</v>
      </c>
      <c r="BF1279" t="s">
        <v>9581</v>
      </c>
      <c r="BG1279" t="s">
        <v>9582</v>
      </c>
      <c r="BH1279">
        <v>1</v>
      </c>
      <c r="BI1279">
        <v>1</v>
      </c>
      <c r="BJ1279" s="1">
        <v>45778</v>
      </c>
      <c r="BK1279" s="1">
        <v>46142</v>
      </c>
      <c r="BL1279" s="1">
        <v>45778</v>
      </c>
      <c r="BM1279" s="1">
        <v>46142</v>
      </c>
      <c r="BN1279">
        <v>40</v>
      </c>
      <c r="BO1279">
        <v>0</v>
      </c>
      <c r="BP1279">
        <v>8</v>
      </c>
      <c r="BQ1279">
        <v>8</v>
      </c>
      <c r="BR1279">
        <v>8</v>
      </c>
      <c r="BS1279">
        <v>8</v>
      </c>
      <c r="BT1279">
        <v>8</v>
      </c>
      <c r="BU1279">
        <v>0</v>
      </c>
      <c r="BV1279" t="str">
        <f>"8:00 AM"</f>
        <v>8:00 AM</v>
      </c>
      <c r="BW1279" t="str">
        <f>"5:00 PM"</f>
        <v>5:00 PM</v>
      </c>
      <c r="BX1279" t="s">
        <v>240</v>
      </c>
      <c r="BY1279">
        <v>0</v>
      </c>
      <c r="BZ1279">
        <v>12</v>
      </c>
      <c r="CA1279" t="s">
        <v>115</v>
      </c>
      <c r="CC1279" t="s">
        <v>191</v>
      </c>
      <c r="CD1279" t="s">
        <v>916</v>
      </c>
      <c r="CE1279" t="s">
        <v>917</v>
      </c>
      <c r="CF1279" t="s">
        <v>119</v>
      </c>
      <c r="CG1279" t="s">
        <v>120</v>
      </c>
      <c r="CH1279" s="3">
        <v>96950</v>
      </c>
      <c r="CI1279" s="4">
        <v>13.76</v>
      </c>
      <c r="CJ1279" s="4">
        <v>13.76</v>
      </c>
      <c r="CK1279" s="4">
        <v>20.64</v>
      </c>
      <c r="CL1279" s="4">
        <v>20.64</v>
      </c>
      <c r="CM1279" t="s">
        <v>136</v>
      </c>
      <c r="CO1279" t="s">
        <v>137</v>
      </c>
      <c r="CQ1279" t="s">
        <v>115</v>
      </c>
      <c r="CR1279" t="s">
        <v>138</v>
      </c>
      <c r="CS1279" t="s">
        <v>139</v>
      </c>
      <c r="CT1279" t="s">
        <v>138</v>
      </c>
      <c r="CU1279" t="s">
        <v>139</v>
      </c>
      <c r="CV1279" t="s">
        <v>138</v>
      </c>
      <c r="CW1279" t="s">
        <v>139</v>
      </c>
      <c r="CX1279" t="s">
        <v>1499</v>
      </c>
      <c r="CY1279" s="10">
        <v>16702345828</v>
      </c>
      <c r="CZ1279" t="s">
        <v>921</v>
      </c>
      <c r="DA1279" t="s">
        <v>139</v>
      </c>
      <c r="DB1279" t="s">
        <v>138</v>
      </c>
      <c r="DC1279" t="s">
        <v>115</v>
      </c>
      <c r="DD1279" t="s">
        <v>255</v>
      </c>
      <c r="DE1279" t="s">
        <v>922</v>
      </c>
      <c r="DG1279" t="s">
        <v>926</v>
      </c>
      <c r="DH1279" t="s">
        <v>925</v>
      </c>
    </row>
    <row r="1280" spans="1:112" ht="14.45" customHeight="1" x14ac:dyDescent="0.25">
      <c r="A1280" t="s">
        <v>9898</v>
      </c>
      <c r="B1280" t="s">
        <v>158</v>
      </c>
      <c r="C1280" s="1">
        <v>45634</v>
      </c>
      <c r="D1280" s="1">
        <v>45693</v>
      </c>
      <c r="E1280" t="s">
        <v>210</v>
      </c>
      <c r="F1280" s="1">
        <v>45792</v>
      </c>
      <c r="G1280" t="s">
        <v>115</v>
      </c>
      <c r="H1280" t="s">
        <v>115</v>
      </c>
      <c r="I1280" t="s">
        <v>115</v>
      </c>
      <c r="J1280" t="s">
        <v>5156</v>
      </c>
      <c r="K1280" t="s">
        <v>5157</v>
      </c>
      <c r="L1280" t="s">
        <v>5158</v>
      </c>
      <c r="M1280" t="s">
        <v>5159</v>
      </c>
      <c r="N1280" t="s">
        <v>128</v>
      </c>
      <c r="O1280" t="s">
        <v>120</v>
      </c>
      <c r="P1280" s="3">
        <v>96950</v>
      </c>
      <c r="Q1280" t="s">
        <v>121</v>
      </c>
      <c r="R1280" t="s">
        <v>439</v>
      </c>
      <c r="S1280" s="10">
        <v>16702347492</v>
      </c>
      <c r="U1280" t="s">
        <v>5160</v>
      </c>
      <c r="V1280">
        <v>722310</v>
      </c>
      <c r="W1280" t="s">
        <v>123</v>
      </c>
      <c r="Y1280" t="s">
        <v>5161</v>
      </c>
      <c r="Z1280" t="s">
        <v>5162</v>
      </c>
      <c r="AA1280" t="s">
        <v>5163</v>
      </c>
      <c r="AB1280" t="s">
        <v>126</v>
      </c>
      <c r="AC1280" t="s">
        <v>5159</v>
      </c>
      <c r="AD1280" t="s">
        <v>5158</v>
      </c>
      <c r="AE1280" t="s">
        <v>128</v>
      </c>
      <c r="AF1280" t="s">
        <v>120</v>
      </c>
      <c r="AG1280" s="3">
        <v>96950</v>
      </c>
      <c r="AH1280" t="s">
        <v>121</v>
      </c>
      <c r="AI1280" t="s">
        <v>439</v>
      </c>
      <c r="AJ1280" s="10">
        <v>16702347492</v>
      </c>
      <c r="AL1280" t="s">
        <v>5164</v>
      </c>
      <c r="BD1280" t="str">
        <f>"35-2021.00"</f>
        <v>35-2021.00</v>
      </c>
      <c r="BE1280" t="s">
        <v>282</v>
      </c>
      <c r="BF1280" t="s">
        <v>5165</v>
      </c>
      <c r="BG1280" t="s">
        <v>1982</v>
      </c>
      <c r="BH1280">
        <v>2</v>
      </c>
      <c r="BJ1280" s="1">
        <v>45794</v>
      </c>
      <c r="BK1280" s="1">
        <v>46158</v>
      </c>
      <c r="BN1280">
        <v>35</v>
      </c>
      <c r="BO1280">
        <v>0</v>
      </c>
      <c r="BP1280">
        <v>7</v>
      </c>
      <c r="BQ1280">
        <v>7</v>
      </c>
      <c r="BR1280">
        <v>7</v>
      </c>
      <c r="BS1280">
        <v>7</v>
      </c>
      <c r="BT1280">
        <v>7</v>
      </c>
      <c r="BU1280">
        <v>0</v>
      </c>
      <c r="BV1280" t="str">
        <f>"6:00 AM"</f>
        <v>6:00 AM</v>
      </c>
      <c r="BW1280" t="str">
        <f>"2:00 PM"</f>
        <v>2:00 PM</v>
      </c>
      <c r="BX1280" t="s">
        <v>240</v>
      </c>
      <c r="BY1280">
        <v>0</v>
      </c>
      <c r="BZ1280">
        <v>3</v>
      </c>
      <c r="CA1280" t="s">
        <v>115</v>
      </c>
      <c r="CC1280" t="s">
        <v>449</v>
      </c>
      <c r="CD1280" t="s">
        <v>5158</v>
      </c>
      <c r="CE1280" t="s">
        <v>5159</v>
      </c>
      <c r="CF1280" t="s">
        <v>128</v>
      </c>
      <c r="CG1280" t="s">
        <v>120</v>
      </c>
      <c r="CH1280" s="3">
        <v>96950</v>
      </c>
      <c r="CI1280" s="4">
        <v>7.84</v>
      </c>
      <c r="CJ1280" s="4">
        <v>8</v>
      </c>
      <c r="CK1280" s="4">
        <v>11.76</v>
      </c>
      <c r="CL1280" s="4">
        <v>12</v>
      </c>
      <c r="CM1280" t="s">
        <v>136</v>
      </c>
      <c r="CN1280" t="s">
        <v>449</v>
      </c>
      <c r="CO1280" t="s">
        <v>137</v>
      </c>
      <c r="CQ1280" t="s">
        <v>115</v>
      </c>
      <c r="CR1280" t="s">
        <v>138</v>
      </c>
      <c r="CS1280" t="s">
        <v>139</v>
      </c>
      <c r="CT1280" t="s">
        <v>138</v>
      </c>
      <c r="CU1280" t="s">
        <v>139</v>
      </c>
      <c r="CV1280" t="s">
        <v>138</v>
      </c>
      <c r="CW1280" t="s">
        <v>139</v>
      </c>
      <c r="CX1280" t="s">
        <v>450</v>
      </c>
      <c r="CY1280" s="10">
        <v>16702347492</v>
      </c>
      <c r="CZ1280" t="s">
        <v>5164</v>
      </c>
      <c r="DA1280" t="s">
        <v>208</v>
      </c>
      <c r="DB1280" t="s">
        <v>138</v>
      </c>
      <c r="DC1280" t="s">
        <v>115</v>
      </c>
    </row>
    <row r="1281" spans="1:112" ht="14.45" customHeight="1" x14ac:dyDescent="0.25">
      <c r="A1281" t="s">
        <v>10154</v>
      </c>
      <c r="B1281" t="s">
        <v>158</v>
      </c>
      <c r="C1281" s="1">
        <v>45629</v>
      </c>
      <c r="D1281" s="1">
        <v>45693</v>
      </c>
      <c r="E1281" t="s">
        <v>114</v>
      </c>
      <c r="G1281" t="s">
        <v>115</v>
      </c>
      <c r="H1281" t="s">
        <v>115</v>
      </c>
      <c r="I1281" t="s">
        <v>115</v>
      </c>
      <c r="J1281" t="s">
        <v>5156</v>
      </c>
      <c r="K1281" t="s">
        <v>5157</v>
      </c>
      <c r="L1281" t="s">
        <v>5158</v>
      </c>
      <c r="M1281" t="s">
        <v>5159</v>
      </c>
      <c r="N1281" t="s">
        <v>128</v>
      </c>
      <c r="O1281" t="s">
        <v>120</v>
      </c>
      <c r="P1281" s="3">
        <v>96950</v>
      </c>
      <c r="Q1281" t="s">
        <v>121</v>
      </c>
      <c r="R1281" t="s">
        <v>439</v>
      </c>
      <c r="S1281" s="10">
        <v>16702347492</v>
      </c>
      <c r="U1281" t="s">
        <v>5160</v>
      </c>
      <c r="V1281">
        <v>722310</v>
      </c>
      <c r="W1281" t="s">
        <v>123</v>
      </c>
      <c r="Y1281" t="s">
        <v>5161</v>
      </c>
      <c r="Z1281" t="s">
        <v>5162</v>
      </c>
      <c r="AA1281" t="s">
        <v>5163</v>
      </c>
      <c r="AB1281" t="s">
        <v>126</v>
      </c>
      <c r="AC1281" t="s">
        <v>5159</v>
      </c>
      <c r="AD1281" t="s">
        <v>5158</v>
      </c>
      <c r="AE1281" t="s">
        <v>128</v>
      </c>
      <c r="AF1281" t="s">
        <v>120</v>
      </c>
      <c r="AG1281" s="3">
        <v>96950</v>
      </c>
      <c r="AH1281" t="s">
        <v>121</v>
      </c>
      <c r="AI1281" t="s">
        <v>439</v>
      </c>
      <c r="AJ1281" s="10">
        <v>16702347492</v>
      </c>
      <c r="AL1281" t="s">
        <v>5164</v>
      </c>
      <c r="BD1281" t="str">
        <f>"35-2021.00"</f>
        <v>35-2021.00</v>
      </c>
      <c r="BE1281" t="s">
        <v>282</v>
      </c>
      <c r="BF1281" t="s">
        <v>5165</v>
      </c>
      <c r="BG1281" t="s">
        <v>1982</v>
      </c>
      <c r="BH1281">
        <v>5</v>
      </c>
      <c r="BJ1281" s="1">
        <v>45748</v>
      </c>
      <c r="BK1281" s="1">
        <v>46112</v>
      </c>
      <c r="BN1281">
        <v>35</v>
      </c>
      <c r="BO1281">
        <v>0</v>
      </c>
      <c r="BP1281">
        <v>7</v>
      </c>
      <c r="BQ1281">
        <v>7</v>
      </c>
      <c r="BR1281">
        <v>7</v>
      </c>
      <c r="BS1281">
        <v>7</v>
      </c>
      <c r="BT1281">
        <v>7</v>
      </c>
      <c r="BU1281">
        <v>0</v>
      </c>
      <c r="BV1281" t="str">
        <f>"6:00 AM"</f>
        <v>6:00 AM</v>
      </c>
      <c r="BW1281" t="str">
        <f>"2:00 PM"</f>
        <v>2:00 PM</v>
      </c>
      <c r="BX1281" t="s">
        <v>240</v>
      </c>
      <c r="BY1281">
        <v>0</v>
      </c>
      <c r="BZ1281">
        <v>3</v>
      </c>
      <c r="CA1281" t="s">
        <v>115</v>
      </c>
      <c r="CC1281" t="s">
        <v>449</v>
      </c>
      <c r="CD1281" t="s">
        <v>5158</v>
      </c>
      <c r="CE1281" t="s">
        <v>5159</v>
      </c>
      <c r="CF1281" t="s">
        <v>128</v>
      </c>
      <c r="CG1281" t="s">
        <v>120</v>
      </c>
      <c r="CH1281" s="3">
        <v>96950</v>
      </c>
      <c r="CI1281" s="4">
        <v>7.84</v>
      </c>
      <c r="CJ1281" s="4">
        <v>7.84</v>
      </c>
      <c r="CK1281" s="4">
        <v>11.76</v>
      </c>
      <c r="CL1281" s="4">
        <v>11.76</v>
      </c>
      <c r="CM1281" t="s">
        <v>136</v>
      </c>
      <c r="CN1281" t="s">
        <v>449</v>
      </c>
      <c r="CO1281" t="s">
        <v>137</v>
      </c>
      <c r="CQ1281" t="s">
        <v>115</v>
      </c>
      <c r="CR1281" t="s">
        <v>138</v>
      </c>
      <c r="CS1281" t="s">
        <v>139</v>
      </c>
      <c r="CT1281" t="s">
        <v>138</v>
      </c>
      <c r="CU1281" t="s">
        <v>139</v>
      </c>
      <c r="CV1281" t="s">
        <v>138</v>
      </c>
      <c r="CW1281" t="s">
        <v>139</v>
      </c>
      <c r="CX1281" t="s">
        <v>450</v>
      </c>
      <c r="CY1281" s="10">
        <v>16702347492</v>
      </c>
      <c r="CZ1281" t="s">
        <v>5164</v>
      </c>
      <c r="DA1281" t="s">
        <v>208</v>
      </c>
      <c r="DB1281" t="s">
        <v>138</v>
      </c>
      <c r="DC1281" t="s">
        <v>115</v>
      </c>
    </row>
    <row r="1282" spans="1:112" ht="14.45" customHeight="1" x14ac:dyDescent="0.25">
      <c r="A1282" t="s">
        <v>10713</v>
      </c>
      <c r="B1282" t="s">
        <v>248</v>
      </c>
      <c r="C1282" s="1">
        <v>45633</v>
      </c>
      <c r="D1282" s="1">
        <v>45693</v>
      </c>
      <c r="E1282" t="s">
        <v>210</v>
      </c>
      <c r="F1282" s="1">
        <v>45807</v>
      </c>
      <c r="G1282" t="s">
        <v>115</v>
      </c>
      <c r="H1282" t="s">
        <v>115</v>
      </c>
      <c r="I1282" t="s">
        <v>115</v>
      </c>
      <c r="J1282" t="s">
        <v>915</v>
      </c>
      <c r="L1282" t="s">
        <v>916</v>
      </c>
      <c r="M1282" t="s">
        <v>917</v>
      </c>
      <c r="N1282" t="s">
        <v>119</v>
      </c>
      <c r="O1282" t="s">
        <v>120</v>
      </c>
      <c r="P1282" s="3">
        <v>96950</v>
      </c>
      <c r="Q1282" t="s">
        <v>121</v>
      </c>
      <c r="S1282" s="10">
        <v>16702345828</v>
      </c>
      <c r="U1282" t="s">
        <v>918</v>
      </c>
      <c r="V1282">
        <v>2362</v>
      </c>
      <c r="W1282" t="s">
        <v>123</v>
      </c>
      <c r="Y1282" t="s">
        <v>919</v>
      </c>
      <c r="Z1282" t="s">
        <v>920</v>
      </c>
      <c r="AB1282" t="s">
        <v>295</v>
      </c>
      <c r="AC1282" t="s">
        <v>916</v>
      </c>
      <c r="AD1282" t="s">
        <v>917</v>
      </c>
      <c r="AE1282" t="s">
        <v>119</v>
      </c>
      <c r="AF1282" t="s">
        <v>120</v>
      </c>
      <c r="AG1282" s="3">
        <v>96950</v>
      </c>
      <c r="AH1282" t="s">
        <v>121</v>
      </c>
      <c r="AJ1282" s="10">
        <v>16702345828</v>
      </c>
      <c r="AL1282" t="s">
        <v>921</v>
      </c>
      <c r="AM1282" t="s">
        <v>400</v>
      </c>
      <c r="AN1282" t="s">
        <v>255</v>
      </c>
      <c r="AO1282" t="s">
        <v>922</v>
      </c>
      <c r="AQ1282" t="s">
        <v>923</v>
      </c>
      <c r="AR1282" t="s">
        <v>924</v>
      </c>
      <c r="AS1282" t="s">
        <v>119</v>
      </c>
      <c r="AT1282" t="s">
        <v>120</v>
      </c>
      <c r="AU1282" s="3">
        <v>96950</v>
      </c>
      <c r="AV1282" t="s">
        <v>121</v>
      </c>
      <c r="AX1282">
        <v>16702872946</v>
      </c>
      <c r="AZ1282" t="s">
        <v>925</v>
      </c>
      <c r="BA1282" t="s">
        <v>926</v>
      </c>
      <c r="BD1282" t="str">
        <f>"49-9071.00"</f>
        <v>49-9071.00</v>
      </c>
      <c r="BE1282" t="s">
        <v>169</v>
      </c>
      <c r="BF1282" t="s">
        <v>10714</v>
      </c>
      <c r="BG1282" t="s">
        <v>1612</v>
      </c>
      <c r="BH1282">
        <v>2</v>
      </c>
      <c r="BI1282">
        <v>2</v>
      </c>
      <c r="BJ1282" s="1">
        <v>45809</v>
      </c>
      <c r="BK1282" s="1">
        <v>46173</v>
      </c>
      <c r="BL1282" s="1">
        <v>45809</v>
      </c>
      <c r="BM1282" s="1">
        <v>46173</v>
      </c>
      <c r="BN1282">
        <v>40</v>
      </c>
      <c r="BO1282">
        <v>0</v>
      </c>
      <c r="BP1282">
        <v>8</v>
      </c>
      <c r="BQ1282">
        <v>8</v>
      </c>
      <c r="BR1282">
        <v>8</v>
      </c>
      <c r="BS1282">
        <v>8</v>
      </c>
      <c r="BT1282">
        <v>8</v>
      </c>
      <c r="BU1282">
        <v>0</v>
      </c>
      <c r="BV1282" t="str">
        <f>"8:00 AM"</f>
        <v>8:00 AM</v>
      </c>
      <c r="BW1282" t="str">
        <f>"5:00 PM"</f>
        <v>5:00 PM</v>
      </c>
      <c r="BX1282" t="s">
        <v>133</v>
      </c>
      <c r="BY1282">
        <v>0</v>
      </c>
      <c r="BZ1282">
        <v>24</v>
      </c>
      <c r="CA1282" t="s">
        <v>115</v>
      </c>
      <c r="CC1282" t="s">
        <v>191</v>
      </c>
      <c r="CD1282" t="s">
        <v>916</v>
      </c>
      <c r="CE1282" t="s">
        <v>917</v>
      </c>
      <c r="CF1282" t="s">
        <v>119</v>
      </c>
      <c r="CG1282" t="s">
        <v>120</v>
      </c>
      <c r="CH1282" s="3">
        <v>96950</v>
      </c>
      <c r="CI1282" s="4">
        <v>9.75</v>
      </c>
      <c r="CJ1282" s="4">
        <v>9.75</v>
      </c>
      <c r="CK1282" s="4">
        <v>14.63</v>
      </c>
      <c r="CL1282" s="4">
        <v>14.63</v>
      </c>
      <c r="CM1282" t="s">
        <v>136</v>
      </c>
      <c r="CN1282" t="s">
        <v>191</v>
      </c>
      <c r="CO1282" t="s">
        <v>137</v>
      </c>
      <c r="CQ1282" t="s">
        <v>115</v>
      </c>
      <c r="CR1282" t="s">
        <v>138</v>
      </c>
      <c r="CS1282" t="s">
        <v>139</v>
      </c>
      <c r="CT1282" t="s">
        <v>138</v>
      </c>
      <c r="CU1282" t="s">
        <v>139</v>
      </c>
      <c r="CV1282" t="s">
        <v>138</v>
      </c>
      <c r="CW1282" t="s">
        <v>139</v>
      </c>
      <c r="CX1282" t="s">
        <v>1499</v>
      </c>
      <c r="CY1282" s="10">
        <v>16702345828</v>
      </c>
      <c r="CZ1282" t="s">
        <v>921</v>
      </c>
      <c r="DA1282" t="s">
        <v>139</v>
      </c>
      <c r="DB1282" t="s">
        <v>138</v>
      </c>
      <c r="DC1282" t="s">
        <v>115</v>
      </c>
      <c r="DD1282" t="s">
        <v>255</v>
      </c>
      <c r="DE1282" t="s">
        <v>922</v>
      </c>
      <c r="DG1282" t="s">
        <v>926</v>
      </c>
      <c r="DH1282" t="s">
        <v>925</v>
      </c>
    </row>
    <row r="1283" spans="1:112" ht="14.45" customHeight="1" x14ac:dyDescent="0.25">
      <c r="A1283" t="s">
        <v>11738</v>
      </c>
      <c r="B1283" t="s">
        <v>248</v>
      </c>
      <c r="C1283" s="1">
        <v>45642</v>
      </c>
      <c r="D1283" s="1">
        <v>45693</v>
      </c>
      <c r="E1283" t="s">
        <v>210</v>
      </c>
      <c r="F1283" s="1">
        <v>45715</v>
      </c>
      <c r="G1283" t="s">
        <v>138</v>
      </c>
      <c r="H1283" t="s">
        <v>138</v>
      </c>
      <c r="I1283" t="s">
        <v>115</v>
      </c>
      <c r="J1283" t="s">
        <v>11739</v>
      </c>
      <c r="L1283" t="s">
        <v>11740</v>
      </c>
      <c r="N1283" t="s">
        <v>119</v>
      </c>
      <c r="O1283" t="s">
        <v>120</v>
      </c>
      <c r="P1283" s="3">
        <v>96950</v>
      </c>
      <c r="Q1283" t="s">
        <v>121</v>
      </c>
      <c r="S1283" s="10">
        <v>16704833846</v>
      </c>
      <c r="U1283" t="s">
        <v>8670</v>
      </c>
      <c r="V1283">
        <v>81111</v>
      </c>
      <c r="W1283" t="s">
        <v>123</v>
      </c>
      <c r="Y1283" t="s">
        <v>11741</v>
      </c>
      <c r="Z1283" t="s">
        <v>11742</v>
      </c>
      <c r="AB1283" t="s">
        <v>295</v>
      </c>
      <c r="AC1283" t="s">
        <v>11743</v>
      </c>
      <c r="AE1283" t="s">
        <v>119</v>
      </c>
      <c r="AF1283" t="s">
        <v>120</v>
      </c>
      <c r="AG1283" s="3">
        <v>96950</v>
      </c>
      <c r="AH1283" t="s">
        <v>121</v>
      </c>
      <c r="AJ1283" s="10">
        <v>16704833846</v>
      </c>
      <c r="AL1283" t="s">
        <v>8674</v>
      </c>
      <c r="BD1283" t="str">
        <f>"49-2092.00"</f>
        <v>49-2092.00</v>
      </c>
      <c r="BE1283" t="s">
        <v>8675</v>
      </c>
      <c r="BF1283" t="s">
        <v>8676</v>
      </c>
      <c r="BG1283" t="s">
        <v>1394</v>
      </c>
      <c r="BH1283">
        <v>1</v>
      </c>
      <c r="BI1283">
        <v>1</v>
      </c>
      <c r="BJ1283" s="1">
        <v>45717</v>
      </c>
      <c r="BK1283" s="1">
        <v>46811</v>
      </c>
      <c r="BL1283" s="1">
        <v>45717</v>
      </c>
      <c r="BM1283" s="1">
        <v>46811</v>
      </c>
      <c r="BN1283">
        <v>40</v>
      </c>
      <c r="BO1283">
        <v>0</v>
      </c>
      <c r="BP1283">
        <v>8</v>
      </c>
      <c r="BQ1283">
        <v>8</v>
      </c>
      <c r="BR1283">
        <v>8</v>
      </c>
      <c r="BS1283">
        <v>8</v>
      </c>
      <c r="BT1283">
        <v>8</v>
      </c>
      <c r="BU1283">
        <v>0</v>
      </c>
      <c r="BV1283" t="str">
        <f>"8:00 AM"</f>
        <v>8:00 AM</v>
      </c>
      <c r="BW1283" t="str">
        <f>"5:00 PM"</f>
        <v>5:00 PM</v>
      </c>
      <c r="BX1283" t="s">
        <v>133</v>
      </c>
      <c r="BY1283">
        <v>0</v>
      </c>
      <c r="BZ1283">
        <v>24</v>
      </c>
      <c r="CA1283" t="s">
        <v>115</v>
      </c>
      <c r="CC1283" s="2" t="s">
        <v>11744</v>
      </c>
      <c r="CD1283" t="s">
        <v>8678</v>
      </c>
      <c r="CF1283" t="s">
        <v>119</v>
      </c>
      <c r="CG1283" t="s">
        <v>120</v>
      </c>
      <c r="CH1283" s="3">
        <v>96950</v>
      </c>
      <c r="CI1283" s="4">
        <v>16.170000000000002</v>
      </c>
      <c r="CJ1283" s="4">
        <v>16.170000000000002</v>
      </c>
      <c r="CK1283" s="4">
        <v>0</v>
      </c>
      <c r="CL1283" s="4">
        <v>0</v>
      </c>
      <c r="CM1283" t="s">
        <v>136</v>
      </c>
      <c r="CN1283" t="s">
        <v>240</v>
      </c>
      <c r="CO1283" t="s">
        <v>137</v>
      </c>
      <c r="CQ1283" t="s">
        <v>115</v>
      </c>
      <c r="CR1283" t="s">
        <v>138</v>
      </c>
      <c r="CS1283" t="s">
        <v>139</v>
      </c>
      <c r="CT1283" t="s">
        <v>139</v>
      </c>
      <c r="CU1283" t="s">
        <v>139</v>
      </c>
      <c r="CV1283" t="s">
        <v>138</v>
      </c>
      <c r="CW1283" t="s">
        <v>139</v>
      </c>
      <c r="CX1283" t="s">
        <v>2328</v>
      </c>
      <c r="CY1283" s="10">
        <v>16704833846</v>
      </c>
      <c r="CZ1283" t="s">
        <v>8674</v>
      </c>
      <c r="DA1283" t="s">
        <v>139</v>
      </c>
      <c r="DB1283" t="s">
        <v>138</v>
      </c>
      <c r="DC1283" t="s">
        <v>115</v>
      </c>
    </row>
    <row r="1284" spans="1:112" ht="14.45" customHeight="1" x14ac:dyDescent="0.25">
      <c r="A1284" t="s">
        <v>13684</v>
      </c>
      <c r="B1284" t="s">
        <v>248</v>
      </c>
      <c r="C1284" s="1">
        <v>45642</v>
      </c>
      <c r="D1284" s="1">
        <v>45693</v>
      </c>
      <c r="E1284" t="s">
        <v>210</v>
      </c>
      <c r="F1284" s="1">
        <v>45807</v>
      </c>
      <c r="G1284" t="s">
        <v>138</v>
      </c>
      <c r="H1284" t="s">
        <v>115</v>
      </c>
      <c r="I1284" t="s">
        <v>115</v>
      </c>
      <c r="J1284" t="s">
        <v>6013</v>
      </c>
      <c r="K1284" t="s">
        <v>6014</v>
      </c>
      <c r="L1284" t="s">
        <v>6015</v>
      </c>
      <c r="N1284" t="s">
        <v>1557</v>
      </c>
      <c r="O1284" t="s">
        <v>120</v>
      </c>
      <c r="P1284" s="3">
        <v>96951</v>
      </c>
      <c r="Q1284" t="s">
        <v>121</v>
      </c>
      <c r="S1284" s="10">
        <v>16707852766</v>
      </c>
      <c r="U1284" t="s">
        <v>6016</v>
      </c>
      <c r="V1284">
        <v>455219</v>
      </c>
      <c r="W1284" t="s">
        <v>123</v>
      </c>
      <c r="Y1284" t="s">
        <v>6017</v>
      </c>
      <c r="Z1284" t="s">
        <v>6018</v>
      </c>
      <c r="AB1284" t="s">
        <v>669</v>
      </c>
      <c r="AC1284" t="s">
        <v>6015</v>
      </c>
      <c r="AE1284" t="s">
        <v>1557</v>
      </c>
      <c r="AF1284" t="s">
        <v>120</v>
      </c>
      <c r="AG1284" s="3">
        <v>96951</v>
      </c>
      <c r="AH1284" t="s">
        <v>121</v>
      </c>
      <c r="AJ1284" s="10">
        <v>16707852766</v>
      </c>
      <c r="AL1284" t="s">
        <v>7538</v>
      </c>
      <c r="BD1284" t="str">
        <f>"49-9071.00"</f>
        <v>49-9071.00</v>
      </c>
      <c r="BE1284" t="s">
        <v>169</v>
      </c>
      <c r="BF1284" t="s">
        <v>7539</v>
      </c>
      <c r="BG1284" t="s">
        <v>6385</v>
      </c>
      <c r="BH1284">
        <v>2</v>
      </c>
      <c r="BI1284">
        <v>2</v>
      </c>
      <c r="BJ1284" s="1">
        <v>45809</v>
      </c>
      <c r="BK1284" s="1">
        <v>46904</v>
      </c>
      <c r="BL1284" s="1">
        <v>45809</v>
      </c>
      <c r="BM1284" s="1">
        <v>46904</v>
      </c>
      <c r="BN1284">
        <v>35</v>
      </c>
      <c r="BO1284">
        <v>0</v>
      </c>
      <c r="BP1284">
        <v>7</v>
      </c>
      <c r="BQ1284">
        <v>7</v>
      </c>
      <c r="BR1284">
        <v>7</v>
      </c>
      <c r="BS1284">
        <v>7</v>
      </c>
      <c r="BT1284">
        <v>7</v>
      </c>
      <c r="BU1284">
        <v>0</v>
      </c>
      <c r="BV1284" t="str">
        <f>"8:00 AM"</f>
        <v>8:00 AM</v>
      </c>
      <c r="BW1284" t="str">
        <f>"5:00 PM"</f>
        <v>5:00 PM</v>
      </c>
      <c r="BX1284" t="s">
        <v>133</v>
      </c>
      <c r="BY1284">
        <v>0</v>
      </c>
      <c r="BZ1284">
        <v>12</v>
      </c>
      <c r="CA1284" t="s">
        <v>115</v>
      </c>
      <c r="CC1284" t="s">
        <v>13685</v>
      </c>
      <c r="CD1284" t="s">
        <v>7540</v>
      </c>
      <c r="CF1284" t="s">
        <v>1557</v>
      </c>
      <c r="CG1284" t="s">
        <v>120</v>
      </c>
      <c r="CH1284" s="3">
        <v>96951</v>
      </c>
      <c r="CI1284" s="4">
        <v>9.75</v>
      </c>
      <c r="CJ1284" s="4">
        <v>9.75</v>
      </c>
      <c r="CK1284" s="4">
        <v>14.62</v>
      </c>
      <c r="CL1284" s="4">
        <v>14.62</v>
      </c>
      <c r="CM1284" t="s">
        <v>136</v>
      </c>
      <c r="CN1284" t="s">
        <v>224</v>
      </c>
      <c r="CO1284" t="s">
        <v>137</v>
      </c>
      <c r="CQ1284" t="s">
        <v>115</v>
      </c>
      <c r="CR1284" t="s">
        <v>138</v>
      </c>
      <c r="CS1284" t="s">
        <v>139</v>
      </c>
      <c r="CT1284" t="s">
        <v>138</v>
      </c>
      <c r="CU1284" t="s">
        <v>139</v>
      </c>
      <c r="CV1284" t="s">
        <v>138</v>
      </c>
      <c r="CW1284" t="s">
        <v>139</v>
      </c>
      <c r="CX1284" t="s">
        <v>2806</v>
      </c>
      <c r="CY1284" s="10">
        <v>16707852766</v>
      </c>
      <c r="CZ1284" t="s">
        <v>6023</v>
      </c>
      <c r="DA1284" t="s">
        <v>139</v>
      </c>
      <c r="DB1284" t="s">
        <v>138</v>
      </c>
      <c r="DC1284" t="s">
        <v>115</v>
      </c>
      <c r="DD1284" t="s">
        <v>6017</v>
      </c>
      <c r="DE1284" t="s">
        <v>6018</v>
      </c>
      <c r="DG1284" t="s">
        <v>6024</v>
      </c>
      <c r="DH1284" t="s">
        <v>6023</v>
      </c>
    </row>
    <row r="1285" spans="1:112" ht="14.45" customHeight="1" x14ac:dyDescent="0.25">
      <c r="A1285" t="s">
        <v>13699</v>
      </c>
      <c r="B1285" t="s">
        <v>158</v>
      </c>
      <c r="C1285" s="1">
        <v>45636</v>
      </c>
      <c r="D1285" s="1">
        <v>45693</v>
      </c>
      <c r="E1285" t="s">
        <v>210</v>
      </c>
      <c r="F1285" s="1">
        <v>45743</v>
      </c>
      <c r="G1285" t="s">
        <v>115</v>
      </c>
      <c r="H1285" t="s">
        <v>115</v>
      </c>
      <c r="I1285" t="s">
        <v>115</v>
      </c>
      <c r="J1285" t="s">
        <v>7639</v>
      </c>
      <c r="K1285" t="s">
        <v>13700</v>
      </c>
      <c r="L1285" t="s">
        <v>13701</v>
      </c>
      <c r="M1285" t="s">
        <v>7640</v>
      </c>
      <c r="N1285" t="s">
        <v>119</v>
      </c>
      <c r="O1285" t="s">
        <v>120</v>
      </c>
      <c r="P1285" s="3">
        <v>96950</v>
      </c>
      <c r="Q1285" t="s">
        <v>121</v>
      </c>
      <c r="R1285" t="s">
        <v>139</v>
      </c>
      <c r="S1285" s="10">
        <v>16718881388</v>
      </c>
      <c r="U1285" t="s">
        <v>7641</v>
      </c>
      <c r="V1285">
        <v>561520</v>
      </c>
      <c r="W1285" t="s">
        <v>123</v>
      </c>
      <c r="Y1285" t="s">
        <v>7642</v>
      </c>
      <c r="Z1285" t="s">
        <v>7643</v>
      </c>
      <c r="AA1285" t="s">
        <v>7644</v>
      </c>
      <c r="AB1285" t="s">
        <v>7645</v>
      </c>
      <c r="AC1285" t="s">
        <v>13701</v>
      </c>
      <c r="AD1285" t="s">
        <v>7640</v>
      </c>
      <c r="AE1285" t="s">
        <v>119</v>
      </c>
      <c r="AF1285" t="s">
        <v>120</v>
      </c>
      <c r="AG1285" s="3">
        <v>96950</v>
      </c>
      <c r="AH1285" t="s">
        <v>121</v>
      </c>
      <c r="AJ1285" s="10">
        <v>16718881388</v>
      </c>
      <c r="AL1285" t="s">
        <v>7646</v>
      </c>
      <c r="BD1285" t="str">
        <f>"49-9071.00"</f>
        <v>49-9071.00</v>
      </c>
      <c r="BE1285" t="s">
        <v>169</v>
      </c>
      <c r="BF1285" t="s">
        <v>13702</v>
      </c>
      <c r="BG1285" t="s">
        <v>169</v>
      </c>
      <c r="BH1285">
        <v>1</v>
      </c>
      <c r="BJ1285" s="1">
        <v>45745</v>
      </c>
      <c r="BK1285" s="1">
        <v>46109</v>
      </c>
      <c r="BN1285">
        <v>40</v>
      </c>
      <c r="BO1285">
        <v>0</v>
      </c>
      <c r="BP1285">
        <v>8</v>
      </c>
      <c r="BQ1285">
        <v>8</v>
      </c>
      <c r="BR1285">
        <v>8</v>
      </c>
      <c r="BS1285">
        <v>8</v>
      </c>
      <c r="BT1285">
        <v>8</v>
      </c>
      <c r="BU1285">
        <v>0</v>
      </c>
      <c r="BV1285" t="str">
        <f>"8:00 AM"</f>
        <v>8:00 AM</v>
      </c>
      <c r="BW1285" t="str">
        <f>"5:00 PM"</f>
        <v>5:00 PM</v>
      </c>
      <c r="BX1285" t="s">
        <v>133</v>
      </c>
      <c r="BY1285">
        <v>0</v>
      </c>
      <c r="BZ1285">
        <v>6</v>
      </c>
      <c r="CA1285" t="s">
        <v>115</v>
      </c>
      <c r="CC1285" t="s">
        <v>13703</v>
      </c>
      <c r="CD1285" t="s">
        <v>13704</v>
      </c>
      <c r="CF1285" t="s">
        <v>119</v>
      </c>
      <c r="CG1285" t="s">
        <v>120</v>
      </c>
      <c r="CH1285" s="3">
        <v>96950</v>
      </c>
      <c r="CI1285" s="4">
        <v>11.01</v>
      </c>
      <c r="CJ1285" s="4">
        <v>11.01</v>
      </c>
      <c r="CK1285" s="4">
        <v>16.52</v>
      </c>
      <c r="CL1285" s="4">
        <v>16.52</v>
      </c>
      <c r="CM1285" t="s">
        <v>136</v>
      </c>
      <c r="CN1285" t="s">
        <v>139</v>
      </c>
      <c r="CO1285" t="s">
        <v>137</v>
      </c>
      <c r="CQ1285" t="s">
        <v>115</v>
      </c>
      <c r="CR1285" t="s">
        <v>138</v>
      </c>
      <c r="CS1285" t="s">
        <v>138</v>
      </c>
      <c r="CT1285" t="s">
        <v>138</v>
      </c>
      <c r="CU1285" t="s">
        <v>139</v>
      </c>
      <c r="CV1285" t="s">
        <v>138</v>
      </c>
      <c r="CW1285" t="s">
        <v>139</v>
      </c>
      <c r="CX1285" t="s">
        <v>13705</v>
      </c>
      <c r="CY1285" s="10" t="s">
        <v>13706</v>
      </c>
      <c r="CZ1285" t="s">
        <v>7646</v>
      </c>
      <c r="DA1285" t="s">
        <v>139</v>
      </c>
      <c r="DB1285" t="s">
        <v>138</v>
      </c>
      <c r="DC1285" t="s">
        <v>115</v>
      </c>
    </row>
    <row r="1286" spans="1:112" ht="14.45" customHeight="1" x14ac:dyDescent="0.25">
      <c r="A1286" t="s">
        <v>7839</v>
      </c>
      <c r="B1286" t="s">
        <v>158</v>
      </c>
      <c r="C1286" s="1">
        <v>45671</v>
      </c>
      <c r="D1286" s="1">
        <v>45694</v>
      </c>
      <c r="E1286" t="s">
        <v>210</v>
      </c>
      <c r="F1286" s="1">
        <v>45776</v>
      </c>
      <c r="G1286" t="s">
        <v>115</v>
      </c>
      <c r="H1286" t="s">
        <v>115</v>
      </c>
      <c r="I1286" t="s">
        <v>115</v>
      </c>
      <c r="J1286" t="s">
        <v>176</v>
      </c>
      <c r="K1286" t="s">
        <v>3746</v>
      </c>
      <c r="L1286" t="s">
        <v>177</v>
      </c>
      <c r="M1286" t="s">
        <v>178</v>
      </c>
      <c r="N1286" t="s">
        <v>128</v>
      </c>
      <c r="O1286" t="s">
        <v>120</v>
      </c>
      <c r="P1286" s="3">
        <v>96950</v>
      </c>
      <c r="Q1286" t="s">
        <v>121</v>
      </c>
      <c r="S1286" s="10">
        <v>16702355912</v>
      </c>
      <c r="U1286" t="s">
        <v>179</v>
      </c>
      <c r="V1286">
        <v>56132</v>
      </c>
      <c r="W1286" t="s">
        <v>532</v>
      </c>
      <c r="X1286" t="s">
        <v>138</v>
      </c>
      <c r="Y1286" t="s">
        <v>180</v>
      </c>
      <c r="Z1286" t="s">
        <v>181</v>
      </c>
      <c r="AA1286" t="s">
        <v>182</v>
      </c>
      <c r="AB1286" t="s">
        <v>183</v>
      </c>
      <c r="AC1286" t="s">
        <v>184</v>
      </c>
      <c r="AE1286" t="s">
        <v>119</v>
      </c>
      <c r="AF1286" t="s">
        <v>120</v>
      </c>
      <c r="AG1286" s="3">
        <v>96950</v>
      </c>
      <c r="AH1286" t="s">
        <v>121</v>
      </c>
      <c r="AJ1286" s="10">
        <v>16702355912</v>
      </c>
      <c r="AL1286" t="s">
        <v>185</v>
      </c>
      <c r="BD1286" t="str">
        <f>"35-2014.00"</f>
        <v>35-2014.00</v>
      </c>
      <c r="BE1286" t="s">
        <v>221</v>
      </c>
      <c r="BF1286" t="s">
        <v>3747</v>
      </c>
      <c r="BG1286" t="s">
        <v>3748</v>
      </c>
      <c r="BH1286">
        <v>10</v>
      </c>
      <c r="BJ1286" s="1">
        <v>45778</v>
      </c>
      <c r="BK1286" s="1">
        <v>46142</v>
      </c>
      <c r="BN1286">
        <v>35</v>
      </c>
      <c r="BO1286">
        <v>0</v>
      </c>
      <c r="BP1286">
        <v>7</v>
      </c>
      <c r="BQ1286">
        <v>7</v>
      </c>
      <c r="BR1286">
        <v>7</v>
      </c>
      <c r="BS1286">
        <v>7</v>
      </c>
      <c r="BT1286">
        <v>7</v>
      </c>
      <c r="BU1286">
        <v>0</v>
      </c>
      <c r="BV1286" t="str">
        <f>"1:00 AM"</f>
        <v>1:00 AM</v>
      </c>
      <c r="BW1286" t="str">
        <f>"9:00 PM"</f>
        <v>9:00 PM</v>
      </c>
      <c r="BX1286" t="s">
        <v>240</v>
      </c>
      <c r="BY1286">
        <v>0</v>
      </c>
      <c r="BZ1286">
        <v>12</v>
      </c>
      <c r="CA1286" t="s">
        <v>115</v>
      </c>
      <c r="CC1286" t="s">
        <v>3750</v>
      </c>
      <c r="CD1286" t="s">
        <v>177</v>
      </c>
      <c r="CE1286" t="s">
        <v>178</v>
      </c>
      <c r="CF1286" t="s">
        <v>119</v>
      </c>
      <c r="CG1286" t="s">
        <v>120</v>
      </c>
      <c r="CH1286" s="3">
        <v>96950</v>
      </c>
      <c r="CI1286" s="4">
        <v>8.83</v>
      </c>
      <c r="CJ1286" s="4">
        <v>8.83</v>
      </c>
      <c r="CK1286" s="4">
        <v>13.25</v>
      </c>
      <c r="CL1286" s="4">
        <v>13.25</v>
      </c>
      <c r="CM1286" t="s">
        <v>136</v>
      </c>
      <c r="CN1286" t="s">
        <v>191</v>
      </c>
      <c r="CO1286" t="s">
        <v>137</v>
      </c>
      <c r="CQ1286" t="s">
        <v>115</v>
      </c>
      <c r="CR1286" t="s">
        <v>138</v>
      </c>
      <c r="CS1286" t="s">
        <v>139</v>
      </c>
      <c r="CT1286" t="s">
        <v>138</v>
      </c>
      <c r="CU1286" t="s">
        <v>139</v>
      </c>
      <c r="CV1286" t="s">
        <v>138</v>
      </c>
      <c r="CW1286" t="s">
        <v>139</v>
      </c>
      <c r="CX1286" t="s">
        <v>7840</v>
      </c>
      <c r="CY1286" s="10">
        <v>16702355912</v>
      </c>
      <c r="CZ1286" t="s">
        <v>185</v>
      </c>
      <c r="DA1286" t="s">
        <v>139</v>
      </c>
      <c r="DB1286" t="s">
        <v>138</v>
      </c>
      <c r="DC1286" t="s">
        <v>138</v>
      </c>
    </row>
    <row r="1287" spans="1:112" ht="14.45" customHeight="1" x14ac:dyDescent="0.25">
      <c r="A1287" t="s">
        <v>8331</v>
      </c>
      <c r="B1287" t="s">
        <v>248</v>
      </c>
      <c r="C1287" s="1">
        <v>45660</v>
      </c>
      <c r="D1287" s="1">
        <v>45694</v>
      </c>
      <c r="E1287" t="s">
        <v>210</v>
      </c>
      <c r="F1287" s="1">
        <v>45727</v>
      </c>
      <c r="G1287" t="s">
        <v>115</v>
      </c>
      <c r="H1287" t="s">
        <v>115</v>
      </c>
      <c r="I1287" t="s">
        <v>115</v>
      </c>
      <c r="J1287" t="s">
        <v>2796</v>
      </c>
      <c r="K1287" t="s">
        <v>2797</v>
      </c>
      <c r="L1287" t="s">
        <v>2798</v>
      </c>
      <c r="M1287" t="s">
        <v>2799</v>
      </c>
      <c r="N1287" t="s">
        <v>128</v>
      </c>
      <c r="O1287" t="s">
        <v>120</v>
      </c>
      <c r="P1287" s="3">
        <v>96950</v>
      </c>
      <c r="Q1287" t="s">
        <v>121</v>
      </c>
      <c r="R1287" t="s">
        <v>139</v>
      </c>
      <c r="S1287" s="10">
        <v>16702346708</v>
      </c>
      <c r="U1287" t="s">
        <v>2800</v>
      </c>
      <c r="V1287">
        <v>236220</v>
      </c>
      <c r="W1287" t="s">
        <v>123</v>
      </c>
      <c r="Y1287" t="s">
        <v>632</v>
      </c>
      <c r="Z1287" t="s">
        <v>4517</v>
      </c>
      <c r="AB1287" t="s">
        <v>516</v>
      </c>
      <c r="AC1287" t="s">
        <v>2798</v>
      </c>
      <c r="AD1287" t="s">
        <v>2799</v>
      </c>
      <c r="AE1287" t="s">
        <v>128</v>
      </c>
      <c r="AF1287" t="s">
        <v>120</v>
      </c>
      <c r="AG1287" s="3">
        <v>96950</v>
      </c>
      <c r="AH1287" t="s">
        <v>121</v>
      </c>
      <c r="AI1287" t="s">
        <v>762</v>
      </c>
      <c r="AJ1287" s="10">
        <v>16702346708</v>
      </c>
      <c r="AL1287" t="s">
        <v>2802</v>
      </c>
      <c r="BD1287" t="str">
        <f>"49-9071.00"</f>
        <v>49-9071.00</v>
      </c>
      <c r="BE1287" t="s">
        <v>169</v>
      </c>
      <c r="BF1287" t="s">
        <v>2803</v>
      </c>
      <c r="BG1287" t="s">
        <v>2804</v>
      </c>
      <c r="BH1287">
        <v>5</v>
      </c>
      <c r="BI1287">
        <v>5</v>
      </c>
      <c r="BJ1287" s="1">
        <v>45729</v>
      </c>
      <c r="BK1287" s="1">
        <v>46093</v>
      </c>
      <c r="BL1287" s="1">
        <v>45729</v>
      </c>
      <c r="BM1287" s="1">
        <v>46093</v>
      </c>
      <c r="BN1287">
        <v>35</v>
      </c>
      <c r="BO1287">
        <v>0</v>
      </c>
      <c r="BP1287">
        <v>7</v>
      </c>
      <c r="BQ1287">
        <v>7</v>
      </c>
      <c r="BR1287">
        <v>7</v>
      </c>
      <c r="BS1287">
        <v>7</v>
      </c>
      <c r="BT1287">
        <v>7</v>
      </c>
      <c r="BU1287">
        <v>0</v>
      </c>
      <c r="BV1287" t="str">
        <f>"8:00 AM"</f>
        <v>8:00 AM</v>
      </c>
      <c r="BW1287" t="str">
        <f>"4:00 PM"</f>
        <v>4:00 PM</v>
      </c>
      <c r="BX1287" t="s">
        <v>133</v>
      </c>
      <c r="BY1287">
        <v>0</v>
      </c>
      <c r="BZ1287">
        <v>12</v>
      </c>
      <c r="CA1287" t="s">
        <v>115</v>
      </c>
      <c r="CC1287" t="s">
        <v>2805</v>
      </c>
      <c r="CD1287" t="s">
        <v>2798</v>
      </c>
      <c r="CE1287" t="s">
        <v>2799</v>
      </c>
      <c r="CF1287" t="s">
        <v>128</v>
      </c>
      <c r="CG1287" t="s">
        <v>120</v>
      </c>
      <c r="CH1287" s="3">
        <v>96950</v>
      </c>
      <c r="CI1287" s="4">
        <v>9.75</v>
      </c>
      <c r="CJ1287" s="4">
        <v>9.75</v>
      </c>
      <c r="CK1287" s="4">
        <v>14.63</v>
      </c>
      <c r="CL1287" s="4">
        <v>14.63</v>
      </c>
      <c r="CM1287" t="s">
        <v>136</v>
      </c>
      <c r="CN1287">
        <v>0</v>
      </c>
      <c r="CO1287" t="s">
        <v>137</v>
      </c>
      <c r="CQ1287" t="s">
        <v>115</v>
      </c>
      <c r="CR1287" t="s">
        <v>138</v>
      </c>
      <c r="CS1287" t="s">
        <v>138</v>
      </c>
      <c r="CT1287" t="s">
        <v>138</v>
      </c>
      <c r="CU1287" t="s">
        <v>139</v>
      </c>
      <c r="CV1287" t="s">
        <v>138</v>
      </c>
      <c r="CW1287" t="s">
        <v>139</v>
      </c>
      <c r="CX1287" t="s">
        <v>2806</v>
      </c>
      <c r="CY1287" s="10">
        <v>16702346708</v>
      </c>
      <c r="CZ1287" t="s">
        <v>2802</v>
      </c>
      <c r="DA1287" t="s">
        <v>139</v>
      </c>
      <c r="DB1287" t="s">
        <v>138</v>
      </c>
      <c r="DC1287" t="s">
        <v>115</v>
      </c>
      <c r="DD1287" t="s">
        <v>2807</v>
      </c>
      <c r="DE1287" t="s">
        <v>2808</v>
      </c>
      <c r="DF1287" t="s">
        <v>276</v>
      </c>
      <c r="DG1287" t="s">
        <v>2796</v>
      </c>
      <c r="DH1287" t="s">
        <v>2802</v>
      </c>
    </row>
    <row r="1288" spans="1:112" ht="14.45" customHeight="1" x14ac:dyDescent="0.25">
      <c r="A1288" t="s">
        <v>11447</v>
      </c>
      <c r="B1288" t="s">
        <v>142</v>
      </c>
      <c r="C1288" s="1">
        <v>45687</v>
      </c>
      <c r="D1288" s="1">
        <v>45694</v>
      </c>
      <c r="E1288" t="s">
        <v>114</v>
      </c>
      <c r="G1288" t="s">
        <v>115</v>
      </c>
      <c r="H1288" t="s">
        <v>115</v>
      </c>
      <c r="I1288" t="s">
        <v>115</v>
      </c>
      <c r="J1288" t="s">
        <v>194</v>
      </c>
      <c r="K1288" t="s">
        <v>139</v>
      </c>
      <c r="L1288" t="s">
        <v>195</v>
      </c>
      <c r="M1288" t="s">
        <v>196</v>
      </c>
      <c r="N1288" t="s">
        <v>119</v>
      </c>
      <c r="O1288" t="s">
        <v>120</v>
      </c>
      <c r="P1288" s="3">
        <v>96950</v>
      </c>
      <c r="Q1288" t="s">
        <v>121</v>
      </c>
      <c r="R1288" t="s">
        <v>139</v>
      </c>
      <c r="S1288" s="10">
        <v>16702346560</v>
      </c>
      <c r="U1288" t="s">
        <v>197</v>
      </c>
      <c r="V1288">
        <v>238220</v>
      </c>
      <c r="W1288" t="s">
        <v>123</v>
      </c>
      <c r="Y1288" t="s">
        <v>198</v>
      </c>
      <c r="Z1288" t="s">
        <v>199</v>
      </c>
      <c r="AA1288" t="s">
        <v>200</v>
      </c>
      <c r="AB1288" t="s">
        <v>201</v>
      </c>
      <c r="AC1288" t="s">
        <v>195</v>
      </c>
      <c r="AD1288" t="s">
        <v>196</v>
      </c>
      <c r="AE1288" t="s">
        <v>119</v>
      </c>
      <c r="AF1288" t="s">
        <v>120</v>
      </c>
      <c r="AG1288" s="3">
        <v>96950</v>
      </c>
      <c r="AH1288" t="s">
        <v>121</v>
      </c>
      <c r="AJ1288" s="10">
        <v>16702346560</v>
      </c>
      <c r="AL1288" t="s">
        <v>202</v>
      </c>
      <c r="BD1288" t="str">
        <f>"49-9021.00"</f>
        <v>49-9021.00</v>
      </c>
      <c r="BE1288" t="s">
        <v>203</v>
      </c>
      <c r="BF1288" t="s">
        <v>204</v>
      </c>
      <c r="BG1288" t="s">
        <v>205</v>
      </c>
      <c r="BH1288">
        <v>1</v>
      </c>
      <c r="BJ1288" s="1">
        <v>45839</v>
      </c>
      <c r="BK1288" s="1">
        <v>46203</v>
      </c>
      <c r="BN1288">
        <v>44</v>
      </c>
      <c r="BO1288">
        <v>0</v>
      </c>
      <c r="BP1288">
        <v>8</v>
      </c>
      <c r="BQ1288">
        <v>8</v>
      </c>
      <c r="BR1288">
        <v>8</v>
      </c>
      <c r="BS1288">
        <v>8</v>
      </c>
      <c r="BT1288">
        <v>8</v>
      </c>
      <c r="BU1288">
        <v>4</v>
      </c>
      <c r="BV1288" t="str">
        <f>"8:00 AM"</f>
        <v>8:00 AM</v>
      </c>
      <c r="BW1288" t="str">
        <f>"5:00 PM"</f>
        <v>5:00 PM</v>
      </c>
      <c r="BX1288" t="s">
        <v>133</v>
      </c>
      <c r="BY1288">
        <v>0</v>
      </c>
      <c r="BZ1288">
        <v>24</v>
      </c>
      <c r="CA1288" t="s">
        <v>115</v>
      </c>
      <c r="CC1288" t="s">
        <v>206</v>
      </c>
      <c r="CD1288" t="s">
        <v>195</v>
      </c>
      <c r="CE1288" t="s">
        <v>196</v>
      </c>
      <c r="CF1288" t="s">
        <v>119</v>
      </c>
      <c r="CG1288" t="s">
        <v>120</v>
      </c>
      <c r="CH1288" s="3">
        <v>96950</v>
      </c>
      <c r="CI1288" s="4">
        <v>2400</v>
      </c>
      <c r="CJ1288" s="4">
        <v>3200</v>
      </c>
      <c r="CK1288" s="4">
        <v>0</v>
      </c>
      <c r="CL1288" s="4">
        <v>0</v>
      </c>
      <c r="CM1288" t="s">
        <v>609</v>
      </c>
      <c r="CO1288" t="s">
        <v>137</v>
      </c>
      <c r="CQ1288" t="s">
        <v>138</v>
      </c>
      <c r="CR1288" t="s">
        <v>138</v>
      </c>
      <c r="CS1288" t="s">
        <v>138</v>
      </c>
      <c r="CT1288" t="s">
        <v>139</v>
      </c>
      <c r="CU1288" t="s">
        <v>139</v>
      </c>
      <c r="CV1288" t="s">
        <v>138</v>
      </c>
      <c r="CW1288" t="s">
        <v>138</v>
      </c>
      <c r="CX1288" t="s">
        <v>207</v>
      </c>
      <c r="CY1288" s="10">
        <v>16702346560</v>
      </c>
      <c r="CZ1288" t="s">
        <v>202</v>
      </c>
      <c r="DA1288" t="s">
        <v>208</v>
      </c>
      <c r="DB1288" t="s">
        <v>138</v>
      </c>
      <c r="DC1288" t="s">
        <v>115</v>
      </c>
    </row>
    <row r="1289" spans="1:112" ht="14.45" customHeight="1" x14ac:dyDescent="0.25">
      <c r="A1289" t="s">
        <v>12912</v>
      </c>
      <c r="B1289" t="s">
        <v>158</v>
      </c>
      <c r="C1289" s="1">
        <v>45670</v>
      </c>
      <c r="D1289" s="1">
        <v>45694</v>
      </c>
      <c r="E1289" t="s">
        <v>114</v>
      </c>
      <c r="G1289" t="s">
        <v>138</v>
      </c>
      <c r="H1289" t="s">
        <v>115</v>
      </c>
      <c r="I1289" t="s">
        <v>115</v>
      </c>
      <c r="J1289" t="s">
        <v>176</v>
      </c>
      <c r="K1289" t="s">
        <v>176</v>
      </c>
      <c r="L1289" t="s">
        <v>177</v>
      </c>
      <c r="M1289" t="s">
        <v>178</v>
      </c>
      <c r="N1289" t="s">
        <v>128</v>
      </c>
      <c r="O1289" t="s">
        <v>120</v>
      </c>
      <c r="P1289" s="3">
        <v>96950</v>
      </c>
      <c r="Q1289" t="s">
        <v>121</v>
      </c>
      <c r="S1289" s="10">
        <v>16702355912</v>
      </c>
      <c r="U1289" t="s">
        <v>179</v>
      </c>
      <c r="V1289">
        <v>56132</v>
      </c>
      <c r="W1289" t="s">
        <v>123</v>
      </c>
      <c r="Y1289" t="s">
        <v>581</v>
      </c>
      <c r="Z1289" t="s">
        <v>4856</v>
      </c>
      <c r="AA1289" t="s">
        <v>4857</v>
      </c>
      <c r="AB1289" t="s">
        <v>1843</v>
      </c>
      <c r="AC1289" t="s">
        <v>4858</v>
      </c>
      <c r="AE1289" t="s">
        <v>128</v>
      </c>
      <c r="AF1289" t="s">
        <v>120</v>
      </c>
      <c r="AG1289" s="3">
        <v>96950</v>
      </c>
      <c r="AH1289" t="s">
        <v>121</v>
      </c>
      <c r="AJ1289" s="10">
        <v>16702355912</v>
      </c>
      <c r="AL1289" t="s">
        <v>185</v>
      </c>
      <c r="BD1289" t="str">
        <f>"23-2011.00"</f>
        <v>23-2011.00</v>
      </c>
      <c r="BE1289" t="s">
        <v>186</v>
      </c>
      <c r="BF1289" t="s">
        <v>5317</v>
      </c>
      <c r="BG1289" t="s">
        <v>188</v>
      </c>
      <c r="BH1289">
        <v>3</v>
      </c>
      <c r="BJ1289" s="1">
        <v>45778</v>
      </c>
      <c r="BK1289" s="1">
        <v>46873</v>
      </c>
      <c r="BN1289">
        <v>35</v>
      </c>
      <c r="BO1289">
        <v>0</v>
      </c>
      <c r="BP1289">
        <v>7</v>
      </c>
      <c r="BQ1289">
        <v>7</v>
      </c>
      <c r="BR1289">
        <v>7</v>
      </c>
      <c r="BS1289">
        <v>7</v>
      </c>
      <c r="BT1289">
        <v>7</v>
      </c>
      <c r="BU1289">
        <v>0</v>
      </c>
      <c r="BV1289" t="str">
        <f>"9:00 AM"</f>
        <v>9:00 AM</v>
      </c>
      <c r="BW1289" t="str">
        <f>"5:00 PM"</f>
        <v>5:00 PM</v>
      </c>
      <c r="BX1289" t="s">
        <v>189</v>
      </c>
      <c r="BY1289">
        <v>0</v>
      </c>
      <c r="BZ1289">
        <v>12</v>
      </c>
      <c r="CA1289" t="s">
        <v>115</v>
      </c>
      <c r="CC1289" t="s">
        <v>5318</v>
      </c>
      <c r="CD1289" t="s">
        <v>177</v>
      </c>
      <c r="CE1289" t="s">
        <v>178</v>
      </c>
      <c r="CF1289" t="s">
        <v>128</v>
      </c>
      <c r="CG1289" t="s">
        <v>120</v>
      </c>
      <c r="CH1289" s="3">
        <v>96950</v>
      </c>
      <c r="CI1289" s="4">
        <v>18.59</v>
      </c>
      <c r="CJ1289" s="4">
        <v>18.59</v>
      </c>
      <c r="CK1289" s="4">
        <v>27.89</v>
      </c>
      <c r="CL1289" s="4">
        <v>27.89</v>
      </c>
      <c r="CM1289" t="s">
        <v>136</v>
      </c>
      <c r="CN1289" t="s">
        <v>191</v>
      </c>
      <c r="CO1289" t="s">
        <v>137</v>
      </c>
      <c r="CQ1289" t="s">
        <v>115</v>
      </c>
      <c r="CR1289" t="s">
        <v>138</v>
      </c>
      <c r="CS1289" t="s">
        <v>139</v>
      </c>
      <c r="CT1289" t="s">
        <v>138</v>
      </c>
      <c r="CU1289" t="s">
        <v>139</v>
      </c>
      <c r="CV1289" t="s">
        <v>139</v>
      </c>
      <c r="CW1289" t="s">
        <v>139</v>
      </c>
      <c r="CX1289" t="s">
        <v>12913</v>
      </c>
      <c r="CY1289" s="10">
        <v>16702355912</v>
      </c>
      <c r="CZ1289" t="s">
        <v>185</v>
      </c>
      <c r="DA1289" t="s">
        <v>139</v>
      </c>
      <c r="DB1289" t="s">
        <v>138</v>
      </c>
      <c r="DC1289" t="s">
        <v>115</v>
      </c>
    </row>
    <row r="1290" spans="1:112" ht="14.45" customHeight="1" x14ac:dyDescent="0.25">
      <c r="A1290" t="s">
        <v>13155</v>
      </c>
      <c r="B1290" t="s">
        <v>113</v>
      </c>
      <c r="C1290" s="1">
        <v>45694</v>
      </c>
      <c r="D1290" s="1">
        <v>45694</v>
      </c>
      <c r="E1290" t="s">
        <v>210</v>
      </c>
      <c r="F1290" s="1">
        <v>45822</v>
      </c>
      <c r="G1290" t="s">
        <v>115</v>
      </c>
      <c r="H1290" t="s">
        <v>115</v>
      </c>
      <c r="I1290" t="s">
        <v>115</v>
      </c>
      <c r="J1290" t="s">
        <v>1169</v>
      </c>
      <c r="L1290" t="s">
        <v>1170</v>
      </c>
      <c r="M1290" t="s">
        <v>1171</v>
      </c>
      <c r="N1290" t="s">
        <v>128</v>
      </c>
      <c r="O1290" t="s">
        <v>120</v>
      </c>
      <c r="P1290" s="3">
        <v>96950</v>
      </c>
      <c r="Q1290" t="s">
        <v>121</v>
      </c>
      <c r="R1290" t="s">
        <v>439</v>
      </c>
      <c r="S1290" s="10">
        <v>16703223320</v>
      </c>
      <c r="U1290" t="s">
        <v>1173</v>
      </c>
      <c r="V1290">
        <v>611110</v>
      </c>
      <c r="W1290" t="s">
        <v>123</v>
      </c>
      <c r="Y1290" t="s">
        <v>1174</v>
      </c>
      <c r="Z1290" t="s">
        <v>1175</v>
      </c>
      <c r="AA1290" t="s">
        <v>1176</v>
      </c>
      <c r="AB1290" t="s">
        <v>1177</v>
      </c>
      <c r="AC1290" t="s">
        <v>1170</v>
      </c>
      <c r="AE1290" t="s">
        <v>128</v>
      </c>
      <c r="AF1290" t="s">
        <v>120</v>
      </c>
      <c r="AG1290" s="3">
        <v>96950</v>
      </c>
      <c r="AH1290" t="s">
        <v>121</v>
      </c>
      <c r="AI1290" t="s">
        <v>439</v>
      </c>
      <c r="AJ1290" s="10">
        <v>16703223320</v>
      </c>
      <c r="AL1290" t="s">
        <v>1178</v>
      </c>
      <c r="BD1290" t="str">
        <f>"25-4031.00"</f>
        <v>25-4031.00</v>
      </c>
      <c r="BE1290" t="s">
        <v>2441</v>
      </c>
      <c r="BF1290" t="s">
        <v>2442</v>
      </c>
      <c r="BG1290" t="s">
        <v>2443</v>
      </c>
      <c r="BH1290">
        <v>1</v>
      </c>
      <c r="BJ1290" s="1">
        <v>45824</v>
      </c>
      <c r="BK1290" s="1">
        <v>46188</v>
      </c>
      <c r="BN1290">
        <v>35</v>
      </c>
      <c r="BO1290">
        <v>0</v>
      </c>
      <c r="BP1290">
        <v>7</v>
      </c>
      <c r="BQ1290">
        <v>7</v>
      </c>
      <c r="BR1290">
        <v>7</v>
      </c>
      <c r="BS1290">
        <v>7</v>
      </c>
      <c r="BT1290">
        <v>7</v>
      </c>
      <c r="BU1290">
        <v>0</v>
      </c>
      <c r="BV1290" t="str">
        <f>"7:00 AM"</f>
        <v>7:00 AM</v>
      </c>
      <c r="BW1290" t="str">
        <f>"3:00 PM"</f>
        <v>3:00 PM</v>
      </c>
      <c r="BX1290" t="s">
        <v>189</v>
      </c>
      <c r="BY1290">
        <v>0</v>
      </c>
      <c r="BZ1290">
        <v>12</v>
      </c>
      <c r="CA1290" t="s">
        <v>115</v>
      </c>
      <c r="CC1290" t="s">
        <v>449</v>
      </c>
      <c r="CD1290" t="s">
        <v>1183</v>
      </c>
      <c r="CF1290" t="s">
        <v>128</v>
      </c>
      <c r="CG1290" t="s">
        <v>120</v>
      </c>
      <c r="CH1290" s="3">
        <v>96950</v>
      </c>
      <c r="CI1290" s="4">
        <v>13.09</v>
      </c>
      <c r="CJ1290" s="4">
        <v>13.09</v>
      </c>
      <c r="CK1290" s="4">
        <v>0</v>
      </c>
      <c r="CL1290" s="4">
        <v>0</v>
      </c>
      <c r="CM1290" t="s">
        <v>136</v>
      </c>
      <c r="CN1290" t="s">
        <v>449</v>
      </c>
      <c r="CO1290" t="s">
        <v>137</v>
      </c>
      <c r="CQ1290" t="s">
        <v>115</v>
      </c>
      <c r="CR1290" t="s">
        <v>138</v>
      </c>
      <c r="CS1290" t="s">
        <v>139</v>
      </c>
      <c r="CT1290" t="s">
        <v>139</v>
      </c>
      <c r="CU1290" t="s">
        <v>139</v>
      </c>
      <c r="CV1290" t="s">
        <v>139</v>
      </c>
      <c r="CW1290" t="s">
        <v>139</v>
      </c>
      <c r="CX1290" t="s">
        <v>450</v>
      </c>
      <c r="CY1290" s="10">
        <v>16703223320</v>
      </c>
      <c r="CZ1290" t="s">
        <v>1178</v>
      </c>
      <c r="DA1290" t="s">
        <v>451</v>
      </c>
      <c r="DB1290" t="s">
        <v>138</v>
      </c>
      <c r="DC1290" t="s">
        <v>115</v>
      </c>
    </row>
    <row r="1291" spans="1:112" ht="14.45" customHeight="1" x14ac:dyDescent="0.25">
      <c r="A1291" t="s">
        <v>2480</v>
      </c>
      <c r="B1291" t="s">
        <v>248</v>
      </c>
      <c r="C1291" s="1">
        <v>45660</v>
      </c>
      <c r="D1291" s="1">
        <v>45695</v>
      </c>
      <c r="E1291" t="s">
        <v>210</v>
      </c>
      <c r="F1291" s="1">
        <v>45807</v>
      </c>
      <c r="G1291" t="s">
        <v>115</v>
      </c>
      <c r="H1291" t="s">
        <v>115</v>
      </c>
      <c r="I1291" t="s">
        <v>115</v>
      </c>
      <c r="J1291" t="s">
        <v>2481</v>
      </c>
      <c r="K1291" t="s">
        <v>2482</v>
      </c>
      <c r="L1291" t="s">
        <v>2483</v>
      </c>
      <c r="M1291" t="s">
        <v>2484</v>
      </c>
      <c r="N1291" t="s">
        <v>128</v>
      </c>
      <c r="O1291" t="s">
        <v>120</v>
      </c>
      <c r="P1291" s="3">
        <v>96950</v>
      </c>
      <c r="Q1291" t="s">
        <v>121</v>
      </c>
      <c r="S1291" s="10">
        <v>16702340455</v>
      </c>
      <c r="U1291" t="s">
        <v>2485</v>
      </c>
      <c r="V1291">
        <v>23622</v>
      </c>
      <c r="W1291" t="s">
        <v>123</v>
      </c>
      <c r="Y1291" t="s">
        <v>2486</v>
      </c>
      <c r="Z1291" t="s">
        <v>2487</v>
      </c>
      <c r="AA1291" t="s">
        <v>2488</v>
      </c>
      <c r="AB1291" t="s">
        <v>126</v>
      </c>
      <c r="AC1291" t="s">
        <v>2483</v>
      </c>
      <c r="AD1291" t="s">
        <v>2484</v>
      </c>
      <c r="AE1291" t="s">
        <v>128</v>
      </c>
      <c r="AF1291" t="s">
        <v>120</v>
      </c>
      <c r="AG1291" s="3">
        <v>96950</v>
      </c>
      <c r="AH1291" t="s">
        <v>121</v>
      </c>
      <c r="AJ1291" s="10">
        <v>16702340455</v>
      </c>
      <c r="AL1291" t="s">
        <v>2489</v>
      </c>
      <c r="BD1291" t="str">
        <f>"49-9071.00"</f>
        <v>49-9071.00</v>
      </c>
      <c r="BE1291" t="s">
        <v>169</v>
      </c>
      <c r="BF1291" t="s">
        <v>2490</v>
      </c>
      <c r="BG1291" t="s">
        <v>1404</v>
      </c>
      <c r="BH1291">
        <v>6</v>
      </c>
      <c r="BI1291">
        <v>6</v>
      </c>
      <c r="BJ1291" s="1">
        <v>45809</v>
      </c>
      <c r="BK1291" s="1">
        <v>46173</v>
      </c>
      <c r="BL1291" s="1">
        <v>45809</v>
      </c>
      <c r="BM1291" s="1">
        <v>46173</v>
      </c>
      <c r="BN1291">
        <v>35</v>
      </c>
      <c r="BO1291">
        <v>0</v>
      </c>
      <c r="BP1291">
        <v>7</v>
      </c>
      <c r="BQ1291">
        <v>7</v>
      </c>
      <c r="BR1291">
        <v>7</v>
      </c>
      <c r="BS1291">
        <v>7</v>
      </c>
      <c r="BT1291">
        <v>7</v>
      </c>
      <c r="BU1291">
        <v>0</v>
      </c>
      <c r="BV1291" t="str">
        <f>"8:00 AM"</f>
        <v>8:00 AM</v>
      </c>
      <c r="BW1291" t="str">
        <f>"4:00 PM"</f>
        <v>4:00 PM</v>
      </c>
      <c r="BX1291" t="s">
        <v>133</v>
      </c>
      <c r="BY1291">
        <v>0</v>
      </c>
      <c r="BZ1291">
        <v>12</v>
      </c>
      <c r="CA1291" t="s">
        <v>115</v>
      </c>
      <c r="CC1291" t="s">
        <v>2491</v>
      </c>
      <c r="CD1291" t="s">
        <v>2492</v>
      </c>
      <c r="CE1291" t="s">
        <v>2483</v>
      </c>
      <c r="CF1291" t="s">
        <v>128</v>
      </c>
      <c r="CG1291" t="s">
        <v>120</v>
      </c>
      <c r="CH1291" s="3">
        <v>96950</v>
      </c>
      <c r="CI1291" s="4">
        <v>9.75</v>
      </c>
      <c r="CJ1291" s="4">
        <v>9.75</v>
      </c>
      <c r="CK1291" s="4">
        <v>14.63</v>
      </c>
      <c r="CL1291" s="4">
        <v>14.63</v>
      </c>
      <c r="CM1291" t="s">
        <v>136</v>
      </c>
      <c r="CN1291" t="s">
        <v>331</v>
      </c>
      <c r="CO1291" t="s">
        <v>137</v>
      </c>
      <c r="CQ1291" t="s">
        <v>115</v>
      </c>
      <c r="CR1291" t="s">
        <v>138</v>
      </c>
      <c r="CS1291" t="s">
        <v>139</v>
      </c>
      <c r="CT1291" t="s">
        <v>139</v>
      </c>
      <c r="CU1291" t="s">
        <v>139</v>
      </c>
      <c r="CV1291" t="s">
        <v>138</v>
      </c>
      <c r="CW1291" t="s">
        <v>139</v>
      </c>
      <c r="CX1291" t="s">
        <v>2493</v>
      </c>
      <c r="CY1291" s="10">
        <v>16702340455</v>
      </c>
      <c r="CZ1291" t="s">
        <v>2489</v>
      </c>
      <c r="DA1291" t="s">
        <v>2494</v>
      </c>
      <c r="DB1291" t="s">
        <v>138</v>
      </c>
      <c r="DC1291" t="s">
        <v>115</v>
      </c>
    </row>
    <row r="1292" spans="1:112" ht="14.45" customHeight="1" x14ac:dyDescent="0.25">
      <c r="A1292" t="s">
        <v>3209</v>
      </c>
      <c r="B1292" t="s">
        <v>158</v>
      </c>
      <c r="C1292" s="1">
        <v>45637</v>
      </c>
      <c r="D1292" s="1">
        <v>45695</v>
      </c>
      <c r="E1292" t="s">
        <v>114</v>
      </c>
      <c r="G1292" t="s">
        <v>115</v>
      </c>
      <c r="H1292" t="s">
        <v>115</v>
      </c>
      <c r="I1292" t="s">
        <v>115</v>
      </c>
      <c r="J1292" t="s">
        <v>3210</v>
      </c>
      <c r="L1292" t="s">
        <v>3211</v>
      </c>
      <c r="M1292" t="s">
        <v>3212</v>
      </c>
      <c r="N1292" t="s">
        <v>119</v>
      </c>
      <c r="O1292" t="s">
        <v>120</v>
      </c>
      <c r="P1292" s="3">
        <v>96950</v>
      </c>
      <c r="Q1292" t="s">
        <v>121</v>
      </c>
      <c r="S1292" s="10">
        <v>16703221558</v>
      </c>
      <c r="U1292" t="s">
        <v>3213</v>
      </c>
      <c r="V1292">
        <v>212312</v>
      </c>
      <c r="W1292" t="s">
        <v>123</v>
      </c>
      <c r="Y1292" t="s">
        <v>3214</v>
      </c>
      <c r="Z1292" t="s">
        <v>3215</v>
      </c>
      <c r="AB1292" t="s">
        <v>295</v>
      </c>
      <c r="AC1292" t="s">
        <v>3211</v>
      </c>
      <c r="AD1292" t="s">
        <v>3212</v>
      </c>
      <c r="AE1292" t="s">
        <v>119</v>
      </c>
      <c r="AF1292" t="s">
        <v>120</v>
      </c>
      <c r="AG1292" s="3">
        <v>96950</v>
      </c>
      <c r="AH1292" t="s">
        <v>121</v>
      </c>
      <c r="AJ1292" s="10">
        <v>16703221558</v>
      </c>
      <c r="AL1292" t="s">
        <v>3216</v>
      </c>
      <c r="BD1292" t="str">
        <f>"19-4099.01"</f>
        <v>19-4099.01</v>
      </c>
      <c r="BE1292" t="s">
        <v>3217</v>
      </c>
      <c r="BF1292" t="s">
        <v>3218</v>
      </c>
      <c r="BG1292" t="s">
        <v>3219</v>
      </c>
      <c r="BH1292">
        <v>3</v>
      </c>
      <c r="BJ1292" s="1">
        <v>45658</v>
      </c>
      <c r="BK1292" s="1">
        <v>46022</v>
      </c>
      <c r="BN1292">
        <v>35</v>
      </c>
      <c r="BO1292">
        <v>0</v>
      </c>
      <c r="BP1292">
        <v>7</v>
      </c>
      <c r="BQ1292">
        <v>7</v>
      </c>
      <c r="BR1292">
        <v>7</v>
      </c>
      <c r="BS1292">
        <v>7</v>
      </c>
      <c r="BT1292">
        <v>7</v>
      </c>
      <c r="BU1292">
        <v>0</v>
      </c>
      <c r="BV1292" t="str">
        <f>"8:00 AM"</f>
        <v>8:00 AM</v>
      </c>
      <c r="BW1292" t="str">
        <f>"4:00 PM"</f>
        <v>4:00 PM</v>
      </c>
      <c r="BX1292" t="s">
        <v>133</v>
      </c>
      <c r="BY1292">
        <v>0</v>
      </c>
      <c r="BZ1292">
        <v>24</v>
      </c>
      <c r="CA1292" t="s">
        <v>115</v>
      </c>
      <c r="CC1292" t="s">
        <v>3220</v>
      </c>
      <c r="CD1292" t="s">
        <v>3221</v>
      </c>
      <c r="CE1292" t="s">
        <v>3222</v>
      </c>
      <c r="CF1292" t="s">
        <v>119</v>
      </c>
      <c r="CG1292" t="s">
        <v>120</v>
      </c>
      <c r="CH1292" s="3">
        <v>96950</v>
      </c>
      <c r="CI1292" s="4">
        <v>13.12</v>
      </c>
      <c r="CJ1292" s="4">
        <v>15</v>
      </c>
      <c r="CK1292" s="4">
        <v>19.68</v>
      </c>
      <c r="CL1292" s="4">
        <v>22.5</v>
      </c>
      <c r="CM1292" t="s">
        <v>136</v>
      </c>
      <c r="CN1292" t="s">
        <v>191</v>
      </c>
      <c r="CO1292" t="s">
        <v>137</v>
      </c>
      <c r="CQ1292" t="s">
        <v>115</v>
      </c>
      <c r="CR1292" t="s">
        <v>138</v>
      </c>
      <c r="CS1292" t="s">
        <v>139</v>
      </c>
      <c r="CT1292" t="s">
        <v>138</v>
      </c>
      <c r="CU1292" t="s">
        <v>139</v>
      </c>
      <c r="CV1292" t="s">
        <v>138</v>
      </c>
      <c r="CW1292" t="s">
        <v>139</v>
      </c>
      <c r="CX1292" t="s">
        <v>2086</v>
      </c>
      <c r="CY1292" s="10">
        <v>16703221558</v>
      </c>
      <c r="CZ1292" t="s">
        <v>3216</v>
      </c>
      <c r="DA1292" t="s">
        <v>139</v>
      </c>
      <c r="DB1292" t="s">
        <v>138</v>
      </c>
      <c r="DC1292" t="s">
        <v>115</v>
      </c>
    </row>
    <row r="1293" spans="1:112" ht="14.45" customHeight="1" x14ac:dyDescent="0.25">
      <c r="A1293" t="s">
        <v>5020</v>
      </c>
      <c r="B1293" t="s">
        <v>158</v>
      </c>
      <c r="C1293" s="1">
        <v>45646</v>
      </c>
      <c r="D1293" s="1">
        <v>45695</v>
      </c>
      <c r="E1293" t="s">
        <v>114</v>
      </c>
      <c r="G1293" t="s">
        <v>115</v>
      </c>
      <c r="H1293" t="s">
        <v>115</v>
      </c>
      <c r="I1293" t="s">
        <v>115</v>
      </c>
      <c r="J1293" t="s">
        <v>5021</v>
      </c>
      <c r="L1293" t="s">
        <v>5022</v>
      </c>
      <c r="N1293" t="s">
        <v>119</v>
      </c>
      <c r="O1293" t="s">
        <v>120</v>
      </c>
      <c r="P1293" s="3">
        <v>96950</v>
      </c>
      <c r="Q1293" t="s">
        <v>121</v>
      </c>
      <c r="S1293" s="10">
        <v>16702353334</v>
      </c>
      <c r="U1293" t="s">
        <v>5023</v>
      </c>
      <c r="V1293">
        <v>713120</v>
      </c>
      <c r="W1293" t="s">
        <v>123</v>
      </c>
      <c r="Y1293" t="s">
        <v>5024</v>
      </c>
      <c r="Z1293" t="s">
        <v>5025</v>
      </c>
      <c r="AA1293" t="s">
        <v>5024</v>
      </c>
      <c r="AB1293" t="s">
        <v>126</v>
      </c>
      <c r="AC1293" t="s">
        <v>5022</v>
      </c>
      <c r="AE1293" t="s">
        <v>128</v>
      </c>
      <c r="AF1293" t="s">
        <v>120</v>
      </c>
      <c r="AG1293" s="3">
        <v>96950</v>
      </c>
      <c r="AH1293" t="s">
        <v>121</v>
      </c>
      <c r="AJ1293" s="10">
        <v>16702353334</v>
      </c>
      <c r="AL1293" t="s">
        <v>5026</v>
      </c>
      <c r="BD1293" t="str">
        <f>"49-9091.00"</f>
        <v>49-9091.00</v>
      </c>
      <c r="BE1293" t="s">
        <v>5027</v>
      </c>
      <c r="BF1293" t="s">
        <v>5028</v>
      </c>
      <c r="BG1293" t="s">
        <v>5029</v>
      </c>
      <c r="BH1293">
        <v>2</v>
      </c>
      <c r="BJ1293" s="1">
        <v>45698</v>
      </c>
      <c r="BK1293" s="1">
        <v>45930</v>
      </c>
      <c r="BN1293">
        <v>40</v>
      </c>
      <c r="BO1293">
        <v>0</v>
      </c>
      <c r="BP1293">
        <v>8</v>
      </c>
      <c r="BQ1293">
        <v>8</v>
      </c>
      <c r="BR1293">
        <v>8</v>
      </c>
      <c r="BS1293">
        <v>8</v>
      </c>
      <c r="BT1293">
        <v>8</v>
      </c>
      <c r="BU1293">
        <v>0</v>
      </c>
      <c r="BV1293" t="str">
        <f>"9:00 AM"</f>
        <v>9:00 AM</v>
      </c>
      <c r="BW1293" t="str">
        <f>"5:00 PM"</f>
        <v>5:00 PM</v>
      </c>
      <c r="BX1293" t="s">
        <v>133</v>
      </c>
      <c r="BY1293">
        <v>3</v>
      </c>
      <c r="BZ1293">
        <v>12</v>
      </c>
      <c r="CA1293" t="s">
        <v>115</v>
      </c>
      <c r="CC1293" t="s">
        <v>5030</v>
      </c>
      <c r="CD1293" t="s">
        <v>5022</v>
      </c>
      <c r="CF1293" t="s">
        <v>119</v>
      </c>
      <c r="CG1293" t="s">
        <v>120</v>
      </c>
      <c r="CH1293" s="3">
        <v>96950</v>
      </c>
      <c r="CI1293" s="4">
        <v>10.029999999999999</v>
      </c>
      <c r="CJ1293" s="4">
        <v>10.029999999999999</v>
      </c>
      <c r="CK1293" s="4">
        <v>15.05</v>
      </c>
      <c r="CL1293" s="4">
        <v>15.05</v>
      </c>
      <c r="CM1293" t="s">
        <v>136</v>
      </c>
      <c r="CN1293" t="s">
        <v>240</v>
      </c>
      <c r="CO1293" t="s">
        <v>137</v>
      </c>
      <c r="CQ1293" t="s">
        <v>115</v>
      </c>
      <c r="CR1293" t="s">
        <v>138</v>
      </c>
      <c r="CS1293" t="s">
        <v>139</v>
      </c>
      <c r="CT1293" t="s">
        <v>138</v>
      </c>
      <c r="CU1293" t="s">
        <v>138</v>
      </c>
      <c r="CV1293" t="s">
        <v>138</v>
      </c>
      <c r="CW1293" t="s">
        <v>139</v>
      </c>
      <c r="CX1293" t="s">
        <v>5031</v>
      </c>
      <c r="CY1293" s="10">
        <v>16702353334</v>
      </c>
      <c r="CZ1293" t="s">
        <v>5026</v>
      </c>
      <c r="DA1293" t="s">
        <v>139</v>
      </c>
      <c r="DB1293" t="s">
        <v>138</v>
      </c>
      <c r="DC1293" t="s">
        <v>115</v>
      </c>
    </row>
    <row r="1294" spans="1:112" ht="14.45" customHeight="1" x14ac:dyDescent="0.25">
      <c r="A1294" t="s">
        <v>5191</v>
      </c>
      <c r="B1294" t="s">
        <v>248</v>
      </c>
      <c r="C1294" s="1">
        <v>45661</v>
      </c>
      <c r="D1294" s="1">
        <v>45695</v>
      </c>
      <c r="E1294" t="s">
        <v>210</v>
      </c>
      <c r="F1294" s="1">
        <v>45807</v>
      </c>
      <c r="G1294" t="s">
        <v>115</v>
      </c>
      <c r="H1294" t="s">
        <v>115</v>
      </c>
      <c r="I1294" t="s">
        <v>115</v>
      </c>
      <c r="J1294" t="s">
        <v>5192</v>
      </c>
      <c r="L1294" t="s">
        <v>5193</v>
      </c>
      <c r="N1294" t="s">
        <v>119</v>
      </c>
      <c r="O1294" t="s">
        <v>120</v>
      </c>
      <c r="P1294" s="3">
        <v>96950</v>
      </c>
      <c r="Q1294" t="s">
        <v>121</v>
      </c>
      <c r="S1294" s="10">
        <v>16702877368</v>
      </c>
      <c r="U1294" t="s">
        <v>3699</v>
      </c>
      <c r="V1294">
        <v>54133</v>
      </c>
      <c r="W1294" t="s">
        <v>123</v>
      </c>
      <c r="Y1294" t="s">
        <v>5194</v>
      </c>
      <c r="Z1294" t="s">
        <v>5195</v>
      </c>
      <c r="AB1294" t="s">
        <v>295</v>
      </c>
      <c r="AC1294" t="s">
        <v>5193</v>
      </c>
      <c r="AE1294" t="s">
        <v>119</v>
      </c>
      <c r="AF1294" t="s">
        <v>120</v>
      </c>
      <c r="AG1294" s="3">
        <v>96950</v>
      </c>
      <c r="AH1294" t="s">
        <v>121</v>
      </c>
      <c r="AJ1294" s="10">
        <v>16702877368</v>
      </c>
      <c r="AL1294" t="s">
        <v>5196</v>
      </c>
      <c r="BD1294" t="str">
        <f>"17-3011.00"</f>
        <v>17-3011.00</v>
      </c>
      <c r="BE1294" t="s">
        <v>1408</v>
      </c>
      <c r="BF1294" t="s">
        <v>5197</v>
      </c>
      <c r="BG1294" t="s">
        <v>5198</v>
      </c>
      <c r="BH1294">
        <v>1</v>
      </c>
      <c r="BI1294">
        <v>1</v>
      </c>
      <c r="BJ1294" s="1">
        <v>45809</v>
      </c>
      <c r="BK1294" s="1">
        <v>46173</v>
      </c>
      <c r="BL1294" s="1">
        <v>45809</v>
      </c>
      <c r="BM1294" s="1">
        <v>46173</v>
      </c>
      <c r="BN1294">
        <v>35</v>
      </c>
      <c r="BO1294">
        <v>0</v>
      </c>
      <c r="BP1294">
        <v>7</v>
      </c>
      <c r="BQ1294">
        <v>7</v>
      </c>
      <c r="BR1294">
        <v>7</v>
      </c>
      <c r="BS1294">
        <v>7</v>
      </c>
      <c r="BT1294">
        <v>7</v>
      </c>
      <c r="BU1294">
        <v>0</v>
      </c>
      <c r="BV1294" t="str">
        <f>"8:00 AM"</f>
        <v>8:00 AM</v>
      </c>
      <c r="BW1294" t="str">
        <f>"5:00 PM"</f>
        <v>5:00 PM</v>
      </c>
      <c r="BX1294" t="s">
        <v>189</v>
      </c>
      <c r="BY1294">
        <v>0</v>
      </c>
      <c r="BZ1294">
        <v>24</v>
      </c>
      <c r="CA1294" t="s">
        <v>115</v>
      </c>
      <c r="CC1294" t="s">
        <v>5199</v>
      </c>
      <c r="CD1294" t="s">
        <v>5200</v>
      </c>
      <c r="CF1294" t="s">
        <v>119</v>
      </c>
      <c r="CG1294" t="s">
        <v>120</v>
      </c>
      <c r="CH1294" s="3">
        <v>96950</v>
      </c>
      <c r="CI1294" s="4">
        <v>16.18</v>
      </c>
      <c r="CJ1294" s="4">
        <v>16.18</v>
      </c>
      <c r="CK1294" s="4">
        <v>24.27</v>
      </c>
      <c r="CL1294" s="4">
        <v>24.27</v>
      </c>
      <c r="CM1294" t="s">
        <v>136</v>
      </c>
      <c r="CN1294" t="s">
        <v>191</v>
      </c>
      <c r="CO1294" t="s">
        <v>137</v>
      </c>
      <c r="CQ1294" t="s">
        <v>115</v>
      </c>
      <c r="CR1294" t="s">
        <v>138</v>
      </c>
      <c r="CS1294" t="s">
        <v>139</v>
      </c>
      <c r="CT1294" t="s">
        <v>138</v>
      </c>
      <c r="CU1294" t="s">
        <v>139</v>
      </c>
      <c r="CV1294" t="s">
        <v>138</v>
      </c>
      <c r="CW1294" t="s">
        <v>139</v>
      </c>
      <c r="CX1294" t="s">
        <v>1746</v>
      </c>
      <c r="CY1294" s="10">
        <v>16702877368</v>
      </c>
      <c r="CZ1294" t="s">
        <v>5196</v>
      </c>
      <c r="DA1294" t="s">
        <v>139</v>
      </c>
      <c r="DB1294" t="s">
        <v>138</v>
      </c>
      <c r="DC1294" t="s">
        <v>115</v>
      </c>
      <c r="DD1294" t="s">
        <v>5194</v>
      </c>
      <c r="DE1294" t="s">
        <v>5195</v>
      </c>
      <c r="DG1294" t="s">
        <v>5192</v>
      </c>
      <c r="DH1294" t="s">
        <v>5196</v>
      </c>
    </row>
    <row r="1295" spans="1:112" ht="14.45" customHeight="1" x14ac:dyDescent="0.25">
      <c r="A1295" t="s">
        <v>5681</v>
      </c>
      <c r="B1295" t="s">
        <v>158</v>
      </c>
      <c r="C1295" s="1">
        <v>45637</v>
      </c>
      <c r="D1295" s="1">
        <v>45695</v>
      </c>
      <c r="E1295" t="s">
        <v>210</v>
      </c>
      <c r="F1295" s="1">
        <v>45656</v>
      </c>
      <c r="G1295" t="s">
        <v>115</v>
      </c>
      <c r="H1295" t="s">
        <v>115</v>
      </c>
      <c r="I1295" t="s">
        <v>115</v>
      </c>
      <c r="J1295" t="s">
        <v>3210</v>
      </c>
      <c r="L1295" t="s">
        <v>5682</v>
      </c>
      <c r="M1295" t="s">
        <v>3212</v>
      </c>
      <c r="N1295" t="s">
        <v>119</v>
      </c>
      <c r="O1295" t="s">
        <v>120</v>
      </c>
      <c r="P1295" s="3">
        <v>96950</v>
      </c>
      <c r="Q1295" t="s">
        <v>121</v>
      </c>
      <c r="S1295" s="10">
        <v>16703221558</v>
      </c>
      <c r="U1295" t="s">
        <v>3213</v>
      </c>
      <c r="V1295">
        <v>53249</v>
      </c>
      <c r="W1295" t="s">
        <v>123</v>
      </c>
      <c r="Y1295" t="s">
        <v>3214</v>
      </c>
      <c r="Z1295" t="s">
        <v>3215</v>
      </c>
      <c r="AB1295" t="s">
        <v>295</v>
      </c>
      <c r="AC1295" t="s">
        <v>3211</v>
      </c>
      <c r="AD1295" t="s">
        <v>5683</v>
      </c>
      <c r="AE1295" t="s">
        <v>119</v>
      </c>
      <c r="AF1295" t="s">
        <v>120</v>
      </c>
      <c r="AG1295" s="3">
        <v>96950</v>
      </c>
      <c r="AH1295" t="s">
        <v>121</v>
      </c>
      <c r="AJ1295" s="10">
        <v>16703221558</v>
      </c>
      <c r="AL1295" t="s">
        <v>3216</v>
      </c>
      <c r="BD1295" t="str">
        <f>"53-3032.00"</f>
        <v>53-3032.00</v>
      </c>
      <c r="BE1295" t="s">
        <v>2554</v>
      </c>
      <c r="BF1295" t="s">
        <v>5684</v>
      </c>
      <c r="BG1295" t="s">
        <v>5685</v>
      </c>
      <c r="BH1295">
        <v>6</v>
      </c>
      <c r="BJ1295" s="1">
        <v>45658</v>
      </c>
      <c r="BK1295" s="1">
        <v>46021</v>
      </c>
      <c r="BN1295">
        <v>35</v>
      </c>
      <c r="BO1295">
        <v>0</v>
      </c>
      <c r="BP1295">
        <v>7</v>
      </c>
      <c r="BQ1295">
        <v>7</v>
      </c>
      <c r="BR1295">
        <v>7</v>
      </c>
      <c r="BS1295">
        <v>7</v>
      </c>
      <c r="BT1295">
        <v>7</v>
      </c>
      <c r="BU1295">
        <v>0</v>
      </c>
      <c r="BV1295" t="str">
        <f>"8:00 AM"</f>
        <v>8:00 AM</v>
      </c>
      <c r="BW1295" t="str">
        <f>"3:00 PM"</f>
        <v>3:00 PM</v>
      </c>
      <c r="BX1295" t="s">
        <v>240</v>
      </c>
      <c r="BY1295">
        <v>0</v>
      </c>
      <c r="BZ1295">
        <v>12</v>
      </c>
      <c r="CA1295" t="s">
        <v>115</v>
      </c>
      <c r="CC1295" t="s">
        <v>5686</v>
      </c>
      <c r="CD1295" t="s">
        <v>3211</v>
      </c>
      <c r="CE1295" t="s">
        <v>3212</v>
      </c>
      <c r="CF1295" t="s">
        <v>119</v>
      </c>
      <c r="CG1295" t="s">
        <v>120</v>
      </c>
      <c r="CH1295" s="3">
        <v>96950</v>
      </c>
      <c r="CI1295" s="4">
        <v>11.31</v>
      </c>
      <c r="CJ1295" s="4">
        <v>11.31</v>
      </c>
      <c r="CK1295" s="4">
        <v>16.97</v>
      </c>
      <c r="CL1295" s="4">
        <v>16.97</v>
      </c>
      <c r="CM1295" t="s">
        <v>136</v>
      </c>
      <c r="CN1295" t="s">
        <v>191</v>
      </c>
      <c r="CO1295" t="s">
        <v>137</v>
      </c>
      <c r="CQ1295" t="s">
        <v>115</v>
      </c>
      <c r="CR1295" t="s">
        <v>138</v>
      </c>
      <c r="CS1295" t="s">
        <v>139</v>
      </c>
      <c r="CT1295" t="s">
        <v>138</v>
      </c>
      <c r="CU1295" t="s">
        <v>139</v>
      </c>
      <c r="CV1295" t="s">
        <v>138</v>
      </c>
      <c r="CW1295" t="s">
        <v>139</v>
      </c>
      <c r="CX1295" t="s">
        <v>2086</v>
      </c>
      <c r="CY1295" s="10">
        <v>16703221558</v>
      </c>
      <c r="CZ1295" t="s">
        <v>3216</v>
      </c>
      <c r="DA1295" t="s">
        <v>139</v>
      </c>
      <c r="DB1295" t="s">
        <v>138</v>
      </c>
      <c r="DC1295" t="s">
        <v>115</v>
      </c>
    </row>
    <row r="1296" spans="1:112" ht="14.45" customHeight="1" x14ac:dyDescent="0.25">
      <c r="A1296" t="s">
        <v>7057</v>
      </c>
      <c r="B1296" t="s">
        <v>248</v>
      </c>
      <c r="C1296" s="1">
        <v>45630</v>
      </c>
      <c r="D1296" s="1">
        <v>45695</v>
      </c>
      <c r="E1296" t="s">
        <v>114</v>
      </c>
      <c r="G1296" t="s">
        <v>115</v>
      </c>
      <c r="H1296" t="s">
        <v>115</v>
      </c>
      <c r="I1296" t="s">
        <v>115</v>
      </c>
      <c r="J1296" t="s">
        <v>1633</v>
      </c>
      <c r="L1296" t="s">
        <v>529</v>
      </c>
      <c r="M1296" t="s">
        <v>542</v>
      </c>
      <c r="N1296" t="s">
        <v>128</v>
      </c>
      <c r="O1296" t="s">
        <v>120</v>
      </c>
      <c r="P1296" s="3">
        <v>96950</v>
      </c>
      <c r="Q1296" t="s">
        <v>121</v>
      </c>
      <c r="S1296" s="10">
        <v>16702352883</v>
      </c>
      <c r="T1296">
        <v>0</v>
      </c>
      <c r="U1296" t="s">
        <v>1634</v>
      </c>
      <c r="V1296">
        <v>56132</v>
      </c>
      <c r="W1296" t="s">
        <v>532</v>
      </c>
      <c r="X1296" t="s">
        <v>138</v>
      </c>
      <c r="Y1296" t="s">
        <v>535</v>
      </c>
      <c r="Z1296" t="s">
        <v>1635</v>
      </c>
      <c r="AB1296" t="s">
        <v>516</v>
      </c>
      <c r="AC1296" t="s">
        <v>529</v>
      </c>
      <c r="AD1296" t="s">
        <v>542</v>
      </c>
      <c r="AE1296" t="s">
        <v>128</v>
      </c>
      <c r="AF1296" t="s">
        <v>120</v>
      </c>
      <c r="AG1296" s="3">
        <v>96950</v>
      </c>
      <c r="AH1296" t="s">
        <v>121</v>
      </c>
      <c r="AJ1296" s="10">
        <v>16702352883</v>
      </c>
      <c r="AK1296">
        <v>0</v>
      </c>
      <c r="AL1296" t="s">
        <v>1636</v>
      </c>
      <c r="BD1296" t="str">
        <f>"51-9198.00"</f>
        <v>51-9198.00</v>
      </c>
      <c r="BE1296" t="s">
        <v>2301</v>
      </c>
      <c r="BF1296" t="s">
        <v>7058</v>
      </c>
      <c r="BG1296" t="s">
        <v>4705</v>
      </c>
      <c r="BH1296">
        <v>5</v>
      </c>
      <c r="BI1296">
        <v>5</v>
      </c>
      <c r="BJ1296" s="1">
        <v>45706</v>
      </c>
      <c r="BK1296" s="1">
        <v>46070</v>
      </c>
      <c r="BL1296" s="1">
        <v>45706</v>
      </c>
      <c r="BM1296" s="1">
        <v>46070</v>
      </c>
      <c r="BN1296">
        <v>35</v>
      </c>
      <c r="BO1296">
        <v>0</v>
      </c>
      <c r="BP1296">
        <v>7</v>
      </c>
      <c r="BQ1296">
        <v>7</v>
      </c>
      <c r="BR1296">
        <v>7</v>
      </c>
      <c r="BS1296">
        <v>7</v>
      </c>
      <c r="BT1296">
        <v>7</v>
      </c>
      <c r="BU1296">
        <v>0</v>
      </c>
      <c r="BV1296" t="str">
        <f>"8:00 AM"</f>
        <v>8:00 AM</v>
      </c>
      <c r="BW1296" t="str">
        <f>"4:00 PM"</f>
        <v>4:00 PM</v>
      </c>
      <c r="BX1296" t="s">
        <v>133</v>
      </c>
      <c r="BY1296">
        <v>0</v>
      </c>
      <c r="BZ1296">
        <v>6</v>
      </c>
      <c r="CA1296" t="s">
        <v>115</v>
      </c>
      <c r="CC1296" s="2" t="s">
        <v>7059</v>
      </c>
      <c r="CD1296" t="s">
        <v>529</v>
      </c>
      <c r="CE1296" t="s">
        <v>542</v>
      </c>
      <c r="CF1296" t="s">
        <v>128</v>
      </c>
      <c r="CG1296" t="s">
        <v>120</v>
      </c>
      <c r="CH1296" s="3">
        <v>96950</v>
      </c>
      <c r="CI1296" s="4">
        <v>8.23</v>
      </c>
      <c r="CJ1296" s="4">
        <v>8.23</v>
      </c>
      <c r="CK1296" s="4">
        <v>12.35</v>
      </c>
      <c r="CL1296" s="4">
        <v>12.35</v>
      </c>
      <c r="CM1296" t="s">
        <v>136</v>
      </c>
      <c r="CN1296" t="s">
        <v>191</v>
      </c>
      <c r="CO1296" t="s">
        <v>137</v>
      </c>
      <c r="CQ1296" t="s">
        <v>115</v>
      </c>
      <c r="CR1296" t="s">
        <v>138</v>
      </c>
      <c r="CS1296" t="s">
        <v>139</v>
      </c>
      <c r="CT1296" t="s">
        <v>138</v>
      </c>
      <c r="CU1296" t="s">
        <v>139</v>
      </c>
      <c r="CV1296" t="s">
        <v>138</v>
      </c>
      <c r="CW1296" t="s">
        <v>139</v>
      </c>
      <c r="CX1296" t="s">
        <v>543</v>
      </c>
      <c r="CY1296" s="10">
        <v>16702352883</v>
      </c>
      <c r="CZ1296" t="s">
        <v>1636</v>
      </c>
      <c r="DA1296" t="s">
        <v>331</v>
      </c>
      <c r="DB1296" t="s">
        <v>138</v>
      </c>
      <c r="DC1296" t="s">
        <v>138</v>
      </c>
    </row>
    <row r="1297" spans="1:112" ht="14.45" customHeight="1" x14ac:dyDescent="0.25">
      <c r="A1297" t="s">
        <v>7496</v>
      </c>
      <c r="B1297" t="s">
        <v>248</v>
      </c>
      <c r="C1297" s="1">
        <v>45660</v>
      </c>
      <c r="D1297" s="1">
        <v>45695</v>
      </c>
      <c r="E1297" t="s">
        <v>210</v>
      </c>
      <c r="F1297" s="1">
        <v>45807</v>
      </c>
      <c r="G1297" t="s">
        <v>115</v>
      </c>
      <c r="H1297" t="s">
        <v>115</v>
      </c>
      <c r="I1297" t="s">
        <v>115</v>
      </c>
      <c r="J1297" t="s">
        <v>6039</v>
      </c>
      <c r="K1297" t="s">
        <v>6901</v>
      </c>
      <c r="L1297" t="s">
        <v>6902</v>
      </c>
      <c r="M1297" t="s">
        <v>6903</v>
      </c>
      <c r="N1297" t="s">
        <v>128</v>
      </c>
      <c r="O1297" t="s">
        <v>120</v>
      </c>
      <c r="P1297" s="3">
        <v>96950</v>
      </c>
      <c r="Q1297" t="s">
        <v>121</v>
      </c>
      <c r="S1297" s="10">
        <v>16702346485</v>
      </c>
      <c r="U1297" t="s">
        <v>6041</v>
      </c>
      <c r="V1297">
        <v>812112</v>
      </c>
      <c r="W1297" t="s">
        <v>123</v>
      </c>
      <c r="Y1297" t="s">
        <v>2486</v>
      </c>
      <c r="Z1297" t="s">
        <v>2487</v>
      </c>
      <c r="AA1297" t="s">
        <v>2488</v>
      </c>
      <c r="AB1297" t="s">
        <v>516</v>
      </c>
      <c r="AC1297" t="s">
        <v>6902</v>
      </c>
      <c r="AD1297" t="s">
        <v>6904</v>
      </c>
      <c r="AE1297" t="s">
        <v>128</v>
      </c>
      <c r="AF1297" t="s">
        <v>120</v>
      </c>
      <c r="AG1297" s="3">
        <v>96950</v>
      </c>
      <c r="AH1297" t="s">
        <v>121</v>
      </c>
      <c r="AJ1297" s="10">
        <v>16702346485</v>
      </c>
      <c r="AL1297" t="s">
        <v>6042</v>
      </c>
      <c r="BD1297" t="str">
        <f>"39-5012.00"</f>
        <v>39-5012.00</v>
      </c>
      <c r="BE1297" t="s">
        <v>1772</v>
      </c>
      <c r="BF1297" t="s">
        <v>6905</v>
      </c>
      <c r="BG1297" t="s">
        <v>6906</v>
      </c>
      <c r="BH1297">
        <v>2</v>
      </c>
      <c r="BI1297">
        <v>2</v>
      </c>
      <c r="BJ1297" s="1">
        <v>45809</v>
      </c>
      <c r="BK1297" s="1">
        <v>46173</v>
      </c>
      <c r="BL1297" s="1">
        <v>45809</v>
      </c>
      <c r="BM1297" s="1">
        <v>46173</v>
      </c>
      <c r="BN1297">
        <v>35</v>
      </c>
      <c r="BO1297">
        <v>7</v>
      </c>
      <c r="BP1297">
        <v>0</v>
      </c>
      <c r="BQ1297">
        <v>0</v>
      </c>
      <c r="BR1297">
        <v>7</v>
      </c>
      <c r="BS1297">
        <v>7</v>
      </c>
      <c r="BT1297">
        <v>7</v>
      </c>
      <c r="BU1297">
        <v>7</v>
      </c>
      <c r="BV1297" t="str">
        <f>"11:00 AM"</f>
        <v>11:00 AM</v>
      </c>
      <c r="BW1297" t="str">
        <f>"7:00 PM"</f>
        <v>7:00 PM</v>
      </c>
      <c r="BX1297" t="s">
        <v>133</v>
      </c>
      <c r="BY1297">
        <v>0</v>
      </c>
      <c r="BZ1297">
        <v>12</v>
      </c>
      <c r="CA1297" t="s">
        <v>115</v>
      </c>
      <c r="CC1297" t="s">
        <v>6907</v>
      </c>
      <c r="CD1297" t="s">
        <v>6908</v>
      </c>
      <c r="CE1297" t="s">
        <v>6909</v>
      </c>
      <c r="CF1297" t="s">
        <v>128</v>
      </c>
      <c r="CG1297" t="s">
        <v>120</v>
      </c>
      <c r="CH1297" s="3">
        <v>96950</v>
      </c>
      <c r="CI1297" s="4">
        <v>7.98</v>
      </c>
      <c r="CJ1297" s="4">
        <v>7.98</v>
      </c>
      <c r="CK1297" s="4">
        <v>11.97</v>
      </c>
      <c r="CL1297" s="4">
        <v>11.97</v>
      </c>
      <c r="CM1297" t="s">
        <v>136</v>
      </c>
      <c r="CO1297" t="s">
        <v>137</v>
      </c>
      <c r="CQ1297" t="s">
        <v>115</v>
      </c>
      <c r="CR1297" t="s">
        <v>138</v>
      </c>
      <c r="CS1297" t="s">
        <v>139</v>
      </c>
      <c r="CT1297" t="s">
        <v>138</v>
      </c>
      <c r="CU1297" t="s">
        <v>139</v>
      </c>
      <c r="CV1297" t="s">
        <v>138</v>
      </c>
      <c r="CW1297" t="s">
        <v>139</v>
      </c>
      <c r="CX1297" t="s">
        <v>2493</v>
      </c>
      <c r="CY1297" s="10">
        <v>16702346485</v>
      </c>
      <c r="CZ1297" t="s">
        <v>6042</v>
      </c>
      <c r="DA1297" t="s">
        <v>2494</v>
      </c>
      <c r="DB1297" t="s">
        <v>138</v>
      </c>
      <c r="DC1297" t="s">
        <v>115</v>
      </c>
    </row>
    <row r="1298" spans="1:112" ht="14.45" customHeight="1" x14ac:dyDescent="0.25">
      <c r="A1298" t="s">
        <v>11284</v>
      </c>
      <c r="B1298" t="s">
        <v>248</v>
      </c>
      <c r="C1298" s="1">
        <v>45643</v>
      </c>
      <c r="D1298" s="1">
        <v>45695</v>
      </c>
      <c r="E1298" t="s">
        <v>114</v>
      </c>
      <c r="G1298" t="s">
        <v>115</v>
      </c>
      <c r="H1298" t="s">
        <v>115</v>
      </c>
      <c r="I1298" t="s">
        <v>115</v>
      </c>
      <c r="J1298" t="s">
        <v>2213</v>
      </c>
      <c r="K1298" t="s">
        <v>2214</v>
      </c>
      <c r="L1298" t="s">
        <v>2215</v>
      </c>
      <c r="M1298" t="s">
        <v>2216</v>
      </c>
      <c r="N1298" t="s">
        <v>128</v>
      </c>
      <c r="O1298" t="s">
        <v>120</v>
      </c>
      <c r="P1298" s="3">
        <v>96950</v>
      </c>
      <c r="Q1298" t="s">
        <v>121</v>
      </c>
      <c r="S1298" s="10">
        <v>16702872348</v>
      </c>
      <c r="U1298" t="s">
        <v>2217</v>
      </c>
      <c r="V1298">
        <v>812112</v>
      </c>
      <c r="W1298" t="s">
        <v>123</v>
      </c>
      <c r="Y1298" t="s">
        <v>1710</v>
      </c>
      <c r="Z1298" t="s">
        <v>2218</v>
      </c>
      <c r="AA1298" t="s">
        <v>2219</v>
      </c>
      <c r="AB1298" t="s">
        <v>2220</v>
      </c>
      <c r="AC1298" t="s">
        <v>2215</v>
      </c>
      <c r="AD1298" t="s">
        <v>2216</v>
      </c>
      <c r="AE1298" t="s">
        <v>128</v>
      </c>
      <c r="AF1298" t="s">
        <v>120</v>
      </c>
      <c r="AG1298" s="3">
        <v>96950</v>
      </c>
      <c r="AH1298" t="s">
        <v>121</v>
      </c>
      <c r="AJ1298" s="10">
        <v>16702872348</v>
      </c>
      <c r="AL1298" t="s">
        <v>2221</v>
      </c>
      <c r="BD1298" t="str">
        <f>"39-5012.00"</f>
        <v>39-5012.00</v>
      </c>
      <c r="BE1298" t="s">
        <v>1772</v>
      </c>
      <c r="BF1298" t="s">
        <v>2222</v>
      </c>
      <c r="BG1298" t="s">
        <v>2223</v>
      </c>
      <c r="BH1298">
        <v>2</v>
      </c>
      <c r="BI1298">
        <v>2</v>
      </c>
      <c r="BJ1298" s="1">
        <v>45689</v>
      </c>
      <c r="BK1298" s="1">
        <v>46053</v>
      </c>
      <c r="BL1298" s="1">
        <v>45695</v>
      </c>
      <c r="BM1298" s="1">
        <v>46053</v>
      </c>
      <c r="BN1298">
        <v>40</v>
      </c>
      <c r="BO1298">
        <v>0</v>
      </c>
      <c r="BP1298">
        <v>8</v>
      </c>
      <c r="BQ1298">
        <v>8</v>
      </c>
      <c r="BR1298">
        <v>8</v>
      </c>
      <c r="BS1298">
        <v>8</v>
      </c>
      <c r="BT1298">
        <v>8</v>
      </c>
      <c r="BU1298">
        <v>0</v>
      </c>
      <c r="BV1298" t="str">
        <f>"8:00 AM"</f>
        <v>8:00 AM</v>
      </c>
      <c r="BW1298" t="str">
        <f>"5:00 PM"</f>
        <v>5:00 PM</v>
      </c>
      <c r="BX1298" t="s">
        <v>133</v>
      </c>
      <c r="BY1298">
        <v>6</v>
      </c>
      <c r="BZ1298">
        <v>12</v>
      </c>
      <c r="CA1298" t="s">
        <v>115</v>
      </c>
      <c r="CC1298" t="s">
        <v>11285</v>
      </c>
      <c r="CD1298" t="s">
        <v>2216</v>
      </c>
      <c r="CE1298" t="s">
        <v>2215</v>
      </c>
      <c r="CF1298" t="s">
        <v>128</v>
      </c>
      <c r="CG1298" t="s">
        <v>120</v>
      </c>
      <c r="CH1298" s="3">
        <v>96950</v>
      </c>
      <c r="CI1298" s="4">
        <v>7.98</v>
      </c>
      <c r="CJ1298" s="4">
        <v>7.98</v>
      </c>
      <c r="CK1298" s="4">
        <v>11.97</v>
      </c>
      <c r="CL1298" s="4">
        <v>11.97</v>
      </c>
      <c r="CM1298" t="s">
        <v>136</v>
      </c>
      <c r="CN1298" t="s">
        <v>240</v>
      </c>
      <c r="CO1298" t="s">
        <v>137</v>
      </c>
      <c r="CQ1298" t="s">
        <v>115</v>
      </c>
      <c r="CR1298" t="s">
        <v>138</v>
      </c>
      <c r="CS1298" t="s">
        <v>139</v>
      </c>
      <c r="CT1298" t="s">
        <v>138</v>
      </c>
      <c r="CU1298" t="s">
        <v>138</v>
      </c>
      <c r="CV1298" t="s">
        <v>138</v>
      </c>
      <c r="CW1298" t="s">
        <v>139</v>
      </c>
      <c r="CX1298" t="s">
        <v>2225</v>
      </c>
      <c r="CY1298" s="10">
        <v>16702872348</v>
      </c>
      <c r="CZ1298" t="s">
        <v>2221</v>
      </c>
      <c r="DA1298" t="s">
        <v>417</v>
      </c>
      <c r="DB1298" t="s">
        <v>138</v>
      </c>
      <c r="DC1298" t="s">
        <v>115</v>
      </c>
    </row>
    <row r="1299" spans="1:112" ht="14.45" customHeight="1" x14ac:dyDescent="0.25">
      <c r="A1299" t="s">
        <v>11951</v>
      </c>
      <c r="B1299" t="s">
        <v>248</v>
      </c>
      <c r="C1299" s="1">
        <v>45644</v>
      </c>
      <c r="D1299" s="1">
        <v>45695</v>
      </c>
      <c r="E1299" t="s">
        <v>114</v>
      </c>
      <c r="G1299" t="s">
        <v>115</v>
      </c>
      <c r="H1299" t="s">
        <v>115</v>
      </c>
      <c r="I1299" t="s">
        <v>115</v>
      </c>
      <c r="J1299" t="s">
        <v>3171</v>
      </c>
      <c r="K1299" t="s">
        <v>3172</v>
      </c>
      <c r="L1299" t="s">
        <v>3173</v>
      </c>
      <c r="M1299" t="s">
        <v>3174</v>
      </c>
      <c r="N1299" t="s">
        <v>128</v>
      </c>
      <c r="O1299" t="s">
        <v>120</v>
      </c>
      <c r="P1299" s="3">
        <v>96950</v>
      </c>
      <c r="Q1299" t="s">
        <v>121</v>
      </c>
      <c r="R1299" t="s">
        <v>139</v>
      </c>
      <c r="S1299" s="10">
        <v>16702355009</v>
      </c>
      <c r="U1299" t="s">
        <v>3175</v>
      </c>
      <c r="V1299">
        <v>561320</v>
      </c>
      <c r="W1299" t="s">
        <v>532</v>
      </c>
      <c r="X1299" t="s">
        <v>138</v>
      </c>
      <c r="Y1299" t="s">
        <v>1350</v>
      </c>
      <c r="Z1299" t="s">
        <v>1351</v>
      </c>
      <c r="AA1299" t="s">
        <v>1352</v>
      </c>
      <c r="AB1299" t="s">
        <v>1191</v>
      </c>
      <c r="AC1299" t="s">
        <v>6426</v>
      </c>
      <c r="AD1299" t="s">
        <v>3174</v>
      </c>
      <c r="AE1299" t="s">
        <v>128</v>
      </c>
      <c r="AF1299" t="s">
        <v>120</v>
      </c>
      <c r="AG1299" s="3">
        <v>96950</v>
      </c>
      <c r="AH1299" t="s">
        <v>121</v>
      </c>
      <c r="AJ1299" s="10">
        <v>16702355009</v>
      </c>
      <c r="AL1299" t="s">
        <v>3176</v>
      </c>
      <c r="BD1299" t="str">
        <f>"37-2011.00"</f>
        <v>37-2011.00</v>
      </c>
      <c r="BE1299" t="s">
        <v>1133</v>
      </c>
      <c r="BF1299" t="s">
        <v>3177</v>
      </c>
      <c r="BG1299" t="s">
        <v>3178</v>
      </c>
      <c r="BH1299">
        <v>10</v>
      </c>
      <c r="BI1299">
        <v>10</v>
      </c>
      <c r="BJ1299" s="1">
        <v>45658</v>
      </c>
      <c r="BK1299" s="1">
        <v>46022</v>
      </c>
      <c r="BL1299" s="1">
        <v>45695</v>
      </c>
      <c r="BM1299" s="1">
        <v>46022</v>
      </c>
      <c r="BN1299">
        <v>35</v>
      </c>
      <c r="BO1299">
        <v>0</v>
      </c>
      <c r="BP1299">
        <v>7</v>
      </c>
      <c r="BQ1299">
        <v>7</v>
      </c>
      <c r="BR1299">
        <v>7</v>
      </c>
      <c r="BS1299">
        <v>7</v>
      </c>
      <c r="BT1299">
        <v>7</v>
      </c>
      <c r="BU1299">
        <v>0</v>
      </c>
      <c r="BV1299" t="str">
        <f>"8:00 AM"</f>
        <v>8:00 AM</v>
      </c>
      <c r="BW1299" t="str">
        <f>"4:00 PM"</f>
        <v>4:00 PM</v>
      </c>
      <c r="BX1299" t="s">
        <v>240</v>
      </c>
      <c r="BY1299">
        <v>0</v>
      </c>
      <c r="BZ1299">
        <v>12</v>
      </c>
      <c r="CA1299" t="s">
        <v>115</v>
      </c>
      <c r="CC1299" s="2" t="s">
        <v>11952</v>
      </c>
      <c r="CD1299" t="s">
        <v>11953</v>
      </c>
      <c r="CE1299" t="s">
        <v>11954</v>
      </c>
      <c r="CF1299" t="s">
        <v>128</v>
      </c>
      <c r="CG1299" t="s">
        <v>120</v>
      </c>
      <c r="CH1299" s="3">
        <v>96950</v>
      </c>
      <c r="CI1299" s="4">
        <v>8.2899999999999991</v>
      </c>
      <c r="CJ1299" s="4">
        <v>8.2899999999999991</v>
      </c>
      <c r="CK1299" s="4">
        <v>12.44</v>
      </c>
      <c r="CL1299" s="4">
        <v>12.44</v>
      </c>
      <c r="CM1299" t="s">
        <v>136</v>
      </c>
      <c r="CN1299" t="s">
        <v>3180</v>
      </c>
      <c r="CO1299" t="s">
        <v>137</v>
      </c>
      <c r="CQ1299" t="s">
        <v>115</v>
      </c>
      <c r="CR1299" t="s">
        <v>138</v>
      </c>
      <c r="CS1299" t="s">
        <v>139</v>
      </c>
      <c r="CT1299" t="s">
        <v>138</v>
      </c>
      <c r="CU1299" t="s">
        <v>139</v>
      </c>
      <c r="CV1299" t="s">
        <v>138</v>
      </c>
      <c r="CW1299" t="s">
        <v>139</v>
      </c>
      <c r="CX1299" t="s">
        <v>3181</v>
      </c>
      <c r="CY1299" s="10">
        <v>16702355009</v>
      </c>
      <c r="CZ1299" t="s">
        <v>3176</v>
      </c>
      <c r="DA1299" t="s">
        <v>139</v>
      </c>
      <c r="DB1299" t="s">
        <v>138</v>
      </c>
      <c r="DC1299" t="s">
        <v>138</v>
      </c>
    </row>
    <row r="1300" spans="1:112" ht="14.45" customHeight="1" x14ac:dyDescent="0.25">
      <c r="A1300" t="s">
        <v>12985</v>
      </c>
      <c r="B1300" t="s">
        <v>158</v>
      </c>
      <c r="C1300" s="1">
        <v>45635</v>
      </c>
      <c r="D1300" s="1">
        <v>45695</v>
      </c>
      <c r="E1300" t="s">
        <v>210</v>
      </c>
      <c r="F1300" s="1">
        <v>45807</v>
      </c>
      <c r="G1300" t="s">
        <v>115</v>
      </c>
      <c r="H1300" t="s">
        <v>115</v>
      </c>
      <c r="I1300" t="s">
        <v>115</v>
      </c>
      <c r="J1300" t="s">
        <v>2415</v>
      </c>
      <c r="L1300" t="s">
        <v>2416</v>
      </c>
      <c r="N1300" t="s">
        <v>128</v>
      </c>
      <c r="O1300" t="s">
        <v>120</v>
      </c>
      <c r="P1300" s="3">
        <v>96950</v>
      </c>
      <c r="Q1300" t="s">
        <v>121</v>
      </c>
      <c r="R1300" t="s">
        <v>439</v>
      </c>
      <c r="S1300" s="10">
        <v>16702877742</v>
      </c>
      <c r="U1300" t="s">
        <v>2417</v>
      </c>
      <c r="V1300">
        <v>812112</v>
      </c>
      <c r="W1300" t="s">
        <v>123</v>
      </c>
      <c r="Y1300" t="s">
        <v>2418</v>
      </c>
      <c r="Z1300" t="s">
        <v>2419</v>
      </c>
      <c r="AA1300" t="s">
        <v>2420</v>
      </c>
      <c r="AB1300" t="s">
        <v>277</v>
      </c>
      <c r="AC1300" t="s">
        <v>2416</v>
      </c>
      <c r="AE1300" t="s">
        <v>128</v>
      </c>
      <c r="AF1300" t="s">
        <v>120</v>
      </c>
      <c r="AG1300" s="3">
        <v>96950</v>
      </c>
      <c r="AH1300" t="s">
        <v>121</v>
      </c>
      <c r="AI1300" t="s">
        <v>439</v>
      </c>
      <c r="AJ1300" s="10">
        <v>16702877742</v>
      </c>
      <c r="AL1300" t="s">
        <v>2421</v>
      </c>
      <c r="BD1300" t="str">
        <f>"39-5012.00"</f>
        <v>39-5012.00</v>
      </c>
      <c r="BE1300" t="s">
        <v>1772</v>
      </c>
      <c r="BF1300" t="s">
        <v>2422</v>
      </c>
      <c r="BG1300" t="s">
        <v>2423</v>
      </c>
      <c r="BH1300">
        <v>3</v>
      </c>
      <c r="BJ1300" s="1">
        <v>45809</v>
      </c>
      <c r="BK1300" s="1">
        <v>46173</v>
      </c>
      <c r="BN1300">
        <v>35</v>
      </c>
      <c r="BO1300">
        <v>5</v>
      </c>
      <c r="BP1300">
        <v>6</v>
      </c>
      <c r="BQ1300">
        <v>6</v>
      </c>
      <c r="BR1300">
        <v>0</v>
      </c>
      <c r="BS1300">
        <v>6</v>
      </c>
      <c r="BT1300">
        <v>6</v>
      </c>
      <c r="BU1300">
        <v>6</v>
      </c>
      <c r="BV1300" t="str">
        <f>"10:00 AM"</f>
        <v>10:00 AM</v>
      </c>
      <c r="BW1300" t="str">
        <f>"5:00 PM"</f>
        <v>5:00 PM</v>
      </c>
      <c r="BX1300" t="s">
        <v>240</v>
      </c>
      <c r="BY1300">
        <v>0</v>
      </c>
      <c r="BZ1300">
        <v>6</v>
      </c>
      <c r="CA1300" t="s">
        <v>115</v>
      </c>
      <c r="CC1300" t="s">
        <v>449</v>
      </c>
      <c r="CD1300" t="s">
        <v>512</v>
      </c>
      <c r="CF1300" t="s">
        <v>128</v>
      </c>
      <c r="CG1300" t="s">
        <v>120</v>
      </c>
      <c r="CH1300" s="3">
        <v>96950</v>
      </c>
      <c r="CI1300" s="4">
        <v>7.98</v>
      </c>
      <c r="CJ1300" s="4">
        <v>7.98</v>
      </c>
      <c r="CK1300" s="4">
        <v>11.97</v>
      </c>
      <c r="CL1300" s="4">
        <v>11.97</v>
      </c>
      <c r="CM1300" t="s">
        <v>136</v>
      </c>
      <c r="CN1300" t="s">
        <v>449</v>
      </c>
      <c r="CO1300" t="s">
        <v>137</v>
      </c>
      <c r="CQ1300" t="s">
        <v>115</v>
      </c>
      <c r="CR1300" t="s">
        <v>138</v>
      </c>
      <c r="CS1300" t="s">
        <v>139</v>
      </c>
      <c r="CT1300" t="s">
        <v>138</v>
      </c>
      <c r="CU1300" t="s">
        <v>139</v>
      </c>
      <c r="CV1300" t="s">
        <v>138</v>
      </c>
      <c r="CW1300" t="s">
        <v>139</v>
      </c>
      <c r="CX1300" t="s">
        <v>450</v>
      </c>
      <c r="CY1300" s="10">
        <v>16702877742</v>
      </c>
      <c r="CZ1300" t="s">
        <v>2421</v>
      </c>
      <c r="DA1300" t="s">
        <v>208</v>
      </c>
      <c r="DB1300" t="s">
        <v>138</v>
      </c>
      <c r="DC1300" t="s">
        <v>115</v>
      </c>
    </row>
    <row r="1301" spans="1:112" ht="14.45" customHeight="1" x14ac:dyDescent="0.25">
      <c r="A1301" t="s">
        <v>12999</v>
      </c>
      <c r="B1301" t="s">
        <v>248</v>
      </c>
      <c r="C1301" s="1">
        <v>45629</v>
      </c>
      <c r="D1301" s="1">
        <v>45695</v>
      </c>
      <c r="E1301" t="s">
        <v>114</v>
      </c>
      <c r="G1301" t="s">
        <v>138</v>
      </c>
      <c r="H1301" t="s">
        <v>115</v>
      </c>
      <c r="I1301" t="s">
        <v>115</v>
      </c>
      <c r="J1301" t="s">
        <v>13000</v>
      </c>
      <c r="K1301" t="s">
        <v>13001</v>
      </c>
      <c r="L1301" t="s">
        <v>13002</v>
      </c>
      <c r="N1301" t="s">
        <v>119</v>
      </c>
      <c r="O1301" t="s">
        <v>120</v>
      </c>
      <c r="P1301" s="3">
        <v>96950</v>
      </c>
      <c r="Q1301" t="s">
        <v>121</v>
      </c>
      <c r="S1301" s="10">
        <v>16702340898</v>
      </c>
      <c r="U1301" t="s">
        <v>13003</v>
      </c>
      <c r="V1301">
        <v>6244</v>
      </c>
      <c r="W1301" t="s">
        <v>123</v>
      </c>
      <c r="Y1301" t="s">
        <v>13004</v>
      </c>
      <c r="Z1301" t="s">
        <v>13005</v>
      </c>
      <c r="AA1301" t="s">
        <v>13006</v>
      </c>
      <c r="AB1301" t="s">
        <v>13007</v>
      </c>
      <c r="AC1301" t="s">
        <v>13002</v>
      </c>
      <c r="AE1301" t="s">
        <v>119</v>
      </c>
      <c r="AF1301" t="s">
        <v>120</v>
      </c>
      <c r="AG1301" s="3">
        <v>96950</v>
      </c>
      <c r="AH1301" t="s">
        <v>121</v>
      </c>
      <c r="AJ1301" s="10">
        <v>16702340898</v>
      </c>
      <c r="AL1301" t="s">
        <v>8518</v>
      </c>
      <c r="BD1301" t="str">
        <f>"39-9011.00"</f>
        <v>39-9011.00</v>
      </c>
      <c r="BE1301" t="s">
        <v>538</v>
      </c>
      <c r="BF1301" t="s">
        <v>13008</v>
      </c>
      <c r="BG1301" t="s">
        <v>10318</v>
      </c>
      <c r="BH1301">
        <v>6</v>
      </c>
      <c r="BI1301">
        <v>6</v>
      </c>
      <c r="BJ1301" s="1">
        <v>45659</v>
      </c>
      <c r="BK1301" s="1">
        <v>46753</v>
      </c>
      <c r="BL1301" s="1">
        <v>45695</v>
      </c>
      <c r="BM1301" s="1">
        <v>46753</v>
      </c>
      <c r="BN1301">
        <v>35</v>
      </c>
      <c r="BO1301">
        <v>0</v>
      </c>
      <c r="BP1301">
        <v>7</v>
      </c>
      <c r="BQ1301">
        <v>7</v>
      </c>
      <c r="BR1301">
        <v>7</v>
      </c>
      <c r="BS1301">
        <v>7</v>
      </c>
      <c r="BT1301">
        <v>7</v>
      </c>
      <c r="BU1301">
        <v>0</v>
      </c>
      <c r="BV1301" t="str">
        <f>"8:00 AM"</f>
        <v>8:00 AM</v>
      </c>
      <c r="BW1301" t="str">
        <f>"3:00 PM"</f>
        <v>3:00 PM</v>
      </c>
      <c r="BX1301" t="s">
        <v>133</v>
      </c>
      <c r="BY1301">
        <v>3</v>
      </c>
      <c r="BZ1301">
        <v>12</v>
      </c>
      <c r="CA1301" t="s">
        <v>115</v>
      </c>
      <c r="CC1301" s="2" t="s">
        <v>13009</v>
      </c>
      <c r="CD1301" t="s">
        <v>13010</v>
      </c>
      <c r="CF1301" t="s">
        <v>119</v>
      </c>
      <c r="CG1301" t="s">
        <v>120</v>
      </c>
      <c r="CH1301" s="3">
        <v>96950</v>
      </c>
      <c r="CI1301" s="4">
        <v>7.81</v>
      </c>
      <c r="CJ1301" s="4">
        <v>7.81</v>
      </c>
      <c r="CK1301" s="4">
        <v>0</v>
      </c>
      <c r="CL1301" s="4">
        <v>0</v>
      </c>
      <c r="CM1301" t="s">
        <v>136</v>
      </c>
      <c r="CN1301" t="s">
        <v>240</v>
      </c>
      <c r="CO1301" t="s">
        <v>137</v>
      </c>
      <c r="CQ1301" t="s">
        <v>115</v>
      </c>
      <c r="CR1301" t="s">
        <v>138</v>
      </c>
      <c r="CS1301" t="s">
        <v>139</v>
      </c>
      <c r="CT1301" t="s">
        <v>139</v>
      </c>
      <c r="CU1301" t="s">
        <v>139</v>
      </c>
      <c r="CV1301" t="s">
        <v>138</v>
      </c>
      <c r="CW1301" t="s">
        <v>139</v>
      </c>
      <c r="CX1301" t="s">
        <v>13011</v>
      </c>
      <c r="CY1301" s="10">
        <v>16702340898</v>
      </c>
      <c r="CZ1301" t="s">
        <v>8518</v>
      </c>
      <c r="DA1301" t="s">
        <v>139</v>
      </c>
      <c r="DB1301" t="s">
        <v>138</v>
      </c>
      <c r="DC1301" t="s">
        <v>115</v>
      </c>
    </row>
    <row r="1302" spans="1:112" ht="14.45" customHeight="1" x14ac:dyDescent="0.25">
      <c r="A1302" t="s">
        <v>2226</v>
      </c>
      <c r="B1302" t="s">
        <v>142</v>
      </c>
      <c r="C1302" s="1">
        <v>45688</v>
      </c>
      <c r="D1302" s="1">
        <v>45698</v>
      </c>
      <c r="E1302" t="s">
        <v>114</v>
      </c>
      <c r="G1302" t="s">
        <v>115</v>
      </c>
      <c r="H1302" t="s">
        <v>115</v>
      </c>
      <c r="I1302" t="s">
        <v>115</v>
      </c>
      <c r="J1302" t="s">
        <v>318</v>
      </c>
      <c r="K1302" t="s">
        <v>319</v>
      </c>
      <c r="L1302" t="s">
        <v>320</v>
      </c>
      <c r="M1302" t="s">
        <v>321</v>
      </c>
      <c r="N1302" t="s">
        <v>128</v>
      </c>
      <c r="O1302" t="s">
        <v>120</v>
      </c>
      <c r="P1302" s="3">
        <v>96950</v>
      </c>
      <c r="Q1302" t="s">
        <v>121</v>
      </c>
      <c r="S1302" s="10">
        <v>16702336927</v>
      </c>
      <c r="U1302" t="s">
        <v>322</v>
      </c>
      <c r="V1302">
        <v>23622</v>
      </c>
      <c r="W1302" t="s">
        <v>123</v>
      </c>
      <c r="Y1302" t="s">
        <v>323</v>
      </c>
      <c r="Z1302" t="s">
        <v>324</v>
      </c>
      <c r="AA1302" t="s">
        <v>325</v>
      </c>
      <c r="AB1302" t="s">
        <v>126</v>
      </c>
      <c r="AC1302" t="s">
        <v>320</v>
      </c>
      <c r="AD1302" t="s">
        <v>321</v>
      </c>
      <c r="AE1302" t="s">
        <v>128</v>
      </c>
      <c r="AF1302" t="s">
        <v>120</v>
      </c>
      <c r="AG1302" s="3">
        <v>96950</v>
      </c>
      <c r="AH1302" t="s">
        <v>121</v>
      </c>
      <c r="AJ1302" s="10">
        <v>16702336927</v>
      </c>
      <c r="AL1302" t="s">
        <v>326</v>
      </c>
      <c r="BD1302" t="str">
        <f>"17-3011.00"</f>
        <v>17-3011.00</v>
      </c>
      <c r="BE1302" t="s">
        <v>1408</v>
      </c>
      <c r="BF1302" t="s">
        <v>1409</v>
      </c>
      <c r="BG1302" t="s">
        <v>1410</v>
      </c>
      <c r="BH1302">
        <v>3</v>
      </c>
      <c r="BJ1302" s="1">
        <v>45809</v>
      </c>
      <c r="BK1302" s="1">
        <v>46173</v>
      </c>
      <c r="BN1302">
        <v>40</v>
      </c>
      <c r="BO1302">
        <v>0</v>
      </c>
      <c r="BP1302">
        <v>8</v>
      </c>
      <c r="BQ1302">
        <v>8</v>
      </c>
      <c r="BR1302">
        <v>8</v>
      </c>
      <c r="BS1302">
        <v>8</v>
      </c>
      <c r="BT1302">
        <v>8</v>
      </c>
      <c r="BU1302">
        <v>0</v>
      </c>
      <c r="BV1302" t="str">
        <f>"8:00 AM"</f>
        <v>8:00 AM</v>
      </c>
      <c r="BW1302" t="str">
        <f>"5:00 PM"</f>
        <v>5:00 PM</v>
      </c>
      <c r="BX1302" t="s">
        <v>189</v>
      </c>
      <c r="BY1302">
        <v>0</v>
      </c>
      <c r="BZ1302">
        <v>24</v>
      </c>
      <c r="CA1302" t="s">
        <v>115</v>
      </c>
      <c r="CC1302" s="2" t="s">
        <v>2227</v>
      </c>
      <c r="CD1302" t="s">
        <v>1412</v>
      </c>
      <c r="CF1302" t="s">
        <v>128</v>
      </c>
      <c r="CG1302" t="s">
        <v>120</v>
      </c>
      <c r="CH1302" s="3">
        <v>96950</v>
      </c>
      <c r="CI1302" s="4">
        <v>16.18</v>
      </c>
      <c r="CJ1302" s="4">
        <v>16.18</v>
      </c>
      <c r="CK1302" s="4">
        <v>0</v>
      </c>
      <c r="CL1302" s="4">
        <v>0</v>
      </c>
      <c r="CM1302" t="s">
        <v>136</v>
      </c>
      <c r="CN1302" t="s">
        <v>331</v>
      </c>
      <c r="CO1302" t="s">
        <v>137</v>
      </c>
      <c r="CQ1302" t="s">
        <v>115</v>
      </c>
      <c r="CR1302" t="s">
        <v>138</v>
      </c>
      <c r="CS1302" t="s">
        <v>139</v>
      </c>
      <c r="CT1302" t="s">
        <v>139</v>
      </c>
      <c r="CU1302" t="s">
        <v>139</v>
      </c>
      <c r="CV1302" t="s">
        <v>138</v>
      </c>
      <c r="CW1302" t="s">
        <v>139</v>
      </c>
      <c r="CX1302" t="s">
        <v>2228</v>
      </c>
      <c r="CY1302" s="10">
        <v>16702336927</v>
      </c>
      <c r="CZ1302" t="s">
        <v>326</v>
      </c>
      <c r="DA1302" t="s">
        <v>331</v>
      </c>
      <c r="DB1302" t="s">
        <v>138</v>
      </c>
      <c r="DC1302" t="s">
        <v>115</v>
      </c>
    </row>
    <row r="1303" spans="1:112" ht="14.45" customHeight="1" x14ac:dyDescent="0.25">
      <c r="A1303" t="s">
        <v>3148</v>
      </c>
      <c r="B1303" t="s">
        <v>142</v>
      </c>
      <c r="C1303" s="1">
        <v>45692</v>
      </c>
      <c r="D1303" s="1">
        <v>45698</v>
      </c>
      <c r="E1303" t="s">
        <v>114</v>
      </c>
      <c r="G1303" t="s">
        <v>115</v>
      </c>
      <c r="H1303" t="s">
        <v>115</v>
      </c>
      <c r="I1303" t="s">
        <v>115</v>
      </c>
      <c r="J1303" t="s">
        <v>2200</v>
      </c>
      <c r="L1303" t="s">
        <v>2201</v>
      </c>
      <c r="N1303" t="s">
        <v>128</v>
      </c>
      <c r="O1303" t="s">
        <v>120</v>
      </c>
      <c r="P1303" s="3">
        <v>96950</v>
      </c>
      <c r="Q1303" t="s">
        <v>121</v>
      </c>
      <c r="S1303" s="10">
        <v>16702886108</v>
      </c>
      <c r="U1303" t="s">
        <v>2202</v>
      </c>
      <c r="V1303">
        <v>23622</v>
      </c>
      <c r="W1303" t="s">
        <v>123</v>
      </c>
      <c r="Y1303" t="s">
        <v>632</v>
      </c>
      <c r="Z1303" t="s">
        <v>2203</v>
      </c>
      <c r="AB1303" t="s">
        <v>126</v>
      </c>
      <c r="AC1303" t="s">
        <v>2204</v>
      </c>
      <c r="AE1303" t="s">
        <v>128</v>
      </c>
      <c r="AF1303" t="s">
        <v>120</v>
      </c>
      <c r="AG1303" s="3">
        <v>96950</v>
      </c>
      <c r="AH1303" t="s">
        <v>121</v>
      </c>
      <c r="AJ1303" s="10">
        <v>16702886108</v>
      </c>
      <c r="AL1303" t="s">
        <v>2205</v>
      </c>
      <c r="BD1303" t="str">
        <f>"49-9071.00"</f>
        <v>49-9071.00</v>
      </c>
      <c r="BE1303" t="s">
        <v>169</v>
      </c>
      <c r="BF1303" t="s">
        <v>3149</v>
      </c>
      <c r="BG1303" t="s">
        <v>3150</v>
      </c>
      <c r="BH1303">
        <v>20</v>
      </c>
      <c r="BJ1303" s="1">
        <v>45930</v>
      </c>
      <c r="BK1303" s="1">
        <v>46294</v>
      </c>
      <c r="BN1303">
        <v>40</v>
      </c>
      <c r="BO1303">
        <v>0</v>
      </c>
      <c r="BP1303">
        <v>8</v>
      </c>
      <c r="BQ1303">
        <v>8</v>
      </c>
      <c r="BR1303">
        <v>8</v>
      </c>
      <c r="BS1303">
        <v>8</v>
      </c>
      <c r="BT1303">
        <v>8</v>
      </c>
      <c r="BU1303">
        <v>0</v>
      </c>
      <c r="BV1303" t="str">
        <f>"8:00 AM"</f>
        <v>8:00 AM</v>
      </c>
      <c r="BW1303" t="str">
        <f>"5:00 PM"</f>
        <v>5:00 PM</v>
      </c>
      <c r="BX1303" t="s">
        <v>133</v>
      </c>
      <c r="BY1303">
        <v>0</v>
      </c>
      <c r="BZ1303">
        <v>24</v>
      </c>
      <c r="CA1303" t="s">
        <v>115</v>
      </c>
      <c r="CC1303" t="s">
        <v>3151</v>
      </c>
      <c r="CD1303" t="s">
        <v>2208</v>
      </c>
      <c r="CF1303" t="s">
        <v>128</v>
      </c>
      <c r="CG1303" t="s">
        <v>120</v>
      </c>
      <c r="CH1303" s="3">
        <v>96950</v>
      </c>
      <c r="CI1303" s="4">
        <v>9.75</v>
      </c>
      <c r="CJ1303" s="4">
        <v>9.75</v>
      </c>
      <c r="CK1303" s="4">
        <v>14.63</v>
      </c>
      <c r="CL1303" s="4">
        <v>14.63</v>
      </c>
      <c r="CM1303" t="s">
        <v>136</v>
      </c>
      <c r="CN1303" t="s">
        <v>139</v>
      </c>
      <c r="CO1303" t="s">
        <v>137</v>
      </c>
      <c r="CQ1303" t="s">
        <v>115</v>
      </c>
      <c r="CR1303" t="s">
        <v>138</v>
      </c>
      <c r="CS1303" t="s">
        <v>138</v>
      </c>
      <c r="CT1303" t="s">
        <v>138</v>
      </c>
      <c r="CU1303" t="s">
        <v>139</v>
      </c>
      <c r="CV1303" t="s">
        <v>138</v>
      </c>
      <c r="CW1303" t="s">
        <v>138</v>
      </c>
      <c r="CX1303" t="s">
        <v>3152</v>
      </c>
      <c r="CY1303" s="10">
        <v>16702886108</v>
      </c>
      <c r="CZ1303" t="s">
        <v>2205</v>
      </c>
      <c r="DA1303" t="s">
        <v>139</v>
      </c>
      <c r="DB1303" t="s">
        <v>138</v>
      </c>
      <c r="DC1303" t="s">
        <v>115</v>
      </c>
      <c r="DD1303" t="s">
        <v>632</v>
      </c>
      <c r="DE1303" t="s">
        <v>2203</v>
      </c>
      <c r="DG1303" t="s">
        <v>2211</v>
      </c>
      <c r="DH1303" t="s">
        <v>2205</v>
      </c>
    </row>
    <row r="1304" spans="1:112" ht="14.45" customHeight="1" x14ac:dyDescent="0.25">
      <c r="A1304" t="s">
        <v>3735</v>
      </c>
      <c r="B1304" t="s">
        <v>158</v>
      </c>
      <c r="C1304" s="1">
        <v>45665</v>
      </c>
      <c r="D1304" s="1">
        <v>45698</v>
      </c>
      <c r="E1304" t="s">
        <v>210</v>
      </c>
      <c r="F1304" s="1">
        <v>45807</v>
      </c>
      <c r="G1304" t="s">
        <v>115</v>
      </c>
      <c r="H1304" t="s">
        <v>115</v>
      </c>
      <c r="I1304" t="s">
        <v>115</v>
      </c>
      <c r="J1304" t="s">
        <v>1501</v>
      </c>
      <c r="L1304" t="s">
        <v>1502</v>
      </c>
      <c r="N1304" t="s">
        <v>290</v>
      </c>
      <c r="O1304" t="s">
        <v>120</v>
      </c>
      <c r="P1304" s="3">
        <v>96952</v>
      </c>
      <c r="Q1304" t="s">
        <v>121</v>
      </c>
      <c r="S1304" s="10">
        <v>16704330422</v>
      </c>
      <c r="U1304" t="s">
        <v>1503</v>
      </c>
      <c r="V1304">
        <v>212312</v>
      </c>
      <c r="W1304" t="s">
        <v>123</v>
      </c>
      <c r="Y1304" t="s">
        <v>1504</v>
      </c>
      <c r="Z1304" t="s">
        <v>1505</v>
      </c>
      <c r="AA1304" t="s">
        <v>1506</v>
      </c>
      <c r="AB1304" t="s">
        <v>443</v>
      </c>
      <c r="AC1304" t="s">
        <v>1502</v>
      </c>
      <c r="AE1304" t="s">
        <v>290</v>
      </c>
      <c r="AF1304" t="s">
        <v>120</v>
      </c>
      <c r="AG1304" s="3">
        <v>96952</v>
      </c>
      <c r="AH1304" t="s">
        <v>121</v>
      </c>
      <c r="AJ1304" s="10">
        <v>16704330422</v>
      </c>
      <c r="AL1304" t="s">
        <v>1507</v>
      </c>
      <c r="BD1304" t="str">
        <f>"49-3042.00"</f>
        <v>49-3042.00</v>
      </c>
      <c r="BE1304" t="s">
        <v>1508</v>
      </c>
      <c r="BF1304" t="s">
        <v>1509</v>
      </c>
      <c r="BG1304" t="s">
        <v>1510</v>
      </c>
      <c r="BH1304">
        <v>2</v>
      </c>
      <c r="BJ1304" s="1">
        <v>45809</v>
      </c>
      <c r="BK1304" s="1">
        <v>46173</v>
      </c>
      <c r="BN1304">
        <v>40</v>
      </c>
      <c r="BO1304">
        <v>0</v>
      </c>
      <c r="BP1304">
        <v>8</v>
      </c>
      <c r="BQ1304">
        <v>8</v>
      </c>
      <c r="BR1304">
        <v>8</v>
      </c>
      <c r="BS1304">
        <v>8</v>
      </c>
      <c r="BT1304">
        <v>8</v>
      </c>
      <c r="BU1304">
        <v>0</v>
      </c>
      <c r="BV1304" t="str">
        <f>"7:30 AM"</f>
        <v>7:30 AM</v>
      </c>
      <c r="BW1304" t="str">
        <f>"4:30 PM"</f>
        <v>4:30 PM</v>
      </c>
      <c r="BX1304" t="s">
        <v>240</v>
      </c>
      <c r="BY1304">
        <v>0</v>
      </c>
      <c r="BZ1304">
        <v>24</v>
      </c>
      <c r="CA1304" t="s">
        <v>115</v>
      </c>
      <c r="CC1304" t="s">
        <v>3736</v>
      </c>
      <c r="CD1304" t="s">
        <v>1502</v>
      </c>
      <c r="CF1304" t="s">
        <v>290</v>
      </c>
      <c r="CG1304" t="s">
        <v>120</v>
      </c>
      <c r="CH1304" s="3">
        <v>96952</v>
      </c>
      <c r="CI1304" s="4">
        <v>12.5</v>
      </c>
      <c r="CJ1304" s="4">
        <v>13.5</v>
      </c>
      <c r="CK1304" s="4">
        <v>18.75</v>
      </c>
      <c r="CL1304" s="4">
        <v>20.25</v>
      </c>
      <c r="CM1304" t="s">
        <v>136</v>
      </c>
      <c r="CN1304" t="s">
        <v>1512</v>
      </c>
      <c r="CO1304" t="s">
        <v>173</v>
      </c>
      <c r="CQ1304" t="s">
        <v>115</v>
      </c>
      <c r="CR1304" t="s">
        <v>138</v>
      </c>
      <c r="CS1304" t="s">
        <v>138</v>
      </c>
      <c r="CT1304" t="s">
        <v>138</v>
      </c>
      <c r="CU1304" t="s">
        <v>139</v>
      </c>
      <c r="CV1304" t="s">
        <v>138</v>
      </c>
      <c r="CW1304" t="s">
        <v>138</v>
      </c>
      <c r="CX1304" t="s">
        <v>3265</v>
      </c>
      <c r="CY1304" s="10">
        <v>16704330422</v>
      </c>
      <c r="CZ1304" t="s">
        <v>1507</v>
      </c>
      <c r="DA1304" t="s">
        <v>139</v>
      </c>
      <c r="DB1304" t="s">
        <v>138</v>
      </c>
      <c r="DC1304" t="s">
        <v>115</v>
      </c>
    </row>
    <row r="1305" spans="1:112" ht="14.45" customHeight="1" x14ac:dyDescent="0.25">
      <c r="A1305" t="s">
        <v>5145</v>
      </c>
      <c r="B1305" t="s">
        <v>113</v>
      </c>
      <c r="C1305" s="1">
        <v>45643</v>
      </c>
      <c r="D1305" s="1">
        <v>45698</v>
      </c>
      <c r="E1305" t="s">
        <v>114</v>
      </c>
      <c r="G1305" t="s">
        <v>115</v>
      </c>
      <c r="H1305" t="s">
        <v>115</v>
      </c>
      <c r="I1305" t="s">
        <v>115</v>
      </c>
      <c r="J1305" t="s">
        <v>1451</v>
      </c>
      <c r="K1305" t="s">
        <v>1452</v>
      </c>
      <c r="L1305" t="s">
        <v>1453</v>
      </c>
      <c r="N1305" t="s">
        <v>119</v>
      </c>
      <c r="O1305" t="s">
        <v>120</v>
      </c>
      <c r="P1305" s="3">
        <v>96950</v>
      </c>
      <c r="Q1305" t="s">
        <v>121</v>
      </c>
      <c r="S1305" s="10">
        <v>16702344010</v>
      </c>
      <c r="U1305" t="s">
        <v>1454</v>
      </c>
      <c r="V1305">
        <v>561320</v>
      </c>
      <c r="W1305" t="s">
        <v>123</v>
      </c>
      <c r="Y1305" t="s">
        <v>1455</v>
      </c>
      <c r="Z1305" t="s">
        <v>1456</v>
      </c>
      <c r="AA1305" t="s">
        <v>1457</v>
      </c>
      <c r="AB1305" t="s">
        <v>235</v>
      </c>
      <c r="AC1305" t="s">
        <v>1458</v>
      </c>
      <c r="AE1305" t="s">
        <v>119</v>
      </c>
      <c r="AF1305" t="s">
        <v>120</v>
      </c>
      <c r="AG1305" s="3">
        <v>96950</v>
      </c>
      <c r="AH1305" t="s">
        <v>121</v>
      </c>
      <c r="AJ1305" s="10">
        <v>16702854775</v>
      </c>
      <c r="AL1305" t="s">
        <v>1459</v>
      </c>
      <c r="BD1305" t="str">
        <f>"49-9071.00"</f>
        <v>49-9071.00</v>
      </c>
      <c r="BE1305" t="s">
        <v>169</v>
      </c>
      <c r="BF1305" t="s">
        <v>1460</v>
      </c>
      <c r="BG1305" t="s">
        <v>169</v>
      </c>
      <c r="BH1305">
        <v>12</v>
      </c>
      <c r="BJ1305" s="1">
        <v>45700</v>
      </c>
      <c r="BK1305" s="1">
        <v>46065</v>
      </c>
      <c r="BN1305">
        <v>40</v>
      </c>
      <c r="BO1305">
        <v>0</v>
      </c>
      <c r="BP1305">
        <v>8</v>
      </c>
      <c r="BQ1305">
        <v>8</v>
      </c>
      <c r="BR1305">
        <v>8</v>
      </c>
      <c r="BS1305">
        <v>8</v>
      </c>
      <c r="BT1305">
        <v>8</v>
      </c>
      <c r="BU1305">
        <v>0</v>
      </c>
      <c r="BV1305" t="str">
        <f>"8:00 AM"</f>
        <v>8:00 AM</v>
      </c>
      <c r="BW1305" t="str">
        <f>"5:00 PM"</f>
        <v>5:00 PM</v>
      </c>
      <c r="BX1305" t="s">
        <v>133</v>
      </c>
      <c r="BY1305">
        <v>0</v>
      </c>
      <c r="BZ1305">
        <v>12</v>
      </c>
      <c r="CA1305" t="s">
        <v>115</v>
      </c>
      <c r="CC1305" t="s">
        <v>1461</v>
      </c>
      <c r="CD1305" t="s">
        <v>1462</v>
      </c>
      <c r="CF1305" t="s">
        <v>119</v>
      </c>
      <c r="CG1305" t="s">
        <v>120</v>
      </c>
      <c r="CH1305" s="3">
        <v>96950</v>
      </c>
      <c r="CI1305" s="4">
        <v>9.75</v>
      </c>
      <c r="CJ1305" s="4">
        <v>9.75</v>
      </c>
      <c r="CM1305" t="s">
        <v>136</v>
      </c>
      <c r="CN1305" t="s">
        <v>331</v>
      </c>
      <c r="CO1305" t="s">
        <v>5146</v>
      </c>
      <c r="CP1305" t="s">
        <v>331</v>
      </c>
      <c r="CQ1305" t="s">
        <v>115</v>
      </c>
      <c r="CR1305" t="s">
        <v>138</v>
      </c>
      <c r="CS1305" t="s">
        <v>138</v>
      </c>
      <c r="CT1305" t="s">
        <v>139</v>
      </c>
      <c r="CU1305" t="s">
        <v>139</v>
      </c>
      <c r="CV1305" t="s">
        <v>138</v>
      </c>
      <c r="CW1305" t="s">
        <v>138</v>
      </c>
      <c r="CX1305" t="s">
        <v>5147</v>
      </c>
      <c r="CY1305" s="10">
        <v>16702344010</v>
      </c>
      <c r="CZ1305" t="s">
        <v>1459</v>
      </c>
      <c r="DA1305" t="s">
        <v>331</v>
      </c>
      <c r="DB1305" t="s">
        <v>138</v>
      </c>
      <c r="DC1305" t="s">
        <v>115</v>
      </c>
    </row>
    <row r="1306" spans="1:112" ht="14.45" customHeight="1" x14ac:dyDescent="0.25">
      <c r="A1306" t="s">
        <v>9571</v>
      </c>
      <c r="B1306" t="s">
        <v>158</v>
      </c>
      <c r="C1306" s="1">
        <v>45669</v>
      </c>
      <c r="D1306" s="1">
        <v>45698</v>
      </c>
      <c r="E1306" t="s">
        <v>114</v>
      </c>
      <c r="G1306" t="s">
        <v>115</v>
      </c>
      <c r="H1306" t="s">
        <v>115</v>
      </c>
      <c r="I1306" t="s">
        <v>115</v>
      </c>
      <c r="J1306" t="s">
        <v>2954</v>
      </c>
      <c r="L1306" t="s">
        <v>2955</v>
      </c>
      <c r="N1306" t="s">
        <v>128</v>
      </c>
      <c r="O1306" t="s">
        <v>120</v>
      </c>
      <c r="P1306" s="3">
        <v>96950</v>
      </c>
      <c r="Q1306" t="s">
        <v>121</v>
      </c>
      <c r="S1306" s="10">
        <v>16702850478</v>
      </c>
      <c r="U1306" t="s">
        <v>2956</v>
      </c>
      <c r="V1306">
        <v>5613</v>
      </c>
      <c r="W1306" t="s">
        <v>123</v>
      </c>
      <c r="Y1306" t="s">
        <v>2957</v>
      </c>
      <c r="Z1306" t="s">
        <v>2958</v>
      </c>
      <c r="AA1306" t="s">
        <v>1759</v>
      </c>
      <c r="AB1306" t="s">
        <v>126</v>
      </c>
      <c r="AC1306" t="s">
        <v>2955</v>
      </c>
      <c r="AE1306" t="s">
        <v>128</v>
      </c>
      <c r="AF1306" t="s">
        <v>120</v>
      </c>
      <c r="AG1306" s="3">
        <v>96950</v>
      </c>
      <c r="AH1306" t="s">
        <v>121</v>
      </c>
      <c r="AJ1306" s="10">
        <v>16702850478</v>
      </c>
      <c r="AL1306" t="s">
        <v>2959</v>
      </c>
      <c r="BD1306" t="str">
        <f>"49-9071.00"</f>
        <v>49-9071.00</v>
      </c>
      <c r="BE1306" t="s">
        <v>169</v>
      </c>
      <c r="BF1306" t="s">
        <v>4380</v>
      </c>
      <c r="BG1306" t="s">
        <v>1469</v>
      </c>
      <c r="BH1306">
        <v>8</v>
      </c>
      <c r="BJ1306" s="1">
        <v>45672</v>
      </c>
      <c r="BK1306" s="1">
        <v>45961</v>
      </c>
      <c r="BN1306">
        <v>35</v>
      </c>
      <c r="BO1306">
        <v>0</v>
      </c>
      <c r="BP1306">
        <v>0</v>
      </c>
      <c r="BQ1306">
        <v>7</v>
      </c>
      <c r="BR1306">
        <v>7</v>
      </c>
      <c r="BS1306">
        <v>7</v>
      </c>
      <c r="BT1306">
        <v>7</v>
      </c>
      <c r="BU1306">
        <v>7</v>
      </c>
      <c r="BV1306" t="str">
        <f>"7:00 PM"</f>
        <v>7:00 PM</v>
      </c>
      <c r="BW1306" t="str">
        <f>"3:00 PM"</f>
        <v>3:00 PM</v>
      </c>
      <c r="BX1306" t="s">
        <v>240</v>
      </c>
      <c r="BY1306">
        <v>0</v>
      </c>
      <c r="BZ1306">
        <v>12</v>
      </c>
      <c r="CA1306" t="s">
        <v>115</v>
      </c>
      <c r="CC1306" s="2" t="s">
        <v>2961</v>
      </c>
      <c r="CD1306" t="s">
        <v>4381</v>
      </c>
      <c r="CF1306" t="s">
        <v>128</v>
      </c>
      <c r="CG1306" t="s">
        <v>120</v>
      </c>
      <c r="CH1306" s="3">
        <v>96950</v>
      </c>
      <c r="CI1306" s="4">
        <v>9.75</v>
      </c>
      <c r="CJ1306" s="4">
        <v>9.75</v>
      </c>
      <c r="CK1306" s="4">
        <v>0</v>
      </c>
      <c r="CL1306" s="4">
        <v>0</v>
      </c>
      <c r="CM1306" t="s">
        <v>136</v>
      </c>
      <c r="CN1306" t="s">
        <v>240</v>
      </c>
      <c r="CO1306" t="s">
        <v>137</v>
      </c>
      <c r="CQ1306" t="s">
        <v>115</v>
      </c>
      <c r="CR1306" t="s">
        <v>138</v>
      </c>
      <c r="CS1306" t="s">
        <v>139</v>
      </c>
      <c r="CT1306" t="s">
        <v>139</v>
      </c>
      <c r="CU1306" t="s">
        <v>139</v>
      </c>
      <c r="CV1306" t="s">
        <v>138</v>
      </c>
      <c r="CW1306" t="s">
        <v>139</v>
      </c>
      <c r="CX1306" t="s">
        <v>3138</v>
      </c>
      <c r="CY1306" s="10">
        <v>16702850478</v>
      </c>
      <c r="CZ1306" t="s">
        <v>2959</v>
      </c>
      <c r="DA1306" t="s">
        <v>139</v>
      </c>
      <c r="DB1306" t="s">
        <v>138</v>
      </c>
      <c r="DC1306" t="s">
        <v>115</v>
      </c>
      <c r="DD1306" t="s">
        <v>2957</v>
      </c>
      <c r="DE1306" t="s">
        <v>2958</v>
      </c>
      <c r="DF1306" t="s">
        <v>1759</v>
      </c>
      <c r="DG1306" t="s">
        <v>2954</v>
      </c>
      <c r="DH1306" t="s">
        <v>2959</v>
      </c>
    </row>
    <row r="1307" spans="1:112" ht="14.45" customHeight="1" x14ac:dyDescent="0.25">
      <c r="A1307" t="s">
        <v>12816</v>
      </c>
      <c r="B1307" t="s">
        <v>142</v>
      </c>
      <c r="C1307" s="1">
        <v>45692</v>
      </c>
      <c r="D1307" s="1">
        <v>45698</v>
      </c>
      <c r="E1307" t="s">
        <v>210</v>
      </c>
      <c r="F1307" s="1">
        <v>45928</v>
      </c>
      <c r="G1307" t="s">
        <v>115</v>
      </c>
      <c r="H1307" t="s">
        <v>115</v>
      </c>
      <c r="I1307" t="s">
        <v>115</v>
      </c>
      <c r="J1307" t="s">
        <v>2200</v>
      </c>
      <c r="L1307" t="s">
        <v>2201</v>
      </c>
      <c r="N1307" t="s">
        <v>128</v>
      </c>
      <c r="O1307" t="s">
        <v>120</v>
      </c>
      <c r="P1307" s="3">
        <v>96950</v>
      </c>
      <c r="Q1307" t="s">
        <v>121</v>
      </c>
      <c r="S1307" s="10">
        <v>16702886108</v>
      </c>
      <c r="U1307" t="s">
        <v>2202</v>
      </c>
      <c r="V1307">
        <v>23622</v>
      </c>
      <c r="W1307" t="s">
        <v>123</v>
      </c>
      <c r="Y1307" t="s">
        <v>632</v>
      </c>
      <c r="Z1307" t="s">
        <v>2203</v>
      </c>
      <c r="AB1307" t="s">
        <v>126</v>
      </c>
      <c r="AC1307" t="s">
        <v>2204</v>
      </c>
      <c r="AE1307" t="s">
        <v>128</v>
      </c>
      <c r="AF1307" t="s">
        <v>120</v>
      </c>
      <c r="AG1307" s="3">
        <v>96950</v>
      </c>
      <c r="AH1307" t="s">
        <v>121</v>
      </c>
      <c r="AJ1307" s="10">
        <v>16702886108</v>
      </c>
      <c r="AL1307" t="s">
        <v>2205</v>
      </c>
      <c r="BD1307" t="str">
        <f>"49-9071.00"</f>
        <v>49-9071.00</v>
      </c>
      <c r="BE1307" t="s">
        <v>169</v>
      </c>
      <c r="BF1307" t="s">
        <v>3149</v>
      </c>
      <c r="BG1307" t="s">
        <v>3150</v>
      </c>
      <c r="BH1307">
        <v>15</v>
      </c>
      <c r="BJ1307" s="1">
        <v>45930</v>
      </c>
      <c r="BK1307" s="1">
        <v>46294</v>
      </c>
      <c r="BN1307">
        <v>40</v>
      </c>
      <c r="BO1307">
        <v>0</v>
      </c>
      <c r="BP1307">
        <v>8</v>
      </c>
      <c r="BQ1307">
        <v>8</v>
      </c>
      <c r="BR1307">
        <v>8</v>
      </c>
      <c r="BS1307">
        <v>8</v>
      </c>
      <c r="BT1307">
        <v>8</v>
      </c>
      <c r="BU1307">
        <v>0</v>
      </c>
      <c r="BV1307" t="str">
        <f>"8:00 AM"</f>
        <v>8:00 AM</v>
      </c>
      <c r="BW1307" t="str">
        <f>"5:00 PM"</f>
        <v>5:00 PM</v>
      </c>
      <c r="BX1307" t="s">
        <v>133</v>
      </c>
      <c r="BY1307">
        <v>0</v>
      </c>
      <c r="BZ1307">
        <v>24</v>
      </c>
      <c r="CA1307" t="s">
        <v>115</v>
      </c>
      <c r="CC1307" t="s">
        <v>3151</v>
      </c>
      <c r="CD1307" t="s">
        <v>2208</v>
      </c>
      <c r="CF1307" t="s">
        <v>128</v>
      </c>
      <c r="CG1307" t="s">
        <v>120</v>
      </c>
      <c r="CH1307" s="3">
        <v>96950</v>
      </c>
      <c r="CI1307" s="4">
        <v>9.75</v>
      </c>
      <c r="CJ1307" s="4">
        <v>9.75</v>
      </c>
      <c r="CK1307" s="4">
        <v>14.63</v>
      </c>
      <c r="CL1307" s="4">
        <v>14.63</v>
      </c>
      <c r="CM1307" t="s">
        <v>136</v>
      </c>
      <c r="CN1307" t="s">
        <v>139</v>
      </c>
      <c r="CO1307" t="s">
        <v>173</v>
      </c>
      <c r="CQ1307" t="s">
        <v>115</v>
      </c>
      <c r="CR1307" t="s">
        <v>138</v>
      </c>
      <c r="CS1307" t="s">
        <v>138</v>
      </c>
      <c r="CT1307" t="s">
        <v>138</v>
      </c>
      <c r="CU1307" t="s">
        <v>139</v>
      </c>
      <c r="CV1307" t="s">
        <v>138</v>
      </c>
      <c r="CW1307" t="s">
        <v>138</v>
      </c>
      <c r="CX1307" s="2" t="s">
        <v>6940</v>
      </c>
      <c r="CY1307" s="10">
        <v>16702886108</v>
      </c>
      <c r="CZ1307" t="s">
        <v>2205</v>
      </c>
      <c r="DA1307" t="s">
        <v>331</v>
      </c>
      <c r="DB1307" t="s">
        <v>138</v>
      </c>
      <c r="DC1307" t="s">
        <v>115</v>
      </c>
      <c r="DD1307" t="s">
        <v>632</v>
      </c>
      <c r="DE1307" t="s">
        <v>2203</v>
      </c>
      <c r="DF1307" t="s">
        <v>7466</v>
      </c>
      <c r="DG1307" t="s">
        <v>2200</v>
      </c>
      <c r="DH1307" t="s">
        <v>2205</v>
      </c>
    </row>
    <row r="1308" spans="1:112" ht="14.45" customHeight="1" x14ac:dyDescent="0.25">
      <c r="A1308" t="s">
        <v>13480</v>
      </c>
      <c r="B1308" t="s">
        <v>142</v>
      </c>
      <c r="C1308" s="1">
        <v>45688</v>
      </c>
      <c r="D1308" s="1">
        <v>45698</v>
      </c>
      <c r="E1308" t="s">
        <v>114</v>
      </c>
      <c r="G1308" t="s">
        <v>115</v>
      </c>
      <c r="H1308" t="s">
        <v>115</v>
      </c>
      <c r="I1308" t="s">
        <v>115</v>
      </c>
      <c r="J1308" t="s">
        <v>350</v>
      </c>
      <c r="L1308" t="s">
        <v>351</v>
      </c>
      <c r="N1308" t="s">
        <v>119</v>
      </c>
      <c r="O1308" t="s">
        <v>120</v>
      </c>
      <c r="P1308" s="3">
        <v>96950</v>
      </c>
      <c r="Q1308" t="s">
        <v>121</v>
      </c>
      <c r="S1308" s="10">
        <v>16702358748</v>
      </c>
      <c r="U1308" t="s">
        <v>352</v>
      </c>
      <c r="V1308">
        <v>23622</v>
      </c>
      <c r="W1308" t="s">
        <v>123</v>
      </c>
      <c r="Y1308" t="s">
        <v>353</v>
      </c>
      <c r="Z1308" t="s">
        <v>354</v>
      </c>
      <c r="AA1308" t="s">
        <v>355</v>
      </c>
      <c r="AB1308" t="s">
        <v>295</v>
      </c>
      <c r="AC1308" t="s">
        <v>351</v>
      </c>
      <c r="AE1308" t="s">
        <v>119</v>
      </c>
      <c r="AF1308" t="s">
        <v>120</v>
      </c>
      <c r="AG1308" s="3">
        <v>96950</v>
      </c>
      <c r="AH1308" t="s">
        <v>121</v>
      </c>
      <c r="AJ1308" s="10">
        <v>16702358748</v>
      </c>
      <c r="AL1308" t="s">
        <v>356</v>
      </c>
      <c r="BD1308" t="str">
        <f>"49-9071.00"</f>
        <v>49-9071.00</v>
      </c>
      <c r="BE1308" t="s">
        <v>169</v>
      </c>
      <c r="BF1308" t="s">
        <v>1729</v>
      </c>
      <c r="BG1308" t="s">
        <v>1730</v>
      </c>
      <c r="BH1308">
        <v>11</v>
      </c>
      <c r="BJ1308" s="1">
        <v>45839</v>
      </c>
      <c r="BK1308" s="1">
        <v>46203</v>
      </c>
      <c r="BN1308">
        <v>35</v>
      </c>
      <c r="BO1308">
        <v>0</v>
      </c>
      <c r="BP1308">
        <v>7</v>
      </c>
      <c r="BQ1308">
        <v>7</v>
      </c>
      <c r="BR1308">
        <v>7</v>
      </c>
      <c r="BS1308">
        <v>7</v>
      </c>
      <c r="BT1308">
        <v>7</v>
      </c>
      <c r="BU1308">
        <v>0</v>
      </c>
      <c r="BV1308" t="str">
        <f>"8:00 AM"</f>
        <v>8:00 AM</v>
      </c>
      <c r="BW1308" t="str">
        <f>"4:00 PM"</f>
        <v>4:00 PM</v>
      </c>
      <c r="BX1308" t="s">
        <v>133</v>
      </c>
      <c r="BY1308">
        <v>0</v>
      </c>
      <c r="BZ1308">
        <v>12</v>
      </c>
      <c r="CA1308" t="s">
        <v>115</v>
      </c>
      <c r="CC1308" t="s">
        <v>240</v>
      </c>
      <c r="CD1308" t="s">
        <v>351</v>
      </c>
      <c r="CF1308" t="s">
        <v>119</v>
      </c>
      <c r="CG1308" t="s">
        <v>120</v>
      </c>
      <c r="CH1308" s="3">
        <v>96950</v>
      </c>
      <c r="CI1308" s="4">
        <v>9.75</v>
      </c>
      <c r="CJ1308" s="4">
        <v>9.75</v>
      </c>
      <c r="CK1308" s="4">
        <v>14.62</v>
      </c>
      <c r="CL1308" s="4">
        <v>14.62</v>
      </c>
      <c r="CM1308" t="s">
        <v>136</v>
      </c>
      <c r="CN1308" t="s">
        <v>139</v>
      </c>
      <c r="CO1308" t="s">
        <v>173</v>
      </c>
      <c r="CQ1308" t="s">
        <v>115</v>
      </c>
      <c r="CR1308" t="s">
        <v>138</v>
      </c>
      <c r="CS1308" t="s">
        <v>139</v>
      </c>
      <c r="CT1308" t="s">
        <v>138</v>
      </c>
      <c r="CU1308" t="s">
        <v>139</v>
      </c>
      <c r="CV1308" t="s">
        <v>138</v>
      </c>
      <c r="CW1308" t="s">
        <v>139</v>
      </c>
      <c r="CX1308" t="s">
        <v>13929</v>
      </c>
      <c r="CY1308" s="10">
        <v>16702358748</v>
      </c>
      <c r="CZ1308" t="s">
        <v>356</v>
      </c>
      <c r="DA1308" t="s">
        <v>331</v>
      </c>
      <c r="DB1308" t="s">
        <v>138</v>
      </c>
      <c r="DC1308" t="s">
        <v>115</v>
      </c>
    </row>
    <row r="1309" spans="1:112" ht="14.45" customHeight="1" x14ac:dyDescent="0.25">
      <c r="A1309" t="s">
        <v>2399</v>
      </c>
      <c r="B1309" t="s">
        <v>248</v>
      </c>
      <c r="C1309" s="1">
        <v>45630</v>
      </c>
      <c r="D1309" s="1">
        <v>45699</v>
      </c>
      <c r="E1309" t="s">
        <v>114</v>
      </c>
      <c r="G1309" t="s">
        <v>115</v>
      </c>
      <c r="H1309" t="s">
        <v>115</v>
      </c>
      <c r="I1309" t="s">
        <v>115</v>
      </c>
      <c r="J1309" t="s">
        <v>2400</v>
      </c>
      <c r="L1309" t="s">
        <v>529</v>
      </c>
      <c r="M1309" t="s">
        <v>542</v>
      </c>
      <c r="N1309" t="s">
        <v>128</v>
      </c>
      <c r="O1309" t="s">
        <v>120</v>
      </c>
      <c r="P1309" s="3">
        <v>96950</v>
      </c>
      <c r="Q1309" t="s">
        <v>121</v>
      </c>
      <c r="S1309" s="10">
        <v>16702352883</v>
      </c>
      <c r="T1309">
        <v>0</v>
      </c>
      <c r="U1309" t="s">
        <v>1634</v>
      </c>
      <c r="V1309">
        <v>56132</v>
      </c>
      <c r="W1309" t="s">
        <v>532</v>
      </c>
      <c r="X1309" t="s">
        <v>138</v>
      </c>
      <c r="Y1309" t="s">
        <v>535</v>
      </c>
      <c r="Z1309" t="s">
        <v>1635</v>
      </c>
      <c r="AB1309" t="s">
        <v>516</v>
      </c>
      <c r="AC1309" t="s">
        <v>529</v>
      </c>
      <c r="AD1309" t="s">
        <v>542</v>
      </c>
      <c r="AE1309" t="s">
        <v>128</v>
      </c>
      <c r="AF1309" t="s">
        <v>120</v>
      </c>
      <c r="AG1309" s="3">
        <v>96950</v>
      </c>
      <c r="AH1309" t="s">
        <v>121</v>
      </c>
      <c r="AJ1309" s="10">
        <v>16702352883</v>
      </c>
      <c r="AK1309">
        <v>0</v>
      </c>
      <c r="AL1309" t="s">
        <v>1636</v>
      </c>
      <c r="BD1309" t="str">
        <f>"49-9071.00"</f>
        <v>49-9071.00</v>
      </c>
      <c r="BE1309" t="s">
        <v>169</v>
      </c>
      <c r="BF1309" t="s">
        <v>2401</v>
      </c>
      <c r="BG1309" t="s">
        <v>2133</v>
      </c>
      <c r="BH1309">
        <v>5</v>
      </c>
      <c r="BI1309">
        <v>5</v>
      </c>
      <c r="BJ1309" s="1">
        <v>45706</v>
      </c>
      <c r="BK1309" s="1">
        <v>46070</v>
      </c>
      <c r="BL1309" s="1">
        <v>45706</v>
      </c>
      <c r="BM1309" s="1">
        <v>46070</v>
      </c>
      <c r="BN1309">
        <v>35</v>
      </c>
      <c r="BO1309">
        <v>0</v>
      </c>
      <c r="BP1309">
        <v>7</v>
      </c>
      <c r="BQ1309">
        <v>7</v>
      </c>
      <c r="BR1309">
        <v>7</v>
      </c>
      <c r="BS1309">
        <v>7</v>
      </c>
      <c r="BT1309">
        <v>7</v>
      </c>
      <c r="BU1309">
        <v>0</v>
      </c>
      <c r="BV1309" t="str">
        <f>"8:00 AM"</f>
        <v>8:00 AM</v>
      </c>
      <c r="BW1309" t="str">
        <f>"4:00 PM"</f>
        <v>4:00 PM</v>
      </c>
      <c r="BX1309" t="s">
        <v>133</v>
      </c>
      <c r="BY1309">
        <v>0</v>
      </c>
      <c r="BZ1309">
        <v>12</v>
      </c>
      <c r="CA1309" t="s">
        <v>115</v>
      </c>
      <c r="CC1309" s="2" t="s">
        <v>2402</v>
      </c>
      <c r="CD1309" t="s">
        <v>529</v>
      </c>
      <c r="CE1309" t="s">
        <v>542</v>
      </c>
      <c r="CF1309" t="s">
        <v>128</v>
      </c>
      <c r="CG1309" t="s">
        <v>120</v>
      </c>
      <c r="CH1309" s="3">
        <v>96950</v>
      </c>
      <c r="CI1309" s="4">
        <v>9.75</v>
      </c>
      <c r="CJ1309" s="4">
        <v>9.75</v>
      </c>
      <c r="CK1309" s="4">
        <v>14.63</v>
      </c>
      <c r="CL1309" s="4">
        <v>14.63</v>
      </c>
      <c r="CM1309" t="s">
        <v>136</v>
      </c>
      <c r="CN1309" t="s">
        <v>191</v>
      </c>
      <c r="CO1309" t="s">
        <v>137</v>
      </c>
      <c r="CQ1309" t="s">
        <v>115</v>
      </c>
      <c r="CR1309" t="s">
        <v>138</v>
      </c>
      <c r="CS1309" t="s">
        <v>139</v>
      </c>
      <c r="CT1309" t="s">
        <v>138</v>
      </c>
      <c r="CU1309" t="s">
        <v>139</v>
      </c>
      <c r="CV1309" t="s">
        <v>138</v>
      </c>
      <c r="CW1309" t="s">
        <v>139</v>
      </c>
      <c r="CX1309" t="s">
        <v>543</v>
      </c>
      <c r="CY1309" s="10">
        <v>16702352883</v>
      </c>
      <c r="CZ1309" t="s">
        <v>1636</v>
      </c>
      <c r="DA1309" t="s">
        <v>331</v>
      </c>
      <c r="DB1309" t="s">
        <v>138</v>
      </c>
      <c r="DC1309" t="s">
        <v>138</v>
      </c>
    </row>
    <row r="1310" spans="1:112" ht="14.45" customHeight="1" x14ac:dyDescent="0.25">
      <c r="A1310" t="s">
        <v>7146</v>
      </c>
      <c r="B1310" t="s">
        <v>158</v>
      </c>
      <c r="C1310" s="1">
        <v>45674</v>
      </c>
      <c r="D1310" s="1">
        <v>45699</v>
      </c>
      <c r="E1310" t="s">
        <v>210</v>
      </c>
      <c r="F1310" s="1">
        <v>45810</v>
      </c>
      <c r="G1310" t="s">
        <v>115</v>
      </c>
      <c r="H1310" t="s">
        <v>115</v>
      </c>
      <c r="I1310" t="s">
        <v>115</v>
      </c>
      <c r="J1310" t="s">
        <v>5206</v>
      </c>
      <c r="L1310" t="s">
        <v>5207</v>
      </c>
      <c r="M1310" t="s">
        <v>5208</v>
      </c>
      <c r="N1310" t="s">
        <v>128</v>
      </c>
      <c r="O1310" t="s">
        <v>120</v>
      </c>
      <c r="P1310" s="3">
        <v>96950</v>
      </c>
      <c r="Q1310" t="s">
        <v>121</v>
      </c>
      <c r="R1310" t="s">
        <v>439</v>
      </c>
      <c r="S1310" s="10">
        <v>16703228300</v>
      </c>
      <c r="U1310" t="s">
        <v>5209</v>
      </c>
      <c r="V1310">
        <v>813990</v>
      </c>
      <c r="W1310" t="s">
        <v>123</v>
      </c>
      <c r="Y1310" t="s">
        <v>5210</v>
      </c>
      <c r="Z1310" t="s">
        <v>4446</v>
      </c>
      <c r="AB1310" t="s">
        <v>516</v>
      </c>
      <c r="AC1310" t="s">
        <v>5207</v>
      </c>
      <c r="AD1310" t="s">
        <v>7147</v>
      </c>
      <c r="AE1310" t="s">
        <v>128</v>
      </c>
      <c r="AF1310" t="s">
        <v>120</v>
      </c>
      <c r="AG1310" s="3">
        <v>96950</v>
      </c>
      <c r="AH1310" t="s">
        <v>121</v>
      </c>
      <c r="AI1310" t="s">
        <v>439</v>
      </c>
      <c r="AJ1310" s="10">
        <v>16703228300</v>
      </c>
      <c r="AL1310" t="s">
        <v>5211</v>
      </c>
      <c r="BD1310" t="str">
        <f>"49-9099.00"</f>
        <v>49-9099.00</v>
      </c>
      <c r="BE1310" t="s">
        <v>1041</v>
      </c>
      <c r="BF1310" t="s">
        <v>5212</v>
      </c>
      <c r="BG1310" t="s">
        <v>5213</v>
      </c>
      <c r="BH1310">
        <v>1</v>
      </c>
      <c r="BJ1310" s="1">
        <v>45811</v>
      </c>
      <c r="BK1310" s="1">
        <v>46906</v>
      </c>
      <c r="BN1310">
        <v>35</v>
      </c>
      <c r="BO1310">
        <v>0</v>
      </c>
      <c r="BP1310">
        <v>7</v>
      </c>
      <c r="BQ1310">
        <v>7</v>
      </c>
      <c r="BR1310">
        <v>7</v>
      </c>
      <c r="BS1310">
        <v>7</v>
      </c>
      <c r="BT1310">
        <v>7</v>
      </c>
      <c r="BU1310">
        <v>0</v>
      </c>
      <c r="BV1310" t="str">
        <f>"8:00 AM"</f>
        <v>8:00 AM</v>
      </c>
      <c r="BW1310" t="str">
        <f>"5:00 PM"</f>
        <v>5:00 PM</v>
      </c>
      <c r="BX1310" t="s">
        <v>240</v>
      </c>
      <c r="BY1310">
        <v>0</v>
      </c>
      <c r="BZ1310">
        <v>12</v>
      </c>
      <c r="CA1310" t="s">
        <v>115</v>
      </c>
      <c r="CC1310" t="s">
        <v>449</v>
      </c>
      <c r="CD1310" t="s">
        <v>5214</v>
      </c>
      <c r="CE1310" t="s">
        <v>5215</v>
      </c>
      <c r="CF1310" t="s">
        <v>128</v>
      </c>
      <c r="CG1310" t="s">
        <v>120</v>
      </c>
      <c r="CH1310" s="3">
        <v>96950</v>
      </c>
      <c r="CI1310" s="4">
        <v>10.02</v>
      </c>
      <c r="CJ1310" s="4">
        <v>10.87</v>
      </c>
      <c r="CK1310" s="4">
        <v>15.03</v>
      </c>
      <c r="CL1310" s="4">
        <v>16.309999999999999</v>
      </c>
      <c r="CM1310" t="s">
        <v>136</v>
      </c>
      <c r="CN1310" t="s">
        <v>449</v>
      </c>
      <c r="CO1310" t="s">
        <v>137</v>
      </c>
      <c r="CQ1310" t="s">
        <v>115</v>
      </c>
      <c r="CR1310" t="s">
        <v>138</v>
      </c>
      <c r="CS1310" t="s">
        <v>139</v>
      </c>
      <c r="CT1310" t="s">
        <v>138</v>
      </c>
      <c r="CU1310" t="s">
        <v>139</v>
      </c>
      <c r="CV1310" t="s">
        <v>138</v>
      </c>
      <c r="CW1310" t="s">
        <v>139</v>
      </c>
      <c r="CX1310" t="s">
        <v>450</v>
      </c>
      <c r="CY1310" s="10">
        <v>16703228300</v>
      </c>
      <c r="CZ1310" t="s">
        <v>5211</v>
      </c>
      <c r="DA1310" t="s">
        <v>451</v>
      </c>
      <c r="DB1310" t="s">
        <v>138</v>
      </c>
      <c r="DC1310" t="s">
        <v>115</v>
      </c>
    </row>
    <row r="1311" spans="1:112" ht="14.45" customHeight="1" x14ac:dyDescent="0.25">
      <c r="A1311" t="s">
        <v>8851</v>
      </c>
      <c r="B1311" t="s">
        <v>248</v>
      </c>
      <c r="C1311" s="1">
        <v>45630</v>
      </c>
      <c r="D1311" s="1">
        <v>45699</v>
      </c>
      <c r="E1311" t="s">
        <v>114</v>
      </c>
      <c r="G1311" t="s">
        <v>115</v>
      </c>
      <c r="H1311" t="s">
        <v>115</v>
      </c>
      <c r="I1311" t="s">
        <v>115</v>
      </c>
      <c r="J1311" t="s">
        <v>1633</v>
      </c>
      <c r="L1311" t="s">
        <v>529</v>
      </c>
      <c r="M1311" t="s">
        <v>542</v>
      </c>
      <c r="N1311" t="s">
        <v>128</v>
      </c>
      <c r="O1311" t="s">
        <v>120</v>
      </c>
      <c r="P1311" s="3">
        <v>96950</v>
      </c>
      <c r="Q1311" t="s">
        <v>121</v>
      </c>
      <c r="S1311" s="10">
        <v>16702352883</v>
      </c>
      <c r="T1311">
        <v>0</v>
      </c>
      <c r="U1311" t="s">
        <v>1634</v>
      </c>
      <c r="V1311">
        <v>56132</v>
      </c>
      <c r="W1311" t="s">
        <v>532</v>
      </c>
      <c r="X1311" t="s">
        <v>138</v>
      </c>
      <c r="Y1311" t="s">
        <v>535</v>
      </c>
      <c r="Z1311" t="s">
        <v>1635</v>
      </c>
      <c r="AB1311" t="s">
        <v>516</v>
      </c>
      <c r="AC1311" t="s">
        <v>529</v>
      </c>
      <c r="AD1311" t="s">
        <v>542</v>
      </c>
      <c r="AE1311" t="s">
        <v>128</v>
      </c>
      <c r="AF1311" t="s">
        <v>120</v>
      </c>
      <c r="AG1311" s="3">
        <v>96950</v>
      </c>
      <c r="AH1311" t="s">
        <v>121</v>
      </c>
      <c r="AJ1311" s="10">
        <v>16702352883</v>
      </c>
      <c r="AK1311">
        <v>0</v>
      </c>
      <c r="AL1311" t="s">
        <v>1636</v>
      </c>
      <c r="BD1311" t="str">
        <f>"37-2012.00"</f>
        <v>37-2012.00</v>
      </c>
      <c r="BE1311" t="s">
        <v>647</v>
      </c>
      <c r="BF1311" t="s">
        <v>8852</v>
      </c>
      <c r="BG1311" t="s">
        <v>2036</v>
      </c>
      <c r="BH1311">
        <v>5</v>
      </c>
      <c r="BI1311">
        <v>5</v>
      </c>
      <c r="BJ1311" s="1">
        <v>45706</v>
      </c>
      <c r="BK1311" s="1">
        <v>46070</v>
      </c>
      <c r="BL1311" s="1">
        <v>45706</v>
      </c>
      <c r="BM1311" s="1">
        <v>46070</v>
      </c>
      <c r="BN1311">
        <v>35</v>
      </c>
      <c r="BO1311">
        <v>0</v>
      </c>
      <c r="BP1311">
        <v>7</v>
      </c>
      <c r="BQ1311">
        <v>7</v>
      </c>
      <c r="BR1311">
        <v>7</v>
      </c>
      <c r="BS1311">
        <v>7</v>
      </c>
      <c r="BT1311">
        <v>7</v>
      </c>
      <c r="BU1311">
        <v>0</v>
      </c>
      <c r="BV1311" t="str">
        <f>"8:00 AM"</f>
        <v>8:00 AM</v>
      </c>
      <c r="BW1311" t="str">
        <f>"4:00 PM"</f>
        <v>4:00 PM</v>
      </c>
      <c r="BX1311" t="s">
        <v>240</v>
      </c>
      <c r="BY1311">
        <v>0</v>
      </c>
      <c r="BZ1311">
        <v>3</v>
      </c>
      <c r="CA1311" t="s">
        <v>115</v>
      </c>
      <c r="CC1311" t="s">
        <v>8853</v>
      </c>
      <c r="CD1311" t="s">
        <v>529</v>
      </c>
      <c r="CE1311" t="s">
        <v>542</v>
      </c>
      <c r="CF1311" t="s">
        <v>128</v>
      </c>
      <c r="CG1311" t="s">
        <v>120</v>
      </c>
      <c r="CH1311" s="3">
        <v>96950</v>
      </c>
      <c r="CI1311" s="4">
        <v>7.77</v>
      </c>
      <c r="CJ1311" s="4">
        <v>7.77</v>
      </c>
      <c r="CK1311" s="4">
        <v>11.66</v>
      </c>
      <c r="CL1311" s="4">
        <v>11.66</v>
      </c>
      <c r="CM1311" t="s">
        <v>136</v>
      </c>
      <c r="CN1311" t="s">
        <v>191</v>
      </c>
      <c r="CO1311" t="s">
        <v>137</v>
      </c>
      <c r="CQ1311" t="s">
        <v>115</v>
      </c>
      <c r="CR1311" t="s">
        <v>138</v>
      </c>
      <c r="CS1311" t="s">
        <v>139</v>
      </c>
      <c r="CT1311" t="s">
        <v>138</v>
      </c>
      <c r="CU1311" t="s">
        <v>139</v>
      </c>
      <c r="CV1311" t="s">
        <v>138</v>
      </c>
      <c r="CW1311" t="s">
        <v>139</v>
      </c>
      <c r="CX1311" t="s">
        <v>543</v>
      </c>
      <c r="CY1311" s="10">
        <v>16702352883</v>
      </c>
      <c r="CZ1311" t="s">
        <v>1636</v>
      </c>
      <c r="DA1311" t="s">
        <v>331</v>
      </c>
      <c r="DB1311" t="s">
        <v>138</v>
      </c>
      <c r="DC1311" t="s">
        <v>138</v>
      </c>
    </row>
    <row r="1312" spans="1:112" ht="14.45" customHeight="1" x14ac:dyDescent="0.25">
      <c r="A1312" t="s">
        <v>9895</v>
      </c>
      <c r="B1312" t="s">
        <v>158</v>
      </c>
      <c r="C1312" s="1">
        <v>45641</v>
      </c>
      <c r="D1312" s="1">
        <v>45699</v>
      </c>
      <c r="E1312" t="s">
        <v>114</v>
      </c>
      <c r="G1312" t="s">
        <v>138</v>
      </c>
      <c r="H1312" t="s">
        <v>138</v>
      </c>
      <c r="I1312" t="s">
        <v>115</v>
      </c>
      <c r="J1312" t="s">
        <v>590</v>
      </c>
      <c r="K1312" t="s">
        <v>591</v>
      </c>
      <c r="L1312" t="s">
        <v>7429</v>
      </c>
      <c r="M1312" t="s">
        <v>593</v>
      </c>
      <c r="N1312" t="s">
        <v>119</v>
      </c>
      <c r="O1312" t="s">
        <v>120</v>
      </c>
      <c r="P1312" s="3">
        <v>96950</v>
      </c>
      <c r="Q1312" t="s">
        <v>121</v>
      </c>
      <c r="S1312" s="10">
        <v>16702850063</v>
      </c>
      <c r="U1312" t="s">
        <v>594</v>
      </c>
      <c r="V1312">
        <v>311812</v>
      </c>
      <c r="W1312" t="s">
        <v>123</v>
      </c>
      <c r="Y1312" t="s">
        <v>994</v>
      </c>
      <c r="Z1312" t="s">
        <v>995</v>
      </c>
      <c r="AA1312" t="s">
        <v>3119</v>
      </c>
      <c r="AB1312" t="s">
        <v>754</v>
      </c>
      <c r="AC1312" t="s">
        <v>7429</v>
      </c>
      <c r="AD1312" t="s">
        <v>593</v>
      </c>
      <c r="AE1312" t="s">
        <v>119</v>
      </c>
      <c r="AF1312" t="s">
        <v>120</v>
      </c>
      <c r="AG1312" s="3">
        <v>96950</v>
      </c>
      <c r="AH1312" t="s">
        <v>121</v>
      </c>
      <c r="AJ1312" s="10">
        <v>16702850063</v>
      </c>
      <c r="AL1312" t="s">
        <v>599</v>
      </c>
      <c r="BD1312" t="str">
        <f>"51-3011.00"</f>
        <v>51-3011.00</v>
      </c>
      <c r="BE1312" t="s">
        <v>462</v>
      </c>
      <c r="BF1312" t="s">
        <v>9896</v>
      </c>
      <c r="BG1312" t="s">
        <v>1626</v>
      </c>
      <c r="BH1312">
        <v>5</v>
      </c>
      <c r="BJ1312" s="1">
        <v>45689</v>
      </c>
      <c r="BK1312" s="1">
        <v>45930</v>
      </c>
      <c r="BN1312">
        <v>40</v>
      </c>
      <c r="BO1312">
        <v>0</v>
      </c>
      <c r="BP1312">
        <v>8</v>
      </c>
      <c r="BQ1312">
        <v>8</v>
      </c>
      <c r="BR1312">
        <v>8</v>
      </c>
      <c r="BS1312">
        <v>8</v>
      </c>
      <c r="BT1312">
        <v>8</v>
      </c>
      <c r="BU1312">
        <v>0</v>
      </c>
      <c r="BV1312" t="str">
        <f>"8:36 AM"</f>
        <v>8:36 AM</v>
      </c>
      <c r="BW1312" t="str">
        <f>"5:36 PM"</f>
        <v>5:36 PM</v>
      </c>
      <c r="BX1312" t="s">
        <v>240</v>
      </c>
      <c r="BY1312">
        <v>0</v>
      </c>
      <c r="BZ1312">
        <v>3</v>
      </c>
      <c r="CA1312" t="s">
        <v>115</v>
      </c>
      <c r="CC1312" t="s">
        <v>9897</v>
      </c>
      <c r="CD1312" t="s">
        <v>7429</v>
      </c>
      <c r="CE1312" t="s">
        <v>593</v>
      </c>
      <c r="CF1312" t="s">
        <v>119</v>
      </c>
      <c r="CG1312" t="s">
        <v>120</v>
      </c>
      <c r="CH1312" s="3">
        <v>96950</v>
      </c>
      <c r="CI1312" s="4">
        <v>8.64</v>
      </c>
      <c r="CJ1312" s="4">
        <v>8.64</v>
      </c>
      <c r="CK1312" s="4">
        <v>12.96</v>
      </c>
      <c r="CL1312" s="4">
        <v>12.96</v>
      </c>
      <c r="CM1312" t="s">
        <v>136</v>
      </c>
      <c r="CN1312" t="s">
        <v>602</v>
      </c>
      <c r="CO1312" t="s">
        <v>137</v>
      </c>
      <c r="CQ1312" t="s">
        <v>115</v>
      </c>
      <c r="CR1312" t="s">
        <v>138</v>
      </c>
      <c r="CS1312" t="s">
        <v>138</v>
      </c>
      <c r="CT1312" t="s">
        <v>138</v>
      </c>
      <c r="CU1312" t="s">
        <v>139</v>
      </c>
      <c r="CV1312" t="s">
        <v>138</v>
      </c>
      <c r="CW1312" t="s">
        <v>138</v>
      </c>
      <c r="CX1312" s="2" t="s">
        <v>3123</v>
      </c>
      <c r="CY1312" s="10">
        <v>16702850063</v>
      </c>
      <c r="CZ1312" t="s">
        <v>1397</v>
      </c>
      <c r="DA1312" t="s">
        <v>139</v>
      </c>
      <c r="DB1312" t="s">
        <v>138</v>
      </c>
      <c r="DC1312" t="s">
        <v>115</v>
      </c>
    </row>
    <row r="1313" spans="1:112" ht="14.45" customHeight="1" x14ac:dyDescent="0.25">
      <c r="A1313" t="s">
        <v>10535</v>
      </c>
      <c r="B1313" t="s">
        <v>248</v>
      </c>
      <c r="C1313" s="1">
        <v>45644</v>
      </c>
      <c r="D1313" s="1">
        <v>45699</v>
      </c>
      <c r="E1313" t="s">
        <v>210</v>
      </c>
      <c r="F1313" s="1">
        <v>45807</v>
      </c>
      <c r="G1313" t="s">
        <v>115</v>
      </c>
      <c r="H1313" t="s">
        <v>115</v>
      </c>
      <c r="I1313" t="s">
        <v>115</v>
      </c>
      <c r="J1313" t="s">
        <v>1501</v>
      </c>
      <c r="L1313" t="s">
        <v>1502</v>
      </c>
      <c r="N1313" t="s">
        <v>290</v>
      </c>
      <c r="O1313" t="s">
        <v>120</v>
      </c>
      <c r="P1313" s="3">
        <v>96952</v>
      </c>
      <c r="Q1313" t="s">
        <v>121</v>
      </c>
      <c r="S1313" s="10">
        <v>16704330422</v>
      </c>
      <c r="U1313" t="s">
        <v>1503</v>
      </c>
      <c r="V1313">
        <v>212312</v>
      </c>
      <c r="W1313" t="s">
        <v>123</v>
      </c>
      <c r="Y1313" t="s">
        <v>1504</v>
      </c>
      <c r="Z1313" t="s">
        <v>1505</v>
      </c>
      <c r="AA1313" t="s">
        <v>1506</v>
      </c>
      <c r="AB1313" t="s">
        <v>443</v>
      </c>
      <c r="AC1313" t="s">
        <v>1502</v>
      </c>
      <c r="AE1313" t="s">
        <v>290</v>
      </c>
      <c r="AF1313" t="s">
        <v>120</v>
      </c>
      <c r="AG1313" s="3">
        <v>96952</v>
      </c>
      <c r="AH1313" t="s">
        <v>121</v>
      </c>
      <c r="AJ1313" s="10">
        <v>16704330422</v>
      </c>
      <c r="AL1313" t="s">
        <v>1507</v>
      </c>
      <c r="BD1313" t="str">
        <f>"53-3032.00"</f>
        <v>53-3032.00</v>
      </c>
      <c r="BE1313" t="s">
        <v>2554</v>
      </c>
      <c r="BF1313" t="s">
        <v>6931</v>
      </c>
      <c r="BG1313" t="s">
        <v>6932</v>
      </c>
      <c r="BH1313">
        <v>8</v>
      </c>
      <c r="BI1313">
        <v>8</v>
      </c>
      <c r="BJ1313" s="1">
        <v>45809</v>
      </c>
      <c r="BK1313" s="1">
        <v>46173</v>
      </c>
      <c r="BL1313" s="1">
        <v>45809</v>
      </c>
      <c r="BM1313" s="1">
        <v>46173</v>
      </c>
      <c r="BN1313">
        <v>40</v>
      </c>
      <c r="BO1313">
        <v>0</v>
      </c>
      <c r="BP1313">
        <v>8</v>
      </c>
      <c r="BQ1313">
        <v>8</v>
      </c>
      <c r="BR1313">
        <v>8</v>
      </c>
      <c r="BS1313">
        <v>8</v>
      </c>
      <c r="BT1313">
        <v>8</v>
      </c>
      <c r="BU1313">
        <v>0</v>
      </c>
      <c r="BV1313" t="str">
        <f>"7:30 AM"</f>
        <v>7:30 AM</v>
      </c>
      <c r="BW1313" t="str">
        <f>"4:30 PM"</f>
        <v>4:30 PM</v>
      </c>
      <c r="BX1313" t="s">
        <v>240</v>
      </c>
      <c r="BY1313">
        <v>0</v>
      </c>
      <c r="BZ1313">
        <v>12</v>
      </c>
      <c r="CA1313" t="s">
        <v>115</v>
      </c>
      <c r="CC1313" t="s">
        <v>10536</v>
      </c>
      <c r="CD1313" t="s">
        <v>1502</v>
      </c>
      <c r="CF1313" t="s">
        <v>290</v>
      </c>
      <c r="CG1313" t="s">
        <v>120</v>
      </c>
      <c r="CH1313" s="3">
        <v>96952</v>
      </c>
      <c r="CI1313" s="4">
        <v>11.86</v>
      </c>
      <c r="CJ1313" s="4">
        <v>13.5</v>
      </c>
      <c r="CK1313" s="4">
        <v>17.79</v>
      </c>
      <c r="CL1313" s="4">
        <v>20.25</v>
      </c>
      <c r="CM1313" t="s">
        <v>136</v>
      </c>
      <c r="CN1313" t="s">
        <v>1512</v>
      </c>
      <c r="CO1313" t="s">
        <v>173</v>
      </c>
      <c r="CQ1313" t="s">
        <v>115</v>
      </c>
      <c r="CR1313" t="s">
        <v>138</v>
      </c>
      <c r="CS1313" t="s">
        <v>138</v>
      </c>
      <c r="CT1313" t="s">
        <v>138</v>
      </c>
      <c r="CU1313" t="s">
        <v>139</v>
      </c>
      <c r="CV1313" t="s">
        <v>138</v>
      </c>
      <c r="CW1313" t="s">
        <v>138</v>
      </c>
      <c r="CX1313" t="s">
        <v>3265</v>
      </c>
      <c r="CY1313" s="10">
        <v>16704330422</v>
      </c>
      <c r="CZ1313" t="s">
        <v>1507</v>
      </c>
      <c r="DA1313" t="s">
        <v>139</v>
      </c>
      <c r="DB1313" t="s">
        <v>138</v>
      </c>
      <c r="DC1313" t="s">
        <v>115</v>
      </c>
    </row>
    <row r="1314" spans="1:112" ht="14.45" customHeight="1" x14ac:dyDescent="0.25">
      <c r="A1314" t="s">
        <v>10773</v>
      </c>
      <c r="B1314" t="s">
        <v>248</v>
      </c>
      <c r="C1314" s="1">
        <v>45636</v>
      </c>
      <c r="D1314" s="1">
        <v>45699</v>
      </c>
      <c r="E1314" t="s">
        <v>210</v>
      </c>
      <c r="F1314" s="1">
        <v>45761</v>
      </c>
      <c r="G1314" t="s">
        <v>115</v>
      </c>
      <c r="H1314" t="s">
        <v>115</v>
      </c>
      <c r="I1314" t="s">
        <v>115</v>
      </c>
      <c r="J1314" t="s">
        <v>1156</v>
      </c>
      <c r="K1314" t="s">
        <v>4509</v>
      </c>
      <c r="L1314" t="s">
        <v>1158</v>
      </c>
      <c r="N1314" t="s">
        <v>128</v>
      </c>
      <c r="O1314" t="s">
        <v>120</v>
      </c>
      <c r="P1314" s="3">
        <v>96950</v>
      </c>
      <c r="Q1314" t="s">
        <v>121</v>
      </c>
      <c r="S1314" s="10">
        <v>16702347873</v>
      </c>
      <c r="U1314" t="s">
        <v>1159</v>
      </c>
      <c r="V1314">
        <v>56132</v>
      </c>
      <c r="W1314" t="s">
        <v>123</v>
      </c>
      <c r="Y1314" t="s">
        <v>1160</v>
      </c>
      <c r="Z1314" t="s">
        <v>1161</v>
      </c>
      <c r="AA1314" t="s">
        <v>1162</v>
      </c>
      <c r="AB1314" t="s">
        <v>126</v>
      </c>
      <c r="AC1314" t="s">
        <v>1158</v>
      </c>
      <c r="AE1314" t="s">
        <v>128</v>
      </c>
      <c r="AF1314" t="s">
        <v>120</v>
      </c>
      <c r="AG1314" s="3">
        <v>96950</v>
      </c>
      <c r="AH1314" t="s">
        <v>121</v>
      </c>
      <c r="AJ1314" s="10">
        <v>16702347873</v>
      </c>
      <c r="AL1314" t="s">
        <v>1163</v>
      </c>
      <c r="BD1314" t="str">
        <f>"49-9071.00"</f>
        <v>49-9071.00</v>
      </c>
      <c r="BE1314" t="s">
        <v>169</v>
      </c>
      <c r="BF1314" t="s">
        <v>4511</v>
      </c>
      <c r="BG1314" t="s">
        <v>4512</v>
      </c>
      <c r="BH1314">
        <v>5</v>
      </c>
      <c r="BI1314">
        <v>5</v>
      </c>
      <c r="BJ1314" s="1">
        <v>45762</v>
      </c>
      <c r="BK1314" s="1">
        <v>46126</v>
      </c>
      <c r="BL1314" s="1">
        <v>45762</v>
      </c>
      <c r="BM1314" s="1">
        <v>46126</v>
      </c>
      <c r="BN1314">
        <v>35</v>
      </c>
      <c r="BO1314">
        <v>0</v>
      </c>
      <c r="BP1314">
        <v>7</v>
      </c>
      <c r="BQ1314">
        <v>7</v>
      </c>
      <c r="BR1314">
        <v>7</v>
      </c>
      <c r="BS1314">
        <v>7</v>
      </c>
      <c r="BT1314">
        <v>7</v>
      </c>
      <c r="BU1314">
        <v>0</v>
      </c>
      <c r="BV1314" t="str">
        <f>"8:00 AM"</f>
        <v>8:00 AM</v>
      </c>
      <c r="BW1314" t="str">
        <f>"4:00 PM"</f>
        <v>4:00 PM</v>
      </c>
      <c r="BX1314" t="s">
        <v>133</v>
      </c>
      <c r="BY1314">
        <v>0</v>
      </c>
      <c r="BZ1314">
        <v>12</v>
      </c>
      <c r="CA1314" t="s">
        <v>115</v>
      </c>
      <c r="CC1314" t="s">
        <v>10156</v>
      </c>
      <c r="CD1314" t="s">
        <v>1167</v>
      </c>
      <c r="CF1314" t="s">
        <v>119</v>
      </c>
      <c r="CG1314" t="s">
        <v>120</v>
      </c>
      <c r="CH1314" s="3">
        <v>96950</v>
      </c>
      <c r="CI1314" s="4">
        <v>9.75</v>
      </c>
      <c r="CJ1314" s="4">
        <v>9.75</v>
      </c>
      <c r="CK1314" s="4">
        <v>14.63</v>
      </c>
      <c r="CL1314" s="4">
        <v>14.63</v>
      </c>
      <c r="CM1314" t="s">
        <v>136</v>
      </c>
      <c r="CO1314" t="s">
        <v>137</v>
      </c>
      <c r="CQ1314" t="s">
        <v>115</v>
      </c>
      <c r="CR1314" t="s">
        <v>138</v>
      </c>
      <c r="CS1314" t="s">
        <v>139</v>
      </c>
      <c r="CT1314" t="s">
        <v>138</v>
      </c>
      <c r="CU1314" t="s">
        <v>139</v>
      </c>
      <c r="CV1314" t="s">
        <v>138</v>
      </c>
      <c r="CW1314" t="s">
        <v>139</v>
      </c>
      <c r="CX1314" t="s">
        <v>1079</v>
      </c>
      <c r="CY1314" s="10">
        <v>16702347873</v>
      </c>
      <c r="CZ1314" t="s">
        <v>1163</v>
      </c>
      <c r="DA1314" t="s">
        <v>417</v>
      </c>
      <c r="DB1314" t="s">
        <v>138</v>
      </c>
      <c r="DC1314" t="s">
        <v>115</v>
      </c>
    </row>
    <row r="1315" spans="1:112" ht="14.45" customHeight="1" x14ac:dyDescent="0.25">
      <c r="A1315" t="s">
        <v>13204</v>
      </c>
      <c r="B1315" t="s">
        <v>158</v>
      </c>
      <c r="C1315" s="1">
        <v>45674</v>
      </c>
      <c r="D1315" s="1">
        <v>45699</v>
      </c>
      <c r="E1315" t="s">
        <v>210</v>
      </c>
      <c r="F1315" s="1">
        <v>45809</v>
      </c>
      <c r="G1315" t="s">
        <v>115</v>
      </c>
      <c r="H1315" t="s">
        <v>115</v>
      </c>
      <c r="I1315" t="s">
        <v>115</v>
      </c>
      <c r="J1315" t="s">
        <v>5206</v>
      </c>
      <c r="L1315" t="s">
        <v>5207</v>
      </c>
      <c r="M1315" t="s">
        <v>5208</v>
      </c>
      <c r="N1315" t="s">
        <v>128</v>
      </c>
      <c r="O1315" t="s">
        <v>120</v>
      </c>
      <c r="P1315" s="3">
        <v>96950</v>
      </c>
      <c r="Q1315" t="s">
        <v>121</v>
      </c>
      <c r="R1315" t="s">
        <v>439</v>
      </c>
      <c r="S1315" s="10">
        <v>16703228300</v>
      </c>
      <c r="U1315" t="s">
        <v>5209</v>
      </c>
      <c r="V1315">
        <v>813990</v>
      </c>
      <c r="W1315" t="s">
        <v>123</v>
      </c>
      <c r="Y1315" t="s">
        <v>5210</v>
      </c>
      <c r="Z1315" t="s">
        <v>4446</v>
      </c>
      <c r="AB1315" t="s">
        <v>516</v>
      </c>
      <c r="AC1315" t="s">
        <v>5207</v>
      </c>
      <c r="AD1315" t="s">
        <v>7147</v>
      </c>
      <c r="AE1315" t="s">
        <v>128</v>
      </c>
      <c r="AF1315" t="s">
        <v>120</v>
      </c>
      <c r="AG1315" s="3">
        <v>96950</v>
      </c>
      <c r="AH1315" t="s">
        <v>121</v>
      </c>
      <c r="AI1315" t="s">
        <v>439</v>
      </c>
      <c r="AJ1315" s="10">
        <v>16703228300</v>
      </c>
      <c r="AL1315" t="s">
        <v>5211</v>
      </c>
      <c r="BD1315" t="str">
        <f>"49-9099.00"</f>
        <v>49-9099.00</v>
      </c>
      <c r="BE1315" t="s">
        <v>1041</v>
      </c>
      <c r="BF1315" t="s">
        <v>5212</v>
      </c>
      <c r="BG1315" t="s">
        <v>5213</v>
      </c>
      <c r="BH1315">
        <v>2</v>
      </c>
      <c r="BJ1315" s="1">
        <v>45811</v>
      </c>
      <c r="BK1315" s="1">
        <v>46175</v>
      </c>
      <c r="BN1315">
        <v>35</v>
      </c>
      <c r="BO1315">
        <v>0</v>
      </c>
      <c r="BP1315">
        <v>7</v>
      </c>
      <c r="BQ1315">
        <v>7</v>
      </c>
      <c r="BR1315">
        <v>7</v>
      </c>
      <c r="BS1315">
        <v>7</v>
      </c>
      <c r="BT1315">
        <v>7</v>
      </c>
      <c r="BU1315">
        <v>0</v>
      </c>
      <c r="BV1315" t="str">
        <f>"8:00 AM"</f>
        <v>8:00 AM</v>
      </c>
      <c r="BW1315" t="str">
        <f>"5:00 PM"</f>
        <v>5:00 PM</v>
      </c>
      <c r="BX1315" t="s">
        <v>240</v>
      </c>
      <c r="BY1315">
        <v>0</v>
      </c>
      <c r="BZ1315">
        <v>12</v>
      </c>
      <c r="CA1315" t="s">
        <v>115</v>
      </c>
      <c r="CC1315" t="s">
        <v>449</v>
      </c>
      <c r="CD1315" t="s">
        <v>5214</v>
      </c>
      <c r="CE1315" t="s">
        <v>5215</v>
      </c>
      <c r="CF1315" t="s">
        <v>128</v>
      </c>
      <c r="CG1315" t="s">
        <v>120</v>
      </c>
      <c r="CH1315" s="3">
        <v>96950</v>
      </c>
      <c r="CI1315" s="4">
        <v>10.02</v>
      </c>
      <c r="CJ1315" s="4">
        <v>10.87</v>
      </c>
      <c r="CK1315" s="4">
        <v>15.03</v>
      </c>
      <c r="CL1315" s="4">
        <v>16.309999999999999</v>
      </c>
      <c r="CM1315" t="s">
        <v>136</v>
      </c>
      <c r="CN1315" t="s">
        <v>449</v>
      </c>
      <c r="CO1315" t="s">
        <v>137</v>
      </c>
      <c r="CQ1315" t="s">
        <v>115</v>
      </c>
      <c r="CR1315" t="s">
        <v>138</v>
      </c>
      <c r="CS1315" t="s">
        <v>139</v>
      </c>
      <c r="CT1315" t="s">
        <v>138</v>
      </c>
      <c r="CU1315" t="s">
        <v>139</v>
      </c>
      <c r="CV1315" t="s">
        <v>138</v>
      </c>
      <c r="CW1315" t="s">
        <v>139</v>
      </c>
      <c r="CX1315" t="s">
        <v>450</v>
      </c>
      <c r="CY1315" s="10">
        <v>16703228300</v>
      </c>
      <c r="CZ1315" t="s">
        <v>5211</v>
      </c>
      <c r="DA1315" t="s">
        <v>451</v>
      </c>
      <c r="DB1315" t="s">
        <v>138</v>
      </c>
      <c r="DC1315" t="s">
        <v>115</v>
      </c>
    </row>
    <row r="1316" spans="1:112" ht="14.45" customHeight="1" x14ac:dyDescent="0.25">
      <c r="A1316" t="s">
        <v>13475</v>
      </c>
      <c r="B1316" t="s">
        <v>158</v>
      </c>
      <c r="C1316" s="1">
        <v>45643</v>
      </c>
      <c r="D1316" s="1">
        <v>45699</v>
      </c>
      <c r="E1316" t="s">
        <v>114</v>
      </c>
      <c r="G1316" t="s">
        <v>115</v>
      </c>
      <c r="H1316" t="s">
        <v>115</v>
      </c>
      <c r="I1316" t="s">
        <v>115</v>
      </c>
      <c r="J1316" t="s">
        <v>3171</v>
      </c>
      <c r="K1316" t="s">
        <v>3172</v>
      </c>
      <c r="L1316" t="s">
        <v>3173</v>
      </c>
      <c r="M1316" t="s">
        <v>3174</v>
      </c>
      <c r="N1316" t="s">
        <v>128</v>
      </c>
      <c r="O1316" t="s">
        <v>120</v>
      </c>
      <c r="P1316" s="3">
        <v>96950</v>
      </c>
      <c r="Q1316" t="s">
        <v>121</v>
      </c>
      <c r="R1316" t="s">
        <v>139</v>
      </c>
      <c r="S1316" s="10">
        <v>16702355009</v>
      </c>
      <c r="U1316" t="s">
        <v>3175</v>
      </c>
      <c r="V1316">
        <v>561320</v>
      </c>
      <c r="W1316" t="s">
        <v>532</v>
      </c>
      <c r="X1316" t="s">
        <v>138</v>
      </c>
      <c r="Y1316" t="s">
        <v>1350</v>
      </c>
      <c r="Z1316" t="s">
        <v>1351</v>
      </c>
      <c r="AA1316" t="s">
        <v>1352</v>
      </c>
      <c r="AB1316" t="s">
        <v>1191</v>
      </c>
      <c r="AC1316" t="s">
        <v>3173</v>
      </c>
      <c r="AD1316" t="s">
        <v>3174</v>
      </c>
      <c r="AE1316" t="s">
        <v>128</v>
      </c>
      <c r="AF1316" t="s">
        <v>120</v>
      </c>
      <c r="AG1316" s="3">
        <v>96950</v>
      </c>
      <c r="AH1316" t="s">
        <v>121</v>
      </c>
      <c r="AJ1316" s="10">
        <v>16702355009</v>
      </c>
      <c r="AL1316" t="s">
        <v>3176</v>
      </c>
      <c r="BD1316" t="str">
        <f>"37-2012.00"</f>
        <v>37-2012.00</v>
      </c>
      <c r="BE1316" t="s">
        <v>647</v>
      </c>
      <c r="BF1316" t="s">
        <v>13476</v>
      </c>
      <c r="BG1316" t="s">
        <v>13477</v>
      </c>
      <c r="BH1316">
        <v>10</v>
      </c>
      <c r="BJ1316" s="1">
        <v>45658</v>
      </c>
      <c r="BK1316" s="1">
        <v>46022</v>
      </c>
      <c r="BN1316">
        <v>36</v>
      </c>
      <c r="BO1316">
        <v>0</v>
      </c>
      <c r="BP1316">
        <v>7</v>
      </c>
      <c r="BQ1316">
        <v>7</v>
      </c>
      <c r="BR1316">
        <v>7</v>
      </c>
      <c r="BS1316">
        <v>7</v>
      </c>
      <c r="BT1316">
        <v>7</v>
      </c>
      <c r="BU1316">
        <v>1</v>
      </c>
      <c r="BV1316" t="str">
        <f>"8:00 AM"</f>
        <v>8:00 AM</v>
      </c>
      <c r="BW1316" t="str">
        <f>"4:00 PM"</f>
        <v>4:00 PM</v>
      </c>
      <c r="BX1316" t="s">
        <v>240</v>
      </c>
      <c r="BY1316">
        <v>0</v>
      </c>
      <c r="BZ1316">
        <v>3</v>
      </c>
      <c r="CA1316" t="s">
        <v>115</v>
      </c>
      <c r="CC1316" s="2" t="s">
        <v>10641</v>
      </c>
      <c r="CD1316" t="s">
        <v>2967</v>
      </c>
      <c r="CE1316" t="s">
        <v>13478</v>
      </c>
      <c r="CF1316" t="s">
        <v>128</v>
      </c>
      <c r="CG1316" t="s">
        <v>120</v>
      </c>
      <c r="CH1316" s="3">
        <v>96950</v>
      </c>
      <c r="CI1316" s="4">
        <v>7.77</v>
      </c>
      <c r="CJ1316" s="4">
        <v>7.77</v>
      </c>
      <c r="CK1316" s="4">
        <v>11.66</v>
      </c>
      <c r="CL1316" s="4">
        <v>11.66</v>
      </c>
      <c r="CM1316" t="s">
        <v>136</v>
      </c>
      <c r="CN1316" t="s">
        <v>3978</v>
      </c>
      <c r="CO1316" t="s">
        <v>137</v>
      </c>
      <c r="CQ1316" t="s">
        <v>115</v>
      </c>
      <c r="CR1316" t="s">
        <v>138</v>
      </c>
      <c r="CS1316" t="s">
        <v>139</v>
      </c>
      <c r="CT1316" t="s">
        <v>138</v>
      </c>
      <c r="CU1316" t="s">
        <v>139</v>
      </c>
      <c r="CV1316" t="s">
        <v>138</v>
      </c>
      <c r="CW1316" t="s">
        <v>139</v>
      </c>
      <c r="CX1316" t="s">
        <v>13479</v>
      </c>
      <c r="CY1316" s="10">
        <v>16702355009</v>
      </c>
      <c r="CZ1316" t="s">
        <v>3176</v>
      </c>
      <c r="DA1316" t="s">
        <v>139</v>
      </c>
      <c r="DB1316" t="s">
        <v>138</v>
      </c>
      <c r="DC1316" t="s">
        <v>138</v>
      </c>
    </row>
    <row r="1317" spans="1:112" ht="14.45" customHeight="1" x14ac:dyDescent="0.25">
      <c r="A1317" t="s">
        <v>3196</v>
      </c>
      <c r="B1317" t="s">
        <v>248</v>
      </c>
      <c r="C1317" s="1">
        <v>45648</v>
      </c>
      <c r="D1317" s="1">
        <v>45700</v>
      </c>
      <c r="E1317" t="s">
        <v>210</v>
      </c>
      <c r="F1317" s="1">
        <v>45745</v>
      </c>
      <c r="G1317" t="s">
        <v>115</v>
      </c>
      <c r="H1317" t="s">
        <v>115</v>
      </c>
      <c r="I1317" t="s">
        <v>115</v>
      </c>
      <c r="J1317" t="s">
        <v>2707</v>
      </c>
      <c r="K1317" t="s">
        <v>2708</v>
      </c>
      <c r="L1317" t="s">
        <v>1327</v>
      </c>
      <c r="M1317" t="s">
        <v>2709</v>
      </c>
      <c r="N1317" t="s">
        <v>119</v>
      </c>
      <c r="O1317" t="s">
        <v>120</v>
      </c>
      <c r="P1317" s="3">
        <v>96950</v>
      </c>
      <c r="Q1317" t="s">
        <v>121</v>
      </c>
      <c r="S1317" s="10">
        <v>16703226130</v>
      </c>
      <c r="U1317" t="s">
        <v>2710</v>
      </c>
      <c r="V1317">
        <v>312112</v>
      </c>
      <c r="W1317" t="s">
        <v>123</v>
      </c>
      <c r="Y1317" t="s">
        <v>2711</v>
      </c>
      <c r="Z1317" t="s">
        <v>2712</v>
      </c>
      <c r="AA1317" t="s">
        <v>2713</v>
      </c>
      <c r="AB1317" t="s">
        <v>2714</v>
      </c>
      <c r="AC1317" t="s">
        <v>1327</v>
      </c>
      <c r="AD1317" t="s">
        <v>2709</v>
      </c>
      <c r="AE1317" t="s">
        <v>119</v>
      </c>
      <c r="AF1317" t="s">
        <v>120</v>
      </c>
      <c r="AG1317" s="3">
        <v>96950</v>
      </c>
      <c r="AH1317" t="s">
        <v>121</v>
      </c>
      <c r="AJ1317" s="10">
        <v>16703226130</v>
      </c>
      <c r="AL1317" t="s">
        <v>2715</v>
      </c>
      <c r="BD1317" t="str">
        <f>"53-3031.00"</f>
        <v>53-3031.00</v>
      </c>
      <c r="BE1317" t="s">
        <v>2288</v>
      </c>
      <c r="BF1317" t="s">
        <v>3197</v>
      </c>
      <c r="BG1317" t="s">
        <v>3198</v>
      </c>
      <c r="BH1317">
        <v>5</v>
      </c>
      <c r="BI1317">
        <v>5</v>
      </c>
      <c r="BJ1317" s="1">
        <v>45747</v>
      </c>
      <c r="BK1317" s="1">
        <v>46111</v>
      </c>
      <c r="BL1317" s="1">
        <v>45747</v>
      </c>
      <c r="BM1317" s="1">
        <v>46111</v>
      </c>
      <c r="BN1317">
        <v>40</v>
      </c>
      <c r="BO1317">
        <v>0</v>
      </c>
      <c r="BP1317">
        <v>8</v>
      </c>
      <c r="BQ1317">
        <v>8</v>
      </c>
      <c r="BR1317">
        <v>8</v>
      </c>
      <c r="BS1317">
        <v>8</v>
      </c>
      <c r="BT1317">
        <v>8</v>
      </c>
      <c r="BU1317">
        <v>0</v>
      </c>
      <c r="BV1317" t="str">
        <f>"8:00 AM"</f>
        <v>8:00 AM</v>
      </c>
      <c r="BW1317" t="str">
        <f>"5:00 PM"</f>
        <v>5:00 PM</v>
      </c>
      <c r="BX1317" t="s">
        <v>133</v>
      </c>
      <c r="BY1317">
        <v>0</v>
      </c>
      <c r="BZ1317">
        <v>0</v>
      </c>
      <c r="CA1317" t="s">
        <v>115</v>
      </c>
      <c r="CC1317" t="s">
        <v>3199</v>
      </c>
      <c r="CD1317" t="s">
        <v>1327</v>
      </c>
      <c r="CE1317" t="s">
        <v>2709</v>
      </c>
      <c r="CF1317" t="s">
        <v>119</v>
      </c>
      <c r="CG1317" t="s">
        <v>120</v>
      </c>
      <c r="CH1317" s="3">
        <v>96950</v>
      </c>
      <c r="CI1317" s="4">
        <v>8.34</v>
      </c>
      <c r="CJ1317" s="4">
        <v>8.34</v>
      </c>
      <c r="CK1317" s="4">
        <v>12.51</v>
      </c>
      <c r="CL1317" s="4">
        <v>12.51</v>
      </c>
      <c r="CM1317" t="s">
        <v>136</v>
      </c>
      <c r="CO1317" t="s">
        <v>137</v>
      </c>
      <c r="CQ1317" t="s">
        <v>115</v>
      </c>
      <c r="CR1317" t="s">
        <v>138</v>
      </c>
      <c r="CS1317" t="s">
        <v>139</v>
      </c>
      <c r="CT1317" t="s">
        <v>138</v>
      </c>
      <c r="CU1317" t="s">
        <v>138</v>
      </c>
      <c r="CV1317" t="s">
        <v>138</v>
      </c>
      <c r="CW1317" t="s">
        <v>139</v>
      </c>
      <c r="CX1317" t="s">
        <v>3200</v>
      </c>
      <c r="CY1317" s="10">
        <v>16703226130</v>
      </c>
      <c r="CZ1317" t="s">
        <v>2715</v>
      </c>
      <c r="DA1317" t="s">
        <v>626</v>
      </c>
      <c r="DB1317" t="s">
        <v>138</v>
      </c>
      <c r="DC1317" t="s">
        <v>115</v>
      </c>
    </row>
    <row r="1318" spans="1:112" ht="14.45" customHeight="1" x14ac:dyDescent="0.25">
      <c r="A1318" t="s">
        <v>6964</v>
      </c>
      <c r="B1318" t="s">
        <v>248</v>
      </c>
      <c r="C1318" s="1">
        <v>45659</v>
      </c>
      <c r="D1318" s="1">
        <v>45700</v>
      </c>
      <c r="E1318" t="s">
        <v>210</v>
      </c>
      <c r="F1318" s="1">
        <v>45776</v>
      </c>
      <c r="G1318" t="s">
        <v>115</v>
      </c>
      <c r="H1318" t="s">
        <v>115</v>
      </c>
      <c r="I1318" t="s">
        <v>115</v>
      </c>
      <c r="J1318" t="s">
        <v>1672</v>
      </c>
      <c r="K1318" t="s">
        <v>1672</v>
      </c>
      <c r="L1318" t="s">
        <v>1673</v>
      </c>
      <c r="M1318" t="s">
        <v>2943</v>
      </c>
      <c r="N1318" t="s">
        <v>128</v>
      </c>
      <c r="O1318" t="s">
        <v>120</v>
      </c>
      <c r="P1318" s="3">
        <v>96950</v>
      </c>
      <c r="Q1318" t="s">
        <v>121</v>
      </c>
      <c r="S1318" s="10">
        <v>16702870614</v>
      </c>
      <c r="U1318" t="s">
        <v>1675</v>
      </c>
      <c r="V1318">
        <v>561320</v>
      </c>
      <c r="W1318" t="s">
        <v>123</v>
      </c>
      <c r="Y1318" t="s">
        <v>1676</v>
      </c>
      <c r="Z1318" t="s">
        <v>1677</v>
      </c>
      <c r="AA1318" t="s">
        <v>1678</v>
      </c>
      <c r="AB1318" t="s">
        <v>448</v>
      </c>
      <c r="AC1318" t="s">
        <v>1673</v>
      </c>
      <c r="AD1318" t="s">
        <v>2943</v>
      </c>
      <c r="AE1318" t="s">
        <v>128</v>
      </c>
      <c r="AF1318" t="s">
        <v>120</v>
      </c>
      <c r="AG1318" s="3">
        <v>96950</v>
      </c>
      <c r="AH1318" t="s">
        <v>121</v>
      </c>
      <c r="AJ1318" s="10">
        <v>16702870614</v>
      </c>
      <c r="AL1318" t="s">
        <v>1679</v>
      </c>
      <c r="BD1318" t="str">
        <f>"43-3031.00"</f>
        <v>43-3031.00</v>
      </c>
      <c r="BE1318" t="s">
        <v>387</v>
      </c>
      <c r="BF1318" t="s">
        <v>6965</v>
      </c>
      <c r="BG1318" t="s">
        <v>895</v>
      </c>
      <c r="BH1318">
        <v>4</v>
      </c>
      <c r="BI1318">
        <v>4</v>
      </c>
      <c r="BJ1318" s="1">
        <v>45778</v>
      </c>
      <c r="BK1318" s="1">
        <v>46142</v>
      </c>
      <c r="BL1318" s="1">
        <v>45778</v>
      </c>
      <c r="BM1318" s="1">
        <v>46142</v>
      </c>
      <c r="BN1318">
        <v>35</v>
      </c>
      <c r="BO1318">
        <v>0</v>
      </c>
      <c r="BP1318">
        <v>7</v>
      </c>
      <c r="BQ1318">
        <v>7</v>
      </c>
      <c r="BR1318">
        <v>7</v>
      </c>
      <c r="BS1318">
        <v>7</v>
      </c>
      <c r="BT1318">
        <v>7</v>
      </c>
      <c r="BU1318">
        <v>0</v>
      </c>
      <c r="BV1318" t="str">
        <f>"9:00 AM"</f>
        <v>9:00 AM</v>
      </c>
      <c r="BW1318" t="str">
        <f>"5:00 PM"</f>
        <v>5:00 PM</v>
      </c>
      <c r="BX1318" t="s">
        <v>133</v>
      </c>
      <c r="BY1318">
        <v>0</v>
      </c>
      <c r="BZ1318">
        <v>12</v>
      </c>
      <c r="CA1318" t="s">
        <v>115</v>
      </c>
      <c r="CC1318" t="s">
        <v>6966</v>
      </c>
      <c r="CD1318" t="s">
        <v>1673</v>
      </c>
      <c r="CE1318" t="s">
        <v>2943</v>
      </c>
      <c r="CF1318" t="s">
        <v>2945</v>
      </c>
      <c r="CG1318" t="s">
        <v>120</v>
      </c>
      <c r="CH1318" s="3">
        <v>96950</v>
      </c>
      <c r="CI1318" s="4">
        <v>12.28</v>
      </c>
      <c r="CJ1318" s="4">
        <v>12.28</v>
      </c>
      <c r="CK1318" s="4">
        <v>18.420000000000002</v>
      </c>
      <c r="CL1318" s="4">
        <v>18.420000000000002</v>
      </c>
      <c r="CM1318" t="s">
        <v>136</v>
      </c>
      <c r="CN1318" t="s">
        <v>1684</v>
      </c>
      <c r="CO1318" t="s">
        <v>137</v>
      </c>
      <c r="CQ1318" t="s">
        <v>115</v>
      </c>
      <c r="CR1318" t="s">
        <v>138</v>
      </c>
      <c r="CS1318" t="s">
        <v>139</v>
      </c>
      <c r="CT1318" t="s">
        <v>138</v>
      </c>
      <c r="CU1318" t="s">
        <v>138</v>
      </c>
      <c r="CV1318" t="s">
        <v>138</v>
      </c>
      <c r="CW1318" t="s">
        <v>139</v>
      </c>
      <c r="CX1318" t="s">
        <v>2946</v>
      </c>
      <c r="CY1318" s="10">
        <v>16702870614</v>
      </c>
      <c r="CZ1318" t="s">
        <v>1679</v>
      </c>
      <c r="DA1318" t="s">
        <v>208</v>
      </c>
      <c r="DB1318" t="s">
        <v>138</v>
      </c>
      <c r="DC1318" t="s">
        <v>115</v>
      </c>
    </row>
    <row r="1319" spans="1:112" ht="14.45" customHeight="1" x14ac:dyDescent="0.25">
      <c r="A1319" t="s">
        <v>7493</v>
      </c>
      <c r="B1319" t="s">
        <v>1155</v>
      </c>
      <c r="C1319" s="1">
        <v>45658</v>
      </c>
      <c r="D1319" s="1">
        <v>45700</v>
      </c>
      <c r="E1319" t="s">
        <v>210</v>
      </c>
      <c r="F1319" s="1">
        <v>45807</v>
      </c>
      <c r="G1319" t="s">
        <v>138</v>
      </c>
      <c r="H1319" t="s">
        <v>115</v>
      </c>
      <c r="I1319" t="s">
        <v>115</v>
      </c>
      <c r="J1319" t="s">
        <v>2547</v>
      </c>
      <c r="L1319" t="s">
        <v>2548</v>
      </c>
      <c r="N1319" t="s">
        <v>119</v>
      </c>
      <c r="O1319" t="s">
        <v>120</v>
      </c>
      <c r="P1319" s="3">
        <v>96950</v>
      </c>
      <c r="Q1319" t="s">
        <v>121</v>
      </c>
      <c r="S1319" s="10">
        <v>16702359369</v>
      </c>
      <c r="U1319" t="s">
        <v>2549</v>
      </c>
      <c r="V1319">
        <v>5324</v>
      </c>
      <c r="W1319" t="s">
        <v>123</v>
      </c>
      <c r="Y1319" t="s">
        <v>716</v>
      </c>
      <c r="Z1319" t="s">
        <v>2550</v>
      </c>
      <c r="AB1319" t="s">
        <v>295</v>
      </c>
      <c r="AC1319" t="s">
        <v>2548</v>
      </c>
      <c r="AE1319" t="s">
        <v>119</v>
      </c>
      <c r="AF1319" t="s">
        <v>120</v>
      </c>
      <c r="AG1319" s="3">
        <v>96950</v>
      </c>
      <c r="AH1319" t="s">
        <v>121</v>
      </c>
      <c r="AJ1319" s="10">
        <v>16702359369</v>
      </c>
      <c r="AL1319" t="s">
        <v>2551</v>
      </c>
      <c r="BD1319" t="str">
        <f>"53-7051.00"</f>
        <v>53-7051.00</v>
      </c>
      <c r="BE1319" t="s">
        <v>2552</v>
      </c>
      <c r="BF1319" t="s">
        <v>2553</v>
      </c>
      <c r="BG1319" t="s">
        <v>2554</v>
      </c>
      <c r="BH1319">
        <v>2</v>
      </c>
      <c r="BI1319">
        <v>1</v>
      </c>
      <c r="BJ1319" s="1">
        <v>45809</v>
      </c>
      <c r="BK1319" s="1">
        <v>46904</v>
      </c>
      <c r="BL1319" s="1">
        <v>45809</v>
      </c>
      <c r="BM1319" s="1">
        <v>46904</v>
      </c>
      <c r="BN1319">
        <v>35</v>
      </c>
      <c r="BO1319">
        <v>0</v>
      </c>
      <c r="BP1319">
        <v>7</v>
      </c>
      <c r="BQ1319">
        <v>7</v>
      </c>
      <c r="BR1319">
        <v>7</v>
      </c>
      <c r="BS1319">
        <v>7</v>
      </c>
      <c r="BT1319">
        <v>7</v>
      </c>
      <c r="BU1319">
        <v>0</v>
      </c>
      <c r="BV1319" t="str">
        <f>"7:30 AM"</f>
        <v>7:30 AM</v>
      </c>
      <c r="BW1319" t="str">
        <f>"4:30 PM"</f>
        <v>4:30 PM</v>
      </c>
      <c r="BX1319" t="s">
        <v>240</v>
      </c>
      <c r="BY1319">
        <v>0</v>
      </c>
      <c r="BZ1319">
        <v>12</v>
      </c>
      <c r="CA1319" t="s">
        <v>115</v>
      </c>
      <c r="CC1319" s="2" t="s">
        <v>2555</v>
      </c>
      <c r="CD1319" t="s">
        <v>2556</v>
      </c>
      <c r="CF1319" t="s">
        <v>119</v>
      </c>
      <c r="CG1319" t="s">
        <v>120</v>
      </c>
      <c r="CH1319" s="3">
        <v>96950</v>
      </c>
      <c r="CI1319" s="4">
        <v>8.91</v>
      </c>
      <c r="CJ1319" s="4">
        <v>8.91</v>
      </c>
      <c r="CK1319" s="4">
        <v>13.36</v>
      </c>
      <c r="CL1319" s="4">
        <v>13.36</v>
      </c>
      <c r="CM1319" t="s">
        <v>136</v>
      </c>
      <c r="CN1319" t="s">
        <v>191</v>
      </c>
      <c r="CO1319" t="s">
        <v>137</v>
      </c>
      <c r="CQ1319" t="s">
        <v>138</v>
      </c>
      <c r="CR1319" t="s">
        <v>138</v>
      </c>
      <c r="CS1319" t="s">
        <v>139</v>
      </c>
      <c r="CT1319" t="s">
        <v>138</v>
      </c>
      <c r="CU1319" t="s">
        <v>139</v>
      </c>
      <c r="CV1319" t="s">
        <v>138</v>
      </c>
      <c r="CW1319" t="s">
        <v>139</v>
      </c>
      <c r="CX1319" t="s">
        <v>7494</v>
      </c>
      <c r="CY1319" s="10">
        <v>16702359369</v>
      </c>
      <c r="CZ1319" t="s">
        <v>2551</v>
      </c>
      <c r="DA1319" t="s">
        <v>139</v>
      </c>
      <c r="DB1319" t="s">
        <v>138</v>
      </c>
      <c r="DC1319" t="s">
        <v>115</v>
      </c>
      <c r="DD1319" t="s">
        <v>2676</v>
      </c>
      <c r="DE1319" t="s">
        <v>2550</v>
      </c>
      <c r="DG1319" t="s">
        <v>2547</v>
      </c>
      <c r="DH1319" t="s">
        <v>2551</v>
      </c>
    </row>
    <row r="1320" spans="1:112" ht="14.45" customHeight="1" x14ac:dyDescent="0.25">
      <c r="A1320" t="s">
        <v>7544</v>
      </c>
      <c r="B1320" t="s">
        <v>248</v>
      </c>
      <c r="C1320" s="1">
        <v>45652</v>
      </c>
      <c r="D1320" s="1">
        <v>45700</v>
      </c>
      <c r="E1320" t="s">
        <v>210</v>
      </c>
      <c r="F1320" s="1">
        <v>45807</v>
      </c>
      <c r="G1320" t="s">
        <v>115</v>
      </c>
      <c r="H1320" t="s">
        <v>115</v>
      </c>
      <c r="I1320" t="s">
        <v>115</v>
      </c>
      <c r="J1320" t="s">
        <v>7545</v>
      </c>
      <c r="L1320" t="s">
        <v>7546</v>
      </c>
      <c r="M1320" t="s">
        <v>7547</v>
      </c>
      <c r="N1320" t="s">
        <v>119</v>
      </c>
      <c r="O1320" t="s">
        <v>120</v>
      </c>
      <c r="P1320" s="3">
        <v>96950</v>
      </c>
      <c r="Q1320" t="s">
        <v>121</v>
      </c>
      <c r="S1320" s="10">
        <v>16702347898</v>
      </c>
      <c r="U1320" t="s">
        <v>5074</v>
      </c>
      <c r="V1320">
        <v>531110</v>
      </c>
      <c r="W1320" t="s">
        <v>123</v>
      </c>
      <c r="Y1320" t="s">
        <v>2840</v>
      </c>
      <c r="Z1320" t="s">
        <v>354</v>
      </c>
      <c r="AA1320" t="s">
        <v>3796</v>
      </c>
      <c r="AB1320" t="s">
        <v>235</v>
      </c>
      <c r="AC1320" t="s">
        <v>7546</v>
      </c>
      <c r="AE1320" t="s">
        <v>119</v>
      </c>
      <c r="AF1320" t="s">
        <v>120</v>
      </c>
      <c r="AG1320" s="3">
        <v>96950</v>
      </c>
      <c r="AH1320" t="s">
        <v>121</v>
      </c>
      <c r="AJ1320" s="10">
        <v>16702347898</v>
      </c>
      <c r="AL1320" t="s">
        <v>5079</v>
      </c>
      <c r="BD1320" t="str">
        <f>"49-9071.00"</f>
        <v>49-9071.00</v>
      </c>
      <c r="BE1320" t="s">
        <v>169</v>
      </c>
      <c r="BF1320" t="s">
        <v>7548</v>
      </c>
      <c r="BG1320" t="s">
        <v>7549</v>
      </c>
      <c r="BH1320">
        <v>5</v>
      </c>
      <c r="BI1320">
        <v>5</v>
      </c>
      <c r="BJ1320" s="1">
        <v>45809</v>
      </c>
      <c r="BK1320" s="1">
        <v>46173</v>
      </c>
      <c r="BL1320" s="1">
        <v>45809</v>
      </c>
      <c r="BM1320" s="1">
        <v>46173</v>
      </c>
      <c r="BN1320">
        <v>35</v>
      </c>
      <c r="BO1320">
        <v>0</v>
      </c>
      <c r="BP1320">
        <v>7</v>
      </c>
      <c r="BQ1320">
        <v>7</v>
      </c>
      <c r="BR1320">
        <v>7</v>
      </c>
      <c r="BS1320">
        <v>7</v>
      </c>
      <c r="BT1320">
        <v>7</v>
      </c>
      <c r="BU1320">
        <v>0</v>
      </c>
      <c r="BV1320" t="str">
        <f>"8:00 AM"</f>
        <v>8:00 AM</v>
      </c>
      <c r="BW1320" t="str">
        <f>"4:00 PM"</f>
        <v>4:00 PM</v>
      </c>
      <c r="BX1320" t="s">
        <v>133</v>
      </c>
      <c r="BY1320">
        <v>0</v>
      </c>
      <c r="BZ1320">
        <v>12</v>
      </c>
      <c r="CA1320" t="s">
        <v>115</v>
      </c>
      <c r="CC1320" s="2" t="s">
        <v>7550</v>
      </c>
      <c r="CD1320" t="s">
        <v>5387</v>
      </c>
      <c r="CF1320" t="s">
        <v>377</v>
      </c>
      <c r="CG1320" t="s">
        <v>120</v>
      </c>
      <c r="CH1320" s="3">
        <v>96951</v>
      </c>
      <c r="CI1320" s="4">
        <v>9.75</v>
      </c>
      <c r="CJ1320" s="4">
        <v>9.75</v>
      </c>
      <c r="CK1320" s="4">
        <v>14.62</v>
      </c>
      <c r="CL1320" s="4">
        <v>14.62</v>
      </c>
      <c r="CM1320" t="s">
        <v>136</v>
      </c>
      <c r="CN1320" t="s">
        <v>6494</v>
      </c>
      <c r="CO1320" t="s">
        <v>137</v>
      </c>
      <c r="CQ1320" t="s">
        <v>115</v>
      </c>
      <c r="CR1320" t="s">
        <v>138</v>
      </c>
      <c r="CS1320" t="s">
        <v>139</v>
      </c>
      <c r="CT1320" t="s">
        <v>138</v>
      </c>
      <c r="CU1320" t="s">
        <v>139</v>
      </c>
      <c r="CV1320" t="s">
        <v>138</v>
      </c>
      <c r="CW1320" t="s">
        <v>139</v>
      </c>
      <c r="CX1320" s="2" t="s">
        <v>7551</v>
      </c>
      <c r="CY1320" s="10">
        <v>16702347898</v>
      </c>
      <c r="CZ1320" t="s">
        <v>5079</v>
      </c>
      <c r="DA1320" t="s">
        <v>331</v>
      </c>
      <c r="DB1320" t="s">
        <v>138</v>
      </c>
      <c r="DC1320" t="s">
        <v>115</v>
      </c>
    </row>
    <row r="1321" spans="1:112" ht="14.45" customHeight="1" x14ac:dyDescent="0.25">
      <c r="A1321" t="s">
        <v>9074</v>
      </c>
      <c r="B1321" t="s">
        <v>1155</v>
      </c>
      <c r="C1321" s="1">
        <v>45627</v>
      </c>
      <c r="D1321" s="1">
        <v>45700</v>
      </c>
      <c r="E1321" t="s">
        <v>210</v>
      </c>
      <c r="F1321" s="1">
        <v>45746</v>
      </c>
      <c r="G1321" t="s">
        <v>115</v>
      </c>
      <c r="H1321" t="s">
        <v>115</v>
      </c>
      <c r="I1321" t="s">
        <v>115</v>
      </c>
      <c r="J1321" t="s">
        <v>1436</v>
      </c>
      <c r="L1321" t="s">
        <v>1437</v>
      </c>
      <c r="M1321" t="s">
        <v>1438</v>
      </c>
      <c r="N1321" t="s">
        <v>128</v>
      </c>
      <c r="O1321" t="s">
        <v>120</v>
      </c>
      <c r="P1321" s="3">
        <v>96950</v>
      </c>
      <c r="Q1321" t="s">
        <v>121</v>
      </c>
      <c r="S1321" s="10">
        <v>16702858730</v>
      </c>
      <c r="U1321" t="s">
        <v>1439</v>
      </c>
      <c r="V1321">
        <v>561320</v>
      </c>
      <c r="W1321" t="s">
        <v>123</v>
      </c>
      <c r="Y1321" t="s">
        <v>1440</v>
      </c>
      <c r="Z1321" t="s">
        <v>1441</v>
      </c>
      <c r="AA1321" t="s">
        <v>1442</v>
      </c>
      <c r="AB1321" t="s">
        <v>448</v>
      </c>
      <c r="AC1321" t="s">
        <v>1437</v>
      </c>
      <c r="AD1321" t="s">
        <v>1438</v>
      </c>
      <c r="AE1321" t="s">
        <v>128</v>
      </c>
      <c r="AF1321" t="s">
        <v>120</v>
      </c>
      <c r="AG1321" s="3">
        <v>96950</v>
      </c>
      <c r="AH1321" t="s">
        <v>121</v>
      </c>
      <c r="AJ1321" s="10">
        <v>16702858730</v>
      </c>
      <c r="AL1321" t="s">
        <v>1443</v>
      </c>
      <c r="BD1321" t="str">
        <f>"35-3031.00"</f>
        <v>35-3031.00</v>
      </c>
      <c r="BE1321" t="s">
        <v>1980</v>
      </c>
      <c r="BF1321" t="s">
        <v>4609</v>
      </c>
      <c r="BG1321" t="s">
        <v>4610</v>
      </c>
      <c r="BH1321">
        <v>10</v>
      </c>
      <c r="BI1321">
        <v>8</v>
      </c>
      <c r="BJ1321" s="1">
        <v>45748</v>
      </c>
      <c r="BK1321" s="1">
        <v>46112</v>
      </c>
      <c r="BL1321" s="1">
        <v>45748</v>
      </c>
      <c r="BM1321" s="1">
        <v>46112</v>
      </c>
      <c r="BN1321">
        <v>35</v>
      </c>
      <c r="BO1321">
        <v>0</v>
      </c>
      <c r="BP1321">
        <v>7</v>
      </c>
      <c r="BQ1321">
        <v>7</v>
      </c>
      <c r="BR1321">
        <v>7</v>
      </c>
      <c r="BS1321">
        <v>7</v>
      </c>
      <c r="BT1321">
        <v>7</v>
      </c>
      <c r="BU1321">
        <v>0</v>
      </c>
      <c r="BV1321" t="str">
        <f>"8:00 AM"</f>
        <v>8:00 AM</v>
      </c>
      <c r="BW1321" t="str">
        <f>"4:00 PM"</f>
        <v>4:00 PM</v>
      </c>
      <c r="BX1321" t="s">
        <v>240</v>
      </c>
      <c r="BY1321">
        <v>0</v>
      </c>
      <c r="BZ1321">
        <v>12</v>
      </c>
      <c r="CA1321" t="s">
        <v>115</v>
      </c>
      <c r="CC1321" t="s">
        <v>9075</v>
      </c>
      <c r="CD1321" t="s">
        <v>1447</v>
      </c>
      <c r="CE1321" t="s">
        <v>1448</v>
      </c>
      <c r="CF1321" t="s">
        <v>128</v>
      </c>
      <c r="CG1321" t="s">
        <v>120</v>
      </c>
      <c r="CH1321" s="3">
        <v>96950</v>
      </c>
      <c r="CI1321" s="4">
        <v>8.83</v>
      </c>
      <c r="CJ1321" s="4">
        <v>8.83</v>
      </c>
      <c r="CK1321" s="4">
        <v>13.25</v>
      </c>
      <c r="CL1321" s="4">
        <v>13.25</v>
      </c>
      <c r="CM1321" t="s">
        <v>136</v>
      </c>
      <c r="CN1321" t="s">
        <v>224</v>
      </c>
      <c r="CO1321" t="s">
        <v>137</v>
      </c>
      <c r="CQ1321" t="s">
        <v>115</v>
      </c>
      <c r="CR1321" t="s">
        <v>138</v>
      </c>
      <c r="CS1321" t="s">
        <v>139</v>
      </c>
      <c r="CT1321" t="s">
        <v>138</v>
      </c>
      <c r="CU1321" t="s">
        <v>139</v>
      </c>
      <c r="CV1321" t="s">
        <v>138</v>
      </c>
      <c r="CW1321" t="s">
        <v>139</v>
      </c>
      <c r="CX1321" s="2" t="s">
        <v>4947</v>
      </c>
      <c r="CY1321" s="10">
        <v>16702858730</v>
      </c>
      <c r="CZ1321" t="s">
        <v>1443</v>
      </c>
      <c r="DA1321" t="s">
        <v>139</v>
      </c>
      <c r="DB1321" t="s">
        <v>138</v>
      </c>
      <c r="DC1321" t="s">
        <v>115</v>
      </c>
    </row>
    <row r="1322" spans="1:112" ht="14.45" customHeight="1" x14ac:dyDescent="0.25">
      <c r="A1322" t="s">
        <v>10055</v>
      </c>
      <c r="B1322" t="s">
        <v>248</v>
      </c>
      <c r="C1322" s="1">
        <v>45647</v>
      </c>
      <c r="D1322" s="1">
        <v>45700</v>
      </c>
      <c r="E1322" t="s">
        <v>114</v>
      </c>
      <c r="G1322" t="s">
        <v>115</v>
      </c>
      <c r="H1322" t="s">
        <v>115</v>
      </c>
      <c r="I1322" t="s">
        <v>115</v>
      </c>
      <c r="J1322" t="s">
        <v>5006</v>
      </c>
      <c r="K1322" t="s">
        <v>139</v>
      </c>
      <c r="L1322" t="s">
        <v>5007</v>
      </c>
      <c r="N1322" t="s">
        <v>119</v>
      </c>
      <c r="O1322" t="s">
        <v>120</v>
      </c>
      <c r="P1322" s="3">
        <v>96950</v>
      </c>
      <c r="Q1322" t="s">
        <v>121</v>
      </c>
      <c r="R1322" t="s">
        <v>139</v>
      </c>
      <c r="S1322" s="10">
        <v>16702349675</v>
      </c>
      <c r="U1322" t="s">
        <v>5008</v>
      </c>
      <c r="V1322">
        <v>561720</v>
      </c>
      <c r="W1322" t="s">
        <v>123</v>
      </c>
      <c r="Y1322" t="s">
        <v>1790</v>
      </c>
      <c r="Z1322" t="s">
        <v>5009</v>
      </c>
      <c r="AA1322" t="s">
        <v>5010</v>
      </c>
      <c r="AB1322" t="s">
        <v>5011</v>
      </c>
      <c r="AC1322" t="s">
        <v>5012</v>
      </c>
      <c r="AE1322" t="s">
        <v>128</v>
      </c>
      <c r="AF1322" t="s">
        <v>120</v>
      </c>
      <c r="AG1322" s="3">
        <v>96950</v>
      </c>
      <c r="AH1322" t="s">
        <v>121</v>
      </c>
      <c r="AI1322" t="s">
        <v>128</v>
      </c>
      <c r="AJ1322" s="10">
        <v>16704834587</v>
      </c>
      <c r="AL1322" t="s">
        <v>5013</v>
      </c>
      <c r="BD1322" t="str">
        <f>"49-9071.00"</f>
        <v>49-9071.00</v>
      </c>
      <c r="BE1322" t="s">
        <v>169</v>
      </c>
      <c r="BF1322" t="s">
        <v>5014</v>
      </c>
      <c r="BG1322" t="s">
        <v>1417</v>
      </c>
      <c r="BH1322">
        <v>17</v>
      </c>
      <c r="BI1322">
        <v>17</v>
      </c>
      <c r="BJ1322" s="1">
        <v>45705</v>
      </c>
      <c r="BK1322" s="1">
        <v>46069</v>
      </c>
      <c r="BL1322" s="1">
        <v>45705</v>
      </c>
      <c r="BM1322" s="1">
        <v>46069</v>
      </c>
      <c r="BN1322">
        <v>35</v>
      </c>
      <c r="BO1322">
        <v>7</v>
      </c>
      <c r="BP1322">
        <v>7</v>
      </c>
      <c r="BQ1322">
        <v>7</v>
      </c>
      <c r="BR1322">
        <v>7</v>
      </c>
      <c r="BS1322">
        <v>0</v>
      </c>
      <c r="BT1322">
        <v>7</v>
      </c>
      <c r="BU1322">
        <v>0</v>
      </c>
      <c r="BV1322" t="str">
        <f>"8:00 AM"</f>
        <v>8:00 AM</v>
      </c>
      <c r="BW1322" t="str">
        <f>"4:00 PM"</f>
        <v>4:00 PM</v>
      </c>
      <c r="BX1322" t="s">
        <v>133</v>
      </c>
      <c r="BY1322">
        <v>0</v>
      </c>
      <c r="BZ1322">
        <v>24</v>
      </c>
      <c r="CA1322" t="s">
        <v>115</v>
      </c>
      <c r="CC1322" t="s">
        <v>5015</v>
      </c>
      <c r="CD1322" t="s">
        <v>5016</v>
      </c>
      <c r="CF1322" t="s">
        <v>119</v>
      </c>
      <c r="CG1322" t="s">
        <v>120</v>
      </c>
      <c r="CH1322" s="3">
        <v>96950</v>
      </c>
      <c r="CI1322" s="4">
        <v>9.75</v>
      </c>
      <c r="CJ1322" s="4">
        <v>9.75</v>
      </c>
      <c r="CK1322" s="4">
        <v>0</v>
      </c>
      <c r="CL1322" s="4">
        <v>0</v>
      </c>
      <c r="CM1322" t="s">
        <v>136</v>
      </c>
      <c r="CO1322" t="s">
        <v>137</v>
      </c>
      <c r="CQ1322" t="s">
        <v>115</v>
      </c>
      <c r="CR1322" t="s">
        <v>138</v>
      </c>
      <c r="CS1322" t="s">
        <v>139</v>
      </c>
      <c r="CT1322" t="s">
        <v>139</v>
      </c>
      <c r="CU1322" t="s">
        <v>139</v>
      </c>
      <c r="CV1322" t="s">
        <v>138</v>
      </c>
      <c r="CW1322" t="s">
        <v>139</v>
      </c>
      <c r="CX1322" t="s">
        <v>5017</v>
      </c>
      <c r="CY1322" s="10">
        <v>16702349675</v>
      </c>
      <c r="CZ1322" t="s">
        <v>5013</v>
      </c>
      <c r="DA1322" t="s">
        <v>139</v>
      </c>
      <c r="DB1322" t="s">
        <v>138</v>
      </c>
      <c r="DC1322" t="s">
        <v>115</v>
      </c>
    </row>
    <row r="1323" spans="1:112" ht="14.45" customHeight="1" x14ac:dyDescent="0.25">
      <c r="A1323" t="s">
        <v>10959</v>
      </c>
      <c r="B1323" t="s">
        <v>158</v>
      </c>
      <c r="C1323" s="1">
        <v>45648</v>
      </c>
      <c r="D1323" s="1">
        <v>45700</v>
      </c>
      <c r="E1323" t="s">
        <v>114</v>
      </c>
      <c r="G1323" t="s">
        <v>115</v>
      </c>
      <c r="H1323" t="s">
        <v>115</v>
      </c>
      <c r="I1323" t="s">
        <v>115</v>
      </c>
      <c r="J1323" t="s">
        <v>5021</v>
      </c>
      <c r="L1323" t="s">
        <v>5022</v>
      </c>
      <c r="N1323" t="s">
        <v>128</v>
      </c>
      <c r="O1323" t="s">
        <v>120</v>
      </c>
      <c r="P1323" s="3">
        <v>96950</v>
      </c>
      <c r="Q1323" t="s">
        <v>121</v>
      </c>
      <c r="S1323" s="10">
        <v>16702353334</v>
      </c>
      <c r="U1323" t="s">
        <v>5023</v>
      </c>
      <c r="V1323">
        <v>713120</v>
      </c>
      <c r="W1323" t="s">
        <v>123</v>
      </c>
      <c r="Y1323" t="s">
        <v>5024</v>
      </c>
      <c r="Z1323" t="s">
        <v>5025</v>
      </c>
      <c r="AA1323" t="s">
        <v>5024</v>
      </c>
      <c r="AB1323" t="s">
        <v>126</v>
      </c>
      <c r="AC1323" t="s">
        <v>5022</v>
      </c>
      <c r="AE1323" t="s">
        <v>128</v>
      </c>
      <c r="AF1323" t="s">
        <v>120</v>
      </c>
      <c r="AG1323" s="3">
        <v>96950</v>
      </c>
      <c r="AH1323" t="s">
        <v>121</v>
      </c>
      <c r="AJ1323" s="10">
        <v>16702353334</v>
      </c>
      <c r="AL1323" t="s">
        <v>5026</v>
      </c>
      <c r="BD1323" t="str">
        <f>"49-9091.00"</f>
        <v>49-9091.00</v>
      </c>
      <c r="BE1323" t="s">
        <v>5027</v>
      </c>
      <c r="BF1323" t="s">
        <v>6511</v>
      </c>
      <c r="BG1323" t="s">
        <v>6512</v>
      </c>
      <c r="BH1323">
        <v>2</v>
      </c>
      <c r="BJ1323" s="1">
        <v>45719</v>
      </c>
      <c r="BK1323" s="1">
        <v>45930</v>
      </c>
      <c r="BN1323">
        <v>40</v>
      </c>
      <c r="BO1323">
        <v>0</v>
      </c>
      <c r="BP1323">
        <v>8</v>
      </c>
      <c r="BQ1323">
        <v>8</v>
      </c>
      <c r="BR1323">
        <v>8</v>
      </c>
      <c r="BS1323">
        <v>8</v>
      </c>
      <c r="BT1323">
        <v>8</v>
      </c>
      <c r="BU1323">
        <v>0</v>
      </c>
      <c r="BV1323" t="str">
        <f>"9:00 AM"</f>
        <v>9:00 AM</v>
      </c>
      <c r="BW1323" t="str">
        <f>"5:00 PM"</f>
        <v>5:00 PM</v>
      </c>
      <c r="BX1323" t="s">
        <v>133</v>
      </c>
      <c r="BY1323">
        <v>3</v>
      </c>
      <c r="BZ1323">
        <v>12</v>
      </c>
      <c r="CA1323" t="s">
        <v>115</v>
      </c>
      <c r="CC1323" t="s">
        <v>6513</v>
      </c>
      <c r="CD1323" t="s">
        <v>5022</v>
      </c>
      <c r="CF1323" t="s">
        <v>119</v>
      </c>
      <c r="CG1323" t="s">
        <v>120</v>
      </c>
      <c r="CH1323" s="3">
        <v>96950</v>
      </c>
      <c r="CI1323" s="4">
        <v>10.02</v>
      </c>
      <c r="CJ1323" s="4">
        <v>10.02</v>
      </c>
      <c r="CK1323" s="4">
        <v>15.03</v>
      </c>
      <c r="CL1323" s="4">
        <v>15.03</v>
      </c>
      <c r="CM1323" t="s">
        <v>136</v>
      </c>
      <c r="CN1323" t="s">
        <v>240</v>
      </c>
      <c r="CO1323" t="s">
        <v>137</v>
      </c>
      <c r="CQ1323" t="s">
        <v>115</v>
      </c>
      <c r="CR1323" t="s">
        <v>138</v>
      </c>
      <c r="CS1323" t="s">
        <v>139</v>
      </c>
      <c r="CT1323" t="s">
        <v>138</v>
      </c>
      <c r="CU1323" t="s">
        <v>138</v>
      </c>
      <c r="CV1323" t="s">
        <v>138</v>
      </c>
      <c r="CW1323" t="s">
        <v>139</v>
      </c>
      <c r="CX1323" s="2" t="s">
        <v>10960</v>
      </c>
      <c r="CY1323" s="10">
        <v>16702353334</v>
      </c>
      <c r="CZ1323" t="s">
        <v>5026</v>
      </c>
      <c r="DA1323" t="s">
        <v>139</v>
      </c>
      <c r="DB1323" t="s">
        <v>138</v>
      </c>
      <c r="DC1323" t="s">
        <v>115</v>
      </c>
    </row>
    <row r="1324" spans="1:112" ht="14.45" customHeight="1" x14ac:dyDescent="0.25">
      <c r="A1324" t="s">
        <v>11083</v>
      </c>
      <c r="B1324" t="s">
        <v>248</v>
      </c>
      <c r="C1324" s="1">
        <v>45652</v>
      </c>
      <c r="D1324" s="1">
        <v>45700</v>
      </c>
      <c r="E1324" t="s">
        <v>210</v>
      </c>
      <c r="F1324" s="1">
        <v>45776</v>
      </c>
      <c r="G1324" t="s">
        <v>115</v>
      </c>
      <c r="H1324" t="s">
        <v>115</v>
      </c>
      <c r="I1324" t="s">
        <v>115</v>
      </c>
      <c r="J1324" t="s">
        <v>4919</v>
      </c>
      <c r="K1324" t="s">
        <v>8710</v>
      </c>
      <c r="L1324" t="s">
        <v>4921</v>
      </c>
      <c r="N1324" t="s">
        <v>128</v>
      </c>
      <c r="O1324" t="s">
        <v>120</v>
      </c>
      <c r="P1324" s="3">
        <v>96950</v>
      </c>
      <c r="Q1324" t="s">
        <v>121</v>
      </c>
      <c r="R1324" t="s">
        <v>139</v>
      </c>
      <c r="S1324" s="10">
        <v>16702331199</v>
      </c>
      <c r="U1324" t="s">
        <v>4922</v>
      </c>
      <c r="V1324">
        <v>532310</v>
      </c>
      <c r="W1324" t="s">
        <v>123</v>
      </c>
      <c r="Y1324" t="s">
        <v>2279</v>
      </c>
      <c r="Z1324" t="s">
        <v>2280</v>
      </c>
      <c r="AA1324" t="s">
        <v>2281</v>
      </c>
      <c r="AB1324" t="s">
        <v>126</v>
      </c>
      <c r="AC1324" t="s">
        <v>8711</v>
      </c>
      <c r="AE1324" t="s">
        <v>128</v>
      </c>
      <c r="AF1324" t="s">
        <v>120</v>
      </c>
      <c r="AG1324" s="3">
        <v>96950</v>
      </c>
      <c r="AH1324" t="s">
        <v>121</v>
      </c>
      <c r="AJ1324" s="10">
        <v>16702331199</v>
      </c>
      <c r="AL1324" t="s">
        <v>4923</v>
      </c>
      <c r="BD1324" t="str">
        <f>"49-3042.00"</f>
        <v>49-3042.00</v>
      </c>
      <c r="BE1324" t="s">
        <v>1508</v>
      </c>
      <c r="BF1324" t="s">
        <v>8712</v>
      </c>
      <c r="BG1324" t="s">
        <v>8713</v>
      </c>
      <c r="BH1324">
        <v>2</v>
      </c>
      <c r="BI1324">
        <v>2</v>
      </c>
      <c r="BJ1324" s="1">
        <v>45778</v>
      </c>
      <c r="BK1324" s="1">
        <v>46142</v>
      </c>
      <c r="BL1324" s="1">
        <v>45778</v>
      </c>
      <c r="BM1324" s="1">
        <v>46142</v>
      </c>
      <c r="BN1324">
        <v>40</v>
      </c>
      <c r="BO1324">
        <v>0</v>
      </c>
      <c r="BP1324">
        <v>8</v>
      </c>
      <c r="BQ1324">
        <v>8</v>
      </c>
      <c r="BR1324">
        <v>8</v>
      </c>
      <c r="BS1324">
        <v>8</v>
      </c>
      <c r="BT1324">
        <v>8</v>
      </c>
      <c r="BU1324">
        <v>0</v>
      </c>
      <c r="BV1324" t="str">
        <f t="shared" ref="BV1324:BV1329" si="22">"8:00 AM"</f>
        <v>8:00 AM</v>
      </c>
      <c r="BW1324" t="str">
        <f>"5:00 PM"</f>
        <v>5:00 PM</v>
      </c>
      <c r="BX1324" t="s">
        <v>133</v>
      </c>
      <c r="BY1324">
        <v>0</v>
      </c>
      <c r="BZ1324">
        <v>12</v>
      </c>
      <c r="CA1324" t="s">
        <v>115</v>
      </c>
      <c r="CC1324" s="2" t="s">
        <v>8714</v>
      </c>
      <c r="CD1324" t="s">
        <v>8715</v>
      </c>
      <c r="CF1324" t="s">
        <v>128</v>
      </c>
      <c r="CG1324" t="s">
        <v>120</v>
      </c>
      <c r="CH1324" s="3">
        <v>96950</v>
      </c>
      <c r="CI1324" s="4">
        <v>12.48</v>
      </c>
      <c r="CJ1324" s="4">
        <v>12.48</v>
      </c>
      <c r="CK1324" s="4">
        <v>18.72</v>
      </c>
      <c r="CL1324" s="4">
        <v>18.72</v>
      </c>
      <c r="CM1324" t="s">
        <v>136</v>
      </c>
      <c r="CN1324" t="s">
        <v>4928</v>
      </c>
      <c r="CO1324" t="s">
        <v>137</v>
      </c>
      <c r="CQ1324" t="s">
        <v>115</v>
      </c>
      <c r="CR1324" t="s">
        <v>138</v>
      </c>
      <c r="CS1324" t="s">
        <v>139</v>
      </c>
      <c r="CT1324" t="s">
        <v>138</v>
      </c>
      <c r="CU1324" t="s">
        <v>139</v>
      </c>
      <c r="CV1324" t="s">
        <v>138</v>
      </c>
      <c r="CW1324" t="s">
        <v>139</v>
      </c>
      <c r="CX1324" t="s">
        <v>11084</v>
      </c>
      <c r="CY1324" s="10">
        <v>16702331199</v>
      </c>
      <c r="CZ1324" t="s">
        <v>4923</v>
      </c>
      <c r="DA1324" t="s">
        <v>139</v>
      </c>
      <c r="DB1324" t="s">
        <v>138</v>
      </c>
      <c r="DC1324" t="s">
        <v>115</v>
      </c>
    </row>
    <row r="1325" spans="1:112" ht="14.45" customHeight="1" x14ac:dyDescent="0.25">
      <c r="A1325" t="s">
        <v>13118</v>
      </c>
      <c r="B1325" t="s">
        <v>248</v>
      </c>
      <c r="C1325" s="1">
        <v>45630</v>
      </c>
      <c r="D1325" s="1">
        <v>45700</v>
      </c>
      <c r="E1325" t="s">
        <v>114</v>
      </c>
      <c r="G1325" t="s">
        <v>115</v>
      </c>
      <c r="H1325" t="s">
        <v>115</v>
      </c>
      <c r="I1325" t="s">
        <v>115</v>
      </c>
      <c r="J1325" t="s">
        <v>1633</v>
      </c>
      <c r="L1325" t="s">
        <v>529</v>
      </c>
      <c r="M1325" t="s">
        <v>542</v>
      </c>
      <c r="N1325" t="s">
        <v>128</v>
      </c>
      <c r="O1325" t="s">
        <v>120</v>
      </c>
      <c r="P1325" s="3">
        <v>96950</v>
      </c>
      <c r="Q1325" t="s">
        <v>121</v>
      </c>
      <c r="S1325" s="10">
        <v>16702352883</v>
      </c>
      <c r="T1325">
        <v>0</v>
      </c>
      <c r="U1325" t="s">
        <v>1634</v>
      </c>
      <c r="V1325">
        <v>56132</v>
      </c>
      <c r="W1325" t="s">
        <v>532</v>
      </c>
      <c r="X1325" t="s">
        <v>138</v>
      </c>
      <c r="Y1325" t="s">
        <v>535</v>
      </c>
      <c r="Z1325" t="s">
        <v>1635</v>
      </c>
      <c r="AB1325" t="s">
        <v>516</v>
      </c>
      <c r="AC1325" t="s">
        <v>529</v>
      </c>
      <c r="AD1325" t="s">
        <v>542</v>
      </c>
      <c r="AE1325" t="s">
        <v>128</v>
      </c>
      <c r="AF1325" t="s">
        <v>120</v>
      </c>
      <c r="AG1325" s="3">
        <v>96950</v>
      </c>
      <c r="AH1325" t="s">
        <v>121</v>
      </c>
      <c r="AJ1325" s="10">
        <v>16702352883</v>
      </c>
      <c r="AK1325">
        <v>0</v>
      </c>
      <c r="AL1325" t="s">
        <v>1636</v>
      </c>
      <c r="BD1325" t="str">
        <f>"43-3031.00"</f>
        <v>43-3031.00</v>
      </c>
      <c r="BE1325" t="s">
        <v>387</v>
      </c>
      <c r="BF1325" t="s">
        <v>13119</v>
      </c>
      <c r="BG1325" t="s">
        <v>6440</v>
      </c>
      <c r="BH1325">
        <v>5</v>
      </c>
      <c r="BI1325">
        <v>5</v>
      </c>
      <c r="BJ1325" s="1">
        <v>45706</v>
      </c>
      <c r="BK1325" s="1">
        <v>46070</v>
      </c>
      <c r="BL1325" s="1">
        <v>45706</v>
      </c>
      <c r="BM1325" s="1">
        <v>46070</v>
      </c>
      <c r="BN1325">
        <v>35</v>
      </c>
      <c r="BO1325">
        <v>0</v>
      </c>
      <c r="BP1325">
        <v>7</v>
      </c>
      <c r="BQ1325">
        <v>7</v>
      </c>
      <c r="BR1325">
        <v>7</v>
      </c>
      <c r="BS1325">
        <v>7</v>
      </c>
      <c r="BT1325">
        <v>7</v>
      </c>
      <c r="BU1325">
        <v>0</v>
      </c>
      <c r="BV1325" t="str">
        <f t="shared" si="22"/>
        <v>8:00 AM</v>
      </c>
      <c r="BW1325" t="str">
        <f>"4:00 PM"</f>
        <v>4:00 PM</v>
      </c>
      <c r="BX1325" t="s">
        <v>133</v>
      </c>
      <c r="BY1325">
        <v>0</v>
      </c>
      <c r="BZ1325">
        <v>12</v>
      </c>
      <c r="CA1325" t="s">
        <v>115</v>
      </c>
      <c r="CC1325" t="s">
        <v>6441</v>
      </c>
      <c r="CD1325" t="s">
        <v>529</v>
      </c>
      <c r="CE1325" t="s">
        <v>542</v>
      </c>
      <c r="CF1325" t="s">
        <v>128</v>
      </c>
      <c r="CG1325" t="s">
        <v>120</v>
      </c>
      <c r="CH1325" s="3">
        <v>96950</v>
      </c>
      <c r="CI1325" s="4">
        <v>12.28</v>
      </c>
      <c r="CJ1325" s="4">
        <v>12.28</v>
      </c>
      <c r="CK1325" s="4">
        <v>18.420000000000002</v>
      </c>
      <c r="CL1325" s="4">
        <v>18.420000000000002</v>
      </c>
      <c r="CM1325" t="s">
        <v>136</v>
      </c>
      <c r="CN1325" t="s">
        <v>191</v>
      </c>
      <c r="CO1325" t="s">
        <v>137</v>
      </c>
      <c r="CQ1325" t="s">
        <v>115</v>
      </c>
      <c r="CR1325" t="s">
        <v>138</v>
      </c>
      <c r="CS1325" t="s">
        <v>139</v>
      </c>
      <c r="CT1325" t="s">
        <v>138</v>
      </c>
      <c r="CU1325" t="s">
        <v>139</v>
      </c>
      <c r="CV1325" t="s">
        <v>138</v>
      </c>
      <c r="CW1325" t="s">
        <v>139</v>
      </c>
      <c r="CX1325" t="s">
        <v>543</v>
      </c>
      <c r="CY1325" s="10">
        <v>16702352883</v>
      </c>
      <c r="CZ1325" t="s">
        <v>1636</v>
      </c>
      <c r="DA1325" t="s">
        <v>331</v>
      </c>
      <c r="DB1325" t="s">
        <v>138</v>
      </c>
      <c r="DC1325" t="s">
        <v>138</v>
      </c>
    </row>
    <row r="1326" spans="1:112" ht="14.45" customHeight="1" x14ac:dyDescent="0.25">
      <c r="A1326" t="s">
        <v>12817</v>
      </c>
      <c r="B1326" t="s">
        <v>248</v>
      </c>
      <c r="C1326" s="1">
        <v>45643</v>
      </c>
      <c r="D1326" s="1">
        <v>45701</v>
      </c>
      <c r="E1326" t="s">
        <v>114</v>
      </c>
      <c r="G1326" t="s">
        <v>138</v>
      </c>
      <c r="H1326" t="s">
        <v>115</v>
      </c>
      <c r="I1326" t="s">
        <v>115</v>
      </c>
      <c r="J1326" t="s">
        <v>915</v>
      </c>
      <c r="L1326" t="s">
        <v>916</v>
      </c>
      <c r="M1326" t="s">
        <v>917</v>
      </c>
      <c r="N1326" t="s">
        <v>119</v>
      </c>
      <c r="O1326" t="s">
        <v>120</v>
      </c>
      <c r="P1326" s="3">
        <v>96950</v>
      </c>
      <c r="Q1326" t="s">
        <v>121</v>
      </c>
      <c r="S1326" s="10">
        <v>16702345828</v>
      </c>
      <c r="U1326" t="s">
        <v>918</v>
      </c>
      <c r="V1326">
        <v>2362</v>
      </c>
      <c r="W1326" t="s">
        <v>123</v>
      </c>
      <c r="Y1326" t="s">
        <v>919</v>
      </c>
      <c r="Z1326" t="s">
        <v>920</v>
      </c>
      <c r="AB1326" t="s">
        <v>295</v>
      </c>
      <c r="AC1326" t="s">
        <v>916</v>
      </c>
      <c r="AD1326" t="s">
        <v>917</v>
      </c>
      <c r="AE1326" t="s">
        <v>119</v>
      </c>
      <c r="AF1326" t="s">
        <v>120</v>
      </c>
      <c r="AG1326" s="3">
        <v>96950</v>
      </c>
      <c r="AH1326" t="s">
        <v>121</v>
      </c>
      <c r="AJ1326" s="10">
        <v>16702345828</v>
      </c>
      <c r="AL1326" t="s">
        <v>921</v>
      </c>
      <c r="AM1326" t="s">
        <v>400</v>
      </c>
      <c r="AN1326" t="s">
        <v>255</v>
      </c>
      <c r="AO1326" t="s">
        <v>922</v>
      </c>
      <c r="AQ1326" t="s">
        <v>12181</v>
      </c>
      <c r="AR1326" t="s">
        <v>924</v>
      </c>
      <c r="AS1326" t="s">
        <v>119</v>
      </c>
      <c r="AT1326" t="s">
        <v>120</v>
      </c>
      <c r="AU1326" s="3">
        <v>96950</v>
      </c>
      <c r="AV1326" t="s">
        <v>121</v>
      </c>
      <c r="AX1326">
        <v>16702872946</v>
      </c>
      <c r="AZ1326" t="s">
        <v>925</v>
      </c>
      <c r="BA1326" t="s">
        <v>926</v>
      </c>
      <c r="BD1326" t="str">
        <f>"47-2051.00"</f>
        <v>47-2051.00</v>
      </c>
      <c r="BE1326" t="s">
        <v>1791</v>
      </c>
      <c r="BF1326" t="s">
        <v>12182</v>
      </c>
      <c r="BG1326" t="s">
        <v>5181</v>
      </c>
      <c r="BH1326">
        <v>1</v>
      </c>
      <c r="BI1326">
        <v>1</v>
      </c>
      <c r="BJ1326" s="1">
        <v>45748</v>
      </c>
      <c r="BK1326" s="1">
        <v>46843</v>
      </c>
      <c r="BL1326" s="1">
        <v>45748</v>
      </c>
      <c r="BM1326" s="1">
        <v>46843</v>
      </c>
      <c r="BN1326">
        <v>40</v>
      </c>
      <c r="BO1326">
        <v>0</v>
      </c>
      <c r="BP1326">
        <v>8</v>
      </c>
      <c r="BQ1326">
        <v>8</v>
      </c>
      <c r="BR1326">
        <v>8</v>
      </c>
      <c r="BS1326">
        <v>8</v>
      </c>
      <c r="BT1326">
        <v>8</v>
      </c>
      <c r="BU1326">
        <v>0</v>
      </c>
      <c r="BV1326" t="str">
        <f t="shared" si="22"/>
        <v>8:00 AM</v>
      </c>
      <c r="BW1326" t="str">
        <f>"5:00 PM"</f>
        <v>5:00 PM</v>
      </c>
      <c r="BX1326" t="s">
        <v>240</v>
      </c>
      <c r="BY1326">
        <v>0</v>
      </c>
      <c r="BZ1326">
        <v>3</v>
      </c>
      <c r="CA1326" t="s">
        <v>115</v>
      </c>
      <c r="CC1326" t="s">
        <v>191</v>
      </c>
      <c r="CD1326" t="s">
        <v>916</v>
      </c>
      <c r="CE1326" t="s">
        <v>917</v>
      </c>
      <c r="CF1326" t="s">
        <v>119</v>
      </c>
      <c r="CG1326" t="s">
        <v>120</v>
      </c>
      <c r="CH1326" s="3">
        <v>96950</v>
      </c>
      <c r="CI1326" s="4">
        <v>9.7799999999999994</v>
      </c>
      <c r="CJ1326" s="4">
        <v>9.7799999999999994</v>
      </c>
      <c r="CK1326" s="4">
        <v>14.67</v>
      </c>
      <c r="CL1326" s="4">
        <v>14.67</v>
      </c>
      <c r="CM1326" t="s">
        <v>136</v>
      </c>
      <c r="CN1326" t="s">
        <v>191</v>
      </c>
      <c r="CO1326" t="s">
        <v>137</v>
      </c>
      <c r="CQ1326" t="s">
        <v>115</v>
      </c>
      <c r="CR1326" t="s">
        <v>138</v>
      </c>
      <c r="CS1326" t="s">
        <v>139</v>
      </c>
      <c r="CT1326" t="s">
        <v>138</v>
      </c>
      <c r="CU1326" t="s">
        <v>139</v>
      </c>
      <c r="CV1326" t="s">
        <v>138</v>
      </c>
      <c r="CW1326" t="s">
        <v>139</v>
      </c>
      <c r="CX1326" t="s">
        <v>1499</v>
      </c>
      <c r="CY1326" s="10">
        <v>16702345828</v>
      </c>
      <c r="CZ1326" t="s">
        <v>921</v>
      </c>
      <c r="DA1326" t="s">
        <v>139</v>
      </c>
      <c r="DB1326" t="s">
        <v>138</v>
      </c>
      <c r="DC1326" t="s">
        <v>115</v>
      </c>
      <c r="DD1326" t="s">
        <v>255</v>
      </c>
      <c r="DE1326" t="s">
        <v>922</v>
      </c>
      <c r="DG1326" t="s">
        <v>926</v>
      </c>
      <c r="DH1326" t="s">
        <v>925</v>
      </c>
    </row>
    <row r="1327" spans="1:112" ht="14.45" customHeight="1" x14ac:dyDescent="0.25">
      <c r="A1327" t="s">
        <v>13474</v>
      </c>
      <c r="B1327" t="s">
        <v>248</v>
      </c>
      <c r="C1327" s="1">
        <v>45633</v>
      </c>
      <c r="D1327" s="1">
        <v>45701</v>
      </c>
      <c r="E1327" t="s">
        <v>210</v>
      </c>
      <c r="F1327" s="1">
        <v>45776</v>
      </c>
      <c r="G1327" t="s">
        <v>115</v>
      </c>
      <c r="H1327" t="s">
        <v>115</v>
      </c>
      <c r="I1327" t="s">
        <v>115</v>
      </c>
      <c r="J1327" t="s">
        <v>915</v>
      </c>
      <c r="L1327" t="s">
        <v>916</v>
      </c>
      <c r="M1327" t="s">
        <v>917</v>
      </c>
      <c r="N1327" t="s">
        <v>119</v>
      </c>
      <c r="O1327" t="s">
        <v>120</v>
      </c>
      <c r="P1327" s="3">
        <v>96950</v>
      </c>
      <c r="Q1327" t="s">
        <v>121</v>
      </c>
      <c r="S1327" s="10">
        <v>16702345828</v>
      </c>
      <c r="U1327" t="s">
        <v>918</v>
      </c>
      <c r="V1327">
        <v>332322</v>
      </c>
      <c r="W1327" t="s">
        <v>123</v>
      </c>
      <c r="Y1327" t="s">
        <v>919</v>
      </c>
      <c r="Z1327" t="s">
        <v>920</v>
      </c>
      <c r="AB1327" t="s">
        <v>295</v>
      </c>
      <c r="AC1327" t="s">
        <v>916</v>
      </c>
      <c r="AD1327" t="s">
        <v>917</v>
      </c>
      <c r="AE1327" t="s">
        <v>119</v>
      </c>
      <c r="AF1327" t="s">
        <v>120</v>
      </c>
      <c r="AG1327" s="3">
        <v>96950</v>
      </c>
      <c r="AH1327" t="s">
        <v>121</v>
      </c>
      <c r="AJ1327" s="10">
        <v>16702345828</v>
      </c>
      <c r="AL1327" t="s">
        <v>921</v>
      </c>
      <c r="AM1327" t="s">
        <v>400</v>
      </c>
      <c r="AN1327" t="s">
        <v>255</v>
      </c>
      <c r="AO1327" t="s">
        <v>922</v>
      </c>
      <c r="AQ1327" t="s">
        <v>923</v>
      </c>
      <c r="AR1327" t="s">
        <v>6974</v>
      </c>
      <c r="AS1327" t="s">
        <v>119</v>
      </c>
      <c r="AT1327" t="s">
        <v>120</v>
      </c>
      <c r="AU1327" s="3">
        <v>96950</v>
      </c>
      <c r="AV1327" t="s">
        <v>121</v>
      </c>
      <c r="AX1327">
        <v>16702872946</v>
      </c>
      <c r="AZ1327" t="s">
        <v>925</v>
      </c>
      <c r="BA1327" t="s">
        <v>926</v>
      </c>
      <c r="BD1327" t="str">
        <f>"53-7063.00"</f>
        <v>53-7063.00</v>
      </c>
      <c r="BE1327" t="s">
        <v>12150</v>
      </c>
      <c r="BF1327" t="s">
        <v>12151</v>
      </c>
      <c r="BG1327" t="s">
        <v>12152</v>
      </c>
      <c r="BH1327">
        <v>9</v>
      </c>
      <c r="BI1327">
        <v>9</v>
      </c>
      <c r="BJ1327" s="1">
        <v>45778</v>
      </c>
      <c r="BK1327" s="1">
        <v>46142</v>
      </c>
      <c r="BL1327" s="1">
        <v>45778</v>
      </c>
      <c r="BM1327" s="1">
        <v>46142</v>
      </c>
      <c r="BN1327">
        <v>40</v>
      </c>
      <c r="BO1327">
        <v>0</v>
      </c>
      <c r="BP1327">
        <v>8</v>
      </c>
      <c r="BQ1327">
        <v>8</v>
      </c>
      <c r="BR1327">
        <v>8</v>
      </c>
      <c r="BS1327">
        <v>8</v>
      </c>
      <c r="BT1327">
        <v>8</v>
      </c>
      <c r="BU1327">
        <v>0</v>
      </c>
      <c r="BV1327" t="str">
        <f t="shared" si="22"/>
        <v>8:00 AM</v>
      </c>
      <c r="BW1327" t="str">
        <f>"5:00 PM"</f>
        <v>5:00 PM</v>
      </c>
      <c r="BX1327" t="s">
        <v>240</v>
      </c>
      <c r="BY1327">
        <v>0</v>
      </c>
      <c r="BZ1327">
        <v>12</v>
      </c>
      <c r="CA1327" t="s">
        <v>115</v>
      </c>
      <c r="CC1327" t="s">
        <v>191</v>
      </c>
      <c r="CD1327" t="s">
        <v>916</v>
      </c>
      <c r="CE1327" t="s">
        <v>917</v>
      </c>
      <c r="CF1327" t="s">
        <v>119</v>
      </c>
      <c r="CG1327" t="s">
        <v>120</v>
      </c>
      <c r="CH1327" s="3">
        <v>96950</v>
      </c>
      <c r="CI1327" s="4">
        <v>8.52</v>
      </c>
      <c r="CJ1327" s="4">
        <v>8.52</v>
      </c>
      <c r="CK1327" s="4">
        <v>12.78</v>
      </c>
      <c r="CL1327" s="4">
        <v>12.78</v>
      </c>
      <c r="CM1327" t="s">
        <v>136</v>
      </c>
      <c r="CN1327" t="s">
        <v>191</v>
      </c>
      <c r="CO1327" t="s">
        <v>137</v>
      </c>
      <c r="CQ1327" t="s">
        <v>115</v>
      </c>
      <c r="CR1327" t="s">
        <v>138</v>
      </c>
      <c r="CS1327" t="s">
        <v>139</v>
      </c>
      <c r="CT1327" t="s">
        <v>138</v>
      </c>
      <c r="CU1327" t="s">
        <v>139</v>
      </c>
      <c r="CV1327" t="s">
        <v>138</v>
      </c>
      <c r="CW1327" t="s">
        <v>139</v>
      </c>
      <c r="CX1327" t="s">
        <v>1499</v>
      </c>
      <c r="CY1327" s="10">
        <v>16702345828</v>
      </c>
      <c r="CZ1327" t="s">
        <v>921</v>
      </c>
      <c r="DA1327" t="s">
        <v>139</v>
      </c>
      <c r="DB1327" t="s">
        <v>138</v>
      </c>
      <c r="DC1327" t="s">
        <v>115</v>
      </c>
      <c r="DD1327" t="s">
        <v>255</v>
      </c>
      <c r="DE1327" t="s">
        <v>922</v>
      </c>
      <c r="DG1327" t="s">
        <v>926</v>
      </c>
      <c r="DH1327" t="s">
        <v>925</v>
      </c>
    </row>
    <row r="1328" spans="1:112" ht="14.45" customHeight="1" x14ac:dyDescent="0.25">
      <c r="A1328" t="s">
        <v>13642</v>
      </c>
      <c r="B1328" t="s">
        <v>158</v>
      </c>
      <c r="C1328" s="1">
        <v>45659</v>
      </c>
      <c r="D1328" s="1">
        <v>45701</v>
      </c>
      <c r="E1328" t="s">
        <v>210</v>
      </c>
      <c r="F1328" s="1">
        <v>45719</v>
      </c>
      <c r="G1328" t="s">
        <v>138</v>
      </c>
      <c r="H1328" t="s">
        <v>115</v>
      </c>
      <c r="I1328" t="s">
        <v>115</v>
      </c>
      <c r="J1328" t="s">
        <v>7171</v>
      </c>
      <c r="L1328" t="s">
        <v>7172</v>
      </c>
      <c r="N1328" t="s">
        <v>128</v>
      </c>
      <c r="O1328" t="s">
        <v>120</v>
      </c>
      <c r="P1328" s="3">
        <v>96950</v>
      </c>
      <c r="Q1328" t="s">
        <v>121</v>
      </c>
      <c r="S1328" s="10">
        <v>16702359373</v>
      </c>
      <c r="U1328" t="s">
        <v>7173</v>
      </c>
      <c r="V1328">
        <v>561520</v>
      </c>
      <c r="W1328" t="s">
        <v>123</v>
      </c>
      <c r="Y1328" t="s">
        <v>7174</v>
      </c>
      <c r="Z1328" t="s">
        <v>7175</v>
      </c>
      <c r="AB1328" t="s">
        <v>516</v>
      </c>
      <c r="AC1328" t="s">
        <v>7172</v>
      </c>
      <c r="AE1328" t="s">
        <v>128</v>
      </c>
      <c r="AF1328" t="s">
        <v>120</v>
      </c>
      <c r="AG1328" s="3">
        <v>96950</v>
      </c>
      <c r="AH1328" t="s">
        <v>121</v>
      </c>
      <c r="AJ1328" s="10">
        <v>16702359373</v>
      </c>
      <c r="AL1328" t="s">
        <v>7176</v>
      </c>
      <c r="BD1328" t="str">
        <f>"17-3023.00"</f>
        <v>17-3023.00</v>
      </c>
      <c r="BE1328" t="s">
        <v>7177</v>
      </c>
      <c r="BF1328" t="s">
        <v>7178</v>
      </c>
      <c r="BG1328" t="s">
        <v>7179</v>
      </c>
      <c r="BH1328">
        <v>1</v>
      </c>
      <c r="BJ1328" s="1">
        <v>45720</v>
      </c>
      <c r="BK1328" s="1">
        <v>46085</v>
      </c>
      <c r="BN1328">
        <v>35</v>
      </c>
      <c r="BO1328">
        <v>7</v>
      </c>
      <c r="BP1328">
        <v>7</v>
      </c>
      <c r="BQ1328">
        <v>7</v>
      </c>
      <c r="BR1328">
        <v>7</v>
      </c>
      <c r="BS1328">
        <v>7</v>
      </c>
      <c r="BT1328">
        <v>0</v>
      </c>
      <c r="BU1328">
        <v>0</v>
      </c>
      <c r="BV1328" t="str">
        <f t="shared" si="22"/>
        <v>8:00 AM</v>
      </c>
      <c r="BW1328" t="str">
        <f>"4:00 PM"</f>
        <v>4:00 PM</v>
      </c>
      <c r="BX1328" t="s">
        <v>189</v>
      </c>
      <c r="BY1328">
        <v>0</v>
      </c>
      <c r="BZ1328">
        <v>24</v>
      </c>
      <c r="CA1328" t="s">
        <v>138</v>
      </c>
      <c r="CB1328">
        <v>4</v>
      </c>
      <c r="CC1328" t="s">
        <v>13643</v>
      </c>
      <c r="CD1328" t="s">
        <v>7181</v>
      </c>
      <c r="CF1328" t="s">
        <v>119</v>
      </c>
      <c r="CG1328" t="s">
        <v>120</v>
      </c>
      <c r="CH1328" s="3">
        <v>96950</v>
      </c>
      <c r="CI1328" s="4">
        <v>15.75</v>
      </c>
      <c r="CJ1328" s="4">
        <v>19.61</v>
      </c>
      <c r="CM1328" t="s">
        <v>136</v>
      </c>
      <c r="CO1328" t="s">
        <v>137</v>
      </c>
      <c r="CQ1328" t="s">
        <v>115</v>
      </c>
      <c r="CR1328" t="s">
        <v>138</v>
      </c>
      <c r="CS1328" t="s">
        <v>139</v>
      </c>
      <c r="CT1328" t="s">
        <v>139</v>
      </c>
      <c r="CU1328" t="s">
        <v>139</v>
      </c>
      <c r="CV1328" t="s">
        <v>138</v>
      </c>
      <c r="CW1328" t="s">
        <v>139</v>
      </c>
      <c r="CX1328" t="s">
        <v>13644</v>
      </c>
      <c r="CY1328" s="10">
        <v>16702359373</v>
      </c>
      <c r="CZ1328" t="s">
        <v>7176</v>
      </c>
      <c r="DA1328" t="s">
        <v>139</v>
      </c>
      <c r="DB1328" t="s">
        <v>138</v>
      </c>
      <c r="DC1328" t="s">
        <v>115</v>
      </c>
    </row>
    <row r="1329" spans="1:112" ht="14.45" customHeight="1" x14ac:dyDescent="0.25">
      <c r="A1329" t="s">
        <v>1198</v>
      </c>
      <c r="B1329" t="s">
        <v>248</v>
      </c>
      <c r="C1329" s="1">
        <v>45670</v>
      </c>
      <c r="D1329" s="1">
        <v>45702</v>
      </c>
      <c r="E1329" t="s">
        <v>210</v>
      </c>
      <c r="F1329" s="1">
        <v>45807</v>
      </c>
      <c r="G1329" t="s">
        <v>115</v>
      </c>
      <c r="H1329" t="s">
        <v>115</v>
      </c>
      <c r="I1329" t="s">
        <v>115</v>
      </c>
      <c r="J1329" t="s">
        <v>287</v>
      </c>
      <c r="K1329" t="s">
        <v>139</v>
      </c>
      <c r="L1329" t="s">
        <v>288</v>
      </c>
      <c r="M1329" t="s">
        <v>289</v>
      </c>
      <c r="N1329" t="s">
        <v>272</v>
      </c>
      <c r="O1329" t="s">
        <v>120</v>
      </c>
      <c r="P1329" s="3">
        <v>96952</v>
      </c>
      <c r="Q1329" t="s">
        <v>121</v>
      </c>
      <c r="R1329" t="s">
        <v>139</v>
      </c>
      <c r="S1329" s="10">
        <v>16704339989</v>
      </c>
      <c r="U1329" t="s">
        <v>291</v>
      </c>
      <c r="V1329">
        <v>481111</v>
      </c>
      <c r="W1329" t="s">
        <v>123</v>
      </c>
      <c r="Y1329" t="s">
        <v>292</v>
      </c>
      <c r="Z1329" t="s">
        <v>293</v>
      </c>
      <c r="AA1329" t="s">
        <v>294</v>
      </c>
      <c r="AB1329" t="s">
        <v>295</v>
      </c>
      <c r="AC1329" t="s">
        <v>288</v>
      </c>
      <c r="AD1329" t="s">
        <v>289</v>
      </c>
      <c r="AE1329" t="s">
        <v>290</v>
      </c>
      <c r="AF1329" t="s">
        <v>120</v>
      </c>
      <c r="AG1329" s="3">
        <v>96952</v>
      </c>
      <c r="AH1329" t="s">
        <v>121</v>
      </c>
      <c r="AJ1329" s="10">
        <v>16704339989</v>
      </c>
      <c r="AL1329" t="s">
        <v>296</v>
      </c>
      <c r="BD1329" t="str">
        <f>"49-9071.00"</f>
        <v>49-9071.00</v>
      </c>
      <c r="BE1329" t="s">
        <v>169</v>
      </c>
      <c r="BF1329" t="s">
        <v>1199</v>
      </c>
      <c r="BG1329" t="s">
        <v>1200</v>
      </c>
      <c r="BH1329">
        <v>4</v>
      </c>
      <c r="BI1329">
        <v>4</v>
      </c>
      <c r="BJ1329" s="1">
        <v>45809</v>
      </c>
      <c r="BK1329" s="1">
        <v>46173</v>
      </c>
      <c r="BL1329" s="1">
        <v>45809</v>
      </c>
      <c r="BM1329" s="1">
        <v>46173</v>
      </c>
      <c r="BN1329">
        <v>40</v>
      </c>
      <c r="BO1329">
        <v>0</v>
      </c>
      <c r="BP1329">
        <v>8</v>
      </c>
      <c r="BQ1329">
        <v>8</v>
      </c>
      <c r="BR1329">
        <v>8</v>
      </c>
      <c r="BS1329">
        <v>8</v>
      </c>
      <c r="BT1329">
        <v>8</v>
      </c>
      <c r="BU1329">
        <v>0</v>
      </c>
      <c r="BV1329" t="str">
        <f t="shared" si="22"/>
        <v>8:00 AM</v>
      </c>
      <c r="BW1329" t="str">
        <f>"5:00 PM"</f>
        <v>5:00 PM</v>
      </c>
      <c r="BX1329" t="s">
        <v>133</v>
      </c>
      <c r="BY1329">
        <v>0</v>
      </c>
      <c r="BZ1329">
        <v>12</v>
      </c>
      <c r="CA1329" t="s">
        <v>115</v>
      </c>
      <c r="CC1329" s="2" t="s">
        <v>1201</v>
      </c>
      <c r="CD1329" t="s">
        <v>288</v>
      </c>
      <c r="CE1329" t="s">
        <v>289</v>
      </c>
      <c r="CF1329" t="s">
        <v>290</v>
      </c>
      <c r="CG1329" t="s">
        <v>120</v>
      </c>
      <c r="CH1329" s="3">
        <v>96952</v>
      </c>
      <c r="CI1329" s="4">
        <v>9.75</v>
      </c>
      <c r="CJ1329" s="4">
        <v>9.8000000000000007</v>
      </c>
      <c r="CK1329" s="4">
        <v>0</v>
      </c>
      <c r="CL1329" s="4">
        <v>0</v>
      </c>
      <c r="CM1329" t="s">
        <v>136</v>
      </c>
      <c r="CN1329" t="s">
        <v>139</v>
      </c>
      <c r="CO1329" t="s">
        <v>137</v>
      </c>
      <c r="CQ1329" t="s">
        <v>115</v>
      </c>
      <c r="CR1329" t="s">
        <v>138</v>
      </c>
      <c r="CS1329" t="s">
        <v>139</v>
      </c>
      <c r="CT1329" t="s">
        <v>139</v>
      </c>
      <c r="CU1329" t="s">
        <v>138</v>
      </c>
      <c r="CV1329" t="s">
        <v>138</v>
      </c>
      <c r="CW1329" t="s">
        <v>139</v>
      </c>
      <c r="CX1329" t="s">
        <v>301</v>
      </c>
      <c r="CY1329" s="10">
        <v>16704339989</v>
      </c>
      <c r="CZ1329" t="s">
        <v>302</v>
      </c>
      <c r="DA1329" t="s">
        <v>139</v>
      </c>
      <c r="DB1329" t="s">
        <v>138</v>
      </c>
      <c r="DC1329" t="s">
        <v>115</v>
      </c>
    </row>
    <row r="1330" spans="1:112" ht="14.45" customHeight="1" x14ac:dyDescent="0.25">
      <c r="A1330" t="s">
        <v>5125</v>
      </c>
      <c r="B1330" t="s">
        <v>248</v>
      </c>
      <c r="C1330" s="1">
        <v>45655</v>
      </c>
      <c r="D1330" s="1">
        <v>45702</v>
      </c>
      <c r="E1330" t="s">
        <v>114</v>
      </c>
      <c r="G1330" t="s">
        <v>115</v>
      </c>
      <c r="H1330" t="s">
        <v>115</v>
      </c>
      <c r="I1330" t="s">
        <v>115</v>
      </c>
      <c r="J1330" t="s">
        <v>5126</v>
      </c>
      <c r="K1330" t="s">
        <v>5127</v>
      </c>
      <c r="L1330" t="s">
        <v>5128</v>
      </c>
      <c r="N1330" t="s">
        <v>119</v>
      </c>
      <c r="O1330" t="s">
        <v>120</v>
      </c>
      <c r="P1330" s="3">
        <v>96950</v>
      </c>
      <c r="Q1330" t="s">
        <v>121</v>
      </c>
      <c r="S1330" s="10">
        <v>16707831161</v>
      </c>
      <c r="U1330" t="s">
        <v>5129</v>
      </c>
      <c r="V1330">
        <v>624410</v>
      </c>
      <c r="W1330" t="s">
        <v>123</v>
      </c>
      <c r="Y1330" t="s">
        <v>5130</v>
      </c>
      <c r="Z1330" t="s">
        <v>5131</v>
      </c>
      <c r="AA1330" t="s">
        <v>5132</v>
      </c>
      <c r="AB1330" t="s">
        <v>5133</v>
      </c>
      <c r="AC1330" t="s">
        <v>5128</v>
      </c>
      <c r="AE1330" t="s">
        <v>119</v>
      </c>
      <c r="AF1330" t="s">
        <v>120</v>
      </c>
      <c r="AG1330" s="3">
        <v>96950</v>
      </c>
      <c r="AH1330" t="s">
        <v>121</v>
      </c>
      <c r="AJ1330" s="10">
        <v>16707831161</v>
      </c>
      <c r="AL1330" t="s">
        <v>5134</v>
      </c>
      <c r="BD1330" t="str">
        <f>"39-9011.00"</f>
        <v>39-9011.00</v>
      </c>
      <c r="BE1330" t="s">
        <v>538</v>
      </c>
      <c r="BF1330" t="s">
        <v>5135</v>
      </c>
      <c r="BG1330" t="s">
        <v>5136</v>
      </c>
      <c r="BH1330">
        <v>10</v>
      </c>
      <c r="BI1330">
        <v>10</v>
      </c>
      <c r="BJ1330" s="1">
        <v>45672</v>
      </c>
      <c r="BK1330" s="1">
        <v>46036</v>
      </c>
      <c r="BL1330" s="1">
        <v>45702</v>
      </c>
      <c r="BM1330" s="1">
        <v>46036</v>
      </c>
      <c r="BN1330">
        <v>35</v>
      </c>
      <c r="BO1330">
        <v>0</v>
      </c>
      <c r="BP1330">
        <v>7</v>
      </c>
      <c r="BQ1330">
        <v>7</v>
      </c>
      <c r="BR1330">
        <v>7</v>
      </c>
      <c r="BS1330">
        <v>7</v>
      </c>
      <c r="BT1330">
        <v>7</v>
      </c>
      <c r="BU1330">
        <v>0</v>
      </c>
      <c r="BV1330" t="str">
        <f>"7:00 AM"</f>
        <v>7:00 AM</v>
      </c>
      <c r="BW1330" t="str">
        <f>"3:00 PM"</f>
        <v>3:00 PM</v>
      </c>
      <c r="BX1330" t="s">
        <v>133</v>
      </c>
      <c r="BY1330">
        <v>0</v>
      </c>
      <c r="BZ1330">
        <v>6</v>
      </c>
      <c r="CA1330" t="s">
        <v>115</v>
      </c>
      <c r="CC1330" t="s">
        <v>5137</v>
      </c>
      <c r="CD1330" t="s">
        <v>5138</v>
      </c>
      <c r="CF1330" t="s">
        <v>119</v>
      </c>
      <c r="CG1330" t="s">
        <v>120</v>
      </c>
      <c r="CH1330" s="3">
        <v>96950</v>
      </c>
      <c r="CI1330" s="4">
        <v>7.81</v>
      </c>
      <c r="CJ1330" s="4">
        <v>7.81</v>
      </c>
      <c r="CK1330" s="4">
        <v>11.72</v>
      </c>
      <c r="CL1330" s="4">
        <v>11.72</v>
      </c>
      <c r="CM1330" t="s">
        <v>136</v>
      </c>
      <c r="CO1330" t="s">
        <v>137</v>
      </c>
      <c r="CQ1330" t="s">
        <v>115</v>
      </c>
      <c r="CR1330" t="s">
        <v>138</v>
      </c>
      <c r="CS1330" t="s">
        <v>139</v>
      </c>
      <c r="CT1330" t="s">
        <v>138</v>
      </c>
      <c r="CU1330" t="s">
        <v>139</v>
      </c>
      <c r="CV1330" t="s">
        <v>138</v>
      </c>
      <c r="CW1330" t="s">
        <v>139</v>
      </c>
      <c r="CX1330" t="s">
        <v>2086</v>
      </c>
      <c r="CY1330" s="10">
        <v>16707831161</v>
      </c>
      <c r="CZ1330" t="s">
        <v>5134</v>
      </c>
      <c r="DA1330" t="s">
        <v>139</v>
      </c>
      <c r="DB1330" t="s">
        <v>138</v>
      </c>
      <c r="DC1330" t="s">
        <v>115</v>
      </c>
    </row>
    <row r="1331" spans="1:112" ht="14.45" customHeight="1" x14ac:dyDescent="0.25">
      <c r="A1331" t="s">
        <v>6060</v>
      </c>
      <c r="B1331" t="s">
        <v>113</v>
      </c>
      <c r="C1331" s="1">
        <v>45643</v>
      </c>
      <c r="D1331" s="1">
        <v>45702</v>
      </c>
      <c r="E1331" t="s">
        <v>114</v>
      </c>
      <c r="G1331" t="s">
        <v>115</v>
      </c>
      <c r="H1331" t="s">
        <v>115</v>
      </c>
      <c r="I1331" t="s">
        <v>115</v>
      </c>
      <c r="J1331" t="s">
        <v>915</v>
      </c>
      <c r="L1331" t="s">
        <v>916</v>
      </c>
      <c r="M1331" t="s">
        <v>917</v>
      </c>
      <c r="N1331" t="s">
        <v>119</v>
      </c>
      <c r="O1331" t="s">
        <v>120</v>
      </c>
      <c r="P1331" s="3">
        <v>96950</v>
      </c>
      <c r="Q1331" t="s">
        <v>121</v>
      </c>
      <c r="S1331" s="10">
        <v>16702345828</v>
      </c>
      <c r="U1331" t="s">
        <v>918</v>
      </c>
      <c r="V1331">
        <v>2362</v>
      </c>
      <c r="W1331" t="s">
        <v>123</v>
      </c>
      <c r="Y1331" t="s">
        <v>919</v>
      </c>
      <c r="Z1331" t="s">
        <v>920</v>
      </c>
      <c r="AB1331" t="s">
        <v>295</v>
      </c>
      <c r="AC1331" t="s">
        <v>916</v>
      </c>
      <c r="AD1331" t="s">
        <v>917</v>
      </c>
      <c r="AE1331" t="s">
        <v>119</v>
      </c>
      <c r="AF1331" t="s">
        <v>120</v>
      </c>
      <c r="AG1331" s="3">
        <v>96950</v>
      </c>
      <c r="AH1331" t="s">
        <v>121</v>
      </c>
      <c r="AJ1331" s="10">
        <v>16702345828</v>
      </c>
      <c r="AL1331" t="s">
        <v>921</v>
      </c>
      <c r="AM1331" t="s">
        <v>400</v>
      </c>
      <c r="AN1331" t="s">
        <v>255</v>
      </c>
      <c r="AO1331" t="s">
        <v>922</v>
      </c>
      <c r="AQ1331" t="s">
        <v>923</v>
      </c>
      <c r="AR1331" t="s">
        <v>924</v>
      </c>
      <c r="AS1331" t="s">
        <v>119</v>
      </c>
      <c r="AT1331" t="s">
        <v>120</v>
      </c>
      <c r="AU1331" s="3">
        <v>96950</v>
      </c>
      <c r="AV1331" t="s">
        <v>121</v>
      </c>
      <c r="AX1331">
        <v>16702872946</v>
      </c>
      <c r="AZ1331" t="s">
        <v>925</v>
      </c>
      <c r="BA1331" t="s">
        <v>926</v>
      </c>
      <c r="BD1331" t="str">
        <f>"13-2011.00"</f>
        <v>13-2011.00</v>
      </c>
      <c r="BE1331" t="s">
        <v>893</v>
      </c>
      <c r="BF1331" t="s">
        <v>6061</v>
      </c>
      <c r="BG1331" t="s">
        <v>201</v>
      </c>
      <c r="BH1331">
        <v>1</v>
      </c>
      <c r="BJ1331" s="1">
        <v>45748</v>
      </c>
      <c r="BK1331" s="1">
        <v>46112</v>
      </c>
      <c r="BN1331">
        <v>40</v>
      </c>
      <c r="BO1331">
        <v>0</v>
      </c>
      <c r="BP1331">
        <v>8</v>
      </c>
      <c r="BQ1331">
        <v>8</v>
      </c>
      <c r="BR1331">
        <v>8</v>
      </c>
      <c r="BS1331">
        <v>8</v>
      </c>
      <c r="BT1331">
        <v>8</v>
      </c>
      <c r="BU1331">
        <v>0</v>
      </c>
      <c r="BV1331" t="str">
        <f>"8:00 AM"</f>
        <v>8:00 AM</v>
      </c>
      <c r="BW1331" t="str">
        <f>"5:00 PM"</f>
        <v>5:00 PM</v>
      </c>
      <c r="BX1331" t="s">
        <v>360</v>
      </c>
      <c r="BY1331">
        <v>0</v>
      </c>
      <c r="BZ1331">
        <v>24</v>
      </c>
      <c r="CA1331" t="s">
        <v>138</v>
      </c>
      <c r="CB1331">
        <v>1</v>
      </c>
      <c r="CC1331" t="s">
        <v>191</v>
      </c>
      <c r="CD1331" t="s">
        <v>916</v>
      </c>
      <c r="CE1331" t="s">
        <v>917</v>
      </c>
      <c r="CF1331" t="s">
        <v>119</v>
      </c>
      <c r="CG1331" t="s">
        <v>120</v>
      </c>
      <c r="CH1331" s="3">
        <v>96950</v>
      </c>
      <c r="CI1331" s="4">
        <v>17.48</v>
      </c>
      <c r="CJ1331" s="4">
        <v>17.48</v>
      </c>
      <c r="CK1331" s="4">
        <v>26.22</v>
      </c>
      <c r="CL1331" s="4">
        <v>26.22</v>
      </c>
      <c r="CM1331" t="s">
        <v>136</v>
      </c>
      <c r="CN1331" t="s">
        <v>224</v>
      </c>
      <c r="CO1331" t="s">
        <v>137</v>
      </c>
      <c r="CQ1331" t="s">
        <v>115</v>
      </c>
      <c r="CR1331" t="s">
        <v>138</v>
      </c>
      <c r="CS1331" t="s">
        <v>139</v>
      </c>
      <c r="CT1331" t="s">
        <v>138</v>
      </c>
      <c r="CU1331" t="s">
        <v>139</v>
      </c>
      <c r="CV1331" t="s">
        <v>138</v>
      </c>
      <c r="CW1331" t="s">
        <v>139</v>
      </c>
      <c r="CX1331" t="s">
        <v>1499</v>
      </c>
      <c r="CY1331" s="10">
        <v>16702345828</v>
      </c>
      <c r="CZ1331" t="s">
        <v>921</v>
      </c>
      <c r="DA1331" t="s">
        <v>139</v>
      </c>
      <c r="DB1331" t="s">
        <v>138</v>
      </c>
      <c r="DC1331" t="s">
        <v>115</v>
      </c>
      <c r="DD1331" t="s">
        <v>255</v>
      </c>
      <c r="DE1331" t="s">
        <v>922</v>
      </c>
      <c r="DG1331" t="s">
        <v>926</v>
      </c>
      <c r="DH1331" t="s">
        <v>925</v>
      </c>
    </row>
    <row r="1332" spans="1:112" ht="14.45" customHeight="1" x14ac:dyDescent="0.25">
      <c r="A1332" t="s">
        <v>6093</v>
      </c>
      <c r="B1332" t="s">
        <v>158</v>
      </c>
      <c r="C1332" s="1">
        <v>45643</v>
      </c>
      <c r="D1332" s="1">
        <v>45702</v>
      </c>
      <c r="E1332" t="s">
        <v>210</v>
      </c>
      <c r="F1332" s="1">
        <v>45760</v>
      </c>
      <c r="G1332" t="s">
        <v>115</v>
      </c>
      <c r="H1332" t="s">
        <v>115</v>
      </c>
      <c r="I1332" t="s">
        <v>115</v>
      </c>
      <c r="J1332" t="s">
        <v>3291</v>
      </c>
      <c r="K1332" t="s">
        <v>3292</v>
      </c>
      <c r="L1332" t="s">
        <v>2029</v>
      </c>
      <c r="M1332" t="s">
        <v>1448</v>
      </c>
      <c r="N1332" t="s">
        <v>128</v>
      </c>
      <c r="O1332" t="s">
        <v>120</v>
      </c>
      <c r="P1332" s="3">
        <v>96950</v>
      </c>
      <c r="Q1332" t="s">
        <v>121</v>
      </c>
      <c r="S1332" s="10">
        <v>16702330800</v>
      </c>
      <c r="U1332" t="s">
        <v>3293</v>
      </c>
      <c r="V1332">
        <v>624410</v>
      </c>
      <c r="W1332" t="s">
        <v>123</v>
      </c>
      <c r="Y1332" t="s">
        <v>2031</v>
      </c>
      <c r="Z1332" t="s">
        <v>2032</v>
      </c>
      <c r="AA1332" t="s">
        <v>2033</v>
      </c>
      <c r="AB1332" t="s">
        <v>3294</v>
      </c>
      <c r="AC1332" t="s">
        <v>2029</v>
      </c>
      <c r="AD1332" t="s">
        <v>1448</v>
      </c>
      <c r="AE1332" t="s">
        <v>128</v>
      </c>
      <c r="AF1332" t="s">
        <v>120</v>
      </c>
      <c r="AG1332" s="3">
        <v>96950</v>
      </c>
      <c r="AH1332" t="s">
        <v>121</v>
      </c>
      <c r="AI1332" t="s">
        <v>439</v>
      </c>
      <c r="AJ1332" s="10">
        <v>16702330800</v>
      </c>
      <c r="AL1332" t="s">
        <v>3295</v>
      </c>
      <c r="BD1332" t="str">
        <f>"39-9011.00"</f>
        <v>39-9011.00</v>
      </c>
      <c r="BE1332" t="s">
        <v>538</v>
      </c>
      <c r="BF1332" t="s">
        <v>3296</v>
      </c>
      <c r="BG1332" t="s">
        <v>3297</v>
      </c>
      <c r="BH1332">
        <v>1</v>
      </c>
      <c r="BJ1332" s="1">
        <v>45762</v>
      </c>
      <c r="BK1332" s="1">
        <v>46126</v>
      </c>
      <c r="BN1332">
        <v>35</v>
      </c>
      <c r="BO1332">
        <v>0</v>
      </c>
      <c r="BP1332">
        <v>7</v>
      </c>
      <c r="BQ1332">
        <v>7</v>
      </c>
      <c r="BR1332">
        <v>7</v>
      </c>
      <c r="BS1332">
        <v>7</v>
      </c>
      <c r="BT1332">
        <v>7</v>
      </c>
      <c r="BU1332">
        <v>0</v>
      </c>
      <c r="BV1332" t="str">
        <f>"8:00 AM"</f>
        <v>8:00 AM</v>
      </c>
      <c r="BW1332" t="str">
        <f>"4:00 PM"</f>
        <v>4:00 PM</v>
      </c>
      <c r="BX1332" t="s">
        <v>133</v>
      </c>
      <c r="BY1332">
        <v>0</v>
      </c>
      <c r="BZ1332">
        <v>12</v>
      </c>
      <c r="CA1332" t="s">
        <v>115</v>
      </c>
      <c r="CC1332" s="2" t="s">
        <v>3298</v>
      </c>
      <c r="CD1332" t="s">
        <v>2029</v>
      </c>
      <c r="CE1332" t="s">
        <v>1448</v>
      </c>
      <c r="CF1332" t="s">
        <v>128</v>
      </c>
      <c r="CG1332" t="s">
        <v>120</v>
      </c>
      <c r="CH1332" s="3">
        <v>96950</v>
      </c>
      <c r="CI1332" s="4">
        <v>7.81</v>
      </c>
      <c r="CJ1332" s="4">
        <v>7.81</v>
      </c>
      <c r="CK1332" s="4">
        <v>11.72</v>
      </c>
      <c r="CL1332" s="4">
        <v>11.72</v>
      </c>
      <c r="CM1332" t="s">
        <v>136</v>
      </c>
      <c r="CN1332" t="s">
        <v>224</v>
      </c>
      <c r="CO1332" t="s">
        <v>137</v>
      </c>
      <c r="CQ1332" t="s">
        <v>115</v>
      </c>
      <c r="CR1332" t="s">
        <v>138</v>
      </c>
      <c r="CS1332" t="s">
        <v>139</v>
      </c>
      <c r="CT1332" t="s">
        <v>138</v>
      </c>
      <c r="CU1332" t="s">
        <v>139</v>
      </c>
      <c r="CV1332" t="s">
        <v>138</v>
      </c>
      <c r="CW1332" t="s">
        <v>139</v>
      </c>
      <c r="CX1332" t="s">
        <v>139</v>
      </c>
      <c r="CY1332" s="10">
        <v>16702330800</v>
      </c>
      <c r="CZ1332" t="s">
        <v>3295</v>
      </c>
      <c r="DA1332" t="s">
        <v>139</v>
      </c>
      <c r="DB1332" t="s">
        <v>138</v>
      </c>
      <c r="DC1332" t="s">
        <v>115</v>
      </c>
    </row>
    <row r="1333" spans="1:112" ht="14.45" customHeight="1" x14ac:dyDescent="0.25">
      <c r="A1333" t="s">
        <v>7139</v>
      </c>
      <c r="B1333" t="s">
        <v>248</v>
      </c>
      <c r="C1333" s="1">
        <v>45656</v>
      </c>
      <c r="D1333" s="1">
        <v>45702</v>
      </c>
      <c r="E1333" t="s">
        <v>114</v>
      </c>
      <c r="G1333" t="s">
        <v>115</v>
      </c>
      <c r="H1333" t="s">
        <v>115</v>
      </c>
      <c r="I1333" t="s">
        <v>115</v>
      </c>
      <c r="J1333" t="s">
        <v>976</v>
      </c>
      <c r="L1333" t="s">
        <v>977</v>
      </c>
      <c r="M1333" t="s">
        <v>978</v>
      </c>
      <c r="N1333" t="s">
        <v>119</v>
      </c>
      <c r="O1333" t="s">
        <v>120</v>
      </c>
      <c r="P1333" s="3">
        <v>96950</v>
      </c>
      <c r="Q1333" t="s">
        <v>121</v>
      </c>
      <c r="S1333" s="10">
        <v>16702341795</v>
      </c>
      <c r="U1333" t="s">
        <v>979</v>
      </c>
      <c r="V1333">
        <v>722513</v>
      </c>
      <c r="W1333" t="s">
        <v>123</v>
      </c>
      <c r="Y1333" t="s">
        <v>215</v>
      </c>
      <c r="Z1333" t="s">
        <v>148</v>
      </c>
      <c r="AA1333" t="s">
        <v>980</v>
      </c>
      <c r="AB1333" t="s">
        <v>981</v>
      </c>
      <c r="AC1333" t="s">
        <v>2392</v>
      </c>
      <c r="AD1333" t="s">
        <v>2393</v>
      </c>
      <c r="AE1333" t="s">
        <v>128</v>
      </c>
      <c r="AF1333" t="s">
        <v>120</v>
      </c>
      <c r="AG1333" s="3">
        <v>96950</v>
      </c>
      <c r="AH1333" t="s">
        <v>121</v>
      </c>
      <c r="AJ1333" s="10">
        <v>16702341795</v>
      </c>
      <c r="AL1333" t="s">
        <v>983</v>
      </c>
      <c r="BD1333" t="str">
        <f>"51-3011.00"</f>
        <v>51-3011.00</v>
      </c>
      <c r="BE1333" t="s">
        <v>462</v>
      </c>
      <c r="BF1333" t="s">
        <v>5187</v>
      </c>
      <c r="BG1333" t="s">
        <v>464</v>
      </c>
      <c r="BH1333">
        <v>1</v>
      </c>
      <c r="BI1333">
        <v>1</v>
      </c>
      <c r="BJ1333" s="1">
        <v>45688</v>
      </c>
      <c r="BK1333" s="1">
        <v>46052</v>
      </c>
      <c r="BL1333" s="1">
        <v>45702</v>
      </c>
      <c r="BM1333" s="1">
        <v>46052</v>
      </c>
      <c r="BN1333">
        <v>35</v>
      </c>
      <c r="BO1333">
        <v>5</v>
      </c>
      <c r="BP1333">
        <v>6</v>
      </c>
      <c r="BQ1333">
        <v>6</v>
      </c>
      <c r="BR1333">
        <v>0</v>
      </c>
      <c r="BS1333">
        <v>6</v>
      </c>
      <c r="BT1333">
        <v>6</v>
      </c>
      <c r="BU1333">
        <v>6</v>
      </c>
      <c r="BV1333" t="str">
        <f>"6:00 AM"</f>
        <v>6:00 AM</v>
      </c>
      <c r="BW1333" t="str">
        <f>"1:00 PM"</f>
        <v>1:00 PM</v>
      </c>
      <c r="BX1333" t="s">
        <v>240</v>
      </c>
      <c r="BY1333">
        <v>0</v>
      </c>
      <c r="BZ1333">
        <v>12</v>
      </c>
      <c r="CA1333" t="s">
        <v>115</v>
      </c>
      <c r="CC1333" t="s">
        <v>7140</v>
      </c>
      <c r="CD1333" t="s">
        <v>5189</v>
      </c>
      <c r="CE1333" t="s">
        <v>2393</v>
      </c>
      <c r="CF1333" t="s">
        <v>128</v>
      </c>
      <c r="CG1333" t="s">
        <v>120</v>
      </c>
      <c r="CH1333" s="3">
        <v>96950</v>
      </c>
      <c r="CI1333" s="4">
        <v>8.64</v>
      </c>
      <c r="CJ1333" s="4">
        <v>9.5</v>
      </c>
      <c r="CK1333" s="4">
        <v>12.96</v>
      </c>
      <c r="CL1333" s="4">
        <v>14.25</v>
      </c>
      <c r="CM1333" t="s">
        <v>136</v>
      </c>
      <c r="CN1333" t="s">
        <v>240</v>
      </c>
      <c r="CO1333" t="s">
        <v>137</v>
      </c>
      <c r="CQ1333" t="s">
        <v>115</v>
      </c>
      <c r="CR1333" t="s">
        <v>138</v>
      </c>
      <c r="CS1333" t="s">
        <v>138</v>
      </c>
      <c r="CT1333" t="s">
        <v>138</v>
      </c>
      <c r="CU1333" t="s">
        <v>139</v>
      </c>
      <c r="CV1333" t="s">
        <v>138</v>
      </c>
      <c r="CW1333" t="s">
        <v>138</v>
      </c>
      <c r="CX1333" t="s">
        <v>1011</v>
      </c>
      <c r="CY1333" s="10">
        <v>16702341795</v>
      </c>
      <c r="CZ1333" t="s">
        <v>983</v>
      </c>
      <c r="DA1333" t="s">
        <v>989</v>
      </c>
      <c r="DB1333" t="s">
        <v>138</v>
      </c>
      <c r="DC1333" t="s">
        <v>115</v>
      </c>
    </row>
    <row r="1334" spans="1:112" ht="14.45" customHeight="1" x14ac:dyDescent="0.25">
      <c r="A1334" t="s">
        <v>10763</v>
      </c>
      <c r="B1334" t="s">
        <v>248</v>
      </c>
      <c r="C1334" s="1">
        <v>45656</v>
      </c>
      <c r="D1334" s="1">
        <v>45702</v>
      </c>
      <c r="E1334" t="s">
        <v>114</v>
      </c>
      <c r="G1334" t="s">
        <v>115</v>
      </c>
      <c r="H1334" t="s">
        <v>115</v>
      </c>
      <c r="I1334" t="s">
        <v>115</v>
      </c>
      <c r="J1334" t="s">
        <v>976</v>
      </c>
      <c r="L1334" t="s">
        <v>977</v>
      </c>
      <c r="M1334" t="s">
        <v>978</v>
      </c>
      <c r="N1334" t="s">
        <v>119</v>
      </c>
      <c r="O1334" t="s">
        <v>120</v>
      </c>
      <c r="P1334" s="3">
        <v>96950</v>
      </c>
      <c r="Q1334" t="s">
        <v>121</v>
      </c>
      <c r="S1334" s="10">
        <v>16702341795</v>
      </c>
      <c r="U1334" t="s">
        <v>979</v>
      </c>
      <c r="V1334">
        <v>722511</v>
      </c>
      <c r="W1334" t="s">
        <v>123</v>
      </c>
      <c r="Y1334" t="s">
        <v>215</v>
      </c>
      <c r="Z1334" t="s">
        <v>148</v>
      </c>
      <c r="AA1334" t="s">
        <v>980</v>
      </c>
      <c r="AB1334" t="s">
        <v>981</v>
      </c>
      <c r="AC1334" t="s">
        <v>2392</v>
      </c>
      <c r="AD1334" t="s">
        <v>2393</v>
      </c>
      <c r="AE1334" t="s">
        <v>128</v>
      </c>
      <c r="AF1334" t="s">
        <v>120</v>
      </c>
      <c r="AG1334" s="3">
        <v>96950</v>
      </c>
      <c r="AH1334" t="s">
        <v>121</v>
      </c>
      <c r="AJ1334" s="10">
        <v>16702341795</v>
      </c>
      <c r="AL1334" t="s">
        <v>983</v>
      </c>
      <c r="BD1334" t="str">
        <f>"35-1012.00"</f>
        <v>35-1012.00</v>
      </c>
      <c r="BE1334" t="s">
        <v>3493</v>
      </c>
      <c r="BF1334" t="s">
        <v>3494</v>
      </c>
      <c r="BG1334" t="s">
        <v>3919</v>
      </c>
      <c r="BH1334">
        <v>4</v>
      </c>
      <c r="BI1334">
        <v>4</v>
      </c>
      <c r="BJ1334" s="1">
        <v>45757</v>
      </c>
      <c r="BK1334" s="1">
        <v>46121</v>
      </c>
      <c r="BL1334" s="1">
        <v>45757</v>
      </c>
      <c r="BM1334" s="1">
        <v>46121</v>
      </c>
      <c r="BN1334">
        <v>35</v>
      </c>
      <c r="BO1334">
        <v>5</v>
      </c>
      <c r="BP1334">
        <v>6</v>
      </c>
      <c r="BQ1334">
        <v>0</v>
      </c>
      <c r="BR1334">
        <v>6</v>
      </c>
      <c r="BS1334">
        <v>6</v>
      </c>
      <c r="BT1334">
        <v>6</v>
      </c>
      <c r="BU1334">
        <v>6</v>
      </c>
      <c r="BV1334" t="str">
        <f>"10:00 AM"</f>
        <v>10:00 AM</v>
      </c>
      <c r="BW1334" t="str">
        <f>"5:00 PM"</f>
        <v>5:00 PM</v>
      </c>
      <c r="BX1334" t="s">
        <v>133</v>
      </c>
      <c r="BY1334">
        <v>0</v>
      </c>
      <c r="BZ1334">
        <v>12</v>
      </c>
      <c r="CA1334" t="s">
        <v>138</v>
      </c>
      <c r="CB1334">
        <v>10</v>
      </c>
      <c r="CC1334" t="s">
        <v>3495</v>
      </c>
      <c r="CD1334" t="s">
        <v>6557</v>
      </c>
      <c r="CE1334" t="s">
        <v>977</v>
      </c>
      <c r="CF1334" t="s">
        <v>119</v>
      </c>
      <c r="CG1334" t="s">
        <v>120</v>
      </c>
      <c r="CH1334" s="3">
        <v>96950</v>
      </c>
      <c r="CI1334" s="4">
        <v>10.6</v>
      </c>
      <c r="CJ1334" s="4">
        <v>12</v>
      </c>
      <c r="CK1334" s="4">
        <v>15.9</v>
      </c>
      <c r="CL1334" s="4">
        <v>18</v>
      </c>
      <c r="CM1334" t="s">
        <v>136</v>
      </c>
      <c r="CN1334" t="s">
        <v>240</v>
      </c>
      <c r="CO1334" t="s">
        <v>137</v>
      </c>
      <c r="CQ1334" t="s">
        <v>115</v>
      </c>
      <c r="CR1334" t="s">
        <v>138</v>
      </c>
      <c r="CS1334" t="s">
        <v>138</v>
      </c>
      <c r="CT1334" t="s">
        <v>138</v>
      </c>
      <c r="CU1334" t="s">
        <v>139</v>
      </c>
      <c r="CV1334" t="s">
        <v>138</v>
      </c>
      <c r="CW1334" t="s">
        <v>138</v>
      </c>
      <c r="CX1334" t="s">
        <v>10201</v>
      </c>
      <c r="CY1334" s="10">
        <v>16702341795</v>
      </c>
      <c r="CZ1334" t="s">
        <v>983</v>
      </c>
      <c r="DA1334" t="s">
        <v>989</v>
      </c>
      <c r="DB1334" t="s">
        <v>138</v>
      </c>
      <c r="DC1334" t="s">
        <v>115</v>
      </c>
    </row>
    <row r="1335" spans="1:112" ht="14.45" customHeight="1" x14ac:dyDescent="0.25">
      <c r="A1335" t="s">
        <v>1202</v>
      </c>
      <c r="B1335" t="s">
        <v>113</v>
      </c>
      <c r="C1335" s="1">
        <v>45672</v>
      </c>
      <c r="D1335" s="1">
        <v>45705</v>
      </c>
      <c r="E1335" t="s">
        <v>210</v>
      </c>
      <c r="F1335" s="1">
        <v>45763</v>
      </c>
      <c r="G1335" t="s">
        <v>115</v>
      </c>
      <c r="H1335" t="s">
        <v>115</v>
      </c>
      <c r="I1335" t="s">
        <v>115</v>
      </c>
      <c r="J1335" t="s">
        <v>363</v>
      </c>
      <c r="L1335" t="s">
        <v>365</v>
      </c>
      <c r="M1335" t="s">
        <v>1203</v>
      </c>
      <c r="N1335" t="s">
        <v>119</v>
      </c>
      <c r="O1335" t="s">
        <v>120</v>
      </c>
      <c r="P1335" s="3">
        <v>96950</v>
      </c>
      <c r="Q1335" t="s">
        <v>121</v>
      </c>
      <c r="S1335" s="10">
        <v>16702350561</v>
      </c>
      <c r="T1335">
        <v>131</v>
      </c>
      <c r="U1335" t="s">
        <v>367</v>
      </c>
      <c r="V1335">
        <v>531110</v>
      </c>
      <c r="W1335" t="s">
        <v>123</v>
      </c>
      <c r="Y1335" t="s">
        <v>1204</v>
      </c>
      <c r="Z1335" t="s">
        <v>1205</v>
      </c>
      <c r="AA1335" t="s">
        <v>383</v>
      </c>
      <c r="AB1335" t="s">
        <v>235</v>
      </c>
      <c r="AC1335" t="s">
        <v>365</v>
      </c>
      <c r="AD1335" t="s">
        <v>1206</v>
      </c>
      <c r="AE1335" t="s">
        <v>119</v>
      </c>
      <c r="AF1335" t="s">
        <v>120</v>
      </c>
      <c r="AG1335" s="3">
        <v>96950</v>
      </c>
      <c r="AH1335" t="s">
        <v>121</v>
      </c>
      <c r="AJ1335" s="10">
        <v>16702350561</v>
      </c>
      <c r="AK1335">
        <v>131</v>
      </c>
      <c r="AL1335" t="s">
        <v>371</v>
      </c>
      <c r="BD1335" t="str">
        <f>"37-2011.00"</f>
        <v>37-2011.00</v>
      </c>
      <c r="BE1335" t="s">
        <v>1133</v>
      </c>
      <c r="BF1335" t="s">
        <v>1207</v>
      </c>
      <c r="BG1335" t="s">
        <v>1208</v>
      </c>
      <c r="BH1335">
        <v>2</v>
      </c>
      <c r="BJ1335" s="1">
        <v>45765</v>
      </c>
      <c r="BK1335" s="1">
        <v>46129</v>
      </c>
      <c r="BN1335">
        <v>35</v>
      </c>
      <c r="BO1335">
        <v>0</v>
      </c>
      <c r="BP1335">
        <v>7</v>
      </c>
      <c r="BQ1335">
        <v>7</v>
      </c>
      <c r="BR1335">
        <v>7</v>
      </c>
      <c r="BS1335">
        <v>7</v>
      </c>
      <c r="BT1335">
        <v>7</v>
      </c>
      <c r="BU1335">
        <v>0</v>
      </c>
      <c r="BV1335" t="str">
        <f>"8:00 AM"</f>
        <v>8:00 AM</v>
      </c>
      <c r="BW1335" t="str">
        <f>"5:00 PM"</f>
        <v>5:00 PM</v>
      </c>
      <c r="BX1335" t="s">
        <v>240</v>
      </c>
      <c r="BY1335">
        <v>0</v>
      </c>
      <c r="BZ1335">
        <v>12</v>
      </c>
      <c r="CA1335" t="s">
        <v>115</v>
      </c>
      <c r="CC1335" s="2" t="s">
        <v>1209</v>
      </c>
      <c r="CD1335" t="s">
        <v>1210</v>
      </c>
      <c r="CE1335" t="s">
        <v>1211</v>
      </c>
      <c r="CF1335" t="s">
        <v>119</v>
      </c>
      <c r="CG1335" t="s">
        <v>120</v>
      </c>
      <c r="CH1335" s="3">
        <v>96950</v>
      </c>
      <c r="CI1335" s="4">
        <v>8.2899999999999991</v>
      </c>
      <c r="CJ1335" s="4">
        <v>8.2899999999999991</v>
      </c>
      <c r="CK1335" s="4">
        <v>12.44</v>
      </c>
      <c r="CL1335" s="4">
        <v>12.44</v>
      </c>
      <c r="CM1335" t="s">
        <v>136</v>
      </c>
      <c r="CN1335" t="s">
        <v>378</v>
      </c>
      <c r="CO1335" t="s">
        <v>137</v>
      </c>
      <c r="CQ1335" t="s">
        <v>138</v>
      </c>
      <c r="CR1335" t="s">
        <v>138</v>
      </c>
      <c r="CS1335" t="s">
        <v>139</v>
      </c>
      <c r="CT1335" t="s">
        <v>138</v>
      </c>
      <c r="CU1335" t="s">
        <v>138</v>
      </c>
      <c r="CV1335" t="s">
        <v>138</v>
      </c>
      <c r="CW1335" t="s">
        <v>139</v>
      </c>
      <c r="CX1335" t="s">
        <v>379</v>
      </c>
      <c r="CY1335" s="10">
        <v>16702350561</v>
      </c>
      <c r="CZ1335" t="s">
        <v>371</v>
      </c>
      <c r="DA1335" t="s">
        <v>246</v>
      </c>
      <c r="DB1335" t="s">
        <v>138</v>
      </c>
      <c r="DC1335" t="s">
        <v>115</v>
      </c>
    </row>
    <row r="1336" spans="1:112" ht="14.45" customHeight="1" x14ac:dyDescent="0.25">
      <c r="A1336" t="s">
        <v>5148</v>
      </c>
      <c r="B1336" t="s">
        <v>113</v>
      </c>
      <c r="C1336" s="1">
        <v>45670</v>
      </c>
      <c r="D1336" s="1">
        <v>45705</v>
      </c>
      <c r="E1336" t="s">
        <v>114</v>
      </c>
      <c r="G1336" t="s">
        <v>115</v>
      </c>
      <c r="H1336" t="s">
        <v>115</v>
      </c>
      <c r="I1336" t="s">
        <v>115</v>
      </c>
      <c r="J1336" t="s">
        <v>287</v>
      </c>
      <c r="K1336" t="s">
        <v>139</v>
      </c>
      <c r="L1336" t="s">
        <v>288</v>
      </c>
      <c r="M1336" t="s">
        <v>289</v>
      </c>
      <c r="N1336" t="s">
        <v>290</v>
      </c>
      <c r="O1336" t="s">
        <v>120</v>
      </c>
      <c r="P1336" s="3">
        <v>96952</v>
      </c>
      <c r="Q1336" t="s">
        <v>121</v>
      </c>
      <c r="R1336" t="s">
        <v>139</v>
      </c>
      <c r="S1336" s="10">
        <v>16704339989</v>
      </c>
      <c r="U1336" t="s">
        <v>291</v>
      </c>
      <c r="V1336">
        <v>481111</v>
      </c>
      <c r="W1336" t="s">
        <v>123</v>
      </c>
      <c r="Y1336" t="s">
        <v>292</v>
      </c>
      <c r="Z1336" t="s">
        <v>293</v>
      </c>
      <c r="AA1336" t="s">
        <v>294</v>
      </c>
      <c r="AB1336" t="s">
        <v>295</v>
      </c>
      <c r="AC1336" t="s">
        <v>288</v>
      </c>
      <c r="AD1336" t="s">
        <v>289</v>
      </c>
      <c r="AE1336" t="s">
        <v>290</v>
      </c>
      <c r="AF1336" t="s">
        <v>120</v>
      </c>
      <c r="AG1336" s="3">
        <v>96952</v>
      </c>
      <c r="AH1336" t="s">
        <v>121</v>
      </c>
      <c r="AJ1336" s="10">
        <v>16704339989</v>
      </c>
      <c r="AL1336" t="s">
        <v>296</v>
      </c>
      <c r="BD1336" t="str">
        <f>"53-2012.00"</f>
        <v>53-2012.00</v>
      </c>
      <c r="BE1336" t="s">
        <v>5149</v>
      </c>
      <c r="BF1336" t="s">
        <v>5150</v>
      </c>
      <c r="BG1336" t="s">
        <v>5151</v>
      </c>
      <c r="BH1336">
        <v>2</v>
      </c>
      <c r="BJ1336" s="1">
        <v>45778</v>
      </c>
      <c r="BK1336" s="1">
        <v>46142</v>
      </c>
      <c r="BN1336">
        <v>40</v>
      </c>
      <c r="BO1336">
        <v>0</v>
      </c>
      <c r="BP1336">
        <v>8</v>
      </c>
      <c r="BQ1336">
        <v>8</v>
      </c>
      <c r="BR1336">
        <v>8</v>
      </c>
      <c r="BS1336">
        <v>8</v>
      </c>
      <c r="BT1336">
        <v>8</v>
      </c>
      <c r="BU1336">
        <v>0</v>
      </c>
      <c r="BV1336" t="str">
        <f>"7:00 AM"</f>
        <v>7:00 AM</v>
      </c>
      <c r="BW1336" t="str">
        <f>"6:00 PM"</f>
        <v>6:00 PM</v>
      </c>
      <c r="BX1336" t="s">
        <v>133</v>
      </c>
      <c r="BY1336">
        <v>2</v>
      </c>
      <c r="BZ1336">
        <v>6</v>
      </c>
      <c r="CA1336" t="s">
        <v>115</v>
      </c>
      <c r="CC1336" s="2" t="s">
        <v>5152</v>
      </c>
      <c r="CD1336" t="s">
        <v>288</v>
      </c>
      <c r="CE1336" t="s">
        <v>289</v>
      </c>
      <c r="CF1336" t="s">
        <v>290</v>
      </c>
      <c r="CG1336" t="s">
        <v>120</v>
      </c>
      <c r="CH1336" s="3">
        <v>96952</v>
      </c>
      <c r="CI1336" s="4">
        <v>7360.5</v>
      </c>
      <c r="CJ1336" s="4">
        <v>7360.5</v>
      </c>
      <c r="CK1336" s="4">
        <v>0</v>
      </c>
      <c r="CL1336" s="4">
        <v>0</v>
      </c>
      <c r="CM1336" t="s">
        <v>609</v>
      </c>
      <c r="CN1336" t="s">
        <v>5153</v>
      </c>
      <c r="CO1336" t="s">
        <v>137</v>
      </c>
      <c r="CQ1336" t="s">
        <v>115</v>
      </c>
      <c r="CR1336" t="s">
        <v>138</v>
      </c>
      <c r="CS1336" t="s">
        <v>139</v>
      </c>
      <c r="CT1336" t="s">
        <v>139</v>
      </c>
      <c r="CU1336" t="s">
        <v>138</v>
      </c>
      <c r="CV1336" t="s">
        <v>138</v>
      </c>
      <c r="CW1336" t="s">
        <v>139</v>
      </c>
      <c r="CX1336" t="s">
        <v>301</v>
      </c>
      <c r="CY1336" s="10">
        <v>16704339989</v>
      </c>
      <c r="CZ1336" t="s">
        <v>5154</v>
      </c>
      <c r="DA1336" t="s">
        <v>139</v>
      </c>
      <c r="DB1336" t="s">
        <v>138</v>
      </c>
      <c r="DC1336" t="s">
        <v>115</v>
      </c>
    </row>
    <row r="1337" spans="1:112" ht="14.45" customHeight="1" x14ac:dyDescent="0.25">
      <c r="A1337" t="s">
        <v>5186</v>
      </c>
      <c r="B1337" t="s">
        <v>248</v>
      </c>
      <c r="C1337" s="1">
        <v>45656</v>
      </c>
      <c r="D1337" s="1">
        <v>45706</v>
      </c>
      <c r="E1337" t="s">
        <v>114</v>
      </c>
      <c r="G1337" t="s">
        <v>115</v>
      </c>
      <c r="H1337" t="s">
        <v>115</v>
      </c>
      <c r="I1337" t="s">
        <v>115</v>
      </c>
      <c r="J1337" t="s">
        <v>976</v>
      </c>
      <c r="L1337" t="s">
        <v>977</v>
      </c>
      <c r="M1337" t="s">
        <v>978</v>
      </c>
      <c r="N1337" t="s">
        <v>119</v>
      </c>
      <c r="O1337" t="s">
        <v>120</v>
      </c>
      <c r="P1337" s="3">
        <v>96950</v>
      </c>
      <c r="Q1337" t="s">
        <v>121</v>
      </c>
      <c r="S1337" s="10">
        <v>16702341795</v>
      </c>
      <c r="U1337" t="s">
        <v>979</v>
      </c>
      <c r="V1337">
        <v>722513</v>
      </c>
      <c r="W1337" t="s">
        <v>123</v>
      </c>
      <c r="Y1337" t="s">
        <v>215</v>
      </c>
      <c r="Z1337" t="s">
        <v>148</v>
      </c>
      <c r="AA1337" t="s">
        <v>980</v>
      </c>
      <c r="AB1337" t="s">
        <v>981</v>
      </c>
      <c r="AC1337" t="s">
        <v>2392</v>
      </c>
      <c r="AD1337" t="s">
        <v>2393</v>
      </c>
      <c r="AE1337" t="s">
        <v>128</v>
      </c>
      <c r="AF1337" t="s">
        <v>120</v>
      </c>
      <c r="AG1337" s="3">
        <v>96950</v>
      </c>
      <c r="AH1337" t="s">
        <v>121</v>
      </c>
      <c r="AJ1337" s="10">
        <v>16702341795</v>
      </c>
      <c r="AL1337" t="s">
        <v>983</v>
      </c>
      <c r="BD1337" t="str">
        <f>"51-3011.00"</f>
        <v>51-3011.00</v>
      </c>
      <c r="BE1337" t="s">
        <v>462</v>
      </c>
      <c r="BF1337" t="s">
        <v>5187</v>
      </c>
      <c r="BG1337" t="s">
        <v>464</v>
      </c>
      <c r="BH1337">
        <v>1</v>
      </c>
      <c r="BI1337">
        <v>1</v>
      </c>
      <c r="BJ1337" s="1">
        <v>45757</v>
      </c>
      <c r="BK1337" s="1">
        <v>46121</v>
      </c>
      <c r="BL1337" s="1">
        <v>45757</v>
      </c>
      <c r="BM1337" s="1">
        <v>46121</v>
      </c>
      <c r="BN1337">
        <v>35</v>
      </c>
      <c r="BO1337">
        <v>5</v>
      </c>
      <c r="BP1337">
        <v>6</v>
      </c>
      <c r="BQ1337">
        <v>0</v>
      </c>
      <c r="BR1337">
        <v>6</v>
      </c>
      <c r="BS1337">
        <v>6</v>
      </c>
      <c r="BT1337">
        <v>6</v>
      </c>
      <c r="BU1337">
        <v>6</v>
      </c>
      <c r="BV1337" t="str">
        <f>"6:00 AM"</f>
        <v>6:00 AM</v>
      </c>
      <c r="BW1337" t="str">
        <f>"1:00 PM"</f>
        <v>1:00 PM</v>
      </c>
      <c r="BX1337" t="s">
        <v>240</v>
      </c>
      <c r="BY1337">
        <v>0</v>
      </c>
      <c r="BZ1337">
        <v>12</v>
      </c>
      <c r="CA1337" t="s">
        <v>115</v>
      </c>
      <c r="CC1337" t="s">
        <v>5188</v>
      </c>
      <c r="CD1337" t="s">
        <v>5189</v>
      </c>
      <c r="CE1337" t="s">
        <v>2393</v>
      </c>
      <c r="CF1337" t="s">
        <v>128</v>
      </c>
      <c r="CG1337" t="s">
        <v>120</v>
      </c>
      <c r="CH1337" s="3">
        <v>96950</v>
      </c>
      <c r="CI1337" s="4">
        <v>8.64</v>
      </c>
      <c r="CJ1337" s="4">
        <v>9.5</v>
      </c>
      <c r="CK1337" s="4">
        <v>12.96</v>
      </c>
      <c r="CL1337" s="4">
        <v>14.25</v>
      </c>
      <c r="CM1337" t="s">
        <v>136</v>
      </c>
      <c r="CN1337" t="s">
        <v>240</v>
      </c>
      <c r="CO1337" t="s">
        <v>137</v>
      </c>
      <c r="CQ1337" t="s">
        <v>115</v>
      </c>
      <c r="CR1337" t="s">
        <v>138</v>
      </c>
      <c r="CS1337" t="s">
        <v>138</v>
      </c>
      <c r="CT1337" t="s">
        <v>138</v>
      </c>
      <c r="CU1337" t="s">
        <v>139</v>
      </c>
      <c r="CV1337" t="s">
        <v>138</v>
      </c>
      <c r="CW1337" t="s">
        <v>138</v>
      </c>
      <c r="CX1337" s="2" t="s">
        <v>5190</v>
      </c>
      <c r="CY1337" s="10">
        <v>16702341795</v>
      </c>
      <c r="CZ1337" t="s">
        <v>983</v>
      </c>
      <c r="DA1337" t="s">
        <v>989</v>
      </c>
      <c r="DB1337" t="s">
        <v>138</v>
      </c>
      <c r="DC1337" t="s">
        <v>115</v>
      </c>
    </row>
    <row r="1338" spans="1:112" ht="14.45" customHeight="1" x14ac:dyDescent="0.25">
      <c r="A1338" t="s">
        <v>6397</v>
      </c>
      <c r="B1338" t="s">
        <v>248</v>
      </c>
      <c r="C1338" s="1">
        <v>45655</v>
      </c>
      <c r="D1338" s="1">
        <v>45706</v>
      </c>
      <c r="E1338" t="s">
        <v>114</v>
      </c>
      <c r="G1338" t="s">
        <v>115</v>
      </c>
      <c r="H1338" t="s">
        <v>115</v>
      </c>
      <c r="I1338" t="s">
        <v>115</v>
      </c>
      <c r="J1338" t="s">
        <v>5126</v>
      </c>
      <c r="K1338" t="s">
        <v>5127</v>
      </c>
      <c r="L1338" t="s">
        <v>5128</v>
      </c>
      <c r="N1338" t="s">
        <v>119</v>
      </c>
      <c r="O1338" t="s">
        <v>120</v>
      </c>
      <c r="P1338" s="3">
        <v>96950</v>
      </c>
      <c r="Q1338" t="s">
        <v>121</v>
      </c>
      <c r="S1338" s="10">
        <v>16707831161</v>
      </c>
      <c r="U1338" t="s">
        <v>5129</v>
      </c>
      <c r="V1338">
        <v>624410</v>
      </c>
      <c r="W1338" t="s">
        <v>123</v>
      </c>
      <c r="Y1338" t="s">
        <v>5130</v>
      </c>
      <c r="Z1338" t="s">
        <v>5131</v>
      </c>
      <c r="AA1338" t="s">
        <v>5132</v>
      </c>
      <c r="AB1338" t="s">
        <v>5133</v>
      </c>
      <c r="AC1338" t="s">
        <v>5128</v>
      </c>
      <c r="AE1338" t="s">
        <v>119</v>
      </c>
      <c r="AF1338" t="s">
        <v>120</v>
      </c>
      <c r="AG1338" s="3">
        <v>96950</v>
      </c>
      <c r="AH1338" t="s">
        <v>121</v>
      </c>
      <c r="AJ1338" s="10">
        <v>16707831161</v>
      </c>
      <c r="AL1338" t="s">
        <v>5134</v>
      </c>
      <c r="BD1338" t="str">
        <f>"39-9011.00"</f>
        <v>39-9011.00</v>
      </c>
      <c r="BE1338" t="s">
        <v>538</v>
      </c>
      <c r="BF1338" t="s">
        <v>5135</v>
      </c>
      <c r="BG1338" t="s">
        <v>5136</v>
      </c>
      <c r="BH1338">
        <v>7</v>
      </c>
      <c r="BI1338">
        <v>7</v>
      </c>
      <c r="BJ1338" s="1">
        <v>45689</v>
      </c>
      <c r="BK1338" s="1">
        <v>46053</v>
      </c>
      <c r="BL1338" s="1">
        <v>45706</v>
      </c>
      <c r="BM1338" s="1">
        <v>46053</v>
      </c>
      <c r="BN1338">
        <v>35</v>
      </c>
      <c r="BO1338">
        <v>0</v>
      </c>
      <c r="BP1338">
        <v>7</v>
      </c>
      <c r="BQ1338">
        <v>7</v>
      </c>
      <c r="BR1338">
        <v>7</v>
      </c>
      <c r="BS1338">
        <v>7</v>
      </c>
      <c r="BT1338">
        <v>7</v>
      </c>
      <c r="BU1338">
        <v>0</v>
      </c>
      <c r="BV1338" t="str">
        <f>"7:00 AM"</f>
        <v>7:00 AM</v>
      </c>
      <c r="BW1338" t="str">
        <f>"3:00 PM"</f>
        <v>3:00 PM</v>
      </c>
      <c r="BX1338" t="s">
        <v>133</v>
      </c>
      <c r="BY1338">
        <v>0</v>
      </c>
      <c r="BZ1338">
        <v>6</v>
      </c>
      <c r="CA1338" t="s">
        <v>115</v>
      </c>
      <c r="CC1338" t="s">
        <v>5137</v>
      </c>
      <c r="CD1338" t="s">
        <v>5138</v>
      </c>
      <c r="CF1338" t="s">
        <v>119</v>
      </c>
      <c r="CG1338" t="s">
        <v>120</v>
      </c>
      <c r="CH1338" s="3">
        <v>96950</v>
      </c>
      <c r="CI1338" s="4">
        <v>7.81</v>
      </c>
      <c r="CJ1338" s="4">
        <v>7.81</v>
      </c>
      <c r="CK1338" s="4">
        <v>11.72</v>
      </c>
      <c r="CL1338" s="4">
        <v>11.72</v>
      </c>
      <c r="CM1338" t="s">
        <v>136</v>
      </c>
      <c r="CO1338" t="s">
        <v>137</v>
      </c>
      <c r="CQ1338" t="s">
        <v>115</v>
      </c>
      <c r="CR1338" t="s">
        <v>138</v>
      </c>
      <c r="CS1338" t="s">
        <v>139</v>
      </c>
      <c r="CT1338" t="s">
        <v>138</v>
      </c>
      <c r="CU1338" t="s">
        <v>139</v>
      </c>
      <c r="CV1338" t="s">
        <v>138</v>
      </c>
      <c r="CW1338" t="s">
        <v>139</v>
      </c>
      <c r="CX1338" t="s">
        <v>2086</v>
      </c>
      <c r="CY1338" s="10">
        <v>16707831161</v>
      </c>
      <c r="CZ1338" t="s">
        <v>5134</v>
      </c>
      <c r="DA1338" t="s">
        <v>139</v>
      </c>
      <c r="DB1338" t="s">
        <v>138</v>
      </c>
      <c r="DC1338" t="s">
        <v>115</v>
      </c>
    </row>
    <row r="1339" spans="1:112" ht="14.45" customHeight="1" x14ac:dyDescent="0.25">
      <c r="A1339" t="s">
        <v>10126</v>
      </c>
      <c r="B1339" t="s">
        <v>158</v>
      </c>
      <c r="C1339" s="1">
        <v>45656</v>
      </c>
      <c r="D1339" s="1">
        <v>45706</v>
      </c>
      <c r="E1339" t="s">
        <v>210</v>
      </c>
      <c r="F1339" s="1">
        <v>45806</v>
      </c>
      <c r="G1339" t="s">
        <v>115</v>
      </c>
      <c r="H1339" t="s">
        <v>115</v>
      </c>
      <c r="I1339" t="s">
        <v>115</v>
      </c>
      <c r="J1339" t="s">
        <v>7149</v>
      </c>
      <c r="K1339" t="s">
        <v>7150</v>
      </c>
      <c r="L1339" t="s">
        <v>5176</v>
      </c>
      <c r="M1339" t="s">
        <v>7151</v>
      </c>
      <c r="N1339" t="s">
        <v>128</v>
      </c>
      <c r="O1339" t="s">
        <v>120</v>
      </c>
      <c r="P1339" s="3">
        <v>96950</v>
      </c>
      <c r="Q1339" t="s">
        <v>121</v>
      </c>
      <c r="S1339" s="10">
        <v>16703236877</v>
      </c>
      <c r="U1339" t="s">
        <v>7152</v>
      </c>
      <c r="V1339">
        <v>621610</v>
      </c>
      <c r="W1339" t="s">
        <v>123</v>
      </c>
      <c r="Y1339" t="s">
        <v>1274</v>
      </c>
      <c r="Z1339" t="s">
        <v>2640</v>
      </c>
      <c r="AA1339" t="s">
        <v>276</v>
      </c>
      <c r="AB1339" t="s">
        <v>126</v>
      </c>
      <c r="AC1339" t="s">
        <v>2641</v>
      </c>
      <c r="AE1339" t="s">
        <v>2011</v>
      </c>
      <c r="AF1339" t="s">
        <v>707</v>
      </c>
      <c r="AG1339" s="3">
        <v>96931</v>
      </c>
      <c r="AH1339" t="s">
        <v>121</v>
      </c>
      <c r="AJ1339" s="10">
        <v>16716498746</v>
      </c>
      <c r="AK1339">
        <v>203</v>
      </c>
      <c r="AL1339" t="s">
        <v>2642</v>
      </c>
      <c r="BD1339" t="str">
        <f>"31-1122.00"</f>
        <v>31-1122.00</v>
      </c>
      <c r="BE1339" t="s">
        <v>6109</v>
      </c>
      <c r="BF1339" t="s">
        <v>8422</v>
      </c>
      <c r="BG1339" t="s">
        <v>6111</v>
      </c>
      <c r="BH1339">
        <v>3</v>
      </c>
      <c r="BJ1339" s="1">
        <v>45808</v>
      </c>
      <c r="BK1339" s="1">
        <v>46172</v>
      </c>
      <c r="BN1339">
        <v>40</v>
      </c>
      <c r="BO1339">
        <v>0</v>
      </c>
      <c r="BP1339">
        <v>8</v>
      </c>
      <c r="BQ1339">
        <v>8</v>
      </c>
      <c r="BR1339">
        <v>8</v>
      </c>
      <c r="BS1339">
        <v>8</v>
      </c>
      <c r="BT1339">
        <v>5</v>
      </c>
      <c r="BU1339">
        <v>3</v>
      </c>
      <c r="BV1339" t="str">
        <f>"8:30 AM"</f>
        <v>8:30 AM</v>
      </c>
      <c r="BW1339" t="str">
        <f>"5:30 PM"</f>
        <v>5:30 PM</v>
      </c>
      <c r="BX1339" t="s">
        <v>240</v>
      </c>
      <c r="BY1339">
        <v>0</v>
      </c>
      <c r="BZ1339">
        <v>12</v>
      </c>
      <c r="CA1339" t="s">
        <v>115</v>
      </c>
      <c r="CC1339" s="2" t="s">
        <v>7838</v>
      </c>
      <c r="CD1339" t="s">
        <v>5176</v>
      </c>
      <c r="CE1339" t="s">
        <v>2638</v>
      </c>
      <c r="CF1339" t="s">
        <v>128</v>
      </c>
      <c r="CG1339" t="s">
        <v>120</v>
      </c>
      <c r="CH1339" s="3">
        <v>96950</v>
      </c>
      <c r="CI1339" s="4">
        <v>11.24</v>
      </c>
      <c r="CJ1339" s="4">
        <v>11.24</v>
      </c>
      <c r="CM1339" t="s">
        <v>136</v>
      </c>
      <c r="CO1339" t="s">
        <v>137</v>
      </c>
      <c r="CQ1339" t="s">
        <v>115</v>
      </c>
      <c r="CR1339" t="s">
        <v>138</v>
      </c>
      <c r="CS1339" t="s">
        <v>139</v>
      </c>
      <c r="CT1339" t="s">
        <v>139</v>
      </c>
      <c r="CU1339" t="s">
        <v>139</v>
      </c>
      <c r="CV1339" t="s">
        <v>138</v>
      </c>
      <c r="CW1339" t="s">
        <v>139</v>
      </c>
      <c r="CX1339" t="s">
        <v>139</v>
      </c>
      <c r="CY1339" s="10">
        <v>16703236877</v>
      </c>
      <c r="CZ1339" t="s">
        <v>2646</v>
      </c>
      <c r="DA1339" t="s">
        <v>139</v>
      </c>
      <c r="DB1339" t="s">
        <v>138</v>
      </c>
      <c r="DC1339" t="s">
        <v>115</v>
      </c>
    </row>
    <row r="1340" spans="1:112" ht="14.45" customHeight="1" x14ac:dyDescent="0.25">
      <c r="A1340" t="s">
        <v>10963</v>
      </c>
      <c r="B1340" t="s">
        <v>158</v>
      </c>
      <c r="C1340" s="1">
        <v>45678</v>
      </c>
      <c r="D1340" s="1">
        <v>45706</v>
      </c>
      <c r="E1340" t="s">
        <v>114</v>
      </c>
      <c r="G1340" t="s">
        <v>115</v>
      </c>
      <c r="H1340" t="s">
        <v>115</v>
      </c>
      <c r="I1340" t="s">
        <v>115</v>
      </c>
      <c r="J1340" t="s">
        <v>1436</v>
      </c>
      <c r="L1340" t="s">
        <v>5691</v>
      </c>
      <c r="M1340" t="s">
        <v>5692</v>
      </c>
      <c r="N1340" t="s">
        <v>128</v>
      </c>
      <c r="O1340" t="s">
        <v>120</v>
      </c>
      <c r="P1340" s="3">
        <v>96950</v>
      </c>
      <c r="Q1340" t="s">
        <v>121</v>
      </c>
      <c r="S1340" s="10">
        <v>16702858730</v>
      </c>
      <c r="U1340" t="s">
        <v>1439</v>
      </c>
      <c r="V1340">
        <v>561320</v>
      </c>
      <c r="W1340" t="s">
        <v>123</v>
      </c>
      <c r="Y1340" t="s">
        <v>1440</v>
      </c>
      <c r="Z1340" t="s">
        <v>1441</v>
      </c>
      <c r="AA1340" t="s">
        <v>1442</v>
      </c>
      <c r="AB1340" t="s">
        <v>448</v>
      </c>
      <c r="AC1340" t="s">
        <v>1437</v>
      </c>
      <c r="AD1340" t="s">
        <v>1438</v>
      </c>
      <c r="AE1340" t="s">
        <v>128</v>
      </c>
      <c r="AF1340" t="s">
        <v>120</v>
      </c>
      <c r="AG1340" s="3">
        <v>96950</v>
      </c>
      <c r="AH1340" t="s">
        <v>121</v>
      </c>
      <c r="AJ1340" s="10">
        <v>16702858730</v>
      </c>
      <c r="AL1340" t="s">
        <v>1443</v>
      </c>
      <c r="BD1340" t="str">
        <f>"49-9071.00"</f>
        <v>49-9071.00</v>
      </c>
      <c r="BE1340" t="s">
        <v>169</v>
      </c>
      <c r="BF1340" t="s">
        <v>5693</v>
      </c>
      <c r="BG1340" t="s">
        <v>2872</v>
      </c>
      <c r="BH1340">
        <v>15</v>
      </c>
      <c r="BJ1340" s="1">
        <v>45748</v>
      </c>
      <c r="BK1340" s="1">
        <v>46112</v>
      </c>
      <c r="BN1340">
        <v>35</v>
      </c>
      <c r="BO1340">
        <v>0</v>
      </c>
      <c r="BP1340">
        <v>7</v>
      </c>
      <c r="BQ1340">
        <v>7</v>
      </c>
      <c r="BR1340">
        <v>7</v>
      </c>
      <c r="BS1340">
        <v>7</v>
      </c>
      <c r="BT1340">
        <v>7</v>
      </c>
      <c r="BU1340">
        <v>0</v>
      </c>
      <c r="BV1340" t="str">
        <f>"9:00 AM"</f>
        <v>9:00 AM</v>
      </c>
      <c r="BW1340" t="str">
        <f>"5:00 PM"</f>
        <v>5:00 PM</v>
      </c>
      <c r="BX1340" t="s">
        <v>6095</v>
      </c>
      <c r="BY1340">
        <v>0</v>
      </c>
      <c r="BZ1340">
        <v>12</v>
      </c>
      <c r="CA1340" t="s">
        <v>115</v>
      </c>
      <c r="CC1340" s="2" t="s">
        <v>6756</v>
      </c>
      <c r="CD1340" t="s">
        <v>3156</v>
      </c>
      <c r="CE1340" t="s">
        <v>1448</v>
      </c>
      <c r="CF1340" t="s">
        <v>128</v>
      </c>
      <c r="CG1340" t="s">
        <v>120</v>
      </c>
      <c r="CH1340" s="3">
        <v>96950</v>
      </c>
      <c r="CI1340" s="4">
        <v>9.75</v>
      </c>
      <c r="CJ1340" s="4">
        <v>9.75</v>
      </c>
      <c r="CK1340" s="4">
        <v>14.63</v>
      </c>
      <c r="CL1340" s="4">
        <v>14.63</v>
      </c>
      <c r="CM1340" t="s">
        <v>136</v>
      </c>
      <c r="CN1340" t="s">
        <v>191</v>
      </c>
      <c r="CO1340" t="s">
        <v>137</v>
      </c>
      <c r="CQ1340" t="s">
        <v>115</v>
      </c>
      <c r="CR1340" t="s">
        <v>138</v>
      </c>
      <c r="CS1340" t="s">
        <v>139</v>
      </c>
      <c r="CT1340" t="s">
        <v>138</v>
      </c>
      <c r="CU1340" t="s">
        <v>139</v>
      </c>
      <c r="CV1340" t="s">
        <v>138</v>
      </c>
      <c r="CW1340" t="s">
        <v>139</v>
      </c>
      <c r="CX1340" s="2" t="s">
        <v>1449</v>
      </c>
      <c r="CY1340" s="10">
        <v>16702858730</v>
      </c>
      <c r="CZ1340" t="s">
        <v>1443</v>
      </c>
      <c r="DA1340" t="s">
        <v>331</v>
      </c>
      <c r="DB1340" t="s">
        <v>138</v>
      </c>
      <c r="DC1340" t="s">
        <v>115</v>
      </c>
    </row>
    <row r="1341" spans="1:112" ht="14.45" customHeight="1" x14ac:dyDescent="0.25">
      <c r="A1341" t="s">
        <v>12986</v>
      </c>
      <c r="B1341" t="s">
        <v>248</v>
      </c>
      <c r="C1341" s="1">
        <v>45656</v>
      </c>
      <c r="D1341" s="1">
        <v>45706</v>
      </c>
      <c r="E1341" t="s">
        <v>114</v>
      </c>
      <c r="G1341" t="s">
        <v>115</v>
      </c>
      <c r="H1341" t="s">
        <v>115</v>
      </c>
      <c r="I1341" t="s">
        <v>115</v>
      </c>
      <c r="J1341" t="s">
        <v>976</v>
      </c>
      <c r="L1341" t="s">
        <v>977</v>
      </c>
      <c r="M1341" t="s">
        <v>978</v>
      </c>
      <c r="N1341" t="s">
        <v>119</v>
      </c>
      <c r="O1341" t="s">
        <v>120</v>
      </c>
      <c r="P1341" s="3">
        <v>96950</v>
      </c>
      <c r="Q1341" t="s">
        <v>121</v>
      </c>
      <c r="S1341" s="10">
        <v>16702341795</v>
      </c>
      <c r="U1341" t="s">
        <v>979</v>
      </c>
      <c r="V1341">
        <v>722511</v>
      </c>
      <c r="W1341" t="s">
        <v>123</v>
      </c>
      <c r="Y1341" t="s">
        <v>215</v>
      </c>
      <c r="Z1341" t="s">
        <v>148</v>
      </c>
      <c r="AA1341" t="s">
        <v>980</v>
      </c>
      <c r="AB1341" t="s">
        <v>981</v>
      </c>
      <c r="AC1341" t="s">
        <v>982</v>
      </c>
      <c r="AD1341" t="s">
        <v>978</v>
      </c>
      <c r="AE1341" t="s">
        <v>119</v>
      </c>
      <c r="AF1341" t="s">
        <v>120</v>
      </c>
      <c r="AG1341" s="3">
        <v>96950</v>
      </c>
      <c r="AH1341" t="s">
        <v>121</v>
      </c>
      <c r="AJ1341" s="10">
        <v>16702341795</v>
      </c>
      <c r="AL1341" t="s">
        <v>983</v>
      </c>
      <c r="BD1341" t="str">
        <f>"35-2014.00"</f>
        <v>35-2014.00</v>
      </c>
      <c r="BE1341" t="s">
        <v>221</v>
      </c>
      <c r="BF1341" t="s">
        <v>984</v>
      </c>
      <c r="BG1341" t="s">
        <v>223</v>
      </c>
      <c r="BH1341">
        <v>4</v>
      </c>
      <c r="BI1341">
        <v>4</v>
      </c>
      <c r="BJ1341" s="1">
        <v>45757</v>
      </c>
      <c r="BK1341" s="1">
        <v>46121</v>
      </c>
      <c r="BL1341" s="1">
        <v>45757</v>
      </c>
      <c r="BM1341" s="1">
        <v>46121</v>
      </c>
      <c r="BN1341">
        <v>35</v>
      </c>
      <c r="BO1341">
        <v>5</v>
      </c>
      <c r="BP1341">
        <v>0</v>
      </c>
      <c r="BQ1341">
        <v>6</v>
      </c>
      <c r="BR1341">
        <v>6</v>
      </c>
      <c r="BS1341">
        <v>6</v>
      </c>
      <c r="BT1341">
        <v>6</v>
      </c>
      <c r="BU1341">
        <v>6</v>
      </c>
      <c r="BV1341" t="str">
        <f>"7:00 AM"</f>
        <v>7:00 AM</v>
      </c>
      <c r="BW1341" t="str">
        <f>"2:00 PM"</f>
        <v>2:00 PM</v>
      </c>
      <c r="BX1341" t="s">
        <v>240</v>
      </c>
      <c r="BY1341">
        <v>0</v>
      </c>
      <c r="BZ1341">
        <v>12</v>
      </c>
      <c r="CA1341" t="s">
        <v>115</v>
      </c>
      <c r="CC1341" t="s">
        <v>11066</v>
      </c>
      <c r="CD1341" t="s">
        <v>12987</v>
      </c>
      <c r="CE1341" t="s">
        <v>987</v>
      </c>
      <c r="CF1341" t="s">
        <v>272</v>
      </c>
      <c r="CG1341" t="s">
        <v>120</v>
      </c>
      <c r="CH1341" s="3">
        <v>96952</v>
      </c>
      <c r="CI1341" s="4">
        <v>8.83</v>
      </c>
      <c r="CJ1341" s="4">
        <v>10</v>
      </c>
      <c r="CK1341" s="4">
        <v>13.25</v>
      </c>
      <c r="CL1341" s="4">
        <v>15</v>
      </c>
      <c r="CM1341" t="s">
        <v>136</v>
      </c>
      <c r="CN1341" t="s">
        <v>240</v>
      </c>
      <c r="CO1341" t="s">
        <v>137</v>
      </c>
      <c r="CQ1341" t="s">
        <v>138</v>
      </c>
      <c r="CR1341" t="s">
        <v>138</v>
      </c>
      <c r="CS1341" t="s">
        <v>138</v>
      </c>
      <c r="CT1341" t="s">
        <v>138</v>
      </c>
      <c r="CU1341" t="s">
        <v>139</v>
      </c>
      <c r="CV1341" t="s">
        <v>138</v>
      </c>
      <c r="CW1341" t="s">
        <v>138</v>
      </c>
      <c r="CX1341" t="s">
        <v>10201</v>
      </c>
      <c r="CY1341" s="10">
        <v>16702341795</v>
      </c>
      <c r="CZ1341" t="s">
        <v>983</v>
      </c>
      <c r="DA1341" t="s">
        <v>989</v>
      </c>
      <c r="DB1341" t="s">
        <v>138</v>
      </c>
      <c r="DC1341" t="s">
        <v>115</v>
      </c>
    </row>
    <row r="1342" spans="1:112" ht="14.45" customHeight="1" x14ac:dyDescent="0.25">
      <c r="A1342" t="s">
        <v>13641</v>
      </c>
      <c r="B1342" t="s">
        <v>158</v>
      </c>
      <c r="C1342" s="1">
        <v>45656</v>
      </c>
      <c r="D1342" s="1">
        <v>45706</v>
      </c>
      <c r="E1342" t="s">
        <v>210</v>
      </c>
      <c r="F1342" s="1">
        <v>45776</v>
      </c>
      <c r="G1342" t="s">
        <v>115</v>
      </c>
      <c r="H1342" t="s">
        <v>115</v>
      </c>
      <c r="I1342" t="s">
        <v>115</v>
      </c>
      <c r="J1342" t="s">
        <v>6108</v>
      </c>
      <c r="K1342" t="s">
        <v>2636</v>
      </c>
      <c r="L1342" t="s">
        <v>5176</v>
      </c>
      <c r="M1342" t="s">
        <v>2638</v>
      </c>
      <c r="N1342" t="s">
        <v>128</v>
      </c>
      <c r="O1342" t="s">
        <v>120</v>
      </c>
      <c r="P1342" s="3">
        <v>96950</v>
      </c>
      <c r="Q1342" t="s">
        <v>121</v>
      </c>
      <c r="S1342" s="10">
        <v>16703236877</v>
      </c>
      <c r="U1342" t="s">
        <v>2639</v>
      </c>
      <c r="V1342">
        <v>621610</v>
      </c>
      <c r="W1342" t="s">
        <v>123</v>
      </c>
      <c r="Y1342" t="s">
        <v>1274</v>
      </c>
      <c r="Z1342" t="s">
        <v>2640</v>
      </c>
      <c r="AA1342" t="s">
        <v>276</v>
      </c>
      <c r="AB1342" t="s">
        <v>126</v>
      </c>
      <c r="AC1342" t="s">
        <v>2641</v>
      </c>
      <c r="AE1342" t="s">
        <v>2011</v>
      </c>
      <c r="AF1342" t="s">
        <v>707</v>
      </c>
      <c r="AG1342" s="3">
        <v>96931</v>
      </c>
      <c r="AH1342" t="s">
        <v>121</v>
      </c>
      <c r="AJ1342" s="10">
        <v>16716498746</v>
      </c>
      <c r="AK1342">
        <v>203</v>
      </c>
      <c r="AL1342" t="s">
        <v>2642</v>
      </c>
      <c r="BD1342" t="str">
        <f>"31-1122.00"</f>
        <v>31-1122.00</v>
      </c>
      <c r="BE1342" t="s">
        <v>6109</v>
      </c>
      <c r="BF1342" t="s">
        <v>6110</v>
      </c>
      <c r="BG1342" t="s">
        <v>6111</v>
      </c>
      <c r="BH1342">
        <v>2</v>
      </c>
      <c r="BJ1342" s="1">
        <v>45778</v>
      </c>
      <c r="BK1342" s="1">
        <v>46142</v>
      </c>
      <c r="BN1342">
        <v>40</v>
      </c>
      <c r="BO1342">
        <v>0</v>
      </c>
      <c r="BP1342">
        <v>8</v>
      </c>
      <c r="BQ1342">
        <v>8</v>
      </c>
      <c r="BR1342">
        <v>8</v>
      </c>
      <c r="BS1342">
        <v>8</v>
      </c>
      <c r="BT1342">
        <v>5</v>
      </c>
      <c r="BU1342">
        <v>3</v>
      </c>
      <c r="BV1342" t="str">
        <f>"8:30 AM"</f>
        <v>8:30 AM</v>
      </c>
      <c r="BW1342" t="str">
        <f>"5:30 PM"</f>
        <v>5:30 PM</v>
      </c>
      <c r="BX1342" t="s">
        <v>240</v>
      </c>
      <c r="BY1342">
        <v>0</v>
      </c>
      <c r="BZ1342">
        <v>12</v>
      </c>
      <c r="CA1342" t="s">
        <v>115</v>
      </c>
      <c r="CC1342" s="2" t="s">
        <v>7838</v>
      </c>
      <c r="CD1342" t="s">
        <v>5176</v>
      </c>
      <c r="CE1342" t="s">
        <v>2638</v>
      </c>
      <c r="CF1342" t="s">
        <v>128</v>
      </c>
      <c r="CG1342" t="s">
        <v>120</v>
      </c>
      <c r="CH1342" s="3">
        <v>96950</v>
      </c>
      <c r="CI1342" s="4">
        <v>11.24</v>
      </c>
      <c r="CJ1342" s="4">
        <v>11.24</v>
      </c>
      <c r="CM1342" t="s">
        <v>136</v>
      </c>
      <c r="CO1342" t="s">
        <v>137</v>
      </c>
      <c r="CQ1342" t="s">
        <v>115</v>
      </c>
      <c r="CR1342" t="s">
        <v>138</v>
      </c>
      <c r="CS1342" t="s">
        <v>139</v>
      </c>
      <c r="CT1342" t="s">
        <v>139</v>
      </c>
      <c r="CU1342" t="s">
        <v>139</v>
      </c>
      <c r="CV1342" t="s">
        <v>138</v>
      </c>
      <c r="CW1342" t="s">
        <v>139</v>
      </c>
      <c r="CX1342" t="s">
        <v>139</v>
      </c>
      <c r="CY1342" s="10">
        <v>16703236877</v>
      </c>
      <c r="CZ1342" t="s">
        <v>2646</v>
      </c>
      <c r="DA1342" t="s">
        <v>139</v>
      </c>
      <c r="DB1342" t="s">
        <v>138</v>
      </c>
      <c r="DC1342" t="s">
        <v>115</v>
      </c>
    </row>
    <row r="1343" spans="1:112" ht="14.45" customHeight="1" x14ac:dyDescent="0.25">
      <c r="A1343" t="s">
        <v>13648</v>
      </c>
      <c r="B1343" t="s">
        <v>113</v>
      </c>
      <c r="C1343" s="1">
        <v>45662</v>
      </c>
      <c r="D1343" s="1">
        <v>45706</v>
      </c>
      <c r="E1343" t="s">
        <v>114</v>
      </c>
      <c r="G1343" t="s">
        <v>115</v>
      </c>
      <c r="H1343" t="s">
        <v>115</v>
      </c>
      <c r="I1343" t="s">
        <v>115</v>
      </c>
      <c r="J1343" t="s">
        <v>13649</v>
      </c>
      <c r="K1343" t="s">
        <v>13650</v>
      </c>
      <c r="L1343" t="s">
        <v>13651</v>
      </c>
      <c r="N1343" t="s">
        <v>119</v>
      </c>
      <c r="O1343" t="s">
        <v>120</v>
      </c>
      <c r="P1343" s="3">
        <v>96950</v>
      </c>
      <c r="Q1343" t="s">
        <v>121</v>
      </c>
      <c r="S1343" s="10">
        <v>16702859118</v>
      </c>
      <c r="U1343" t="s">
        <v>13652</v>
      </c>
      <c r="V1343">
        <v>561612</v>
      </c>
      <c r="W1343" t="s">
        <v>123</v>
      </c>
      <c r="Y1343" t="s">
        <v>13653</v>
      </c>
      <c r="Z1343" t="s">
        <v>13654</v>
      </c>
      <c r="AA1343" t="s">
        <v>13655</v>
      </c>
      <c r="AB1343" t="s">
        <v>669</v>
      </c>
      <c r="AC1343" t="s">
        <v>13651</v>
      </c>
      <c r="AE1343" t="s">
        <v>119</v>
      </c>
      <c r="AF1343" t="s">
        <v>120</v>
      </c>
      <c r="AG1343" s="3">
        <v>96950</v>
      </c>
      <c r="AH1343" t="s">
        <v>121</v>
      </c>
      <c r="AJ1343" s="10">
        <v>16702859118</v>
      </c>
      <c r="AL1343" t="s">
        <v>13656</v>
      </c>
      <c r="BD1343" t="str">
        <f>"33-9032.00"</f>
        <v>33-9032.00</v>
      </c>
      <c r="BE1343" t="s">
        <v>1641</v>
      </c>
      <c r="BF1343" t="s">
        <v>13657</v>
      </c>
      <c r="BG1343" t="s">
        <v>1641</v>
      </c>
      <c r="BH1343">
        <v>8</v>
      </c>
      <c r="BJ1343" s="1">
        <v>45748</v>
      </c>
      <c r="BK1343" s="1">
        <v>46112</v>
      </c>
      <c r="BN1343">
        <v>35</v>
      </c>
      <c r="BO1343">
        <v>0</v>
      </c>
      <c r="BP1343">
        <v>7</v>
      </c>
      <c r="BQ1343">
        <v>7</v>
      </c>
      <c r="BR1343">
        <v>7</v>
      </c>
      <c r="BS1343">
        <v>7</v>
      </c>
      <c r="BT1343">
        <v>7</v>
      </c>
      <c r="BU1343">
        <v>0</v>
      </c>
      <c r="BV1343" t="str">
        <f>"8:00 AM"</f>
        <v>8:00 AM</v>
      </c>
      <c r="BW1343" t="str">
        <f>"4:00 PM"</f>
        <v>4:00 PM</v>
      </c>
      <c r="BX1343" t="s">
        <v>133</v>
      </c>
      <c r="BY1343">
        <v>0</v>
      </c>
      <c r="BZ1343">
        <v>12</v>
      </c>
      <c r="CA1343" t="s">
        <v>115</v>
      </c>
      <c r="CC1343" t="s">
        <v>13658</v>
      </c>
      <c r="CD1343" t="s">
        <v>13659</v>
      </c>
      <c r="CE1343" t="s">
        <v>13660</v>
      </c>
      <c r="CF1343" t="s">
        <v>119</v>
      </c>
      <c r="CG1343" t="s">
        <v>120</v>
      </c>
      <c r="CH1343" s="3">
        <v>96950</v>
      </c>
      <c r="CI1343" s="4">
        <v>8.15</v>
      </c>
      <c r="CJ1343" s="4">
        <v>8.15</v>
      </c>
      <c r="CK1343" s="4">
        <v>12.23</v>
      </c>
      <c r="CL1343" s="4">
        <v>12.23</v>
      </c>
      <c r="CM1343" t="s">
        <v>136</v>
      </c>
      <c r="CO1343" t="s">
        <v>137</v>
      </c>
      <c r="CQ1343" t="s">
        <v>115</v>
      </c>
      <c r="CR1343" t="s">
        <v>138</v>
      </c>
      <c r="CS1343" t="s">
        <v>139</v>
      </c>
      <c r="CT1343" t="s">
        <v>138</v>
      </c>
      <c r="CU1343" t="s">
        <v>139</v>
      </c>
      <c r="CV1343" t="s">
        <v>138</v>
      </c>
      <c r="CW1343" t="s">
        <v>139</v>
      </c>
      <c r="CX1343" t="s">
        <v>1079</v>
      </c>
      <c r="CY1343" s="10">
        <v>16702859118</v>
      </c>
      <c r="CZ1343" t="s">
        <v>13656</v>
      </c>
      <c r="DA1343" t="s">
        <v>417</v>
      </c>
      <c r="DB1343" t="s">
        <v>138</v>
      </c>
      <c r="DC1343" t="s">
        <v>115</v>
      </c>
    </row>
    <row r="1344" spans="1:112" ht="14.45" customHeight="1" x14ac:dyDescent="0.25">
      <c r="A1344" t="s">
        <v>13919</v>
      </c>
      <c r="B1344" t="s">
        <v>1155</v>
      </c>
      <c r="C1344" s="1">
        <v>45662</v>
      </c>
      <c r="D1344" s="1">
        <v>45706</v>
      </c>
      <c r="E1344" t="s">
        <v>114</v>
      </c>
      <c r="G1344" t="s">
        <v>115</v>
      </c>
      <c r="H1344" t="s">
        <v>115</v>
      </c>
      <c r="I1344" t="s">
        <v>115</v>
      </c>
      <c r="J1344" t="s">
        <v>13649</v>
      </c>
      <c r="K1344" t="s">
        <v>13920</v>
      </c>
      <c r="L1344" t="s">
        <v>13651</v>
      </c>
      <c r="N1344" t="s">
        <v>119</v>
      </c>
      <c r="O1344" t="s">
        <v>120</v>
      </c>
      <c r="P1344" s="3">
        <v>96950</v>
      </c>
      <c r="Q1344" t="s">
        <v>121</v>
      </c>
      <c r="S1344" s="10">
        <v>16702859118</v>
      </c>
      <c r="U1344" t="s">
        <v>13652</v>
      </c>
      <c r="V1344">
        <v>236118</v>
      </c>
      <c r="W1344" t="s">
        <v>123</v>
      </c>
      <c r="Y1344" t="s">
        <v>13653</v>
      </c>
      <c r="Z1344" t="s">
        <v>13654</v>
      </c>
      <c r="AA1344" t="s">
        <v>13655</v>
      </c>
      <c r="AB1344" t="s">
        <v>669</v>
      </c>
      <c r="AC1344" t="s">
        <v>13651</v>
      </c>
      <c r="AE1344" t="s">
        <v>119</v>
      </c>
      <c r="AF1344" t="s">
        <v>120</v>
      </c>
      <c r="AG1344" s="3">
        <v>96950</v>
      </c>
      <c r="AH1344" t="s">
        <v>121</v>
      </c>
      <c r="AJ1344" s="10">
        <v>16702859118</v>
      </c>
      <c r="AL1344" t="s">
        <v>13656</v>
      </c>
      <c r="BD1344" t="str">
        <f>"49-9071.00"</f>
        <v>49-9071.00</v>
      </c>
      <c r="BE1344" t="s">
        <v>169</v>
      </c>
      <c r="BF1344" t="s">
        <v>13921</v>
      </c>
      <c r="BG1344" t="s">
        <v>575</v>
      </c>
      <c r="BH1344">
        <v>8</v>
      </c>
      <c r="BI1344">
        <v>7</v>
      </c>
      <c r="BJ1344" s="1">
        <v>45748</v>
      </c>
      <c r="BK1344" s="1">
        <v>46112</v>
      </c>
      <c r="BL1344" s="1">
        <v>45748</v>
      </c>
      <c r="BM1344" s="1">
        <v>46112</v>
      </c>
      <c r="BN1344">
        <v>35</v>
      </c>
      <c r="BO1344">
        <v>0</v>
      </c>
      <c r="BP1344">
        <v>7</v>
      </c>
      <c r="BQ1344">
        <v>7</v>
      </c>
      <c r="BR1344">
        <v>7</v>
      </c>
      <c r="BS1344">
        <v>7</v>
      </c>
      <c r="BT1344">
        <v>7</v>
      </c>
      <c r="BU1344">
        <v>0</v>
      </c>
      <c r="BV1344" t="str">
        <f>"8:00 AM"</f>
        <v>8:00 AM</v>
      </c>
      <c r="BW1344" t="str">
        <f>"4:00 PM"</f>
        <v>4:00 PM</v>
      </c>
      <c r="BX1344" t="s">
        <v>133</v>
      </c>
      <c r="BY1344">
        <v>0</v>
      </c>
      <c r="BZ1344">
        <v>0</v>
      </c>
      <c r="CA1344" t="s">
        <v>115</v>
      </c>
      <c r="CC1344" t="s">
        <v>1076</v>
      </c>
      <c r="CD1344" t="s">
        <v>13659</v>
      </c>
      <c r="CE1344" t="s">
        <v>13660</v>
      </c>
      <c r="CF1344" t="s">
        <v>119</v>
      </c>
      <c r="CG1344" t="s">
        <v>120</v>
      </c>
      <c r="CH1344" s="3">
        <v>96950</v>
      </c>
      <c r="CI1344" s="4">
        <v>9.75</v>
      </c>
      <c r="CJ1344" s="4">
        <v>9.75</v>
      </c>
      <c r="CK1344" s="4">
        <v>14.63</v>
      </c>
      <c r="CL1344" s="4">
        <v>14.63</v>
      </c>
      <c r="CM1344" t="s">
        <v>136</v>
      </c>
      <c r="CO1344" t="s">
        <v>137</v>
      </c>
      <c r="CQ1344" t="s">
        <v>115</v>
      </c>
      <c r="CR1344" t="s">
        <v>138</v>
      </c>
      <c r="CS1344" t="s">
        <v>139</v>
      </c>
      <c r="CT1344" t="s">
        <v>138</v>
      </c>
      <c r="CU1344" t="s">
        <v>139</v>
      </c>
      <c r="CV1344" t="s">
        <v>138</v>
      </c>
      <c r="CW1344" t="s">
        <v>139</v>
      </c>
      <c r="CX1344" t="s">
        <v>1079</v>
      </c>
      <c r="CY1344" s="10">
        <v>16702859118</v>
      </c>
      <c r="CZ1344" t="s">
        <v>13656</v>
      </c>
      <c r="DA1344" t="s">
        <v>417</v>
      </c>
      <c r="DB1344" t="s">
        <v>138</v>
      </c>
      <c r="DC1344" t="s">
        <v>115</v>
      </c>
    </row>
    <row r="1345" spans="1:112" ht="14.45" customHeight="1" x14ac:dyDescent="0.25">
      <c r="A1345" t="s">
        <v>1494</v>
      </c>
      <c r="B1345" t="s">
        <v>248</v>
      </c>
      <c r="C1345" s="1">
        <v>45643</v>
      </c>
      <c r="D1345" s="1">
        <v>45707</v>
      </c>
      <c r="E1345" t="s">
        <v>114</v>
      </c>
      <c r="G1345" t="s">
        <v>138</v>
      </c>
      <c r="H1345" t="s">
        <v>115</v>
      </c>
      <c r="I1345" t="s">
        <v>115</v>
      </c>
      <c r="J1345" t="s">
        <v>915</v>
      </c>
      <c r="L1345" t="s">
        <v>916</v>
      </c>
      <c r="M1345" t="s">
        <v>917</v>
      </c>
      <c r="N1345" t="s">
        <v>119</v>
      </c>
      <c r="O1345" t="s">
        <v>120</v>
      </c>
      <c r="P1345" s="3">
        <v>96950</v>
      </c>
      <c r="Q1345" t="s">
        <v>121</v>
      </c>
      <c r="S1345" s="10">
        <v>16702345828</v>
      </c>
      <c r="U1345" t="s">
        <v>918</v>
      </c>
      <c r="V1345">
        <v>2362</v>
      </c>
      <c r="W1345" t="s">
        <v>123</v>
      </c>
      <c r="Y1345" t="s">
        <v>919</v>
      </c>
      <c r="Z1345" t="s">
        <v>920</v>
      </c>
      <c r="AB1345" t="s">
        <v>295</v>
      </c>
      <c r="AC1345" t="s">
        <v>916</v>
      </c>
      <c r="AD1345" t="s">
        <v>917</v>
      </c>
      <c r="AE1345" t="s">
        <v>119</v>
      </c>
      <c r="AF1345" t="s">
        <v>120</v>
      </c>
      <c r="AG1345" s="3">
        <v>96950</v>
      </c>
      <c r="AH1345" t="s">
        <v>121</v>
      </c>
      <c r="AJ1345" s="10">
        <v>16702345828</v>
      </c>
      <c r="AL1345" t="s">
        <v>921</v>
      </c>
      <c r="AM1345" t="s">
        <v>400</v>
      </c>
      <c r="AN1345" t="s">
        <v>255</v>
      </c>
      <c r="AO1345" t="s">
        <v>922</v>
      </c>
      <c r="AQ1345" t="s">
        <v>923</v>
      </c>
      <c r="AR1345" t="s">
        <v>1495</v>
      </c>
      <c r="AS1345" t="s">
        <v>119</v>
      </c>
      <c r="AT1345" t="s">
        <v>120</v>
      </c>
      <c r="AU1345" s="3">
        <v>96950</v>
      </c>
      <c r="AV1345" t="s">
        <v>121</v>
      </c>
      <c r="AX1345">
        <v>16702872946</v>
      </c>
      <c r="AZ1345" t="s">
        <v>925</v>
      </c>
      <c r="BA1345" t="s">
        <v>926</v>
      </c>
      <c r="BD1345" t="str">
        <f>"47-2031.00"</f>
        <v>47-2031.00</v>
      </c>
      <c r="BE1345" t="s">
        <v>1496</v>
      </c>
      <c r="BF1345" t="s">
        <v>1497</v>
      </c>
      <c r="BG1345" t="s">
        <v>1498</v>
      </c>
      <c r="BH1345">
        <v>1</v>
      </c>
      <c r="BI1345">
        <v>1</v>
      </c>
      <c r="BJ1345" s="1">
        <v>45748</v>
      </c>
      <c r="BK1345" s="1">
        <v>46843</v>
      </c>
      <c r="BL1345" s="1">
        <v>45748</v>
      </c>
      <c r="BM1345" s="1">
        <v>46843</v>
      </c>
      <c r="BN1345">
        <v>40</v>
      </c>
      <c r="BO1345">
        <v>0</v>
      </c>
      <c r="BP1345">
        <v>8</v>
      </c>
      <c r="BQ1345">
        <v>8</v>
      </c>
      <c r="BR1345">
        <v>8</v>
      </c>
      <c r="BS1345">
        <v>8</v>
      </c>
      <c r="BT1345">
        <v>8</v>
      </c>
      <c r="BU1345">
        <v>0</v>
      </c>
      <c r="BV1345" t="str">
        <f>"8:00 AM"</f>
        <v>8:00 AM</v>
      </c>
      <c r="BW1345" t="str">
        <f t="shared" ref="BW1345:BW1350" si="23">"5:00 PM"</f>
        <v>5:00 PM</v>
      </c>
      <c r="BX1345" t="s">
        <v>133</v>
      </c>
      <c r="BY1345">
        <v>0</v>
      </c>
      <c r="BZ1345">
        <v>12</v>
      </c>
      <c r="CA1345" t="s">
        <v>115</v>
      </c>
      <c r="CC1345" t="s">
        <v>191</v>
      </c>
      <c r="CD1345" t="s">
        <v>916</v>
      </c>
      <c r="CE1345" t="s">
        <v>917</v>
      </c>
      <c r="CF1345" t="s">
        <v>119</v>
      </c>
      <c r="CG1345" t="s">
        <v>120</v>
      </c>
      <c r="CH1345" s="3">
        <v>96950</v>
      </c>
      <c r="CI1345" s="4">
        <v>12.62</v>
      </c>
      <c r="CJ1345" s="4">
        <v>12.62</v>
      </c>
      <c r="CK1345" s="4">
        <v>18.93</v>
      </c>
      <c r="CL1345" s="4">
        <v>18.93</v>
      </c>
      <c r="CM1345" t="s">
        <v>136</v>
      </c>
      <c r="CN1345" t="s">
        <v>191</v>
      </c>
      <c r="CO1345" t="s">
        <v>137</v>
      </c>
      <c r="CQ1345" t="s">
        <v>115</v>
      </c>
      <c r="CR1345" t="s">
        <v>138</v>
      </c>
      <c r="CS1345" t="s">
        <v>139</v>
      </c>
      <c r="CT1345" t="s">
        <v>138</v>
      </c>
      <c r="CU1345" t="s">
        <v>139</v>
      </c>
      <c r="CV1345" t="s">
        <v>138</v>
      </c>
      <c r="CW1345" t="s">
        <v>139</v>
      </c>
      <c r="CX1345" t="s">
        <v>1499</v>
      </c>
      <c r="CY1345" s="10">
        <v>16702345828</v>
      </c>
      <c r="CZ1345" t="s">
        <v>921</v>
      </c>
      <c r="DA1345" t="s">
        <v>139</v>
      </c>
      <c r="DB1345" t="s">
        <v>138</v>
      </c>
      <c r="DC1345" t="s">
        <v>115</v>
      </c>
      <c r="DD1345" t="s">
        <v>255</v>
      </c>
      <c r="DE1345" t="s">
        <v>922</v>
      </c>
      <c r="DG1345" t="s">
        <v>926</v>
      </c>
      <c r="DH1345" t="s">
        <v>925</v>
      </c>
    </row>
    <row r="1346" spans="1:112" ht="14.45" customHeight="1" x14ac:dyDescent="0.25">
      <c r="A1346" t="s">
        <v>5609</v>
      </c>
      <c r="B1346" t="s">
        <v>248</v>
      </c>
      <c r="C1346" s="1">
        <v>45655</v>
      </c>
      <c r="D1346" s="1">
        <v>45707</v>
      </c>
      <c r="E1346" t="s">
        <v>114</v>
      </c>
      <c r="G1346" t="s">
        <v>138</v>
      </c>
      <c r="H1346" t="s">
        <v>115</v>
      </c>
      <c r="I1346" t="s">
        <v>115</v>
      </c>
      <c r="J1346" t="s">
        <v>5610</v>
      </c>
      <c r="K1346" t="s">
        <v>5611</v>
      </c>
      <c r="L1346" t="s">
        <v>5612</v>
      </c>
      <c r="N1346" t="s">
        <v>119</v>
      </c>
      <c r="O1346" t="s">
        <v>120</v>
      </c>
      <c r="P1346" s="3">
        <v>96950</v>
      </c>
      <c r="Q1346" t="s">
        <v>121</v>
      </c>
      <c r="S1346" s="10">
        <v>16702350200</v>
      </c>
      <c r="U1346" t="s">
        <v>5613</v>
      </c>
      <c r="V1346">
        <v>7225</v>
      </c>
      <c r="W1346" t="s">
        <v>123</v>
      </c>
      <c r="Y1346" t="s">
        <v>5614</v>
      </c>
      <c r="Z1346" t="s">
        <v>5615</v>
      </c>
      <c r="AB1346" t="s">
        <v>295</v>
      </c>
      <c r="AC1346" t="s">
        <v>5612</v>
      </c>
      <c r="AE1346" t="s">
        <v>119</v>
      </c>
      <c r="AF1346" t="s">
        <v>120</v>
      </c>
      <c r="AG1346" s="3">
        <v>96950</v>
      </c>
      <c r="AH1346" t="s">
        <v>121</v>
      </c>
      <c r="AJ1346" s="10">
        <v>16702350200</v>
      </c>
      <c r="AL1346" t="s">
        <v>404</v>
      </c>
      <c r="AM1346" t="s">
        <v>400</v>
      </c>
      <c r="AN1346" t="s">
        <v>401</v>
      </c>
      <c r="AO1346" t="s">
        <v>402</v>
      </c>
      <c r="AQ1346" t="s">
        <v>403</v>
      </c>
      <c r="AS1346" t="s">
        <v>119</v>
      </c>
      <c r="AT1346" t="s">
        <v>120</v>
      </c>
      <c r="AU1346" s="3">
        <v>96950</v>
      </c>
      <c r="AV1346" t="s">
        <v>121</v>
      </c>
      <c r="AX1346">
        <v>16702353403</v>
      </c>
      <c r="AZ1346" t="s">
        <v>2323</v>
      </c>
      <c r="BA1346" t="s">
        <v>405</v>
      </c>
      <c r="BD1346" t="str">
        <f>"35-1012.00"</f>
        <v>35-1012.00</v>
      </c>
      <c r="BE1346" t="s">
        <v>3493</v>
      </c>
      <c r="BF1346" t="s">
        <v>5616</v>
      </c>
      <c r="BG1346" t="s">
        <v>5617</v>
      </c>
      <c r="BH1346">
        <v>1</v>
      </c>
      <c r="BI1346">
        <v>1</v>
      </c>
      <c r="BJ1346" s="1">
        <v>45690</v>
      </c>
      <c r="BK1346" s="1">
        <v>46784</v>
      </c>
      <c r="BL1346" s="1">
        <v>45707</v>
      </c>
      <c r="BM1346" s="1">
        <v>46784</v>
      </c>
      <c r="BN1346">
        <v>35</v>
      </c>
      <c r="BO1346">
        <v>0</v>
      </c>
      <c r="BP1346">
        <v>7</v>
      </c>
      <c r="BQ1346">
        <v>7</v>
      </c>
      <c r="BR1346">
        <v>7</v>
      </c>
      <c r="BS1346">
        <v>7</v>
      </c>
      <c r="BT1346">
        <v>7</v>
      </c>
      <c r="BU1346">
        <v>0</v>
      </c>
      <c r="BV1346" t="str">
        <f>"9:00 AM"</f>
        <v>9:00 AM</v>
      </c>
      <c r="BW1346" t="str">
        <f t="shared" si="23"/>
        <v>5:00 PM</v>
      </c>
      <c r="BX1346" t="s">
        <v>133</v>
      </c>
      <c r="BY1346">
        <v>0</v>
      </c>
      <c r="BZ1346">
        <v>12</v>
      </c>
      <c r="CA1346" t="s">
        <v>138</v>
      </c>
      <c r="CB1346">
        <v>2</v>
      </c>
      <c r="CC1346" t="s">
        <v>5618</v>
      </c>
      <c r="CD1346" t="s">
        <v>5619</v>
      </c>
      <c r="CF1346" t="s">
        <v>119</v>
      </c>
      <c r="CG1346" t="s">
        <v>120</v>
      </c>
      <c r="CH1346" s="3">
        <v>96950</v>
      </c>
      <c r="CI1346" s="4">
        <v>10.6</v>
      </c>
      <c r="CJ1346" s="4">
        <v>10.6</v>
      </c>
      <c r="CK1346" s="4">
        <v>0</v>
      </c>
      <c r="CL1346" s="4">
        <v>0</v>
      </c>
      <c r="CM1346" t="s">
        <v>136</v>
      </c>
      <c r="CN1346" t="s">
        <v>240</v>
      </c>
      <c r="CO1346" t="s">
        <v>137</v>
      </c>
      <c r="CQ1346" t="s">
        <v>115</v>
      </c>
      <c r="CR1346" t="s">
        <v>138</v>
      </c>
      <c r="CS1346" t="s">
        <v>139</v>
      </c>
      <c r="CT1346" t="s">
        <v>139</v>
      </c>
      <c r="CU1346" t="s">
        <v>139</v>
      </c>
      <c r="CV1346" t="s">
        <v>138</v>
      </c>
      <c r="CW1346" t="s">
        <v>139</v>
      </c>
      <c r="CX1346" t="s">
        <v>2328</v>
      </c>
      <c r="CY1346" s="10">
        <v>16702350200</v>
      </c>
      <c r="CZ1346" t="s">
        <v>404</v>
      </c>
      <c r="DA1346" t="s">
        <v>139</v>
      </c>
      <c r="DB1346" t="s">
        <v>138</v>
      </c>
      <c r="DC1346" t="s">
        <v>115</v>
      </c>
    </row>
    <row r="1347" spans="1:112" ht="14.45" customHeight="1" x14ac:dyDescent="0.25">
      <c r="A1347" t="s">
        <v>5690</v>
      </c>
      <c r="B1347" t="s">
        <v>1155</v>
      </c>
      <c r="C1347" s="1">
        <v>45627</v>
      </c>
      <c r="D1347" s="1">
        <v>45707</v>
      </c>
      <c r="E1347" t="s">
        <v>210</v>
      </c>
      <c r="F1347" s="1">
        <v>45746</v>
      </c>
      <c r="G1347" t="s">
        <v>115</v>
      </c>
      <c r="H1347" t="s">
        <v>115</v>
      </c>
      <c r="I1347" t="s">
        <v>115</v>
      </c>
      <c r="J1347" t="s">
        <v>1436</v>
      </c>
      <c r="L1347" t="s">
        <v>5691</v>
      </c>
      <c r="M1347" t="s">
        <v>5692</v>
      </c>
      <c r="N1347" t="s">
        <v>128</v>
      </c>
      <c r="O1347" t="s">
        <v>120</v>
      </c>
      <c r="P1347" s="3">
        <v>96950</v>
      </c>
      <c r="Q1347" t="s">
        <v>121</v>
      </c>
      <c r="S1347" s="10">
        <v>16702858730</v>
      </c>
      <c r="U1347" t="s">
        <v>1439</v>
      </c>
      <c r="V1347">
        <v>561320</v>
      </c>
      <c r="W1347" t="s">
        <v>123</v>
      </c>
      <c r="Y1347" t="s">
        <v>1440</v>
      </c>
      <c r="Z1347" t="s">
        <v>1441</v>
      </c>
      <c r="AA1347" t="s">
        <v>1442</v>
      </c>
      <c r="AB1347" t="s">
        <v>448</v>
      </c>
      <c r="AC1347" t="s">
        <v>1437</v>
      </c>
      <c r="AD1347" t="s">
        <v>1438</v>
      </c>
      <c r="AE1347" t="s">
        <v>128</v>
      </c>
      <c r="AF1347" t="s">
        <v>120</v>
      </c>
      <c r="AG1347" s="3">
        <v>96950</v>
      </c>
      <c r="AH1347" t="s">
        <v>121</v>
      </c>
      <c r="AJ1347" s="10">
        <v>16702858730</v>
      </c>
      <c r="AL1347" t="s">
        <v>1443</v>
      </c>
      <c r="BD1347" t="str">
        <f>"49-9071.00"</f>
        <v>49-9071.00</v>
      </c>
      <c r="BE1347" t="s">
        <v>169</v>
      </c>
      <c r="BF1347" t="s">
        <v>5693</v>
      </c>
      <c r="BG1347" t="s">
        <v>2872</v>
      </c>
      <c r="BH1347">
        <v>10</v>
      </c>
      <c r="BI1347">
        <v>9</v>
      </c>
      <c r="BJ1347" s="1">
        <v>45748</v>
      </c>
      <c r="BK1347" s="1">
        <v>46112</v>
      </c>
      <c r="BL1347" s="1">
        <v>45748</v>
      </c>
      <c r="BM1347" s="1">
        <v>46112</v>
      </c>
      <c r="BN1347">
        <v>35</v>
      </c>
      <c r="BO1347">
        <v>0</v>
      </c>
      <c r="BP1347">
        <v>7</v>
      </c>
      <c r="BQ1347">
        <v>7</v>
      </c>
      <c r="BR1347">
        <v>7</v>
      </c>
      <c r="BS1347">
        <v>7</v>
      </c>
      <c r="BT1347">
        <v>7</v>
      </c>
      <c r="BU1347">
        <v>0</v>
      </c>
      <c r="BV1347" t="str">
        <f>"9:00 AM"</f>
        <v>9:00 AM</v>
      </c>
      <c r="BW1347" t="str">
        <f t="shared" si="23"/>
        <v>5:00 PM</v>
      </c>
      <c r="BX1347" t="s">
        <v>240</v>
      </c>
      <c r="BY1347">
        <v>0</v>
      </c>
      <c r="BZ1347">
        <v>12</v>
      </c>
      <c r="CA1347" t="s">
        <v>115</v>
      </c>
      <c r="CC1347" t="s">
        <v>5694</v>
      </c>
      <c r="CD1347" t="s">
        <v>3156</v>
      </c>
      <c r="CE1347" t="s">
        <v>1448</v>
      </c>
      <c r="CF1347" t="s">
        <v>128</v>
      </c>
      <c r="CG1347" t="s">
        <v>120</v>
      </c>
      <c r="CH1347" s="3">
        <v>96950</v>
      </c>
      <c r="CI1347" s="4">
        <v>9.75</v>
      </c>
      <c r="CJ1347" s="4">
        <v>9.75</v>
      </c>
      <c r="CK1347" s="4">
        <v>14.63</v>
      </c>
      <c r="CL1347" s="4">
        <v>14.63</v>
      </c>
      <c r="CM1347" t="s">
        <v>136</v>
      </c>
      <c r="CN1347" t="s">
        <v>224</v>
      </c>
      <c r="CO1347" t="s">
        <v>137</v>
      </c>
      <c r="CQ1347" t="s">
        <v>115</v>
      </c>
      <c r="CR1347" t="s">
        <v>138</v>
      </c>
      <c r="CS1347" t="s">
        <v>139</v>
      </c>
      <c r="CT1347" t="s">
        <v>138</v>
      </c>
      <c r="CU1347" t="s">
        <v>139</v>
      </c>
      <c r="CV1347" t="s">
        <v>138</v>
      </c>
      <c r="CW1347" t="s">
        <v>139</v>
      </c>
      <c r="CX1347" s="2" t="s">
        <v>5695</v>
      </c>
      <c r="CY1347" s="10">
        <v>16702858730</v>
      </c>
      <c r="CZ1347" t="s">
        <v>1443</v>
      </c>
      <c r="DA1347" t="s">
        <v>139</v>
      </c>
      <c r="DB1347" t="s">
        <v>138</v>
      </c>
      <c r="DC1347" t="s">
        <v>115</v>
      </c>
    </row>
    <row r="1348" spans="1:112" ht="14.45" customHeight="1" x14ac:dyDescent="0.25">
      <c r="A1348" t="s">
        <v>6065</v>
      </c>
      <c r="B1348" t="s">
        <v>248</v>
      </c>
      <c r="C1348" s="1">
        <v>45642</v>
      </c>
      <c r="D1348" s="1">
        <v>45707</v>
      </c>
      <c r="E1348" t="s">
        <v>114</v>
      </c>
      <c r="G1348" t="s">
        <v>115</v>
      </c>
      <c r="H1348" t="s">
        <v>115</v>
      </c>
      <c r="I1348" t="s">
        <v>115</v>
      </c>
      <c r="J1348" t="s">
        <v>915</v>
      </c>
      <c r="L1348" t="s">
        <v>916</v>
      </c>
      <c r="M1348" t="s">
        <v>917</v>
      </c>
      <c r="N1348" t="s">
        <v>119</v>
      </c>
      <c r="O1348" t="s">
        <v>120</v>
      </c>
      <c r="P1348" s="3">
        <v>96950</v>
      </c>
      <c r="Q1348" t="s">
        <v>121</v>
      </c>
      <c r="S1348" s="10">
        <v>16702345828</v>
      </c>
      <c r="U1348" t="s">
        <v>918</v>
      </c>
      <c r="V1348">
        <v>2389</v>
      </c>
      <c r="W1348" t="s">
        <v>123</v>
      </c>
      <c r="Y1348" t="s">
        <v>919</v>
      </c>
      <c r="Z1348" t="s">
        <v>920</v>
      </c>
      <c r="AB1348" t="s">
        <v>295</v>
      </c>
      <c r="AC1348" t="s">
        <v>916</v>
      </c>
      <c r="AD1348" t="s">
        <v>917</v>
      </c>
      <c r="AE1348" t="s">
        <v>119</v>
      </c>
      <c r="AF1348" t="s">
        <v>120</v>
      </c>
      <c r="AG1348" s="3">
        <v>96950</v>
      </c>
      <c r="AH1348" t="s">
        <v>121</v>
      </c>
      <c r="AJ1348" s="10">
        <v>16702345828</v>
      </c>
      <c r="AL1348" t="s">
        <v>921</v>
      </c>
      <c r="AM1348" t="s">
        <v>400</v>
      </c>
      <c r="AN1348" t="s">
        <v>255</v>
      </c>
      <c r="AO1348" t="s">
        <v>922</v>
      </c>
      <c r="AQ1348" t="s">
        <v>923</v>
      </c>
      <c r="AR1348" t="s">
        <v>924</v>
      </c>
      <c r="AS1348" t="s">
        <v>119</v>
      </c>
      <c r="AT1348" t="s">
        <v>120</v>
      </c>
      <c r="AU1348" s="3">
        <v>96950</v>
      </c>
      <c r="AV1348" t="s">
        <v>121</v>
      </c>
      <c r="AX1348">
        <v>16702872946</v>
      </c>
      <c r="AZ1348" t="s">
        <v>925</v>
      </c>
      <c r="BA1348" t="s">
        <v>926</v>
      </c>
      <c r="BD1348" t="str">
        <f>"49-3021.00"</f>
        <v>49-3021.00</v>
      </c>
      <c r="BE1348" t="s">
        <v>694</v>
      </c>
      <c r="BF1348" t="s">
        <v>6066</v>
      </c>
      <c r="BG1348" t="s">
        <v>6067</v>
      </c>
      <c r="BH1348">
        <v>6</v>
      </c>
      <c r="BI1348">
        <v>6</v>
      </c>
      <c r="BJ1348" s="1">
        <v>45748</v>
      </c>
      <c r="BK1348" s="1">
        <v>46112</v>
      </c>
      <c r="BL1348" s="1">
        <v>45748</v>
      </c>
      <c r="BM1348" s="1">
        <v>46112</v>
      </c>
      <c r="BN1348">
        <v>40</v>
      </c>
      <c r="BO1348">
        <v>0</v>
      </c>
      <c r="BP1348">
        <v>8</v>
      </c>
      <c r="BQ1348">
        <v>8</v>
      </c>
      <c r="BR1348">
        <v>8</v>
      </c>
      <c r="BS1348">
        <v>8</v>
      </c>
      <c r="BT1348">
        <v>8</v>
      </c>
      <c r="BU1348">
        <v>0</v>
      </c>
      <c r="BV1348" t="str">
        <f>"8:00 AM"</f>
        <v>8:00 AM</v>
      </c>
      <c r="BW1348" t="str">
        <f t="shared" si="23"/>
        <v>5:00 PM</v>
      </c>
      <c r="BX1348" t="s">
        <v>133</v>
      </c>
      <c r="BY1348">
        <v>0</v>
      </c>
      <c r="BZ1348">
        <v>12</v>
      </c>
      <c r="CA1348" t="s">
        <v>115</v>
      </c>
      <c r="CC1348" t="s">
        <v>191</v>
      </c>
      <c r="CD1348" t="s">
        <v>916</v>
      </c>
      <c r="CE1348" t="s">
        <v>917</v>
      </c>
      <c r="CF1348" t="s">
        <v>119</v>
      </c>
      <c r="CG1348" t="s">
        <v>120</v>
      </c>
      <c r="CH1348" s="3">
        <v>96950</v>
      </c>
      <c r="CI1348" s="4">
        <v>11.18</v>
      </c>
      <c r="CJ1348" s="4">
        <v>11.18</v>
      </c>
      <c r="CK1348" s="4">
        <v>16.77</v>
      </c>
      <c r="CL1348" s="4">
        <v>16.77</v>
      </c>
      <c r="CM1348" t="s">
        <v>136</v>
      </c>
      <c r="CN1348" t="s">
        <v>191</v>
      </c>
      <c r="CO1348" t="s">
        <v>137</v>
      </c>
      <c r="CQ1348" t="s">
        <v>115</v>
      </c>
      <c r="CR1348" t="s">
        <v>138</v>
      </c>
      <c r="CS1348" t="s">
        <v>139</v>
      </c>
      <c r="CT1348" t="s">
        <v>138</v>
      </c>
      <c r="CU1348" t="s">
        <v>139</v>
      </c>
      <c r="CV1348" t="s">
        <v>138</v>
      </c>
      <c r="CW1348" t="s">
        <v>139</v>
      </c>
      <c r="CX1348" t="s">
        <v>1499</v>
      </c>
      <c r="CY1348" s="10">
        <v>16702345828</v>
      </c>
      <c r="CZ1348" t="s">
        <v>921</v>
      </c>
      <c r="DA1348" t="s">
        <v>139</v>
      </c>
      <c r="DB1348" t="s">
        <v>138</v>
      </c>
      <c r="DC1348" t="s">
        <v>115</v>
      </c>
      <c r="DD1348" t="s">
        <v>255</v>
      </c>
      <c r="DE1348" t="s">
        <v>922</v>
      </c>
      <c r="DG1348" t="s">
        <v>926</v>
      </c>
      <c r="DH1348" t="s">
        <v>925</v>
      </c>
    </row>
    <row r="1349" spans="1:112" ht="14.45" customHeight="1" x14ac:dyDescent="0.25">
      <c r="A1349" t="s">
        <v>6593</v>
      </c>
      <c r="B1349" t="s">
        <v>158</v>
      </c>
      <c r="C1349" s="1">
        <v>45681</v>
      </c>
      <c r="D1349" s="1">
        <v>45707</v>
      </c>
      <c r="E1349" t="s">
        <v>114</v>
      </c>
      <c r="G1349" t="s">
        <v>115</v>
      </c>
      <c r="H1349" t="s">
        <v>115</v>
      </c>
      <c r="I1349" t="s">
        <v>115</v>
      </c>
      <c r="J1349" t="s">
        <v>560</v>
      </c>
      <c r="K1349" t="s">
        <v>1399</v>
      </c>
      <c r="L1349" t="s">
        <v>562</v>
      </c>
      <c r="M1349" t="s">
        <v>1400</v>
      </c>
      <c r="N1349" t="s">
        <v>128</v>
      </c>
      <c r="O1349" t="s">
        <v>120</v>
      </c>
      <c r="P1349" s="3">
        <v>96950</v>
      </c>
      <c r="Q1349" t="s">
        <v>121</v>
      </c>
      <c r="S1349" s="10">
        <v>16702342664</v>
      </c>
      <c r="U1349" t="s">
        <v>1401</v>
      </c>
      <c r="V1349">
        <v>23611</v>
      </c>
      <c r="W1349" t="s">
        <v>123</v>
      </c>
      <c r="Y1349" t="s">
        <v>563</v>
      </c>
      <c r="Z1349" t="s">
        <v>564</v>
      </c>
      <c r="AA1349" t="s">
        <v>565</v>
      </c>
      <c r="AB1349" t="s">
        <v>1402</v>
      </c>
      <c r="AC1349" t="s">
        <v>562</v>
      </c>
      <c r="AD1349" t="s">
        <v>1400</v>
      </c>
      <c r="AE1349" t="s">
        <v>128</v>
      </c>
      <c r="AF1349" t="s">
        <v>120</v>
      </c>
      <c r="AG1349" s="3">
        <v>96950</v>
      </c>
      <c r="AH1349" t="s">
        <v>121</v>
      </c>
      <c r="AJ1349" s="10">
        <v>16702342664</v>
      </c>
      <c r="AL1349" t="s">
        <v>567</v>
      </c>
      <c r="BD1349" t="str">
        <f>"49-9071.00"</f>
        <v>49-9071.00</v>
      </c>
      <c r="BE1349" t="s">
        <v>169</v>
      </c>
      <c r="BF1349" t="s">
        <v>1403</v>
      </c>
      <c r="BG1349" t="s">
        <v>1404</v>
      </c>
      <c r="BH1349">
        <v>20</v>
      </c>
      <c r="BJ1349" s="1">
        <v>45748</v>
      </c>
      <c r="BK1349" s="1">
        <v>46112</v>
      </c>
      <c r="BN1349">
        <v>40</v>
      </c>
      <c r="BO1349">
        <v>0</v>
      </c>
      <c r="BP1349">
        <v>8</v>
      </c>
      <c r="BQ1349">
        <v>8</v>
      </c>
      <c r="BR1349">
        <v>8</v>
      </c>
      <c r="BS1349">
        <v>8</v>
      </c>
      <c r="BT1349">
        <v>8</v>
      </c>
      <c r="BU1349">
        <v>0</v>
      </c>
      <c r="BV1349" t="str">
        <f>"8:00 AM"</f>
        <v>8:00 AM</v>
      </c>
      <c r="BW1349" t="str">
        <f t="shared" si="23"/>
        <v>5:00 PM</v>
      </c>
      <c r="BX1349" t="s">
        <v>133</v>
      </c>
      <c r="BY1349">
        <v>0</v>
      </c>
      <c r="BZ1349">
        <v>12</v>
      </c>
      <c r="CA1349" t="s">
        <v>115</v>
      </c>
      <c r="CC1349" t="s">
        <v>3827</v>
      </c>
      <c r="CD1349" t="s">
        <v>562</v>
      </c>
      <c r="CE1349" t="s">
        <v>1400</v>
      </c>
      <c r="CF1349" t="s">
        <v>128</v>
      </c>
      <c r="CG1349" t="s">
        <v>120</v>
      </c>
      <c r="CH1349" s="3">
        <v>96950</v>
      </c>
      <c r="CI1349" s="4">
        <v>9.75</v>
      </c>
      <c r="CJ1349" s="4">
        <v>9.75</v>
      </c>
      <c r="CK1349" s="4">
        <v>14.63</v>
      </c>
      <c r="CL1349" s="4">
        <v>14.63</v>
      </c>
      <c r="CM1349" t="s">
        <v>136</v>
      </c>
      <c r="CN1349" t="s">
        <v>240</v>
      </c>
      <c r="CO1349" t="s">
        <v>137</v>
      </c>
      <c r="CQ1349" t="s">
        <v>115</v>
      </c>
      <c r="CR1349" t="s">
        <v>138</v>
      </c>
      <c r="CS1349" t="s">
        <v>139</v>
      </c>
      <c r="CT1349" t="s">
        <v>138</v>
      </c>
      <c r="CU1349" t="s">
        <v>139</v>
      </c>
      <c r="CV1349" t="s">
        <v>138</v>
      </c>
      <c r="CW1349" t="s">
        <v>139</v>
      </c>
      <c r="CX1349" t="s">
        <v>6594</v>
      </c>
      <c r="CY1349" s="10">
        <v>16702342664</v>
      </c>
      <c r="CZ1349" t="s">
        <v>567</v>
      </c>
      <c r="DA1349" t="s">
        <v>6595</v>
      </c>
      <c r="DB1349" t="s">
        <v>138</v>
      </c>
      <c r="DC1349" t="s">
        <v>115</v>
      </c>
    </row>
    <row r="1350" spans="1:112" ht="14.45" customHeight="1" x14ac:dyDescent="0.25">
      <c r="A1350" t="s">
        <v>6597</v>
      </c>
      <c r="B1350" t="s">
        <v>248</v>
      </c>
      <c r="C1350" s="1">
        <v>45642</v>
      </c>
      <c r="D1350" s="1">
        <v>45707</v>
      </c>
      <c r="E1350" t="s">
        <v>114</v>
      </c>
      <c r="G1350" t="s">
        <v>115</v>
      </c>
      <c r="H1350" t="s">
        <v>115</v>
      </c>
      <c r="I1350" t="s">
        <v>115</v>
      </c>
      <c r="J1350" t="s">
        <v>915</v>
      </c>
      <c r="L1350" t="s">
        <v>916</v>
      </c>
      <c r="M1350" t="s">
        <v>917</v>
      </c>
      <c r="N1350" t="s">
        <v>119</v>
      </c>
      <c r="O1350" t="s">
        <v>120</v>
      </c>
      <c r="P1350" s="3">
        <v>96950</v>
      </c>
      <c r="Q1350" t="s">
        <v>121</v>
      </c>
      <c r="S1350" s="10">
        <v>16702345828</v>
      </c>
      <c r="U1350" t="s">
        <v>918</v>
      </c>
      <c r="V1350">
        <v>2389</v>
      </c>
      <c r="W1350" t="s">
        <v>123</v>
      </c>
      <c r="Y1350" t="s">
        <v>919</v>
      </c>
      <c r="Z1350" t="s">
        <v>920</v>
      </c>
      <c r="AB1350" t="s">
        <v>295</v>
      </c>
      <c r="AC1350" t="s">
        <v>916</v>
      </c>
      <c r="AD1350" t="s">
        <v>917</v>
      </c>
      <c r="AE1350" t="s">
        <v>119</v>
      </c>
      <c r="AF1350" t="s">
        <v>120</v>
      </c>
      <c r="AG1350" s="3">
        <v>96950</v>
      </c>
      <c r="AH1350" t="s">
        <v>121</v>
      </c>
      <c r="AJ1350" s="10">
        <v>16702345828</v>
      </c>
      <c r="AL1350" t="s">
        <v>921</v>
      </c>
      <c r="AM1350" t="s">
        <v>400</v>
      </c>
      <c r="AN1350" t="s">
        <v>255</v>
      </c>
      <c r="AO1350" t="s">
        <v>922</v>
      </c>
      <c r="AQ1350" t="s">
        <v>923</v>
      </c>
      <c r="AR1350" t="s">
        <v>924</v>
      </c>
      <c r="AS1350" t="s">
        <v>119</v>
      </c>
      <c r="AT1350" t="s">
        <v>120</v>
      </c>
      <c r="AU1350" s="3">
        <v>96950</v>
      </c>
      <c r="AV1350" t="s">
        <v>121</v>
      </c>
      <c r="AX1350">
        <v>16702872946</v>
      </c>
      <c r="AZ1350" t="s">
        <v>925</v>
      </c>
      <c r="BA1350" t="s">
        <v>926</v>
      </c>
      <c r="BD1350" t="str">
        <f>"53-3032.00"</f>
        <v>53-3032.00</v>
      </c>
      <c r="BE1350" t="s">
        <v>2554</v>
      </c>
      <c r="BF1350" t="s">
        <v>6598</v>
      </c>
      <c r="BG1350" t="s">
        <v>4356</v>
      </c>
      <c r="BH1350">
        <v>15</v>
      </c>
      <c r="BI1350">
        <v>15</v>
      </c>
      <c r="BJ1350" s="1">
        <v>45748</v>
      </c>
      <c r="BK1350" s="1">
        <v>46112</v>
      </c>
      <c r="BL1350" s="1">
        <v>45748</v>
      </c>
      <c r="BM1350" s="1">
        <v>46112</v>
      </c>
      <c r="BN1350">
        <v>40</v>
      </c>
      <c r="BO1350">
        <v>0</v>
      </c>
      <c r="BP1350">
        <v>8</v>
      </c>
      <c r="BQ1350">
        <v>8</v>
      </c>
      <c r="BR1350">
        <v>8</v>
      </c>
      <c r="BS1350">
        <v>8</v>
      </c>
      <c r="BT1350">
        <v>8</v>
      </c>
      <c r="BU1350">
        <v>0</v>
      </c>
      <c r="BV1350" t="str">
        <f>"8:00 AM"</f>
        <v>8:00 AM</v>
      </c>
      <c r="BW1350" t="str">
        <f t="shared" si="23"/>
        <v>5:00 PM</v>
      </c>
      <c r="BX1350" t="s">
        <v>240</v>
      </c>
      <c r="BY1350">
        <v>0</v>
      </c>
      <c r="BZ1350">
        <v>12</v>
      </c>
      <c r="CA1350" t="s">
        <v>115</v>
      </c>
      <c r="CC1350" t="s">
        <v>6599</v>
      </c>
      <c r="CD1350" t="s">
        <v>916</v>
      </c>
      <c r="CE1350" t="s">
        <v>917</v>
      </c>
      <c r="CF1350" t="s">
        <v>119</v>
      </c>
      <c r="CG1350" t="s">
        <v>120</v>
      </c>
      <c r="CH1350" s="3">
        <v>96950</v>
      </c>
      <c r="CI1350" s="4">
        <v>11.31</v>
      </c>
      <c r="CJ1350" s="4">
        <v>11.31</v>
      </c>
      <c r="CK1350" s="4">
        <v>16.97</v>
      </c>
      <c r="CL1350" s="4">
        <v>16.97</v>
      </c>
      <c r="CM1350" t="s">
        <v>136</v>
      </c>
      <c r="CN1350" t="s">
        <v>191</v>
      </c>
      <c r="CO1350" t="s">
        <v>137</v>
      </c>
      <c r="CQ1350" t="s">
        <v>115</v>
      </c>
      <c r="CR1350" t="s">
        <v>138</v>
      </c>
      <c r="CS1350" t="s">
        <v>139</v>
      </c>
      <c r="CT1350" t="s">
        <v>138</v>
      </c>
      <c r="CU1350" t="s">
        <v>139</v>
      </c>
      <c r="CV1350" t="s">
        <v>138</v>
      </c>
      <c r="CW1350" t="s">
        <v>139</v>
      </c>
      <c r="CX1350" t="s">
        <v>1499</v>
      </c>
      <c r="CY1350" s="10">
        <v>16702345828</v>
      </c>
      <c r="CZ1350" t="s">
        <v>921</v>
      </c>
      <c r="DA1350" t="s">
        <v>139</v>
      </c>
      <c r="DB1350" t="s">
        <v>138</v>
      </c>
      <c r="DC1350" t="s">
        <v>115</v>
      </c>
      <c r="DD1350" t="s">
        <v>255</v>
      </c>
      <c r="DE1350" t="s">
        <v>922</v>
      </c>
      <c r="DG1350" t="s">
        <v>926</v>
      </c>
      <c r="DH1350" t="s">
        <v>925</v>
      </c>
    </row>
    <row r="1351" spans="1:112" ht="14.45" customHeight="1" x14ac:dyDescent="0.25">
      <c r="A1351" t="s">
        <v>7136</v>
      </c>
      <c r="B1351" t="s">
        <v>113</v>
      </c>
      <c r="C1351" s="1">
        <v>45707</v>
      </c>
      <c r="D1351" s="1">
        <v>45707</v>
      </c>
      <c r="E1351" t="s">
        <v>210</v>
      </c>
      <c r="F1351" s="1">
        <v>45776</v>
      </c>
      <c r="G1351" t="s">
        <v>138</v>
      </c>
      <c r="H1351" t="s">
        <v>115</v>
      </c>
      <c r="I1351" t="s">
        <v>115</v>
      </c>
      <c r="J1351" t="s">
        <v>6108</v>
      </c>
      <c r="K1351" t="s">
        <v>2636</v>
      </c>
      <c r="L1351" t="s">
        <v>5176</v>
      </c>
      <c r="M1351" t="s">
        <v>2638</v>
      </c>
      <c r="N1351" t="s">
        <v>128</v>
      </c>
      <c r="O1351" t="s">
        <v>120</v>
      </c>
      <c r="P1351" s="3">
        <v>96950</v>
      </c>
      <c r="Q1351" t="s">
        <v>121</v>
      </c>
      <c r="S1351" s="10">
        <v>16703236877</v>
      </c>
      <c r="U1351" t="s">
        <v>2639</v>
      </c>
      <c r="V1351">
        <v>621610</v>
      </c>
      <c r="W1351" t="s">
        <v>123</v>
      </c>
      <c r="Y1351" t="s">
        <v>1274</v>
      </c>
      <c r="Z1351" t="s">
        <v>2640</v>
      </c>
      <c r="AA1351" t="s">
        <v>276</v>
      </c>
      <c r="AB1351" t="s">
        <v>126</v>
      </c>
      <c r="AC1351" t="s">
        <v>2641</v>
      </c>
      <c r="AE1351" t="s">
        <v>2011</v>
      </c>
      <c r="AF1351" t="s">
        <v>707</v>
      </c>
      <c r="AG1351" s="3">
        <v>96931</v>
      </c>
      <c r="AH1351" t="s">
        <v>121</v>
      </c>
      <c r="AJ1351" s="10">
        <v>16716498746</v>
      </c>
      <c r="AK1351">
        <v>203</v>
      </c>
      <c r="AL1351" t="s">
        <v>2642</v>
      </c>
      <c r="BD1351" t="str">
        <f>"31-1122.00"</f>
        <v>31-1122.00</v>
      </c>
      <c r="BE1351" t="s">
        <v>6109</v>
      </c>
      <c r="BF1351" t="s">
        <v>6110</v>
      </c>
      <c r="BG1351" t="s">
        <v>6111</v>
      </c>
      <c r="BH1351">
        <v>1</v>
      </c>
      <c r="BJ1351" s="1">
        <v>45778</v>
      </c>
      <c r="BK1351" s="1">
        <v>46142</v>
      </c>
      <c r="BN1351">
        <v>40</v>
      </c>
      <c r="BO1351">
        <v>0</v>
      </c>
      <c r="BP1351">
        <v>8</v>
      </c>
      <c r="BQ1351">
        <v>8</v>
      </c>
      <c r="BR1351">
        <v>8</v>
      </c>
      <c r="BS1351">
        <v>8</v>
      </c>
      <c r="BT1351">
        <v>5</v>
      </c>
      <c r="BU1351">
        <v>3</v>
      </c>
      <c r="BV1351" t="str">
        <f>"8:30 AM"</f>
        <v>8:30 AM</v>
      </c>
      <c r="BW1351" t="str">
        <f>"5:30 PM"</f>
        <v>5:30 PM</v>
      </c>
      <c r="BX1351" t="s">
        <v>240</v>
      </c>
      <c r="BY1351">
        <v>0</v>
      </c>
      <c r="BZ1351">
        <v>12</v>
      </c>
      <c r="CA1351" t="s">
        <v>115</v>
      </c>
      <c r="CC1351" t="s">
        <v>6112</v>
      </c>
      <c r="CD1351" t="s">
        <v>5176</v>
      </c>
      <c r="CE1351" t="s">
        <v>2638</v>
      </c>
      <c r="CF1351" t="s">
        <v>128</v>
      </c>
      <c r="CG1351" t="s">
        <v>120</v>
      </c>
      <c r="CH1351" s="3">
        <v>96950</v>
      </c>
      <c r="CI1351" s="4">
        <v>11.24</v>
      </c>
      <c r="CJ1351" s="4">
        <v>11.24</v>
      </c>
      <c r="CK1351" s="4">
        <v>16.86</v>
      </c>
      <c r="CL1351" s="4">
        <v>16.86</v>
      </c>
      <c r="CM1351" t="s">
        <v>136</v>
      </c>
      <c r="CN1351" t="s">
        <v>139</v>
      </c>
      <c r="CO1351" t="s">
        <v>173</v>
      </c>
      <c r="CQ1351" t="s">
        <v>115</v>
      </c>
      <c r="CR1351" t="s">
        <v>138</v>
      </c>
      <c r="CS1351" t="s">
        <v>139</v>
      </c>
      <c r="CT1351" t="s">
        <v>138</v>
      </c>
      <c r="CU1351" t="s">
        <v>139</v>
      </c>
      <c r="CV1351" t="s">
        <v>138</v>
      </c>
      <c r="CW1351" t="s">
        <v>139</v>
      </c>
      <c r="CX1351" t="s">
        <v>139</v>
      </c>
      <c r="CY1351" s="10">
        <v>16703236877</v>
      </c>
      <c r="CZ1351" t="s">
        <v>2646</v>
      </c>
      <c r="DA1351" t="s">
        <v>139</v>
      </c>
      <c r="DB1351" t="s">
        <v>138</v>
      </c>
      <c r="DC1351" t="s">
        <v>115</v>
      </c>
    </row>
    <row r="1352" spans="1:112" ht="14.45" customHeight="1" x14ac:dyDescent="0.25">
      <c r="A1352" t="s">
        <v>7837</v>
      </c>
      <c r="B1352" t="s">
        <v>158</v>
      </c>
      <c r="C1352" s="1">
        <v>45656</v>
      </c>
      <c r="D1352" s="1">
        <v>45707</v>
      </c>
      <c r="E1352" t="s">
        <v>210</v>
      </c>
      <c r="F1352" s="1">
        <v>45776</v>
      </c>
      <c r="G1352" t="s">
        <v>138</v>
      </c>
      <c r="H1352" t="s">
        <v>115</v>
      </c>
      <c r="I1352" t="s">
        <v>115</v>
      </c>
      <c r="J1352" t="s">
        <v>6108</v>
      </c>
      <c r="K1352" t="s">
        <v>2636</v>
      </c>
      <c r="L1352" t="s">
        <v>5176</v>
      </c>
      <c r="M1352" t="s">
        <v>2638</v>
      </c>
      <c r="N1352" t="s">
        <v>128</v>
      </c>
      <c r="O1352" t="s">
        <v>120</v>
      </c>
      <c r="P1352" s="3">
        <v>96950</v>
      </c>
      <c r="Q1352" t="s">
        <v>121</v>
      </c>
      <c r="S1352" s="10">
        <v>16703236877</v>
      </c>
      <c r="U1352" t="s">
        <v>2639</v>
      </c>
      <c r="V1352">
        <v>621610</v>
      </c>
      <c r="W1352" t="s">
        <v>123</v>
      </c>
      <c r="Y1352" t="s">
        <v>1274</v>
      </c>
      <c r="Z1352" t="s">
        <v>2640</v>
      </c>
      <c r="AA1352" t="s">
        <v>276</v>
      </c>
      <c r="AB1352" t="s">
        <v>126</v>
      </c>
      <c r="AC1352" t="s">
        <v>2641</v>
      </c>
      <c r="AE1352" t="s">
        <v>2011</v>
      </c>
      <c r="AF1352" t="s">
        <v>707</v>
      </c>
      <c r="AG1352" s="3">
        <v>96931</v>
      </c>
      <c r="AH1352" t="s">
        <v>121</v>
      </c>
      <c r="AJ1352" s="10">
        <v>16716498746</v>
      </c>
      <c r="AK1352">
        <v>203</v>
      </c>
      <c r="AL1352" t="s">
        <v>2642</v>
      </c>
      <c r="BD1352" t="str">
        <f>"31-1122.00"</f>
        <v>31-1122.00</v>
      </c>
      <c r="BE1352" t="s">
        <v>6109</v>
      </c>
      <c r="BF1352" t="s">
        <v>6110</v>
      </c>
      <c r="BG1352" t="s">
        <v>6111</v>
      </c>
      <c r="BH1352">
        <v>1</v>
      </c>
      <c r="BJ1352" s="1">
        <v>45778</v>
      </c>
      <c r="BK1352" s="1">
        <v>46873</v>
      </c>
      <c r="BN1352">
        <v>40</v>
      </c>
      <c r="BO1352">
        <v>0</v>
      </c>
      <c r="BP1352">
        <v>8</v>
      </c>
      <c r="BQ1352">
        <v>8</v>
      </c>
      <c r="BR1352">
        <v>8</v>
      </c>
      <c r="BS1352">
        <v>8</v>
      </c>
      <c r="BT1352">
        <v>5</v>
      </c>
      <c r="BU1352">
        <v>3</v>
      </c>
      <c r="BV1352" t="str">
        <f>"8:30 AM"</f>
        <v>8:30 AM</v>
      </c>
      <c r="BW1352" t="str">
        <f>"5:30 PM"</f>
        <v>5:30 PM</v>
      </c>
      <c r="BX1352" t="s">
        <v>240</v>
      </c>
      <c r="BY1352">
        <v>0</v>
      </c>
      <c r="BZ1352">
        <v>12</v>
      </c>
      <c r="CA1352" t="s">
        <v>115</v>
      </c>
      <c r="CC1352" s="2" t="s">
        <v>7838</v>
      </c>
      <c r="CD1352" t="s">
        <v>5176</v>
      </c>
      <c r="CE1352" t="s">
        <v>2638</v>
      </c>
      <c r="CF1352" t="s">
        <v>128</v>
      </c>
      <c r="CG1352" t="s">
        <v>120</v>
      </c>
      <c r="CH1352" s="3">
        <v>96950</v>
      </c>
      <c r="CI1352" s="4">
        <v>11.24</v>
      </c>
      <c r="CJ1352" s="4">
        <v>11.24</v>
      </c>
      <c r="CM1352" t="s">
        <v>136</v>
      </c>
      <c r="CO1352" t="s">
        <v>137</v>
      </c>
      <c r="CQ1352" t="s">
        <v>115</v>
      </c>
      <c r="CR1352" t="s">
        <v>138</v>
      </c>
      <c r="CS1352" t="s">
        <v>139</v>
      </c>
      <c r="CT1352" t="s">
        <v>139</v>
      </c>
      <c r="CU1352" t="s">
        <v>139</v>
      </c>
      <c r="CV1352" t="s">
        <v>138</v>
      </c>
      <c r="CW1352" t="s">
        <v>139</v>
      </c>
      <c r="CX1352" t="s">
        <v>139</v>
      </c>
      <c r="CY1352" s="10">
        <v>16703236877</v>
      </c>
      <c r="CZ1352" t="s">
        <v>2646</v>
      </c>
      <c r="DA1352" t="s">
        <v>139</v>
      </c>
      <c r="DB1352" t="s">
        <v>138</v>
      </c>
      <c r="DC1352" t="s">
        <v>115</v>
      </c>
    </row>
    <row r="1353" spans="1:112" ht="14.45" customHeight="1" x14ac:dyDescent="0.25">
      <c r="A1353" t="s">
        <v>10127</v>
      </c>
      <c r="B1353" t="s">
        <v>113</v>
      </c>
      <c r="C1353" s="1">
        <v>45643</v>
      </c>
      <c r="D1353" s="1">
        <v>45707</v>
      </c>
      <c r="E1353" t="s">
        <v>114</v>
      </c>
      <c r="G1353" t="s">
        <v>115</v>
      </c>
      <c r="H1353" t="s">
        <v>115</v>
      </c>
      <c r="I1353" t="s">
        <v>115</v>
      </c>
      <c r="J1353" t="s">
        <v>9223</v>
      </c>
      <c r="K1353" t="s">
        <v>139</v>
      </c>
      <c r="L1353" t="s">
        <v>10128</v>
      </c>
      <c r="M1353" t="s">
        <v>9225</v>
      </c>
      <c r="N1353" t="s">
        <v>128</v>
      </c>
      <c r="O1353" t="s">
        <v>120</v>
      </c>
      <c r="P1353" s="3">
        <v>96950</v>
      </c>
      <c r="Q1353" t="s">
        <v>121</v>
      </c>
      <c r="R1353" t="s">
        <v>331</v>
      </c>
      <c r="S1353" s="10">
        <v>16702355572</v>
      </c>
      <c r="U1353" t="s">
        <v>9226</v>
      </c>
      <c r="V1353">
        <v>23822</v>
      </c>
      <c r="W1353" t="s">
        <v>123</v>
      </c>
      <c r="Y1353" t="s">
        <v>9227</v>
      </c>
      <c r="Z1353" t="s">
        <v>1873</v>
      </c>
      <c r="AA1353" t="s">
        <v>9228</v>
      </c>
      <c r="AB1353" t="s">
        <v>9229</v>
      </c>
      <c r="AC1353" t="s">
        <v>10129</v>
      </c>
      <c r="AD1353" t="s">
        <v>9225</v>
      </c>
      <c r="AE1353" t="s">
        <v>128</v>
      </c>
      <c r="AF1353" t="s">
        <v>120</v>
      </c>
      <c r="AG1353" s="3">
        <v>96950</v>
      </c>
      <c r="AH1353" t="s">
        <v>121</v>
      </c>
      <c r="AJ1353" s="10">
        <v>16702355572</v>
      </c>
      <c r="AL1353" t="s">
        <v>9230</v>
      </c>
      <c r="BD1353" t="str">
        <f>"49-9021.00"</f>
        <v>49-9021.00</v>
      </c>
      <c r="BE1353" t="s">
        <v>203</v>
      </c>
      <c r="BF1353" t="s">
        <v>10130</v>
      </c>
      <c r="BG1353" t="s">
        <v>5102</v>
      </c>
      <c r="BH1353">
        <v>2</v>
      </c>
      <c r="BJ1353" s="1">
        <v>45718</v>
      </c>
      <c r="BK1353" s="1">
        <v>46082</v>
      </c>
      <c r="BN1353">
        <v>40</v>
      </c>
      <c r="BO1353">
        <v>0</v>
      </c>
      <c r="BP1353">
        <v>8</v>
      </c>
      <c r="BQ1353">
        <v>8</v>
      </c>
      <c r="BR1353">
        <v>8</v>
      </c>
      <c r="BS1353">
        <v>8</v>
      </c>
      <c r="BT1353">
        <v>8</v>
      </c>
      <c r="BU1353">
        <v>0</v>
      </c>
      <c r="BV1353" t="str">
        <f t="shared" ref="BV1353:BV1358" si="24">"8:00 AM"</f>
        <v>8:00 AM</v>
      </c>
      <c r="BW1353" t="str">
        <f>"5:00 PM"</f>
        <v>5:00 PM</v>
      </c>
      <c r="BX1353" t="s">
        <v>133</v>
      </c>
      <c r="BY1353">
        <v>0</v>
      </c>
      <c r="BZ1353">
        <v>24</v>
      </c>
      <c r="CA1353" t="s">
        <v>115</v>
      </c>
      <c r="CC1353" t="s">
        <v>10131</v>
      </c>
      <c r="CD1353" t="s">
        <v>10132</v>
      </c>
      <c r="CF1353" t="s">
        <v>128</v>
      </c>
      <c r="CG1353" t="s">
        <v>120</v>
      </c>
      <c r="CH1353" s="3">
        <v>96950</v>
      </c>
      <c r="CI1353" s="4">
        <v>10.74</v>
      </c>
      <c r="CJ1353" s="4">
        <v>11</v>
      </c>
      <c r="CK1353" s="4">
        <v>16.11</v>
      </c>
      <c r="CL1353" s="4">
        <v>16.5</v>
      </c>
      <c r="CM1353" t="s">
        <v>136</v>
      </c>
      <c r="CN1353" t="s">
        <v>139</v>
      </c>
      <c r="CO1353" t="s">
        <v>173</v>
      </c>
      <c r="CQ1353" t="s">
        <v>115</v>
      </c>
      <c r="CR1353" t="s">
        <v>138</v>
      </c>
      <c r="CS1353" t="s">
        <v>138</v>
      </c>
      <c r="CT1353" t="s">
        <v>138</v>
      </c>
      <c r="CU1353" t="s">
        <v>139</v>
      </c>
      <c r="CV1353" t="s">
        <v>138</v>
      </c>
      <c r="CW1353" t="s">
        <v>139</v>
      </c>
      <c r="CX1353" t="s">
        <v>10133</v>
      </c>
      <c r="CY1353" s="10" t="s">
        <v>139</v>
      </c>
      <c r="CZ1353" t="s">
        <v>9230</v>
      </c>
      <c r="DA1353" t="s">
        <v>417</v>
      </c>
      <c r="DB1353" t="s">
        <v>138</v>
      </c>
      <c r="DC1353" t="s">
        <v>115</v>
      </c>
    </row>
    <row r="1354" spans="1:112" ht="14.45" customHeight="1" x14ac:dyDescent="0.25">
      <c r="A1354" t="s">
        <v>10134</v>
      </c>
      <c r="B1354" t="s">
        <v>248</v>
      </c>
      <c r="C1354" s="1">
        <v>45642</v>
      </c>
      <c r="D1354" s="1">
        <v>45707</v>
      </c>
      <c r="E1354" t="s">
        <v>114</v>
      </c>
      <c r="G1354" t="s">
        <v>115</v>
      </c>
      <c r="H1354" t="s">
        <v>115</v>
      </c>
      <c r="I1354" t="s">
        <v>115</v>
      </c>
      <c r="J1354" t="s">
        <v>915</v>
      </c>
      <c r="L1354" t="s">
        <v>916</v>
      </c>
      <c r="M1354" t="s">
        <v>917</v>
      </c>
      <c r="N1354" t="s">
        <v>119</v>
      </c>
      <c r="O1354" t="s">
        <v>120</v>
      </c>
      <c r="P1354" s="3">
        <v>96950</v>
      </c>
      <c r="Q1354" t="s">
        <v>121</v>
      </c>
      <c r="S1354" s="10">
        <v>16702345828</v>
      </c>
      <c r="U1354" t="s">
        <v>918</v>
      </c>
      <c r="V1354">
        <v>2362</v>
      </c>
      <c r="W1354" t="s">
        <v>123</v>
      </c>
      <c r="Y1354" t="s">
        <v>919</v>
      </c>
      <c r="Z1354" t="s">
        <v>920</v>
      </c>
      <c r="AB1354" t="s">
        <v>295</v>
      </c>
      <c r="AC1354" t="s">
        <v>916</v>
      </c>
      <c r="AD1354" t="s">
        <v>917</v>
      </c>
      <c r="AE1354" t="s">
        <v>119</v>
      </c>
      <c r="AF1354" t="s">
        <v>120</v>
      </c>
      <c r="AG1354" s="3">
        <v>96950</v>
      </c>
      <c r="AH1354" t="s">
        <v>121</v>
      </c>
      <c r="AJ1354" s="10">
        <v>16702345828</v>
      </c>
      <c r="AL1354" t="s">
        <v>921</v>
      </c>
      <c r="AM1354" t="s">
        <v>400</v>
      </c>
      <c r="AN1354" t="s">
        <v>255</v>
      </c>
      <c r="AO1354" t="s">
        <v>922</v>
      </c>
      <c r="AQ1354" t="s">
        <v>5688</v>
      </c>
      <c r="AR1354" t="s">
        <v>924</v>
      </c>
      <c r="AS1354" t="s">
        <v>119</v>
      </c>
      <c r="AT1354" t="s">
        <v>120</v>
      </c>
      <c r="AU1354" s="3">
        <v>96950</v>
      </c>
      <c r="AV1354" t="s">
        <v>121</v>
      </c>
      <c r="AX1354">
        <v>16702872946</v>
      </c>
      <c r="AZ1354" t="s">
        <v>925</v>
      </c>
      <c r="BA1354" t="s">
        <v>926</v>
      </c>
      <c r="BD1354" t="str">
        <f>"17-3022.00"</f>
        <v>17-3022.00</v>
      </c>
      <c r="BE1354" t="s">
        <v>2760</v>
      </c>
      <c r="BF1354" t="s">
        <v>5689</v>
      </c>
      <c r="BG1354" t="s">
        <v>2762</v>
      </c>
      <c r="BH1354">
        <v>8</v>
      </c>
      <c r="BI1354">
        <v>8</v>
      </c>
      <c r="BJ1354" s="1">
        <v>45748</v>
      </c>
      <c r="BK1354" s="1">
        <v>46112</v>
      </c>
      <c r="BL1354" s="1">
        <v>45748</v>
      </c>
      <c r="BM1354" s="1">
        <v>46112</v>
      </c>
      <c r="BN1354">
        <v>40</v>
      </c>
      <c r="BO1354">
        <v>0</v>
      </c>
      <c r="BP1354">
        <v>8</v>
      </c>
      <c r="BQ1354">
        <v>8</v>
      </c>
      <c r="BR1354">
        <v>8</v>
      </c>
      <c r="BS1354">
        <v>8</v>
      </c>
      <c r="BT1354">
        <v>8</v>
      </c>
      <c r="BU1354">
        <v>0</v>
      </c>
      <c r="BV1354" t="str">
        <f t="shared" si="24"/>
        <v>8:00 AM</v>
      </c>
      <c r="BW1354" t="str">
        <f>"5:00 PM"</f>
        <v>5:00 PM</v>
      </c>
      <c r="BX1354" t="s">
        <v>189</v>
      </c>
      <c r="BY1354">
        <v>0</v>
      </c>
      <c r="BZ1354">
        <v>24</v>
      </c>
      <c r="CA1354" t="s">
        <v>115</v>
      </c>
      <c r="CC1354" t="s">
        <v>191</v>
      </c>
      <c r="CD1354" t="s">
        <v>916</v>
      </c>
      <c r="CE1354" t="s">
        <v>917</v>
      </c>
      <c r="CF1354" t="s">
        <v>119</v>
      </c>
      <c r="CG1354" t="s">
        <v>120</v>
      </c>
      <c r="CH1354" s="3">
        <v>96950</v>
      </c>
      <c r="CI1354" s="4">
        <v>15.75</v>
      </c>
      <c r="CJ1354" s="4">
        <v>15.75</v>
      </c>
      <c r="CK1354" s="4">
        <v>23.63</v>
      </c>
      <c r="CL1354" s="4">
        <v>23.63</v>
      </c>
      <c r="CM1354" t="s">
        <v>136</v>
      </c>
      <c r="CN1354" t="s">
        <v>191</v>
      </c>
      <c r="CO1354" t="s">
        <v>137</v>
      </c>
      <c r="CQ1354" t="s">
        <v>115</v>
      </c>
      <c r="CR1354" t="s">
        <v>138</v>
      </c>
      <c r="CS1354" t="s">
        <v>139</v>
      </c>
      <c r="CT1354" t="s">
        <v>138</v>
      </c>
      <c r="CU1354" t="s">
        <v>139</v>
      </c>
      <c r="CV1354" t="s">
        <v>138</v>
      </c>
      <c r="CW1354" t="s">
        <v>139</v>
      </c>
      <c r="CX1354" t="s">
        <v>1499</v>
      </c>
      <c r="CY1354" s="10">
        <v>16702345828</v>
      </c>
      <c r="CZ1354" t="s">
        <v>921</v>
      </c>
      <c r="DA1354" t="s">
        <v>139</v>
      </c>
      <c r="DB1354" t="s">
        <v>138</v>
      </c>
      <c r="DC1354" t="s">
        <v>115</v>
      </c>
      <c r="DD1354" t="s">
        <v>255</v>
      </c>
      <c r="DE1354" t="s">
        <v>922</v>
      </c>
      <c r="DG1354" t="s">
        <v>926</v>
      </c>
      <c r="DH1354" t="s">
        <v>925</v>
      </c>
    </row>
    <row r="1355" spans="1:112" ht="14.45" customHeight="1" x14ac:dyDescent="0.25">
      <c r="A1355" t="s">
        <v>10997</v>
      </c>
      <c r="B1355" t="s">
        <v>158</v>
      </c>
      <c r="C1355" s="1">
        <v>45644</v>
      </c>
      <c r="D1355" s="1">
        <v>45707</v>
      </c>
      <c r="E1355" t="s">
        <v>114</v>
      </c>
      <c r="G1355" t="s">
        <v>115</v>
      </c>
      <c r="H1355" t="s">
        <v>115</v>
      </c>
      <c r="I1355" t="s">
        <v>115</v>
      </c>
      <c r="J1355" t="s">
        <v>10998</v>
      </c>
      <c r="L1355" t="s">
        <v>10999</v>
      </c>
      <c r="N1355" t="s">
        <v>119</v>
      </c>
      <c r="O1355" t="s">
        <v>120</v>
      </c>
      <c r="P1355" s="3">
        <v>96950</v>
      </c>
      <c r="Q1355" t="s">
        <v>121</v>
      </c>
      <c r="S1355" s="10">
        <v>16709893990</v>
      </c>
      <c r="U1355" t="s">
        <v>11000</v>
      </c>
      <c r="V1355">
        <v>81131</v>
      </c>
      <c r="W1355" t="s">
        <v>123</v>
      </c>
      <c r="Y1355" t="s">
        <v>11001</v>
      </c>
      <c r="Z1355" t="s">
        <v>6131</v>
      </c>
      <c r="AA1355" t="s">
        <v>11002</v>
      </c>
      <c r="AB1355" t="s">
        <v>2120</v>
      </c>
      <c r="AC1355" t="s">
        <v>10999</v>
      </c>
      <c r="AE1355" t="s">
        <v>119</v>
      </c>
      <c r="AF1355" t="s">
        <v>120</v>
      </c>
      <c r="AG1355" s="3">
        <v>96950</v>
      </c>
      <c r="AH1355" t="s">
        <v>121</v>
      </c>
      <c r="AJ1355" s="10">
        <v>16709893990</v>
      </c>
      <c r="AL1355" t="s">
        <v>11003</v>
      </c>
      <c r="BD1355" t="str">
        <f>"49-9071.00"</f>
        <v>49-9071.00</v>
      </c>
      <c r="BE1355" t="s">
        <v>169</v>
      </c>
      <c r="BF1355" t="s">
        <v>11004</v>
      </c>
      <c r="BG1355" t="s">
        <v>169</v>
      </c>
      <c r="BH1355">
        <v>5</v>
      </c>
      <c r="BJ1355" s="1">
        <v>45763</v>
      </c>
      <c r="BK1355" s="1">
        <v>46127</v>
      </c>
      <c r="BN1355">
        <v>35</v>
      </c>
      <c r="BO1355">
        <v>0</v>
      </c>
      <c r="BP1355">
        <v>7</v>
      </c>
      <c r="BQ1355">
        <v>7</v>
      </c>
      <c r="BR1355">
        <v>7</v>
      </c>
      <c r="BS1355">
        <v>7</v>
      </c>
      <c r="BT1355">
        <v>7</v>
      </c>
      <c r="BU1355">
        <v>0</v>
      </c>
      <c r="BV1355" t="str">
        <f t="shared" si="24"/>
        <v>8:00 AM</v>
      </c>
      <c r="BW1355" t="str">
        <f>"4:00 PM"</f>
        <v>4:00 PM</v>
      </c>
      <c r="BX1355" t="s">
        <v>240</v>
      </c>
      <c r="BY1355">
        <v>0</v>
      </c>
      <c r="BZ1355">
        <v>24</v>
      </c>
      <c r="CA1355" t="s">
        <v>115</v>
      </c>
      <c r="CC1355" t="s">
        <v>11005</v>
      </c>
      <c r="CD1355" t="s">
        <v>11006</v>
      </c>
      <c r="CF1355" t="s">
        <v>119</v>
      </c>
      <c r="CG1355" t="s">
        <v>120</v>
      </c>
      <c r="CH1355" s="3">
        <v>96950</v>
      </c>
      <c r="CI1355" s="4">
        <v>9.75</v>
      </c>
      <c r="CJ1355" s="4">
        <v>9.75</v>
      </c>
      <c r="CK1355" s="4">
        <v>14.63</v>
      </c>
      <c r="CL1355" s="4">
        <v>14.63</v>
      </c>
      <c r="CM1355" t="s">
        <v>136</v>
      </c>
      <c r="CN1355" t="s">
        <v>6589</v>
      </c>
      <c r="CO1355" t="s">
        <v>137</v>
      </c>
      <c r="CQ1355" t="s">
        <v>138</v>
      </c>
      <c r="CR1355" t="s">
        <v>138</v>
      </c>
      <c r="CS1355" t="s">
        <v>139</v>
      </c>
      <c r="CT1355" t="s">
        <v>138</v>
      </c>
      <c r="CU1355" t="s">
        <v>139</v>
      </c>
      <c r="CV1355" t="s">
        <v>138</v>
      </c>
      <c r="CW1355" t="s">
        <v>139</v>
      </c>
      <c r="CX1355" t="s">
        <v>11007</v>
      </c>
      <c r="CY1355" s="10">
        <v>16709893990</v>
      </c>
      <c r="CZ1355" t="s">
        <v>11003</v>
      </c>
      <c r="DA1355" t="s">
        <v>246</v>
      </c>
      <c r="DB1355" t="s">
        <v>138</v>
      </c>
      <c r="DC1355" t="s">
        <v>115</v>
      </c>
    </row>
    <row r="1356" spans="1:112" ht="14.45" customHeight="1" x14ac:dyDescent="0.25">
      <c r="A1356" t="s">
        <v>11746</v>
      </c>
      <c r="B1356" t="s">
        <v>248</v>
      </c>
      <c r="C1356" s="1">
        <v>45643</v>
      </c>
      <c r="D1356" s="1">
        <v>45707</v>
      </c>
      <c r="E1356" t="s">
        <v>114</v>
      </c>
      <c r="G1356" t="s">
        <v>138</v>
      </c>
      <c r="H1356" t="s">
        <v>115</v>
      </c>
      <c r="I1356" t="s">
        <v>115</v>
      </c>
      <c r="J1356" t="s">
        <v>915</v>
      </c>
      <c r="L1356" t="s">
        <v>916</v>
      </c>
      <c r="M1356" t="s">
        <v>917</v>
      </c>
      <c r="N1356" t="s">
        <v>119</v>
      </c>
      <c r="O1356" t="s">
        <v>120</v>
      </c>
      <c r="P1356" s="3">
        <v>96950</v>
      </c>
      <c r="Q1356" t="s">
        <v>121</v>
      </c>
      <c r="S1356" s="10">
        <v>16702345828</v>
      </c>
      <c r="U1356" t="s">
        <v>918</v>
      </c>
      <c r="V1356">
        <v>56173</v>
      </c>
      <c r="W1356" t="s">
        <v>123</v>
      </c>
      <c r="Y1356" t="s">
        <v>919</v>
      </c>
      <c r="Z1356" t="s">
        <v>920</v>
      </c>
      <c r="AB1356" t="s">
        <v>295</v>
      </c>
      <c r="AC1356" t="s">
        <v>916</v>
      </c>
      <c r="AD1356" t="s">
        <v>917</v>
      </c>
      <c r="AE1356" t="s">
        <v>119</v>
      </c>
      <c r="AF1356" t="s">
        <v>120</v>
      </c>
      <c r="AG1356" s="3">
        <v>96950</v>
      </c>
      <c r="AH1356" t="s">
        <v>121</v>
      </c>
      <c r="AJ1356" s="10">
        <v>16702345828</v>
      </c>
      <c r="AL1356" t="s">
        <v>921</v>
      </c>
      <c r="AM1356" t="s">
        <v>400</v>
      </c>
      <c r="AN1356" t="s">
        <v>255</v>
      </c>
      <c r="AO1356" t="s">
        <v>922</v>
      </c>
      <c r="AQ1356" t="s">
        <v>923</v>
      </c>
      <c r="AR1356" t="s">
        <v>6974</v>
      </c>
      <c r="AS1356" t="s">
        <v>119</v>
      </c>
      <c r="AT1356" t="s">
        <v>120</v>
      </c>
      <c r="AU1356" s="3">
        <v>96950</v>
      </c>
      <c r="AV1356" t="s">
        <v>121</v>
      </c>
      <c r="AX1356">
        <v>16702872946</v>
      </c>
      <c r="AZ1356" t="s">
        <v>925</v>
      </c>
      <c r="BA1356" t="s">
        <v>926</v>
      </c>
      <c r="BD1356" t="str">
        <f>"37-3011.00"</f>
        <v>37-3011.00</v>
      </c>
      <c r="BE1356" t="s">
        <v>927</v>
      </c>
      <c r="BF1356" t="s">
        <v>6975</v>
      </c>
      <c r="BG1356" t="s">
        <v>929</v>
      </c>
      <c r="BH1356">
        <v>1</v>
      </c>
      <c r="BI1356">
        <v>1</v>
      </c>
      <c r="BJ1356" s="1">
        <v>45748</v>
      </c>
      <c r="BK1356" s="1">
        <v>46843</v>
      </c>
      <c r="BL1356" s="1">
        <v>45748</v>
      </c>
      <c r="BM1356" s="1">
        <v>46843</v>
      </c>
      <c r="BN1356">
        <v>40</v>
      </c>
      <c r="BO1356">
        <v>0</v>
      </c>
      <c r="BP1356">
        <v>8</v>
      </c>
      <c r="BQ1356">
        <v>8</v>
      </c>
      <c r="BR1356">
        <v>8</v>
      </c>
      <c r="BS1356">
        <v>8</v>
      </c>
      <c r="BT1356">
        <v>8</v>
      </c>
      <c r="BU1356">
        <v>0</v>
      </c>
      <c r="BV1356" t="str">
        <f t="shared" si="24"/>
        <v>8:00 AM</v>
      </c>
      <c r="BW1356" t="str">
        <f>"5:00 PM"</f>
        <v>5:00 PM</v>
      </c>
      <c r="BX1356" t="s">
        <v>240</v>
      </c>
      <c r="BY1356">
        <v>0</v>
      </c>
      <c r="BZ1356">
        <v>3</v>
      </c>
      <c r="CA1356" t="s">
        <v>115</v>
      </c>
      <c r="CC1356" t="s">
        <v>191</v>
      </c>
      <c r="CD1356" t="s">
        <v>916</v>
      </c>
      <c r="CE1356" t="s">
        <v>917</v>
      </c>
      <c r="CF1356" t="s">
        <v>119</v>
      </c>
      <c r="CG1356" t="s">
        <v>120</v>
      </c>
      <c r="CH1356" s="3">
        <v>96950</v>
      </c>
      <c r="CI1356" s="4">
        <v>8.57</v>
      </c>
      <c r="CJ1356" s="4">
        <v>8.57</v>
      </c>
      <c r="CK1356" s="4">
        <v>12.86</v>
      </c>
      <c r="CL1356" s="4">
        <v>12.86</v>
      </c>
      <c r="CM1356" t="s">
        <v>136</v>
      </c>
      <c r="CN1356" t="s">
        <v>191</v>
      </c>
      <c r="CO1356" t="s">
        <v>137</v>
      </c>
      <c r="CQ1356" t="s">
        <v>115</v>
      </c>
      <c r="CR1356" t="s">
        <v>138</v>
      </c>
      <c r="CS1356" t="s">
        <v>139</v>
      </c>
      <c r="CT1356" t="s">
        <v>138</v>
      </c>
      <c r="CU1356" t="s">
        <v>139</v>
      </c>
      <c r="CV1356" t="s">
        <v>138</v>
      </c>
      <c r="CW1356" t="s">
        <v>139</v>
      </c>
      <c r="CX1356" t="s">
        <v>1499</v>
      </c>
      <c r="CY1356" s="10">
        <v>16702345828</v>
      </c>
      <c r="CZ1356" t="s">
        <v>921</v>
      </c>
      <c r="DA1356" t="s">
        <v>139</v>
      </c>
      <c r="DB1356" t="s">
        <v>138</v>
      </c>
      <c r="DC1356" t="s">
        <v>115</v>
      </c>
      <c r="DD1356" t="s">
        <v>255</v>
      </c>
      <c r="DE1356" t="s">
        <v>922</v>
      </c>
      <c r="DG1356" t="s">
        <v>926</v>
      </c>
      <c r="DH1356" t="s">
        <v>925</v>
      </c>
    </row>
    <row r="1357" spans="1:112" ht="14.45" customHeight="1" x14ac:dyDescent="0.25">
      <c r="A1357" t="s">
        <v>1628</v>
      </c>
      <c r="B1357" t="s">
        <v>113</v>
      </c>
      <c r="C1357" s="1">
        <v>45664</v>
      </c>
      <c r="D1357" s="1">
        <v>45708</v>
      </c>
      <c r="E1357" t="s">
        <v>114</v>
      </c>
      <c r="G1357" t="s">
        <v>115</v>
      </c>
      <c r="H1357" t="s">
        <v>115</v>
      </c>
      <c r="I1357" t="s">
        <v>115</v>
      </c>
      <c r="J1357" t="s">
        <v>1050</v>
      </c>
      <c r="K1357" t="s">
        <v>1051</v>
      </c>
      <c r="L1357" t="s">
        <v>1052</v>
      </c>
      <c r="N1357" t="s">
        <v>128</v>
      </c>
      <c r="O1357" t="s">
        <v>120</v>
      </c>
      <c r="P1357" s="3">
        <v>96950</v>
      </c>
      <c r="Q1357" t="s">
        <v>121</v>
      </c>
      <c r="R1357" t="s">
        <v>128</v>
      </c>
      <c r="S1357" s="10">
        <v>16702345117</v>
      </c>
      <c r="U1357" t="s">
        <v>1053</v>
      </c>
      <c r="V1357">
        <v>5313</v>
      </c>
      <c r="W1357" t="s">
        <v>123</v>
      </c>
      <c r="Y1357" t="s">
        <v>1054</v>
      </c>
      <c r="Z1357" t="s">
        <v>1055</v>
      </c>
      <c r="AA1357" t="s">
        <v>1056</v>
      </c>
      <c r="AB1357" t="s">
        <v>1057</v>
      </c>
      <c r="AC1357" t="s">
        <v>1058</v>
      </c>
      <c r="AE1357" t="s">
        <v>128</v>
      </c>
      <c r="AF1357" t="s">
        <v>120</v>
      </c>
      <c r="AG1357" s="3">
        <v>96950</v>
      </c>
      <c r="AH1357" t="s">
        <v>121</v>
      </c>
      <c r="AI1357" t="s">
        <v>128</v>
      </c>
      <c r="AJ1357" s="10">
        <v>16702875116</v>
      </c>
      <c r="AL1357" t="s">
        <v>1059</v>
      </c>
      <c r="BD1357" t="str">
        <f>"37-2011.00"</f>
        <v>37-2011.00</v>
      </c>
      <c r="BE1357" t="s">
        <v>1133</v>
      </c>
      <c r="BF1357" t="s">
        <v>1629</v>
      </c>
      <c r="BG1357" t="s">
        <v>1630</v>
      </c>
      <c r="BH1357">
        <v>1</v>
      </c>
      <c r="BJ1357" s="1">
        <v>45778</v>
      </c>
      <c r="BK1357" s="1">
        <v>46142</v>
      </c>
      <c r="BN1357">
        <v>40</v>
      </c>
      <c r="BO1357">
        <v>0</v>
      </c>
      <c r="BP1357">
        <v>8</v>
      </c>
      <c r="BQ1357">
        <v>8</v>
      </c>
      <c r="BR1357">
        <v>8</v>
      </c>
      <c r="BS1357">
        <v>8</v>
      </c>
      <c r="BT1357">
        <v>8</v>
      </c>
      <c r="BU1357">
        <v>0</v>
      </c>
      <c r="BV1357" t="str">
        <f t="shared" si="24"/>
        <v>8:00 AM</v>
      </c>
      <c r="BW1357" t="str">
        <f>"5:00 PM"</f>
        <v>5:00 PM</v>
      </c>
      <c r="BX1357" t="s">
        <v>240</v>
      </c>
      <c r="BY1357">
        <v>0</v>
      </c>
      <c r="BZ1357">
        <v>3</v>
      </c>
      <c r="CA1357" t="s">
        <v>115</v>
      </c>
      <c r="CC1357" t="s">
        <v>1631</v>
      </c>
      <c r="CD1357" t="s">
        <v>1052</v>
      </c>
      <c r="CF1357" t="s">
        <v>128</v>
      </c>
      <c r="CG1357" t="s">
        <v>120</v>
      </c>
      <c r="CH1357" s="3">
        <v>96950</v>
      </c>
      <c r="CI1357" s="4">
        <v>8.2899999999999991</v>
      </c>
      <c r="CJ1357" s="4">
        <v>8.2899999999999991</v>
      </c>
      <c r="CK1357" s="4">
        <v>12.44</v>
      </c>
      <c r="CL1357" s="4">
        <v>12.44</v>
      </c>
      <c r="CM1357" t="s">
        <v>136</v>
      </c>
      <c r="CN1357" t="s">
        <v>139</v>
      </c>
      <c r="CO1357" t="s">
        <v>137</v>
      </c>
      <c r="CQ1357" t="s">
        <v>115</v>
      </c>
      <c r="CR1357" t="s">
        <v>138</v>
      </c>
      <c r="CS1357" t="s">
        <v>139</v>
      </c>
      <c r="CT1357" t="s">
        <v>138</v>
      </c>
      <c r="CU1357" t="s">
        <v>139</v>
      </c>
      <c r="CV1357" t="s">
        <v>138</v>
      </c>
      <c r="CW1357" t="s">
        <v>139</v>
      </c>
      <c r="CX1357" t="s">
        <v>1064</v>
      </c>
      <c r="CY1357" s="10">
        <v>16702345117</v>
      </c>
      <c r="CZ1357" t="s">
        <v>1059</v>
      </c>
      <c r="DA1357" t="s">
        <v>1065</v>
      </c>
      <c r="DB1357" t="s">
        <v>138</v>
      </c>
      <c r="DC1357" t="s">
        <v>115</v>
      </c>
    </row>
    <row r="1358" spans="1:112" ht="14.45" customHeight="1" x14ac:dyDescent="0.25">
      <c r="A1358" t="s">
        <v>3826</v>
      </c>
      <c r="B1358" t="s">
        <v>158</v>
      </c>
      <c r="C1358" s="1">
        <v>45681</v>
      </c>
      <c r="D1358" s="1">
        <v>45708</v>
      </c>
      <c r="E1358" t="s">
        <v>114</v>
      </c>
      <c r="G1358" t="s">
        <v>115</v>
      </c>
      <c r="H1358" t="s">
        <v>115</v>
      </c>
      <c r="I1358" t="s">
        <v>115</v>
      </c>
      <c r="J1358" t="s">
        <v>560</v>
      </c>
      <c r="K1358" t="s">
        <v>1399</v>
      </c>
      <c r="L1358" t="s">
        <v>562</v>
      </c>
      <c r="M1358" t="s">
        <v>1400</v>
      </c>
      <c r="N1358" t="s">
        <v>128</v>
      </c>
      <c r="O1358" t="s">
        <v>120</v>
      </c>
      <c r="P1358" s="3">
        <v>96950</v>
      </c>
      <c r="Q1358" t="s">
        <v>121</v>
      </c>
      <c r="S1358" s="10">
        <v>16702342664</v>
      </c>
      <c r="U1358" t="s">
        <v>1401</v>
      </c>
      <c r="V1358">
        <v>23611</v>
      </c>
      <c r="W1358" t="s">
        <v>123</v>
      </c>
      <c r="Y1358" t="s">
        <v>563</v>
      </c>
      <c r="Z1358" t="s">
        <v>564</v>
      </c>
      <c r="AA1358" t="s">
        <v>565</v>
      </c>
      <c r="AB1358" t="s">
        <v>1402</v>
      </c>
      <c r="AC1358" t="s">
        <v>562</v>
      </c>
      <c r="AD1358" t="s">
        <v>1400</v>
      </c>
      <c r="AE1358" t="s">
        <v>128</v>
      </c>
      <c r="AF1358" t="s">
        <v>120</v>
      </c>
      <c r="AG1358" s="3">
        <v>96950</v>
      </c>
      <c r="AH1358" t="s">
        <v>121</v>
      </c>
      <c r="AJ1358" s="10">
        <v>16702342664</v>
      </c>
      <c r="AL1358" t="s">
        <v>567</v>
      </c>
      <c r="BD1358" t="str">
        <f>"49-9071.00"</f>
        <v>49-9071.00</v>
      </c>
      <c r="BE1358" t="s">
        <v>169</v>
      </c>
      <c r="BF1358" t="s">
        <v>1403</v>
      </c>
      <c r="BG1358" t="s">
        <v>1404</v>
      </c>
      <c r="BH1358">
        <v>10</v>
      </c>
      <c r="BJ1358" s="1">
        <v>45748</v>
      </c>
      <c r="BK1358" s="1">
        <v>46112</v>
      </c>
      <c r="BN1358">
        <v>40</v>
      </c>
      <c r="BO1358">
        <v>0</v>
      </c>
      <c r="BP1358">
        <v>8</v>
      </c>
      <c r="BQ1358">
        <v>8</v>
      </c>
      <c r="BR1358">
        <v>8</v>
      </c>
      <c r="BS1358">
        <v>8</v>
      </c>
      <c r="BT1358">
        <v>8</v>
      </c>
      <c r="BU1358">
        <v>0</v>
      </c>
      <c r="BV1358" t="str">
        <f t="shared" si="24"/>
        <v>8:00 AM</v>
      </c>
      <c r="BW1358" t="str">
        <f>"5:00 PM"</f>
        <v>5:00 PM</v>
      </c>
      <c r="BX1358" t="s">
        <v>133</v>
      </c>
      <c r="BY1358">
        <v>0</v>
      </c>
      <c r="BZ1358">
        <v>12</v>
      </c>
      <c r="CA1358" t="s">
        <v>115</v>
      </c>
      <c r="CC1358" t="s">
        <v>3827</v>
      </c>
      <c r="CD1358" t="s">
        <v>562</v>
      </c>
      <c r="CE1358" t="s">
        <v>1400</v>
      </c>
      <c r="CF1358" t="s">
        <v>128</v>
      </c>
      <c r="CG1358" t="s">
        <v>120</v>
      </c>
      <c r="CH1358" s="3">
        <v>96950</v>
      </c>
      <c r="CI1358" s="4">
        <v>9.75</v>
      </c>
      <c r="CJ1358" s="4">
        <v>9.75</v>
      </c>
      <c r="CK1358" s="4">
        <v>14.63</v>
      </c>
      <c r="CL1358" s="4">
        <v>14.63</v>
      </c>
      <c r="CM1358" t="s">
        <v>136</v>
      </c>
      <c r="CN1358" t="s">
        <v>240</v>
      </c>
      <c r="CO1358" t="s">
        <v>137</v>
      </c>
      <c r="CQ1358" t="s">
        <v>115</v>
      </c>
      <c r="CR1358" t="s">
        <v>138</v>
      </c>
      <c r="CS1358" t="s">
        <v>139</v>
      </c>
      <c r="CT1358" t="s">
        <v>138</v>
      </c>
      <c r="CU1358" t="s">
        <v>139</v>
      </c>
      <c r="CV1358" t="s">
        <v>138</v>
      </c>
      <c r="CW1358" t="s">
        <v>139</v>
      </c>
      <c r="CX1358" s="2" t="s">
        <v>1406</v>
      </c>
      <c r="CY1358" s="10">
        <v>16702342664</v>
      </c>
      <c r="CZ1358" t="s">
        <v>567</v>
      </c>
      <c r="DA1358" t="s">
        <v>572</v>
      </c>
      <c r="DB1358" t="s">
        <v>138</v>
      </c>
      <c r="DC1358" t="s">
        <v>115</v>
      </c>
    </row>
    <row r="1359" spans="1:112" ht="14.45" customHeight="1" x14ac:dyDescent="0.25">
      <c r="A1359" t="s">
        <v>4520</v>
      </c>
      <c r="B1359" t="s">
        <v>142</v>
      </c>
      <c r="C1359" s="1">
        <v>45700</v>
      </c>
      <c r="D1359" s="1">
        <v>45708</v>
      </c>
      <c r="E1359" t="s">
        <v>210</v>
      </c>
      <c r="F1359" s="1">
        <v>45929</v>
      </c>
      <c r="G1359" t="s">
        <v>138</v>
      </c>
      <c r="H1359" t="s">
        <v>115</v>
      </c>
      <c r="I1359" t="s">
        <v>115</v>
      </c>
      <c r="J1359" t="s">
        <v>2679</v>
      </c>
      <c r="L1359" t="s">
        <v>424</v>
      </c>
      <c r="N1359" t="s">
        <v>128</v>
      </c>
      <c r="O1359" t="s">
        <v>120</v>
      </c>
      <c r="P1359" s="3">
        <v>96950</v>
      </c>
      <c r="Q1359" t="s">
        <v>121</v>
      </c>
      <c r="S1359" s="10">
        <v>16702333625</v>
      </c>
      <c r="U1359" t="s">
        <v>2680</v>
      </c>
      <c r="V1359">
        <v>541219</v>
      </c>
      <c r="W1359" t="s">
        <v>123</v>
      </c>
      <c r="Y1359" t="s">
        <v>2681</v>
      </c>
      <c r="Z1359" t="s">
        <v>2682</v>
      </c>
      <c r="AB1359" t="s">
        <v>126</v>
      </c>
      <c r="AC1359" t="s">
        <v>2683</v>
      </c>
      <c r="AE1359" t="s">
        <v>128</v>
      </c>
      <c r="AF1359" t="s">
        <v>120</v>
      </c>
      <c r="AG1359" s="3">
        <v>96950</v>
      </c>
      <c r="AH1359" t="s">
        <v>121</v>
      </c>
      <c r="AJ1359" s="10">
        <v>16702333625</v>
      </c>
      <c r="AL1359" t="s">
        <v>2684</v>
      </c>
      <c r="BD1359" t="str">
        <f>"13-2011.00"</f>
        <v>13-2011.00</v>
      </c>
      <c r="BE1359" t="s">
        <v>893</v>
      </c>
      <c r="BF1359" t="s">
        <v>2685</v>
      </c>
      <c r="BG1359" t="s">
        <v>895</v>
      </c>
      <c r="BH1359">
        <v>5</v>
      </c>
      <c r="BJ1359" s="1">
        <v>45931</v>
      </c>
      <c r="BK1359" s="1">
        <v>47026</v>
      </c>
      <c r="BN1359">
        <v>35</v>
      </c>
      <c r="BO1359">
        <v>0</v>
      </c>
      <c r="BP1359">
        <v>7</v>
      </c>
      <c r="BQ1359">
        <v>7</v>
      </c>
      <c r="BR1359">
        <v>7</v>
      </c>
      <c r="BS1359">
        <v>7</v>
      </c>
      <c r="BT1359">
        <v>7</v>
      </c>
      <c r="BU1359">
        <v>0</v>
      </c>
      <c r="BV1359" t="str">
        <f>"9:00 AM"</f>
        <v>9:00 AM</v>
      </c>
      <c r="BW1359" t="str">
        <f>"5:00 PM"</f>
        <v>5:00 PM</v>
      </c>
      <c r="BX1359" t="s">
        <v>360</v>
      </c>
      <c r="BY1359">
        <v>0</v>
      </c>
      <c r="BZ1359">
        <v>36</v>
      </c>
      <c r="CA1359" t="s">
        <v>115</v>
      </c>
      <c r="CC1359" s="2" t="s">
        <v>4521</v>
      </c>
      <c r="CD1359" t="s">
        <v>1448</v>
      </c>
      <c r="CF1359" t="s">
        <v>128</v>
      </c>
      <c r="CG1359" t="s">
        <v>120</v>
      </c>
      <c r="CH1359" s="3">
        <v>96950</v>
      </c>
      <c r="CI1359" s="4">
        <v>17.48</v>
      </c>
      <c r="CJ1359" s="4">
        <v>17.48</v>
      </c>
      <c r="CK1359" s="4">
        <v>0</v>
      </c>
      <c r="CL1359" s="4">
        <v>0</v>
      </c>
      <c r="CM1359" t="s">
        <v>136</v>
      </c>
      <c r="CO1359" t="s">
        <v>137</v>
      </c>
      <c r="CQ1359" t="s">
        <v>115</v>
      </c>
      <c r="CR1359" t="s">
        <v>138</v>
      </c>
      <c r="CS1359" t="s">
        <v>139</v>
      </c>
      <c r="CT1359" t="s">
        <v>139</v>
      </c>
      <c r="CU1359" t="s">
        <v>139</v>
      </c>
      <c r="CV1359" t="s">
        <v>138</v>
      </c>
      <c r="CW1359" t="s">
        <v>139</v>
      </c>
      <c r="CX1359" t="s">
        <v>3208</v>
      </c>
      <c r="CY1359" s="10">
        <v>16702333625</v>
      </c>
      <c r="CZ1359" t="s">
        <v>2684</v>
      </c>
      <c r="DA1359" t="s">
        <v>139</v>
      </c>
      <c r="DB1359" t="s">
        <v>138</v>
      </c>
      <c r="DC1359" t="s">
        <v>115</v>
      </c>
    </row>
    <row r="1360" spans="1:112" ht="14.45" customHeight="1" x14ac:dyDescent="0.25">
      <c r="A1360" t="s">
        <v>6028</v>
      </c>
      <c r="B1360" t="s">
        <v>158</v>
      </c>
      <c r="C1360" s="1">
        <v>45671</v>
      </c>
      <c r="D1360" s="1">
        <v>45708</v>
      </c>
      <c r="E1360" t="s">
        <v>114</v>
      </c>
      <c r="G1360" t="s">
        <v>115</v>
      </c>
      <c r="H1360" t="s">
        <v>115</v>
      </c>
      <c r="I1360" t="s">
        <v>115</v>
      </c>
      <c r="J1360" t="s">
        <v>1561</v>
      </c>
      <c r="L1360" t="s">
        <v>1570</v>
      </c>
      <c r="M1360" t="s">
        <v>1563</v>
      </c>
      <c r="N1360" t="s">
        <v>128</v>
      </c>
      <c r="O1360" t="s">
        <v>120</v>
      </c>
      <c r="P1360" s="3">
        <v>96950</v>
      </c>
      <c r="Q1360" t="s">
        <v>121</v>
      </c>
      <c r="S1360" s="10">
        <v>16703229240</v>
      </c>
      <c r="U1360" t="s">
        <v>1564</v>
      </c>
      <c r="V1360">
        <v>488320</v>
      </c>
      <c r="W1360" t="s">
        <v>123</v>
      </c>
      <c r="Y1360" t="s">
        <v>1565</v>
      </c>
      <c r="Z1360" t="s">
        <v>1097</v>
      </c>
      <c r="AA1360" t="s">
        <v>489</v>
      </c>
      <c r="AB1360" t="s">
        <v>516</v>
      </c>
      <c r="AC1360" t="s">
        <v>1570</v>
      </c>
      <c r="AD1360" t="s">
        <v>1563</v>
      </c>
      <c r="AE1360" t="s">
        <v>128</v>
      </c>
      <c r="AF1360" t="s">
        <v>120</v>
      </c>
      <c r="AG1360" s="3">
        <v>96950</v>
      </c>
      <c r="AH1360" t="s">
        <v>121</v>
      </c>
      <c r="AJ1360" s="10">
        <v>16703229240</v>
      </c>
      <c r="AL1360" t="s">
        <v>1567</v>
      </c>
      <c r="BD1360" t="str">
        <f>"49-3031.00"</f>
        <v>49-3031.00</v>
      </c>
      <c r="BE1360" t="s">
        <v>1260</v>
      </c>
      <c r="BF1360" t="s">
        <v>2847</v>
      </c>
      <c r="BG1360" t="s">
        <v>2848</v>
      </c>
      <c r="BH1360">
        <v>1</v>
      </c>
      <c r="BJ1360" s="1">
        <v>45791</v>
      </c>
      <c r="BK1360" s="1">
        <v>46155</v>
      </c>
      <c r="BN1360">
        <v>40</v>
      </c>
      <c r="BO1360">
        <v>0</v>
      </c>
      <c r="BP1360">
        <v>8</v>
      </c>
      <c r="BQ1360">
        <v>8</v>
      </c>
      <c r="BR1360">
        <v>8</v>
      </c>
      <c r="BS1360">
        <v>8</v>
      </c>
      <c r="BT1360">
        <v>8</v>
      </c>
      <c r="BU1360">
        <v>0</v>
      </c>
      <c r="BV1360" t="str">
        <f>"8:00 AM"</f>
        <v>8:00 AM</v>
      </c>
      <c r="BW1360" t="str">
        <f>"5:00 PM"</f>
        <v>5:00 PM</v>
      </c>
      <c r="BX1360" t="s">
        <v>240</v>
      </c>
      <c r="BY1360">
        <v>0</v>
      </c>
      <c r="BZ1360">
        <v>24</v>
      </c>
      <c r="CA1360" t="s">
        <v>115</v>
      </c>
      <c r="CC1360" t="s">
        <v>2849</v>
      </c>
      <c r="CD1360" t="s">
        <v>1570</v>
      </c>
      <c r="CE1360" t="s">
        <v>1563</v>
      </c>
      <c r="CF1360" t="s">
        <v>128</v>
      </c>
      <c r="CG1360" t="s">
        <v>120</v>
      </c>
      <c r="CH1360" s="3">
        <v>96950</v>
      </c>
      <c r="CI1360" s="4">
        <v>11.85</v>
      </c>
      <c r="CJ1360" s="4">
        <v>11.85</v>
      </c>
      <c r="CK1360" s="4">
        <v>17.78</v>
      </c>
      <c r="CL1360" s="4">
        <v>17.78</v>
      </c>
      <c r="CM1360" t="s">
        <v>136</v>
      </c>
      <c r="CN1360" t="s">
        <v>331</v>
      </c>
      <c r="CO1360" t="s">
        <v>137</v>
      </c>
      <c r="CQ1360" t="s">
        <v>115</v>
      </c>
      <c r="CR1360" t="s">
        <v>138</v>
      </c>
      <c r="CS1360" t="s">
        <v>139</v>
      </c>
      <c r="CT1360" t="s">
        <v>138</v>
      </c>
      <c r="CU1360" t="s">
        <v>139</v>
      </c>
      <c r="CV1360" t="s">
        <v>138</v>
      </c>
      <c r="CW1360" t="s">
        <v>139</v>
      </c>
      <c r="CX1360" t="s">
        <v>331</v>
      </c>
      <c r="CY1360" s="10">
        <v>16703229240</v>
      </c>
      <c r="CZ1360" t="s">
        <v>139</v>
      </c>
      <c r="DA1360" t="s">
        <v>208</v>
      </c>
      <c r="DB1360" t="s">
        <v>138</v>
      </c>
      <c r="DC1360" t="s">
        <v>115</v>
      </c>
    </row>
    <row r="1361" spans="1:112" ht="14.45" customHeight="1" x14ac:dyDescent="0.25">
      <c r="A1361" t="s">
        <v>7148</v>
      </c>
      <c r="B1361" t="s">
        <v>158</v>
      </c>
      <c r="C1361" s="1">
        <v>45656</v>
      </c>
      <c r="D1361" s="1">
        <v>45708</v>
      </c>
      <c r="E1361" t="s">
        <v>210</v>
      </c>
      <c r="F1361" s="1">
        <v>45776</v>
      </c>
      <c r="G1361" t="s">
        <v>115</v>
      </c>
      <c r="H1361" t="s">
        <v>115</v>
      </c>
      <c r="I1361" t="s">
        <v>115</v>
      </c>
      <c r="J1361" t="s">
        <v>7149</v>
      </c>
      <c r="K1361" t="s">
        <v>7150</v>
      </c>
      <c r="L1361" t="s">
        <v>2637</v>
      </c>
      <c r="M1361" t="s">
        <v>7151</v>
      </c>
      <c r="N1361" t="s">
        <v>128</v>
      </c>
      <c r="O1361" t="s">
        <v>120</v>
      </c>
      <c r="P1361" s="3">
        <v>96950</v>
      </c>
      <c r="Q1361" t="s">
        <v>121</v>
      </c>
      <c r="S1361" s="10">
        <v>16703236877</v>
      </c>
      <c r="U1361" t="s">
        <v>7152</v>
      </c>
      <c r="V1361">
        <v>621610</v>
      </c>
      <c r="W1361" t="s">
        <v>123</v>
      </c>
      <c r="Y1361" t="s">
        <v>1274</v>
      </c>
      <c r="Z1361" t="s">
        <v>2640</v>
      </c>
      <c r="AA1361" t="s">
        <v>276</v>
      </c>
      <c r="AB1361" t="s">
        <v>126</v>
      </c>
      <c r="AC1361" t="s">
        <v>2641</v>
      </c>
      <c r="AE1361" t="s">
        <v>2011</v>
      </c>
      <c r="AF1361" t="s">
        <v>707</v>
      </c>
      <c r="AG1361" s="3">
        <v>96931</v>
      </c>
      <c r="AH1361" t="s">
        <v>121</v>
      </c>
      <c r="AJ1361" s="10">
        <v>16716498746</v>
      </c>
      <c r="AK1361">
        <v>203</v>
      </c>
      <c r="AL1361" t="s">
        <v>2642</v>
      </c>
      <c r="BD1361" t="str">
        <f>"29-1141.00"</f>
        <v>29-1141.00</v>
      </c>
      <c r="BE1361" t="s">
        <v>258</v>
      </c>
      <c r="BF1361" t="s">
        <v>7153</v>
      </c>
      <c r="BG1361" t="s">
        <v>5036</v>
      </c>
      <c r="BH1361">
        <v>3</v>
      </c>
      <c r="BJ1361" s="1">
        <v>45778</v>
      </c>
      <c r="BK1361" s="1">
        <v>46142</v>
      </c>
      <c r="BN1361">
        <v>40</v>
      </c>
      <c r="BO1361">
        <v>0</v>
      </c>
      <c r="BP1361">
        <v>8</v>
      </c>
      <c r="BQ1361">
        <v>8</v>
      </c>
      <c r="BR1361">
        <v>8</v>
      </c>
      <c r="BS1361">
        <v>8</v>
      </c>
      <c r="BT1361">
        <v>5</v>
      </c>
      <c r="BU1361">
        <v>3</v>
      </c>
      <c r="BV1361" t="str">
        <f>"8:30 AM"</f>
        <v>8:30 AM</v>
      </c>
      <c r="BW1361" t="str">
        <f>"5:30 PM"</f>
        <v>5:30 PM</v>
      </c>
      <c r="BX1361" t="s">
        <v>189</v>
      </c>
      <c r="BY1361">
        <v>0</v>
      </c>
      <c r="BZ1361">
        <v>0</v>
      </c>
      <c r="CA1361" t="s">
        <v>115</v>
      </c>
      <c r="CC1361" s="2" t="s">
        <v>5037</v>
      </c>
      <c r="CD1361" t="s">
        <v>2637</v>
      </c>
      <c r="CE1361" t="s">
        <v>7151</v>
      </c>
      <c r="CF1361" t="s">
        <v>128</v>
      </c>
      <c r="CG1361" t="s">
        <v>120</v>
      </c>
      <c r="CH1361" s="3">
        <v>96950</v>
      </c>
      <c r="CI1361" s="4">
        <v>17.05</v>
      </c>
      <c r="CJ1361" s="4">
        <v>17.05</v>
      </c>
      <c r="CM1361" t="s">
        <v>136</v>
      </c>
      <c r="CO1361" t="s">
        <v>137</v>
      </c>
      <c r="CQ1361" t="s">
        <v>115</v>
      </c>
      <c r="CR1361" t="s">
        <v>138</v>
      </c>
      <c r="CS1361" t="s">
        <v>139</v>
      </c>
      <c r="CT1361" t="s">
        <v>139</v>
      </c>
      <c r="CU1361" t="s">
        <v>139</v>
      </c>
      <c r="CV1361" t="s">
        <v>138</v>
      </c>
      <c r="CW1361" t="s">
        <v>139</v>
      </c>
      <c r="CX1361" t="s">
        <v>139</v>
      </c>
      <c r="CY1361" s="10">
        <v>16703236877</v>
      </c>
      <c r="CZ1361" t="s">
        <v>7154</v>
      </c>
      <c r="DA1361" t="s">
        <v>139</v>
      </c>
      <c r="DB1361" t="s">
        <v>138</v>
      </c>
      <c r="DC1361" t="s">
        <v>115</v>
      </c>
    </row>
    <row r="1362" spans="1:112" ht="14.45" customHeight="1" x14ac:dyDescent="0.25">
      <c r="A1362" t="s">
        <v>8394</v>
      </c>
      <c r="B1362" t="s">
        <v>1155</v>
      </c>
      <c r="C1362" s="1">
        <v>45627</v>
      </c>
      <c r="D1362" s="1">
        <v>45708</v>
      </c>
      <c r="E1362" t="s">
        <v>210</v>
      </c>
      <c r="F1362" s="1">
        <v>45746</v>
      </c>
      <c r="G1362" t="s">
        <v>115</v>
      </c>
      <c r="H1362" t="s">
        <v>115</v>
      </c>
      <c r="I1362" t="s">
        <v>115</v>
      </c>
      <c r="J1362" t="s">
        <v>1436</v>
      </c>
      <c r="L1362" t="s">
        <v>1437</v>
      </c>
      <c r="M1362" t="s">
        <v>1438</v>
      </c>
      <c r="N1362" t="s">
        <v>128</v>
      </c>
      <c r="O1362" t="s">
        <v>120</v>
      </c>
      <c r="P1362" s="3">
        <v>96950</v>
      </c>
      <c r="Q1362" t="s">
        <v>121</v>
      </c>
      <c r="S1362" s="10">
        <v>16702858730</v>
      </c>
      <c r="U1362" t="s">
        <v>1439</v>
      </c>
      <c r="V1362">
        <v>561320</v>
      </c>
      <c r="W1362" t="s">
        <v>123</v>
      </c>
      <c r="Y1362" t="s">
        <v>1440</v>
      </c>
      <c r="Z1362" t="s">
        <v>1441</v>
      </c>
      <c r="AA1362" t="s">
        <v>1442</v>
      </c>
      <c r="AB1362" t="s">
        <v>448</v>
      </c>
      <c r="AC1362" t="s">
        <v>1437</v>
      </c>
      <c r="AD1362" t="s">
        <v>1438</v>
      </c>
      <c r="AE1362" t="s">
        <v>128</v>
      </c>
      <c r="AF1362" t="s">
        <v>120</v>
      </c>
      <c r="AG1362" s="3">
        <v>96950</v>
      </c>
      <c r="AH1362" t="s">
        <v>121</v>
      </c>
      <c r="AJ1362" s="10">
        <v>16702858730</v>
      </c>
      <c r="AL1362" t="s">
        <v>1443</v>
      </c>
      <c r="BD1362" t="str">
        <f>"37-2012.00"</f>
        <v>37-2012.00</v>
      </c>
      <c r="BE1362" t="s">
        <v>647</v>
      </c>
      <c r="BF1362" t="s">
        <v>1444</v>
      </c>
      <c r="BG1362" t="s">
        <v>2395</v>
      </c>
      <c r="BH1362">
        <v>10</v>
      </c>
      <c r="BI1362">
        <v>8</v>
      </c>
      <c r="BJ1362" s="1">
        <v>45748</v>
      </c>
      <c r="BK1362" s="1">
        <v>46112</v>
      </c>
      <c r="BL1362" s="1">
        <v>45748</v>
      </c>
      <c r="BM1362" s="1">
        <v>46112</v>
      </c>
      <c r="BN1362">
        <v>35</v>
      </c>
      <c r="BO1362">
        <v>0</v>
      </c>
      <c r="BP1362">
        <v>7</v>
      </c>
      <c r="BQ1362">
        <v>7</v>
      </c>
      <c r="BR1362">
        <v>7</v>
      </c>
      <c r="BS1362">
        <v>7</v>
      </c>
      <c r="BT1362">
        <v>7</v>
      </c>
      <c r="BU1362">
        <v>0</v>
      </c>
      <c r="BV1362" t="str">
        <f>"9:00 AM"</f>
        <v>9:00 AM</v>
      </c>
      <c r="BW1362" t="str">
        <f>"5:00 PM"</f>
        <v>5:00 PM</v>
      </c>
      <c r="BX1362" t="s">
        <v>240</v>
      </c>
      <c r="BY1362">
        <v>0</v>
      </c>
      <c r="BZ1362">
        <v>3</v>
      </c>
      <c r="CA1362" t="s">
        <v>115</v>
      </c>
      <c r="CC1362" s="2" t="s">
        <v>8395</v>
      </c>
      <c r="CD1362" t="s">
        <v>1447</v>
      </c>
      <c r="CE1362" t="s">
        <v>1448</v>
      </c>
      <c r="CF1362" t="s">
        <v>128</v>
      </c>
      <c r="CG1362" t="s">
        <v>120</v>
      </c>
      <c r="CH1362" s="3">
        <v>96950</v>
      </c>
      <c r="CI1362" s="4">
        <v>7.77</v>
      </c>
      <c r="CJ1362" s="4">
        <v>7.77</v>
      </c>
      <c r="CK1362" s="4">
        <v>11.66</v>
      </c>
      <c r="CL1362" s="4">
        <v>11.66</v>
      </c>
      <c r="CM1362" t="s">
        <v>136</v>
      </c>
      <c r="CN1362" t="s">
        <v>224</v>
      </c>
      <c r="CO1362" t="s">
        <v>137</v>
      </c>
      <c r="CQ1362" t="s">
        <v>115</v>
      </c>
      <c r="CR1362" t="s">
        <v>138</v>
      </c>
      <c r="CS1362" t="s">
        <v>139</v>
      </c>
      <c r="CT1362" t="s">
        <v>138</v>
      </c>
      <c r="CU1362" t="s">
        <v>139</v>
      </c>
      <c r="CV1362" t="s">
        <v>138</v>
      </c>
      <c r="CW1362" t="s">
        <v>139</v>
      </c>
      <c r="CX1362" s="2" t="s">
        <v>1449</v>
      </c>
      <c r="CY1362" s="10">
        <v>16702858730</v>
      </c>
      <c r="CZ1362" t="s">
        <v>1443</v>
      </c>
      <c r="DA1362" t="s">
        <v>139</v>
      </c>
      <c r="DB1362" t="s">
        <v>138</v>
      </c>
      <c r="DC1362" t="s">
        <v>115</v>
      </c>
    </row>
    <row r="1363" spans="1:112" ht="14.45" customHeight="1" x14ac:dyDescent="0.25">
      <c r="A1363" t="s">
        <v>8709</v>
      </c>
      <c r="B1363" t="s">
        <v>248</v>
      </c>
      <c r="C1363" s="1">
        <v>45663</v>
      </c>
      <c r="D1363" s="1">
        <v>45708</v>
      </c>
      <c r="E1363" t="s">
        <v>114</v>
      </c>
      <c r="G1363" t="s">
        <v>115</v>
      </c>
      <c r="H1363" t="s">
        <v>115</v>
      </c>
      <c r="I1363" t="s">
        <v>115</v>
      </c>
      <c r="J1363" t="s">
        <v>4919</v>
      </c>
      <c r="K1363" t="s">
        <v>8710</v>
      </c>
      <c r="L1363" t="s">
        <v>4921</v>
      </c>
      <c r="N1363" t="s">
        <v>128</v>
      </c>
      <c r="O1363" t="s">
        <v>120</v>
      </c>
      <c r="P1363" s="3">
        <v>96950</v>
      </c>
      <c r="Q1363" t="s">
        <v>121</v>
      </c>
      <c r="R1363" t="s">
        <v>139</v>
      </c>
      <c r="S1363" s="10">
        <v>16702331199</v>
      </c>
      <c r="U1363" t="s">
        <v>4922</v>
      </c>
      <c r="V1363">
        <v>532310</v>
      </c>
      <c r="W1363" t="s">
        <v>123</v>
      </c>
      <c r="Y1363" t="s">
        <v>2279</v>
      </c>
      <c r="Z1363" t="s">
        <v>2280</v>
      </c>
      <c r="AA1363" t="s">
        <v>2281</v>
      </c>
      <c r="AB1363" t="s">
        <v>126</v>
      </c>
      <c r="AC1363" t="s">
        <v>8711</v>
      </c>
      <c r="AE1363" t="s">
        <v>128</v>
      </c>
      <c r="AF1363" t="s">
        <v>120</v>
      </c>
      <c r="AG1363" s="3">
        <v>96950</v>
      </c>
      <c r="AH1363" t="s">
        <v>121</v>
      </c>
      <c r="AJ1363" s="10">
        <v>16702331199</v>
      </c>
      <c r="AL1363" t="s">
        <v>4923</v>
      </c>
      <c r="BD1363" t="str">
        <f>"49-3042.00"</f>
        <v>49-3042.00</v>
      </c>
      <c r="BE1363" t="s">
        <v>1508</v>
      </c>
      <c r="BF1363" t="s">
        <v>8712</v>
      </c>
      <c r="BG1363" t="s">
        <v>8713</v>
      </c>
      <c r="BH1363">
        <v>2</v>
      </c>
      <c r="BI1363">
        <v>2</v>
      </c>
      <c r="BJ1363" s="1">
        <v>45778</v>
      </c>
      <c r="BK1363" s="1">
        <v>46142</v>
      </c>
      <c r="BL1363" s="1">
        <v>45778</v>
      </c>
      <c r="BM1363" s="1">
        <v>46142</v>
      </c>
      <c r="BN1363">
        <v>40</v>
      </c>
      <c r="BO1363">
        <v>0</v>
      </c>
      <c r="BP1363">
        <v>8</v>
      </c>
      <c r="BQ1363">
        <v>8</v>
      </c>
      <c r="BR1363">
        <v>8</v>
      </c>
      <c r="BS1363">
        <v>8</v>
      </c>
      <c r="BT1363">
        <v>8</v>
      </c>
      <c r="BU1363">
        <v>0</v>
      </c>
      <c r="BV1363" t="str">
        <f>"8:00 AM"</f>
        <v>8:00 AM</v>
      </c>
      <c r="BW1363" t="str">
        <f>"5:00 PM"</f>
        <v>5:00 PM</v>
      </c>
      <c r="BX1363" t="s">
        <v>133</v>
      </c>
      <c r="BY1363">
        <v>0</v>
      </c>
      <c r="BZ1363">
        <v>12</v>
      </c>
      <c r="CA1363" t="s">
        <v>115</v>
      </c>
      <c r="CC1363" s="2" t="s">
        <v>8714</v>
      </c>
      <c r="CD1363" t="s">
        <v>8715</v>
      </c>
      <c r="CF1363" t="s">
        <v>128</v>
      </c>
      <c r="CG1363" t="s">
        <v>120</v>
      </c>
      <c r="CH1363" s="3">
        <v>96950</v>
      </c>
      <c r="CI1363" s="4">
        <v>12.48</v>
      </c>
      <c r="CJ1363" s="4">
        <v>12.48</v>
      </c>
      <c r="CK1363" s="4">
        <v>18.72</v>
      </c>
      <c r="CL1363" s="4">
        <v>18.72</v>
      </c>
      <c r="CM1363" t="s">
        <v>136</v>
      </c>
      <c r="CN1363" t="s">
        <v>4928</v>
      </c>
      <c r="CO1363" t="s">
        <v>137</v>
      </c>
      <c r="CQ1363" t="s">
        <v>115</v>
      </c>
      <c r="CR1363" t="s">
        <v>138</v>
      </c>
      <c r="CS1363" t="s">
        <v>139</v>
      </c>
      <c r="CT1363" t="s">
        <v>138</v>
      </c>
      <c r="CU1363" t="s">
        <v>139</v>
      </c>
      <c r="CV1363" t="s">
        <v>138</v>
      </c>
      <c r="CW1363" t="s">
        <v>139</v>
      </c>
      <c r="CX1363" t="s">
        <v>8716</v>
      </c>
      <c r="CY1363" s="10">
        <v>16702331199</v>
      </c>
      <c r="CZ1363" t="s">
        <v>4923</v>
      </c>
      <c r="DA1363" t="s">
        <v>139</v>
      </c>
      <c r="DB1363" t="s">
        <v>138</v>
      </c>
      <c r="DC1363" t="s">
        <v>115</v>
      </c>
    </row>
    <row r="1364" spans="1:112" ht="14.45" customHeight="1" x14ac:dyDescent="0.25">
      <c r="A1364" t="s">
        <v>9116</v>
      </c>
      <c r="B1364" t="s">
        <v>248</v>
      </c>
      <c r="C1364" s="1">
        <v>45663</v>
      </c>
      <c r="D1364" s="1">
        <v>45708</v>
      </c>
      <c r="E1364" t="s">
        <v>114</v>
      </c>
      <c r="G1364" t="s">
        <v>115</v>
      </c>
      <c r="H1364" t="s">
        <v>115</v>
      </c>
      <c r="I1364" t="s">
        <v>115</v>
      </c>
      <c r="J1364" t="s">
        <v>6635</v>
      </c>
      <c r="K1364" t="s">
        <v>9117</v>
      </c>
      <c r="L1364" t="s">
        <v>6637</v>
      </c>
      <c r="M1364" t="s">
        <v>1000</v>
      </c>
      <c r="N1364" t="s">
        <v>128</v>
      </c>
      <c r="O1364" t="s">
        <v>120</v>
      </c>
      <c r="P1364" s="3">
        <v>96950</v>
      </c>
      <c r="Q1364" t="s">
        <v>121</v>
      </c>
      <c r="S1364" s="10">
        <v>16702351929</v>
      </c>
      <c r="U1364" t="s">
        <v>6638</v>
      </c>
      <c r="V1364">
        <v>812112</v>
      </c>
      <c r="W1364" t="s">
        <v>123</v>
      </c>
      <c r="Y1364" t="s">
        <v>9118</v>
      </c>
      <c r="Z1364" t="s">
        <v>9119</v>
      </c>
      <c r="AA1364" t="s">
        <v>9120</v>
      </c>
      <c r="AB1364" t="s">
        <v>126</v>
      </c>
      <c r="AC1364" t="s">
        <v>6637</v>
      </c>
      <c r="AD1364" t="s">
        <v>1000</v>
      </c>
      <c r="AE1364" t="s">
        <v>128</v>
      </c>
      <c r="AF1364" t="s">
        <v>120</v>
      </c>
      <c r="AG1364" s="3">
        <v>96950</v>
      </c>
      <c r="AH1364" t="s">
        <v>121</v>
      </c>
      <c r="AJ1364" s="10">
        <v>16702351929</v>
      </c>
      <c r="AL1364" t="s">
        <v>6641</v>
      </c>
      <c r="BD1364" t="str">
        <f>"39-5012.00"</f>
        <v>39-5012.00</v>
      </c>
      <c r="BE1364" t="s">
        <v>1772</v>
      </c>
      <c r="BF1364" t="s">
        <v>9121</v>
      </c>
      <c r="BG1364" t="s">
        <v>9122</v>
      </c>
      <c r="BH1364">
        <v>5</v>
      </c>
      <c r="BI1364">
        <v>5</v>
      </c>
      <c r="BJ1364" s="1">
        <v>45778</v>
      </c>
      <c r="BK1364" s="1">
        <v>46142</v>
      </c>
      <c r="BL1364" s="1">
        <v>45778</v>
      </c>
      <c r="BM1364" s="1">
        <v>46142</v>
      </c>
      <c r="BN1364">
        <v>35</v>
      </c>
      <c r="BO1364">
        <v>5</v>
      </c>
      <c r="BP1364">
        <v>5</v>
      </c>
      <c r="BQ1364">
        <v>5</v>
      </c>
      <c r="BR1364">
        <v>5</v>
      </c>
      <c r="BS1364">
        <v>5</v>
      </c>
      <c r="BT1364">
        <v>5</v>
      </c>
      <c r="BU1364">
        <v>5</v>
      </c>
      <c r="BV1364" t="str">
        <f>"10:00 AM"</f>
        <v>10:00 AM</v>
      </c>
      <c r="BW1364" t="str">
        <f>"6:00 PM"</f>
        <v>6:00 PM</v>
      </c>
      <c r="BX1364" t="s">
        <v>133</v>
      </c>
      <c r="BY1364">
        <v>0</v>
      </c>
      <c r="BZ1364">
        <v>18</v>
      </c>
      <c r="CA1364" t="s">
        <v>115</v>
      </c>
      <c r="CC1364" t="s">
        <v>9123</v>
      </c>
      <c r="CD1364" t="s">
        <v>6637</v>
      </c>
      <c r="CE1364" t="s">
        <v>1000</v>
      </c>
      <c r="CF1364" t="s">
        <v>128</v>
      </c>
      <c r="CG1364" t="s">
        <v>120</v>
      </c>
      <c r="CH1364" s="3">
        <v>96950</v>
      </c>
      <c r="CI1364" s="4">
        <v>7.98</v>
      </c>
      <c r="CJ1364" s="4">
        <v>7.98</v>
      </c>
      <c r="CK1364" s="4">
        <v>11.97</v>
      </c>
      <c r="CL1364" s="4">
        <v>11.97</v>
      </c>
      <c r="CM1364" t="s">
        <v>136</v>
      </c>
      <c r="CN1364" t="s">
        <v>2126</v>
      </c>
      <c r="CO1364" t="s">
        <v>137</v>
      </c>
      <c r="CQ1364" t="s">
        <v>138</v>
      </c>
      <c r="CR1364" t="s">
        <v>138</v>
      </c>
      <c r="CS1364" t="s">
        <v>139</v>
      </c>
      <c r="CT1364" t="s">
        <v>138</v>
      </c>
      <c r="CU1364" t="s">
        <v>138</v>
      </c>
      <c r="CV1364" t="s">
        <v>138</v>
      </c>
      <c r="CW1364" t="s">
        <v>139</v>
      </c>
      <c r="CX1364" t="s">
        <v>9124</v>
      </c>
      <c r="CY1364" s="10">
        <v>16702351929</v>
      </c>
      <c r="CZ1364" t="s">
        <v>6641</v>
      </c>
      <c r="DA1364" t="s">
        <v>451</v>
      </c>
      <c r="DB1364" t="s">
        <v>138</v>
      </c>
      <c r="DC1364" t="s">
        <v>115</v>
      </c>
    </row>
    <row r="1365" spans="1:112" ht="14.45" customHeight="1" x14ac:dyDescent="0.25">
      <c r="A1365" t="s">
        <v>12542</v>
      </c>
      <c r="B1365" t="s">
        <v>248</v>
      </c>
      <c r="C1365" s="1">
        <v>45661</v>
      </c>
      <c r="D1365" s="1">
        <v>45708</v>
      </c>
      <c r="E1365" t="s">
        <v>210</v>
      </c>
      <c r="F1365" s="1">
        <v>45837</v>
      </c>
      <c r="G1365" t="s">
        <v>115</v>
      </c>
      <c r="H1365" t="s">
        <v>115</v>
      </c>
      <c r="I1365" t="s">
        <v>115</v>
      </c>
      <c r="J1365" t="s">
        <v>4819</v>
      </c>
      <c r="K1365" t="s">
        <v>4820</v>
      </c>
      <c r="L1365" t="s">
        <v>2737</v>
      </c>
      <c r="N1365" t="s">
        <v>119</v>
      </c>
      <c r="O1365" t="s">
        <v>120</v>
      </c>
      <c r="P1365" s="3">
        <v>96950</v>
      </c>
      <c r="Q1365" t="s">
        <v>121</v>
      </c>
      <c r="S1365" s="10">
        <v>16702338883</v>
      </c>
      <c r="U1365" t="s">
        <v>4822</v>
      </c>
      <c r="V1365">
        <v>23622</v>
      </c>
      <c r="W1365" t="s">
        <v>123</v>
      </c>
      <c r="Y1365" t="s">
        <v>5244</v>
      </c>
      <c r="Z1365" t="s">
        <v>5245</v>
      </c>
      <c r="AA1365" t="s">
        <v>5246</v>
      </c>
      <c r="AB1365" t="s">
        <v>126</v>
      </c>
      <c r="AC1365" t="s">
        <v>2737</v>
      </c>
      <c r="AE1365" t="s">
        <v>119</v>
      </c>
      <c r="AF1365" t="s">
        <v>120</v>
      </c>
      <c r="AG1365" s="3">
        <v>96950</v>
      </c>
      <c r="AH1365" t="s">
        <v>121</v>
      </c>
      <c r="AJ1365" s="10">
        <v>16702338883</v>
      </c>
      <c r="AL1365" t="s">
        <v>4826</v>
      </c>
      <c r="BD1365" t="str">
        <f>"43-3031.00"</f>
        <v>43-3031.00</v>
      </c>
      <c r="BE1365" t="s">
        <v>387</v>
      </c>
      <c r="BF1365" t="s">
        <v>9892</v>
      </c>
      <c r="BG1365" t="s">
        <v>5203</v>
      </c>
      <c r="BH1365">
        <v>5</v>
      </c>
      <c r="BI1365">
        <v>5</v>
      </c>
      <c r="BJ1365" s="1">
        <v>45839</v>
      </c>
      <c r="BK1365" s="1">
        <v>46203</v>
      </c>
      <c r="BL1365" s="1">
        <v>45839</v>
      </c>
      <c r="BM1365" s="1">
        <v>46203</v>
      </c>
      <c r="BN1365">
        <v>40</v>
      </c>
      <c r="BO1365">
        <v>0</v>
      </c>
      <c r="BP1365">
        <v>8</v>
      </c>
      <c r="BQ1365">
        <v>8</v>
      </c>
      <c r="BR1365">
        <v>8</v>
      </c>
      <c r="BS1365">
        <v>8</v>
      </c>
      <c r="BT1365">
        <v>8</v>
      </c>
      <c r="BU1365">
        <v>0</v>
      </c>
      <c r="BV1365" t="str">
        <f>"8:00 AM"</f>
        <v>8:00 AM</v>
      </c>
      <c r="BW1365" t="str">
        <f>"5:00 PM"</f>
        <v>5:00 PM</v>
      </c>
      <c r="BX1365" t="s">
        <v>133</v>
      </c>
      <c r="BY1365">
        <v>0</v>
      </c>
      <c r="BZ1365">
        <v>12</v>
      </c>
      <c r="CA1365" t="s">
        <v>115</v>
      </c>
      <c r="CC1365" t="s">
        <v>12543</v>
      </c>
      <c r="CD1365" t="s">
        <v>2737</v>
      </c>
      <c r="CF1365" t="s">
        <v>119</v>
      </c>
      <c r="CG1365" t="s">
        <v>120</v>
      </c>
      <c r="CH1365" s="3">
        <v>96950</v>
      </c>
      <c r="CI1365" s="4">
        <v>12.28</v>
      </c>
      <c r="CJ1365" s="4">
        <v>12.28</v>
      </c>
      <c r="CK1365" s="4">
        <v>18.420000000000002</v>
      </c>
      <c r="CL1365" s="4">
        <v>18.420000000000002</v>
      </c>
      <c r="CM1365" t="s">
        <v>136</v>
      </c>
      <c r="CN1365" t="s">
        <v>139</v>
      </c>
      <c r="CO1365" t="s">
        <v>173</v>
      </c>
      <c r="CQ1365" t="s">
        <v>115</v>
      </c>
      <c r="CR1365" t="s">
        <v>138</v>
      </c>
      <c r="CS1365" t="s">
        <v>138</v>
      </c>
      <c r="CT1365" t="s">
        <v>138</v>
      </c>
      <c r="CU1365" t="s">
        <v>139</v>
      </c>
      <c r="CV1365" t="s">
        <v>138</v>
      </c>
      <c r="CW1365" t="s">
        <v>138</v>
      </c>
      <c r="CX1365" t="s">
        <v>1079</v>
      </c>
      <c r="CY1365" s="10">
        <v>16702338883</v>
      </c>
      <c r="CZ1365" t="s">
        <v>4826</v>
      </c>
      <c r="DA1365" t="s">
        <v>139</v>
      </c>
      <c r="DB1365" t="s">
        <v>138</v>
      </c>
      <c r="DC1365" t="s">
        <v>115</v>
      </c>
    </row>
    <row r="1366" spans="1:112" ht="14.45" customHeight="1" x14ac:dyDescent="0.25">
      <c r="A1366" t="s">
        <v>12767</v>
      </c>
      <c r="B1366" t="s">
        <v>248</v>
      </c>
      <c r="C1366" s="1">
        <v>45666</v>
      </c>
      <c r="D1366" s="1">
        <v>45708</v>
      </c>
      <c r="E1366" t="s">
        <v>114</v>
      </c>
      <c r="G1366" t="s">
        <v>115</v>
      </c>
      <c r="H1366" t="s">
        <v>115</v>
      </c>
      <c r="I1366" t="s">
        <v>115</v>
      </c>
      <c r="J1366" t="s">
        <v>12768</v>
      </c>
      <c r="K1366" t="s">
        <v>12769</v>
      </c>
      <c r="L1366" t="s">
        <v>12770</v>
      </c>
      <c r="M1366" t="s">
        <v>272</v>
      </c>
      <c r="N1366" t="s">
        <v>272</v>
      </c>
      <c r="O1366" t="s">
        <v>120</v>
      </c>
      <c r="P1366" s="3">
        <v>96952</v>
      </c>
      <c r="Q1366" t="s">
        <v>121</v>
      </c>
      <c r="R1366" t="s">
        <v>1287</v>
      </c>
      <c r="S1366" s="10">
        <v>16702860037</v>
      </c>
      <c r="U1366" t="s">
        <v>10204</v>
      </c>
      <c r="V1366">
        <v>62441</v>
      </c>
      <c r="W1366" t="s">
        <v>123</v>
      </c>
      <c r="Y1366" t="s">
        <v>617</v>
      </c>
      <c r="Z1366" t="s">
        <v>10205</v>
      </c>
      <c r="AA1366" t="s">
        <v>10206</v>
      </c>
      <c r="AB1366" t="s">
        <v>277</v>
      </c>
      <c r="AC1366" t="s">
        <v>12770</v>
      </c>
      <c r="AD1366" t="s">
        <v>272</v>
      </c>
      <c r="AE1366" t="s">
        <v>272</v>
      </c>
      <c r="AF1366" t="s">
        <v>120</v>
      </c>
      <c r="AG1366" s="3">
        <v>96952</v>
      </c>
      <c r="AH1366" t="s">
        <v>121</v>
      </c>
      <c r="AI1366" t="s">
        <v>1287</v>
      </c>
      <c r="AJ1366" s="10">
        <v>16702860037</v>
      </c>
      <c r="AL1366" t="s">
        <v>12771</v>
      </c>
      <c r="BD1366" t="str">
        <f>"39-9011.00"</f>
        <v>39-9011.00</v>
      </c>
      <c r="BE1366" t="s">
        <v>538</v>
      </c>
      <c r="BF1366" t="s">
        <v>12772</v>
      </c>
      <c r="BG1366" t="s">
        <v>3297</v>
      </c>
      <c r="BH1366">
        <v>3</v>
      </c>
      <c r="BI1366">
        <v>3</v>
      </c>
      <c r="BJ1366" s="1">
        <v>45667</v>
      </c>
      <c r="BK1366" s="1">
        <v>46022</v>
      </c>
      <c r="BL1366" s="1">
        <v>45708</v>
      </c>
      <c r="BM1366" s="1">
        <v>46022</v>
      </c>
      <c r="BN1366">
        <v>35</v>
      </c>
      <c r="BO1366">
        <v>0</v>
      </c>
      <c r="BP1366">
        <v>7</v>
      </c>
      <c r="BQ1366">
        <v>7</v>
      </c>
      <c r="BR1366">
        <v>7</v>
      </c>
      <c r="BS1366">
        <v>7</v>
      </c>
      <c r="BT1366">
        <v>7</v>
      </c>
      <c r="BU1366">
        <v>0</v>
      </c>
      <c r="BV1366" t="str">
        <f>"8:00 AM"</f>
        <v>8:00 AM</v>
      </c>
      <c r="BW1366" t="str">
        <f>"4:00 PM"</f>
        <v>4:00 PM</v>
      </c>
      <c r="BX1366" t="s">
        <v>240</v>
      </c>
      <c r="BY1366">
        <v>0</v>
      </c>
      <c r="BZ1366">
        <v>12</v>
      </c>
      <c r="CA1366" t="s">
        <v>115</v>
      </c>
      <c r="CC1366" t="s">
        <v>12773</v>
      </c>
      <c r="CD1366" t="s">
        <v>2096</v>
      </c>
      <c r="CE1366" t="s">
        <v>331</v>
      </c>
      <c r="CF1366" t="s">
        <v>272</v>
      </c>
      <c r="CG1366" t="s">
        <v>120</v>
      </c>
      <c r="CH1366" s="3">
        <v>96952</v>
      </c>
      <c r="CI1366" s="4">
        <v>7.81</v>
      </c>
      <c r="CJ1366" s="4">
        <v>8</v>
      </c>
      <c r="CK1366" s="4">
        <v>11.71</v>
      </c>
      <c r="CL1366" s="4">
        <v>12</v>
      </c>
      <c r="CM1366" t="s">
        <v>136</v>
      </c>
      <c r="CN1366" t="s">
        <v>139</v>
      </c>
      <c r="CO1366" t="s">
        <v>137</v>
      </c>
      <c r="CQ1366" t="s">
        <v>115</v>
      </c>
      <c r="CR1366" t="s">
        <v>138</v>
      </c>
      <c r="CS1366" t="s">
        <v>138</v>
      </c>
      <c r="CT1366" t="s">
        <v>138</v>
      </c>
      <c r="CU1366" t="s">
        <v>139</v>
      </c>
      <c r="CV1366" t="s">
        <v>138</v>
      </c>
      <c r="CW1366" t="s">
        <v>139</v>
      </c>
      <c r="CX1366" t="s">
        <v>1297</v>
      </c>
      <c r="CY1366" s="10">
        <v>16702860037</v>
      </c>
      <c r="CZ1366" t="s">
        <v>12771</v>
      </c>
      <c r="DA1366" t="s">
        <v>139</v>
      </c>
      <c r="DB1366" t="s">
        <v>138</v>
      </c>
      <c r="DC1366" t="s">
        <v>115</v>
      </c>
    </row>
    <row r="1367" spans="1:112" ht="14.45" customHeight="1" x14ac:dyDescent="0.25">
      <c r="A1367" t="s">
        <v>12941</v>
      </c>
      <c r="B1367" t="s">
        <v>158</v>
      </c>
      <c r="C1367" s="1">
        <v>45664</v>
      </c>
      <c r="D1367" s="1">
        <v>45708</v>
      </c>
      <c r="E1367" t="s">
        <v>114</v>
      </c>
      <c r="G1367" t="s">
        <v>115</v>
      </c>
      <c r="H1367" t="s">
        <v>115</v>
      </c>
      <c r="I1367" t="s">
        <v>115</v>
      </c>
      <c r="J1367" t="s">
        <v>7149</v>
      </c>
      <c r="K1367" t="s">
        <v>7150</v>
      </c>
      <c r="L1367" t="s">
        <v>5176</v>
      </c>
      <c r="M1367" t="s">
        <v>7151</v>
      </c>
      <c r="N1367" t="s">
        <v>128</v>
      </c>
      <c r="O1367" t="s">
        <v>120</v>
      </c>
      <c r="P1367" s="3">
        <v>96950</v>
      </c>
      <c r="Q1367" t="s">
        <v>121</v>
      </c>
      <c r="S1367" s="10">
        <v>16703236877</v>
      </c>
      <c r="U1367" t="s">
        <v>7152</v>
      </c>
      <c r="V1367">
        <v>621610</v>
      </c>
      <c r="W1367" t="s">
        <v>123</v>
      </c>
      <c r="Y1367" t="s">
        <v>1274</v>
      </c>
      <c r="Z1367" t="s">
        <v>2640</v>
      </c>
      <c r="AA1367" t="s">
        <v>276</v>
      </c>
      <c r="AB1367" t="s">
        <v>126</v>
      </c>
      <c r="AC1367" t="s">
        <v>2641</v>
      </c>
      <c r="AE1367" t="s">
        <v>2011</v>
      </c>
      <c r="AF1367" t="s">
        <v>707</v>
      </c>
      <c r="AG1367" s="3">
        <v>96931</v>
      </c>
      <c r="AH1367" t="s">
        <v>121</v>
      </c>
      <c r="AJ1367" s="10">
        <v>16716498746</v>
      </c>
      <c r="AK1367">
        <v>203</v>
      </c>
      <c r="AL1367" t="s">
        <v>2642</v>
      </c>
      <c r="BD1367" t="str">
        <f>"31-1122.00"</f>
        <v>31-1122.00</v>
      </c>
      <c r="BE1367" t="s">
        <v>6109</v>
      </c>
      <c r="BF1367" t="s">
        <v>8422</v>
      </c>
      <c r="BG1367" t="s">
        <v>6111</v>
      </c>
      <c r="BH1367">
        <v>3</v>
      </c>
      <c r="BJ1367" s="1">
        <v>45778</v>
      </c>
      <c r="BK1367" s="1">
        <v>46142</v>
      </c>
      <c r="BN1367">
        <v>40</v>
      </c>
      <c r="BO1367">
        <v>0</v>
      </c>
      <c r="BP1367">
        <v>8</v>
      </c>
      <c r="BQ1367">
        <v>8</v>
      </c>
      <c r="BR1367">
        <v>8</v>
      </c>
      <c r="BS1367">
        <v>8</v>
      </c>
      <c r="BT1367">
        <v>5</v>
      </c>
      <c r="BU1367">
        <v>3</v>
      </c>
      <c r="BV1367" t="str">
        <f>"8:30 AM"</f>
        <v>8:30 AM</v>
      </c>
      <c r="BW1367" t="str">
        <f>"5:30 PM"</f>
        <v>5:30 PM</v>
      </c>
      <c r="BX1367" t="s">
        <v>240</v>
      </c>
      <c r="BY1367">
        <v>0</v>
      </c>
      <c r="BZ1367">
        <v>12</v>
      </c>
      <c r="CA1367" t="s">
        <v>115</v>
      </c>
      <c r="CC1367" t="s">
        <v>12259</v>
      </c>
      <c r="CD1367" t="s">
        <v>5176</v>
      </c>
      <c r="CE1367" t="s">
        <v>2638</v>
      </c>
      <c r="CF1367" t="s">
        <v>128</v>
      </c>
      <c r="CG1367" t="s">
        <v>120</v>
      </c>
      <c r="CH1367" s="3">
        <v>96950</v>
      </c>
      <c r="CI1367" s="4">
        <v>11.24</v>
      </c>
      <c r="CJ1367" s="4">
        <v>11.24</v>
      </c>
      <c r="CM1367" t="s">
        <v>136</v>
      </c>
      <c r="CO1367" t="s">
        <v>137</v>
      </c>
      <c r="CQ1367" t="s">
        <v>115</v>
      </c>
      <c r="CR1367" t="s">
        <v>138</v>
      </c>
      <c r="CS1367" t="s">
        <v>139</v>
      </c>
      <c r="CT1367" t="s">
        <v>139</v>
      </c>
      <c r="CU1367" t="s">
        <v>139</v>
      </c>
      <c r="CV1367" t="s">
        <v>138</v>
      </c>
      <c r="CW1367" t="s">
        <v>139</v>
      </c>
      <c r="CX1367" t="s">
        <v>139</v>
      </c>
      <c r="CY1367" s="10">
        <v>16703236877</v>
      </c>
      <c r="CZ1367" t="s">
        <v>7154</v>
      </c>
      <c r="DA1367" t="s">
        <v>139</v>
      </c>
      <c r="DB1367" t="s">
        <v>138</v>
      </c>
      <c r="DC1367" t="s">
        <v>115</v>
      </c>
    </row>
    <row r="1368" spans="1:112" ht="14.45" customHeight="1" x14ac:dyDescent="0.25">
      <c r="A1368" t="s">
        <v>13209</v>
      </c>
      <c r="B1368" t="s">
        <v>113</v>
      </c>
      <c r="C1368" s="1">
        <v>45660</v>
      </c>
      <c r="D1368" s="1">
        <v>45708</v>
      </c>
      <c r="E1368" t="s">
        <v>210</v>
      </c>
      <c r="F1368" s="1">
        <v>45807</v>
      </c>
      <c r="G1368" t="s">
        <v>115</v>
      </c>
      <c r="H1368" t="s">
        <v>115</v>
      </c>
      <c r="I1368" t="s">
        <v>115</v>
      </c>
      <c r="J1368" t="s">
        <v>6039</v>
      </c>
      <c r="K1368" t="s">
        <v>11653</v>
      </c>
      <c r="L1368" t="s">
        <v>11654</v>
      </c>
      <c r="M1368" t="s">
        <v>2483</v>
      </c>
      <c r="N1368" t="s">
        <v>128</v>
      </c>
      <c r="O1368" t="s">
        <v>120</v>
      </c>
      <c r="P1368" s="3">
        <v>96950</v>
      </c>
      <c r="Q1368" t="s">
        <v>121</v>
      </c>
      <c r="S1368" s="10">
        <v>16702346485</v>
      </c>
      <c r="U1368" t="s">
        <v>6041</v>
      </c>
      <c r="V1368">
        <v>722513</v>
      </c>
      <c r="W1368" t="s">
        <v>123</v>
      </c>
      <c r="Y1368" t="s">
        <v>2486</v>
      </c>
      <c r="Z1368" t="s">
        <v>2487</v>
      </c>
      <c r="AA1368" t="s">
        <v>2488</v>
      </c>
      <c r="AB1368" t="s">
        <v>516</v>
      </c>
      <c r="AC1368" t="s">
        <v>11655</v>
      </c>
      <c r="AD1368" t="s">
        <v>2483</v>
      </c>
      <c r="AE1368" t="s">
        <v>128</v>
      </c>
      <c r="AF1368" t="s">
        <v>120</v>
      </c>
      <c r="AG1368" s="3">
        <v>96950</v>
      </c>
      <c r="AH1368" t="s">
        <v>121</v>
      </c>
      <c r="AJ1368" s="10">
        <v>16702346485</v>
      </c>
      <c r="AL1368" t="s">
        <v>6042</v>
      </c>
      <c r="BD1368" t="str">
        <f>"35-2011.00"</f>
        <v>35-2011.00</v>
      </c>
      <c r="BE1368" t="s">
        <v>4474</v>
      </c>
      <c r="BF1368" t="s">
        <v>11656</v>
      </c>
      <c r="BG1368" t="s">
        <v>11657</v>
      </c>
      <c r="BH1368">
        <v>1</v>
      </c>
      <c r="BJ1368" s="1">
        <v>45809</v>
      </c>
      <c r="BK1368" s="1">
        <v>46173</v>
      </c>
      <c r="BN1368">
        <v>35</v>
      </c>
      <c r="BO1368">
        <v>0</v>
      </c>
      <c r="BP1368">
        <v>5</v>
      </c>
      <c r="BQ1368">
        <v>6</v>
      </c>
      <c r="BR1368">
        <v>6</v>
      </c>
      <c r="BS1368">
        <v>6</v>
      </c>
      <c r="BT1368">
        <v>6</v>
      </c>
      <c r="BU1368">
        <v>6</v>
      </c>
      <c r="BV1368" t="str">
        <f>"11:00 AM"</f>
        <v>11:00 AM</v>
      </c>
      <c r="BW1368" t="str">
        <f>"7:00 PM"</f>
        <v>7:00 PM</v>
      </c>
      <c r="BX1368" t="s">
        <v>240</v>
      </c>
      <c r="BY1368">
        <v>0</v>
      </c>
      <c r="BZ1368">
        <v>3</v>
      </c>
      <c r="CA1368" t="s">
        <v>115</v>
      </c>
      <c r="CC1368" t="s">
        <v>11658</v>
      </c>
      <c r="CD1368" t="s">
        <v>11659</v>
      </c>
      <c r="CE1368" t="s">
        <v>2483</v>
      </c>
      <c r="CF1368" t="s">
        <v>128</v>
      </c>
      <c r="CG1368" t="s">
        <v>120</v>
      </c>
      <c r="CH1368" s="3">
        <v>96950</v>
      </c>
      <c r="CI1368" s="4">
        <v>8.85</v>
      </c>
      <c r="CJ1368" s="4">
        <v>8.85</v>
      </c>
      <c r="CK1368" s="4">
        <v>13.28</v>
      </c>
      <c r="CL1368" s="4">
        <v>13.28</v>
      </c>
      <c r="CM1368" t="s">
        <v>136</v>
      </c>
      <c r="CO1368" t="s">
        <v>137</v>
      </c>
      <c r="CQ1368" t="s">
        <v>115</v>
      </c>
      <c r="CR1368" t="s">
        <v>138</v>
      </c>
      <c r="CS1368" t="s">
        <v>139</v>
      </c>
      <c r="CT1368" t="s">
        <v>138</v>
      </c>
      <c r="CU1368" t="s">
        <v>139</v>
      </c>
      <c r="CV1368" t="s">
        <v>138</v>
      </c>
      <c r="CW1368" t="s">
        <v>139</v>
      </c>
      <c r="CX1368" t="s">
        <v>2493</v>
      </c>
      <c r="CY1368" s="10">
        <v>16702346485</v>
      </c>
      <c r="CZ1368" t="s">
        <v>6042</v>
      </c>
      <c r="DA1368" t="s">
        <v>2494</v>
      </c>
      <c r="DB1368" t="s">
        <v>138</v>
      </c>
      <c r="DC1368" t="s">
        <v>115</v>
      </c>
    </row>
    <row r="1369" spans="1:112" ht="14.45" customHeight="1" x14ac:dyDescent="0.25">
      <c r="A1369" t="s">
        <v>6596</v>
      </c>
      <c r="B1369" t="s">
        <v>142</v>
      </c>
      <c r="C1369" s="1">
        <v>45701</v>
      </c>
      <c r="D1369" s="1">
        <v>45709</v>
      </c>
      <c r="E1369" t="s">
        <v>210</v>
      </c>
      <c r="F1369" s="1">
        <v>45882</v>
      </c>
      <c r="G1369" t="s">
        <v>115</v>
      </c>
      <c r="H1369" t="s">
        <v>115</v>
      </c>
      <c r="I1369" t="s">
        <v>115</v>
      </c>
      <c r="J1369" t="s">
        <v>1718</v>
      </c>
      <c r="L1369" t="s">
        <v>1720</v>
      </c>
      <c r="N1369" t="s">
        <v>128</v>
      </c>
      <c r="O1369" t="s">
        <v>120</v>
      </c>
      <c r="P1369" s="3">
        <v>96950</v>
      </c>
      <c r="Q1369" t="s">
        <v>121</v>
      </c>
      <c r="S1369" s="10">
        <v>16702335776</v>
      </c>
      <c r="U1369" t="s">
        <v>1721</v>
      </c>
      <c r="V1369">
        <v>56179</v>
      </c>
      <c r="W1369" t="s">
        <v>123</v>
      </c>
      <c r="Y1369" t="s">
        <v>1722</v>
      </c>
      <c r="Z1369" t="s">
        <v>1723</v>
      </c>
      <c r="AA1369" t="s">
        <v>888</v>
      </c>
      <c r="AB1369" t="s">
        <v>705</v>
      </c>
      <c r="AC1369" t="s">
        <v>1720</v>
      </c>
      <c r="AE1369" t="s">
        <v>128</v>
      </c>
      <c r="AF1369" t="s">
        <v>120</v>
      </c>
      <c r="AG1369" s="3">
        <v>96950</v>
      </c>
      <c r="AH1369" t="s">
        <v>121</v>
      </c>
      <c r="AJ1369" s="10">
        <v>16702335776</v>
      </c>
      <c r="AL1369" t="s">
        <v>1727</v>
      </c>
      <c r="BD1369" t="str">
        <f>"49-9071.00"</f>
        <v>49-9071.00</v>
      </c>
      <c r="BE1369" t="s">
        <v>169</v>
      </c>
      <c r="BF1369" t="s">
        <v>1733</v>
      </c>
      <c r="BG1369" t="s">
        <v>1681</v>
      </c>
      <c r="BH1369">
        <v>5</v>
      </c>
      <c r="BJ1369" s="1">
        <v>45884</v>
      </c>
      <c r="BK1369" s="1">
        <v>46248</v>
      </c>
      <c r="BN1369">
        <v>40</v>
      </c>
      <c r="BO1369">
        <v>0</v>
      </c>
      <c r="BP1369">
        <v>8</v>
      </c>
      <c r="BQ1369">
        <v>8</v>
      </c>
      <c r="BR1369">
        <v>8</v>
      </c>
      <c r="BS1369">
        <v>8</v>
      </c>
      <c r="BT1369">
        <v>8</v>
      </c>
      <c r="BU1369">
        <v>0</v>
      </c>
      <c r="BV1369" t="str">
        <f>"8:00 AM"</f>
        <v>8:00 AM</v>
      </c>
      <c r="BW1369" t="str">
        <f>"5:00 PM"</f>
        <v>5:00 PM</v>
      </c>
      <c r="BX1369" t="s">
        <v>133</v>
      </c>
      <c r="BY1369">
        <v>0</v>
      </c>
      <c r="BZ1369">
        <v>24</v>
      </c>
      <c r="CA1369" t="s">
        <v>115</v>
      </c>
      <c r="CC1369" t="s">
        <v>224</v>
      </c>
      <c r="CD1369" t="s">
        <v>1448</v>
      </c>
      <c r="CF1369" t="s">
        <v>128</v>
      </c>
      <c r="CG1369" t="s">
        <v>120</v>
      </c>
      <c r="CH1369" s="3">
        <v>96950</v>
      </c>
      <c r="CI1369" s="4">
        <v>9.75</v>
      </c>
      <c r="CJ1369" s="4">
        <v>9.75</v>
      </c>
      <c r="CK1369" s="4">
        <v>14.63</v>
      </c>
      <c r="CL1369" s="4">
        <v>14.63</v>
      </c>
      <c r="CM1369" t="s">
        <v>136</v>
      </c>
      <c r="CN1369" t="s">
        <v>139</v>
      </c>
      <c r="CO1369" t="s">
        <v>137</v>
      </c>
      <c r="CQ1369" t="s">
        <v>115</v>
      </c>
      <c r="CR1369" t="s">
        <v>138</v>
      </c>
      <c r="CS1369" t="s">
        <v>139</v>
      </c>
      <c r="CT1369" t="s">
        <v>138</v>
      </c>
      <c r="CU1369" t="s">
        <v>139</v>
      </c>
      <c r="CV1369" t="s">
        <v>138</v>
      </c>
      <c r="CW1369" t="s">
        <v>139</v>
      </c>
      <c r="CX1369" t="s">
        <v>139</v>
      </c>
      <c r="CY1369" s="10">
        <v>16702335776</v>
      </c>
      <c r="CZ1369" t="s">
        <v>1727</v>
      </c>
      <c r="DA1369" t="s">
        <v>139</v>
      </c>
      <c r="DB1369" t="s">
        <v>138</v>
      </c>
      <c r="DC1369" t="s">
        <v>115</v>
      </c>
    </row>
    <row r="1370" spans="1:112" ht="14.45" customHeight="1" x14ac:dyDescent="0.25">
      <c r="A1370" t="s">
        <v>9112</v>
      </c>
      <c r="B1370" t="s">
        <v>142</v>
      </c>
      <c r="C1370" s="1">
        <v>45701</v>
      </c>
      <c r="D1370" s="1">
        <v>45709</v>
      </c>
      <c r="E1370" t="s">
        <v>210</v>
      </c>
      <c r="F1370" s="1">
        <v>45929</v>
      </c>
      <c r="G1370" t="s">
        <v>138</v>
      </c>
      <c r="H1370" t="s">
        <v>115</v>
      </c>
      <c r="I1370" t="s">
        <v>115</v>
      </c>
      <c r="J1370" t="s">
        <v>423</v>
      </c>
      <c r="L1370" t="s">
        <v>424</v>
      </c>
      <c r="N1370" t="s">
        <v>128</v>
      </c>
      <c r="O1370" t="s">
        <v>120</v>
      </c>
      <c r="P1370" s="3">
        <v>96950</v>
      </c>
      <c r="Q1370" t="s">
        <v>121</v>
      </c>
      <c r="S1370" s="10">
        <v>16709894888</v>
      </c>
      <c r="U1370" t="s">
        <v>425</v>
      </c>
      <c r="V1370">
        <v>561710</v>
      </c>
      <c r="W1370" t="s">
        <v>123</v>
      </c>
      <c r="Y1370" t="s">
        <v>6674</v>
      </c>
      <c r="Z1370" t="s">
        <v>6675</v>
      </c>
      <c r="AB1370" t="s">
        <v>658</v>
      </c>
      <c r="AC1370" t="s">
        <v>424</v>
      </c>
      <c r="AE1370" t="s">
        <v>128</v>
      </c>
      <c r="AF1370" t="s">
        <v>120</v>
      </c>
      <c r="AG1370" s="3">
        <v>96950</v>
      </c>
      <c r="AH1370" t="s">
        <v>121</v>
      </c>
      <c r="AJ1370" s="10">
        <v>16709894888</v>
      </c>
      <c r="AL1370" t="s">
        <v>430</v>
      </c>
      <c r="BD1370" t="str">
        <f>"43-3031.00"</f>
        <v>43-3031.00</v>
      </c>
      <c r="BE1370" t="s">
        <v>387</v>
      </c>
      <c r="BF1370" t="s">
        <v>9113</v>
      </c>
      <c r="BG1370" t="s">
        <v>3778</v>
      </c>
      <c r="BH1370">
        <v>8</v>
      </c>
      <c r="BJ1370" s="1">
        <v>45931</v>
      </c>
      <c r="BK1370" s="1">
        <v>47026</v>
      </c>
      <c r="BN1370">
        <v>35</v>
      </c>
      <c r="BO1370">
        <v>0</v>
      </c>
      <c r="BP1370">
        <v>7</v>
      </c>
      <c r="BQ1370">
        <v>7</v>
      </c>
      <c r="BR1370">
        <v>7</v>
      </c>
      <c r="BS1370">
        <v>7</v>
      </c>
      <c r="BT1370">
        <v>7</v>
      </c>
      <c r="BU1370">
        <v>0</v>
      </c>
      <c r="BV1370" t="str">
        <f>"8:30 AM"</f>
        <v>8:30 AM</v>
      </c>
      <c r="BW1370" t="str">
        <f>"4:30 PM"</f>
        <v>4:30 PM</v>
      </c>
      <c r="BX1370" t="s">
        <v>133</v>
      </c>
      <c r="BY1370">
        <v>0</v>
      </c>
      <c r="BZ1370">
        <v>24</v>
      </c>
      <c r="CA1370" t="s">
        <v>115</v>
      </c>
      <c r="CC1370" s="2" t="s">
        <v>9114</v>
      </c>
      <c r="CD1370" t="s">
        <v>434</v>
      </c>
      <c r="CF1370" t="s">
        <v>128</v>
      </c>
      <c r="CG1370" t="s">
        <v>120</v>
      </c>
      <c r="CH1370" s="3">
        <v>96950</v>
      </c>
      <c r="CI1370" s="4">
        <v>12.28</v>
      </c>
      <c r="CJ1370" s="4">
        <v>12.28</v>
      </c>
      <c r="CK1370" s="4">
        <v>0</v>
      </c>
      <c r="CL1370" s="4">
        <v>0</v>
      </c>
      <c r="CM1370" t="s">
        <v>136</v>
      </c>
      <c r="CO1370" t="s">
        <v>137</v>
      </c>
      <c r="CQ1370" t="s">
        <v>115</v>
      </c>
      <c r="CR1370" t="s">
        <v>138</v>
      </c>
      <c r="CS1370" t="s">
        <v>139</v>
      </c>
      <c r="CT1370" t="s">
        <v>139</v>
      </c>
      <c r="CU1370" t="s">
        <v>139</v>
      </c>
      <c r="CV1370" t="s">
        <v>138</v>
      </c>
      <c r="CW1370" t="s">
        <v>139</v>
      </c>
      <c r="CX1370" t="s">
        <v>3208</v>
      </c>
      <c r="CY1370" s="10">
        <v>16709894888</v>
      </c>
      <c r="CZ1370" t="s">
        <v>430</v>
      </c>
      <c r="DA1370" t="s">
        <v>139</v>
      </c>
      <c r="DB1370" t="s">
        <v>138</v>
      </c>
      <c r="DC1370" t="s">
        <v>115</v>
      </c>
    </row>
    <row r="1371" spans="1:112" ht="14.45" customHeight="1" x14ac:dyDescent="0.25">
      <c r="A1371" t="s">
        <v>11726</v>
      </c>
      <c r="B1371" t="s">
        <v>248</v>
      </c>
      <c r="C1371" s="1">
        <v>45665</v>
      </c>
      <c r="D1371" s="1">
        <v>45709</v>
      </c>
      <c r="E1371" t="s">
        <v>114</v>
      </c>
      <c r="G1371" t="s">
        <v>115</v>
      </c>
      <c r="H1371" t="s">
        <v>115</v>
      </c>
      <c r="I1371" t="s">
        <v>115</v>
      </c>
      <c r="J1371" t="s">
        <v>6450</v>
      </c>
      <c r="L1371" t="s">
        <v>6451</v>
      </c>
      <c r="M1371" t="s">
        <v>6452</v>
      </c>
      <c r="N1371" t="s">
        <v>128</v>
      </c>
      <c r="O1371" t="s">
        <v>120</v>
      </c>
      <c r="P1371" s="3">
        <v>96950</v>
      </c>
      <c r="Q1371" t="s">
        <v>121</v>
      </c>
      <c r="S1371" s="10">
        <v>16702345670</v>
      </c>
      <c r="U1371" t="s">
        <v>6453</v>
      </c>
      <c r="V1371">
        <v>541330</v>
      </c>
      <c r="W1371" t="s">
        <v>123</v>
      </c>
      <c r="Y1371" t="s">
        <v>6454</v>
      </c>
      <c r="Z1371" t="s">
        <v>6455</v>
      </c>
      <c r="AB1371" t="s">
        <v>705</v>
      </c>
      <c r="AC1371" t="s">
        <v>6451</v>
      </c>
      <c r="AD1371" t="s">
        <v>6452</v>
      </c>
      <c r="AE1371" t="s">
        <v>128</v>
      </c>
      <c r="AF1371" t="s">
        <v>120</v>
      </c>
      <c r="AG1371" s="3">
        <v>96950</v>
      </c>
      <c r="AH1371" t="s">
        <v>121</v>
      </c>
      <c r="AJ1371" s="10">
        <v>16702345670</v>
      </c>
      <c r="AL1371" t="s">
        <v>6456</v>
      </c>
      <c r="BD1371" t="str">
        <f>"49-9071.00"</f>
        <v>49-9071.00</v>
      </c>
      <c r="BE1371" t="s">
        <v>169</v>
      </c>
      <c r="BF1371" t="s">
        <v>6457</v>
      </c>
      <c r="BG1371" t="s">
        <v>1681</v>
      </c>
      <c r="BH1371">
        <v>4</v>
      </c>
      <c r="BI1371">
        <v>4</v>
      </c>
      <c r="BJ1371" s="1">
        <v>45731</v>
      </c>
      <c r="BK1371" s="1">
        <v>46095</v>
      </c>
      <c r="BL1371" s="1">
        <v>45731</v>
      </c>
      <c r="BM1371" s="1">
        <v>46095</v>
      </c>
      <c r="BN1371">
        <v>40</v>
      </c>
      <c r="BO1371">
        <v>0</v>
      </c>
      <c r="BP1371">
        <v>8</v>
      </c>
      <c r="BQ1371">
        <v>8</v>
      </c>
      <c r="BR1371">
        <v>8</v>
      </c>
      <c r="BS1371">
        <v>8</v>
      </c>
      <c r="BT1371">
        <v>8</v>
      </c>
      <c r="BU1371">
        <v>0</v>
      </c>
      <c r="BV1371" t="str">
        <f>"8:00 AM"</f>
        <v>8:00 AM</v>
      </c>
      <c r="BW1371" t="str">
        <f>"5:00 PM"</f>
        <v>5:00 PM</v>
      </c>
      <c r="BX1371" t="s">
        <v>133</v>
      </c>
      <c r="BY1371">
        <v>0</v>
      </c>
      <c r="BZ1371">
        <v>24</v>
      </c>
      <c r="CA1371" t="s">
        <v>115</v>
      </c>
      <c r="CC1371" t="s">
        <v>224</v>
      </c>
      <c r="CD1371" t="s">
        <v>6458</v>
      </c>
      <c r="CF1371" t="s">
        <v>128</v>
      </c>
      <c r="CG1371" t="s">
        <v>120</v>
      </c>
      <c r="CH1371" s="3">
        <v>96950</v>
      </c>
      <c r="CI1371" s="4">
        <v>9.75</v>
      </c>
      <c r="CJ1371" s="4">
        <v>9.75</v>
      </c>
      <c r="CK1371" s="4">
        <v>14.63</v>
      </c>
      <c r="CL1371" s="4">
        <v>14.63</v>
      </c>
      <c r="CM1371" t="s">
        <v>136</v>
      </c>
      <c r="CN1371" t="s">
        <v>139</v>
      </c>
      <c r="CO1371" t="s">
        <v>137</v>
      </c>
      <c r="CQ1371" t="s">
        <v>115</v>
      </c>
      <c r="CR1371" t="s">
        <v>138</v>
      </c>
      <c r="CS1371" t="s">
        <v>139</v>
      </c>
      <c r="CT1371" t="s">
        <v>138</v>
      </c>
      <c r="CU1371" t="s">
        <v>139</v>
      </c>
      <c r="CV1371" t="s">
        <v>138</v>
      </c>
      <c r="CW1371" t="s">
        <v>139</v>
      </c>
      <c r="CX1371" t="s">
        <v>139</v>
      </c>
      <c r="CY1371" s="10">
        <v>16702345670</v>
      </c>
      <c r="CZ1371" t="s">
        <v>6459</v>
      </c>
      <c r="DA1371" t="s">
        <v>139</v>
      </c>
      <c r="DB1371" t="s">
        <v>138</v>
      </c>
      <c r="DC1371" t="s">
        <v>115</v>
      </c>
    </row>
    <row r="1372" spans="1:112" ht="14.45" customHeight="1" x14ac:dyDescent="0.25">
      <c r="A1372" t="s">
        <v>13208</v>
      </c>
      <c r="B1372" t="s">
        <v>248</v>
      </c>
      <c r="C1372" s="1">
        <v>45671</v>
      </c>
      <c r="D1372" s="1">
        <v>45709</v>
      </c>
      <c r="E1372" t="s">
        <v>114</v>
      </c>
      <c r="G1372" t="s">
        <v>115</v>
      </c>
      <c r="H1372" t="s">
        <v>115</v>
      </c>
      <c r="I1372" t="s">
        <v>115</v>
      </c>
      <c r="J1372" t="s">
        <v>5569</v>
      </c>
      <c r="K1372" t="s">
        <v>5570</v>
      </c>
      <c r="L1372" t="s">
        <v>5571</v>
      </c>
      <c r="M1372" t="s">
        <v>2519</v>
      </c>
      <c r="N1372" t="s">
        <v>128</v>
      </c>
      <c r="O1372" t="s">
        <v>120</v>
      </c>
      <c r="P1372" s="3">
        <v>96950</v>
      </c>
      <c r="Q1372" t="s">
        <v>1652</v>
      </c>
      <c r="R1372" t="s">
        <v>120</v>
      </c>
      <c r="S1372" s="10">
        <v>16702880373</v>
      </c>
      <c r="U1372" t="s">
        <v>5572</v>
      </c>
      <c r="V1372">
        <v>811490</v>
      </c>
      <c r="W1372" t="s">
        <v>123</v>
      </c>
      <c r="Y1372" t="s">
        <v>2521</v>
      </c>
      <c r="Z1372" t="s">
        <v>2522</v>
      </c>
      <c r="AA1372" t="s">
        <v>5573</v>
      </c>
      <c r="AB1372" t="s">
        <v>126</v>
      </c>
      <c r="AC1372" t="s">
        <v>5571</v>
      </c>
      <c r="AD1372" t="s">
        <v>2519</v>
      </c>
      <c r="AE1372" t="s">
        <v>128</v>
      </c>
      <c r="AF1372" t="s">
        <v>120</v>
      </c>
      <c r="AG1372" s="3">
        <v>96950</v>
      </c>
      <c r="AH1372" t="s">
        <v>121</v>
      </c>
      <c r="AI1372" t="s">
        <v>128</v>
      </c>
      <c r="AJ1372" s="10">
        <v>16702880373</v>
      </c>
      <c r="AL1372" t="s">
        <v>5574</v>
      </c>
      <c r="BD1372" t="str">
        <f>"51-6052.00"</f>
        <v>51-6052.00</v>
      </c>
      <c r="BE1372" t="s">
        <v>3323</v>
      </c>
      <c r="BF1372" t="s">
        <v>5575</v>
      </c>
      <c r="BG1372" t="s">
        <v>5576</v>
      </c>
      <c r="BH1372">
        <v>3</v>
      </c>
      <c r="BI1372">
        <v>3</v>
      </c>
      <c r="BJ1372" s="1">
        <v>45703</v>
      </c>
      <c r="BK1372" s="1">
        <v>46067</v>
      </c>
      <c r="BL1372" s="1">
        <v>45709</v>
      </c>
      <c r="BM1372" s="1">
        <v>46067</v>
      </c>
      <c r="BN1372">
        <v>35</v>
      </c>
      <c r="BO1372">
        <v>0</v>
      </c>
      <c r="BP1372">
        <v>7</v>
      </c>
      <c r="BQ1372">
        <v>7</v>
      </c>
      <c r="BR1372">
        <v>7</v>
      </c>
      <c r="BS1372">
        <v>7</v>
      </c>
      <c r="BT1372">
        <v>7</v>
      </c>
      <c r="BU1372">
        <v>0</v>
      </c>
      <c r="BV1372" t="str">
        <f>"9:00 AM"</f>
        <v>9:00 AM</v>
      </c>
      <c r="BW1372" t="str">
        <f>"5:00 PM"</f>
        <v>5:00 PM</v>
      </c>
      <c r="BX1372" t="s">
        <v>240</v>
      </c>
      <c r="BY1372">
        <v>0</v>
      </c>
      <c r="BZ1372">
        <v>12</v>
      </c>
      <c r="CA1372" t="s">
        <v>115</v>
      </c>
      <c r="CC1372" t="s">
        <v>5577</v>
      </c>
      <c r="CD1372" t="s">
        <v>5578</v>
      </c>
      <c r="CE1372" t="s">
        <v>2519</v>
      </c>
      <c r="CF1372" t="s">
        <v>128</v>
      </c>
      <c r="CG1372" t="s">
        <v>120</v>
      </c>
      <c r="CH1372" s="3">
        <v>96950</v>
      </c>
      <c r="CI1372" s="4">
        <v>8.08</v>
      </c>
      <c r="CJ1372" s="4">
        <v>8.08</v>
      </c>
      <c r="CK1372" s="4">
        <v>12.12</v>
      </c>
      <c r="CL1372" s="4">
        <v>12.12</v>
      </c>
      <c r="CM1372" t="s">
        <v>136</v>
      </c>
      <c r="CN1372" t="s">
        <v>224</v>
      </c>
      <c r="CO1372" t="s">
        <v>137</v>
      </c>
      <c r="CQ1372" t="s">
        <v>115</v>
      </c>
      <c r="CR1372" t="s">
        <v>138</v>
      </c>
      <c r="CS1372" t="s">
        <v>139</v>
      </c>
      <c r="CT1372" t="s">
        <v>138</v>
      </c>
      <c r="CU1372" t="s">
        <v>139</v>
      </c>
      <c r="CV1372" t="s">
        <v>138</v>
      </c>
      <c r="CW1372" t="s">
        <v>139</v>
      </c>
      <c r="CX1372" t="s">
        <v>2528</v>
      </c>
      <c r="CY1372" s="10">
        <v>16702880373</v>
      </c>
      <c r="CZ1372" t="s">
        <v>5574</v>
      </c>
      <c r="DA1372" t="s">
        <v>139</v>
      </c>
      <c r="DB1372" t="s">
        <v>138</v>
      </c>
      <c r="DC1372" t="s">
        <v>115</v>
      </c>
    </row>
    <row r="1373" spans="1:112" ht="14.45" customHeight="1" x14ac:dyDescent="0.25">
      <c r="A1373" t="s">
        <v>13419</v>
      </c>
      <c r="B1373" t="s">
        <v>142</v>
      </c>
      <c r="C1373" s="1">
        <v>45701</v>
      </c>
      <c r="D1373" s="1">
        <v>45709</v>
      </c>
      <c r="E1373" t="s">
        <v>210</v>
      </c>
      <c r="F1373" s="1">
        <v>45929</v>
      </c>
      <c r="G1373" t="s">
        <v>138</v>
      </c>
      <c r="H1373" t="s">
        <v>115</v>
      </c>
      <c r="I1373" t="s">
        <v>115</v>
      </c>
      <c r="J1373" t="s">
        <v>423</v>
      </c>
      <c r="L1373" t="s">
        <v>424</v>
      </c>
      <c r="N1373" t="s">
        <v>128</v>
      </c>
      <c r="O1373" t="s">
        <v>120</v>
      </c>
      <c r="P1373" s="3">
        <v>96950</v>
      </c>
      <c r="Q1373" t="s">
        <v>121</v>
      </c>
      <c r="S1373" s="10">
        <v>16709894888</v>
      </c>
      <c r="U1373" t="s">
        <v>425</v>
      </c>
      <c r="V1373">
        <v>561710</v>
      </c>
      <c r="W1373" t="s">
        <v>123</v>
      </c>
      <c r="Y1373" t="s">
        <v>426</v>
      </c>
      <c r="Z1373" t="s">
        <v>427</v>
      </c>
      <c r="AB1373" t="s">
        <v>428</v>
      </c>
      <c r="AC1373" t="s">
        <v>429</v>
      </c>
      <c r="AE1373" t="s">
        <v>119</v>
      </c>
      <c r="AF1373" t="s">
        <v>120</v>
      </c>
      <c r="AG1373" s="3">
        <v>96950</v>
      </c>
      <c r="AH1373" t="s">
        <v>121</v>
      </c>
      <c r="AJ1373" s="10">
        <v>16709894888</v>
      </c>
      <c r="AL1373" t="s">
        <v>430</v>
      </c>
      <c r="BD1373" t="str">
        <f>"37-2021.00"</f>
        <v>37-2021.00</v>
      </c>
      <c r="BE1373" t="s">
        <v>431</v>
      </c>
      <c r="BF1373" t="s">
        <v>432</v>
      </c>
      <c r="BG1373" t="s">
        <v>433</v>
      </c>
      <c r="BH1373">
        <v>12</v>
      </c>
      <c r="BJ1373" s="1">
        <v>45931</v>
      </c>
      <c r="BK1373" s="1">
        <v>47026</v>
      </c>
      <c r="BN1373">
        <v>35</v>
      </c>
      <c r="BO1373">
        <v>0</v>
      </c>
      <c r="BP1373">
        <v>7</v>
      </c>
      <c r="BQ1373">
        <v>7</v>
      </c>
      <c r="BR1373">
        <v>7</v>
      </c>
      <c r="BS1373">
        <v>7</v>
      </c>
      <c r="BT1373">
        <v>7</v>
      </c>
      <c r="BU1373">
        <v>0</v>
      </c>
      <c r="BV1373" t="str">
        <f>"8:30 AM"</f>
        <v>8:30 AM</v>
      </c>
      <c r="BW1373" t="str">
        <f>"4:30 PM"</f>
        <v>4:30 PM</v>
      </c>
      <c r="BX1373" t="s">
        <v>240</v>
      </c>
      <c r="BY1373">
        <v>0</v>
      </c>
      <c r="BZ1373">
        <v>12</v>
      </c>
      <c r="CA1373" t="s">
        <v>115</v>
      </c>
      <c r="CC1373" s="2" t="s">
        <v>3207</v>
      </c>
      <c r="CD1373" t="s">
        <v>434</v>
      </c>
      <c r="CF1373" t="s">
        <v>128</v>
      </c>
      <c r="CG1373" t="s">
        <v>120</v>
      </c>
      <c r="CH1373" s="3">
        <v>96950</v>
      </c>
      <c r="CI1373" s="4">
        <v>8.2899999999999991</v>
      </c>
      <c r="CJ1373" s="4">
        <v>8.2899999999999991</v>
      </c>
      <c r="CK1373" s="4">
        <v>0</v>
      </c>
      <c r="CL1373" s="4">
        <v>0</v>
      </c>
      <c r="CM1373" t="s">
        <v>136</v>
      </c>
      <c r="CO1373" t="s">
        <v>137</v>
      </c>
      <c r="CQ1373" t="s">
        <v>115</v>
      </c>
      <c r="CR1373" t="s">
        <v>138</v>
      </c>
      <c r="CS1373" t="s">
        <v>138</v>
      </c>
      <c r="CT1373" t="s">
        <v>139</v>
      </c>
      <c r="CU1373" t="s">
        <v>139</v>
      </c>
      <c r="CV1373" t="s">
        <v>138</v>
      </c>
      <c r="CW1373" t="s">
        <v>139</v>
      </c>
      <c r="CX1373" t="s">
        <v>3208</v>
      </c>
      <c r="CY1373" s="10">
        <v>16704880667</v>
      </c>
      <c r="CZ1373" t="s">
        <v>430</v>
      </c>
      <c r="DA1373" t="s">
        <v>139</v>
      </c>
      <c r="DB1373" t="s">
        <v>138</v>
      </c>
      <c r="DC1373" t="s">
        <v>115</v>
      </c>
    </row>
    <row r="1374" spans="1:112" ht="14.45" customHeight="1" x14ac:dyDescent="0.25">
      <c r="A1374" t="s">
        <v>13874</v>
      </c>
      <c r="B1374" t="s">
        <v>248</v>
      </c>
      <c r="C1374" s="1">
        <v>45676</v>
      </c>
      <c r="D1374" s="1">
        <v>45709</v>
      </c>
      <c r="E1374" t="s">
        <v>210</v>
      </c>
      <c r="F1374" s="1">
        <v>45837</v>
      </c>
      <c r="G1374" t="s">
        <v>115</v>
      </c>
      <c r="H1374" t="s">
        <v>115</v>
      </c>
      <c r="I1374" t="s">
        <v>115</v>
      </c>
      <c r="J1374" t="s">
        <v>7184</v>
      </c>
      <c r="K1374" t="s">
        <v>7185</v>
      </c>
      <c r="L1374" t="s">
        <v>7186</v>
      </c>
      <c r="M1374" t="s">
        <v>7187</v>
      </c>
      <c r="N1374" t="s">
        <v>128</v>
      </c>
      <c r="O1374" t="s">
        <v>120</v>
      </c>
      <c r="P1374" s="3">
        <v>96950</v>
      </c>
      <c r="Q1374" t="s">
        <v>121</v>
      </c>
      <c r="S1374" s="10">
        <v>16702350064</v>
      </c>
      <c r="U1374" t="s">
        <v>7188</v>
      </c>
      <c r="V1374">
        <v>23622</v>
      </c>
      <c r="W1374" t="s">
        <v>123</v>
      </c>
      <c r="Y1374" t="s">
        <v>7189</v>
      </c>
      <c r="Z1374" t="s">
        <v>7190</v>
      </c>
      <c r="AA1374" t="s">
        <v>1533</v>
      </c>
      <c r="AB1374" t="s">
        <v>658</v>
      </c>
      <c r="AC1374" t="s">
        <v>7186</v>
      </c>
      <c r="AD1374" t="s">
        <v>7187</v>
      </c>
      <c r="AE1374" t="s">
        <v>128</v>
      </c>
      <c r="AF1374" t="s">
        <v>120</v>
      </c>
      <c r="AG1374" s="3">
        <v>96950</v>
      </c>
      <c r="AH1374" t="s">
        <v>121</v>
      </c>
      <c r="AJ1374" s="10">
        <v>16702350064</v>
      </c>
      <c r="AL1374" t="s">
        <v>7191</v>
      </c>
      <c r="BD1374" t="str">
        <f>"49-9071.00"</f>
        <v>49-9071.00</v>
      </c>
      <c r="BE1374" t="s">
        <v>169</v>
      </c>
      <c r="BF1374" t="s">
        <v>7192</v>
      </c>
      <c r="BG1374" t="s">
        <v>7193</v>
      </c>
      <c r="BH1374">
        <v>2</v>
      </c>
      <c r="BI1374">
        <v>2</v>
      </c>
      <c r="BJ1374" s="1">
        <v>45839</v>
      </c>
      <c r="BK1374" s="1">
        <v>46203</v>
      </c>
      <c r="BL1374" s="1">
        <v>45839</v>
      </c>
      <c r="BM1374" s="1">
        <v>46203</v>
      </c>
      <c r="BN1374">
        <v>35</v>
      </c>
      <c r="BO1374">
        <v>0</v>
      </c>
      <c r="BP1374">
        <v>7</v>
      </c>
      <c r="BQ1374">
        <v>7</v>
      </c>
      <c r="BR1374">
        <v>7</v>
      </c>
      <c r="BS1374">
        <v>7</v>
      </c>
      <c r="BT1374">
        <v>7</v>
      </c>
      <c r="BU1374">
        <v>0</v>
      </c>
      <c r="BV1374" t="str">
        <f t="shared" ref="BV1374:BV1381" si="25">"8:00 AM"</f>
        <v>8:00 AM</v>
      </c>
      <c r="BW1374" t="str">
        <f>"4:00 PM"</f>
        <v>4:00 PM</v>
      </c>
      <c r="BX1374" t="s">
        <v>133</v>
      </c>
      <c r="BY1374">
        <v>0</v>
      </c>
      <c r="BZ1374">
        <v>24</v>
      </c>
      <c r="CA1374" t="s">
        <v>115</v>
      </c>
      <c r="CC1374" s="2" t="s">
        <v>11323</v>
      </c>
      <c r="CD1374" t="s">
        <v>7187</v>
      </c>
      <c r="CF1374" t="s">
        <v>128</v>
      </c>
      <c r="CG1374" t="s">
        <v>120</v>
      </c>
      <c r="CH1374" s="3">
        <v>96950</v>
      </c>
      <c r="CI1374" s="4">
        <v>9.75</v>
      </c>
      <c r="CJ1374" s="4">
        <v>9.75</v>
      </c>
      <c r="CK1374" s="4">
        <v>14.63</v>
      </c>
      <c r="CL1374" s="4">
        <v>14.63</v>
      </c>
      <c r="CM1374" t="s">
        <v>136</v>
      </c>
      <c r="CN1374" t="s">
        <v>139</v>
      </c>
      <c r="CO1374" t="s">
        <v>173</v>
      </c>
      <c r="CQ1374" t="s">
        <v>115</v>
      </c>
      <c r="CR1374" t="s">
        <v>138</v>
      </c>
      <c r="CS1374" t="s">
        <v>139</v>
      </c>
      <c r="CT1374" t="s">
        <v>138</v>
      </c>
      <c r="CU1374" t="s">
        <v>139</v>
      </c>
      <c r="CV1374" t="s">
        <v>138</v>
      </c>
      <c r="CW1374" t="s">
        <v>139</v>
      </c>
      <c r="CX1374" t="s">
        <v>13875</v>
      </c>
      <c r="CY1374" s="10">
        <v>16702350064</v>
      </c>
      <c r="CZ1374" t="s">
        <v>7191</v>
      </c>
      <c r="DA1374" t="s">
        <v>139</v>
      </c>
      <c r="DB1374" t="s">
        <v>138</v>
      </c>
      <c r="DC1374" t="s">
        <v>115</v>
      </c>
    </row>
    <row r="1375" spans="1:112" ht="14.45" customHeight="1" x14ac:dyDescent="0.25">
      <c r="A1375" t="s">
        <v>3250</v>
      </c>
      <c r="B1375" t="s">
        <v>248</v>
      </c>
      <c r="C1375" s="1">
        <v>45670</v>
      </c>
      <c r="D1375" s="1">
        <v>45712</v>
      </c>
      <c r="E1375" t="s">
        <v>114</v>
      </c>
      <c r="G1375" t="s">
        <v>115</v>
      </c>
      <c r="H1375" t="s">
        <v>115</v>
      </c>
      <c r="I1375" t="s">
        <v>115</v>
      </c>
      <c r="J1375" t="s">
        <v>3251</v>
      </c>
      <c r="L1375" t="s">
        <v>3252</v>
      </c>
      <c r="M1375" t="s">
        <v>3253</v>
      </c>
      <c r="N1375" t="s">
        <v>128</v>
      </c>
      <c r="O1375" t="s">
        <v>120</v>
      </c>
      <c r="P1375" s="3">
        <v>96950</v>
      </c>
      <c r="Q1375" t="s">
        <v>121</v>
      </c>
      <c r="S1375" s="10">
        <v>16702346617</v>
      </c>
      <c r="U1375" t="s">
        <v>3254</v>
      </c>
      <c r="V1375">
        <v>488510</v>
      </c>
      <c r="W1375" t="s">
        <v>123</v>
      </c>
      <c r="Y1375" t="s">
        <v>3255</v>
      </c>
      <c r="Z1375" t="s">
        <v>3256</v>
      </c>
      <c r="AA1375" t="s">
        <v>819</v>
      </c>
      <c r="AB1375" t="s">
        <v>295</v>
      </c>
      <c r="AC1375" t="s">
        <v>3252</v>
      </c>
      <c r="AD1375" t="s">
        <v>3253</v>
      </c>
      <c r="AE1375" t="s">
        <v>128</v>
      </c>
      <c r="AF1375" t="s">
        <v>120</v>
      </c>
      <c r="AG1375" s="3">
        <v>96950</v>
      </c>
      <c r="AH1375" t="s">
        <v>121</v>
      </c>
      <c r="AJ1375" s="10">
        <v>16702346617</v>
      </c>
      <c r="AL1375" t="s">
        <v>3257</v>
      </c>
      <c r="BD1375" t="str">
        <f>"49-9071.00"</f>
        <v>49-9071.00</v>
      </c>
      <c r="BE1375" t="s">
        <v>169</v>
      </c>
      <c r="BF1375" t="s">
        <v>3258</v>
      </c>
      <c r="BG1375" t="s">
        <v>169</v>
      </c>
      <c r="BH1375">
        <v>2</v>
      </c>
      <c r="BI1375">
        <v>2</v>
      </c>
      <c r="BJ1375" s="1">
        <v>45778</v>
      </c>
      <c r="BK1375" s="1">
        <v>46142</v>
      </c>
      <c r="BL1375" s="1">
        <v>45778</v>
      </c>
      <c r="BM1375" s="1">
        <v>46142</v>
      </c>
      <c r="BN1375">
        <v>35</v>
      </c>
      <c r="BO1375">
        <v>0</v>
      </c>
      <c r="BP1375">
        <v>7</v>
      </c>
      <c r="BQ1375">
        <v>7</v>
      </c>
      <c r="BR1375">
        <v>7</v>
      </c>
      <c r="BS1375">
        <v>7</v>
      </c>
      <c r="BT1375">
        <v>7</v>
      </c>
      <c r="BU1375">
        <v>0</v>
      </c>
      <c r="BV1375" t="str">
        <f t="shared" si="25"/>
        <v>8:00 AM</v>
      </c>
      <c r="BW1375" t="str">
        <f t="shared" ref="BW1375:BW1381" si="26">"5:00 PM"</f>
        <v>5:00 PM</v>
      </c>
      <c r="BX1375" t="s">
        <v>240</v>
      </c>
      <c r="BY1375">
        <v>0</v>
      </c>
      <c r="BZ1375">
        <v>12</v>
      </c>
      <c r="CA1375" t="s">
        <v>115</v>
      </c>
      <c r="CC1375" t="s">
        <v>3259</v>
      </c>
      <c r="CD1375" t="s">
        <v>3253</v>
      </c>
      <c r="CF1375" t="s">
        <v>128</v>
      </c>
      <c r="CG1375" t="s">
        <v>120</v>
      </c>
      <c r="CH1375" s="3">
        <v>96950</v>
      </c>
      <c r="CI1375" s="4">
        <v>9.75</v>
      </c>
      <c r="CJ1375" s="4">
        <v>9.75</v>
      </c>
      <c r="CK1375" s="4">
        <v>14.63</v>
      </c>
      <c r="CL1375" s="4">
        <v>14.63</v>
      </c>
      <c r="CM1375" t="s">
        <v>136</v>
      </c>
      <c r="CN1375" t="s">
        <v>3260</v>
      </c>
      <c r="CO1375" t="s">
        <v>137</v>
      </c>
      <c r="CQ1375" t="s">
        <v>138</v>
      </c>
      <c r="CR1375" t="s">
        <v>138</v>
      </c>
      <c r="CS1375" t="s">
        <v>139</v>
      </c>
      <c r="CT1375" t="s">
        <v>138</v>
      </c>
      <c r="CU1375" t="s">
        <v>139</v>
      </c>
      <c r="CV1375" t="s">
        <v>138</v>
      </c>
      <c r="CW1375" t="s">
        <v>139</v>
      </c>
      <c r="CX1375" t="s">
        <v>348</v>
      </c>
      <c r="CY1375" s="10">
        <v>16702346617</v>
      </c>
      <c r="CZ1375" t="s">
        <v>3257</v>
      </c>
      <c r="DA1375" t="s">
        <v>331</v>
      </c>
      <c r="DB1375" t="s">
        <v>138</v>
      </c>
      <c r="DC1375" t="s">
        <v>115</v>
      </c>
    </row>
    <row r="1376" spans="1:112" ht="14.45" customHeight="1" x14ac:dyDescent="0.25">
      <c r="A1376" t="s">
        <v>4348</v>
      </c>
      <c r="B1376" t="s">
        <v>113</v>
      </c>
      <c r="C1376" s="1">
        <v>45642</v>
      </c>
      <c r="D1376" s="1">
        <v>45712</v>
      </c>
      <c r="E1376" t="s">
        <v>114</v>
      </c>
      <c r="G1376" t="s">
        <v>138</v>
      </c>
      <c r="H1376" t="s">
        <v>115</v>
      </c>
      <c r="I1376" t="s">
        <v>115</v>
      </c>
      <c r="J1376" t="s">
        <v>915</v>
      </c>
      <c r="L1376" t="s">
        <v>916</v>
      </c>
      <c r="M1376" t="s">
        <v>917</v>
      </c>
      <c r="N1376" t="s">
        <v>119</v>
      </c>
      <c r="O1376" t="s">
        <v>120</v>
      </c>
      <c r="P1376" s="3">
        <v>96950</v>
      </c>
      <c r="Q1376" t="s">
        <v>121</v>
      </c>
      <c r="S1376" s="10">
        <v>16702345828</v>
      </c>
      <c r="U1376" t="s">
        <v>918</v>
      </c>
      <c r="V1376">
        <v>2362</v>
      </c>
      <c r="W1376" t="s">
        <v>123</v>
      </c>
      <c r="Y1376" t="s">
        <v>919</v>
      </c>
      <c r="Z1376" t="s">
        <v>920</v>
      </c>
      <c r="AB1376" t="s">
        <v>295</v>
      </c>
      <c r="AC1376" t="s">
        <v>916</v>
      </c>
      <c r="AD1376" t="s">
        <v>917</v>
      </c>
      <c r="AE1376" t="s">
        <v>119</v>
      </c>
      <c r="AF1376" t="s">
        <v>120</v>
      </c>
      <c r="AG1376" s="3">
        <v>96950</v>
      </c>
      <c r="AH1376" t="s">
        <v>121</v>
      </c>
      <c r="AJ1376" s="10">
        <v>16702345828</v>
      </c>
      <c r="AL1376" t="s">
        <v>921</v>
      </c>
      <c r="AM1376" t="s">
        <v>400</v>
      </c>
      <c r="AN1376" t="s">
        <v>255</v>
      </c>
      <c r="AO1376" t="s">
        <v>922</v>
      </c>
      <c r="AQ1376" t="s">
        <v>923</v>
      </c>
      <c r="AR1376" t="s">
        <v>924</v>
      </c>
      <c r="AS1376" t="s">
        <v>119</v>
      </c>
      <c r="AT1376" t="s">
        <v>120</v>
      </c>
      <c r="AU1376" s="3">
        <v>96950</v>
      </c>
      <c r="AV1376" t="s">
        <v>121</v>
      </c>
      <c r="AX1376">
        <v>16702872946</v>
      </c>
      <c r="AZ1376" t="s">
        <v>925</v>
      </c>
      <c r="BA1376" t="s">
        <v>926</v>
      </c>
      <c r="BD1376" t="str">
        <f>"47-2073.00"</f>
        <v>47-2073.00</v>
      </c>
      <c r="BE1376" t="s">
        <v>4349</v>
      </c>
      <c r="BF1376" t="s">
        <v>4350</v>
      </c>
      <c r="BG1376" t="s">
        <v>4351</v>
      </c>
      <c r="BH1376">
        <v>1</v>
      </c>
      <c r="BJ1376" s="1">
        <v>45748</v>
      </c>
      <c r="BK1376" s="1">
        <v>46112</v>
      </c>
      <c r="BN1376">
        <v>40</v>
      </c>
      <c r="BO1376">
        <v>0</v>
      </c>
      <c r="BP1376">
        <v>8</v>
      </c>
      <c r="BQ1376">
        <v>8</v>
      </c>
      <c r="BR1376">
        <v>8</v>
      </c>
      <c r="BS1376">
        <v>8</v>
      </c>
      <c r="BT1376">
        <v>8</v>
      </c>
      <c r="BU1376">
        <v>0</v>
      </c>
      <c r="BV1376" t="str">
        <f t="shared" si="25"/>
        <v>8:00 AM</v>
      </c>
      <c r="BW1376" t="str">
        <f t="shared" si="26"/>
        <v>5:00 PM</v>
      </c>
      <c r="BX1376" t="s">
        <v>133</v>
      </c>
      <c r="BY1376">
        <v>0</v>
      </c>
      <c r="BZ1376">
        <v>12</v>
      </c>
      <c r="CA1376" t="s">
        <v>115</v>
      </c>
      <c r="CC1376" t="s">
        <v>191</v>
      </c>
      <c r="CD1376" t="s">
        <v>916</v>
      </c>
      <c r="CE1376" t="s">
        <v>917</v>
      </c>
      <c r="CF1376" t="s">
        <v>119</v>
      </c>
      <c r="CG1376" t="s">
        <v>120</v>
      </c>
      <c r="CH1376" s="3">
        <v>96950</v>
      </c>
      <c r="CI1376" s="4">
        <v>11.86</v>
      </c>
      <c r="CJ1376" s="4">
        <v>11.86</v>
      </c>
      <c r="CK1376" s="4">
        <v>17.79</v>
      </c>
      <c r="CL1376" s="4">
        <v>17.79</v>
      </c>
      <c r="CM1376" t="s">
        <v>136</v>
      </c>
      <c r="CN1376" t="s">
        <v>191</v>
      </c>
      <c r="CO1376" t="s">
        <v>137</v>
      </c>
      <c r="CQ1376" t="s">
        <v>115</v>
      </c>
      <c r="CR1376" t="s">
        <v>138</v>
      </c>
      <c r="CS1376" t="s">
        <v>139</v>
      </c>
      <c r="CT1376" t="s">
        <v>138</v>
      </c>
      <c r="CU1376" t="s">
        <v>139</v>
      </c>
      <c r="CV1376" t="s">
        <v>138</v>
      </c>
      <c r="CW1376" t="s">
        <v>139</v>
      </c>
      <c r="CX1376" t="s">
        <v>1499</v>
      </c>
      <c r="CY1376" s="10">
        <v>16702345828</v>
      </c>
      <c r="CZ1376" t="s">
        <v>921</v>
      </c>
      <c r="DA1376" t="s">
        <v>139</v>
      </c>
      <c r="DB1376" t="s">
        <v>138</v>
      </c>
      <c r="DC1376" t="s">
        <v>115</v>
      </c>
      <c r="DD1376" t="s">
        <v>255</v>
      </c>
      <c r="DE1376" t="s">
        <v>922</v>
      </c>
      <c r="DG1376" t="s">
        <v>926</v>
      </c>
      <c r="DH1376" t="s">
        <v>925</v>
      </c>
    </row>
    <row r="1377" spans="1:112" ht="14.45" customHeight="1" x14ac:dyDescent="0.25">
      <c r="A1377" t="s">
        <v>6062</v>
      </c>
      <c r="B1377" t="s">
        <v>113</v>
      </c>
      <c r="C1377" s="1">
        <v>45643</v>
      </c>
      <c r="D1377" s="1">
        <v>45712</v>
      </c>
      <c r="E1377" t="s">
        <v>114</v>
      </c>
      <c r="G1377" t="s">
        <v>115</v>
      </c>
      <c r="H1377" t="s">
        <v>115</v>
      </c>
      <c r="I1377" t="s">
        <v>115</v>
      </c>
      <c r="J1377" t="s">
        <v>915</v>
      </c>
      <c r="L1377" t="s">
        <v>916</v>
      </c>
      <c r="M1377" t="s">
        <v>917</v>
      </c>
      <c r="N1377" t="s">
        <v>119</v>
      </c>
      <c r="O1377" t="s">
        <v>120</v>
      </c>
      <c r="P1377" s="3">
        <v>96950</v>
      </c>
      <c r="Q1377" t="s">
        <v>121</v>
      </c>
      <c r="S1377" s="10">
        <v>16702345828</v>
      </c>
      <c r="U1377" t="s">
        <v>918</v>
      </c>
      <c r="V1377">
        <v>2362</v>
      </c>
      <c r="W1377" t="s">
        <v>123</v>
      </c>
      <c r="Y1377" t="s">
        <v>919</v>
      </c>
      <c r="Z1377" t="s">
        <v>920</v>
      </c>
      <c r="AB1377" t="s">
        <v>295</v>
      </c>
      <c r="AC1377" t="s">
        <v>916</v>
      </c>
      <c r="AD1377" t="s">
        <v>917</v>
      </c>
      <c r="AE1377" t="s">
        <v>119</v>
      </c>
      <c r="AF1377" t="s">
        <v>120</v>
      </c>
      <c r="AG1377" s="3">
        <v>96950</v>
      </c>
      <c r="AH1377" t="s">
        <v>121</v>
      </c>
      <c r="AJ1377" s="10">
        <v>16702345828</v>
      </c>
      <c r="AL1377" t="s">
        <v>921</v>
      </c>
      <c r="AM1377" t="s">
        <v>400</v>
      </c>
      <c r="AN1377" t="s">
        <v>255</v>
      </c>
      <c r="AO1377" t="s">
        <v>922</v>
      </c>
      <c r="AQ1377" t="s">
        <v>923</v>
      </c>
      <c r="AR1377" t="s">
        <v>924</v>
      </c>
      <c r="AS1377" t="s">
        <v>119</v>
      </c>
      <c r="AT1377" t="s">
        <v>120</v>
      </c>
      <c r="AU1377" s="3">
        <v>96950</v>
      </c>
      <c r="AV1377" t="s">
        <v>121</v>
      </c>
      <c r="AX1377">
        <v>16702872946</v>
      </c>
      <c r="AZ1377" t="s">
        <v>6063</v>
      </c>
      <c r="BA1377" t="s">
        <v>926</v>
      </c>
      <c r="BD1377" t="str">
        <f>"43-3031.00"</f>
        <v>43-3031.00</v>
      </c>
      <c r="BE1377" t="s">
        <v>387</v>
      </c>
      <c r="BF1377" t="s">
        <v>6064</v>
      </c>
      <c r="BG1377" t="s">
        <v>388</v>
      </c>
      <c r="BH1377">
        <v>2</v>
      </c>
      <c r="BJ1377" s="1">
        <v>45748</v>
      </c>
      <c r="BK1377" s="1">
        <v>46112</v>
      </c>
      <c r="BN1377">
        <v>40</v>
      </c>
      <c r="BO1377">
        <v>0</v>
      </c>
      <c r="BP1377">
        <v>8</v>
      </c>
      <c r="BQ1377">
        <v>8</v>
      </c>
      <c r="BR1377">
        <v>8</v>
      </c>
      <c r="BS1377">
        <v>8</v>
      </c>
      <c r="BT1377">
        <v>8</v>
      </c>
      <c r="BU1377">
        <v>0</v>
      </c>
      <c r="BV1377" t="str">
        <f t="shared" si="25"/>
        <v>8:00 AM</v>
      </c>
      <c r="BW1377" t="str">
        <f t="shared" si="26"/>
        <v>5:00 PM</v>
      </c>
      <c r="BX1377" t="s">
        <v>133</v>
      </c>
      <c r="BY1377">
        <v>0</v>
      </c>
      <c r="BZ1377">
        <v>24</v>
      </c>
      <c r="CA1377" t="s">
        <v>115</v>
      </c>
      <c r="CC1377" t="s">
        <v>191</v>
      </c>
      <c r="CD1377" t="s">
        <v>916</v>
      </c>
      <c r="CE1377" t="s">
        <v>917</v>
      </c>
      <c r="CF1377" t="s">
        <v>119</v>
      </c>
      <c r="CG1377" t="s">
        <v>120</v>
      </c>
      <c r="CH1377" s="3">
        <v>96950</v>
      </c>
      <c r="CI1377" s="4">
        <v>12.28</v>
      </c>
      <c r="CJ1377" s="4">
        <v>12.28</v>
      </c>
      <c r="CK1377" s="4">
        <v>18.420000000000002</v>
      </c>
      <c r="CL1377" s="4">
        <v>18.420000000000002</v>
      </c>
      <c r="CM1377" t="s">
        <v>136</v>
      </c>
      <c r="CN1377" t="s">
        <v>191</v>
      </c>
      <c r="CO1377" t="s">
        <v>137</v>
      </c>
      <c r="CQ1377" t="s">
        <v>115</v>
      </c>
      <c r="CR1377" t="s">
        <v>138</v>
      </c>
      <c r="CS1377" t="s">
        <v>139</v>
      </c>
      <c r="CT1377" t="s">
        <v>138</v>
      </c>
      <c r="CU1377" t="s">
        <v>139</v>
      </c>
      <c r="CV1377" t="s">
        <v>138</v>
      </c>
      <c r="CW1377" t="s">
        <v>139</v>
      </c>
      <c r="CX1377" t="s">
        <v>1499</v>
      </c>
      <c r="CY1377" s="10">
        <v>16702345828</v>
      </c>
      <c r="CZ1377" t="s">
        <v>921</v>
      </c>
      <c r="DA1377" t="s">
        <v>139</v>
      </c>
      <c r="DB1377" t="s">
        <v>138</v>
      </c>
      <c r="DC1377" t="s">
        <v>115</v>
      </c>
      <c r="DD1377" t="s">
        <v>255</v>
      </c>
      <c r="DE1377" t="s">
        <v>922</v>
      </c>
      <c r="DG1377" t="s">
        <v>926</v>
      </c>
      <c r="DH1377" t="s">
        <v>925</v>
      </c>
    </row>
    <row r="1378" spans="1:112" ht="14.45" customHeight="1" x14ac:dyDescent="0.25">
      <c r="A1378" t="s">
        <v>7575</v>
      </c>
      <c r="B1378" t="s">
        <v>113</v>
      </c>
      <c r="C1378" s="1">
        <v>45688</v>
      </c>
      <c r="D1378" s="1">
        <v>45712</v>
      </c>
      <c r="E1378" t="s">
        <v>210</v>
      </c>
      <c r="F1378" s="1">
        <v>45807</v>
      </c>
      <c r="G1378" t="s">
        <v>138</v>
      </c>
      <c r="H1378" t="s">
        <v>115</v>
      </c>
      <c r="I1378" t="s">
        <v>115</v>
      </c>
      <c r="J1378" t="s">
        <v>7576</v>
      </c>
      <c r="K1378" t="s">
        <v>7577</v>
      </c>
      <c r="L1378" t="s">
        <v>7578</v>
      </c>
      <c r="M1378" t="s">
        <v>7579</v>
      </c>
      <c r="N1378" t="s">
        <v>128</v>
      </c>
      <c r="O1378" t="s">
        <v>120</v>
      </c>
      <c r="P1378" s="3">
        <v>96950</v>
      </c>
      <c r="Q1378" t="s">
        <v>121</v>
      </c>
      <c r="S1378" s="10">
        <v>16709891062</v>
      </c>
      <c r="U1378" t="s">
        <v>7580</v>
      </c>
      <c r="V1378">
        <v>624410</v>
      </c>
      <c r="W1378" t="s">
        <v>123</v>
      </c>
      <c r="Y1378" t="s">
        <v>565</v>
      </c>
      <c r="Z1378" t="s">
        <v>7581</v>
      </c>
      <c r="AA1378" t="s">
        <v>7582</v>
      </c>
      <c r="AB1378" t="s">
        <v>3294</v>
      </c>
      <c r="AC1378" t="s">
        <v>7578</v>
      </c>
      <c r="AD1378" t="s">
        <v>7579</v>
      </c>
      <c r="AE1378" t="s">
        <v>128</v>
      </c>
      <c r="AF1378" t="s">
        <v>120</v>
      </c>
      <c r="AG1378" s="3">
        <v>96950</v>
      </c>
      <c r="AH1378" t="s">
        <v>121</v>
      </c>
      <c r="AJ1378" s="10">
        <v>16709891062</v>
      </c>
      <c r="AL1378" t="s">
        <v>7583</v>
      </c>
      <c r="BD1378" t="str">
        <f>"13-2011.00"</f>
        <v>13-2011.00</v>
      </c>
      <c r="BE1378" t="s">
        <v>893</v>
      </c>
      <c r="BF1378" t="s">
        <v>7584</v>
      </c>
      <c r="BG1378" t="s">
        <v>895</v>
      </c>
      <c r="BH1378">
        <v>2</v>
      </c>
      <c r="BJ1378" s="1">
        <v>45809</v>
      </c>
      <c r="BK1378" s="1">
        <v>46904</v>
      </c>
      <c r="BN1378">
        <v>35</v>
      </c>
      <c r="BO1378">
        <v>0</v>
      </c>
      <c r="BP1378">
        <v>7</v>
      </c>
      <c r="BQ1378">
        <v>7</v>
      </c>
      <c r="BR1378">
        <v>7</v>
      </c>
      <c r="BS1378">
        <v>7</v>
      </c>
      <c r="BT1378">
        <v>7</v>
      </c>
      <c r="BU1378">
        <v>0</v>
      </c>
      <c r="BV1378" t="str">
        <f t="shared" si="25"/>
        <v>8:00 AM</v>
      </c>
      <c r="BW1378" t="str">
        <f t="shared" si="26"/>
        <v>5:00 PM</v>
      </c>
      <c r="BX1378" t="s">
        <v>360</v>
      </c>
      <c r="BY1378">
        <v>0</v>
      </c>
      <c r="BZ1378">
        <v>48</v>
      </c>
      <c r="CA1378" t="s">
        <v>115</v>
      </c>
      <c r="CC1378" t="s">
        <v>7585</v>
      </c>
      <c r="CD1378" t="s">
        <v>7578</v>
      </c>
      <c r="CF1378" t="s">
        <v>128</v>
      </c>
      <c r="CG1378" t="s">
        <v>120</v>
      </c>
      <c r="CH1378" s="3">
        <v>96950</v>
      </c>
      <c r="CI1378" s="4">
        <v>17.48</v>
      </c>
      <c r="CJ1378" s="4">
        <v>17.48</v>
      </c>
      <c r="CK1378" s="4">
        <v>26.22</v>
      </c>
      <c r="CL1378" s="4">
        <v>26.22</v>
      </c>
      <c r="CM1378" t="s">
        <v>136</v>
      </c>
      <c r="CN1378" t="s">
        <v>191</v>
      </c>
      <c r="CO1378" t="s">
        <v>137</v>
      </c>
      <c r="CQ1378" t="s">
        <v>115</v>
      </c>
      <c r="CR1378" t="s">
        <v>138</v>
      </c>
      <c r="CS1378" t="s">
        <v>139</v>
      </c>
      <c r="CT1378" t="s">
        <v>138</v>
      </c>
      <c r="CU1378" t="s">
        <v>139</v>
      </c>
      <c r="CV1378" t="s">
        <v>138</v>
      </c>
      <c r="CW1378" t="s">
        <v>139</v>
      </c>
      <c r="CX1378" t="s">
        <v>1746</v>
      </c>
      <c r="CY1378" s="10">
        <v>16709891062</v>
      </c>
      <c r="CZ1378" t="s">
        <v>7583</v>
      </c>
      <c r="DA1378" t="s">
        <v>139</v>
      </c>
      <c r="DB1378" t="s">
        <v>138</v>
      </c>
      <c r="DC1378" t="s">
        <v>115</v>
      </c>
      <c r="DD1378" t="s">
        <v>939</v>
      </c>
      <c r="DE1378" t="s">
        <v>7586</v>
      </c>
      <c r="DF1378" t="s">
        <v>4213</v>
      </c>
      <c r="DG1378" t="s">
        <v>7587</v>
      </c>
      <c r="DH1378" t="s">
        <v>7583</v>
      </c>
    </row>
    <row r="1379" spans="1:112" ht="14.45" customHeight="1" x14ac:dyDescent="0.25">
      <c r="A1379" t="s">
        <v>12541</v>
      </c>
      <c r="B1379" t="s">
        <v>113</v>
      </c>
      <c r="C1379" s="1">
        <v>45642</v>
      </c>
      <c r="D1379" s="1">
        <v>45712</v>
      </c>
      <c r="E1379" t="s">
        <v>114</v>
      </c>
      <c r="G1379" t="s">
        <v>138</v>
      </c>
      <c r="H1379" t="s">
        <v>115</v>
      </c>
      <c r="I1379" t="s">
        <v>115</v>
      </c>
      <c r="J1379" t="s">
        <v>915</v>
      </c>
      <c r="L1379" t="s">
        <v>916</v>
      </c>
      <c r="M1379" t="s">
        <v>917</v>
      </c>
      <c r="N1379" t="s">
        <v>119</v>
      </c>
      <c r="O1379" t="s">
        <v>120</v>
      </c>
      <c r="P1379" s="3">
        <v>96950</v>
      </c>
      <c r="Q1379" t="s">
        <v>121</v>
      </c>
      <c r="S1379" s="10">
        <v>16702345828</v>
      </c>
      <c r="U1379" t="s">
        <v>918</v>
      </c>
      <c r="V1379">
        <v>2362</v>
      </c>
      <c r="W1379" t="s">
        <v>123</v>
      </c>
      <c r="Y1379" t="s">
        <v>919</v>
      </c>
      <c r="Z1379" t="s">
        <v>920</v>
      </c>
      <c r="AB1379" t="s">
        <v>295</v>
      </c>
      <c r="AC1379" t="s">
        <v>916</v>
      </c>
      <c r="AD1379" t="s">
        <v>917</v>
      </c>
      <c r="AE1379" t="s">
        <v>119</v>
      </c>
      <c r="AF1379" t="s">
        <v>120</v>
      </c>
      <c r="AG1379" s="3">
        <v>96950</v>
      </c>
      <c r="AH1379" t="s">
        <v>121</v>
      </c>
      <c r="AJ1379" s="10">
        <v>16702345828</v>
      </c>
      <c r="AL1379" t="s">
        <v>921</v>
      </c>
      <c r="AM1379" t="s">
        <v>400</v>
      </c>
      <c r="AN1379" t="s">
        <v>255</v>
      </c>
      <c r="AO1379" t="s">
        <v>922</v>
      </c>
      <c r="AQ1379" t="s">
        <v>923</v>
      </c>
      <c r="AR1379" t="s">
        <v>924</v>
      </c>
      <c r="AS1379" t="s">
        <v>119</v>
      </c>
      <c r="AT1379" t="s">
        <v>120</v>
      </c>
      <c r="AU1379" s="3">
        <v>96950</v>
      </c>
      <c r="AV1379" t="s">
        <v>121</v>
      </c>
      <c r="AX1379">
        <v>16702872946</v>
      </c>
      <c r="AZ1379" t="s">
        <v>925</v>
      </c>
      <c r="BA1379" t="s">
        <v>926</v>
      </c>
      <c r="BD1379" t="str">
        <f>"47-2073.00"</f>
        <v>47-2073.00</v>
      </c>
      <c r="BE1379" t="s">
        <v>4349</v>
      </c>
      <c r="BF1379" t="s">
        <v>4350</v>
      </c>
      <c r="BG1379" t="s">
        <v>4351</v>
      </c>
      <c r="BH1379">
        <v>2</v>
      </c>
      <c r="BJ1379" s="1">
        <v>45748</v>
      </c>
      <c r="BK1379" s="1">
        <v>46843</v>
      </c>
      <c r="BN1379">
        <v>40</v>
      </c>
      <c r="BO1379">
        <v>0</v>
      </c>
      <c r="BP1379">
        <v>8</v>
      </c>
      <c r="BQ1379">
        <v>8</v>
      </c>
      <c r="BR1379">
        <v>8</v>
      </c>
      <c r="BS1379">
        <v>8</v>
      </c>
      <c r="BT1379">
        <v>8</v>
      </c>
      <c r="BU1379">
        <v>0</v>
      </c>
      <c r="BV1379" t="str">
        <f t="shared" si="25"/>
        <v>8:00 AM</v>
      </c>
      <c r="BW1379" t="str">
        <f t="shared" si="26"/>
        <v>5:00 PM</v>
      </c>
      <c r="BX1379" t="s">
        <v>133</v>
      </c>
      <c r="BY1379">
        <v>0</v>
      </c>
      <c r="BZ1379">
        <v>12</v>
      </c>
      <c r="CA1379" t="s">
        <v>115</v>
      </c>
      <c r="CC1379" t="s">
        <v>191</v>
      </c>
      <c r="CD1379" t="s">
        <v>916</v>
      </c>
      <c r="CE1379" t="s">
        <v>917</v>
      </c>
      <c r="CF1379" t="s">
        <v>119</v>
      </c>
      <c r="CG1379" t="s">
        <v>120</v>
      </c>
      <c r="CH1379" s="3">
        <v>96950</v>
      </c>
      <c r="CI1379" s="4">
        <v>11.86</v>
      </c>
      <c r="CJ1379" s="4">
        <v>11.86</v>
      </c>
      <c r="CK1379" s="4">
        <v>17.79</v>
      </c>
      <c r="CL1379" s="4">
        <v>17.79</v>
      </c>
      <c r="CM1379" t="s">
        <v>136</v>
      </c>
      <c r="CN1379" t="s">
        <v>191</v>
      </c>
      <c r="CO1379" t="s">
        <v>137</v>
      </c>
      <c r="CQ1379" t="s">
        <v>115</v>
      </c>
      <c r="CR1379" t="s">
        <v>138</v>
      </c>
      <c r="CS1379" t="s">
        <v>139</v>
      </c>
      <c r="CT1379" t="s">
        <v>138</v>
      </c>
      <c r="CU1379" t="s">
        <v>139</v>
      </c>
      <c r="CV1379" t="s">
        <v>138</v>
      </c>
      <c r="CW1379" t="s">
        <v>139</v>
      </c>
      <c r="CX1379" t="s">
        <v>1499</v>
      </c>
      <c r="CY1379" s="10">
        <v>16702345828</v>
      </c>
      <c r="CZ1379" t="s">
        <v>921</v>
      </c>
      <c r="DA1379" t="s">
        <v>139</v>
      </c>
      <c r="DB1379" t="s">
        <v>138</v>
      </c>
      <c r="DC1379" t="s">
        <v>115</v>
      </c>
      <c r="DD1379" t="s">
        <v>255</v>
      </c>
      <c r="DE1379" t="s">
        <v>922</v>
      </c>
      <c r="DG1379" t="s">
        <v>926</v>
      </c>
      <c r="DH1379" t="s">
        <v>925</v>
      </c>
    </row>
    <row r="1380" spans="1:112" ht="14.45" customHeight="1" x14ac:dyDescent="0.25">
      <c r="A1380" t="s">
        <v>6071</v>
      </c>
      <c r="B1380" t="s">
        <v>248</v>
      </c>
      <c r="C1380" s="1">
        <v>45663</v>
      </c>
      <c r="D1380" s="1">
        <v>45713</v>
      </c>
      <c r="E1380" t="s">
        <v>114</v>
      </c>
      <c r="G1380" t="s">
        <v>115</v>
      </c>
      <c r="H1380" t="s">
        <v>115</v>
      </c>
      <c r="I1380" t="s">
        <v>115</v>
      </c>
      <c r="J1380" t="s">
        <v>6072</v>
      </c>
      <c r="L1380" t="s">
        <v>2294</v>
      </c>
      <c r="M1380" t="s">
        <v>2295</v>
      </c>
      <c r="N1380" t="s">
        <v>128</v>
      </c>
      <c r="O1380" t="s">
        <v>120</v>
      </c>
      <c r="P1380" s="3">
        <v>96950</v>
      </c>
      <c r="Q1380" t="s">
        <v>121</v>
      </c>
      <c r="S1380" s="10">
        <v>16702348897</v>
      </c>
      <c r="U1380" t="s">
        <v>6073</v>
      </c>
      <c r="V1380">
        <v>236220</v>
      </c>
      <c r="W1380" t="s">
        <v>123</v>
      </c>
      <c r="Y1380" t="s">
        <v>2297</v>
      </c>
      <c r="Z1380" t="s">
        <v>2298</v>
      </c>
      <c r="AA1380" t="s">
        <v>2299</v>
      </c>
      <c r="AB1380" t="s">
        <v>1843</v>
      </c>
      <c r="AC1380" t="s">
        <v>2294</v>
      </c>
      <c r="AD1380" t="s">
        <v>2295</v>
      </c>
      <c r="AE1380" t="s">
        <v>128</v>
      </c>
      <c r="AF1380" t="s">
        <v>120</v>
      </c>
      <c r="AG1380" s="3">
        <v>96950</v>
      </c>
      <c r="AH1380" t="s">
        <v>121</v>
      </c>
      <c r="AJ1380" s="10">
        <v>16702348897</v>
      </c>
      <c r="AL1380" t="s">
        <v>6074</v>
      </c>
      <c r="BD1380" t="str">
        <f>"43-3061.00"</f>
        <v>43-3061.00</v>
      </c>
      <c r="BE1380" t="s">
        <v>4830</v>
      </c>
      <c r="BF1380" t="s">
        <v>6075</v>
      </c>
      <c r="BG1380" t="s">
        <v>6076</v>
      </c>
      <c r="BH1380">
        <v>2</v>
      </c>
      <c r="BI1380">
        <v>2</v>
      </c>
      <c r="BJ1380" s="1">
        <v>45717</v>
      </c>
      <c r="BK1380" s="1">
        <v>46081</v>
      </c>
      <c r="BL1380" s="1">
        <v>45717</v>
      </c>
      <c r="BM1380" s="1">
        <v>46081</v>
      </c>
      <c r="BN1380">
        <v>40</v>
      </c>
      <c r="BO1380">
        <v>0</v>
      </c>
      <c r="BP1380">
        <v>8</v>
      </c>
      <c r="BQ1380">
        <v>8</v>
      </c>
      <c r="BR1380">
        <v>8</v>
      </c>
      <c r="BS1380">
        <v>8</v>
      </c>
      <c r="BT1380">
        <v>8</v>
      </c>
      <c r="BU1380">
        <v>0</v>
      </c>
      <c r="BV1380" t="str">
        <f t="shared" si="25"/>
        <v>8:00 AM</v>
      </c>
      <c r="BW1380" t="str">
        <f t="shared" si="26"/>
        <v>5:00 PM</v>
      </c>
      <c r="BX1380" t="s">
        <v>133</v>
      </c>
      <c r="BY1380">
        <v>0</v>
      </c>
      <c r="BZ1380">
        <v>12</v>
      </c>
      <c r="CA1380" t="s">
        <v>115</v>
      </c>
      <c r="CC1380" s="2" t="s">
        <v>6077</v>
      </c>
      <c r="CD1380" t="s">
        <v>2295</v>
      </c>
      <c r="CF1380" t="s">
        <v>128</v>
      </c>
      <c r="CG1380" t="s">
        <v>120</v>
      </c>
      <c r="CH1380" s="3">
        <v>96950</v>
      </c>
      <c r="CI1380" s="4">
        <v>13.35</v>
      </c>
      <c r="CJ1380" s="4">
        <v>13.35</v>
      </c>
      <c r="CK1380" s="4">
        <v>20.03</v>
      </c>
      <c r="CL1380" s="4">
        <v>20.03</v>
      </c>
      <c r="CM1380" t="s">
        <v>136</v>
      </c>
      <c r="CN1380" t="s">
        <v>139</v>
      </c>
      <c r="CO1380" t="s">
        <v>137</v>
      </c>
      <c r="CQ1380" t="s">
        <v>115</v>
      </c>
      <c r="CR1380" t="s">
        <v>138</v>
      </c>
      <c r="CS1380" t="s">
        <v>139</v>
      </c>
      <c r="CT1380" t="s">
        <v>138</v>
      </c>
      <c r="CU1380" t="s">
        <v>139</v>
      </c>
      <c r="CV1380" t="s">
        <v>138</v>
      </c>
      <c r="CW1380" t="s">
        <v>139</v>
      </c>
      <c r="CX1380" t="s">
        <v>139</v>
      </c>
      <c r="CY1380" s="10">
        <v>16702348897</v>
      </c>
      <c r="CZ1380" t="s">
        <v>6078</v>
      </c>
      <c r="DA1380" t="s">
        <v>139</v>
      </c>
      <c r="DB1380" t="s">
        <v>138</v>
      </c>
      <c r="DC1380" t="s">
        <v>115</v>
      </c>
    </row>
    <row r="1381" spans="1:112" ht="14.45" customHeight="1" x14ac:dyDescent="0.25">
      <c r="A1381" t="s">
        <v>6973</v>
      </c>
      <c r="B1381" t="s">
        <v>113</v>
      </c>
      <c r="C1381" s="1">
        <v>45643</v>
      </c>
      <c r="D1381" s="1">
        <v>45713</v>
      </c>
      <c r="E1381" t="s">
        <v>114</v>
      </c>
      <c r="G1381" t="s">
        <v>115</v>
      </c>
      <c r="H1381" t="s">
        <v>115</v>
      </c>
      <c r="I1381" t="s">
        <v>115</v>
      </c>
      <c r="J1381" t="s">
        <v>915</v>
      </c>
      <c r="L1381" t="s">
        <v>916</v>
      </c>
      <c r="M1381" t="s">
        <v>917</v>
      </c>
      <c r="N1381" t="s">
        <v>119</v>
      </c>
      <c r="O1381" t="s">
        <v>120</v>
      </c>
      <c r="P1381" s="3">
        <v>96950</v>
      </c>
      <c r="Q1381" t="s">
        <v>121</v>
      </c>
      <c r="S1381" s="10">
        <v>16702345828</v>
      </c>
      <c r="U1381" t="s">
        <v>918</v>
      </c>
      <c r="V1381">
        <v>56173</v>
      </c>
      <c r="W1381" t="s">
        <v>123</v>
      </c>
      <c r="Y1381" t="s">
        <v>919</v>
      </c>
      <c r="Z1381" t="s">
        <v>920</v>
      </c>
      <c r="AB1381" t="s">
        <v>295</v>
      </c>
      <c r="AC1381" t="s">
        <v>916</v>
      </c>
      <c r="AD1381" t="s">
        <v>917</v>
      </c>
      <c r="AE1381" t="s">
        <v>119</v>
      </c>
      <c r="AF1381" t="s">
        <v>120</v>
      </c>
      <c r="AG1381" s="3">
        <v>96950</v>
      </c>
      <c r="AH1381" t="s">
        <v>121</v>
      </c>
      <c r="AJ1381" s="10">
        <v>16702345828</v>
      </c>
      <c r="AL1381" t="s">
        <v>921</v>
      </c>
      <c r="AM1381" t="s">
        <v>400</v>
      </c>
      <c r="AN1381" t="s">
        <v>255</v>
      </c>
      <c r="AO1381" t="s">
        <v>922</v>
      </c>
      <c r="AQ1381" t="s">
        <v>923</v>
      </c>
      <c r="AR1381" t="s">
        <v>6974</v>
      </c>
      <c r="AS1381" t="s">
        <v>119</v>
      </c>
      <c r="AT1381" t="s">
        <v>120</v>
      </c>
      <c r="AU1381" s="3">
        <v>96950</v>
      </c>
      <c r="AV1381" t="s">
        <v>121</v>
      </c>
      <c r="AX1381">
        <v>16702872946</v>
      </c>
      <c r="AZ1381" t="s">
        <v>925</v>
      </c>
      <c r="BA1381" t="s">
        <v>926</v>
      </c>
      <c r="BD1381" t="str">
        <f>"37-3011.00"</f>
        <v>37-3011.00</v>
      </c>
      <c r="BE1381" t="s">
        <v>927</v>
      </c>
      <c r="BF1381" t="s">
        <v>6975</v>
      </c>
      <c r="BG1381" t="s">
        <v>929</v>
      </c>
      <c r="BH1381">
        <v>1</v>
      </c>
      <c r="BJ1381" s="1">
        <v>45748</v>
      </c>
      <c r="BK1381" s="1">
        <v>46112</v>
      </c>
      <c r="BN1381">
        <v>40</v>
      </c>
      <c r="BO1381">
        <v>0</v>
      </c>
      <c r="BP1381">
        <v>8</v>
      </c>
      <c r="BQ1381">
        <v>8</v>
      </c>
      <c r="BR1381">
        <v>8</v>
      </c>
      <c r="BS1381">
        <v>8</v>
      </c>
      <c r="BT1381">
        <v>8</v>
      </c>
      <c r="BU1381">
        <v>0</v>
      </c>
      <c r="BV1381" t="str">
        <f t="shared" si="25"/>
        <v>8:00 AM</v>
      </c>
      <c r="BW1381" t="str">
        <f t="shared" si="26"/>
        <v>5:00 PM</v>
      </c>
      <c r="BX1381" t="s">
        <v>240</v>
      </c>
      <c r="BY1381">
        <v>0</v>
      </c>
      <c r="BZ1381">
        <v>3</v>
      </c>
      <c r="CA1381" t="s">
        <v>115</v>
      </c>
      <c r="CC1381" t="s">
        <v>191</v>
      </c>
      <c r="CD1381" t="s">
        <v>916</v>
      </c>
      <c r="CE1381" t="s">
        <v>917</v>
      </c>
      <c r="CF1381" t="s">
        <v>119</v>
      </c>
      <c r="CG1381" t="s">
        <v>120</v>
      </c>
      <c r="CH1381" s="3">
        <v>96950</v>
      </c>
      <c r="CI1381" s="4">
        <v>8.57</v>
      </c>
      <c r="CJ1381" s="4">
        <v>8.57</v>
      </c>
      <c r="CK1381" s="4">
        <v>12.86</v>
      </c>
      <c r="CL1381" s="4">
        <v>12.86</v>
      </c>
      <c r="CM1381" t="s">
        <v>136</v>
      </c>
      <c r="CN1381" t="s">
        <v>191</v>
      </c>
      <c r="CO1381" t="s">
        <v>137</v>
      </c>
      <c r="CQ1381" t="s">
        <v>115</v>
      </c>
      <c r="CR1381" t="s">
        <v>138</v>
      </c>
      <c r="CS1381" t="s">
        <v>139</v>
      </c>
      <c r="CT1381" t="s">
        <v>138</v>
      </c>
      <c r="CU1381" t="s">
        <v>139</v>
      </c>
      <c r="CV1381" t="s">
        <v>138</v>
      </c>
      <c r="CW1381" t="s">
        <v>139</v>
      </c>
      <c r="CX1381" t="s">
        <v>1499</v>
      </c>
      <c r="CY1381" s="10">
        <v>16702345828</v>
      </c>
      <c r="CZ1381" t="s">
        <v>921</v>
      </c>
      <c r="DA1381" t="s">
        <v>139</v>
      </c>
      <c r="DB1381" t="s">
        <v>138</v>
      </c>
      <c r="DC1381" t="s">
        <v>115</v>
      </c>
      <c r="DD1381" t="s">
        <v>255</v>
      </c>
      <c r="DE1381" t="s">
        <v>922</v>
      </c>
      <c r="DG1381" t="s">
        <v>926</v>
      </c>
      <c r="DH1381" t="s">
        <v>925</v>
      </c>
    </row>
    <row r="1382" spans="1:112" ht="14.45" customHeight="1" x14ac:dyDescent="0.25">
      <c r="A1382" t="s">
        <v>9878</v>
      </c>
      <c r="B1382" t="s">
        <v>113</v>
      </c>
      <c r="C1382" s="1">
        <v>45713</v>
      </c>
      <c r="D1382" s="1">
        <v>45713</v>
      </c>
      <c r="E1382" t="s">
        <v>210</v>
      </c>
      <c r="F1382" s="1">
        <v>45776</v>
      </c>
      <c r="G1382" t="s">
        <v>115</v>
      </c>
      <c r="H1382" t="s">
        <v>115</v>
      </c>
      <c r="I1382" t="s">
        <v>115</v>
      </c>
      <c r="J1382" t="s">
        <v>6108</v>
      </c>
      <c r="K1382" t="s">
        <v>2636</v>
      </c>
      <c r="L1382" t="s">
        <v>5176</v>
      </c>
      <c r="M1382" t="s">
        <v>2638</v>
      </c>
      <c r="N1382" t="s">
        <v>128</v>
      </c>
      <c r="O1382" t="s">
        <v>120</v>
      </c>
      <c r="P1382" s="3">
        <v>96950</v>
      </c>
      <c r="Q1382" t="s">
        <v>121</v>
      </c>
      <c r="S1382" s="10">
        <v>16703236877</v>
      </c>
      <c r="U1382" t="s">
        <v>2639</v>
      </c>
      <c r="V1382">
        <v>621610</v>
      </c>
      <c r="W1382" t="s">
        <v>123</v>
      </c>
      <c r="Y1382" t="s">
        <v>1274</v>
      </c>
      <c r="Z1382" t="s">
        <v>2640</v>
      </c>
      <c r="AA1382" t="s">
        <v>276</v>
      </c>
      <c r="AB1382" t="s">
        <v>126</v>
      </c>
      <c r="AC1382" t="s">
        <v>2641</v>
      </c>
      <c r="AE1382" t="s">
        <v>2011</v>
      </c>
      <c r="AF1382" t="s">
        <v>707</v>
      </c>
      <c r="AG1382" s="3">
        <v>96931</v>
      </c>
      <c r="AH1382" t="s">
        <v>121</v>
      </c>
      <c r="AJ1382" s="10">
        <v>16716498746</v>
      </c>
      <c r="AK1382">
        <v>203</v>
      </c>
      <c r="AL1382" t="s">
        <v>2642</v>
      </c>
      <c r="BD1382" t="str">
        <f>"31-1122.00"</f>
        <v>31-1122.00</v>
      </c>
      <c r="BE1382" t="s">
        <v>6109</v>
      </c>
      <c r="BF1382" t="s">
        <v>6110</v>
      </c>
      <c r="BG1382" t="s">
        <v>6111</v>
      </c>
      <c r="BH1382">
        <v>2</v>
      </c>
      <c r="BJ1382" s="1">
        <v>45778</v>
      </c>
      <c r="BK1382" s="1">
        <v>45777</v>
      </c>
      <c r="BN1382">
        <v>40</v>
      </c>
      <c r="BO1382">
        <v>0</v>
      </c>
      <c r="BP1382">
        <v>8</v>
      </c>
      <c r="BQ1382">
        <v>8</v>
      </c>
      <c r="BR1382">
        <v>8</v>
      </c>
      <c r="BS1382">
        <v>8</v>
      </c>
      <c r="BT1382">
        <v>5</v>
      </c>
      <c r="BU1382">
        <v>3</v>
      </c>
      <c r="BV1382" t="str">
        <f>"8:30 AM"</f>
        <v>8:30 AM</v>
      </c>
      <c r="BW1382" t="str">
        <f>"5:30 PM"</f>
        <v>5:30 PM</v>
      </c>
      <c r="BX1382" t="s">
        <v>240</v>
      </c>
      <c r="BY1382">
        <v>0</v>
      </c>
      <c r="BZ1382">
        <v>12</v>
      </c>
      <c r="CA1382" t="s">
        <v>115</v>
      </c>
      <c r="CC1382" t="s">
        <v>6112</v>
      </c>
      <c r="CD1382" t="s">
        <v>5176</v>
      </c>
      <c r="CE1382" t="s">
        <v>2638</v>
      </c>
      <c r="CF1382" t="s">
        <v>128</v>
      </c>
      <c r="CG1382" t="s">
        <v>120</v>
      </c>
      <c r="CH1382" s="3">
        <v>96950</v>
      </c>
      <c r="CI1382" s="4">
        <v>11.24</v>
      </c>
      <c r="CJ1382" s="4">
        <v>11.24</v>
      </c>
      <c r="CK1382" s="4">
        <v>16.86</v>
      </c>
      <c r="CL1382" s="4">
        <v>16.86</v>
      </c>
      <c r="CM1382" t="s">
        <v>136</v>
      </c>
      <c r="CN1382" t="s">
        <v>139</v>
      </c>
      <c r="CO1382" t="s">
        <v>137</v>
      </c>
      <c r="CQ1382" t="s">
        <v>115</v>
      </c>
      <c r="CR1382" t="s">
        <v>138</v>
      </c>
      <c r="CS1382" t="s">
        <v>139</v>
      </c>
      <c r="CT1382" t="s">
        <v>138</v>
      </c>
      <c r="CU1382" t="s">
        <v>139</v>
      </c>
      <c r="CV1382" t="s">
        <v>138</v>
      </c>
      <c r="CW1382" t="s">
        <v>139</v>
      </c>
      <c r="CX1382" t="s">
        <v>139</v>
      </c>
      <c r="CY1382" s="10">
        <v>16703236877</v>
      </c>
      <c r="CZ1382" t="s">
        <v>2646</v>
      </c>
      <c r="DA1382" t="s">
        <v>139</v>
      </c>
      <c r="DB1382" t="s">
        <v>138</v>
      </c>
      <c r="DC1382" t="s">
        <v>115</v>
      </c>
    </row>
    <row r="1383" spans="1:112" ht="14.45" customHeight="1" x14ac:dyDescent="0.25">
      <c r="A1383" t="s">
        <v>9891</v>
      </c>
      <c r="B1383" t="s">
        <v>248</v>
      </c>
      <c r="C1383" s="1">
        <v>45671</v>
      </c>
      <c r="D1383" s="1">
        <v>45713</v>
      </c>
      <c r="E1383" t="s">
        <v>210</v>
      </c>
      <c r="F1383" s="1">
        <v>45837</v>
      </c>
      <c r="G1383" t="s">
        <v>115</v>
      </c>
      <c r="H1383" t="s">
        <v>115</v>
      </c>
      <c r="I1383" t="s">
        <v>115</v>
      </c>
      <c r="J1383" t="s">
        <v>4819</v>
      </c>
      <c r="K1383" t="s">
        <v>4820</v>
      </c>
      <c r="L1383" t="s">
        <v>2737</v>
      </c>
      <c r="N1383" t="s">
        <v>119</v>
      </c>
      <c r="O1383" t="s">
        <v>120</v>
      </c>
      <c r="P1383" s="3">
        <v>96950</v>
      </c>
      <c r="Q1383" t="s">
        <v>121</v>
      </c>
      <c r="S1383" s="10">
        <v>16702338883</v>
      </c>
      <c r="U1383" t="s">
        <v>4822</v>
      </c>
      <c r="V1383">
        <v>23622</v>
      </c>
      <c r="W1383" t="s">
        <v>123</v>
      </c>
      <c r="Y1383" t="s">
        <v>5244</v>
      </c>
      <c r="Z1383" t="s">
        <v>5245</v>
      </c>
      <c r="AA1383" t="s">
        <v>5246</v>
      </c>
      <c r="AB1383" t="s">
        <v>126</v>
      </c>
      <c r="AC1383" t="s">
        <v>2737</v>
      </c>
      <c r="AE1383" t="s">
        <v>119</v>
      </c>
      <c r="AF1383" t="s">
        <v>120</v>
      </c>
      <c r="AG1383" s="3">
        <v>96950</v>
      </c>
      <c r="AH1383" t="s">
        <v>121</v>
      </c>
      <c r="AJ1383" s="10">
        <v>16702338883</v>
      </c>
      <c r="AL1383" t="s">
        <v>4826</v>
      </c>
      <c r="BD1383" t="str">
        <f>"43-3031.00"</f>
        <v>43-3031.00</v>
      </c>
      <c r="BE1383" t="s">
        <v>387</v>
      </c>
      <c r="BF1383" t="s">
        <v>9892</v>
      </c>
      <c r="BG1383" t="s">
        <v>5203</v>
      </c>
      <c r="BH1383">
        <v>5</v>
      </c>
      <c r="BI1383">
        <v>5</v>
      </c>
      <c r="BJ1383" s="1">
        <v>45839</v>
      </c>
      <c r="BK1383" s="1">
        <v>46203</v>
      </c>
      <c r="BL1383" s="1">
        <v>45839</v>
      </c>
      <c r="BM1383" s="1">
        <v>46203</v>
      </c>
      <c r="BN1383">
        <v>40</v>
      </c>
      <c r="BO1383">
        <v>0</v>
      </c>
      <c r="BP1383">
        <v>8</v>
      </c>
      <c r="BQ1383">
        <v>8</v>
      </c>
      <c r="BR1383">
        <v>8</v>
      </c>
      <c r="BS1383">
        <v>8</v>
      </c>
      <c r="BT1383">
        <v>8</v>
      </c>
      <c r="BU1383">
        <v>0</v>
      </c>
      <c r="BV1383" t="str">
        <f>"8:00 AM"</f>
        <v>8:00 AM</v>
      </c>
      <c r="BW1383" t="str">
        <f>"5:00 PM"</f>
        <v>5:00 PM</v>
      </c>
      <c r="BX1383" t="s">
        <v>133</v>
      </c>
      <c r="BY1383">
        <v>0</v>
      </c>
      <c r="BZ1383">
        <v>12</v>
      </c>
      <c r="CA1383" t="s">
        <v>115</v>
      </c>
      <c r="CC1383" t="s">
        <v>9893</v>
      </c>
      <c r="CD1383" t="s">
        <v>2737</v>
      </c>
      <c r="CF1383" t="s">
        <v>119</v>
      </c>
      <c r="CG1383" t="s">
        <v>120</v>
      </c>
      <c r="CH1383" s="3">
        <v>96950</v>
      </c>
      <c r="CI1383" s="4">
        <v>12.28</v>
      </c>
      <c r="CJ1383" s="4">
        <v>12.28</v>
      </c>
      <c r="CK1383" s="4">
        <v>18.420000000000002</v>
      </c>
      <c r="CL1383" s="4">
        <v>18.420000000000002</v>
      </c>
      <c r="CM1383" t="s">
        <v>136</v>
      </c>
      <c r="CN1383" t="s">
        <v>139</v>
      </c>
      <c r="CO1383" t="s">
        <v>173</v>
      </c>
      <c r="CQ1383" t="s">
        <v>115</v>
      </c>
      <c r="CR1383" t="s">
        <v>138</v>
      </c>
      <c r="CS1383" t="s">
        <v>138</v>
      </c>
      <c r="CT1383" t="s">
        <v>138</v>
      </c>
      <c r="CU1383" t="s">
        <v>139</v>
      </c>
      <c r="CV1383" t="s">
        <v>138</v>
      </c>
      <c r="CW1383" t="s">
        <v>138</v>
      </c>
      <c r="CX1383" t="s">
        <v>9894</v>
      </c>
      <c r="CY1383" s="10">
        <v>16702338883</v>
      </c>
      <c r="CZ1383" t="s">
        <v>4826</v>
      </c>
      <c r="DA1383" t="s">
        <v>139</v>
      </c>
      <c r="DB1383" t="s">
        <v>138</v>
      </c>
      <c r="DC1383" t="s">
        <v>115</v>
      </c>
    </row>
    <row r="1384" spans="1:112" ht="14.45" customHeight="1" x14ac:dyDescent="0.25">
      <c r="A1384" t="s">
        <v>11064</v>
      </c>
      <c r="B1384" t="s">
        <v>158</v>
      </c>
      <c r="C1384" s="1">
        <v>45664</v>
      </c>
      <c r="D1384" s="1">
        <v>45713</v>
      </c>
      <c r="E1384" t="s">
        <v>114</v>
      </c>
      <c r="G1384" t="s">
        <v>115</v>
      </c>
      <c r="H1384" t="s">
        <v>115</v>
      </c>
      <c r="I1384" t="s">
        <v>115</v>
      </c>
      <c r="J1384" t="s">
        <v>7149</v>
      </c>
      <c r="K1384" t="s">
        <v>7150</v>
      </c>
      <c r="L1384" t="s">
        <v>2637</v>
      </c>
      <c r="M1384" t="s">
        <v>7151</v>
      </c>
      <c r="N1384" t="s">
        <v>128</v>
      </c>
      <c r="O1384" t="s">
        <v>120</v>
      </c>
      <c r="P1384" s="3">
        <v>96950</v>
      </c>
      <c r="Q1384" t="s">
        <v>121</v>
      </c>
      <c r="S1384" s="10">
        <v>16703236877</v>
      </c>
      <c r="U1384" t="s">
        <v>7152</v>
      </c>
      <c r="V1384">
        <v>621610</v>
      </c>
      <c r="W1384" t="s">
        <v>123</v>
      </c>
      <c r="Y1384" t="s">
        <v>1274</v>
      </c>
      <c r="Z1384" t="s">
        <v>2640</v>
      </c>
      <c r="AA1384" t="s">
        <v>276</v>
      </c>
      <c r="AB1384" t="s">
        <v>126</v>
      </c>
      <c r="AC1384" t="s">
        <v>2641</v>
      </c>
      <c r="AE1384" t="s">
        <v>2011</v>
      </c>
      <c r="AF1384" t="s">
        <v>707</v>
      </c>
      <c r="AG1384" s="3">
        <v>96931</v>
      </c>
      <c r="AH1384" t="s">
        <v>121</v>
      </c>
      <c r="AJ1384" s="10">
        <v>16716498746</v>
      </c>
      <c r="AK1384">
        <v>203</v>
      </c>
      <c r="AL1384" t="s">
        <v>2642</v>
      </c>
      <c r="BD1384" t="str">
        <f>"29-1141.00"</f>
        <v>29-1141.00</v>
      </c>
      <c r="BE1384" t="s">
        <v>258</v>
      </c>
      <c r="BF1384" t="s">
        <v>7153</v>
      </c>
      <c r="BG1384" t="s">
        <v>5036</v>
      </c>
      <c r="BH1384">
        <v>3</v>
      </c>
      <c r="BJ1384" s="1">
        <v>45778</v>
      </c>
      <c r="BK1384" s="1">
        <v>46142</v>
      </c>
      <c r="BN1384">
        <v>40</v>
      </c>
      <c r="BO1384">
        <v>0</v>
      </c>
      <c r="BP1384">
        <v>8</v>
      </c>
      <c r="BQ1384">
        <v>8</v>
      </c>
      <c r="BR1384">
        <v>8</v>
      </c>
      <c r="BS1384">
        <v>8</v>
      </c>
      <c r="BT1384">
        <v>5</v>
      </c>
      <c r="BU1384">
        <v>3</v>
      </c>
      <c r="BV1384" t="str">
        <f>"8:30 AM"</f>
        <v>8:30 AM</v>
      </c>
      <c r="BW1384" t="str">
        <f>"5:30 PM"</f>
        <v>5:30 PM</v>
      </c>
      <c r="BX1384" t="s">
        <v>189</v>
      </c>
      <c r="BY1384">
        <v>0</v>
      </c>
      <c r="BZ1384">
        <v>0</v>
      </c>
      <c r="CA1384" t="s">
        <v>115</v>
      </c>
      <c r="CC1384" s="2" t="s">
        <v>5037</v>
      </c>
      <c r="CD1384" t="s">
        <v>2637</v>
      </c>
      <c r="CE1384" t="s">
        <v>7151</v>
      </c>
      <c r="CF1384" t="s">
        <v>128</v>
      </c>
      <c r="CG1384" t="s">
        <v>120</v>
      </c>
      <c r="CH1384" s="3">
        <v>96950</v>
      </c>
      <c r="CI1384" s="4">
        <v>17.05</v>
      </c>
      <c r="CJ1384" s="4">
        <v>17.05</v>
      </c>
      <c r="CM1384" t="s">
        <v>136</v>
      </c>
      <c r="CO1384" t="s">
        <v>137</v>
      </c>
      <c r="CQ1384" t="s">
        <v>115</v>
      </c>
      <c r="CR1384" t="s">
        <v>138</v>
      </c>
      <c r="CS1384" t="s">
        <v>139</v>
      </c>
      <c r="CT1384" t="s">
        <v>139</v>
      </c>
      <c r="CU1384" t="s">
        <v>139</v>
      </c>
      <c r="CV1384" t="s">
        <v>138</v>
      </c>
      <c r="CW1384" t="s">
        <v>139</v>
      </c>
      <c r="CX1384" t="s">
        <v>139</v>
      </c>
      <c r="CY1384" s="10">
        <v>16703236877</v>
      </c>
      <c r="CZ1384" t="s">
        <v>7154</v>
      </c>
      <c r="DA1384" t="s">
        <v>139</v>
      </c>
      <c r="DB1384" t="s">
        <v>138</v>
      </c>
      <c r="DC1384" t="s">
        <v>115</v>
      </c>
    </row>
    <row r="1385" spans="1:112" ht="14.45" customHeight="1" x14ac:dyDescent="0.25">
      <c r="A1385" t="s">
        <v>12536</v>
      </c>
      <c r="B1385" t="s">
        <v>158</v>
      </c>
      <c r="C1385" s="1">
        <v>45656</v>
      </c>
      <c r="D1385" s="1">
        <v>45713</v>
      </c>
      <c r="E1385" t="s">
        <v>210</v>
      </c>
      <c r="F1385" s="1">
        <v>45777</v>
      </c>
      <c r="G1385" t="s">
        <v>115</v>
      </c>
      <c r="H1385" t="s">
        <v>115</v>
      </c>
      <c r="I1385" t="s">
        <v>115</v>
      </c>
      <c r="J1385" t="s">
        <v>5033</v>
      </c>
      <c r="K1385" t="s">
        <v>2636</v>
      </c>
      <c r="L1385" t="s">
        <v>2637</v>
      </c>
      <c r="M1385" t="s">
        <v>5034</v>
      </c>
      <c r="N1385" t="s">
        <v>128</v>
      </c>
      <c r="O1385" t="s">
        <v>120</v>
      </c>
      <c r="P1385" s="3">
        <v>96950</v>
      </c>
      <c r="Q1385" t="s">
        <v>121</v>
      </c>
      <c r="S1385" s="10">
        <v>16703236877</v>
      </c>
      <c r="U1385" t="s">
        <v>2639</v>
      </c>
      <c r="V1385">
        <v>62161</v>
      </c>
      <c r="W1385" t="s">
        <v>123</v>
      </c>
      <c r="Y1385" t="s">
        <v>1274</v>
      </c>
      <c r="Z1385" t="s">
        <v>2640</v>
      </c>
      <c r="AA1385" t="s">
        <v>276</v>
      </c>
      <c r="AB1385" t="s">
        <v>126</v>
      </c>
      <c r="AC1385" t="s">
        <v>2641</v>
      </c>
      <c r="AE1385" t="s">
        <v>2011</v>
      </c>
      <c r="AF1385" t="s">
        <v>707</v>
      </c>
      <c r="AG1385" s="3">
        <v>96931</v>
      </c>
      <c r="AH1385" t="s">
        <v>121</v>
      </c>
      <c r="AJ1385" s="10">
        <v>16716498746</v>
      </c>
      <c r="AK1385">
        <v>203</v>
      </c>
      <c r="AL1385" t="s">
        <v>2642</v>
      </c>
      <c r="BD1385" t="str">
        <f>"29-1141.00"</f>
        <v>29-1141.00</v>
      </c>
      <c r="BE1385" t="s">
        <v>258</v>
      </c>
      <c r="BF1385" t="s">
        <v>5035</v>
      </c>
      <c r="BG1385" t="s">
        <v>5036</v>
      </c>
      <c r="BH1385">
        <v>3</v>
      </c>
      <c r="BJ1385" s="1">
        <v>45778</v>
      </c>
      <c r="BK1385" s="1">
        <v>46142</v>
      </c>
      <c r="BN1385">
        <v>40</v>
      </c>
      <c r="BO1385">
        <v>0</v>
      </c>
      <c r="BP1385">
        <v>8</v>
      </c>
      <c r="BQ1385">
        <v>8</v>
      </c>
      <c r="BR1385">
        <v>8</v>
      </c>
      <c r="BS1385">
        <v>8</v>
      </c>
      <c r="BT1385">
        <v>5</v>
      </c>
      <c r="BU1385">
        <v>3</v>
      </c>
      <c r="BV1385" t="str">
        <f>"8:30 AM"</f>
        <v>8:30 AM</v>
      </c>
      <c r="BW1385" t="str">
        <f>"5:30 PM"</f>
        <v>5:30 PM</v>
      </c>
      <c r="BX1385" t="s">
        <v>189</v>
      </c>
      <c r="BY1385">
        <v>0</v>
      </c>
      <c r="BZ1385">
        <v>0</v>
      </c>
      <c r="CA1385" t="s">
        <v>115</v>
      </c>
      <c r="CC1385" s="2" t="s">
        <v>5037</v>
      </c>
      <c r="CD1385" t="s">
        <v>2637</v>
      </c>
      <c r="CE1385" t="s">
        <v>5034</v>
      </c>
      <c r="CF1385" t="s">
        <v>128</v>
      </c>
      <c r="CG1385" t="s">
        <v>120</v>
      </c>
      <c r="CH1385" s="3">
        <v>96950</v>
      </c>
      <c r="CI1385" s="4">
        <v>17.05</v>
      </c>
      <c r="CJ1385" s="4">
        <v>17.05</v>
      </c>
      <c r="CM1385" t="s">
        <v>136</v>
      </c>
      <c r="CO1385" t="s">
        <v>137</v>
      </c>
      <c r="CQ1385" t="s">
        <v>115</v>
      </c>
      <c r="CR1385" t="s">
        <v>138</v>
      </c>
      <c r="CS1385" t="s">
        <v>139</v>
      </c>
      <c r="CT1385" t="s">
        <v>139</v>
      </c>
      <c r="CU1385" t="s">
        <v>139</v>
      </c>
      <c r="CV1385" t="s">
        <v>138</v>
      </c>
      <c r="CW1385" t="s">
        <v>139</v>
      </c>
      <c r="CX1385" t="s">
        <v>139</v>
      </c>
      <c r="CY1385" s="10">
        <v>16703236877</v>
      </c>
      <c r="CZ1385" t="s">
        <v>2646</v>
      </c>
      <c r="DA1385" t="s">
        <v>139</v>
      </c>
      <c r="DB1385" t="s">
        <v>138</v>
      </c>
      <c r="DC1385" t="s">
        <v>115</v>
      </c>
    </row>
    <row r="1386" spans="1:112" ht="14.45" customHeight="1" x14ac:dyDescent="0.25">
      <c r="A1386" t="s">
        <v>13177</v>
      </c>
      <c r="B1386" t="s">
        <v>158</v>
      </c>
      <c r="C1386" s="1">
        <v>45651</v>
      </c>
      <c r="D1386" s="1">
        <v>45713</v>
      </c>
      <c r="E1386" t="s">
        <v>114</v>
      </c>
      <c r="G1386" t="s">
        <v>115</v>
      </c>
      <c r="H1386" t="s">
        <v>115</v>
      </c>
      <c r="I1386" t="s">
        <v>115</v>
      </c>
      <c r="J1386" t="s">
        <v>13178</v>
      </c>
      <c r="K1386" t="s">
        <v>13179</v>
      </c>
      <c r="L1386" t="s">
        <v>13180</v>
      </c>
      <c r="M1386" t="s">
        <v>139</v>
      </c>
      <c r="N1386" t="s">
        <v>128</v>
      </c>
      <c r="O1386" t="s">
        <v>120</v>
      </c>
      <c r="P1386" s="3">
        <v>96950</v>
      </c>
      <c r="Q1386" t="s">
        <v>121</v>
      </c>
      <c r="R1386" t="s">
        <v>13181</v>
      </c>
      <c r="S1386" s="10">
        <v>16702355579</v>
      </c>
      <c r="U1386" t="s">
        <v>13182</v>
      </c>
      <c r="V1386">
        <v>445110</v>
      </c>
      <c r="W1386" t="s">
        <v>123</v>
      </c>
      <c r="Y1386" t="s">
        <v>2769</v>
      </c>
      <c r="Z1386" t="s">
        <v>13183</v>
      </c>
      <c r="AB1386" t="s">
        <v>658</v>
      </c>
      <c r="AC1386" t="s">
        <v>13180</v>
      </c>
      <c r="AD1386" t="s">
        <v>139</v>
      </c>
      <c r="AE1386" t="s">
        <v>128</v>
      </c>
      <c r="AF1386" t="s">
        <v>120</v>
      </c>
      <c r="AG1386" s="3">
        <v>96950</v>
      </c>
      <c r="AH1386" t="s">
        <v>121</v>
      </c>
      <c r="AJ1386" s="10">
        <v>16702355579</v>
      </c>
      <c r="AL1386" t="s">
        <v>13184</v>
      </c>
      <c r="BD1386" t="str">
        <f>"49-9071.00"</f>
        <v>49-9071.00</v>
      </c>
      <c r="BE1386" t="s">
        <v>169</v>
      </c>
      <c r="BF1386" t="s">
        <v>13185</v>
      </c>
      <c r="BG1386" t="s">
        <v>797</v>
      </c>
      <c r="BH1386">
        <v>2</v>
      </c>
      <c r="BJ1386" s="1">
        <v>45767</v>
      </c>
      <c r="BK1386" s="1">
        <v>46131</v>
      </c>
      <c r="BN1386">
        <v>35</v>
      </c>
      <c r="BO1386">
        <v>0</v>
      </c>
      <c r="BP1386">
        <v>7</v>
      </c>
      <c r="BQ1386">
        <v>7</v>
      </c>
      <c r="BR1386">
        <v>7</v>
      </c>
      <c r="BS1386">
        <v>7</v>
      </c>
      <c r="BT1386">
        <v>7</v>
      </c>
      <c r="BU1386">
        <v>0</v>
      </c>
      <c r="BV1386" t="str">
        <f>"8:00 AM"</f>
        <v>8:00 AM</v>
      </c>
      <c r="BW1386" t="str">
        <f>"5:00 PM"</f>
        <v>5:00 PM</v>
      </c>
      <c r="BX1386" t="s">
        <v>133</v>
      </c>
      <c r="BY1386">
        <v>0</v>
      </c>
      <c r="BZ1386">
        <v>18</v>
      </c>
      <c r="CA1386" t="s">
        <v>115</v>
      </c>
      <c r="CC1386" s="2" t="s">
        <v>4695</v>
      </c>
      <c r="CD1386" t="s">
        <v>13180</v>
      </c>
      <c r="CE1386" t="s">
        <v>139</v>
      </c>
      <c r="CF1386" t="s">
        <v>128</v>
      </c>
      <c r="CG1386" t="s">
        <v>120</v>
      </c>
      <c r="CH1386" s="3">
        <v>96950</v>
      </c>
      <c r="CI1386" s="4">
        <v>9.75</v>
      </c>
      <c r="CJ1386" s="4">
        <v>9.75</v>
      </c>
      <c r="CK1386" s="4">
        <v>14.62</v>
      </c>
      <c r="CL1386" s="4">
        <v>14.62</v>
      </c>
      <c r="CM1386" t="s">
        <v>136</v>
      </c>
      <c r="CN1386" t="s">
        <v>13186</v>
      </c>
      <c r="CO1386" t="s">
        <v>137</v>
      </c>
      <c r="CQ1386" t="s">
        <v>115</v>
      </c>
      <c r="CR1386" t="s">
        <v>138</v>
      </c>
      <c r="CS1386" t="s">
        <v>139</v>
      </c>
      <c r="CT1386" t="s">
        <v>138</v>
      </c>
      <c r="CU1386" t="s">
        <v>139</v>
      </c>
      <c r="CV1386" t="s">
        <v>138</v>
      </c>
      <c r="CW1386" t="s">
        <v>139</v>
      </c>
      <c r="CX1386" t="s">
        <v>2315</v>
      </c>
      <c r="CY1386" s="10">
        <v>16702355579</v>
      </c>
      <c r="CZ1386" t="s">
        <v>13184</v>
      </c>
      <c r="DA1386" t="s">
        <v>139</v>
      </c>
      <c r="DB1386" t="s">
        <v>138</v>
      </c>
      <c r="DC1386" t="s">
        <v>115</v>
      </c>
    </row>
    <row r="1387" spans="1:112" ht="14.45" customHeight="1" x14ac:dyDescent="0.25">
      <c r="A1387" t="s">
        <v>13694</v>
      </c>
      <c r="B1387" t="s">
        <v>142</v>
      </c>
      <c r="C1387" s="1">
        <v>45706</v>
      </c>
      <c r="D1387" s="1">
        <v>45713</v>
      </c>
      <c r="E1387" t="s">
        <v>114</v>
      </c>
      <c r="G1387" t="s">
        <v>115</v>
      </c>
      <c r="H1387" t="s">
        <v>115</v>
      </c>
      <c r="I1387" t="s">
        <v>115</v>
      </c>
      <c r="J1387" t="s">
        <v>1561</v>
      </c>
      <c r="L1387" t="s">
        <v>1570</v>
      </c>
      <c r="M1387" t="s">
        <v>1563</v>
      </c>
      <c r="N1387" t="s">
        <v>128</v>
      </c>
      <c r="O1387" t="s">
        <v>120</v>
      </c>
      <c r="P1387" s="3">
        <v>96950</v>
      </c>
      <c r="Q1387" t="s">
        <v>121</v>
      </c>
      <c r="S1387" s="10">
        <v>16703229240</v>
      </c>
      <c r="U1387" t="s">
        <v>1564</v>
      </c>
      <c r="V1387">
        <v>488320</v>
      </c>
      <c r="W1387" t="s">
        <v>123</v>
      </c>
      <c r="Y1387" t="s">
        <v>1565</v>
      </c>
      <c r="Z1387" t="s">
        <v>1097</v>
      </c>
      <c r="AA1387" t="s">
        <v>489</v>
      </c>
      <c r="AB1387" t="s">
        <v>516</v>
      </c>
      <c r="AC1387" t="s">
        <v>1570</v>
      </c>
      <c r="AD1387" t="s">
        <v>1563</v>
      </c>
      <c r="AE1387" t="s">
        <v>128</v>
      </c>
      <c r="AF1387" t="s">
        <v>120</v>
      </c>
      <c r="AG1387" s="3">
        <v>96950</v>
      </c>
      <c r="AH1387" t="s">
        <v>121</v>
      </c>
      <c r="AJ1387" s="10">
        <v>16703229240</v>
      </c>
      <c r="AL1387" t="s">
        <v>1567</v>
      </c>
      <c r="BD1387" t="str">
        <f>"49-3031.00"</f>
        <v>49-3031.00</v>
      </c>
      <c r="BE1387" t="s">
        <v>1260</v>
      </c>
      <c r="BF1387" t="s">
        <v>2847</v>
      </c>
      <c r="BG1387" t="s">
        <v>2848</v>
      </c>
      <c r="BH1387">
        <v>1</v>
      </c>
      <c r="BJ1387" s="1">
        <v>45839</v>
      </c>
      <c r="BK1387" s="1">
        <v>46203</v>
      </c>
      <c r="BN1387">
        <v>40</v>
      </c>
      <c r="BO1387">
        <v>0</v>
      </c>
      <c r="BP1387">
        <v>8</v>
      </c>
      <c r="BQ1387">
        <v>8</v>
      </c>
      <c r="BR1387">
        <v>8</v>
      </c>
      <c r="BS1387">
        <v>8</v>
      </c>
      <c r="BT1387">
        <v>8</v>
      </c>
      <c r="BU1387">
        <v>0</v>
      </c>
      <c r="BV1387" t="str">
        <f>"8:00 AM"</f>
        <v>8:00 AM</v>
      </c>
      <c r="BW1387" t="str">
        <f>"5:00 PM"</f>
        <v>5:00 PM</v>
      </c>
      <c r="BX1387" t="s">
        <v>240</v>
      </c>
      <c r="BY1387">
        <v>0</v>
      </c>
      <c r="BZ1387">
        <v>24</v>
      </c>
      <c r="CA1387" t="s">
        <v>115</v>
      </c>
      <c r="CC1387" t="s">
        <v>2849</v>
      </c>
      <c r="CD1387" t="s">
        <v>1570</v>
      </c>
      <c r="CE1387" t="s">
        <v>1563</v>
      </c>
      <c r="CF1387" t="s">
        <v>128</v>
      </c>
      <c r="CG1387" t="s">
        <v>120</v>
      </c>
      <c r="CH1387" s="3">
        <v>96950</v>
      </c>
      <c r="CI1387" s="4">
        <v>11.85</v>
      </c>
      <c r="CJ1387" s="4">
        <v>11.85</v>
      </c>
      <c r="CK1387" s="4">
        <v>17.78</v>
      </c>
      <c r="CL1387" s="4">
        <v>17.78</v>
      </c>
      <c r="CM1387" t="s">
        <v>136</v>
      </c>
      <c r="CN1387" t="s">
        <v>139</v>
      </c>
      <c r="CO1387" t="s">
        <v>137</v>
      </c>
      <c r="CQ1387" t="s">
        <v>115</v>
      </c>
      <c r="CR1387" t="s">
        <v>138</v>
      </c>
      <c r="CS1387" t="s">
        <v>139</v>
      </c>
      <c r="CT1387" t="s">
        <v>138</v>
      </c>
      <c r="CU1387" t="s">
        <v>139</v>
      </c>
      <c r="CV1387" t="s">
        <v>138</v>
      </c>
      <c r="CW1387" t="s">
        <v>139</v>
      </c>
      <c r="CX1387" t="s">
        <v>139</v>
      </c>
      <c r="CY1387" s="10">
        <v>16703229240</v>
      </c>
      <c r="CZ1387" t="s">
        <v>139</v>
      </c>
      <c r="DA1387" t="s">
        <v>208</v>
      </c>
      <c r="DB1387" t="s">
        <v>138</v>
      </c>
      <c r="DC1387" t="s">
        <v>115</v>
      </c>
    </row>
    <row r="1388" spans="1:112" ht="14.45" customHeight="1" x14ac:dyDescent="0.25">
      <c r="A1388" t="s">
        <v>3206</v>
      </c>
      <c r="B1388" t="s">
        <v>142</v>
      </c>
      <c r="C1388" s="1">
        <v>45701</v>
      </c>
      <c r="D1388" s="1">
        <v>45714</v>
      </c>
      <c r="E1388" t="s">
        <v>210</v>
      </c>
      <c r="F1388" s="1">
        <v>45929</v>
      </c>
      <c r="G1388" t="s">
        <v>115</v>
      </c>
      <c r="H1388" t="s">
        <v>115</v>
      </c>
      <c r="I1388" t="s">
        <v>115</v>
      </c>
      <c r="J1388" t="s">
        <v>423</v>
      </c>
      <c r="L1388" t="s">
        <v>424</v>
      </c>
      <c r="N1388" t="s">
        <v>128</v>
      </c>
      <c r="O1388" t="s">
        <v>120</v>
      </c>
      <c r="P1388" s="3">
        <v>96950</v>
      </c>
      <c r="Q1388" t="s">
        <v>121</v>
      </c>
      <c r="S1388" s="10">
        <v>16709894888</v>
      </c>
      <c r="U1388" t="s">
        <v>425</v>
      </c>
      <c r="V1388">
        <v>561710</v>
      </c>
      <c r="W1388" t="s">
        <v>123</v>
      </c>
      <c r="Y1388" t="s">
        <v>426</v>
      </c>
      <c r="Z1388" t="s">
        <v>427</v>
      </c>
      <c r="AB1388" t="s">
        <v>428</v>
      </c>
      <c r="AC1388" t="s">
        <v>429</v>
      </c>
      <c r="AE1388" t="s">
        <v>119</v>
      </c>
      <c r="AF1388" t="s">
        <v>120</v>
      </c>
      <c r="AG1388" s="3">
        <v>96950</v>
      </c>
      <c r="AH1388" t="s">
        <v>121</v>
      </c>
      <c r="AJ1388" s="10">
        <v>16709894888</v>
      </c>
      <c r="AL1388" t="s">
        <v>430</v>
      </c>
      <c r="BD1388" t="str">
        <f>"37-2021.00"</f>
        <v>37-2021.00</v>
      </c>
      <c r="BE1388" t="s">
        <v>431</v>
      </c>
      <c r="BF1388" t="s">
        <v>432</v>
      </c>
      <c r="BG1388" t="s">
        <v>433</v>
      </c>
      <c r="BH1388">
        <v>6</v>
      </c>
      <c r="BJ1388" s="1">
        <v>45931</v>
      </c>
      <c r="BK1388" s="1">
        <v>46295</v>
      </c>
      <c r="BN1388">
        <v>35</v>
      </c>
      <c r="BO1388">
        <v>0</v>
      </c>
      <c r="BP1388">
        <v>7</v>
      </c>
      <c r="BQ1388">
        <v>7</v>
      </c>
      <c r="BR1388">
        <v>7</v>
      </c>
      <c r="BS1388">
        <v>7</v>
      </c>
      <c r="BT1388">
        <v>7</v>
      </c>
      <c r="BU1388">
        <v>0</v>
      </c>
      <c r="BV1388" t="str">
        <f>"8:30 AM"</f>
        <v>8:30 AM</v>
      </c>
      <c r="BW1388" t="str">
        <f>"4:30 PM"</f>
        <v>4:30 PM</v>
      </c>
      <c r="BX1388" t="s">
        <v>240</v>
      </c>
      <c r="BY1388">
        <v>0</v>
      </c>
      <c r="BZ1388">
        <v>12</v>
      </c>
      <c r="CA1388" t="s">
        <v>115</v>
      </c>
      <c r="CC1388" s="2" t="s">
        <v>3207</v>
      </c>
      <c r="CD1388" t="s">
        <v>434</v>
      </c>
      <c r="CF1388" t="s">
        <v>128</v>
      </c>
      <c r="CG1388" t="s">
        <v>120</v>
      </c>
      <c r="CH1388" s="3">
        <v>96950</v>
      </c>
      <c r="CI1388" s="4">
        <v>8.2899999999999991</v>
      </c>
      <c r="CJ1388" s="4">
        <v>8.2899999999999991</v>
      </c>
      <c r="CK1388" s="4">
        <v>0</v>
      </c>
      <c r="CL1388" s="4">
        <v>0</v>
      </c>
      <c r="CM1388" t="s">
        <v>136</v>
      </c>
      <c r="CO1388" t="s">
        <v>137</v>
      </c>
      <c r="CQ1388" t="s">
        <v>115</v>
      </c>
      <c r="CR1388" t="s">
        <v>138</v>
      </c>
      <c r="CS1388" t="s">
        <v>138</v>
      </c>
      <c r="CT1388" t="s">
        <v>139</v>
      </c>
      <c r="CU1388" t="s">
        <v>139</v>
      </c>
      <c r="CV1388" t="s">
        <v>138</v>
      </c>
      <c r="CW1388" t="s">
        <v>139</v>
      </c>
      <c r="CX1388" t="s">
        <v>3208</v>
      </c>
      <c r="CY1388" s="10">
        <v>16704880667</v>
      </c>
      <c r="CZ1388" t="s">
        <v>430</v>
      </c>
      <c r="DA1388" t="s">
        <v>139</v>
      </c>
      <c r="DB1388" t="s">
        <v>138</v>
      </c>
      <c r="DC1388" t="s">
        <v>115</v>
      </c>
    </row>
    <row r="1389" spans="1:112" ht="14.45" customHeight="1" x14ac:dyDescent="0.25">
      <c r="A1389" t="s">
        <v>5166</v>
      </c>
      <c r="B1389" t="s">
        <v>142</v>
      </c>
      <c r="C1389" s="1">
        <v>45701</v>
      </c>
      <c r="D1389" s="1">
        <v>45714</v>
      </c>
      <c r="E1389" t="s">
        <v>210</v>
      </c>
      <c r="F1389" s="1">
        <v>45929</v>
      </c>
      <c r="G1389" t="s">
        <v>138</v>
      </c>
      <c r="H1389" t="s">
        <v>115</v>
      </c>
      <c r="I1389" t="s">
        <v>115</v>
      </c>
      <c r="J1389" t="s">
        <v>423</v>
      </c>
      <c r="L1389" t="s">
        <v>424</v>
      </c>
      <c r="N1389" t="s">
        <v>128</v>
      </c>
      <c r="O1389" t="s">
        <v>120</v>
      </c>
      <c r="P1389" s="3">
        <v>96950</v>
      </c>
      <c r="Q1389" t="s">
        <v>121</v>
      </c>
      <c r="S1389" s="10">
        <v>16704880667</v>
      </c>
      <c r="U1389" t="s">
        <v>425</v>
      </c>
      <c r="V1389">
        <v>541219</v>
      </c>
      <c r="W1389" t="s">
        <v>123</v>
      </c>
      <c r="Y1389" t="s">
        <v>4769</v>
      </c>
      <c r="Z1389" t="s">
        <v>4770</v>
      </c>
      <c r="AB1389" t="s">
        <v>997</v>
      </c>
      <c r="AC1389" t="s">
        <v>424</v>
      </c>
      <c r="AE1389" t="s">
        <v>128</v>
      </c>
      <c r="AF1389" t="s">
        <v>120</v>
      </c>
      <c r="AG1389" s="3">
        <v>96950</v>
      </c>
      <c r="AH1389" t="s">
        <v>121</v>
      </c>
      <c r="AJ1389" s="10">
        <v>16704880667</v>
      </c>
      <c r="AL1389" t="s">
        <v>430</v>
      </c>
      <c r="BD1389" t="str">
        <f>"13-2011.00"</f>
        <v>13-2011.00</v>
      </c>
      <c r="BE1389" t="s">
        <v>893</v>
      </c>
      <c r="BF1389" t="s">
        <v>4771</v>
      </c>
      <c r="BG1389" t="s">
        <v>895</v>
      </c>
      <c r="BH1389">
        <v>5</v>
      </c>
      <c r="BJ1389" s="1">
        <v>45931</v>
      </c>
      <c r="BK1389" s="1">
        <v>47026</v>
      </c>
      <c r="BN1389">
        <v>35</v>
      </c>
      <c r="BO1389">
        <v>0</v>
      </c>
      <c r="BP1389">
        <v>7</v>
      </c>
      <c r="BQ1389">
        <v>7</v>
      </c>
      <c r="BR1389">
        <v>7</v>
      </c>
      <c r="BS1389">
        <v>7</v>
      </c>
      <c r="BT1389">
        <v>7</v>
      </c>
      <c r="BU1389">
        <v>0</v>
      </c>
      <c r="BV1389" t="str">
        <f>"8:30 AM"</f>
        <v>8:30 AM</v>
      </c>
      <c r="BW1389" t="str">
        <f>"4:30 PM"</f>
        <v>4:30 PM</v>
      </c>
      <c r="BX1389" t="s">
        <v>360</v>
      </c>
      <c r="BY1389">
        <v>0</v>
      </c>
      <c r="BZ1389">
        <v>36</v>
      </c>
      <c r="CA1389" t="s">
        <v>115</v>
      </c>
      <c r="CC1389" s="2" t="s">
        <v>5167</v>
      </c>
      <c r="CD1389" t="s">
        <v>2556</v>
      </c>
      <c r="CF1389" t="s">
        <v>119</v>
      </c>
      <c r="CG1389" t="s">
        <v>120</v>
      </c>
      <c r="CH1389" s="3">
        <v>96950</v>
      </c>
      <c r="CI1389" s="4">
        <v>17.48</v>
      </c>
      <c r="CJ1389" s="4">
        <v>17.48</v>
      </c>
      <c r="CK1389" s="4">
        <v>0</v>
      </c>
      <c r="CL1389" s="4">
        <v>0</v>
      </c>
      <c r="CM1389" t="s">
        <v>136</v>
      </c>
      <c r="CO1389" t="s">
        <v>137</v>
      </c>
      <c r="CQ1389" t="s">
        <v>115</v>
      </c>
      <c r="CR1389" t="s">
        <v>138</v>
      </c>
      <c r="CS1389" t="s">
        <v>139</v>
      </c>
      <c r="CT1389" t="s">
        <v>139</v>
      </c>
      <c r="CU1389" t="s">
        <v>139</v>
      </c>
      <c r="CV1389" t="s">
        <v>138</v>
      </c>
      <c r="CW1389" t="s">
        <v>139</v>
      </c>
      <c r="CX1389" t="s">
        <v>3208</v>
      </c>
      <c r="CY1389" s="10">
        <v>16709894888</v>
      </c>
      <c r="CZ1389" t="s">
        <v>430</v>
      </c>
      <c r="DA1389" t="s">
        <v>139</v>
      </c>
      <c r="DB1389" t="s">
        <v>138</v>
      </c>
      <c r="DC1389" t="s">
        <v>115</v>
      </c>
    </row>
    <row r="1390" spans="1:112" ht="14.45" customHeight="1" x14ac:dyDescent="0.25">
      <c r="A1390" t="s">
        <v>7133</v>
      </c>
      <c r="B1390" t="s">
        <v>248</v>
      </c>
      <c r="C1390" s="1">
        <v>45676</v>
      </c>
      <c r="D1390" s="1">
        <v>45714</v>
      </c>
      <c r="E1390" t="s">
        <v>210</v>
      </c>
      <c r="F1390" s="1">
        <v>45807</v>
      </c>
      <c r="G1390" t="s">
        <v>115</v>
      </c>
      <c r="H1390" t="s">
        <v>115</v>
      </c>
      <c r="I1390" t="s">
        <v>115</v>
      </c>
      <c r="J1390" t="s">
        <v>287</v>
      </c>
      <c r="K1390" t="s">
        <v>139</v>
      </c>
      <c r="L1390" t="s">
        <v>288</v>
      </c>
      <c r="M1390" t="s">
        <v>289</v>
      </c>
      <c r="N1390" t="s">
        <v>290</v>
      </c>
      <c r="O1390" t="s">
        <v>120</v>
      </c>
      <c r="P1390" s="3">
        <v>96952</v>
      </c>
      <c r="Q1390" t="s">
        <v>121</v>
      </c>
      <c r="R1390" t="s">
        <v>139</v>
      </c>
      <c r="S1390" s="10">
        <v>16704339989</v>
      </c>
      <c r="U1390" t="s">
        <v>291</v>
      </c>
      <c r="V1390">
        <v>481111</v>
      </c>
      <c r="W1390" t="s">
        <v>123</v>
      </c>
      <c r="Y1390" t="s">
        <v>292</v>
      </c>
      <c r="Z1390" t="s">
        <v>293</v>
      </c>
      <c r="AA1390" t="s">
        <v>294</v>
      </c>
      <c r="AB1390" t="s">
        <v>295</v>
      </c>
      <c r="AC1390" t="s">
        <v>288</v>
      </c>
      <c r="AD1390" t="s">
        <v>289</v>
      </c>
      <c r="AE1390" t="s">
        <v>290</v>
      </c>
      <c r="AF1390" t="s">
        <v>120</v>
      </c>
      <c r="AG1390" s="3">
        <v>96952</v>
      </c>
      <c r="AH1390" t="s">
        <v>121</v>
      </c>
      <c r="AJ1390" s="10">
        <v>16704339989</v>
      </c>
      <c r="AL1390" t="s">
        <v>296</v>
      </c>
      <c r="BD1390" t="str">
        <f>"43-3031.00"</f>
        <v>43-3031.00</v>
      </c>
      <c r="BE1390" t="s">
        <v>387</v>
      </c>
      <c r="BF1390" t="s">
        <v>7134</v>
      </c>
      <c r="BG1390" t="s">
        <v>5203</v>
      </c>
      <c r="BH1390">
        <v>1</v>
      </c>
      <c r="BI1390">
        <v>1</v>
      </c>
      <c r="BJ1390" s="1">
        <v>45809</v>
      </c>
      <c r="BK1390" s="1">
        <v>46173</v>
      </c>
      <c r="BL1390" s="1">
        <v>45809</v>
      </c>
      <c r="BM1390" s="1">
        <v>46173</v>
      </c>
      <c r="BN1390">
        <v>40</v>
      </c>
      <c r="BO1390">
        <v>0</v>
      </c>
      <c r="BP1390">
        <v>8</v>
      </c>
      <c r="BQ1390">
        <v>8</v>
      </c>
      <c r="BR1390">
        <v>8</v>
      </c>
      <c r="BS1390">
        <v>8</v>
      </c>
      <c r="BT1390">
        <v>8</v>
      </c>
      <c r="BU1390">
        <v>0</v>
      </c>
      <c r="BV1390" t="str">
        <f>"8:00 AM"</f>
        <v>8:00 AM</v>
      </c>
      <c r="BW1390" t="str">
        <f>"5:00 PM"</f>
        <v>5:00 PM</v>
      </c>
      <c r="BX1390" t="s">
        <v>133</v>
      </c>
      <c r="BY1390">
        <v>0</v>
      </c>
      <c r="BZ1390">
        <v>24</v>
      </c>
      <c r="CA1390" t="s">
        <v>115</v>
      </c>
      <c r="CC1390" t="s">
        <v>5546</v>
      </c>
      <c r="CD1390" t="s">
        <v>7135</v>
      </c>
      <c r="CE1390" t="s">
        <v>289</v>
      </c>
      <c r="CF1390" t="s">
        <v>290</v>
      </c>
      <c r="CG1390" t="s">
        <v>120</v>
      </c>
      <c r="CH1390" s="3">
        <v>96952</v>
      </c>
      <c r="CI1390" s="4">
        <v>12.28</v>
      </c>
      <c r="CJ1390" s="4">
        <v>12.3</v>
      </c>
      <c r="CK1390" s="4">
        <v>0</v>
      </c>
      <c r="CL1390" s="4">
        <v>0</v>
      </c>
      <c r="CM1390" t="s">
        <v>136</v>
      </c>
      <c r="CN1390" t="s">
        <v>139</v>
      </c>
      <c r="CO1390" t="s">
        <v>137</v>
      </c>
      <c r="CQ1390" t="s">
        <v>115</v>
      </c>
      <c r="CR1390" t="s">
        <v>138</v>
      </c>
      <c r="CS1390" t="s">
        <v>139</v>
      </c>
      <c r="CT1390" t="s">
        <v>139</v>
      </c>
      <c r="CU1390" t="s">
        <v>138</v>
      </c>
      <c r="CV1390" t="s">
        <v>138</v>
      </c>
      <c r="CW1390" t="s">
        <v>139</v>
      </c>
      <c r="CX1390" t="s">
        <v>301</v>
      </c>
      <c r="CY1390" s="10">
        <v>16704339989</v>
      </c>
      <c r="CZ1390" t="s">
        <v>302</v>
      </c>
      <c r="DA1390" t="s">
        <v>139</v>
      </c>
      <c r="DB1390" t="s">
        <v>138</v>
      </c>
      <c r="DC1390" t="s">
        <v>115</v>
      </c>
    </row>
    <row r="1391" spans="1:112" ht="14.45" customHeight="1" x14ac:dyDescent="0.25">
      <c r="A1391" t="s">
        <v>9437</v>
      </c>
      <c r="B1391" t="s">
        <v>113</v>
      </c>
      <c r="C1391" s="1">
        <v>45683</v>
      </c>
      <c r="D1391" s="1">
        <v>45714</v>
      </c>
      <c r="E1391" t="s">
        <v>114</v>
      </c>
      <c r="G1391" t="s">
        <v>115</v>
      </c>
      <c r="H1391" t="s">
        <v>115</v>
      </c>
      <c r="I1391" t="s">
        <v>115</v>
      </c>
      <c r="J1391" t="s">
        <v>9438</v>
      </c>
      <c r="K1391" t="s">
        <v>7848</v>
      </c>
      <c r="L1391" t="s">
        <v>7849</v>
      </c>
      <c r="M1391" t="s">
        <v>7850</v>
      </c>
      <c r="N1391" t="s">
        <v>119</v>
      </c>
      <c r="O1391" t="s">
        <v>120</v>
      </c>
      <c r="P1391" s="3">
        <v>96950</v>
      </c>
      <c r="Q1391" t="s">
        <v>121</v>
      </c>
      <c r="S1391" s="10">
        <v>16703221690</v>
      </c>
      <c r="T1391">
        <v>408</v>
      </c>
      <c r="U1391" t="s">
        <v>7851</v>
      </c>
      <c r="V1391">
        <v>488510</v>
      </c>
      <c r="W1391" t="s">
        <v>123</v>
      </c>
      <c r="Y1391" t="s">
        <v>819</v>
      </c>
      <c r="Z1391" t="s">
        <v>9439</v>
      </c>
      <c r="AA1391" t="s">
        <v>7853</v>
      </c>
      <c r="AB1391" t="s">
        <v>235</v>
      </c>
      <c r="AC1391" t="s">
        <v>7849</v>
      </c>
      <c r="AD1391" t="s">
        <v>7850</v>
      </c>
      <c r="AE1391" t="s">
        <v>119</v>
      </c>
      <c r="AF1391" t="s">
        <v>120</v>
      </c>
      <c r="AG1391" s="3">
        <v>96950</v>
      </c>
      <c r="AH1391" t="s">
        <v>121</v>
      </c>
      <c r="AJ1391" s="10">
        <v>16703221690</v>
      </c>
      <c r="AK1391">
        <v>408</v>
      </c>
      <c r="AL1391" t="s">
        <v>7854</v>
      </c>
      <c r="BD1391" t="str">
        <f>"53-3032.00"</f>
        <v>53-3032.00</v>
      </c>
      <c r="BE1391" t="s">
        <v>2554</v>
      </c>
      <c r="BF1391" t="s">
        <v>9440</v>
      </c>
      <c r="BG1391" t="s">
        <v>8372</v>
      </c>
      <c r="BH1391">
        <v>2</v>
      </c>
      <c r="BJ1391" s="1">
        <v>45778</v>
      </c>
      <c r="BK1391" s="1">
        <v>46142</v>
      </c>
      <c r="BN1391">
        <v>35</v>
      </c>
      <c r="BO1391">
        <v>0</v>
      </c>
      <c r="BP1391">
        <v>7</v>
      </c>
      <c r="BQ1391">
        <v>7</v>
      </c>
      <c r="BR1391">
        <v>7</v>
      </c>
      <c r="BS1391">
        <v>7</v>
      </c>
      <c r="BT1391">
        <v>7</v>
      </c>
      <c r="BU1391">
        <v>0</v>
      </c>
      <c r="BV1391" t="str">
        <f>"8:00 AM"</f>
        <v>8:00 AM</v>
      </c>
      <c r="BW1391" t="str">
        <f>"5:00 PM"</f>
        <v>5:00 PM</v>
      </c>
      <c r="BX1391" t="s">
        <v>133</v>
      </c>
      <c r="BY1391">
        <v>0</v>
      </c>
      <c r="BZ1391">
        <v>12</v>
      </c>
      <c r="CA1391" t="s">
        <v>115</v>
      </c>
      <c r="CC1391" s="2" t="s">
        <v>9441</v>
      </c>
      <c r="CD1391" t="s">
        <v>7849</v>
      </c>
      <c r="CE1391" t="s">
        <v>7850</v>
      </c>
      <c r="CF1391" t="s">
        <v>119</v>
      </c>
      <c r="CG1391" t="s">
        <v>120</v>
      </c>
      <c r="CH1391" s="3">
        <v>96950</v>
      </c>
      <c r="CI1391" s="4">
        <v>11.31</v>
      </c>
      <c r="CJ1391" s="4">
        <v>11.31</v>
      </c>
      <c r="CK1391" s="4">
        <v>16.97</v>
      </c>
      <c r="CL1391" s="4">
        <v>16.97</v>
      </c>
      <c r="CM1391" t="s">
        <v>136</v>
      </c>
      <c r="CN1391" t="s">
        <v>506</v>
      </c>
      <c r="CO1391" t="s">
        <v>137</v>
      </c>
      <c r="CQ1391" t="s">
        <v>115</v>
      </c>
      <c r="CR1391" t="s">
        <v>138</v>
      </c>
      <c r="CS1391" t="s">
        <v>139</v>
      </c>
      <c r="CT1391" t="s">
        <v>138</v>
      </c>
      <c r="CU1391" t="s">
        <v>138</v>
      </c>
      <c r="CV1391" t="s">
        <v>138</v>
      </c>
      <c r="CW1391" t="s">
        <v>139</v>
      </c>
      <c r="CX1391" t="s">
        <v>611</v>
      </c>
      <c r="CY1391" s="10">
        <v>16703221690</v>
      </c>
      <c r="CZ1391" t="s">
        <v>7854</v>
      </c>
      <c r="DA1391" t="s">
        <v>246</v>
      </c>
      <c r="DB1391" t="s">
        <v>138</v>
      </c>
      <c r="DC1391" t="s">
        <v>115</v>
      </c>
    </row>
    <row r="1392" spans="1:112" ht="14.45" customHeight="1" x14ac:dyDescent="0.25">
      <c r="A1392" t="s">
        <v>10148</v>
      </c>
      <c r="B1392" t="s">
        <v>113</v>
      </c>
      <c r="C1392" s="1">
        <v>45714</v>
      </c>
      <c r="D1392" s="1">
        <v>45714</v>
      </c>
      <c r="E1392" t="s">
        <v>114</v>
      </c>
      <c r="G1392" t="s">
        <v>115</v>
      </c>
      <c r="H1392" t="s">
        <v>115</v>
      </c>
      <c r="I1392" t="s">
        <v>115</v>
      </c>
      <c r="J1392" t="s">
        <v>2060</v>
      </c>
      <c r="K1392" t="s">
        <v>2061</v>
      </c>
      <c r="L1392" t="s">
        <v>2062</v>
      </c>
      <c r="M1392" t="s">
        <v>2063</v>
      </c>
      <c r="N1392" t="s">
        <v>119</v>
      </c>
      <c r="O1392" t="s">
        <v>120</v>
      </c>
      <c r="P1392" s="3">
        <v>96950</v>
      </c>
      <c r="Q1392" t="s">
        <v>121</v>
      </c>
      <c r="R1392" t="s">
        <v>331</v>
      </c>
      <c r="S1392" s="10">
        <v>16702346900</v>
      </c>
      <c r="U1392" t="s">
        <v>2064</v>
      </c>
      <c r="V1392">
        <v>722511</v>
      </c>
      <c r="W1392" t="s">
        <v>123</v>
      </c>
      <c r="Y1392" t="s">
        <v>2065</v>
      </c>
      <c r="Z1392" t="s">
        <v>2066</v>
      </c>
      <c r="AB1392" t="s">
        <v>295</v>
      </c>
      <c r="AC1392" t="s">
        <v>2063</v>
      </c>
      <c r="AE1392" t="s">
        <v>119</v>
      </c>
      <c r="AF1392" t="s">
        <v>120</v>
      </c>
      <c r="AG1392" s="3">
        <v>96950</v>
      </c>
      <c r="AH1392" t="s">
        <v>121</v>
      </c>
      <c r="AJ1392" s="10">
        <v>16702346900</v>
      </c>
      <c r="AL1392" t="s">
        <v>2067</v>
      </c>
      <c r="BD1392" t="str">
        <f>"35-2014.00"</f>
        <v>35-2014.00</v>
      </c>
      <c r="BE1392" t="s">
        <v>221</v>
      </c>
      <c r="BF1392" t="s">
        <v>2068</v>
      </c>
      <c r="BG1392" t="s">
        <v>373</v>
      </c>
      <c r="BH1392">
        <v>2</v>
      </c>
      <c r="BJ1392" s="1">
        <v>45778</v>
      </c>
      <c r="BK1392" s="1">
        <v>45777</v>
      </c>
      <c r="BN1392">
        <v>40</v>
      </c>
      <c r="BO1392">
        <v>7</v>
      </c>
      <c r="BP1392">
        <v>0</v>
      </c>
      <c r="BQ1392">
        <v>6</v>
      </c>
      <c r="BR1392">
        <v>6</v>
      </c>
      <c r="BS1392">
        <v>7</v>
      </c>
      <c r="BT1392">
        <v>7</v>
      </c>
      <c r="BU1392">
        <v>7</v>
      </c>
      <c r="BV1392" t="str">
        <f>"11:00 PM"</f>
        <v>11:00 PM</v>
      </c>
      <c r="BW1392" t="str">
        <f>"9:00 PM"</f>
        <v>9:00 PM</v>
      </c>
      <c r="BX1392" t="s">
        <v>240</v>
      </c>
      <c r="BY1392">
        <v>0</v>
      </c>
      <c r="BZ1392">
        <v>6</v>
      </c>
      <c r="CA1392" t="s">
        <v>115</v>
      </c>
      <c r="CC1392" s="2" t="s">
        <v>10149</v>
      </c>
      <c r="CD1392" t="s">
        <v>2063</v>
      </c>
      <c r="CE1392" t="s">
        <v>2062</v>
      </c>
      <c r="CF1392" t="s">
        <v>119</v>
      </c>
      <c r="CG1392" t="s">
        <v>120</v>
      </c>
      <c r="CH1392" s="3">
        <v>96950</v>
      </c>
      <c r="CI1392" s="4">
        <v>8.83</v>
      </c>
      <c r="CJ1392" s="4">
        <v>8.83</v>
      </c>
      <c r="CK1392" s="4">
        <v>13.25</v>
      </c>
      <c r="CL1392" s="4">
        <v>13.25</v>
      </c>
      <c r="CM1392" t="s">
        <v>136</v>
      </c>
      <c r="CN1392" t="s">
        <v>191</v>
      </c>
      <c r="CO1392" t="s">
        <v>137</v>
      </c>
      <c r="CQ1392" t="s">
        <v>115</v>
      </c>
      <c r="CR1392" t="s">
        <v>138</v>
      </c>
      <c r="CS1392" t="s">
        <v>139</v>
      </c>
      <c r="CT1392" t="s">
        <v>138</v>
      </c>
      <c r="CU1392" t="s">
        <v>139</v>
      </c>
      <c r="CV1392" t="s">
        <v>138</v>
      </c>
      <c r="CW1392" t="s">
        <v>139</v>
      </c>
      <c r="CX1392" t="s">
        <v>10150</v>
      </c>
      <c r="CY1392" s="10">
        <v>16702346900</v>
      </c>
      <c r="CZ1392" t="s">
        <v>2067</v>
      </c>
      <c r="DA1392" t="s">
        <v>331</v>
      </c>
      <c r="DB1392" t="s">
        <v>138</v>
      </c>
      <c r="DC1392" t="s">
        <v>115</v>
      </c>
      <c r="DD1392" t="s">
        <v>10151</v>
      </c>
      <c r="DE1392" t="s">
        <v>1635</v>
      </c>
      <c r="DF1392" t="s">
        <v>2073</v>
      </c>
      <c r="DG1392" t="s">
        <v>10152</v>
      </c>
      <c r="DH1392" t="s">
        <v>2067</v>
      </c>
    </row>
    <row r="1393" spans="1:112" ht="14.45" customHeight="1" x14ac:dyDescent="0.25">
      <c r="A1393" t="s">
        <v>10776</v>
      </c>
      <c r="B1393" t="s">
        <v>142</v>
      </c>
      <c r="C1393" s="1">
        <v>45701</v>
      </c>
      <c r="D1393" s="1">
        <v>45714</v>
      </c>
      <c r="E1393" t="s">
        <v>114</v>
      </c>
      <c r="G1393" t="s">
        <v>115</v>
      </c>
      <c r="H1393" t="s">
        <v>115</v>
      </c>
      <c r="I1393" t="s">
        <v>115</v>
      </c>
      <c r="J1393" t="s">
        <v>1718</v>
      </c>
      <c r="L1393" t="s">
        <v>1720</v>
      </c>
      <c r="N1393" t="s">
        <v>128</v>
      </c>
      <c r="O1393" t="s">
        <v>120</v>
      </c>
      <c r="P1393" s="3">
        <v>96950</v>
      </c>
      <c r="Q1393" t="s">
        <v>121</v>
      </c>
      <c r="S1393" s="10">
        <v>16702335776</v>
      </c>
      <c r="U1393" t="s">
        <v>1721</v>
      </c>
      <c r="V1393">
        <v>56179</v>
      </c>
      <c r="W1393" t="s">
        <v>123</v>
      </c>
      <c r="Y1393" t="s">
        <v>1722</v>
      </c>
      <c r="Z1393" t="s">
        <v>1723</v>
      </c>
      <c r="AA1393" t="s">
        <v>888</v>
      </c>
      <c r="AB1393" t="s">
        <v>705</v>
      </c>
      <c r="AC1393" t="s">
        <v>1720</v>
      </c>
      <c r="AE1393" t="s">
        <v>128</v>
      </c>
      <c r="AF1393" t="s">
        <v>120</v>
      </c>
      <c r="AG1393" s="3">
        <v>96950</v>
      </c>
      <c r="AH1393" t="s">
        <v>121</v>
      </c>
      <c r="AJ1393" s="10">
        <v>16702335776</v>
      </c>
      <c r="AL1393" t="s">
        <v>1727</v>
      </c>
      <c r="BD1393" t="str">
        <f>"49-9071.00"</f>
        <v>49-9071.00</v>
      </c>
      <c r="BE1393" t="s">
        <v>169</v>
      </c>
      <c r="BF1393" t="s">
        <v>1733</v>
      </c>
      <c r="BG1393" t="s">
        <v>1681</v>
      </c>
      <c r="BH1393">
        <v>5</v>
      </c>
      <c r="BJ1393" s="1">
        <v>45931</v>
      </c>
      <c r="BK1393" s="1">
        <v>46295</v>
      </c>
      <c r="BN1393">
        <v>40</v>
      </c>
      <c r="BO1393">
        <v>0</v>
      </c>
      <c r="BP1393">
        <v>8</v>
      </c>
      <c r="BQ1393">
        <v>8</v>
      </c>
      <c r="BR1393">
        <v>8</v>
      </c>
      <c r="BS1393">
        <v>8</v>
      </c>
      <c r="BT1393">
        <v>8</v>
      </c>
      <c r="BU1393">
        <v>0</v>
      </c>
      <c r="BV1393" t="str">
        <f>"8:00 AM"</f>
        <v>8:00 AM</v>
      </c>
      <c r="BW1393" t="str">
        <f>"5:00 PM"</f>
        <v>5:00 PM</v>
      </c>
      <c r="BX1393" t="s">
        <v>133</v>
      </c>
      <c r="BY1393">
        <v>0</v>
      </c>
      <c r="BZ1393">
        <v>24</v>
      </c>
      <c r="CA1393" t="s">
        <v>115</v>
      </c>
      <c r="CC1393" t="s">
        <v>224</v>
      </c>
      <c r="CD1393" t="s">
        <v>1448</v>
      </c>
      <c r="CF1393" t="s">
        <v>128</v>
      </c>
      <c r="CG1393" t="s">
        <v>120</v>
      </c>
      <c r="CH1393" s="3">
        <v>96950</v>
      </c>
      <c r="CI1393" s="4">
        <v>9.75</v>
      </c>
      <c r="CJ1393" s="4">
        <v>9.75</v>
      </c>
      <c r="CK1393" s="4">
        <v>14.63</v>
      </c>
      <c r="CL1393" s="4">
        <v>14.63</v>
      </c>
      <c r="CM1393" t="s">
        <v>136</v>
      </c>
      <c r="CN1393" t="s">
        <v>139</v>
      </c>
      <c r="CO1393" t="s">
        <v>137</v>
      </c>
      <c r="CQ1393" t="s">
        <v>115</v>
      </c>
      <c r="CR1393" t="s">
        <v>138</v>
      </c>
      <c r="CS1393" t="s">
        <v>139</v>
      </c>
      <c r="CT1393" t="s">
        <v>138</v>
      </c>
      <c r="CU1393" t="s">
        <v>139</v>
      </c>
      <c r="CV1393" t="s">
        <v>138</v>
      </c>
      <c r="CW1393" t="s">
        <v>139</v>
      </c>
      <c r="CX1393" t="s">
        <v>139</v>
      </c>
      <c r="CY1393" s="10">
        <v>16702335776</v>
      </c>
      <c r="CZ1393" t="s">
        <v>1727</v>
      </c>
      <c r="DA1393" t="s">
        <v>139</v>
      </c>
      <c r="DB1393" t="s">
        <v>138</v>
      </c>
      <c r="DC1393" t="s">
        <v>115</v>
      </c>
    </row>
    <row r="1394" spans="1:112" ht="14.45" customHeight="1" x14ac:dyDescent="0.25">
      <c r="A1394" t="s">
        <v>11042</v>
      </c>
      <c r="B1394" t="s">
        <v>1155</v>
      </c>
      <c r="C1394" s="1">
        <v>45664</v>
      </c>
      <c r="D1394" s="1">
        <v>45714</v>
      </c>
      <c r="E1394" t="s">
        <v>114</v>
      </c>
      <c r="G1394" t="s">
        <v>115</v>
      </c>
      <c r="H1394" t="s">
        <v>115</v>
      </c>
      <c r="I1394" t="s">
        <v>115</v>
      </c>
      <c r="J1394" t="s">
        <v>10647</v>
      </c>
      <c r="L1394" t="s">
        <v>11043</v>
      </c>
      <c r="M1394" t="s">
        <v>10649</v>
      </c>
      <c r="N1394" t="s">
        <v>119</v>
      </c>
      <c r="O1394" t="s">
        <v>120</v>
      </c>
      <c r="P1394" s="3">
        <v>96950</v>
      </c>
      <c r="Q1394" t="s">
        <v>121</v>
      </c>
      <c r="S1394" s="10">
        <v>16702358727</v>
      </c>
      <c r="U1394" t="s">
        <v>10650</v>
      </c>
      <c r="V1394">
        <v>424420</v>
      </c>
      <c r="W1394" t="s">
        <v>123</v>
      </c>
      <c r="Y1394" t="s">
        <v>10651</v>
      </c>
      <c r="Z1394" t="s">
        <v>10652</v>
      </c>
      <c r="AA1394" t="s">
        <v>10653</v>
      </c>
      <c r="AB1394" t="s">
        <v>10654</v>
      </c>
      <c r="AC1394" t="s">
        <v>11044</v>
      </c>
      <c r="AD1394" t="s">
        <v>10649</v>
      </c>
      <c r="AE1394" t="s">
        <v>119</v>
      </c>
      <c r="AF1394" t="s">
        <v>120</v>
      </c>
      <c r="AG1394" s="3">
        <v>96950</v>
      </c>
      <c r="AH1394" t="s">
        <v>121</v>
      </c>
      <c r="AJ1394" s="10">
        <v>16702353890</v>
      </c>
      <c r="AL1394" t="s">
        <v>10655</v>
      </c>
      <c r="BD1394" t="str">
        <f>"53-7051.00"</f>
        <v>53-7051.00</v>
      </c>
      <c r="BE1394" t="s">
        <v>2552</v>
      </c>
      <c r="BF1394" t="s">
        <v>11045</v>
      </c>
      <c r="BG1394" t="s">
        <v>11046</v>
      </c>
      <c r="BH1394">
        <v>3</v>
      </c>
      <c r="BI1394">
        <v>2</v>
      </c>
      <c r="BJ1394" s="1">
        <v>45717</v>
      </c>
      <c r="BK1394" s="1">
        <v>46081</v>
      </c>
      <c r="BL1394" s="1">
        <v>45717</v>
      </c>
      <c r="BM1394" s="1">
        <v>46081</v>
      </c>
      <c r="BN1394">
        <v>36</v>
      </c>
      <c r="BO1394">
        <v>0</v>
      </c>
      <c r="BP1394">
        <v>6</v>
      </c>
      <c r="BQ1394">
        <v>6</v>
      </c>
      <c r="BR1394">
        <v>6</v>
      </c>
      <c r="BS1394">
        <v>6</v>
      </c>
      <c r="BT1394">
        <v>6</v>
      </c>
      <c r="BU1394">
        <v>6</v>
      </c>
      <c r="BV1394" t="str">
        <f>"8:30 AM"</f>
        <v>8:30 AM</v>
      </c>
      <c r="BW1394" t="str">
        <f>"3:30 PM"</f>
        <v>3:30 PM</v>
      </c>
      <c r="BX1394" t="s">
        <v>240</v>
      </c>
      <c r="BY1394">
        <v>0</v>
      </c>
      <c r="BZ1394">
        <v>12</v>
      </c>
      <c r="CA1394" t="s">
        <v>115</v>
      </c>
      <c r="CC1394" s="2" t="s">
        <v>11047</v>
      </c>
      <c r="CD1394" t="s">
        <v>11048</v>
      </c>
      <c r="CF1394" t="s">
        <v>119</v>
      </c>
      <c r="CG1394" t="s">
        <v>120</v>
      </c>
      <c r="CH1394" s="3">
        <v>96950</v>
      </c>
      <c r="CI1394" s="4">
        <v>8.91</v>
      </c>
      <c r="CJ1394" s="4">
        <v>8.91</v>
      </c>
      <c r="CK1394" s="4">
        <v>13.37</v>
      </c>
      <c r="CL1394" s="4">
        <v>13.37</v>
      </c>
      <c r="CM1394" t="s">
        <v>136</v>
      </c>
      <c r="CN1394" t="s">
        <v>139</v>
      </c>
      <c r="CO1394" t="s">
        <v>137</v>
      </c>
      <c r="CQ1394" t="s">
        <v>115</v>
      </c>
      <c r="CR1394" t="s">
        <v>138</v>
      </c>
      <c r="CS1394" t="s">
        <v>139</v>
      </c>
      <c r="CT1394" t="s">
        <v>138</v>
      </c>
      <c r="CU1394" t="s">
        <v>139</v>
      </c>
      <c r="CV1394" t="s">
        <v>138</v>
      </c>
      <c r="CW1394" t="s">
        <v>139</v>
      </c>
      <c r="CX1394" t="s">
        <v>10660</v>
      </c>
      <c r="CY1394" s="10">
        <v>16702358728</v>
      </c>
      <c r="CZ1394" t="s">
        <v>10661</v>
      </c>
      <c r="DA1394" t="s">
        <v>139</v>
      </c>
      <c r="DB1394" t="s">
        <v>138</v>
      </c>
      <c r="DC1394" t="s">
        <v>115</v>
      </c>
    </row>
    <row r="1395" spans="1:112" ht="14.45" customHeight="1" x14ac:dyDescent="0.25">
      <c r="A1395" t="s">
        <v>12003</v>
      </c>
      <c r="B1395" t="s">
        <v>158</v>
      </c>
      <c r="C1395" s="1">
        <v>45664</v>
      </c>
      <c r="D1395" s="1">
        <v>45714</v>
      </c>
      <c r="E1395" t="s">
        <v>210</v>
      </c>
      <c r="F1395" s="1">
        <v>45776</v>
      </c>
      <c r="G1395" t="s">
        <v>138</v>
      </c>
      <c r="H1395" t="s">
        <v>115</v>
      </c>
      <c r="I1395" t="s">
        <v>115</v>
      </c>
      <c r="J1395" t="s">
        <v>5033</v>
      </c>
      <c r="K1395" t="s">
        <v>2636</v>
      </c>
      <c r="L1395" t="s">
        <v>2637</v>
      </c>
      <c r="M1395" t="s">
        <v>5034</v>
      </c>
      <c r="N1395" t="s">
        <v>128</v>
      </c>
      <c r="O1395" t="s">
        <v>120</v>
      </c>
      <c r="P1395" s="3">
        <v>96950</v>
      </c>
      <c r="Q1395" t="s">
        <v>121</v>
      </c>
      <c r="S1395" s="10">
        <v>16703236877</v>
      </c>
      <c r="U1395" t="s">
        <v>2639</v>
      </c>
      <c r="V1395">
        <v>62161</v>
      </c>
      <c r="W1395" t="s">
        <v>123</v>
      </c>
      <c r="Y1395" t="s">
        <v>1274</v>
      </c>
      <c r="Z1395" t="s">
        <v>2640</v>
      </c>
      <c r="AA1395" t="s">
        <v>276</v>
      </c>
      <c r="AB1395" t="s">
        <v>126</v>
      </c>
      <c r="AC1395" t="s">
        <v>2641</v>
      </c>
      <c r="AE1395" t="s">
        <v>2011</v>
      </c>
      <c r="AF1395" t="s">
        <v>707</v>
      </c>
      <c r="AG1395" s="3">
        <v>96931</v>
      </c>
      <c r="AH1395" t="s">
        <v>121</v>
      </c>
      <c r="AJ1395" s="10">
        <v>16716498746</v>
      </c>
      <c r="AK1395">
        <v>203</v>
      </c>
      <c r="AL1395" t="s">
        <v>2642</v>
      </c>
      <c r="BD1395" t="str">
        <f>"29-1141.00"</f>
        <v>29-1141.00</v>
      </c>
      <c r="BE1395" t="s">
        <v>258</v>
      </c>
      <c r="BF1395" t="s">
        <v>5035</v>
      </c>
      <c r="BG1395" t="s">
        <v>5036</v>
      </c>
      <c r="BH1395">
        <v>1</v>
      </c>
      <c r="BJ1395" s="1">
        <v>45778</v>
      </c>
      <c r="BK1395" s="1">
        <v>46873</v>
      </c>
      <c r="BN1395">
        <v>40</v>
      </c>
      <c r="BO1395">
        <v>0</v>
      </c>
      <c r="BP1395">
        <v>8</v>
      </c>
      <c r="BQ1395">
        <v>8</v>
      </c>
      <c r="BR1395">
        <v>8</v>
      </c>
      <c r="BS1395">
        <v>8</v>
      </c>
      <c r="BT1395">
        <v>5</v>
      </c>
      <c r="BU1395">
        <v>3</v>
      </c>
      <c r="BV1395" t="str">
        <f>"8:30 AM"</f>
        <v>8:30 AM</v>
      </c>
      <c r="BW1395" t="str">
        <f>"5:30 PM"</f>
        <v>5:30 PM</v>
      </c>
      <c r="BX1395" t="s">
        <v>189</v>
      </c>
      <c r="BY1395">
        <v>0</v>
      </c>
      <c r="BZ1395">
        <v>0</v>
      </c>
      <c r="CA1395" t="s">
        <v>115</v>
      </c>
      <c r="CC1395" s="2" t="s">
        <v>5037</v>
      </c>
      <c r="CD1395" t="s">
        <v>2637</v>
      </c>
      <c r="CE1395" t="s">
        <v>5034</v>
      </c>
      <c r="CF1395" t="s">
        <v>128</v>
      </c>
      <c r="CG1395" t="s">
        <v>120</v>
      </c>
      <c r="CH1395" s="3">
        <v>96950</v>
      </c>
      <c r="CI1395" s="4">
        <v>17.05</v>
      </c>
      <c r="CJ1395" s="4">
        <v>17.05</v>
      </c>
      <c r="CM1395" t="s">
        <v>136</v>
      </c>
      <c r="CO1395" t="s">
        <v>137</v>
      </c>
      <c r="CQ1395" t="s">
        <v>115</v>
      </c>
      <c r="CR1395" t="s">
        <v>138</v>
      </c>
      <c r="CS1395" t="s">
        <v>139</v>
      </c>
      <c r="CT1395" t="s">
        <v>139</v>
      </c>
      <c r="CU1395" t="s">
        <v>139</v>
      </c>
      <c r="CV1395" t="s">
        <v>138</v>
      </c>
      <c r="CW1395" t="s">
        <v>139</v>
      </c>
      <c r="CX1395" t="s">
        <v>139</v>
      </c>
      <c r="CY1395" s="10">
        <v>16703236877</v>
      </c>
      <c r="CZ1395" t="s">
        <v>2646</v>
      </c>
      <c r="DA1395" t="s">
        <v>139</v>
      </c>
      <c r="DB1395" t="s">
        <v>138</v>
      </c>
      <c r="DC1395" t="s">
        <v>115</v>
      </c>
    </row>
    <row r="1396" spans="1:112" ht="14.45" customHeight="1" x14ac:dyDescent="0.25">
      <c r="A1396" t="s">
        <v>12556</v>
      </c>
      <c r="B1396" t="s">
        <v>158</v>
      </c>
      <c r="C1396" s="1">
        <v>45664</v>
      </c>
      <c r="D1396" s="1">
        <v>45714</v>
      </c>
      <c r="E1396" t="s">
        <v>114</v>
      </c>
      <c r="G1396" t="s">
        <v>115</v>
      </c>
      <c r="H1396" t="s">
        <v>115</v>
      </c>
      <c r="I1396" t="s">
        <v>115</v>
      </c>
      <c r="J1396" t="s">
        <v>6108</v>
      </c>
      <c r="K1396" t="s">
        <v>2636</v>
      </c>
      <c r="L1396" t="s">
        <v>5176</v>
      </c>
      <c r="M1396" t="s">
        <v>2638</v>
      </c>
      <c r="N1396" t="s">
        <v>128</v>
      </c>
      <c r="O1396" t="s">
        <v>120</v>
      </c>
      <c r="P1396" s="3">
        <v>96950</v>
      </c>
      <c r="Q1396" t="s">
        <v>121</v>
      </c>
      <c r="S1396" s="10">
        <v>16703236877</v>
      </c>
      <c r="U1396" t="s">
        <v>2639</v>
      </c>
      <c r="V1396">
        <v>621610</v>
      </c>
      <c r="W1396" t="s">
        <v>123</v>
      </c>
      <c r="Y1396" t="s">
        <v>1274</v>
      </c>
      <c r="Z1396" t="s">
        <v>2640</v>
      </c>
      <c r="AA1396" t="s">
        <v>276</v>
      </c>
      <c r="AB1396" t="s">
        <v>126</v>
      </c>
      <c r="AC1396" t="s">
        <v>2641</v>
      </c>
      <c r="AE1396" t="s">
        <v>2011</v>
      </c>
      <c r="AF1396" t="s">
        <v>707</v>
      </c>
      <c r="AG1396" s="3">
        <v>96931</v>
      </c>
      <c r="AH1396" t="s">
        <v>121</v>
      </c>
      <c r="AJ1396" s="10">
        <v>16716498746</v>
      </c>
      <c r="AK1396">
        <v>203</v>
      </c>
      <c r="AL1396" t="s">
        <v>2642</v>
      </c>
      <c r="BD1396" t="str">
        <f>"31-1122.00"</f>
        <v>31-1122.00</v>
      </c>
      <c r="BE1396" t="s">
        <v>6109</v>
      </c>
      <c r="BF1396" t="s">
        <v>6110</v>
      </c>
      <c r="BG1396" t="s">
        <v>6111</v>
      </c>
      <c r="BH1396">
        <v>3</v>
      </c>
      <c r="BJ1396" s="1">
        <v>45778</v>
      </c>
      <c r="BK1396" s="1">
        <v>46142</v>
      </c>
      <c r="BN1396">
        <v>40</v>
      </c>
      <c r="BO1396">
        <v>0</v>
      </c>
      <c r="BP1396">
        <v>8</v>
      </c>
      <c r="BQ1396">
        <v>8</v>
      </c>
      <c r="BR1396">
        <v>8</v>
      </c>
      <c r="BS1396">
        <v>8</v>
      </c>
      <c r="BT1396">
        <v>5</v>
      </c>
      <c r="BU1396">
        <v>3</v>
      </c>
      <c r="BV1396" t="str">
        <f>"8:30 AM"</f>
        <v>8:30 AM</v>
      </c>
      <c r="BW1396" t="str">
        <f>"5:30 PM"</f>
        <v>5:30 PM</v>
      </c>
      <c r="BX1396" t="s">
        <v>240</v>
      </c>
      <c r="BY1396">
        <v>0</v>
      </c>
      <c r="BZ1396">
        <v>12</v>
      </c>
      <c r="CA1396" t="s">
        <v>115</v>
      </c>
      <c r="CC1396" t="s">
        <v>12259</v>
      </c>
      <c r="CD1396" t="s">
        <v>5176</v>
      </c>
      <c r="CE1396" t="s">
        <v>2638</v>
      </c>
      <c r="CF1396" t="s">
        <v>128</v>
      </c>
      <c r="CG1396" t="s">
        <v>120</v>
      </c>
      <c r="CH1396" s="3">
        <v>96950</v>
      </c>
      <c r="CI1396" s="4">
        <v>11.24</v>
      </c>
      <c r="CJ1396" s="4">
        <v>11.24</v>
      </c>
      <c r="CM1396" t="s">
        <v>136</v>
      </c>
      <c r="CO1396" t="s">
        <v>137</v>
      </c>
      <c r="CQ1396" t="s">
        <v>115</v>
      </c>
      <c r="CR1396" t="s">
        <v>138</v>
      </c>
      <c r="CS1396" t="s">
        <v>139</v>
      </c>
      <c r="CT1396" t="s">
        <v>139</v>
      </c>
      <c r="CU1396" t="s">
        <v>139</v>
      </c>
      <c r="CV1396" t="s">
        <v>138</v>
      </c>
      <c r="CW1396" t="s">
        <v>139</v>
      </c>
      <c r="CX1396" t="s">
        <v>139</v>
      </c>
      <c r="CY1396" s="10">
        <v>16703236877</v>
      </c>
      <c r="CZ1396" t="s">
        <v>2646</v>
      </c>
      <c r="DA1396" t="s">
        <v>139</v>
      </c>
      <c r="DB1396" t="s">
        <v>138</v>
      </c>
      <c r="DC1396" t="s">
        <v>115</v>
      </c>
    </row>
    <row r="1397" spans="1:112" ht="14.45" customHeight="1" x14ac:dyDescent="0.25">
      <c r="A1397" t="s">
        <v>12992</v>
      </c>
      <c r="B1397" t="s">
        <v>158</v>
      </c>
      <c r="C1397" s="1">
        <v>45665</v>
      </c>
      <c r="D1397" s="1">
        <v>45714</v>
      </c>
      <c r="E1397" t="s">
        <v>114</v>
      </c>
      <c r="G1397" t="s">
        <v>138</v>
      </c>
      <c r="H1397" t="s">
        <v>115</v>
      </c>
      <c r="I1397" t="s">
        <v>115</v>
      </c>
      <c r="J1397" t="s">
        <v>560</v>
      </c>
      <c r="K1397" t="s">
        <v>1399</v>
      </c>
      <c r="L1397" t="s">
        <v>562</v>
      </c>
      <c r="M1397" t="s">
        <v>1400</v>
      </c>
      <c r="N1397" t="s">
        <v>128</v>
      </c>
      <c r="O1397" t="s">
        <v>120</v>
      </c>
      <c r="P1397" s="3">
        <v>96950</v>
      </c>
      <c r="Q1397" t="s">
        <v>121</v>
      </c>
      <c r="S1397" s="10">
        <v>16702342664</v>
      </c>
      <c r="U1397" t="s">
        <v>1401</v>
      </c>
      <c r="V1397">
        <v>23611</v>
      </c>
      <c r="W1397" t="s">
        <v>123</v>
      </c>
      <c r="Y1397" t="s">
        <v>563</v>
      </c>
      <c r="Z1397" t="s">
        <v>564</v>
      </c>
      <c r="AA1397" t="s">
        <v>565</v>
      </c>
      <c r="AB1397" t="s">
        <v>1402</v>
      </c>
      <c r="AC1397" t="s">
        <v>562</v>
      </c>
      <c r="AD1397" t="s">
        <v>1400</v>
      </c>
      <c r="AE1397" t="s">
        <v>128</v>
      </c>
      <c r="AF1397" t="s">
        <v>120</v>
      </c>
      <c r="AG1397" s="3">
        <v>96950</v>
      </c>
      <c r="AH1397" t="s">
        <v>121</v>
      </c>
      <c r="AJ1397" s="10">
        <v>16702342664</v>
      </c>
      <c r="AL1397" t="s">
        <v>567</v>
      </c>
      <c r="BD1397" t="str">
        <f>"49-9071.00"</f>
        <v>49-9071.00</v>
      </c>
      <c r="BE1397" t="s">
        <v>169</v>
      </c>
      <c r="BF1397" t="s">
        <v>1403</v>
      </c>
      <c r="BG1397" t="s">
        <v>1404</v>
      </c>
      <c r="BH1397">
        <v>10</v>
      </c>
      <c r="BJ1397" s="1">
        <v>45778</v>
      </c>
      <c r="BK1397" s="1">
        <v>46873</v>
      </c>
      <c r="BN1397">
        <v>40</v>
      </c>
      <c r="BO1397">
        <v>0</v>
      </c>
      <c r="BP1397">
        <v>8</v>
      </c>
      <c r="BQ1397">
        <v>8</v>
      </c>
      <c r="BR1397">
        <v>8</v>
      </c>
      <c r="BS1397">
        <v>8</v>
      </c>
      <c r="BT1397">
        <v>8</v>
      </c>
      <c r="BU1397">
        <v>0</v>
      </c>
      <c r="BV1397" t="str">
        <f>"8:00 AM"</f>
        <v>8:00 AM</v>
      </c>
      <c r="BW1397" t="str">
        <f>"5:00 PM"</f>
        <v>5:00 PM</v>
      </c>
      <c r="BX1397" t="s">
        <v>133</v>
      </c>
      <c r="BY1397">
        <v>0</v>
      </c>
      <c r="BZ1397">
        <v>12</v>
      </c>
      <c r="CA1397" t="s">
        <v>115</v>
      </c>
      <c r="CC1397" t="s">
        <v>12993</v>
      </c>
      <c r="CD1397" t="s">
        <v>562</v>
      </c>
      <c r="CE1397" t="s">
        <v>1400</v>
      </c>
      <c r="CF1397" t="s">
        <v>128</v>
      </c>
      <c r="CG1397" t="s">
        <v>120</v>
      </c>
      <c r="CH1397" s="3">
        <v>96950</v>
      </c>
      <c r="CI1397" s="4">
        <v>9.75</v>
      </c>
      <c r="CJ1397" s="4">
        <v>9.75</v>
      </c>
      <c r="CK1397" s="4">
        <v>14.63</v>
      </c>
      <c r="CL1397" s="4">
        <v>14.63</v>
      </c>
      <c r="CM1397" t="s">
        <v>136</v>
      </c>
      <c r="CN1397" t="s">
        <v>240</v>
      </c>
      <c r="CO1397" t="s">
        <v>137</v>
      </c>
      <c r="CQ1397" t="s">
        <v>115</v>
      </c>
      <c r="CR1397" t="s">
        <v>138</v>
      </c>
      <c r="CS1397" t="s">
        <v>139</v>
      </c>
      <c r="CT1397" t="s">
        <v>138</v>
      </c>
      <c r="CU1397" t="s">
        <v>139</v>
      </c>
      <c r="CV1397" t="s">
        <v>138</v>
      </c>
      <c r="CW1397" t="s">
        <v>139</v>
      </c>
      <c r="CX1397" s="2" t="s">
        <v>1406</v>
      </c>
      <c r="CY1397" s="10">
        <v>16702342664</v>
      </c>
      <c r="CZ1397" t="s">
        <v>567</v>
      </c>
      <c r="DA1397" t="s">
        <v>572</v>
      </c>
      <c r="DB1397" t="s">
        <v>138</v>
      </c>
      <c r="DC1397" t="s">
        <v>115</v>
      </c>
    </row>
    <row r="1398" spans="1:112" ht="14.45" customHeight="1" x14ac:dyDescent="0.25">
      <c r="A1398" t="s">
        <v>9879</v>
      </c>
      <c r="B1398" t="s">
        <v>142</v>
      </c>
      <c r="C1398" s="1">
        <v>45706</v>
      </c>
      <c r="D1398" s="1">
        <v>45715</v>
      </c>
      <c r="E1398" t="s">
        <v>114</v>
      </c>
      <c r="G1398" t="s">
        <v>138</v>
      </c>
      <c r="H1398" t="s">
        <v>115</v>
      </c>
      <c r="I1398" t="s">
        <v>115</v>
      </c>
      <c r="J1398" t="s">
        <v>1561</v>
      </c>
      <c r="L1398" t="s">
        <v>1562</v>
      </c>
      <c r="M1398" t="s">
        <v>1563</v>
      </c>
      <c r="N1398" t="s">
        <v>128</v>
      </c>
      <c r="O1398" t="s">
        <v>120</v>
      </c>
      <c r="P1398" s="3">
        <v>96950</v>
      </c>
      <c r="Q1398" t="s">
        <v>121</v>
      </c>
      <c r="S1398" s="10">
        <v>16703229240</v>
      </c>
      <c r="U1398" t="s">
        <v>1564</v>
      </c>
      <c r="V1398">
        <v>488320</v>
      </c>
      <c r="W1398" t="s">
        <v>123</v>
      </c>
      <c r="Y1398" t="s">
        <v>1565</v>
      </c>
      <c r="Z1398" t="s">
        <v>1097</v>
      </c>
      <c r="AA1398" t="s">
        <v>489</v>
      </c>
      <c r="AB1398" t="s">
        <v>516</v>
      </c>
      <c r="AC1398" t="s">
        <v>1566</v>
      </c>
      <c r="AD1398" t="s">
        <v>1563</v>
      </c>
      <c r="AE1398" t="s">
        <v>128</v>
      </c>
      <c r="AF1398" t="s">
        <v>120</v>
      </c>
      <c r="AG1398" s="3">
        <v>96950</v>
      </c>
      <c r="AH1398" t="s">
        <v>121</v>
      </c>
      <c r="AJ1398" s="10">
        <v>16703229240</v>
      </c>
      <c r="AL1398" t="s">
        <v>1567</v>
      </c>
      <c r="BD1398" t="str">
        <f>"49-9071.00"</f>
        <v>49-9071.00</v>
      </c>
      <c r="BE1398" t="s">
        <v>169</v>
      </c>
      <c r="BF1398" t="s">
        <v>1568</v>
      </c>
      <c r="BG1398" t="s">
        <v>1469</v>
      </c>
      <c r="BH1398">
        <v>1</v>
      </c>
      <c r="BJ1398" s="1">
        <v>45839</v>
      </c>
      <c r="BK1398" s="1">
        <v>46934</v>
      </c>
      <c r="BN1398">
        <v>40</v>
      </c>
      <c r="BO1398">
        <v>0</v>
      </c>
      <c r="BP1398">
        <v>8</v>
      </c>
      <c r="BQ1398">
        <v>8</v>
      </c>
      <c r="BR1398">
        <v>8</v>
      </c>
      <c r="BS1398">
        <v>8</v>
      </c>
      <c r="BT1398">
        <v>8</v>
      </c>
      <c r="BU1398">
        <v>0</v>
      </c>
      <c r="BV1398" t="str">
        <f>"8:00 AM"</f>
        <v>8:00 AM</v>
      </c>
      <c r="BW1398" t="str">
        <f>"5:00 PM"</f>
        <v>5:00 PM</v>
      </c>
      <c r="BX1398" t="s">
        <v>240</v>
      </c>
      <c r="BY1398">
        <v>0</v>
      </c>
      <c r="BZ1398">
        <v>24</v>
      </c>
      <c r="CA1398" t="s">
        <v>115</v>
      </c>
      <c r="CC1398" t="s">
        <v>1569</v>
      </c>
      <c r="CD1398" t="s">
        <v>1570</v>
      </c>
      <c r="CE1398" t="s">
        <v>1563</v>
      </c>
      <c r="CF1398" t="s">
        <v>128</v>
      </c>
      <c r="CG1398" t="s">
        <v>120</v>
      </c>
      <c r="CH1398" s="3">
        <v>96950</v>
      </c>
      <c r="CI1398" s="4">
        <v>9.75</v>
      </c>
      <c r="CJ1398" s="4">
        <v>9.75</v>
      </c>
      <c r="CK1398" s="4">
        <v>14.63</v>
      </c>
      <c r="CL1398" s="4">
        <v>14.63</v>
      </c>
      <c r="CM1398" t="s">
        <v>136</v>
      </c>
      <c r="CN1398" t="s">
        <v>331</v>
      </c>
      <c r="CO1398" t="s">
        <v>137</v>
      </c>
      <c r="CQ1398" t="s">
        <v>115</v>
      </c>
      <c r="CR1398" t="s">
        <v>138</v>
      </c>
      <c r="CS1398" t="s">
        <v>139</v>
      </c>
      <c r="CT1398" t="s">
        <v>138</v>
      </c>
      <c r="CU1398" t="s">
        <v>139</v>
      </c>
      <c r="CV1398" t="s">
        <v>138</v>
      </c>
      <c r="CW1398" t="s">
        <v>139</v>
      </c>
      <c r="CX1398" t="s">
        <v>331</v>
      </c>
      <c r="CY1398" s="10">
        <v>16703229240</v>
      </c>
      <c r="CZ1398" t="s">
        <v>139</v>
      </c>
      <c r="DA1398" t="s">
        <v>208</v>
      </c>
      <c r="DB1398" t="s">
        <v>138</v>
      </c>
      <c r="DC1398" t="s">
        <v>115</v>
      </c>
    </row>
    <row r="1399" spans="1:112" ht="14.45" customHeight="1" x14ac:dyDescent="0.25">
      <c r="A1399" t="s">
        <v>10540</v>
      </c>
      <c r="B1399" t="s">
        <v>1155</v>
      </c>
      <c r="C1399" s="1">
        <v>45664</v>
      </c>
      <c r="D1399" s="1">
        <v>45715</v>
      </c>
      <c r="E1399" t="s">
        <v>114</v>
      </c>
      <c r="G1399" t="s">
        <v>115</v>
      </c>
      <c r="H1399" t="s">
        <v>115</v>
      </c>
      <c r="I1399" t="s">
        <v>115</v>
      </c>
      <c r="J1399" t="s">
        <v>10541</v>
      </c>
      <c r="K1399" t="s">
        <v>10542</v>
      </c>
      <c r="L1399" t="s">
        <v>10543</v>
      </c>
      <c r="M1399" t="s">
        <v>139</v>
      </c>
      <c r="N1399" t="s">
        <v>128</v>
      </c>
      <c r="O1399" t="s">
        <v>120</v>
      </c>
      <c r="P1399" s="3">
        <v>96950</v>
      </c>
      <c r="Q1399" t="s">
        <v>121</v>
      </c>
      <c r="S1399" s="10">
        <v>16707831239</v>
      </c>
      <c r="U1399" t="s">
        <v>10544</v>
      </c>
      <c r="V1399">
        <v>72251</v>
      </c>
      <c r="W1399" t="s">
        <v>123</v>
      </c>
      <c r="Y1399" t="s">
        <v>9638</v>
      </c>
      <c r="Z1399" t="s">
        <v>10545</v>
      </c>
      <c r="AB1399" t="s">
        <v>126</v>
      </c>
      <c r="AC1399" t="s">
        <v>10543</v>
      </c>
      <c r="AD1399" t="s">
        <v>139</v>
      </c>
      <c r="AE1399" t="s">
        <v>128</v>
      </c>
      <c r="AF1399" t="s">
        <v>120</v>
      </c>
      <c r="AG1399" s="3">
        <v>96950</v>
      </c>
      <c r="AH1399" t="s">
        <v>121</v>
      </c>
      <c r="AJ1399" s="10">
        <v>16707831239</v>
      </c>
      <c r="AL1399" t="s">
        <v>10546</v>
      </c>
      <c r="BD1399" t="str">
        <f>"35-2014.00"</f>
        <v>35-2014.00</v>
      </c>
      <c r="BE1399" t="s">
        <v>221</v>
      </c>
      <c r="BF1399" t="s">
        <v>10547</v>
      </c>
      <c r="BG1399" t="s">
        <v>223</v>
      </c>
      <c r="BH1399">
        <v>2</v>
      </c>
      <c r="BI1399">
        <v>1</v>
      </c>
      <c r="BJ1399" s="1">
        <v>45782</v>
      </c>
      <c r="BK1399" s="1">
        <v>46146</v>
      </c>
      <c r="BL1399" s="1">
        <v>45782</v>
      </c>
      <c r="BM1399" s="1">
        <v>46146</v>
      </c>
      <c r="BN1399">
        <v>35</v>
      </c>
      <c r="BO1399">
        <v>0</v>
      </c>
      <c r="BP1399">
        <v>7</v>
      </c>
      <c r="BQ1399">
        <v>7</v>
      </c>
      <c r="BR1399">
        <v>7</v>
      </c>
      <c r="BS1399">
        <v>7</v>
      </c>
      <c r="BT1399">
        <v>7</v>
      </c>
      <c r="BU1399">
        <v>0</v>
      </c>
      <c r="BV1399" t="str">
        <f>"11:00 AM"</f>
        <v>11:00 AM</v>
      </c>
      <c r="BW1399" t="str">
        <f>"9:00 PM"</f>
        <v>9:00 PM</v>
      </c>
      <c r="BX1399" t="s">
        <v>240</v>
      </c>
      <c r="BY1399">
        <v>0</v>
      </c>
      <c r="BZ1399">
        <v>12</v>
      </c>
      <c r="CA1399" t="s">
        <v>115</v>
      </c>
      <c r="CC1399" s="2" t="s">
        <v>10548</v>
      </c>
      <c r="CD1399" t="s">
        <v>10543</v>
      </c>
      <c r="CE1399" t="s">
        <v>139</v>
      </c>
      <c r="CF1399" t="s">
        <v>128</v>
      </c>
      <c r="CG1399" t="s">
        <v>120</v>
      </c>
      <c r="CH1399" s="3">
        <v>96950</v>
      </c>
      <c r="CI1399" s="4">
        <v>8.83</v>
      </c>
      <c r="CJ1399" s="4">
        <v>8.83</v>
      </c>
      <c r="CK1399" s="4">
        <v>13.24</v>
      </c>
      <c r="CL1399" s="4">
        <v>13.24</v>
      </c>
      <c r="CM1399" t="s">
        <v>136</v>
      </c>
      <c r="CN1399" t="s">
        <v>10549</v>
      </c>
      <c r="CO1399" t="s">
        <v>137</v>
      </c>
      <c r="CQ1399" t="s">
        <v>115</v>
      </c>
      <c r="CR1399" t="s">
        <v>138</v>
      </c>
      <c r="CS1399" t="s">
        <v>139</v>
      </c>
      <c r="CT1399" t="s">
        <v>138</v>
      </c>
      <c r="CU1399" t="s">
        <v>139</v>
      </c>
      <c r="CV1399" t="s">
        <v>138</v>
      </c>
      <c r="CW1399" t="s">
        <v>139</v>
      </c>
      <c r="CX1399" t="s">
        <v>2315</v>
      </c>
      <c r="CY1399" s="10">
        <v>16707831239</v>
      </c>
      <c r="CZ1399" t="s">
        <v>10550</v>
      </c>
      <c r="DA1399" t="s">
        <v>139</v>
      </c>
      <c r="DB1399" t="s">
        <v>138</v>
      </c>
      <c r="DC1399" t="s">
        <v>115</v>
      </c>
    </row>
    <row r="1400" spans="1:112" ht="14.45" customHeight="1" x14ac:dyDescent="0.25">
      <c r="A1400" t="s">
        <v>11975</v>
      </c>
      <c r="B1400" t="s">
        <v>158</v>
      </c>
      <c r="C1400" s="1">
        <v>45651</v>
      </c>
      <c r="D1400" s="1">
        <v>45715</v>
      </c>
      <c r="E1400" t="s">
        <v>210</v>
      </c>
      <c r="F1400" s="1">
        <v>45816</v>
      </c>
      <c r="G1400" t="s">
        <v>115</v>
      </c>
      <c r="H1400" t="s">
        <v>115</v>
      </c>
      <c r="I1400" t="s">
        <v>115</v>
      </c>
      <c r="J1400" t="s">
        <v>3381</v>
      </c>
      <c r="L1400" t="s">
        <v>10178</v>
      </c>
      <c r="M1400" t="s">
        <v>2878</v>
      </c>
      <c r="N1400" t="s">
        <v>128</v>
      </c>
      <c r="O1400" t="s">
        <v>120</v>
      </c>
      <c r="P1400" s="3">
        <v>96950</v>
      </c>
      <c r="Q1400" t="s">
        <v>121</v>
      </c>
      <c r="R1400" t="s">
        <v>439</v>
      </c>
      <c r="S1400" s="10">
        <v>16702858455</v>
      </c>
      <c r="U1400" t="s">
        <v>3382</v>
      </c>
      <c r="V1400">
        <v>488510</v>
      </c>
      <c r="W1400" t="s">
        <v>123</v>
      </c>
      <c r="Y1400" t="s">
        <v>1888</v>
      </c>
      <c r="Z1400" t="s">
        <v>3383</v>
      </c>
      <c r="AA1400" t="s">
        <v>3384</v>
      </c>
      <c r="AB1400" t="s">
        <v>448</v>
      </c>
      <c r="AC1400" t="s">
        <v>10178</v>
      </c>
      <c r="AD1400" t="s">
        <v>2878</v>
      </c>
      <c r="AE1400" t="s">
        <v>128</v>
      </c>
      <c r="AF1400" t="s">
        <v>120</v>
      </c>
      <c r="AG1400" s="3">
        <v>96950</v>
      </c>
      <c r="AH1400" t="s">
        <v>121</v>
      </c>
      <c r="AI1400" t="s">
        <v>439</v>
      </c>
      <c r="AJ1400" s="10">
        <v>16702858455</v>
      </c>
      <c r="AL1400" t="s">
        <v>3385</v>
      </c>
      <c r="BD1400" t="str">
        <f>"53-3033.00"</f>
        <v>53-3033.00</v>
      </c>
      <c r="BE1400" t="s">
        <v>1825</v>
      </c>
      <c r="BF1400" t="s">
        <v>11976</v>
      </c>
      <c r="BG1400" t="s">
        <v>11977</v>
      </c>
      <c r="BH1400">
        <v>2</v>
      </c>
      <c r="BJ1400" s="1">
        <v>45818</v>
      </c>
      <c r="BK1400" s="1">
        <v>46182</v>
      </c>
      <c r="BN1400">
        <v>35</v>
      </c>
      <c r="BO1400">
        <v>0</v>
      </c>
      <c r="BP1400">
        <v>7</v>
      </c>
      <c r="BQ1400">
        <v>7</v>
      </c>
      <c r="BR1400">
        <v>7</v>
      </c>
      <c r="BS1400">
        <v>7</v>
      </c>
      <c r="BT1400">
        <v>7</v>
      </c>
      <c r="BU1400">
        <v>0</v>
      </c>
      <c r="BV1400" t="str">
        <f>"9:00 AM"</f>
        <v>9:00 AM</v>
      </c>
      <c r="BW1400" t="str">
        <f>"5:00 PM"</f>
        <v>5:00 PM</v>
      </c>
      <c r="BX1400" t="s">
        <v>133</v>
      </c>
      <c r="BY1400">
        <v>0</v>
      </c>
      <c r="BZ1400">
        <v>6</v>
      </c>
      <c r="CA1400" t="s">
        <v>115</v>
      </c>
      <c r="CC1400" t="s">
        <v>11978</v>
      </c>
      <c r="CD1400" t="s">
        <v>11979</v>
      </c>
      <c r="CE1400" t="s">
        <v>3386</v>
      </c>
      <c r="CF1400" t="s">
        <v>128</v>
      </c>
      <c r="CG1400" t="s">
        <v>120</v>
      </c>
      <c r="CH1400" s="3">
        <v>96950</v>
      </c>
      <c r="CI1400" s="4">
        <v>8.15</v>
      </c>
      <c r="CJ1400" s="4">
        <v>8.9499999999999993</v>
      </c>
      <c r="CK1400" s="4">
        <v>12.23</v>
      </c>
      <c r="CL1400" s="4">
        <v>13.43</v>
      </c>
      <c r="CM1400" t="s">
        <v>136</v>
      </c>
      <c r="CN1400" t="s">
        <v>449</v>
      </c>
      <c r="CO1400" t="s">
        <v>137</v>
      </c>
      <c r="CQ1400" t="s">
        <v>115</v>
      </c>
      <c r="CR1400" t="s">
        <v>138</v>
      </c>
      <c r="CS1400" t="s">
        <v>139</v>
      </c>
      <c r="CT1400" t="s">
        <v>138</v>
      </c>
      <c r="CU1400" t="s">
        <v>139</v>
      </c>
      <c r="CV1400" t="s">
        <v>138</v>
      </c>
      <c r="CW1400" t="s">
        <v>139</v>
      </c>
      <c r="CX1400" t="s">
        <v>450</v>
      </c>
      <c r="CY1400" s="10">
        <v>16703226478</v>
      </c>
      <c r="CZ1400" t="s">
        <v>3385</v>
      </c>
      <c r="DA1400" t="s">
        <v>208</v>
      </c>
      <c r="DB1400" t="s">
        <v>138</v>
      </c>
      <c r="DC1400" t="s">
        <v>115</v>
      </c>
    </row>
    <row r="1401" spans="1:112" ht="14.45" customHeight="1" x14ac:dyDescent="0.25">
      <c r="A1401" t="s">
        <v>4515</v>
      </c>
      <c r="B1401" t="s">
        <v>248</v>
      </c>
      <c r="C1401" s="1">
        <v>45672</v>
      </c>
      <c r="D1401" s="1">
        <v>45716</v>
      </c>
      <c r="E1401" t="s">
        <v>210</v>
      </c>
      <c r="F1401" s="1">
        <v>45727</v>
      </c>
      <c r="G1401" t="s">
        <v>115</v>
      </c>
      <c r="H1401" t="s">
        <v>115</v>
      </c>
      <c r="I1401" t="s">
        <v>115</v>
      </c>
      <c r="J1401" t="s">
        <v>2796</v>
      </c>
      <c r="K1401" t="s">
        <v>2797</v>
      </c>
      <c r="L1401" t="s">
        <v>2798</v>
      </c>
      <c r="M1401" t="s">
        <v>2799</v>
      </c>
      <c r="N1401" t="s">
        <v>128</v>
      </c>
      <c r="O1401" t="s">
        <v>120</v>
      </c>
      <c r="P1401" s="3">
        <v>96950</v>
      </c>
      <c r="Q1401" t="s">
        <v>121</v>
      </c>
      <c r="R1401" t="s">
        <v>4516</v>
      </c>
      <c r="S1401" s="10">
        <v>16702346708</v>
      </c>
      <c r="U1401" t="s">
        <v>2800</v>
      </c>
      <c r="V1401">
        <v>236220</v>
      </c>
      <c r="W1401" t="s">
        <v>123</v>
      </c>
      <c r="Y1401" t="s">
        <v>632</v>
      </c>
      <c r="Z1401" t="s">
        <v>4517</v>
      </c>
      <c r="AB1401" t="s">
        <v>516</v>
      </c>
      <c r="AC1401" t="s">
        <v>2798</v>
      </c>
      <c r="AD1401" t="s">
        <v>2799</v>
      </c>
      <c r="AE1401" t="s">
        <v>128</v>
      </c>
      <c r="AF1401" t="s">
        <v>120</v>
      </c>
      <c r="AG1401" s="3">
        <v>96950</v>
      </c>
      <c r="AH1401" t="s">
        <v>121</v>
      </c>
      <c r="AI1401" t="s">
        <v>641</v>
      </c>
      <c r="AJ1401" s="10">
        <v>16702346708</v>
      </c>
      <c r="AL1401" t="s">
        <v>2802</v>
      </c>
      <c r="BD1401" t="str">
        <f>"49-9071.00"</f>
        <v>49-9071.00</v>
      </c>
      <c r="BE1401" t="s">
        <v>169</v>
      </c>
      <c r="BF1401" t="s">
        <v>2803</v>
      </c>
      <c r="BG1401" t="s">
        <v>2804</v>
      </c>
      <c r="BH1401">
        <v>8</v>
      </c>
      <c r="BI1401">
        <v>8</v>
      </c>
      <c r="BJ1401" s="1">
        <v>45729</v>
      </c>
      <c r="BK1401" s="1">
        <v>46093</v>
      </c>
      <c r="BL1401" s="1">
        <v>45729</v>
      </c>
      <c r="BM1401" s="1">
        <v>46093</v>
      </c>
      <c r="BN1401">
        <v>35</v>
      </c>
      <c r="BO1401">
        <v>0</v>
      </c>
      <c r="BP1401">
        <v>7</v>
      </c>
      <c r="BQ1401">
        <v>7</v>
      </c>
      <c r="BR1401">
        <v>7</v>
      </c>
      <c r="BS1401">
        <v>7</v>
      </c>
      <c r="BT1401">
        <v>7</v>
      </c>
      <c r="BU1401">
        <v>0</v>
      </c>
      <c r="BV1401" t="str">
        <f>"8:00 AM"</f>
        <v>8:00 AM</v>
      </c>
      <c r="BW1401" t="str">
        <f>"4:00 PM"</f>
        <v>4:00 PM</v>
      </c>
      <c r="BX1401" t="s">
        <v>133</v>
      </c>
      <c r="BY1401">
        <v>0</v>
      </c>
      <c r="BZ1401">
        <v>12</v>
      </c>
      <c r="CA1401" t="s">
        <v>115</v>
      </c>
      <c r="CC1401" t="s">
        <v>4518</v>
      </c>
      <c r="CD1401" t="s">
        <v>2798</v>
      </c>
      <c r="CE1401" t="s">
        <v>2799</v>
      </c>
      <c r="CF1401" t="s">
        <v>128</v>
      </c>
      <c r="CG1401" t="s">
        <v>120</v>
      </c>
      <c r="CH1401" s="3">
        <v>96950</v>
      </c>
      <c r="CI1401" s="4">
        <v>9.75</v>
      </c>
      <c r="CJ1401" s="4">
        <v>9.75</v>
      </c>
      <c r="CK1401" s="4">
        <v>14.63</v>
      </c>
      <c r="CL1401" s="4">
        <v>14.63</v>
      </c>
      <c r="CM1401" t="s">
        <v>136</v>
      </c>
      <c r="CN1401" t="s">
        <v>191</v>
      </c>
      <c r="CO1401" t="s">
        <v>137</v>
      </c>
      <c r="CQ1401" t="s">
        <v>115</v>
      </c>
      <c r="CR1401" t="s">
        <v>138</v>
      </c>
      <c r="CS1401" t="s">
        <v>138</v>
      </c>
      <c r="CT1401" t="s">
        <v>138</v>
      </c>
      <c r="CU1401" t="s">
        <v>139</v>
      </c>
      <c r="CV1401" t="s">
        <v>138</v>
      </c>
      <c r="CW1401" t="s">
        <v>139</v>
      </c>
      <c r="CX1401" t="s">
        <v>2806</v>
      </c>
      <c r="CY1401" s="10" t="s">
        <v>4519</v>
      </c>
      <c r="CZ1401" t="s">
        <v>2802</v>
      </c>
      <c r="DA1401" t="s">
        <v>139</v>
      </c>
      <c r="DB1401" t="s">
        <v>138</v>
      </c>
      <c r="DC1401" t="s">
        <v>115</v>
      </c>
      <c r="DD1401" t="s">
        <v>2807</v>
      </c>
      <c r="DE1401" t="s">
        <v>2808</v>
      </c>
      <c r="DF1401" t="s">
        <v>276</v>
      </c>
      <c r="DG1401" t="s">
        <v>2796</v>
      </c>
      <c r="DH1401" t="s">
        <v>2802</v>
      </c>
    </row>
    <row r="1402" spans="1:112" ht="14.45" customHeight="1" x14ac:dyDescent="0.25">
      <c r="A1402" t="s">
        <v>9164</v>
      </c>
      <c r="B1402" t="s">
        <v>142</v>
      </c>
      <c r="C1402" s="1">
        <v>45712</v>
      </c>
      <c r="D1402" s="1">
        <v>45716</v>
      </c>
      <c r="E1402" t="s">
        <v>210</v>
      </c>
      <c r="F1402" s="1">
        <v>45867</v>
      </c>
      <c r="G1402" t="s">
        <v>115</v>
      </c>
      <c r="H1402" t="s">
        <v>115</v>
      </c>
      <c r="I1402" t="s">
        <v>115</v>
      </c>
      <c r="J1402" t="s">
        <v>1156</v>
      </c>
      <c r="K1402" t="s">
        <v>8442</v>
      </c>
      <c r="L1402" t="s">
        <v>9165</v>
      </c>
      <c r="N1402" t="s">
        <v>128</v>
      </c>
      <c r="O1402" t="s">
        <v>120</v>
      </c>
      <c r="P1402" s="3">
        <v>96950</v>
      </c>
      <c r="Q1402" t="s">
        <v>121</v>
      </c>
      <c r="S1402" s="10">
        <v>16702347873</v>
      </c>
      <c r="U1402" t="s">
        <v>1159</v>
      </c>
      <c r="V1402">
        <v>56132</v>
      </c>
      <c r="W1402" t="s">
        <v>123</v>
      </c>
      <c r="Y1402" t="s">
        <v>1160</v>
      </c>
      <c r="Z1402" t="s">
        <v>1161</v>
      </c>
      <c r="AA1402" t="s">
        <v>1162</v>
      </c>
      <c r="AB1402" t="s">
        <v>126</v>
      </c>
      <c r="AC1402" t="s">
        <v>1158</v>
      </c>
      <c r="AE1402" t="s">
        <v>128</v>
      </c>
      <c r="AF1402" t="s">
        <v>120</v>
      </c>
      <c r="AG1402" s="3">
        <v>96950</v>
      </c>
      <c r="AH1402" t="s">
        <v>121</v>
      </c>
      <c r="AJ1402" s="10">
        <v>16707836342</v>
      </c>
      <c r="AL1402" t="s">
        <v>1163</v>
      </c>
      <c r="BD1402" t="str">
        <f>"35-3011.00"</f>
        <v>35-3011.00</v>
      </c>
      <c r="BE1402" t="s">
        <v>3960</v>
      </c>
      <c r="BF1402" t="s">
        <v>9166</v>
      </c>
      <c r="BG1402" t="s">
        <v>6632</v>
      </c>
      <c r="BH1402">
        <v>5</v>
      </c>
      <c r="BJ1402" s="1">
        <v>45869</v>
      </c>
      <c r="BK1402" s="1">
        <v>46233</v>
      </c>
      <c r="BN1402">
        <v>35</v>
      </c>
      <c r="BO1402">
        <v>0</v>
      </c>
      <c r="BP1402">
        <v>7</v>
      </c>
      <c r="BQ1402">
        <v>7</v>
      </c>
      <c r="BR1402">
        <v>7</v>
      </c>
      <c r="BS1402">
        <v>7</v>
      </c>
      <c r="BT1402">
        <v>7</v>
      </c>
      <c r="BU1402">
        <v>0</v>
      </c>
      <c r="BV1402" t="str">
        <f>"8:00 AM"</f>
        <v>8:00 AM</v>
      </c>
      <c r="BW1402" t="str">
        <f>"4:00 PM"</f>
        <v>4:00 PM</v>
      </c>
      <c r="BX1402" t="s">
        <v>133</v>
      </c>
      <c r="BY1402">
        <v>0</v>
      </c>
      <c r="BZ1402">
        <v>6</v>
      </c>
      <c r="CA1402" t="s">
        <v>115</v>
      </c>
      <c r="CC1402" t="s">
        <v>9167</v>
      </c>
      <c r="CD1402" t="s">
        <v>1167</v>
      </c>
      <c r="CF1402" t="s">
        <v>128</v>
      </c>
      <c r="CG1402" t="s">
        <v>120</v>
      </c>
      <c r="CH1402" s="3">
        <v>96950</v>
      </c>
      <c r="CI1402" s="4">
        <v>8.15</v>
      </c>
      <c r="CJ1402" s="4">
        <v>8.15</v>
      </c>
      <c r="CK1402" s="4">
        <v>12.22</v>
      </c>
      <c r="CL1402" s="4">
        <v>12.22</v>
      </c>
      <c r="CM1402" t="s">
        <v>136</v>
      </c>
      <c r="CO1402" t="s">
        <v>137</v>
      </c>
      <c r="CQ1402" t="s">
        <v>115</v>
      </c>
      <c r="CR1402" t="s">
        <v>138</v>
      </c>
      <c r="CS1402" t="s">
        <v>139</v>
      </c>
      <c r="CT1402" t="s">
        <v>138</v>
      </c>
      <c r="CU1402" t="s">
        <v>139</v>
      </c>
      <c r="CV1402" t="s">
        <v>138</v>
      </c>
      <c r="CW1402" t="s">
        <v>139</v>
      </c>
      <c r="CX1402" t="s">
        <v>1079</v>
      </c>
      <c r="CY1402" s="10">
        <v>16702347873</v>
      </c>
      <c r="CZ1402" t="s">
        <v>1163</v>
      </c>
      <c r="DA1402" t="s">
        <v>417</v>
      </c>
      <c r="DB1402" t="s">
        <v>138</v>
      </c>
      <c r="DC1402" t="s">
        <v>115</v>
      </c>
    </row>
    <row r="1403" spans="1:112" ht="14.45" customHeight="1" x14ac:dyDescent="0.25">
      <c r="A1403" t="s">
        <v>9565</v>
      </c>
      <c r="B1403" t="s">
        <v>158</v>
      </c>
      <c r="C1403" s="1">
        <v>45639</v>
      </c>
      <c r="D1403" s="1">
        <v>45716</v>
      </c>
      <c r="E1403" t="s">
        <v>114</v>
      </c>
      <c r="G1403" t="s">
        <v>115</v>
      </c>
      <c r="H1403" t="s">
        <v>115</v>
      </c>
      <c r="I1403" t="s">
        <v>115</v>
      </c>
      <c r="J1403" t="s">
        <v>2012</v>
      </c>
      <c r="L1403" t="s">
        <v>2014</v>
      </c>
      <c r="N1403" t="s">
        <v>119</v>
      </c>
      <c r="O1403" t="s">
        <v>120</v>
      </c>
      <c r="P1403" s="3">
        <v>96950</v>
      </c>
      <c r="Q1403" t="s">
        <v>121</v>
      </c>
      <c r="S1403" s="10">
        <v>16702881463</v>
      </c>
      <c r="U1403" t="s">
        <v>2015</v>
      </c>
      <c r="V1403">
        <v>236116</v>
      </c>
      <c r="W1403" t="s">
        <v>123</v>
      </c>
      <c r="Y1403" t="s">
        <v>383</v>
      </c>
      <c r="Z1403" t="s">
        <v>2016</v>
      </c>
      <c r="AA1403" t="s">
        <v>2017</v>
      </c>
      <c r="AB1403" t="s">
        <v>235</v>
      </c>
      <c r="AC1403" t="s">
        <v>2014</v>
      </c>
      <c r="AE1403" t="s">
        <v>119</v>
      </c>
      <c r="AF1403" t="s">
        <v>120</v>
      </c>
      <c r="AG1403" s="3">
        <v>96950</v>
      </c>
      <c r="AH1403" t="s">
        <v>121</v>
      </c>
      <c r="AJ1403" s="10">
        <v>16702881463</v>
      </c>
      <c r="AL1403" t="s">
        <v>2018</v>
      </c>
      <c r="BD1403" t="str">
        <f>"49-9071.00"</f>
        <v>49-9071.00</v>
      </c>
      <c r="BE1403" t="s">
        <v>169</v>
      </c>
      <c r="BF1403" t="s">
        <v>2019</v>
      </c>
      <c r="BG1403" t="s">
        <v>169</v>
      </c>
      <c r="BH1403">
        <v>10</v>
      </c>
      <c r="BJ1403" s="1">
        <v>45748</v>
      </c>
      <c r="BK1403" s="1">
        <v>46112</v>
      </c>
      <c r="BN1403">
        <v>35</v>
      </c>
      <c r="BO1403">
        <v>0</v>
      </c>
      <c r="BP1403">
        <v>7</v>
      </c>
      <c r="BQ1403">
        <v>7</v>
      </c>
      <c r="BR1403">
        <v>7</v>
      </c>
      <c r="BS1403">
        <v>7</v>
      </c>
      <c r="BT1403">
        <v>7</v>
      </c>
      <c r="BU1403">
        <v>0</v>
      </c>
      <c r="BV1403" t="str">
        <f>"8:30 AM"</f>
        <v>8:30 AM</v>
      </c>
      <c r="BW1403" t="str">
        <f>"4:30 PM"</f>
        <v>4:30 PM</v>
      </c>
      <c r="BX1403" t="s">
        <v>133</v>
      </c>
      <c r="BY1403">
        <v>1</v>
      </c>
      <c r="BZ1403">
        <v>6</v>
      </c>
      <c r="CA1403" t="s">
        <v>115</v>
      </c>
      <c r="CC1403" s="2" t="s">
        <v>5228</v>
      </c>
      <c r="CD1403" t="s">
        <v>2014</v>
      </c>
      <c r="CF1403" t="s">
        <v>119</v>
      </c>
      <c r="CG1403" t="s">
        <v>120</v>
      </c>
      <c r="CH1403" s="3">
        <v>96950</v>
      </c>
      <c r="CI1403" s="4">
        <v>9.75</v>
      </c>
      <c r="CJ1403" s="4">
        <v>9.75</v>
      </c>
      <c r="CK1403" s="4">
        <v>14.63</v>
      </c>
      <c r="CL1403" s="4">
        <v>14.63</v>
      </c>
      <c r="CM1403" t="s">
        <v>136</v>
      </c>
      <c r="CN1403" t="s">
        <v>224</v>
      </c>
      <c r="CO1403" t="s">
        <v>137</v>
      </c>
      <c r="CQ1403" t="s">
        <v>115</v>
      </c>
      <c r="CR1403" t="s">
        <v>138</v>
      </c>
      <c r="CS1403" t="s">
        <v>139</v>
      </c>
      <c r="CT1403" t="s">
        <v>138</v>
      </c>
      <c r="CU1403" t="s">
        <v>139</v>
      </c>
      <c r="CV1403" t="s">
        <v>138</v>
      </c>
      <c r="CW1403" t="s">
        <v>139</v>
      </c>
      <c r="CX1403" s="2" t="s">
        <v>9566</v>
      </c>
      <c r="CY1403" s="10">
        <v>16702881463</v>
      </c>
      <c r="CZ1403" t="s">
        <v>2022</v>
      </c>
      <c r="DA1403" t="s">
        <v>417</v>
      </c>
      <c r="DB1403" t="s">
        <v>138</v>
      </c>
      <c r="DC1403" t="s">
        <v>115</v>
      </c>
    </row>
    <row r="1404" spans="1:112" ht="14.45" customHeight="1" x14ac:dyDescent="0.25">
      <c r="A1404" t="s">
        <v>11446</v>
      </c>
      <c r="B1404" t="s">
        <v>248</v>
      </c>
      <c r="C1404" s="1">
        <v>45678</v>
      </c>
      <c r="D1404" s="1">
        <v>45716</v>
      </c>
      <c r="E1404" t="s">
        <v>114</v>
      </c>
      <c r="G1404" t="s">
        <v>115</v>
      </c>
      <c r="H1404" t="s">
        <v>115</v>
      </c>
      <c r="I1404" t="s">
        <v>115</v>
      </c>
      <c r="J1404" t="s">
        <v>711</v>
      </c>
      <c r="K1404" t="s">
        <v>3140</v>
      </c>
      <c r="L1404" t="s">
        <v>3141</v>
      </c>
      <c r="M1404" t="s">
        <v>3142</v>
      </c>
      <c r="N1404" t="s">
        <v>128</v>
      </c>
      <c r="O1404" t="s">
        <v>120</v>
      </c>
      <c r="P1404" s="3">
        <v>96950</v>
      </c>
      <c r="Q1404" t="s">
        <v>121</v>
      </c>
      <c r="S1404" s="10">
        <v>16704830338</v>
      </c>
      <c r="T1404">
        <v>0</v>
      </c>
      <c r="U1404" t="s">
        <v>715</v>
      </c>
      <c r="V1404">
        <v>61162</v>
      </c>
      <c r="W1404" t="s">
        <v>123</v>
      </c>
      <c r="Y1404" t="s">
        <v>632</v>
      </c>
      <c r="Z1404" t="s">
        <v>3143</v>
      </c>
      <c r="AB1404" t="s">
        <v>126</v>
      </c>
      <c r="AC1404" t="s">
        <v>3141</v>
      </c>
      <c r="AD1404" t="s">
        <v>3142</v>
      </c>
      <c r="AE1404" t="s">
        <v>128</v>
      </c>
      <c r="AF1404" t="s">
        <v>120</v>
      </c>
      <c r="AG1404" s="3">
        <v>96950</v>
      </c>
      <c r="AH1404" t="s">
        <v>121</v>
      </c>
      <c r="AJ1404" s="10">
        <v>16704830338</v>
      </c>
      <c r="AK1404">
        <v>0</v>
      </c>
      <c r="AL1404" t="s">
        <v>718</v>
      </c>
      <c r="BD1404" t="str">
        <f>"25-3021.00"</f>
        <v>25-3021.00</v>
      </c>
      <c r="BE1404" t="s">
        <v>130</v>
      </c>
      <c r="BF1404" t="s">
        <v>3144</v>
      </c>
      <c r="BG1404" t="s">
        <v>780</v>
      </c>
      <c r="BH1404">
        <v>2</v>
      </c>
      <c r="BI1404">
        <v>2</v>
      </c>
      <c r="BJ1404" s="1">
        <v>45778</v>
      </c>
      <c r="BK1404" s="1">
        <v>46142</v>
      </c>
      <c r="BL1404" s="1">
        <v>45778</v>
      </c>
      <c r="BM1404" s="1">
        <v>46142</v>
      </c>
      <c r="BN1404">
        <v>40</v>
      </c>
      <c r="BO1404">
        <v>0</v>
      </c>
      <c r="BP1404">
        <v>8</v>
      </c>
      <c r="BQ1404">
        <v>8</v>
      </c>
      <c r="BR1404">
        <v>8</v>
      </c>
      <c r="BS1404">
        <v>8</v>
      </c>
      <c r="BT1404">
        <v>8</v>
      </c>
      <c r="BU1404">
        <v>0</v>
      </c>
      <c r="BV1404" t="str">
        <f>"8:00 AM"</f>
        <v>8:00 AM</v>
      </c>
      <c r="BW1404" t="str">
        <f>"5:00 PM"</f>
        <v>5:00 PM</v>
      </c>
      <c r="BX1404" t="s">
        <v>133</v>
      </c>
      <c r="BY1404">
        <v>0</v>
      </c>
      <c r="BZ1404">
        <v>24</v>
      </c>
      <c r="CA1404" t="s">
        <v>115</v>
      </c>
      <c r="CC1404" t="s">
        <v>3146</v>
      </c>
      <c r="CD1404" t="s">
        <v>3141</v>
      </c>
      <c r="CE1404" t="s">
        <v>3142</v>
      </c>
      <c r="CF1404" t="s">
        <v>128</v>
      </c>
      <c r="CG1404" t="s">
        <v>120</v>
      </c>
      <c r="CH1404" s="3">
        <v>96950</v>
      </c>
      <c r="CI1404" s="4">
        <v>17.760000000000002</v>
      </c>
      <c r="CJ1404" s="4">
        <v>17.760000000000002</v>
      </c>
      <c r="CK1404" s="4">
        <v>26.64</v>
      </c>
      <c r="CL1404" s="4">
        <v>26.64</v>
      </c>
      <c r="CM1404" t="s">
        <v>136</v>
      </c>
      <c r="CN1404" t="s">
        <v>139</v>
      </c>
      <c r="CO1404" t="s">
        <v>137</v>
      </c>
      <c r="CQ1404" t="s">
        <v>115</v>
      </c>
      <c r="CR1404" t="s">
        <v>138</v>
      </c>
      <c r="CS1404" t="s">
        <v>139</v>
      </c>
      <c r="CT1404" t="s">
        <v>138</v>
      </c>
      <c r="CU1404" t="s">
        <v>139</v>
      </c>
      <c r="CV1404" t="s">
        <v>138</v>
      </c>
      <c r="CW1404" t="s">
        <v>139</v>
      </c>
      <c r="CX1404" t="s">
        <v>3147</v>
      </c>
      <c r="CY1404" s="10">
        <v>16704830338</v>
      </c>
      <c r="CZ1404" t="s">
        <v>718</v>
      </c>
      <c r="DA1404" t="s">
        <v>139</v>
      </c>
      <c r="DB1404" t="s">
        <v>138</v>
      </c>
      <c r="DC1404" t="s">
        <v>115</v>
      </c>
      <c r="DD1404" t="s">
        <v>632</v>
      </c>
      <c r="DE1404" t="s">
        <v>3143</v>
      </c>
      <c r="DG1404" t="s">
        <v>711</v>
      </c>
      <c r="DH1404" t="s">
        <v>718</v>
      </c>
    </row>
    <row r="1405" spans="1:112" ht="14.45" customHeight="1" x14ac:dyDescent="0.25">
      <c r="A1405" t="s">
        <v>12532</v>
      </c>
      <c r="B1405" t="s">
        <v>158</v>
      </c>
      <c r="C1405" s="1">
        <v>45644</v>
      </c>
      <c r="D1405" s="1">
        <v>45716</v>
      </c>
      <c r="E1405" t="s">
        <v>114</v>
      </c>
      <c r="G1405" t="s">
        <v>115</v>
      </c>
      <c r="H1405" t="s">
        <v>115</v>
      </c>
      <c r="I1405" t="s">
        <v>115</v>
      </c>
      <c r="J1405" t="s">
        <v>3413</v>
      </c>
      <c r="K1405" t="s">
        <v>8901</v>
      </c>
      <c r="L1405" t="s">
        <v>3415</v>
      </c>
      <c r="M1405" t="s">
        <v>2263</v>
      </c>
      <c r="N1405" t="s">
        <v>145</v>
      </c>
      <c r="O1405" t="s">
        <v>120</v>
      </c>
      <c r="P1405" s="3">
        <v>96951</v>
      </c>
      <c r="Q1405" t="s">
        <v>121</v>
      </c>
      <c r="S1405" s="10">
        <v>16707850100</v>
      </c>
      <c r="U1405" t="s">
        <v>3416</v>
      </c>
      <c r="V1405">
        <v>5511</v>
      </c>
      <c r="W1405" t="s">
        <v>123</v>
      </c>
      <c r="Y1405" t="s">
        <v>8738</v>
      </c>
      <c r="Z1405" t="s">
        <v>2808</v>
      </c>
      <c r="AA1405" t="s">
        <v>12443</v>
      </c>
      <c r="AB1405" t="s">
        <v>1275</v>
      </c>
      <c r="AC1405" t="s">
        <v>3415</v>
      </c>
      <c r="AD1405" t="s">
        <v>2263</v>
      </c>
      <c r="AE1405" t="s">
        <v>145</v>
      </c>
      <c r="AF1405" t="s">
        <v>120</v>
      </c>
      <c r="AG1405" s="3">
        <v>96951</v>
      </c>
      <c r="AH1405" t="s">
        <v>121</v>
      </c>
      <c r="AJ1405" s="10">
        <v>16707850100</v>
      </c>
      <c r="AL1405" t="s">
        <v>3419</v>
      </c>
      <c r="BD1405" t="str">
        <f>"49-9071.00"</f>
        <v>49-9071.00</v>
      </c>
      <c r="BE1405" t="s">
        <v>169</v>
      </c>
      <c r="BF1405" t="s">
        <v>12533</v>
      </c>
      <c r="BG1405" t="s">
        <v>1469</v>
      </c>
      <c r="BH1405">
        <v>4</v>
      </c>
      <c r="BJ1405" s="1">
        <v>45726</v>
      </c>
      <c r="BK1405" s="1">
        <v>46090</v>
      </c>
      <c r="BN1405">
        <v>35</v>
      </c>
      <c r="BO1405">
        <v>0</v>
      </c>
      <c r="BP1405">
        <v>7</v>
      </c>
      <c r="BQ1405">
        <v>7</v>
      </c>
      <c r="BR1405">
        <v>7</v>
      </c>
      <c r="BS1405">
        <v>7</v>
      </c>
      <c r="BT1405">
        <v>7</v>
      </c>
      <c r="BU1405">
        <v>0</v>
      </c>
      <c r="BV1405" t="str">
        <f>"8:00 AM"</f>
        <v>8:00 AM</v>
      </c>
      <c r="BW1405" t="str">
        <f>"5:00 PM"</f>
        <v>5:00 PM</v>
      </c>
      <c r="BX1405" t="s">
        <v>133</v>
      </c>
      <c r="BY1405">
        <v>0</v>
      </c>
      <c r="BZ1405">
        <v>24</v>
      </c>
      <c r="CA1405" t="s">
        <v>115</v>
      </c>
      <c r="CC1405" t="s">
        <v>12534</v>
      </c>
      <c r="CD1405" t="s">
        <v>12535</v>
      </c>
      <c r="CE1405" t="s">
        <v>2263</v>
      </c>
      <c r="CF1405" t="s">
        <v>145</v>
      </c>
      <c r="CG1405" t="s">
        <v>120</v>
      </c>
      <c r="CH1405" s="3">
        <v>96951</v>
      </c>
      <c r="CI1405" s="4">
        <v>9.75</v>
      </c>
      <c r="CJ1405" s="4">
        <v>9.75</v>
      </c>
      <c r="CK1405" s="4">
        <v>14.62</v>
      </c>
      <c r="CL1405" s="4">
        <v>14.62</v>
      </c>
      <c r="CM1405" t="s">
        <v>136</v>
      </c>
      <c r="CN1405" t="s">
        <v>139</v>
      </c>
      <c r="CO1405" t="s">
        <v>137</v>
      </c>
      <c r="CQ1405" t="s">
        <v>115</v>
      </c>
      <c r="CR1405" t="s">
        <v>138</v>
      </c>
      <c r="CS1405" t="s">
        <v>139</v>
      </c>
      <c r="CT1405" t="s">
        <v>138</v>
      </c>
      <c r="CU1405" t="s">
        <v>139</v>
      </c>
      <c r="CV1405" t="s">
        <v>138</v>
      </c>
      <c r="CW1405" t="s">
        <v>139</v>
      </c>
      <c r="CX1405" t="s">
        <v>139</v>
      </c>
      <c r="CY1405" s="10">
        <v>16707850100</v>
      </c>
      <c r="CZ1405" t="s">
        <v>3419</v>
      </c>
      <c r="DA1405" t="s">
        <v>139</v>
      </c>
      <c r="DB1405" t="s">
        <v>138</v>
      </c>
      <c r="DC1405" t="s">
        <v>115</v>
      </c>
    </row>
    <row r="1406" spans="1:112" ht="14.45" customHeight="1" x14ac:dyDescent="0.25">
      <c r="A1406" t="s">
        <v>1560</v>
      </c>
      <c r="B1406" t="s">
        <v>142</v>
      </c>
      <c r="C1406" s="1">
        <v>45713</v>
      </c>
      <c r="D1406" s="1">
        <v>45719</v>
      </c>
      <c r="E1406" t="s">
        <v>114</v>
      </c>
      <c r="G1406" t="s">
        <v>138</v>
      </c>
      <c r="H1406" t="s">
        <v>115</v>
      </c>
      <c r="I1406" t="s">
        <v>115</v>
      </c>
      <c r="J1406" t="s">
        <v>1561</v>
      </c>
      <c r="L1406" t="s">
        <v>1562</v>
      </c>
      <c r="M1406" t="s">
        <v>1563</v>
      </c>
      <c r="N1406" t="s">
        <v>128</v>
      </c>
      <c r="O1406" t="s">
        <v>120</v>
      </c>
      <c r="P1406" s="3">
        <v>96950</v>
      </c>
      <c r="Q1406" t="s">
        <v>121</v>
      </c>
      <c r="S1406" s="10">
        <v>16703229240</v>
      </c>
      <c r="U1406" t="s">
        <v>1564</v>
      </c>
      <c r="V1406">
        <v>488320</v>
      </c>
      <c r="W1406" t="s">
        <v>123</v>
      </c>
      <c r="Y1406" t="s">
        <v>1565</v>
      </c>
      <c r="Z1406" t="s">
        <v>1097</v>
      </c>
      <c r="AA1406" t="s">
        <v>489</v>
      </c>
      <c r="AB1406" t="s">
        <v>516</v>
      </c>
      <c r="AC1406" t="s">
        <v>1566</v>
      </c>
      <c r="AD1406" t="s">
        <v>1563</v>
      </c>
      <c r="AE1406" t="s">
        <v>128</v>
      </c>
      <c r="AF1406" t="s">
        <v>120</v>
      </c>
      <c r="AG1406" s="3">
        <v>96950</v>
      </c>
      <c r="AH1406" t="s">
        <v>121</v>
      </c>
      <c r="AJ1406" s="10">
        <v>16703229240</v>
      </c>
      <c r="AL1406" t="s">
        <v>1567</v>
      </c>
      <c r="BD1406" t="str">
        <f>"49-9071.00"</f>
        <v>49-9071.00</v>
      </c>
      <c r="BE1406" t="s">
        <v>169</v>
      </c>
      <c r="BF1406" t="s">
        <v>1568</v>
      </c>
      <c r="BG1406" t="s">
        <v>1469</v>
      </c>
      <c r="BH1406">
        <v>1</v>
      </c>
      <c r="BJ1406" s="1">
        <v>45834</v>
      </c>
      <c r="BK1406" s="1">
        <v>46929</v>
      </c>
      <c r="BN1406">
        <v>40</v>
      </c>
      <c r="BO1406">
        <v>0</v>
      </c>
      <c r="BP1406">
        <v>8</v>
      </c>
      <c r="BQ1406">
        <v>8</v>
      </c>
      <c r="BR1406">
        <v>8</v>
      </c>
      <c r="BS1406">
        <v>8</v>
      </c>
      <c r="BT1406">
        <v>8</v>
      </c>
      <c r="BU1406">
        <v>0</v>
      </c>
      <c r="BV1406" t="str">
        <f>"8:00 AM"</f>
        <v>8:00 AM</v>
      </c>
      <c r="BW1406" t="str">
        <f>"5:00 PM"</f>
        <v>5:00 PM</v>
      </c>
      <c r="BX1406" t="s">
        <v>240</v>
      </c>
      <c r="BY1406">
        <v>0</v>
      </c>
      <c r="BZ1406">
        <v>24</v>
      </c>
      <c r="CA1406" t="s">
        <v>115</v>
      </c>
      <c r="CC1406" t="s">
        <v>1569</v>
      </c>
      <c r="CD1406" t="s">
        <v>1570</v>
      </c>
      <c r="CE1406" t="s">
        <v>1563</v>
      </c>
      <c r="CF1406" t="s">
        <v>128</v>
      </c>
      <c r="CG1406" t="s">
        <v>120</v>
      </c>
      <c r="CH1406" s="3">
        <v>96950</v>
      </c>
      <c r="CI1406" s="4">
        <v>9.75</v>
      </c>
      <c r="CJ1406" s="4">
        <v>9.75</v>
      </c>
      <c r="CK1406" s="4">
        <v>14.63</v>
      </c>
      <c r="CL1406" s="4">
        <v>14.63</v>
      </c>
      <c r="CM1406" t="s">
        <v>609</v>
      </c>
      <c r="CN1406" t="s">
        <v>331</v>
      </c>
      <c r="CO1406" t="s">
        <v>137</v>
      </c>
      <c r="CQ1406" t="s">
        <v>115</v>
      </c>
      <c r="CR1406" t="s">
        <v>138</v>
      </c>
      <c r="CS1406" t="s">
        <v>139</v>
      </c>
      <c r="CT1406" t="s">
        <v>138</v>
      </c>
      <c r="CU1406" t="s">
        <v>139</v>
      </c>
      <c r="CV1406" t="s">
        <v>138</v>
      </c>
      <c r="CW1406" t="s">
        <v>139</v>
      </c>
      <c r="CX1406" t="s">
        <v>331</v>
      </c>
      <c r="CY1406" s="10">
        <v>16703229240</v>
      </c>
      <c r="CZ1406" t="s">
        <v>139</v>
      </c>
      <c r="DA1406" t="s">
        <v>208</v>
      </c>
      <c r="DB1406" t="s">
        <v>138</v>
      </c>
      <c r="DC1406" t="s">
        <v>115</v>
      </c>
    </row>
    <row r="1407" spans="1:112" ht="14.45" customHeight="1" x14ac:dyDescent="0.25">
      <c r="A1407" t="s">
        <v>2391</v>
      </c>
      <c r="B1407" t="s">
        <v>248</v>
      </c>
      <c r="C1407" s="1">
        <v>45679</v>
      </c>
      <c r="D1407" s="1">
        <v>45719</v>
      </c>
      <c r="E1407" t="s">
        <v>210</v>
      </c>
      <c r="F1407" s="1">
        <v>45807</v>
      </c>
      <c r="G1407" t="s">
        <v>115</v>
      </c>
      <c r="H1407" t="s">
        <v>115</v>
      </c>
      <c r="I1407" t="s">
        <v>115</v>
      </c>
      <c r="J1407" t="s">
        <v>976</v>
      </c>
      <c r="L1407" t="s">
        <v>977</v>
      </c>
      <c r="M1407" t="s">
        <v>978</v>
      </c>
      <c r="N1407" t="s">
        <v>119</v>
      </c>
      <c r="O1407" t="s">
        <v>120</v>
      </c>
      <c r="P1407" s="3">
        <v>96950</v>
      </c>
      <c r="Q1407" t="s">
        <v>121</v>
      </c>
      <c r="S1407" s="10">
        <v>16702341795</v>
      </c>
      <c r="U1407" t="s">
        <v>979</v>
      </c>
      <c r="V1407">
        <v>721110</v>
      </c>
      <c r="W1407" t="s">
        <v>123</v>
      </c>
      <c r="Y1407" t="s">
        <v>215</v>
      </c>
      <c r="Z1407" t="s">
        <v>148</v>
      </c>
      <c r="AA1407" t="s">
        <v>980</v>
      </c>
      <c r="AB1407" t="s">
        <v>981</v>
      </c>
      <c r="AC1407" t="s">
        <v>2392</v>
      </c>
      <c r="AD1407" t="s">
        <v>2393</v>
      </c>
      <c r="AE1407" t="s">
        <v>128</v>
      </c>
      <c r="AF1407" t="s">
        <v>120</v>
      </c>
      <c r="AG1407" s="3">
        <v>96950</v>
      </c>
      <c r="AH1407" t="s">
        <v>121</v>
      </c>
      <c r="AJ1407" s="10">
        <v>16702341795</v>
      </c>
      <c r="AL1407" t="s">
        <v>983</v>
      </c>
      <c r="BD1407" t="str">
        <f>"37-2012.00"</f>
        <v>37-2012.00</v>
      </c>
      <c r="BE1407" t="s">
        <v>647</v>
      </c>
      <c r="BF1407" t="s">
        <v>2394</v>
      </c>
      <c r="BG1407" t="s">
        <v>2395</v>
      </c>
      <c r="BH1407">
        <v>2</v>
      </c>
      <c r="BI1407">
        <v>2</v>
      </c>
      <c r="BJ1407" s="1">
        <v>45809</v>
      </c>
      <c r="BK1407" s="1">
        <v>46173</v>
      </c>
      <c r="BL1407" s="1">
        <v>45809</v>
      </c>
      <c r="BM1407" s="1">
        <v>46173</v>
      </c>
      <c r="BN1407">
        <v>35</v>
      </c>
      <c r="BO1407">
        <v>6</v>
      </c>
      <c r="BP1407">
        <v>0</v>
      </c>
      <c r="BQ1407">
        <v>5</v>
      </c>
      <c r="BR1407">
        <v>6</v>
      </c>
      <c r="BS1407">
        <v>6</v>
      </c>
      <c r="BT1407">
        <v>6</v>
      </c>
      <c r="BU1407">
        <v>6</v>
      </c>
      <c r="BV1407" t="str">
        <f>"7:00 AM"</f>
        <v>7:00 AM</v>
      </c>
      <c r="BW1407" t="str">
        <f>"2:00 PM"</f>
        <v>2:00 PM</v>
      </c>
      <c r="BX1407" t="s">
        <v>240</v>
      </c>
      <c r="BY1407">
        <v>0</v>
      </c>
      <c r="BZ1407">
        <v>3</v>
      </c>
      <c r="CA1407" t="s">
        <v>115</v>
      </c>
      <c r="CC1407" t="s">
        <v>2396</v>
      </c>
      <c r="CD1407" t="s">
        <v>2397</v>
      </c>
      <c r="CE1407" t="s">
        <v>2398</v>
      </c>
      <c r="CF1407" t="s">
        <v>272</v>
      </c>
      <c r="CG1407" t="s">
        <v>120</v>
      </c>
      <c r="CH1407" s="3">
        <v>96952</v>
      </c>
      <c r="CI1407" s="4">
        <v>7.77</v>
      </c>
      <c r="CJ1407" s="4">
        <v>11.5</v>
      </c>
      <c r="CK1407" s="4">
        <v>11.65</v>
      </c>
      <c r="CL1407" s="4">
        <v>17.25</v>
      </c>
      <c r="CM1407" t="s">
        <v>136</v>
      </c>
      <c r="CN1407" t="s">
        <v>240</v>
      </c>
      <c r="CO1407" t="s">
        <v>137</v>
      </c>
      <c r="CQ1407" t="s">
        <v>115</v>
      </c>
      <c r="CR1407" t="s">
        <v>138</v>
      </c>
      <c r="CS1407" t="s">
        <v>138</v>
      </c>
      <c r="CT1407" t="s">
        <v>139</v>
      </c>
      <c r="CU1407" t="s">
        <v>139</v>
      </c>
      <c r="CV1407" t="s">
        <v>138</v>
      </c>
      <c r="CW1407" t="s">
        <v>138</v>
      </c>
      <c r="CX1407" t="s">
        <v>1011</v>
      </c>
      <c r="CY1407" s="10">
        <v>16702341795</v>
      </c>
      <c r="CZ1407" t="s">
        <v>983</v>
      </c>
      <c r="DA1407" t="s">
        <v>989</v>
      </c>
      <c r="DB1407" t="s">
        <v>138</v>
      </c>
      <c r="DC1407" t="s">
        <v>115</v>
      </c>
    </row>
    <row r="1408" spans="1:112" ht="14.45" customHeight="1" x14ac:dyDescent="0.25">
      <c r="A1408" t="s">
        <v>3195</v>
      </c>
      <c r="B1408" t="s">
        <v>142</v>
      </c>
      <c r="C1408" s="1">
        <v>45712</v>
      </c>
      <c r="D1408" s="1">
        <v>45719</v>
      </c>
      <c r="E1408" t="s">
        <v>114</v>
      </c>
      <c r="G1408" t="s">
        <v>115</v>
      </c>
      <c r="H1408" t="s">
        <v>115</v>
      </c>
      <c r="I1408" t="s">
        <v>115</v>
      </c>
      <c r="J1408" t="s">
        <v>159</v>
      </c>
      <c r="L1408" t="s">
        <v>160</v>
      </c>
      <c r="N1408" t="s">
        <v>119</v>
      </c>
      <c r="O1408" t="s">
        <v>120</v>
      </c>
      <c r="P1408" s="3">
        <v>96950</v>
      </c>
      <c r="Q1408" t="s">
        <v>121</v>
      </c>
      <c r="S1408" s="10">
        <v>16702356622</v>
      </c>
      <c r="U1408" t="s">
        <v>161</v>
      </c>
      <c r="V1408">
        <v>531110</v>
      </c>
      <c r="W1408" t="s">
        <v>123</v>
      </c>
      <c r="Y1408" t="s">
        <v>162</v>
      </c>
      <c r="Z1408" t="s">
        <v>163</v>
      </c>
      <c r="AA1408" t="s">
        <v>164</v>
      </c>
      <c r="AB1408" t="s">
        <v>165</v>
      </c>
      <c r="AC1408" t="s">
        <v>166</v>
      </c>
      <c r="AD1408" t="s">
        <v>167</v>
      </c>
      <c r="AE1408" t="s">
        <v>119</v>
      </c>
      <c r="AF1408" t="s">
        <v>120</v>
      </c>
      <c r="AG1408" s="3">
        <v>96950</v>
      </c>
      <c r="AH1408" t="s">
        <v>121</v>
      </c>
      <c r="AJ1408" s="10">
        <v>16702356622</v>
      </c>
      <c r="AL1408" t="s">
        <v>168</v>
      </c>
      <c r="BD1408" t="str">
        <f>"49-9071.00"</f>
        <v>49-9071.00</v>
      </c>
      <c r="BE1408" t="s">
        <v>169</v>
      </c>
      <c r="BF1408" t="s">
        <v>170</v>
      </c>
      <c r="BG1408" t="s">
        <v>169</v>
      </c>
      <c r="BH1408">
        <v>11</v>
      </c>
      <c r="BJ1408" s="1">
        <v>45870</v>
      </c>
      <c r="BK1408" s="1">
        <v>46233</v>
      </c>
      <c r="BN1408">
        <v>40</v>
      </c>
      <c r="BO1408">
        <v>0</v>
      </c>
      <c r="BP1408">
        <v>8</v>
      </c>
      <c r="BQ1408">
        <v>8</v>
      </c>
      <c r="BR1408">
        <v>8</v>
      </c>
      <c r="BS1408">
        <v>8</v>
      </c>
      <c r="BT1408">
        <v>8</v>
      </c>
      <c r="BU1408">
        <v>0</v>
      </c>
      <c r="BV1408" t="str">
        <f>"8:00 AM"</f>
        <v>8:00 AM</v>
      </c>
      <c r="BW1408" t="str">
        <f>"5:00 PM"</f>
        <v>5:00 PM</v>
      </c>
      <c r="BX1408" t="s">
        <v>133</v>
      </c>
      <c r="BY1408">
        <v>0</v>
      </c>
      <c r="BZ1408">
        <v>6</v>
      </c>
      <c r="CA1408" t="s">
        <v>115</v>
      </c>
      <c r="CC1408" t="s">
        <v>171</v>
      </c>
      <c r="CD1408" t="s">
        <v>172</v>
      </c>
      <c r="CF1408" t="s">
        <v>119</v>
      </c>
      <c r="CG1408" t="s">
        <v>120</v>
      </c>
      <c r="CH1408" s="3">
        <v>96950</v>
      </c>
      <c r="CI1408" s="4">
        <v>9.75</v>
      </c>
      <c r="CJ1408" s="4">
        <v>11</v>
      </c>
      <c r="CK1408" s="4">
        <v>14.63</v>
      </c>
      <c r="CL1408" s="4">
        <v>16.5</v>
      </c>
      <c r="CM1408" t="s">
        <v>136</v>
      </c>
      <c r="CO1408" t="s">
        <v>173</v>
      </c>
      <c r="CQ1408" t="s">
        <v>115</v>
      </c>
      <c r="CR1408" t="s">
        <v>138</v>
      </c>
      <c r="CS1408" t="s">
        <v>138</v>
      </c>
      <c r="CT1408" t="s">
        <v>138</v>
      </c>
      <c r="CU1408" t="s">
        <v>139</v>
      </c>
      <c r="CV1408" t="s">
        <v>138</v>
      </c>
      <c r="CW1408" t="s">
        <v>138</v>
      </c>
      <c r="CX1408" t="s">
        <v>174</v>
      </c>
      <c r="CY1408" s="10">
        <v>16702356622</v>
      </c>
      <c r="CZ1408" t="s">
        <v>168</v>
      </c>
      <c r="DA1408" t="s">
        <v>139</v>
      </c>
      <c r="DB1408" t="s">
        <v>138</v>
      </c>
      <c r="DC1408" t="s">
        <v>115</v>
      </c>
    </row>
    <row r="1409" spans="1:112" ht="14.45" customHeight="1" x14ac:dyDescent="0.25">
      <c r="A1409" t="s">
        <v>3791</v>
      </c>
      <c r="B1409" t="s">
        <v>248</v>
      </c>
      <c r="C1409" s="1">
        <v>45679</v>
      </c>
      <c r="D1409" s="1">
        <v>45719</v>
      </c>
      <c r="E1409" t="s">
        <v>114</v>
      </c>
      <c r="G1409" t="s">
        <v>115</v>
      </c>
      <c r="H1409" t="s">
        <v>115</v>
      </c>
      <c r="I1409" t="s">
        <v>115</v>
      </c>
      <c r="J1409" t="s">
        <v>3792</v>
      </c>
      <c r="L1409" t="s">
        <v>3793</v>
      </c>
      <c r="M1409" t="s">
        <v>3794</v>
      </c>
      <c r="N1409" t="s">
        <v>1448</v>
      </c>
      <c r="O1409" t="s">
        <v>120</v>
      </c>
      <c r="P1409" s="3">
        <v>96950</v>
      </c>
      <c r="Q1409" t="s">
        <v>121</v>
      </c>
      <c r="S1409" s="10">
        <v>16702346233</v>
      </c>
      <c r="U1409" t="s">
        <v>3795</v>
      </c>
      <c r="V1409">
        <v>311999</v>
      </c>
      <c r="W1409" t="s">
        <v>123</v>
      </c>
      <c r="Y1409" t="s">
        <v>2299</v>
      </c>
      <c r="Z1409" t="s">
        <v>148</v>
      </c>
      <c r="AA1409" t="s">
        <v>3796</v>
      </c>
      <c r="AB1409" t="s">
        <v>3797</v>
      </c>
      <c r="AC1409" t="s">
        <v>3793</v>
      </c>
      <c r="AD1409" t="s">
        <v>3794</v>
      </c>
      <c r="AE1409" t="s">
        <v>1448</v>
      </c>
      <c r="AF1409" t="s">
        <v>120</v>
      </c>
      <c r="AG1409" s="3">
        <v>96950</v>
      </c>
      <c r="AH1409" t="s">
        <v>121</v>
      </c>
      <c r="AJ1409" s="10">
        <v>16702346233</v>
      </c>
      <c r="AL1409" t="s">
        <v>3798</v>
      </c>
      <c r="AM1409" t="s">
        <v>400</v>
      </c>
      <c r="AN1409" t="s">
        <v>3799</v>
      </c>
      <c r="AO1409" t="s">
        <v>3800</v>
      </c>
      <c r="AQ1409" t="s">
        <v>3801</v>
      </c>
      <c r="AR1409" t="s">
        <v>3802</v>
      </c>
      <c r="AS1409" t="s">
        <v>1171</v>
      </c>
      <c r="AT1409" t="s">
        <v>120</v>
      </c>
      <c r="AU1409" s="3">
        <v>96950</v>
      </c>
      <c r="AV1409" t="s">
        <v>121</v>
      </c>
      <c r="AX1409">
        <v>16702857505</v>
      </c>
      <c r="AZ1409" t="s">
        <v>3803</v>
      </c>
      <c r="BA1409" t="s">
        <v>3804</v>
      </c>
      <c r="BD1409" t="str">
        <f>"51-3092.00"</f>
        <v>51-3092.00</v>
      </c>
      <c r="BE1409" t="s">
        <v>3236</v>
      </c>
      <c r="BF1409" t="s">
        <v>3805</v>
      </c>
      <c r="BG1409" t="s">
        <v>3806</v>
      </c>
      <c r="BH1409">
        <v>1</v>
      </c>
      <c r="BI1409">
        <v>1</v>
      </c>
      <c r="BJ1409" s="1">
        <v>45748</v>
      </c>
      <c r="BK1409" s="1">
        <v>46112</v>
      </c>
      <c r="BL1409" s="1">
        <v>45748</v>
      </c>
      <c r="BM1409" s="1">
        <v>46112</v>
      </c>
      <c r="BN1409">
        <v>35</v>
      </c>
      <c r="BO1409">
        <v>0</v>
      </c>
      <c r="BP1409">
        <v>7</v>
      </c>
      <c r="BQ1409">
        <v>7</v>
      </c>
      <c r="BR1409">
        <v>7</v>
      </c>
      <c r="BS1409">
        <v>7</v>
      </c>
      <c r="BT1409">
        <v>7</v>
      </c>
      <c r="BU1409">
        <v>0</v>
      </c>
      <c r="BV1409" t="str">
        <f>"9:00 AM"</f>
        <v>9:00 AM</v>
      </c>
      <c r="BW1409" t="str">
        <f>"4:00 PM"</f>
        <v>4:00 PM</v>
      </c>
      <c r="BX1409" t="s">
        <v>133</v>
      </c>
      <c r="BY1409">
        <v>0</v>
      </c>
      <c r="BZ1409">
        <v>12</v>
      </c>
      <c r="CA1409" t="s">
        <v>115</v>
      </c>
      <c r="CC1409" t="s">
        <v>3807</v>
      </c>
      <c r="CD1409" t="s">
        <v>3808</v>
      </c>
      <c r="CE1409" t="s">
        <v>3809</v>
      </c>
      <c r="CF1409" t="s">
        <v>750</v>
      </c>
      <c r="CG1409" t="s">
        <v>120</v>
      </c>
      <c r="CH1409" s="3">
        <v>96950</v>
      </c>
      <c r="CI1409" s="4">
        <v>8.6300000000000008</v>
      </c>
      <c r="CJ1409" s="4">
        <v>8.6300000000000008</v>
      </c>
      <c r="CK1409" s="4">
        <v>12.95</v>
      </c>
      <c r="CL1409" s="4">
        <v>12.95</v>
      </c>
      <c r="CM1409" t="s">
        <v>136</v>
      </c>
      <c r="CN1409" t="s">
        <v>3810</v>
      </c>
      <c r="CO1409" t="s">
        <v>137</v>
      </c>
      <c r="CQ1409" t="s">
        <v>115</v>
      </c>
      <c r="CR1409" t="s">
        <v>138</v>
      </c>
      <c r="CS1409" t="s">
        <v>139</v>
      </c>
      <c r="CT1409" t="s">
        <v>138</v>
      </c>
      <c r="CU1409" t="s">
        <v>139</v>
      </c>
      <c r="CV1409" t="s">
        <v>138</v>
      </c>
      <c r="CW1409" t="s">
        <v>139</v>
      </c>
      <c r="CX1409" t="s">
        <v>3811</v>
      </c>
      <c r="CY1409" s="10" t="s">
        <v>139</v>
      </c>
      <c r="CZ1409" t="s">
        <v>3798</v>
      </c>
      <c r="DA1409" t="s">
        <v>3812</v>
      </c>
      <c r="DB1409" t="s">
        <v>138</v>
      </c>
      <c r="DC1409" t="s">
        <v>115</v>
      </c>
    </row>
    <row r="1410" spans="1:112" ht="14.45" customHeight="1" x14ac:dyDescent="0.25">
      <c r="A1410" t="s">
        <v>5168</v>
      </c>
      <c r="B1410" t="s">
        <v>142</v>
      </c>
      <c r="C1410" s="1">
        <v>45713</v>
      </c>
      <c r="D1410" s="1">
        <v>45719</v>
      </c>
      <c r="E1410" t="s">
        <v>210</v>
      </c>
      <c r="F1410" s="1">
        <v>45929</v>
      </c>
      <c r="G1410" t="s">
        <v>115</v>
      </c>
      <c r="H1410" t="s">
        <v>115</v>
      </c>
      <c r="I1410" t="s">
        <v>115</v>
      </c>
      <c r="J1410" t="s">
        <v>159</v>
      </c>
      <c r="L1410" t="s">
        <v>160</v>
      </c>
      <c r="N1410" t="s">
        <v>119</v>
      </c>
      <c r="O1410" t="s">
        <v>120</v>
      </c>
      <c r="P1410" s="3">
        <v>96950</v>
      </c>
      <c r="Q1410" t="s">
        <v>121</v>
      </c>
      <c r="S1410" s="10">
        <v>16702356622</v>
      </c>
      <c r="U1410" t="s">
        <v>161</v>
      </c>
      <c r="V1410">
        <v>531110</v>
      </c>
      <c r="W1410" t="s">
        <v>123</v>
      </c>
      <c r="Y1410" t="s">
        <v>162</v>
      </c>
      <c r="Z1410" t="s">
        <v>163</v>
      </c>
      <c r="AA1410" t="s">
        <v>164</v>
      </c>
      <c r="AB1410" t="s">
        <v>165</v>
      </c>
      <c r="AC1410" t="s">
        <v>166</v>
      </c>
      <c r="AD1410" t="s">
        <v>167</v>
      </c>
      <c r="AE1410" t="s">
        <v>119</v>
      </c>
      <c r="AF1410" t="s">
        <v>120</v>
      </c>
      <c r="AG1410" s="3">
        <v>96950</v>
      </c>
      <c r="AH1410" t="s">
        <v>121</v>
      </c>
      <c r="AJ1410" s="10">
        <v>16702356622</v>
      </c>
      <c r="AL1410" t="s">
        <v>168</v>
      </c>
      <c r="BD1410" t="str">
        <f>"49-9071.00"</f>
        <v>49-9071.00</v>
      </c>
      <c r="BE1410" t="s">
        <v>169</v>
      </c>
      <c r="BF1410" t="s">
        <v>170</v>
      </c>
      <c r="BG1410" t="s">
        <v>169</v>
      </c>
      <c r="BH1410">
        <v>12</v>
      </c>
      <c r="BJ1410" s="1">
        <v>45931</v>
      </c>
      <c r="BK1410" s="1">
        <v>46295</v>
      </c>
      <c r="BN1410">
        <v>40</v>
      </c>
      <c r="BO1410">
        <v>0</v>
      </c>
      <c r="BP1410">
        <v>8</v>
      </c>
      <c r="BQ1410">
        <v>8</v>
      </c>
      <c r="BR1410">
        <v>8</v>
      </c>
      <c r="BS1410">
        <v>8</v>
      </c>
      <c r="BT1410">
        <v>8</v>
      </c>
      <c r="BU1410">
        <v>0</v>
      </c>
      <c r="BV1410" t="str">
        <f>"8:00 AM"</f>
        <v>8:00 AM</v>
      </c>
      <c r="BW1410" t="str">
        <f>"5:00 PM"</f>
        <v>5:00 PM</v>
      </c>
      <c r="BX1410" t="s">
        <v>133</v>
      </c>
      <c r="BY1410">
        <v>0</v>
      </c>
      <c r="BZ1410">
        <v>6</v>
      </c>
      <c r="CA1410" t="s">
        <v>115</v>
      </c>
      <c r="CC1410" t="s">
        <v>171</v>
      </c>
      <c r="CD1410" t="s">
        <v>172</v>
      </c>
      <c r="CF1410" t="s">
        <v>119</v>
      </c>
      <c r="CG1410" t="s">
        <v>120</v>
      </c>
      <c r="CH1410" s="3">
        <v>96950</v>
      </c>
      <c r="CI1410" s="4">
        <v>9.75</v>
      </c>
      <c r="CJ1410" s="4">
        <v>11</v>
      </c>
      <c r="CK1410" s="4">
        <v>14.63</v>
      </c>
      <c r="CL1410" s="4">
        <v>16.5</v>
      </c>
      <c r="CM1410" t="s">
        <v>136</v>
      </c>
      <c r="CO1410" t="s">
        <v>173</v>
      </c>
      <c r="CQ1410" t="s">
        <v>115</v>
      </c>
      <c r="CR1410" t="s">
        <v>138</v>
      </c>
      <c r="CS1410" t="s">
        <v>138</v>
      </c>
      <c r="CT1410" t="s">
        <v>138</v>
      </c>
      <c r="CU1410" t="s">
        <v>139</v>
      </c>
      <c r="CV1410" t="s">
        <v>138</v>
      </c>
      <c r="CW1410" t="s">
        <v>138</v>
      </c>
      <c r="CX1410" t="s">
        <v>174</v>
      </c>
      <c r="CY1410" s="10">
        <v>16702356622</v>
      </c>
      <c r="CZ1410" t="s">
        <v>168</v>
      </c>
      <c r="DA1410" t="s">
        <v>139</v>
      </c>
      <c r="DB1410" t="s">
        <v>138</v>
      </c>
      <c r="DC1410" t="s">
        <v>115</v>
      </c>
    </row>
    <row r="1411" spans="1:112" ht="14.45" customHeight="1" x14ac:dyDescent="0.25">
      <c r="A1411" t="s">
        <v>6580</v>
      </c>
      <c r="B1411" t="s">
        <v>248</v>
      </c>
      <c r="C1411" s="1">
        <v>45664</v>
      </c>
      <c r="D1411" s="1">
        <v>45719</v>
      </c>
      <c r="E1411" t="s">
        <v>210</v>
      </c>
      <c r="F1411" s="1">
        <v>45829</v>
      </c>
      <c r="G1411" t="s">
        <v>138</v>
      </c>
      <c r="H1411" t="s">
        <v>138</v>
      </c>
      <c r="I1411" t="s">
        <v>115</v>
      </c>
      <c r="J1411" t="s">
        <v>612</v>
      </c>
      <c r="K1411" t="s">
        <v>613</v>
      </c>
      <c r="L1411" t="s">
        <v>614</v>
      </c>
      <c r="M1411" t="s">
        <v>615</v>
      </c>
      <c r="N1411" t="s">
        <v>128</v>
      </c>
      <c r="O1411" t="s">
        <v>120</v>
      </c>
      <c r="P1411" s="3">
        <v>96950</v>
      </c>
      <c r="Q1411" t="s">
        <v>121</v>
      </c>
      <c r="S1411" s="10">
        <v>16707837461</v>
      </c>
      <c r="U1411" t="s">
        <v>616</v>
      </c>
      <c r="V1411">
        <v>56132</v>
      </c>
      <c r="W1411" t="s">
        <v>532</v>
      </c>
      <c r="X1411" t="s">
        <v>138</v>
      </c>
      <c r="Y1411" t="s">
        <v>617</v>
      </c>
      <c r="Z1411" t="s">
        <v>6581</v>
      </c>
      <c r="AA1411" t="s">
        <v>619</v>
      </c>
      <c r="AB1411" t="s">
        <v>516</v>
      </c>
      <c r="AC1411" t="s">
        <v>614</v>
      </c>
      <c r="AD1411" t="s">
        <v>615</v>
      </c>
      <c r="AE1411" t="s">
        <v>128</v>
      </c>
      <c r="AF1411" t="s">
        <v>120</v>
      </c>
      <c r="AG1411" s="3">
        <v>96950</v>
      </c>
      <c r="AH1411" t="s">
        <v>121</v>
      </c>
      <c r="AJ1411" s="10">
        <v>16707837461</v>
      </c>
      <c r="AL1411" t="s">
        <v>620</v>
      </c>
      <c r="BD1411" t="str">
        <f>"35-2014.00"</f>
        <v>35-2014.00</v>
      </c>
      <c r="BE1411" t="s">
        <v>221</v>
      </c>
      <c r="BF1411" t="s">
        <v>6582</v>
      </c>
      <c r="BG1411" t="s">
        <v>223</v>
      </c>
      <c r="BH1411">
        <v>4</v>
      </c>
      <c r="BI1411">
        <v>4</v>
      </c>
      <c r="BJ1411" s="1">
        <v>45831</v>
      </c>
      <c r="BK1411" s="1">
        <v>46560</v>
      </c>
      <c r="BL1411" s="1">
        <v>45831</v>
      </c>
      <c r="BM1411" s="1">
        <v>46560</v>
      </c>
      <c r="BN1411">
        <v>35</v>
      </c>
      <c r="BO1411">
        <v>0</v>
      </c>
      <c r="BP1411">
        <v>7</v>
      </c>
      <c r="BQ1411">
        <v>7</v>
      </c>
      <c r="BR1411">
        <v>7</v>
      </c>
      <c r="BS1411">
        <v>7</v>
      </c>
      <c r="BT1411">
        <v>7</v>
      </c>
      <c r="BU1411">
        <v>0</v>
      </c>
      <c r="BV1411" t="str">
        <f>"10:00 AM"</f>
        <v>10:00 AM</v>
      </c>
      <c r="BW1411" t="str">
        <f>"6:00 PM"</f>
        <v>6:00 PM</v>
      </c>
      <c r="BX1411" t="s">
        <v>240</v>
      </c>
      <c r="BY1411">
        <v>0</v>
      </c>
      <c r="BZ1411">
        <v>12</v>
      </c>
      <c r="CA1411" t="s">
        <v>115</v>
      </c>
      <c r="CC1411" t="s">
        <v>6583</v>
      </c>
      <c r="CD1411" t="s">
        <v>1448</v>
      </c>
      <c r="CE1411" t="s">
        <v>614</v>
      </c>
      <c r="CF1411" t="s">
        <v>128</v>
      </c>
      <c r="CG1411" t="s">
        <v>120</v>
      </c>
      <c r="CH1411" s="3">
        <v>96950</v>
      </c>
      <c r="CI1411" s="4">
        <v>8.83</v>
      </c>
      <c r="CJ1411" s="4">
        <v>8.83</v>
      </c>
      <c r="CK1411" s="4">
        <v>13.24</v>
      </c>
      <c r="CL1411" s="4">
        <v>13.24</v>
      </c>
      <c r="CM1411" t="s">
        <v>136</v>
      </c>
      <c r="CN1411" t="s">
        <v>3283</v>
      </c>
      <c r="CO1411" t="s">
        <v>137</v>
      </c>
      <c r="CQ1411" t="s">
        <v>115</v>
      </c>
      <c r="CR1411" t="s">
        <v>138</v>
      </c>
      <c r="CS1411" t="s">
        <v>138</v>
      </c>
      <c r="CT1411" t="s">
        <v>138</v>
      </c>
      <c r="CU1411" t="s">
        <v>139</v>
      </c>
      <c r="CV1411" t="s">
        <v>138</v>
      </c>
      <c r="CW1411" t="s">
        <v>139</v>
      </c>
      <c r="CX1411" t="s">
        <v>625</v>
      </c>
      <c r="CY1411" s="10">
        <v>16707837461</v>
      </c>
      <c r="CZ1411" t="s">
        <v>3278</v>
      </c>
      <c r="DA1411" t="s">
        <v>3284</v>
      </c>
      <c r="DB1411" t="s">
        <v>138</v>
      </c>
      <c r="DC1411" t="s">
        <v>138</v>
      </c>
    </row>
    <row r="1412" spans="1:112" ht="14.45" customHeight="1" x14ac:dyDescent="0.25">
      <c r="A1412" t="s">
        <v>12808</v>
      </c>
      <c r="B1412" t="s">
        <v>158</v>
      </c>
      <c r="C1412" s="1">
        <v>45692</v>
      </c>
      <c r="D1412" s="1">
        <v>45719</v>
      </c>
      <c r="E1412" t="s">
        <v>114</v>
      </c>
      <c r="G1412" t="s">
        <v>115</v>
      </c>
      <c r="H1412" t="s">
        <v>115</v>
      </c>
      <c r="I1412" t="s">
        <v>115</v>
      </c>
      <c r="J1412" t="s">
        <v>318</v>
      </c>
      <c r="K1412" t="s">
        <v>319</v>
      </c>
      <c r="L1412" t="s">
        <v>320</v>
      </c>
      <c r="M1412" t="s">
        <v>321</v>
      </c>
      <c r="N1412" t="s">
        <v>128</v>
      </c>
      <c r="O1412" t="s">
        <v>120</v>
      </c>
      <c r="P1412" s="3">
        <v>96950</v>
      </c>
      <c r="Q1412" t="s">
        <v>121</v>
      </c>
      <c r="S1412" s="10">
        <v>16702336927</v>
      </c>
      <c r="U1412" t="s">
        <v>322</v>
      </c>
      <c r="V1412">
        <v>23622</v>
      </c>
      <c r="W1412" t="s">
        <v>123</v>
      </c>
      <c r="Y1412" t="s">
        <v>323</v>
      </c>
      <c r="Z1412" t="s">
        <v>324</v>
      </c>
      <c r="AA1412" t="s">
        <v>325</v>
      </c>
      <c r="AB1412" t="s">
        <v>126</v>
      </c>
      <c r="AC1412" t="s">
        <v>320</v>
      </c>
      <c r="AD1412" t="s">
        <v>321</v>
      </c>
      <c r="AE1412" t="s">
        <v>128</v>
      </c>
      <c r="AF1412" t="s">
        <v>120</v>
      </c>
      <c r="AG1412" s="3">
        <v>96950</v>
      </c>
      <c r="AH1412" t="s">
        <v>121</v>
      </c>
      <c r="AJ1412" s="10">
        <v>16702336927</v>
      </c>
      <c r="AL1412" t="s">
        <v>326</v>
      </c>
      <c r="BD1412" t="str">
        <f>"49-9071.00"</f>
        <v>49-9071.00</v>
      </c>
      <c r="BE1412" t="s">
        <v>169</v>
      </c>
      <c r="BF1412" t="s">
        <v>2425</v>
      </c>
      <c r="BG1412" t="s">
        <v>6898</v>
      </c>
      <c r="BH1412">
        <v>20</v>
      </c>
      <c r="BJ1412" s="1">
        <v>45809</v>
      </c>
      <c r="BK1412" s="1">
        <v>46173</v>
      </c>
      <c r="BN1412">
        <v>35</v>
      </c>
      <c r="BO1412">
        <v>0</v>
      </c>
      <c r="BP1412">
        <v>7</v>
      </c>
      <c r="BQ1412">
        <v>7</v>
      </c>
      <c r="BR1412">
        <v>7</v>
      </c>
      <c r="BS1412">
        <v>7</v>
      </c>
      <c r="BT1412">
        <v>7</v>
      </c>
      <c r="BU1412">
        <v>0</v>
      </c>
      <c r="BV1412" t="str">
        <f>"7:30 AM"</f>
        <v>7:30 AM</v>
      </c>
      <c r="BW1412" t="str">
        <f>"4:30 PM"</f>
        <v>4:30 PM</v>
      </c>
      <c r="BX1412" t="s">
        <v>133</v>
      </c>
      <c r="BY1412">
        <v>0</v>
      </c>
      <c r="BZ1412">
        <v>24</v>
      </c>
      <c r="CA1412" t="s">
        <v>115</v>
      </c>
      <c r="CC1412" s="2" t="s">
        <v>12809</v>
      </c>
      <c r="CD1412" t="s">
        <v>320</v>
      </c>
      <c r="CF1412" t="s">
        <v>128</v>
      </c>
      <c r="CG1412" t="s">
        <v>120</v>
      </c>
      <c r="CH1412" s="3">
        <v>96950</v>
      </c>
      <c r="CI1412" s="4">
        <v>9.75</v>
      </c>
      <c r="CJ1412" s="4">
        <v>9.75</v>
      </c>
      <c r="CK1412" s="4">
        <v>14.63</v>
      </c>
      <c r="CL1412" s="4">
        <v>14.63</v>
      </c>
      <c r="CM1412" t="s">
        <v>136</v>
      </c>
      <c r="CN1412" t="s">
        <v>139</v>
      </c>
      <c r="CO1412" t="s">
        <v>137</v>
      </c>
      <c r="CQ1412" t="s">
        <v>115</v>
      </c>
      <c r="CR1412" t="s">
        <v>138</v>
      </c>
      <c r="CS1412" t="s">
        <v>139</v>
      </c>
      <c r="CT1412" t="s">
        <v>138</v>
      </c>
      <c r="CU1412" t="s">
        <v>139</v>
      </c>
      <c r="CV1412" t="s">
        <v>138</v>
      </c>
      <c r="CW1412" t="s">
        <v>139</v>
      </c>
      <c r="CX1412" t="s">
        <v>1413</v>
      </c>
      <c r="CY1412" s="10">
        <v>16702336927</v>
      </c>
      <c r="CZ1412" t="s">
        <v>326</v>
      </c>
      <c r="DA1412" t="s">
        <v>139</v>
      </c>
      <c r="DB1412" t="s">
        <v>138</v>
      </c>
      <c r="DC1412" t="s">
        <v>115</v>
      </c>
    </row>
    <row r="1413" spans="1:112" ht="14.45" customHeight="1" x14ac:dyDescent="0.25">
      <c r="A1413" t="s">
        <v>7936</v>
      </c>
      <c r="B1413" t="s">
        <v>113</v>
      </c>
      <c r="C1413" s="1">
        <v>45705</v>
      </c>
      <c r="D1413" s="1">
        <v>45720</v>
      </c>
      <c r="E1413" t="s">
        <v>210</v>
      </c>
      <c r="F1413" s="1">
        <v>45868</v>
      </c>
      <c r="G1413" t="s">
        <v>138</v>
      </c>
      <c r="H1413" t="s">
        <v>115</v>
      </c>
      <c r="I1413" t="s">
        <v>115</v>
      </c>
      <c r="J1413" t="s">
        <v>3954</v>
      </c>
      <c r="K1413" t="s">
        <v>3955</v>
      </c>
      <c r="L1413" t="s">
        <v>3956</v>
      </c>
      <c r="M1413" t="s">
        <v>3957</v>
      </c>
      <c r="N1413" t="s">
        <v>119</v>
      </c>
      <c r="O1413" t="s">
        <v>120</v>
      </c>
      <c r="P1413" s="3">
        <v>96950</v>
      </c>
      <c r="Q1413" t="s">
        <v>121</v>
      </c>
      <c r="S1413" s="10">
        <v>16702353313</v>
      </c>
      <c r="U1413" t="s">
        <v>3958</v>
      </c>
      <c r="V1413">
        <v>722511</v>
      </c>
      <c r="W1413" t="s">
        <v>123</v>
      </c>
      <c r="Y1413" t="s">
        <v>716</v>
      </c>
      <c r="Z1413" t="s">
        <v>3959</v>
      </c>
      <c r="AB1413" t="s">
        <v>398</v>
      </c>
      <c r="AC1413" t="s">
        <v>3956</v>
      </c>
      <c r="AD1413" t="s">
        <v>3957</v>
      </c>
      <c r="AE1413" t="s">
        <v>119</v>
      </c>
      <c r="AF1413" t="s">
        <v>120</v>
      </c>
      <c r="AG1413" s="3">
        <v>96950</v>
      </c>
      <c r="AH1413" t="s">
        <v>121</v>
      </c>
      <c r="AJ1413" s="10">
        <v>16702353313</v>
      </c>
      <c r="AL1413" t="s">
        <v>2609</v>
      </c>
      <c r="BD1413" t="str">
        <f>"35-3011.00"</f>
        <v>35-3011.00</v>
      </c>
      <c r="BE1413" t="s">
        <v>3960</v>
      </c>
      <c r="BF1413" t="s">
        <v>3961</v>
      </c>
      <c r="BG1413" t="s">
        <v>3962</v>
      </c>
      <c r="BH1413">
        <v>4</v>
      </c>
      <c r="BJ1413" s="1">
        <v>45870</v>
      </c>
      <c r="BK1413" s="1">
        <v>46965</v>
      </c>
      <c r="BN1413">
        <v>36</v>
      </c>
      <c r="BO1413">
        <v>6</v>
      </c>
      <c r="BP1413">
        <v>6</v>
      </c>
      <c r="BQ1413">
        <v>6</v>
      </c>
      <c r="BR1413">
        <v>6</v>
      </c>
      <c r="BS1413">
        <v>0</v>
      </c>
      <c r="BT1413">
        <v>6</v>
      </c>
      <c r="BU1413">
        <v>6</v>
      </c>
      <c r="BV1413" t="str">
        <f>"7:00 AM"</f>
        <v>7:00 AM</v>
      </c>
      <c r="BW1413" t="str">
        <f>"11:00 PM"</f>
        <v>11:00 PM</v>
      </c>
      <c r="BX1413" t="s">
        <v>133</v>
      </c>
      <c r="BY1413">
        <v>0</v>
      </c>
      <c r="BZ1413">
        <v>12</v>
      </c>
      <c r="CA1413" t="s">
        <v>115</v>
      </c>
      <c r="CC1413" t="s">
        <v>7937</v>
      </c>
      <c r="CD1413" t="s">
        <v>3964</v>
      </c>
      <c r="CE1413" t="s">
        <v>2861</v>
      </c>
      <c r="CF1413" t="s">
        <v>119</v>
      </c>
      <c r="CG1413" t="s">
        <v>120</v>
      </c>
      <c r="CH1413" s="3">
        <v>96950</v>
      </c>
      <c r="CI1413" s="4">
        <v>8.15</v>
      </c>
      <c r="CJ1413" s="4">
        <v>8.15</v>
      </c>
      <c r="CK1413" s="4">
        <v>0</v>
      </c>
      <c r="CL1413" s="4">
        <v>0</v>
      </c>
      <c r="CM1413" t="s">
        <v>136</v>
      </c>
      <c r="CO1413" t="s">
        <v>137</v>
      </c>
      <c r="CQ1413" t="s">
        <v>115</v>
      </c>
      <c r="CR1413" t="s">
        <v>138</v>
      </c>
      <c r="CS1413" t="s">
        <v>139</v>
      </c>
      <c r="CT1413" t="s">
        <v>139</v>
      </c>
      <c r="CU1413" t="s">
        <v>139</v>
      </c>
      <c r="CV1413" t="s">
        <v>138</v>
      </c>
      <c r="CW1413" t="s">
        <v>139</v>
      </c>
      <c r="CX1413" t="s">
        <v>240</v>
      </c>
      <c r="CY1413" s="10">
        <v>16702353313</v>
      </c>
      <c r="CZ1413" t="s">
        <v>2609</v>
      </c>
      <c r="DA1413" t="s">
        <v>139</v>
      </c>
      <c r="DB1413" t="s">
        <v>138</v>
      </c>
      <c r="DC1413" t="s">
        <v>115</v>
      </c>
    </row>
    <row r="1414" spans="1:112" ht="14.45" customHeight="1" x14ac:dyDescent="0.25">
      <c r="A1414" t="s">
        <v>9881</v>
      </c>
      <c r="B1414" t="s">
        <v>158</v>
      </c>
      <c r="C1414" s="1">
        <v>45691</v>
      </c>
      <c r="D1414" s="1">
        <v>45720</v>
      </c>
      <c r="E1414" t="s">
        <v>210</v>
      </c>
      <c r="F1414" s="1">
        <v>46187</v>
      </c>
      <c r="G1414" t="s">
        <v>115</v>
      </c>
      <c r="H1414" t="s">
        <v>115</v>
      </c>
      <c r="I1414" t="s">
        <v>115</v>
      </c>
      <c r="J1414" t="s">
        <v>1169</v>
      </c>
      <c r="L1414" t="s">
        <v>1170</v>
      </c>
      <c r="M1414" t="s">
        <v>1171</v>
      </c>
      <c r="N1414" t="s">
        <v>128</v>
      </c>
      <c r="O1414" t="s">
        <v>120</v>
      </c>
      <c r="P1414" s="3">
        <v>96950</v>
      </c>
      <c r="Q1414" t="s">
        <v>121</v>
      </c>
      <c r="R1414" t="s">
        <v>439</v>
      </c>
      <c r="S1414" s="10">
        <v>16703223320</v>
      </c>
      <c r="U1414" t="s">
        <v>1173</v>
      </c>
      <c r="V1414">
        <v>611110</v>
      </c>
      <c r="W1414" t="s">
        <v>123</v>
      </c>
      <c r="Y1414" t="s">
        <v>1174</v>
      </c>
      <c r="Z1414" t="s">
        <v>1175</v>
      </c>
      <c r="AA1414" t="s">
        <v>1176</v>
      </c>
      <c r="AB1414" t="s">
        <v>1177</v>
      </c>
      <c r="AC1414" t="s">
        <v>1170</v>
      </c>
      <c r="AE1414" t="s">
        <v>128</v>
      </c>
      <c r="AF1414" t="s">
        <v>120</v>
      </c>
      <c r="AG1414" s="3">
        <v>96950</v>
      </c>
      <c r="AH1414" t="s">
        <v>121</v>
      </c>
      <c r="AI1414" t="s">
        <v>439</v>
      </c>
      <c r="AJ1414" s="10">
        <v>16703223320</v>
      </c>
      <c r="AL1414" t="s">
        <v>1178</v>
      </c>
      <c r="BD1414" t="str">
        <f>"25-2021.00"</f>
        <v>25-2021.00</v>
      </c>
      <c r="BE1414" t="s">
        <v>406</v>
      </c>
      <c r="BF1414" t="s">
        <v>9882</v>
      </c>
      <c r="BG1414" t="s">
        <v>9883</v>
      </c>
      <c r="BH1414">
        <v>2</v>
      </c>
      <c r="BJ1414" s="1">
        <v>45824</v>
      </c>
      <c r="BK1414" s="1">
        <v>46188</v>
      </c>
      <c r="BN1414">
        <v>35</v>
      </c>
      <c r="BO1414">
        <v>0</v>
      </c>
      <c r="BP1414">
        <v>7</v>
      </c>
      <c r="BQ1414">
        <v>7</v>
      </c>
      <c r="BR1414">
        <v>7</v>
      </c>
      <c r="BS1414">
        <v>7</v>
      </c>
      <c r="BT1414">
        <v>7</v>
      </c>
      <c r="BU1414">
        <v>0</v>
      </c>
      <c r="BV1414" t="str">
        <f>"7:00 AM"</f>
        <v>7:00 AM</v>
      </c>
      <c r="BW1414" t="str">
        <f>"3:00 PM"</f>
        <v>3:00 PM</v>
      </c>
      <c r="BX1414" t="s">
        <v>189</v>
      </c>
      <c r="BY1414">
        <v>0</v>
      </c>
      <c r="BZ1414">
        <v>12</v>
      </c>
      <c r="CA1414" t="s">
        <v>115</v>
      </c>
      <c r="CC1414" t="e">
        <f>-experience in CHRISTIAN School SETTING.
-MUST BE WILLING to OBTAIN ACSI CERTIFICATION DURING THE INITIAL YEAR of EMPLOYMENT.
- MUST BE ABLE to USE TECHNOLOGY (LAPTOP, IPAD, PROJECTOR) in THE CLASSROOM.
- Knowledge in MICROSOFT OFFICE, GOOGLE CLASSROOM, GOOGLE DOCS, FORMS, and OTHER EDUCATIONAL SOFTWARE.
-Knowledge of INSTRUCTIONAL methods APPROPRIATE for STUDENTS At THE RESPECTIVE GRADE LEVELS.</f>
        <v>#NAME?</v>
      </c>
      <c r="CD1414" t="s">
        <v>1183</v>
      </c>
      <c r="CF1414" t="s">
        <v>128</v>
      </c>
      <c r="CG1414" t="s">
        <v>120</v>
      </c>
      <c r="CH1414" s="3">
        <v>96950</v>
      </c>
      <c r="CI1414" s="4">
        <v>20.48</v>
      </c>
      <c r="CJ1414" s="4">
        <v>20.48</v>
      </c>
      <c r="CK1414" s="4">
        <v>0</v>
      </c>
      <c r="CL1414" s="4">
        <v>0</v>
      </c>
      <c r="CM1414" t="s">
        <v>136</v>
      </c>
      <c r="CN1414" t="s">
        <v>449</v>
      </c>
      <c r="CO1414" t="s">
        <v>137</v>
      </c>
      <c r="CQ1414" t="s">
        <v>115</v>
      </c>
      <c r="CR1414" t="s">
        <v>138</v>
      </c>
      <c r="CS1414" t="s">
        <v>139</v>
      </c>
      <c r="CT1414" t="s">
        <v>139</v>
      </c>
      <c r="CU1414" t="s">
        <v>139</v>
      </c>
      <c r="CV1414" t="s">
        <v>138</v>
      </c>
      <c r="CW1414" t="s">
        <v>139</v>
      </c>
      <c r="CX1414" t="s">
        <v>450</v>
      </c>
      <c r="CY1414" s="10">
        <v>16703223320</v>
      </c>
      <c r="CZ1414" t="s">
        <v>1178</v>
      </c>
      <c r="DA1414" t="s">
        <v>451</v>
      </c>
      <c r="DB1414" t="s">
        <v>138</v>
      </c>
      <c r="DC1414" t="s">
        <v>115</v>
      </c>
    </row>
    <row r="1415" spans="1:112" ht="14.45" customHeight="1" x14ac:dyDescent="0.25">
      <c r="A1415" t="s">
        <v>12549</v>
      </c>
      <c r="B1415" t="s">
        <v>158</v>
      </c>
      <c r="C1415" s="1">
        <v>45632</v>
      </c>
      <c r="D1415" s="1">
        <v>45720</v>
      </c>
      <c r="E1415" t="s">
        <v>114</v>
      </c>
      <c r="G1415" t="s">
        <v>115</v>
      </c>
      <c r="H1415" t="s">
        <v>115</v>
      </c>
      <c r="I1415" t="s">
        <v>115</v>
      </c>
      <c r="J1415" t="s">
        <v>12550</v>
      </c>
      <c r="K1415" t="s">
        <v>9476</v>
      </c>
      <c r="L1415" t="s">
        <v>12551</v>
      </c>
      <c r="N1415" t="s">
        <v>119</v>
      </c>
      <c r="O1415" t="s">
        <v>120</v>
      </c>
      <c r="P1415" s="3">
        <v>96950</v>
      </c>
      <c r="Q1415" t="s">
        <v>121</v>
      </c>
      <c r="R1415" t="s">
        <v>7105</v>
      </c>
      <c r="S1415" s="10">
        <v>16704843024</v>
      </c>
      <c r="U1415" t="s">
        <v>9466</v>
      </c>
      <c r="V1415">
        <v>561720</v>
      </c>
      <c r="W1415" t="s">
        <v>123</v>
      </c>
      <c r="Y1415" t="s">
        <v>9474</v>
      </c>
      <c r="Z1415" t="s">
        <v>9475</v>
      </c>
      <c r="AA1415" t="s">
        <v>12552</v>
      </c>
      <c r="AB1415" t="s">
        <v>5739</v>
      </c>
      <c r="AC1415" t="s">
        <v>12551</v>
      </c>
      <c r="AE1415" t="s">
        <v>119</v>
      </c>
      <c r="AF1415" t="s">
        <v>120</v>
      </c>
      <c r="AG1415" s="3">
        <v>96950</v>
      </c>
      <c r="AH1415" t="s">
        <v>121</v>
      </c>
      <c r="AI1415" t="s">
        <v>7105</v>
      </c>
      <c r="AJ1415" s="10">
        <v>16704843024</v>
      </c>
      <c r="AL1415" t="s">
        <v>9470</v>
      </c>
      <c r="BD1415" t="str">
        <f>"37-2011.00"</f>
        <v>37-2011.00</v>
      </c>
      <c r="BE1415" t="s">
        <v>1133</v>
      </c>
      <c r="BF1415" t="s">
        <v>12553</v>
      </c>
      <c r="BG1415" t="s">
        <v>2987</v>
      </c>
      <c r="BH1415">
        <v>8</v>
      </c>
      <c r="BJ1415" s="1">
        <v>45748</v>
      </c>
      <c r="BK1415" s="1">
        <v>46112</v>
      </c>
      <c r="BN1415">
        <v>35</v>
      </c>
      <c r="BO1415">
        <v>0</v>
      </c>
      <c r="BP1415">
        <v>7</v>
      </c>
      <c r="BQ1415">
        <v>7</v>
      </c>
      <c r="BR1415">
        <v>7</v>
      </c>
      <c r="BS1415">
        <v>7</v>
      </c>
      <c r="BT1415">
        <v>7</v>
      </c>
      <c r="BU1415">
        <v>0</v>
      </c>
      <c r="BV1415" t="str">
        <f>"8:00 AM"</f>
        <v>8:00 AM</v>
      </c>
      <c r="BW1415" t="str">
        <f>"4:00 PM"</f>
        <v>4:00 PM</v>
      </c>
      <c r="BX1415" t="s">
        <v>240</v>
      </c>
      <c r="BY1415">
        <v>0</v>
      </c>
      <c r="BZ1415">
        <v>12</v>
      </c>
      <c r="CA1415" t="s">
        <v>115</v>
      </c>
      <c r="CC1415" t="s">
        <v>12554</v>
      </c>
      <c r="CD1415" t="s">
        <v>9473</v>
      </c>
      <c r="CF1415" t="s">
        <v>119</v>
      </c>
      <c r="CG1415" t="s">
        <v>120</v>
      </c>
      <c r="CH1415" s="3">
        <v>96950</v>
      </c>
      <c r="CI1415" s="4">
        <v>8.2899999999999991</v>
      </c>
      <c r="CJ1415" s="4">
        <v>8.2899999999999991</v>
      </c>
      <c r="CK1415" s="4">
        <v>12.43</v>
      </c>
      <c r="CL1415" s="4">
        <v>12.43</v>
      </c>
      <c r="CM1415" t="s">
        <v>136</v>
      </c>
      <c r="CN1415" t="s">
        <v>449</v>
      </c>
      <c r="CO1415" t="s">
        <v>137</v>
      </c>
      <c r="CQ1415" t="s">
        <v>115</v>
      </c>
      <c r="CR1415" t="s">
        <v>138</v>
      </c>
      <c r="CS1415" t="s">
        <v>138</v>
      </c>
      <c r="CT1415" t="s">
        <v>138</v>
      </c>
      <c r="CU1415" t="s">
        <v>139</v>
      </c>
      <c r="CV1415" t="s">
        <v>138</v>
      </c>
      <c r="CW1415" t="s">
        <v>138</v>
      </c>
      <c r="CX1415" t="s">
        <v>6059</v>
      </c>
      <c r="CY1415" s="10" t="s">
        <v>12555</v>
      </c>
      <c r="CZ1415" t="s">
        <v>9470</v>
      </c>
      <c r="DA1415" t="s">
        <v>139</v>
      </c>
      <c r="DB1415" t="s">
        <v>138</v>
      </c>
      <c r="DC1415" t="s">
        <v>115</v>
      </c>
      <c r="DD1415" t="s">
        <v>9474</v>
      </c>
      <c r="DE1415" t="s">
        <v>9709</v>
      </c>
      <c r="DF1415" t="s">
        <v>3796</v>
      </c>
      <c r="DG1415" t="s">
        <v>9476</v>
      </c>
      <c r="DH1415" t="s">
        <v>9470</v>
      </c>
    </row>
    <row r="1416" spans="1:112" ht="14.45" customHeight="1" x14ac:dyDescent="0.25">
      <c r="A1416" t="s">
        <v>2440</v>
      </c>
      <c r="B1416" t="s">
        <v>158</v>
      </c>
      <c r="C1416" s="1">
        <v>45694</v>
      </c>
      <c r="D1416" s="1">
        <v>45721</v>
      </c>
      <c r="E1416" t="s">
        <v>210</v>
      </c>
      <c r="F1416" s="1">
        <v>45823</v>
      </c>
      <c r="G1416" t="s">
        <v>115</v>
      </c>
      <c r="H1416" t="s">
        <v>115</v>
      </c>
      <c r="I1416" t="s">
        <v>115</v>
      </c>
      <c r="J1416" t="s">
        <v>1169</v>
      </c>
      <c r="L1416" t="s">
        <v>1170</v>
      </c>
      <c r="M1416" t="s">
        <v>1171</v>
      </c>
      <c r="N1416" t="s">
        <v>128</v>
      </c>
      <c r="O1416" t="s">
        <v>120</v>
      </c>
      <c r="P1416" s="3">
        <v>96950</v>
      </c>
      <c r="Q1416" t="s">
        <v>121</v>
      </c>
      <c r="R1416" t="s">
        <v>439</v>
      </c>
      <c r="S1416" s="10">
        <v>16703223320</v>
      </c>
      <c r="U1416" t="s">
        <v>1173</v>
      </c>
      <c r="V1416">
        <v>611110</v>
      </c>
      <c r="W1416" t="s">
        <v>123</v>
      </c>
      <c r="Y1416" t="s">
        <v>1174</v>
      </c>
      <c r="Z1416" t="s">
        <v>1175</v>
      </c>
      <c r="AA1416" t="s">
        <v>1176</v>
      </c>
      <c r="AB1416" t="s">
        <v>1177</v>
      </c>
      <c r="AC1416" t="s">
        <v>1170</v>
      </c>
      <c r="AE1416" t="s">
        <v>128</v>
      </c>
      <c r="AF1416" t="s">
        <v>120</v>
      </c>
      <c r="AG1416" s="3">
        <v>96950</v>
      </c>
      <c r="AH1416" t="s">
        <v>121</v>
      </c>
      <c r="AI1416" t="s">
        <v>439</v>
      </c>
      <c r="AJ1416" s="10">
        <v>16703223320</v>
      </c>
      <c r="AL1416" t="s">
        <v>1178</v>
      </c>
      <c r="BD1416" t="str">
        <f>"25-4031.00"</f>
        <v>25-4031.00</v>
      </c>
      <c r="BE1416" t="s">
        <v>2441</v>
      </c>
      <c r="BF1416" t="s">
        <v>2442</v>
      </c>
      <c r="BG1416" t="s">
        <v>2443</v>
      </c>
      <c r="BH1416">
        <v>1</v>
      </c>
      <c r="BJ1416" s="1">
        <v>45824</v>
      </c>
      <c r="BK1416" s="1">
        <v>46919</v>
      </c>
      <c r="BN1416">
        <v>35</v>
      </c>
      <c r="BO1416">
        <v>0</v>
      </c>
      <c r="BP1416">
        <v>7</v>
      </c>
      <c r="BQ1416">
        <v>7</v>
      </c>
      <c r="BR1416">
        <v>7</v>
      </c>
      <c r="BS1416">
        <v>7</v>
      </c>
      <c r="BT1416">
        <v>7</v>
      </c>
      <c r="BU1416">
        <v>0</v>
      </c>
      <c r="BV1416" t="str">
        <f>"7:00 AM"</f>
        <v>7:00 AM</v>
      </c>
      <c r="BW1416" t="str">
        <f>"3:00 PM"</f>
        <v>3:00 PM</v>
      </c>
      <c r="BX1416" t="s">
        <v>189</v>
      </c>
      <c r="BY1416">
        <v>0</v>
      </c>
      <c r="BZ1416">
        <v>12</v>
      </c>
      <c r="CA1416" t="s">
        <v>115</v>
      </c>
      <c r="CC1416" t="s">
        <v>449</v>
      </c>
      <c r="CD1416" t="s">
        <v>1183</v>
      </c>
      <c r="CF1416" t="s">
        <v>128</v>
      </c>
      <c r="CG1416" t="s">
        <v>120</v>
      </c>
      <c r="CH1416" s="3">
        <v>96950</v>
      </c>
      <c r="CI1416" s="4">
        <v>13.09</v>
      </c>
      <c r="CJ1416" s="4">
        <v>13.09</v>
      </c>
      <c r="CK1416" s="4">
        <v>0</v>
      </c>
      <c r="CL1416" s="4">
        <v>0</v>
      </c>
      <c r="CM1416" t="s">
        <v>136</v>
      </c>
      <c r="CN1416" t="s">
        <v>449</v>
      </c>
      <c r="CO1416" t="s">
        <v>137</v>
      </c>
      <c r="CQ1416" t="s">
        <v>115</v>
      </c>
      <c r="CR1416" t="s">
        <v>138</v>
      </c>
      <c r="CS1416" t="s">
        <v>139</v>
      </c>
      <c r="CT1416" t="s">
        <v>139</v>
      </c>
      <c r="CU1416" t="s">
        <v>139</v>
      </c>
      <c r="CV1416" t="s">
        <v>138</v>
      </c>
      <c r="CW1416" t="s">
        <v>139</v>
      </c>
      <c r="CX1416" t="s">
        <v>450</v>
      </c>
      <c r="CY1416" s="10">
        <v>16703223320</v>
      </c>
      <c r="CZ1416" t="s">
        <v>1178</v>
      </c>
      <c r="DA1416" t="s">
        <v>451</v>
      </c>
      <c r="DB1416" t="s">
        <v>138</v>
      </c>
      <c r="DC1416" t="s">
        <v>115</v>
      </c>
    </row>
    <row r="1417" spans="1:112" ht="14.45" customHeight="1" x14ac:dyDescent="0.25">
      <c r="A1417" t="s">
        <v>7939</v>
      </c>
      <c r="B1417" t="s">
        <v>248</v>
      </c>
      <c r="C1417" s="1">
        <v>45663</v>
      </c>
      <c r="D1417" s="1">
        <v>45721</v>
      </c>
      <c r="E1417" t="s">
        <v>114</v>
      </c>
      <c r="G1417" t="s">
        <v>115</v>
      </c>
      <c r="H1417" t="s">
        <v>115</v>
      </c>
      <c r="I1417" t="s">
        <v>115</v>
      </c>
      <c r="J1417" t="s">
        <v>6072</v>
      </c>
      <c r="L1417" t="s">
        <v>2294</v>
      </c>
      <c r="M1417" t="s">
        <v>2295</v>
      </c>
      <c r="N1417" t="s">
        <v>128</v>
      </c>
      <c r="O1417" t="s">
        <v>120</v>
      </c>
      <c r="P1417" s="3">
        <v>96950</v>
      </c>
      <c r="Q1417" t="s">
        <v>121</v>
      </c>
      <c r="S1417" s="10">
        <v>16702348897</v>
      </c>
      <c r="U1417" t="s">
        <v>6073</v>
      </c>
      <c r="V1417">
        <v>561320</v>
      </c>
      <c r="W1417" t="s">
        <v>123</v>
      </c>
      <c r="Y1417" t="s">
        <v>2297</v>
      </c>
      <c r="Z1417" t="s">
        <v>2298</v>
      </c>
      <c r="AA1417" t="s">
        <v>2299</v>
      </c>
      <c r="AB1417" t="s">
        <v>1843</v>
      </c>
      <c r="AC1417" t="s">
        <v>2294</v>
      </c>
      <c r="AD1417" t="s">
        <v>2295</v>
      </c>
      <c r="AE1417" t="s">
        <v>128</v>
      </c>
      <c r="AF1417" t="s">
        <v>120</v>
      </c>
      <c r="AG1417" s="3">
        <v>96950</v>
      </c>
      <c r="AH1417" t="s">
        <v>121</v>
      </c>
      <c r="AJ1417" s="10">
        <v>16702348897</v>
      </c>
      <c r="AL1417" t="s">
        <v>6074</v>
      </c>
      <c r="BD1417" t="str">
        <f>"17-3023.00"</f>
        <v>17-3023.00</v>
      </c>
      <c r="BE1417" t="s">
        <v>7177</v>
      </c>
      <c r="BF1417" t="s">
        <v>7940</v>
      </c>
      <c r="BG1417" t="s">
        <v>7941</v>
      </c>
      <c r="BH1417">
        <v>1</v>
      </c>
      <c r="BI1417">
        <v>1</v>
      </c>
      <c r="BJ1417" s="1">
        <v>45717</v>
      </c>
      <c r="BK1417" s="1">
        <v>46081</v>
      </c>
      <c r="BL1417" s="1">
        <v>45721</v>
      </c>
      <c r="BM1417" s="1">
        <v>46081</v>
      </c>
      <c r="BN1417">
        <v>40</v>
      </c>
      <c r="BO1417">
        <v>0</v>
      </c>
      <c r="BP1417">
        <v>8</v>
      </c>
      <c r="BQ1417">
        <v>8</v>
      </c>
      <c r="BR1417">
        <v>8</v>
      </c>
      <c r="BS1417">
        <v>8</v>
      </c>
      <c r="BT1417">
        <v>8</v>
      </c>
      <c r="BU1417">
        <v>0</v>
      </c>
      <c r="BV1417" t="str">
        <f>"8:00 AM"</f>
        <v>8:00 AM</v>
      </c>
      <c r="BW1417" t="str">
        <f>"5:00 PM"</f>
        <v>5:00 PM</v>
      </c>
      <c r="BX1417" t="s">
        <v>133</v>
      </c>
      <c r="BY1417">
        <v>0</v>
      </c>
      <c r="BZ1417">
        <v>24</v>
      </c>
      <c r="CA1417" t="s">
        <v>115</v>
      </c>
      <c r="CC1417" t="s">
        <v>7942</v>
      </c>
      <c r="CD1417" t="s">
        <v>2295</v>
      </c>
      <c r="CF1417" t="s">
        <v>128</v>
      </c>
      <c r="CG1417" t="s">
        <v>120</v>
      </c>
      <c r="CH1417" s="3">
        <v>96950</v>
      </c>
      <c r="CI1417" s="4">
        <v>15.75</v>
      </c>
      <c r="CJ1417" s="4">
        <v>15.75</v>
      </c>
      <c r="CK1417" s="4">
        <v>23.63</v>
      </c>
      <c r="CL1417" s="4">
        <v>23.63</v>
      </c>
      <c r="CM1417" t="s">
        <v>136</v>
      </c>
      <c r="CN1417" t="s">
        <v>139</v>
      </c>
      <c r="CO1417" t="s">
        <v>137</v>
      </c>
      <c r="CQ1417" t="s">
        <v>115</v>
      </c>
      <c r="CR1417" t="s">
        <v>138</v>
      </c>
      <c r="CS1417" t="s">
        <v>139</v>
      </c>
      <c r="CT1417" t="s">
        <v>138</v>
      </c>
      <c r="CU1417" t="s">
        <v>139</v>
      </c>
      <c r="CV1417" t="s">
        <v>138</v>
      </c>
      <c r="CW1417" t="s">
        <v>139</v>
      </c>
      <c r="CX1417" t="s">
        <v>139</v>
      </c>
      <c r="CY1417" s="10">
        <v>16702348897</v>
      </c>
      <c r="CZ1417" t="s">
        <v>6078</v>
      </c>
      <c r="DA1417" t="s">
        <v>139</v>
      </c>
      <c r="DB1417" t="s">
        <v>138</v>
      </c>
      <c r="DC1417" t="s">
        <v>115</v>
      </c>
    </row>
    <row r="1418" spans="1:112" ht="14.45" customHeight="1" x14ac:dyDescent="0.25">
      <c r="A1418" t="s">
        <v>9135</v>
      </c>
      <c r="B1418" t="s">
        <v>158</v>
      </c>
      <c r="C1418" s="1">
        <v>45644</v>
      </c>
      <c r="D1418" s="1">
        <v>45721</v>
      </c>
      <c r="E1418" t="s">
        <v>114</v>
      </c>
      <c r="G1418" t="s">
        <v>115</v>
      </c>
      <c r="H1418" t="s">
        <v>115</v>
      </c>
      <c r="I1418" t="s">
        <v>115</v>
      </c>
      <c r="J1418" t="s">
        <v>8901</v>
      </c>
      <c r="K1418" t="s">
        <v>8901</v>
      </c>
      <c r="L1418" t="s">
        <v>3415</v>
      </c>
      <c r="M1418" t="s">
        <v>2263</v>
      </c>
      <c r="N1418" t="s">
        <v>145</v>
      </c>
      <c r="O1418" t="s">
        <v>120</v>
      </c>
      <c r="P1418" s="3">
        <v>96951</v>
      </c>
      <c r="Q1418" t="s">
        <v>121</v>
      </c>
      <c r="S1418" s="10">
        <v>16707850100</v>
      </c>
      <c r="U1418" t="s">
        <v>3416</v>
      </c>
      <c r="V1418">
        <v>722511</v>
      </c>
      <c r="W1418" t="s">
        <v>123</v>
      </c>
      <c r="Y1418" t="s">
        <v>8738</v>
      </c>
      <c r="Z1418" t="s">
        <v>2808</v>
      </c>
      <c r="AB1418" t="s">
        <v>1275</v>
      </c>
      <c r="AC1418" t="s">
        <v>3415</v>
      </c>
      <c r="AD1418" t="s">
        <v>9136</v>
      </c>
      <c r="AE1418" t="s">
        <v>145</v>
      </c>
      <c r="AF1418" t="s">
        <v>120</v>
      </c>
      <c r="AG1418" s="3">
        <v>96951</v>
      </c>
      <c r="AH1418" t="s">
        <v>121</v>
      </c>
      <c r="AJ1418" s="10">
        <v>16707850100</v>
      </c>
      <c r="AL1418" t="s">
        <v>3419</v>
      </c>
      <c r="BD1418" t="str">
        <f>"13-2011.00"</f>
        <v>13-2011.00</v>
      </c>
      <c r="BE1418" t="s">
        <v>893</v>
      </c>
      <c r="BF1418" t="s">
        <v>9137</v>
      </c>
      <c r="BG1418" t="s">
        <v>895</v>
      </c>
      <c r="BH1418">
        <v>4</v>
      </c>
      <c r="BJ1418" s="1">
        <v>45724</v>
      </c>
      <c r="BK1418" s="1">
        <v>46088</v>
      </c>
      <c r="BN1418">
        <v>36</v>
      </c>
      <c r="BO1418">
        <v>0</v>
      </c>
      <c r="BP1418">
        <v>7</v>
      </c>
      <c r="BQ1418">
        <v>7</v>
      </c>
      <c r="BR1418">
        <v>7</v>
      </c>
      <c r="BS1418">
        <v>7</v>
      </c>
      <c r="BT1418">
        <v>7</v>
      </c>
      <c r="BU1418">
        <v>1</v>
      </c>
      <c r="BV1418" t="str">
        <f>"8:00 AM"</f>
        <v>8:00 AM</v>
      </c>
      <c r="BW1418" t="str">
        <f>"5:00 PM"</f>
        <v>5:00 PM</v>
      </c>
      <c r="BX1418" t="s">
        <v>360</v>
      </c>
      <c r="BY1418">
        <v>0</v>
      </c>
      <c r="BZ1418">
        <v>24</v>
      </c>
      <c r="CA1418" t="s">
        <v>115</v>
      </c>
      <c r="CC1418" t="s">
        <v>9138</v>
      </c>
      <c r="CD1418" t="s">
        <v>3415</v>
      </c>
      <c r="CE1418" t="s">
        <v>2263</v>
      </c>
      <c r="CF1418" t="s">
        <v>145</v>
      </c>
      <c r="CG1418" t="s">
        <v>120</v>
      </c>
      <c r="CH1418" s="3">
        <v>96951</v>
      </c>
      <c r="CI1418" s="4">
        <v>17.399999999999999</v>
      </c>
      <c r="CJ1418" s="4">
        <v>17.399999999999999</v>
      </c>
      <c r="CK1418" s="4">
        <v>26.22</v>
      </c>
      <c r="CL1418" s="4">
        <v>26.22</v>
      </c>
      <c r="CM1418" t="s">
        <v>136</v>
      </c>
      <c r="CN1418" t="s">
        <v>139</v>
      </c>
      <c r="CO1418" t="s">
        <v>137</v>
      </c>
      <c r="CQ1418" t="s">
        <v>115</v>
      </c>
      <c r="CR1418" t="s">
        <v>138</v>
      </c>
      <c r="CS1418" t="s">
        <v>139</v>
      </c>
      <c r="CT1418" t="s">
        <v>138</v>
      </c>
      <c r="CU1418" t="s">
        <v>139</v>
      </c>
      <c r="CV1418" t="s">
        <v>138</v>
      </c>
      <c r="CW1418" t="s">
        <v>139</v>
      </c>
      <c r="CX1418" t="s">
        <v>139</v>
      </c>
      <c r="CY1418" s="10">
        <v>16707850100</v>
      </c>
      <c r="CZ1418" t="s">
        <v>3423</v>
      </c>
      <c r="DA1418" t="s">
        <v>139</v>
      </c>
      <c r="DB1418" t="s">
        <v>138</v>
      </c>
      <c r="DC1418" t="s">
        <v>115</v>
      </c>
    </row>
    <row r="1419" spans="1:112" ht="14.45" customHeight="1" x14ac:dyDescent="0.25">
      <c r="A1419" t="s">
        <v>10153</v>
      </c>
      <c r="B1419" t="s">
        <v>158</v>
      </c>
      <c r="C1419" s="1">
        <v>45694</v>
      </c>
      <c r="D1419" s="1">
        <v>45721</v>
      </c>
      <c r="E1419" t="s">
        <v>210</v>
      </c>
      <c r="F1419" s="1">
        <v>45822</v>
      </c>
      <c r="G1419" t="s">
        <v>115</v>
      </c>
      <c r="H1419" t="s">
        <v>115</v>
      </c>
      <c r="I1419" t="s">
        <v>115</v>
      </c>
      <c r="J1419" t="s">
        <v>1169</v>
      </c>
      <c r="L1419" t="s">
        <v>1170</v>
      </c>
      <c r="M1419" t="s">
        <v>1171</v>
      </c>
      <c r="N1419" t="s">
        <v>128</v>
      </c>
      <c r="O1419" t="s">
        <v>120</v>
      </c>
      <c r="P1419" s="3">
        <v>96950</v>
      </c>
      <c r="Q1419" t="s">
        <v>121</v>
      </c>
      <c r="R1419" t="s">
        <v>439</v>
      </c>
      <c r="S1419" s="10">
        <v>16703223320</v>
      </c>
      <c r="U1419" t="s">
        <v>1173</v>
      </c>
      <c r="V1419">
        <v>611110</v>
      </c>
      <c r="W1419" t="s">
        <v>123</v>
      </c>
      <c r="Y1419" t="s">
        <v>1174</v>
      </c>
      <c r="Z1419" t="s">
        <v>1175</v>
      </c>
      <c r="AA1419" t="s">
        <v>1176</v>
      </c>
      <c r="AB1419" t="s">
        <v>1177</v>
      </c>
      <c r="AC1419" t="s">
        <v>1170</v>
      </c>
      <c r="AE1419" t="s">
        <v>128</v>
      </c>
      <c r="AF1419" t="s">
        <v>120</v>
      </c>
      <c r="AG1419" s="3">
        <v>96950</v>
      </c>
      <c r="AH1419" t="s">
        <v>121</v>
      </c>
      <c r="AI1419" t="s">
        <v>439</v>
      </c>
      <c r="AJ1419" s="10">
        <v>16703223320</v>
      </c>
      <c r="AL1419" t="s">
        <v>1178</v>
      </c>
      <c r="BD1419" t="str">
        <f>"25-4031.00"</f>
        <v>25-4031.00</v>
      </c>
      <c r="BE1419" t="s">
        <v>2441</v>
      </c>
      <c r="BF1419" t="s">
        <v>2442</v>
      </c>
      <c r="BG1419" t="s">
        <v>2443</v>
      </c>
      <c r="BH1419">
        <v>1</v>
      </c>
      <c r="BJ1419" s="1">
        <v>45824</v>
      </c>
      <c r="BK1419" s="1">
        <v>46188</v>
      </c>
      <c r="BN1419">
        <v>35</v>
      </c>
      <c r="BO1419">
        <v>0</v>
      </c>
      <c r="BP1419">
        <v>7</v>
      </c>
      <c r="BQ1419">
        <v>7</v>
      </c>
      <c r="BR1419">
        <v>7</v>
      </c>
      <c r="BS1419">
        <v>7</v>
      </c>
      <c r="BT1419">
        <v>7</v>
      </c>
      <c r="BU1419">
        <v>0</v>
      </c>
      <c r="BV1419" t="str">
        <f>"7:00 AM"</f>
        <v>7:00 AM</v>
      </c>
      <c r="BW1419" t="str">
        <f>"3:00 PM"</f>
        <v>3:00 PM</v>
      </c>
      <c r="BX1419" t="s">
        <v>189</v>
      </c>
      <c r="BY1419">
        <v>0</v>
      </c>
      <c r="BZ1419">
        <v>12</v>
      </c>
      <c r="CA1419" t="s">
        <v>115</v>
      </c>
      <c r="CC1419" t="s">
        <v>449</v>
      </c>
      <c r="CD1419" t="s">
        <v>1183</v>
      </c>
      <c r="CF1419" t="s">
        <v>128</v>
      </c>
      <c r="CG1419" t="s">
        <v>120</v>
      </c>
      <c r="CH1419" s="3">
        <v>96950</v>
      </c>
      <c r="CI1419" s="4">
        <v>13.09</v>
      </c>
      <c r="CJ1419" s="4">
        <v>13.09</v>
      </c>
      <c r="CK1419" s="4">
        <v>0</v>
      </c>
      <c r="CL1419" s="4">
        <v>0</v>
      </c>
      <c r="CM1419" t="s">
        <v>136</v>
      </c>
      <c r="CN1419" t="s">
        <v>449</v>
      </c>
      <c r="CO1419" t="s">
        <v>137</v>
      </c>
      <c r="CQ1419" t="s">
        <v>115</v>
      </c>
      <c r="CR1419" t="s">
        <v>138</v>
      </c>
      <c r="CS1419" t="s">
        <v>139</v>
      </c>
      <c r="CT1419" t="s">
        <v>139</v>
      </c>
      <c r="CU1419" t="s">
        <v>139</v>
      </c>
      <c r="CV1419" t="s">
        <v>138</v>
      </c>
      <c r="CW1419" t="s">
        <v>139</v>
      </c>
      <c r="CX1419" t="s">
        <v>450</v>
      </c>
      <c r="CY1419" s="10">
        <v>16703223320</v>
      </c>
      <c r="CZ1419" t="s">
        <v>1178</v>
      </c>
      <c r="DA1419" t="s">
        <v>451</v>
      </c>
      <c r="DB1419" t="s">
        <v>138</v>
      </c>
      <c r="DC1419" t="s">
        <v>115</v>
      </c>
    </row>
    <row r="1420" spans="1:112" ht="14.45" customHeight="1" x14ac:dyDescent="0.25">
      <c r="A1420" t="s">
        <v>11443</v>
      </c>
      <c r="B1420" t="s">
        <v>158</v>
      </c>
      <c r="C1420" s="1">
        <v>45642</v>
      </c>
      <c r="D1420" s="1">
        <v>45721</v>
      </c>
      <c r="E1420" t="s">
        <v>114</v>
      </c>
      <c r="G1420" t="s">
        <v>138</v>
      </c>
      <c r="H1420" t="s">
        <v>115</v>
      </c>
      <c r="I1420" t="s">
        <v>115</v>
      </c>
      <c r="J1420" t="s">
        <v>10136</v>
      </c>
      <c r="K1420" t="s">
        <v>10137</v>
      </c>
      <c r="L1420" t="s">
        <v>10138</v>
      </c>
      <c r="N1420" t="s">
        <v>119</v>
      </c>
      <c r="O1420" t="s">
        <v>120</v>
      </c>
      <c r="P1420" s="3">
        <v>96950</v>
      </c>
      <c r="Q1420" t="s">
        <v>121</v>
      </c>
      <c r="R1420" t="s">
        <v>139</v>
      </c>
      <c r="S1420" s="10">
        <v>16702876046</v>
      </c>
      <c r="U1420" t="s">
        <v>10139</v>
      </c>
      <c r="V1420">
        <v>812112</v>
      </c>
      <c r="W1420" t="s">
        <v>123</v>
      </c>
      <c r="Y1420" t="s">
        <v>10140</v>
      </c>
      <c r="Z1420" t="s">
        <v>10141</v>
      </c>
      <c r="AB1420" t="s">
        <v>5363</v>
      </c>
      <c r="AC1420" t="s">
        <v>10138</v>
      </c>
      <c r="AE1420" t="s">
        <v>119</v>
      </c>
      <c r="AF1420" t="s">
        <v>120</v>
      </c>
      <c r="AG1420" s="3">
        <v>96950</v>
      </c>
      <c r="AH1420" t="s">
        <v>121</v>
      </c>
      <c r="AJ1420" s="10">
        <v>16702876046</v>
      </c>
      <c r="AL1420" t="s">
        <v>10142</v>
      </c>
      <c r="BD1420" t="str">
        <f>"39-5011.00"</f>
        <v>39-5011.00</v>
      </c>
      <c r="BE1420" t="s">
        <v>2181</v>
      </c>
      <c r="BF1420" t="s">
        <v>10692</v>
      </c>
      <c r="BG1420" t="s">
        <v>1774</v>
      </c>
      <c r="BH1420">
        <v>4</v>
      </c>
      <c r="BJ1420" s="1">
        <v>45762</v>
      </c>
      <c r="BK1420" s="1">
        <v>46126</v>
      </c>
      <c r="BN1420">
        <v>35</v>
      </c>
      <c r="BO1420">
        <v>5</v>
      </c>
      <c r="BP1420">
        <v>5</v>
      </c>
      <c r="BQ1420">
        <v>4</v>
      </c>
      <c r="BR1420">
        <v>4</v>
      </c>
      <c r="BS1420">
        <v>5</v>
      </c>
      <c r="BT1420">
        <v>6</v>
      </c>
      <c r="BU1420">
        <v>6</v>
      </c>
      <c r="BV1420" t="str">
        <f>"11:30 AM"</f>
        <v>11:30 AM</v>
      </c>
      <c r="BW1420" t="str">
        <f>"5:30 PM"</f>
        <v>5:30 PM</v>
      </c>
      <c r="BX1420" t="s">
        <v>240</v>
      </c>
      <c r="BY1420">
        <v>0</v>
      </c>
      <c r="BZ1420">
        <v>12</v>
      </c>
      <c r="CA1420" t="s">
        <v>115</v>
      </c>
      <c r="CC1420" s="2" t="s">
        <v>11444</v>
      </c>
      <c r="CD1420" t="s">
        <v>10694</v>
      </c>
      <c r="CE1420" t="s">
        <v>10695</v>
      </c>
      <c r="CF1420" t="s">
        <v>119</v>
      </c>
      <c r="CG1420" t="s">
        <v>120</v>
      </c>
      <c r="CH1420" s="3">
        <v>96950</v>
      </c>
      <c r="CI1420" s="4">
        <v>8.14</v>
      </c>
      <c r="CJ1420" s="4">
        <v>8.15</v>
      </c>
      <c r="CK1420" s="4">
        <v>12.21</v>
      </c>
      <c r="CL1420" s="4">
        <v>12.23</v>
      </c>
      <c r="CM1420" t="s">
        <v>136</v>
      </c>
      <c r="CN1420" t="s">
        <v>139</v>
      </c>
      <c r="CO1420" t="s">
        <v>137</v>
      </c>
      <c r="CQ1420" t="s">
        <v>115</v>
      </c>
      <c r="CR1420" t="s">
        <v>138</v>
      </c>
      <c r="CS1420" t="s">
        <v>139</v>
      </c>
      <c r="CT1420" t="s">
        <v>138</v>
      </c>
      <c r="CU1420" t="s">
        <v>139</v>
      </c>
      <c r="CV1420" t="s">
        <v>138</v>
      </c>
      <c r="CW1420" t="s">
        <v>138</v>
      </c>
      <c r="CX1420" t="s">
        <v>11445</v>
      </c>
      <c r="CY1420" s="10">
        <v>16702876046</v>
      </c>
      <c r="CZ1420" t="s">
        <v>10142</v>
      </c>
      <c r="DA1420" t="s">
        <v>139</v>
      </c>
      <c r="DB1420" t="s">
        <v>138</v>
      </c>
      <c r="DC1420" t="s">
        <v>115</v>
      </c>
    </row>
    <row r="1421" spans="1:112" ht="14.45" customHeight="1" x14ac:dyDescent="0.25">
      <c r="A1421" t="s">
        <v>5174</v>
      </c>
      <c r="B1421" t="s">
        <v>158</v>
      </c>
      <c r="C1421" s="1">
        <v>45664</v>
      </c>
      <c r="D1421" s="1">
        <v>45722</v>
      </c>
      <c r="E1421" t="s">
        <v>210</v>
      </c>
      <c r="F1421" s="1">
        <v>45807</v>
      </c>
      <c r="G1421" t="s">
        <v>115</v>
      </c>
      <c r="H1421" t="s">
        <v>115</v>
      </c>
      <c r="I1421" t="s">
        <v>115</v>
      </c>
      <c r="J1421" t="s">
        <v>2635</v>
      </c>
      <c r="K1421" t="s">
        <v>2636</v>
      </c>
      <c r="L1421" t="s">
        <v>2637</v>
      </c>
      <c r="M1421" t="s">
        <v>2638</v>
      </c>
      <c r="N1421" t="s">
        <v>128</v>
      </c>
      <c r="O1421" t="s">
        <v>120</v>
      </c>
      <c r="P1421" s="3">
        <v>96950</v>
      </c>
      <c r="Q1421" t="s">
        <v>121</v>
      </c>
      <c r="S1421" s="10">
        <v>16703236877</v>
      </c>
      <c r="U1421" t="s">
        <v>2639</v>
      </c>
      <c r="V1421">
        <v>621610</v>
      </c>
      <c r="W1421" t="s">
        <v>123</v>
      </c>
      <c r="Y1421" t="s">
        <v>1274</v>
      </c>
      <c r="Z1421" t="s">
        <v>2640</v>
      </c>
      <c r="AA1421" t="s">
        <v>276</v>
      </c>
      <c r="AB1421" t="s">
        <v>126</v>
      </c>
      <c r="AC1421" t="s">
        <v>2641</v>
      </c>
      <c r="AE1421" t="s">
        <v>2011</v>
      </c>
      <c r="AF1421" t="s">
        <v>707</v>
      </c>
      <c r="AG1421" s="3">
        <v>96931</v>
      </c>
      <c r="AH1421" t="s">
        <v>121</v>
      </c>
      <c r="AJ1421" s="10">
        <v>16716498746</v>
      </c>
      <c r="AK1421">
        <v>203</v>
      </c>
      <c r="AL1421" t="s">
        <v>2642</v>
      </c>
      <c r="BD1421" t="str">
        <f>"43-3031.00"</f>
        <v>43-3031.00</v>
      </c>
      <c r="BE1421" t="s">
        <v>387</v>
      </c>
      <c r="BF1421" t="s">
        <v>2643</v>
      </c>
      <c r="BG1421" t="s">
        <v>2644</v>
      </c>
      <c r="BH1421">
        <v>1</v>
      </c>
      <c r="BJ1421" s="1">
        <v>45809</v>
      </c>
      <c r="BK1421" s="1">
        <v>46173</v>
      </c>
      <c r="BN1421">
        <v>40</v>
      </c>
      <c r="BO1421">
        <v>0</v>
      </c>
      <c r="BP1421">
        <v>8</v>
      </c>
      <c r="BQ1421">
        <v>8</v>
      </c>
      <c r="BR1421">
        <v>8</v>
      </c>
      <c r="BS1421">
        <v>8</v>
      </c>
      <c r="BT1421">
        <v>5</v>
      </c>
      <c r="BU1421">
        <v>3</v>
      </c>
      <c r="BV1421" t="str">
        <f>"8:30 AM"</f>
        <v>8:30 AM</v>
      </c>
      <c r="BW1421" t="str">
        <f>"5:30 PM"</f>
        <v>5:30 PM</v>
      </c>
      <c r="BX1421" t="s">
        <v>133</v>
      </c>
      <c r="BY1421">
        <v>0</v>
      </c>
      <c r="BZ1421">
        <v>12</v>
      </c>
      <c r="CA1421" t="s">
        <v>115</v>
      </c>
      <c r="CC1421" t="s">
        <v>5175</v>
      </c>
      <c r="CD1421" t="s">
        <v>5176</v>
      </c>
      <c r="CE1421" t="s">
        <v>2638</v>
      </c>
      <c r="CF1421" t="s">
        <v>128</v>
      </c>
      <c r="CG1421" t="s">
        <v>120</v>
      </c>
      <c r="CH1421" s="3">
        <v>96950</v>
      </c>
      <c r="CI1421" s="4">
        <v>12.28</v>
      </c>
      <c r="CJ1421" s="4">
        <v>12.28</v>
      </c>
      <c r="CM1421" t="s">
        <v>136</v>
      </c>
      <c r="CO1421" t="s">
        <v>137</v>
      </c>
      <c r="CQ1421" t="s">
        <v>115</v>
      </c>
      <c r="CR1421" t="s">
        <v>138</v>
      </c>
      <c r="CS1421" t="s">
        <v>139</v>
      </c>
      <c r="CT1421" t="s">
        <v>139</v>
      </c>
      <c r="CU1421" t="s">
        <v>139</v>
      </c>
      <c r="CV1421" t="s">
        <v>138</v>
      </c>
      <c r="CW1421" t="s">
        <v>139</v>
      </c>
      <c r="CX1421" t="s">
        <v>139</v>
      </c>
      <c r="CY1421" s="10">
        <v>16703236877</v>
      </c>
      <c r="CZ1421" t="s">
        <v>2646</v>
      </c>
      <c r="DA1421" t="s">
        <v>139</v>
      </c>
      <c r="DB1421" t="s">
        <v>138</v>
      </c>
      <c r="DC1421" t="s">
        <v>115</v>
      </c>
    </row>
    <row r="1422" spans="1:112" ht="14.45" customHeight="1" x14ac:dyDescent="0.25">
      <c r="A1422" t="s">
        <v>5668</v>
      </c>
      <c r="B1422" t="s">
        <v>248</v>
      </c>
      <c r="C1422" s="1">
        <v>45653</v>
      </c>
      <c r="D1422" s="1">
        <v>45722</v>
      </c>
      <c r="E1422" t="s">
        <v>114</v>
      </c>
      <c r="G1422" t="s">
        <v>115</v>
      </c>
      <c r="H1422" t="s">
        <v>115</v>
      </c>
      <c r="I1422" t="s">
        <v>115</v>
      </c>
      <c r="J1422" t="s">
        <v>5669</v>
      </c>
      <c r="L1422" t="s">
        <v>5670</v>
      </c>
      <c r="M1422" t="s">
        <v>5671</v>
      </c>
      <c r="N1422" t="s">
        <v>128</v>
      </c>
      <c r="O1422" t="s">
        <v>120</v>
      </c>
      <c r="P1422" s="3">
        <v>96950</v>
      </c>
      <c r="Q1422" t="s">
        <v>121</v>
      </c>
      <c r="R1422" t="s">
        <v>139</v>
      </c>
      <c r="S1422" s="10">
        <v>16702885982</v>
      </c>
      <c r="U1422" t="s">
        <v>5672</v>
      </c>
      <c r="V1422">
        <v>561320</v>
      </c>
      <c r="W1422" t="s">
        <v>123</v>
      </c>
      <c r="Y1422" t="s">
        <v>5673</v>
      </c>
      <c r="Z1422" t="s">
        <v>5674</v>
      </c>
      <c r="AA1422" t="s">
        <v>5675</v>
      </c>
      <c r="AB1422" t="s">
        <v>126</v>
      </c>
      <c r="AC1422" t="s">
        <v>5676</v>
      </c>
      <c r="AD1422" t="s">
        <v>5671</v>
      </c>
      <c r="AE1422" t="s">
        <v>128</v>
      </c>
      <c r="AF1422" t="s">
        <v>120</v>
      </c>
      <c r="AG1422" s="3">
        <v>96950</v>
      </c>
      <c r="AH1422" t="s">
        <v>121</v>
      </c>
      <c r="AJ1422" s="10">
        <v>16702885982</v>
      </c>
      <c r="AL1422" t="s">
        <v>5677</v>
      </c>
      <c r="BD1422" t="str">
        <f>"49-9071.00"</f>
        <v>49-9071.00</v>
      </c>
      <c r="BE1422" t="s">
        <v>169</v>
      </c>
      <c r="BF1422" t="s">
        <v>5678</v>
      </c>
      <c r="BG1422" t="s">
        <v>2437</v>
      </c>
      <c r="BH1422">
        <v>5</v>
      </c>
      <c r="BI1422">
        <v>5</v>
      </c>
      <c r="BJ1422" s="1">
        <v>45762</v>
      </c>
      <c r="BK1422" s="1">
        <v>46126</v>
      </c>
      <c r="BL1422" s="1">
        <v>45762</v>
      </c>
      <c r="BM1422" s="1">
        <v>46126</v>
      </c>
      <c r="BN1422">
        <v>40</v>
      </c>
      <c r="BO1422">
        <v>0</v>
      </c>
      <c r="BP1422">
        <v>8</v>
      </c>
      <c r="BQ1422">
        <v>8</v>
      </c>
      <c r="BR1422">
        <v>8</v>
      </c>
      <c r="BS1422">
        <v>8</v>
      </c>
      <c r="BT1422">
        <v>8</v>
      </c>
      <c r="BU1422">
        <v>0</v>
      </c>
      <c r="BV1422" t="str">
        <f>"8:00 AM"</f>
        <v>8:00 AM</v>
      </c>
      <c r="BW1422" t="str">
        <f>"5:00 PM"</f>
        <v>5:00 PM</v>
      </c>
      <c r="BX1422" t="s">
        <v>133</v>
      </c>
      <c r="BY1422">
        <v>0</v>
      </c>
      <c r="BZ1422">
        <v>24</v>
      </c>
      <c r="CA1422" t="s">
        <v>115</v>
      </c>
      <c r="CC1422" t="s">
        <v>5679</v>
      </c>
      <c r="CD1422" t="s">
        <v>5680</v>
      </c>
      <c r="CE1422" t="s">
        <v>139</v>
      </c>
      <c r="CF1422" t="s">
        <v>128</v>
      </c>
      <c r="CG1422" t="s">
        <v>120</v>
      </c>
      <c r="CH1422" s="3">
        <v>96950</v>
      </c>
      <c r="CI1422" s="4">
        <v>9.75</v>
      </c>
      <c r="CJ1422" s="4">
        <v>9.75</v>
      </c>
      <c r="CK1422" s="4">
        <v>14.63</v>
      </c>
      <c r="CL1422" s="4">
        <v>14.63</v>
      </c>
      <c r="CM1422" t="s">
        <v>136</v>
      </c>
      <c r="CN1422" t="s">
        <v>139</v>
      </c>
      <c r="CO1422" t="s">
        <v>137</v>
      </c>
      <c r="CQ1422" t="s">
        <v>115</v>
      </c>
      <c r="CR1422" t="s">
        <v>138</v>
      </c>
      <c r="CS1422" t="s">
        <v>139</v>
      </c>
      <c r="CT1422" t="s">
        <v>138</v>
      </c>
      <c r="CU1422" t="s">
        <v>139</v>
      </c>
      <c r="CV1422" t="s">
        <v>138</v>
      </c>
      <c r="CW1422" t="s">
        <v>139</v>
      </c>
      <c r="CX1422" t="s">
        <v>416</v>
      </c>
      <c r="CY1422" s="10">
        <v>16702885982</v>
      </c>
      <c r="CZ1422" t="s">
        <v>5677</v>
      </c>
      <c r="DA1422" t="s">
        <v>417</v>
      </c>
      <c r="DB1422" t="s">
        <v>138</v>
      </c>
      <c r="DC1422" t="s">
        <v>115</v>
      </c>
      <c r="DD1422" t="s">
        <v>418</v>
      </c>
      <c r="DE1422" t="s">
        <v>419</v>
      </c>
      <c r="DF1422" t="s">
        <v>420</v>
      </c>
      <c r="DG1422" t="s">
        <v>421</v>
      </c>
      <c r="DH1422" t="s">
        <v>422</v>
      </c>
    </row>
    <row r="1423" spans="1:112" ht="14.45" customHeight="1" x14ac:dyDescent="0.25">
      <c r="A1423" t="s">
        <v>9169</v>
      </c>
      <c r="B1423" t="s">
        <v>158</v>
      </c>
      <c r="C1423" s="1">
        <v>45648</v>
      </c>
      <c r="D1423" s="1">
        <v>45722</v>
      </c>
      <c r="E1423" t="s">
        <v>210</v>
      </c>
      <c r="F1423" s="1">
        <v>45822</v>
      </c>
      <c r="G1423" t="s">
        <v>115</v>
      </c>
      <c r="H1423" t="s">
        <v>115</v>
      </c>
      <c r="I1423" t="s">
        <v>115</v>
      </c>
      <c r="J1423" t="s">
        <v>1169</v>
      </c>
      <c r="L1423" t="s">
        <v>1170</v>
      </c>
      <c r="M1423" t="s">
        <v>1171</v>
      </c>
      <c r="N1423" t="s">
        <v>128</v>
      </c>
      <c r="O1423" t="s">
        <v>120</v>
      </c>
      <c r="P1423" s="3">
        <v>96950</v>
      </c>
      <c r="Q1423" t="s">
        <v>121</v>
      </c>
      <c r="R1423" t="s">
        <v>439</v>
      </c>
      <c r="S1423" s="10">
        <v>16703223320</v>
      </c>
      <c r="U1423" t="s">
        <v>1173</v>
      </c>
      <c r="V1423">
        <v>611110</v>
      </c>
      <c r="W1423" t="s">
        <v>123</v>
      </c>
      <c r="Y1423" t="s">
        <v>1174</v>
      </c>
      <c r="Z1423" t="s">
        <v>1175</v>
      </c>
      <c r="AA1423" t="s">
        <v>1176</v>
      </c>
      <c r="AB1423" t="s">
        <v>1177</v>
      </c>
      <c r="AC1423" t="s">
        <v>1170</v>
      </c>
      <c r="AE1423" t="s">
        <v>128</v>
      </c>
      <c r="AF1423" t="s">
        <v>120</v>
      </c>
      <c r="AG1423" s="3">
        <v>96950</v>
      </c>
      <c r="AH1423" t="s">
        <v>121</v>
      </c>
      <c r="AI1423" t="s">
        <v>439</v>
      </c>
      <c r="AJ1423" s="10">
        <v>16703223320</v>
      </c>
      <c r="AL1423" t="s">
        <v>1178</v>
      </c>
      <c r="BD1423" t="str">
        <f>"25-2022.00"</f>
        <v>25-2022.00</v>
      </c>
      <c r="BE1423" t="s">
        <v>1179</v>
      </c>
      <c r="BF1423" t="s">
        <v>9170</v>
      </c>
      <c r="BG1423" t="s">
        <v>1181</v>
      </c>
      <c r="BH1423">
        <v>2</v>
      </c>
      <c r="BJ1423" s="1">
        <v>45824</v>
      </c>
      <c r="BK1423" s="1">
        <v>46188</v>
      </c>
      <c r="BN1423">
        <v>35</v>
      </c>
      <c r="BO1423">
        <v>0</v>
      </c>
      <c r="BP1423">
        <v>7</v>
      </c>
      <c r="BQ1423">
        <v>7</v>
      </c>
      <c r="BR1423">
        <v>7</v>
      </c>
      <c r="BS1423">
        <v>7</v>
      </c>
      <c r="BT1423">
        <v>7</v>
      </c>
      <c r="BU1423">
        <v>0</v>
      </c>
      <c r="BV1423" t="str">
        <f>"7:00 AM"</f>
        <v>7:00 AM</v>
      </c>
      <c r="BW1423" t="str">
        <f>"3:00 PM"</f>
        <v>3:00 PM</v>
      </c>
      <c r="BX1423" t="s">
        <v>189</v>
      </c>
      <c r="BY1423">
        <v>0</v>
      </c>
      <c r="BZ1423">
        <v>6</v>
      </c>
      <c r="CA1423" t="s">
        <v>115</v>
      </c>
      <c r="CC1423" t="e">
        <f>- experience in CHRISTIAN School SETTING.
- MUST BE WILLING to OBTAIN ACSI CERTIFICATION DURING THE INITIAL YEAR of EMPLOYMENT.
- MUST BE ABLE to USE TECHNOLOGY (LAPTOP, IPAD, PROJECTOR) in THE CLASSROOM.
- Knowledge in MICROSOFT OFFICE, GOOGLE CLASSROOM, GOOGLE DOCS, FORMS, and OTHER EDUCATIONAL SOFTWARE.
- Knowledge of INSTRUCTIONAL methods APPROPRIATE for STUDENTS At THE RESPECTIVE GRADE LEVELS.</f>
        <v>#NAME?</v>
      </c>
      <c r="CD1423" t="s">
        <v>1183</v>
      </c>
      <c r="CF1423" t="s">
        <v>128</v>
      </c>
      <c r="CG1423" t="s">
        <v>120</v>
      </c>
      <c r="CH1423" s="3">
        <v>96950</v>
      </c>
      <c r="CI1423" s="4">
        <v>20.89</v>
      </c>
      <c r="CJ1423" s="4">
        <v>20.89</v>
      </c>
      <c r="CK1423" s="4">
        <v>0</v>
      </c>
      <c r="CL1423" s="4">
        <v>0</v>
      </c>
      <c r="CM1423" t="s">
        <v>136</v>
      </c>
      <c r="CN1423" t="s">
        <v>449</v>
      </c>
      <c r="CO1423" t="s">
        <v>137</v>
      </c>
      <c r="CQ1423" t="s">
        <v>115</v>
      </c>
      <c r="CR1423" t="s">
        <v>138</v>
      </c>
      <c r="CS1423" t="s">
        <v>139</v>
      </c>
      <c r="CT1423" t="s">
        <v>139</v>
      </c>
      <c r="CU1423" t="s">
        <v>139</v>
      </c>
      <c r="CV1423" t="s">
        <v>138</v>
      </c>
      <c r="CW1423" t="s">
        <v>139</v>
      </c>
      <c r="CX1423" t="s">
        <v>450</v>
      </c>
      <c r="CY1423" s="10">
        <v>16703223320</v>
      </c>
      <c r="CZ1423" t="s">
        <v>1178</v>
      </c>
      <c r="DA1423" t="s">
        <v>451</v>
      </c>
      <c r="DB1423" t="s">
        <v>138</v>
      </c>
      <c r="DC1423" t="s">
        <v>115</v>
      </c>
    </row>
    <row r="1424" spans="1:112" ht="14.45" customHeight="1" x14ac:dyDescent="0.25">
      <c r="A1424" t="s">
        <v>10775</v>
      </c>
      <c r="B1424" t="s">
        <v>248</v>
      </c>
      <c r="C1424" s="1">
        <v>45676</v>
      </c>
      <c r="D1424" s="1">
        <v>45722</v>
      </c>
      <c r="E1424" t="s">
        <v>210</v>
      </c>
      <c r="F1424" s="1">
        <v>45776</v>
      </c>
      <c r="G1424" t="s">
        <v>115</v>
      </c>
      <c r="H1424" t="s">
        <v>115</v>
      </c>
      <c r="I1424" t="s">
        <v>115</v>
      </c>
      <c r="J1424" t="s">
        <v>2467</v>
      </c>
      <c r="K1424" t="s">
        <v>2468</v>
      </c>
      <c r="L1424" t="s">
        <v>2469</v>
      </c>
      <c r="N1424" t="s">
        <v>119</v>
      </c>
      <c r="O1424" t="s">
        <v>120</v>
      </c>
      <c r="P1424" s="3">
        <v>96950</v>
      </c>
      <c r="Q1424" t="s">
        <v>121</v>
      </c>
      <c r="S1424" s="10">
        <v>16702345900</v>
      </c>
      <c r="T1424">
        <v>266</v>
      </c>
      <c r="U1424" t="s">
        <v>2470</v>
      </c>
      <c r="V1424">
        <v>721110</v>
      </c>
      <c r="W1424" t="s">
        <v>123</v>
      </c>
      <c r="Y1424" t="s">
        <v>2471</v>
      </c>
      <c r="Z1424" t="s">
        <v>2472</v>
      </c>
      <c r="AB1424" t="s">
        <v>2473</v>
      </c>
      <c r="AC1424" t="s">
        <v>2469</v>
      </c>
      <c r="AE1424" t="s">
        <v>119</v>
      </c>
      <c r="AF1424" t="s">
        <v>120</v>
      </c>
      <c r="AG1424" s="3">
        <v>96950</v>
      </c>
      <c r="AH1424" t="s">
        <v>121</v>
      </c>
      <c r="AJ1424" s="10">
        <v>16702345900</v>
      </c>
      <c r="AK1424">
        <v>266</v>
      </c>
      <c r="AL1424" t="s">
        <v>2474</v>
      </c>
      <c r="BD1424" t="str">
        <f>"49-9071.00"</f>
        <v>49-9071.00</v>
      </c>
      <c r="BE1424" t="s">
        <v>169</v>
      </c>
      <c r="BF1424" t="s">
        <v>2475</v>
      </c>
      <c r="BG1424" t="s">
        <v>2476</v>
      </c>
      <c r="BH1424">
        <v>4</v>
      </c>
      <c r="BI1424">
        <v>4</v>
      </c>
      <c r="BJ1424" s="1">
        <v>45778</v>
      </c>
      <c r="BK1424" s="1">
        <v>46142</v>
      </c>
      <c r="BL1424" s="1">
        <v>45778</v>
      </c>
      <c r="BM1424" s="1">
        <v>46142</v>
      </c>
      <c r="BN1424">
        <v>40</v>
      </c>
      <c r="BO1424">
        <v>0</v>
      </c>
      <c r="BP1424">
        <v>8</v>
      </c>
      <c r="BQ1424">
        <v>8</v>
      </c>
      <c r="BR1424">
        <v>8</v>
      </c>
      <c r="BS1424">
        <v>8</v>
      </c>
      <c r="BT1424">
        <v>8</v>
      </c>
      <c r="BU1424">
        <v>0</v>
      </c>
      <c r="BV1424" t="str">
        <f>"8:00 AM"</f>
        <v>8:00 AM</v>
      </c>
      <c r="BW1424" t="str">
        <f>"5:00 PM"</f>
        <v>5:00 PM</v>
      </c>
      <c r="BX1424" t="s">
        <v>133</v>
      </c>
      <c r="BY1424">
        <v>0</v>
      </c>
      <c r="BZ1424">
        <v>12</v>
      </c>
      <c r="CA1424" t="s">
        <v>115</v>
      </c>
      <c r="CC1424" t="s">
        <v>191</v>
      </c>
      <c r="CD1424" t="s">
        <v>2477</v>
      </c>
      <c r="CF1424" t="s">
        <v>119</v>
      </c>
      <c r="CG1424" t="s">
        <v>120</v>
      </c>
      <c r="CH1424" s="3">
        <v>96950</v>
      </c>
      <c r="CI1424" s="4">
        <v>9.75</v>
      </c>
      <c r="CJ1424" s="4">
        <v>9.75</v>
      </c>
      <c r="CK1424" s="4">
        <v>14.62</v>
      </c>
      <c r="CL1424" s="4">
        <v>14.62</v>
      </c>
      <c r="CM1424" t="s">
        <v>136</v>
      </c>
      <c r="CO1424" t="s">
        <v>137</v>
      </c>
      <c r="CQ1424" t="s">
        <v>115</v>
      </c>
      <c r="CR1424" t="s">
        <v>138</v>
      </c>
      <c r="CS1424" t="s">
        <v>139</v>
      </c>
      <c r="CT1424" t="s">
        <v>138</v>
      </c>
      <c r="CU1424" t="s">
        <v>139</v>
      </c>
      <c r="CV1424" t="s">
        <v>138</v>
      </c>
      <c r="CW1424" t="s">
        <v>139</v>
      </c>
      <c r="CX1424" t="s">
        <v>2478</v>
      </c>
      <c r="CY1424" s="10">
        <v>16702345900</v>
      </c>
      <c r="CZ1424" t="s">
        <v>2479</v>
      </c>
      <c r="DA1424" t="s">
        <v>139</v>
      </c>
      <c r="DB1424" t="s">
        <v>138</v>
      </c>
      <c r="DC1424" t="s">
        <v>115</v>
      </c>
    </row>
    <row r="1425" spans="1:112" ht="14.45" customHeight="1" x14ac:dyDescent="0.25">
      <c r="A1425" t="s">
        <v>11407</v>
      </c>
      <c r="B1425" t="s">
        <v>248</v>
      </c>
      <c r="C1425" s="1">
        <v>45665</v>
      </c>
      <c r="D1425" s="1">
        <v>45722</v>
      </c>
      <c r="E1425" t="s">
        <v>210</v>
      </c>
      <c r="F1425" s="1">
        <v>45777</v>
      </c>
      <c r="G1425" t="s">
        <v>115</v>
      </c>
      <c r="H1425" t="s">
        <v>115</v>
      </c>
      <c r="I1425" t="s">
        <v>115</v>
      </c>
      <c r="J1425" t="s">
        <v>2977</v>
      </c>
      <c r="K1425" t="s">
        <v>11408</v>
      </c>
      <c r="L1425" t="s">
        <v>5738</v>
      </c>
      <c r="N1425" t="s">
        <v>119</v>
      </c>
      <c r="O1425" t="s">
        <v>120</v>
      </c>
      <c r="P1425" s="3">
        <v>96950</v>
      </c>
      <c r="Q1425" t="s">
        <v>121</v>
      </c>
      <c r="R1425" t="s">
        <v>4424</v>
      </c>
      <c r="S1425" s="10">
        <v>16709899218</v>
      </c>
      <c r="U1425" t="s">
        <v>2980</v>
      </c>
      <c r="V1425">
        <v>72231</v>
      </c>
      <c r="W1425" t="s">
        <v>123</v>
      </c>
      <c r="Y1425" t="s">
        <v>2981</v>
      </c>
      <c r="Z1425" t="s">
        <v>2982</v>
      </c>
      <c r="AA1425" t="s">
        <v>2983</v>
      </c>
      <c r="AB1425" t="s">
        <v>5739</v>
      </c>
      <c r="AC1425" t="s">
        <v>5738</v>
      </c>
      <c r="AE1425" t="s">
        <v>119</v>
      </c>
      <c r="AF1425" t="s">
        <v>120</v>
      </c>
      <c r="AG1425" s="3">
        <v>96950</v>
      </c>
      <c r="AH1425" t="s">
        <v>121</v>
      </c>
      <c r="AI1425" t="s">
        <v>4424</v>
      </c>
      <c r="AJ1425" s="10">
        <v>16709899218</v>
      </c>
      <c r="AL1425" t="s">
        <v>2985</v>
      </c>
      <c r="BD1425" t="str">
        <f>"35-2014.00"</f>
        <v>35-2014.00</v>
      </c>
      <c r="BE1425" t="s">
        <v>221</v>
      </c>
      <c r="BF1425" t="s">
        <v>11409</v>
      </c>
      <c r="BG1425" t="s">
        <v>223</v>
      </c>
      <c r="BH1425">
        <v>5</v>
      </c>
      <c r="BI1425">
        <v>5</v>
      </c>
      <c r="BJ1425" s="1">
        <v>45778</v>
      </c>
      <c r="BK1425" s="1">
        <v>46142</v>
      </c>
      <c r="BL1425" s="1">
        <v>45778</v>
      </c>
      <c r="BM1425" s="1">
        <v>46142</v>
      </c>
      <c r="BN1425">
        <v>35</v>
      </c>
      <c r="BO1425">
        <v>0</v>
      </c>
      <c r="BP1425">
        <v>7</v>
      </c>
      <c r="BQ1425">
        <v>7</v>
      </c>
      <c r="BR1425">
        <v>7</v>
      </c>
      <c r="BS1425">
        <v>7</v>
      </c>
      <c r="BT1425">
        <v>7</v>
      </c>
      <c r="BU1425">
        <v>0</v>
      </c>
      <c r="BV1425" t="str">
        <f>"8:00 AM"</f>
        <v>8:00 AM</v>
      </c>
      <c r="BW1425" t="str">
        <f>"4:00 PM"</f>
        <v>4:00 PM</v>
      </c>
      <c r="BX1425" t="s">
        <v>240</v>
      </c>
      <c r="BY1425">
        <v>0</v>
      </c>
      <c r="BZ1425">
        <v>12</v>
      </c>
      <c r="CA1425" t="s">
        <v>115</v>
      </c>
      <c r="CC1425" t="s">
        <v>11410</v>
      </c>
      <c r="CD1425" t="s">
        <v>6058</v>
      </c>
      <c r="CF1425" t="s">
        <v>119</v>
      </c>
      <c r="CG1425" t="s">
        <v>120</v>
      </c>
      <c r="CH1425" s="3">
        <v>96950</v>
      </c>
      <c r="CI1425" s="4">
        <v>8.83</v>
      </c>
      <c r="CJ1425" s="4">
        <v>8.83</v>
      </c>
      <c r="CK1425" s="4">
        <v>13.24</v>
      </c>
      <c r="CL1425" s="4">
        <v>13.24</v>
      </c>
      <c r="CM1425" t="s">
        <v>136</v>
      </c>
      <c r="CN1425" t="s">
        <v>139</v>
      </c>
      <c r="CO1425" t="s">
        <v>137</v>
      </c>
      <c r="CQ1425" t="s">
        <v>115</v>
      </c>
      <c r="CR1425" t="s">
        <v>138</v>
      </c>
      <c r="CS1425" t="s">
        <v>138</v>
      </c>
      <c r="CT1425" t="s">
        <v>138</v>
      </c>
      <c r="CU1425" t="s">
        <v>139</v>
      </c>
      <c r="CV1425" t="s">
        <v>138</v>
      </c>
      <c r="CW1425" t="s">
        <v>138</v>
      </c>
      <c r="CX1425" t="s">
        <v>11411</v>
      </c>
      <c r="CY1425" s="10">
        <v>16709899218</v>
      </c>
      <c r="CZ1425" t="s">
        <v>2985</v>
      </c>
      <c r="DA1425" t="s">
        <v>139</v>
      </c>
      <c r="DB1425" t="s">
        <v>138</v>
      </c>
      <c r="DC1425" t="s">
        <v>115</v>
      </c>
      <c r="DD1425" t="s">
        <v>2981</v>
      </c>
      <c r="DE1425" t="s">
        <v>2982</v>
      </c>
      <c r="DF1425" t="s">
        <v>149</v>
      </c>
      <c r="DG1425" t="s">
        <v>11662</v>
      </c>
      <c r="DH1425" t="s">
        <v>2985</v>
      </c>
    </row>
    <row r="1426" spans="1:112" ht="14.45" customHeight="1" x14ac:dyDescent="0.25">
      <c r="A1426" t="s">
        <v>12979</v>
      </c>
      <c r="B1426" t="s">
        <v>158</v>
      </c>
      <c r="C1426" s="1">
        <v>45608</v>
      </c>
      <c r="D1426" s="1">
        <v>45722</v>
      </c>
      <c r="E1426" t="s">
        <v>114</v>
      </c>
      <c r="G1426" t="s">
        <v>115</v>
      </c>
      <c r="H1426" t="s">
        <v>115</v>
      </c>
      <c r="I1426" t="s">
        <v>115</v>
      </c>
      <c r="J1426" t="s">
        <v>4422</v>
      </c>
      <c r="L1426" t="s">
        <v>4423</v>
      </c>
      <c r="N1426" t="s">
        <v>119</v>
      </c>
      <c r="O1426" t="s">
        <v>120</v>
      </c>
      <c r="P1426" s="3">
        <v>96950</v>
      </c>
      <c r="Q1426" t="s">
        <v>121</v>
      </c>
      <c r="R1426" t="s">
        <v>1661</v>
      </c>
      <c r="S1426" s="10">
        <v>16707891106</v>
      </c>
      <c r="U1426" t="s">
        <v>1690</v>
      </c>
      <c r="V1426">
        <v>54121</v>
      </c>
      <c r="W1426" t="s">
        <v>123</v>
      </c>
      <c r="Y1426" t="s">
        <v>1691</v>
      </c>
      <c r="Z1426" t="s">
        <v>1692</v>
      </c>
      <c r="AA1426" t="s">
        <v>1693</v>
      </c>
      <c r="AB1426" t="s">
        <v>997</v>
      </c>
      <c r="AC1426" t="s">
        <v>4423</v>
      </c>
      <c r="AE1426" t="s">
        <v>128</v>
      </c>
      <c r="AF1426" t="s">
        <v>120</v>
      </c>
      <c r="AG1426" s="3">
        <v>96950</v>
      </c>
      <c r="AH1426" t="s">
        <v>121</v>
      </c>
      <c r="AI1426" t="s">
        <v>12980</v>
      </c>
      <c r="AJ1426" s="10">
        <v>16707891106</v>
      </c>
      <c r="AL1426" t="s">
        <v>1695</v>
      </c>
      <c r="BD1426" t="str">
        <f>"43-3031.00"</f>
        <v>43-3031.00</v>
      </c>
      <c r="BE1426" t="s">
        <v>387</v>
      </c>
      <c r="BF1426" t="s">
        <v>12981</v>
      </c>
      <c r="BG1426" t="s">
        <v>201</v>
      </c>
      <c r="BH1426">
        <v>10</v>
      </c>
      <c r="BJ1426" s="1">
        <v>45689</v>
      </c>
      <c r="BK1426" s="1">
        <v>46053</v>
      </c>
      <c r="BN1426">
        <v>35</v>
      </c>
      <c r="BO1426">
        <v>0</v>
      </c>
      <c r="BP1426">
        <v>7</v>
      </c>
      <c r="BQ1426">
        <v>7</v>
      </c>
      <c r="BR1426">
        <v>7</v>
      </c>
      <c r="BS1426">
        <v>7</v>
      </c>
      <c r="BT1426">
        <v>7</v>
      </c>
      <c r="BU1426">
        <v>0</v>
      </c>
      <c r="BV1426" t="str">
        <f>"8:00 AM"</f>
        <v>8:00 AM</v>
      </c>
      <c r="BW1426" t="str">
        <f>"4:00 PM"</f>
        <v>4:00 PM</v>
      </c>
      <c r="BX1426" t="s">
        <v>133</v>
      </c>
      <c r="BY1426">
        <v>0</v>
      </c>
      <c r="BZ1426">
        <v>12</v>
      </c>
      <c r="CA1426" t="s">
        <v>115</v>
      </c>
      <c r="CC1426" t="s">
        <v>11291</v>
      </c>
      <c r="CD1426" t="s">
        <v>4423</v>
      </c>
      <c r="CF1426" t="s">
        <v>128</v>
      </c>
      <c r="CG1426" t="s">
        <v>120</v>
      </c>
      <c r="CH1426" s="3">
        <v>96950</v>
      </c>
      <c r="CI1426" s="4">
        <v>12.28</v>
      </c>
      <c r="CJ1426" s="4">
        <v>12.28</v>
      </c>
      <c r="CK1426" s="4">
        <v>18.420000000000002</v>
      </c>
      <c r="CL1426" s="4">
        <v>18.420000000000002</v>
      </c>
      <c r="CM1426" t="s">
        <v>136</v>
      </c>
      <c r="CO1426" t="s">
        <v>137</v>
      </c>
      <c r="CQ1426" t="s">
        <v>115</v>
      </c>
      <c r="CR1426" t="s">
        <v>138</v>
      </c>
      <c r="CS1426" t="s">
        <v>139</v>
      </c>
      <c r="CT1426" t="s">
        <v>138</v>
      </c>
      <c r="CU1426" t="s">
        <v>139</v>
      </c>
      <c r="CV1426" t="s">
        <v>138</v>
      </c>
      <c r="CW1426" t="s">
        <v>139</v>
      </c>
      <c r="CX1426" t="s">
        <v>12982</v>
      </c>
      <c r="CY1426" s="10">
        <v>16707891106</v>
      </c>
      <c r="CZ1426" t="s">
        <v>1695</v>
      </c>
      <c r="DA1426" t="s">
        <v>451</v>
      </c>
      <c r="DB1426" t="s">
        <v>138</v>
      </c>
      <c r="DC1426" t="s">
        <v>115</v>
      </c>
    </row>
    <row r="1427" spans="1:112" ht="14.45" customHeight="1" x14ac:dyDescent="0.25">
      <c r="A1427" t="s">
        <v>13188</v>
      </c>
      <c r="B1427" t="s">
        <v>158</v>
      </c>
      <c r="C1427" s="1">
        <v>45664</v>
      </c>
      <c r="D1427" s="1">
        <v>45722</v>
      </c>
      <c r="E1427" t="s">
        <v>114</v>
      </c>
      <c r="G1427" t="s">
        <v>115</v>
      </c>
      <c r="H1427" t="s">
        <v>115</v>
      </c>
      <c r="I1427" t="s">
        <v>115</v>
      </c>
      <c r="J1427" t="s">
        <v>5033</v>
      </c>
      <c r="K1427" t="s">
        <v>2636</v>
      </c>
      <c r="L1427" t="s">
        <v>2637</v>
      </c>
      <c r="M1427" t="s">
        <v>5034</v>
      </c>
      <c r="N1427" t="s">
        <v>128</v>
      </c>
      <c r="O1427" t="s">
        <v>120</v>
      </c>
      <c r="P1427" s="3">
        <v>96950</v>
      </c>
      <c r="Q1427" t="s">
        <v>121</v>
      </c>
      <c r="S1427" s="10">
        <v>16703236877</v>
      </c>
      <c r="U1427" t="s">
        <v>2639</v>
      </c>
      <c r="V1427">
        <v>62161</v>
      </c>
      <c r="W1427" t="s">
        <v>123</v>
      </c>
      <c r="Y1427" t="s">
        <v>1274</v>
      </c>
      <c r="Z1427" t="s">
        <v>2640</v>
      </c>
      <c r="AA1427" t="s">
        <v>276</v>
      </c>
      <c r="AB1427" t="s">
        <v>126</v>
      </c>
      <c r="AC1427" t="s">
        <v>2641</v>
      </c>
      <c r="AE1427" t="s">
        <v>2011</v>
      </c>
      <c r="AF1427" t="s">
        <v>707</v>
      </c>
      <c r="AG1427" s="3">
        <v>96931</v>
      </c>
      <c r="AH1427" t="s">
        <v>121</v>
      </c>
      <c r="AJ1427" s="10">
        <v>16716498746</v>
      </c>
      <c r="AK1427">
        <v>203</v>
      </c>
      <c r="AL1427" t="s">
        <v>2642</v>
      </c>
      <c r="BD1427" t="str">
        <f>"29-1141.00"</f>
        <v>29-1141.00</v>
      </c>
      <c r="BE1427" t="s">
        <v>258</v>
      </c>
      <c r="BF1427" t="s">
        <v>5035</v>
      </c>
      <c r="BG1427" t="s">
        <v>5036</v>
      </c>
      <c r="BH1427">
        <v>3</v>
      </c>
      <c r="BJ1427" s="1">
        <v>45778</v>
      </c>
      <c r="BK1427" s="1">
        <v>46142</v>
      </c>
      <c r="BN1427">
        <v>40</v>
      </c>
      <c r="BO1427">
        <v>0</v>
      </c>
      <c r="BP1427">
        <v>8</v>
      </c>
      <c r="BQ1427">
        <v>8</v>
      </c>
      <c r="BR1427">
        <v>8</v>
      </c>
      <c r="BS1427">
        <v>8</v>
      </c>
      <c r="BT1427">
        <v>5</v>
      </c>
      <c r="BU1427">
        <v>3</v>
      </c>
      <c r="BV1427" t="str">
        <f>"8:30 AM"</f>
        <v>8:30 AM</v>
      </c>
      <c r="BW1427" t="str">
        <f>"5:30 PM"</f>
        <v>5:30 PM</v>
      </c>
      <c r="BX1427" t="s">
        <v>189</v>
      </c>
      <c r="BY1427">
        <v>0</v>
      </c>
      <c r="BZ1427">
        <v>0</v>
      </c>
      <c r="CA1427" t="s">
        <v>115</v>
      </c>
      <c r="CC1427" s="2" t="s">
        <v>5037</v>
      </c>
      <c r="CD1427" t="s">
        <v>2637</v>
      </c>
      <c r="CE1427" t="s">
        <v>5034</v>
      </c>
      <c r="CF1427" t="s">
        <v>128</v>
      </c>
      <c r="CG1427" t="s">
        <v>120</v>
      </c>
      <c r="CH1427" s="3">
        <v>96950</v>
      </c>
      <c r="CI1427" s="4">
        <v>17.05</v>
      </c>
      <c r="CJ1427" s="4">
        <v>17.05</v>
      </c>
      <c r="CM1427" t="s">
        <v>136</v>
      </c>
      <c r="CO1427" t="s">
        <v>137</v>
      </c>
      <c r="CQ1427" t="s">
        <v>115</v>
      </c>
      <c r="CR1427" t="s">
        <v>138</v>
      </c>
      <c r="CS1427" t="s">
        <v>139</v>
      </c>
      <c r="CT1427" t="s">
        <v>139</v>
      </c>
      <c r="CU1427" t="s">
        <v>139</v>
      </c>
      <c r="CV1427" t="s">
        <v>138</v>
      </c>
      <c r="CW1427" t="s">
        <v>139</v>
      </c>
      <c r="CX1427" t="s">
        <v>139</v>
      </c>
      <c r="CY1427" s="10">
        <v>16703236877</v>
      </c>
      <c r="CZ1427" t="s">
        <v>2646</v>
      </c>
      <c r="DA1427" t="s">
        <v>139</v>
      </c>
      <c r="DB1427" t="s">
        <v>138</v>
      </c>
      <c r="DC1427" t="s">
        <v>115</v>
      </c>
    </row>
    <row r="1428" spans="1:112" ht="14.45" customHeight="1" x14ac:dyDescent="0.25">
      <c r="A1428" t="s">
        <v>13450</v>
      </c>
      <c r="B1428" t="s">
        <v>158</v>
      </c>
      <c r="C1428" s="1">
        <v>45644</v>
      </c>
      <c r="D1428" s="1">
        <v>45722</v>
      </c>
      <c r="E1428" t="s">
        <v>114</v>
      </c>
      <c r="G1428" t="s">
        <v>115</v>
      </c>
      <c r="H1428" t="s">
        <v>115</v>
      </c>
      <c r="I1428" t="s">
        <v>115</v>
      </c>
      <c r="J1428" t="s">
        <v>13451</v>
      </c>
      <c r="K1428" t="s">
        <v>13452</v>
      </c>
      <c r="L1428" t="s">
        <v>6276</v>
      </c>
      <c r="M1428" t="s">
        <v>2263</v>
      </c>
      <c r="N1428" t="s">
        <v>145</v>
      </c>
      <c r="O1428" t="s">
        <v>120</v>
      </c>
      <c r="P1428" s="3">
        <v>96951</v>
      </c>
      <c r="Q1428" t="s">
        <v>121</v>
      </c>
      <c r="S1428" s="10">
        <v>16707850100</v>
      </c>
      <c r="U1428" t="s">
        <v>3416</v>
      </c>
      <c r="V1428">
        <v>722511</v>
      </c>
      <c r="W1428" t="s">
        <v>123</v>
      </c>
      <c r="Y1428" t="s">
        <v>8738</v>
      </c>
      <c r="Z1428" t="s">
        <v>2808</v>
      </c>
      <c r="AA1428" t="s">
        <v>12443</v>
      </c>
      <c r="AB1428" t="s">
        <v>1275</v>
      </c>
      <c r="AC1428" t="s">
        <v>3415</v>
      </c>
      <c r="AD1428" t="s">
        <v>2263</v>
      </c>
      <c r="AE1428" t="s">
        <v>145</v>
      </c>
      <c r="AF1428" t="s">
        <v>120</v>
      </c>
      <c r="AG1428" s="3">
        <v>96951</v>
      </c>
      <c r="AH1428" t="s">
        <v>121</v>
      </c>
      <c r="AJ1428" s="10">
        <v>16707850100</v>
      </c>
      <c r="AL1428" t="s">
        <v>3419</v>
      </c>
      <c r="BD1428" t="str">
        <f>"35-1011.00"</f>
        <v>35-1011.00</v>
      </c>
      <c r="BE1428" t="s">
        <v>9296</v>
      </c>
      <c r="BF1428" t="s">
        <v>13453</v>
      </c>
      <c r="BG1428" t="s">
        <v>13454</v>
      </c>
      <c r="BH1428">
        <v>4</v>
      </c>
      <c r="BJ1428" s="1">
        <v>45726</v>
      </c>
      <c r="BK1428" s="1">
        <v>46090</v>
      </c>
      <c r="BN1428">
        <v>36</v>
      </c>
      <c r="BO1428">
        <v>0</v>
      </c>
      <c r="BP1428">
        <v>7</v>
      </c>
      <c r="BQ1428">
        <v>7</v>
      </c>
      <c r="BR1428">
        <v>7</v>
      </c>
      <c r="BS1428">
        <v>7</v>
      </c>
      <c r="BT1428">
        <v>7</v>
      </c>
      <c r="BU1428">
        <v>1</v>
      </c>
      <c r="BV1428" t="str">
        <f>"8:00 AM"</f>
        <v>8:00 AM</v>
      </c>
      <c r="BW1428" t="str">
        <f>"5:00 PM"</f>
        <v>5:00 PM</v>
      </c>
      <c r="BX1428" t="s">
        <v>133</v>
      </c>
      <c r="BY1428">
        <v>0</v>
      </c>
      <c r="BZ1428">
        <v>12</v>
      </c>
      <c r="CA1428" t="s">
        <v>115</v>
      </c>
      <c r="CC1428" t="s">
        <v>13455</v>
      </c>
      <c r="CD1428" t="s">
        <v>3415</v>
      </c>
      <c r="CE1428" t="s">
        <v>2263</v>
      </c>
      <c r="CF1428" t="s">
        <v>145</v>
      </c>
      <c r="CG1428" t="s">
        <v>120</v>
      </c>
      <c r="CH1428" s="3">
        <v>96951</v>
      </c>
      <c r="CI1428" s="4">
        <v>15.13</v>
      </c>
      <c r="CJ1428" s="4">
        <v>15.13</v>
      </c>
      <c r="CK1428" s="4">
        <v>22.69</v>
      </c>
      <c r="CL1428" s="4">
        <v>22.69</v>
      </c>
      <c r="CM1428" t="s">
        <v>136</v>
      </c>
      <c r="CN1428" t="s">
        <v>139</v>
      </c>
      <c r="CO1428" t="s">
        <v>137</v>
      </c>
      <c r="CQ1428" t="s">
        <v>115</v>
      </c>
      <c r="CR1428" t="s">
        <v>138</v>
      </c>
      <c r="CS1428" t="s">
        <v>139</v>
      </c>
      <c r="CT1428" t="s">
        <v>138</v>
      </c>
      <c r="CU1428" t="s">
        <v>139</v>
      </c>
      <c r="CV1428" t="s">
        <v>138</v>
      </c>
      <c r="CW1428" t="s">
        <v>139</v>
      </c>
      <c r="CX1428" t="s">
        <v>139</v>
      </c>
      <c r="CY1428" s="10">
        <v>16707850100</v>
      </c>
      <c r="CZ1428" t="s">
        <v>3423</v>
      </c>
      <c r="DA1428" t="s">
        <v>139</v>
      </c>
      <c r="DB1428" t="s">
        <v>138</v>
      </c>
      <c r="DC1428" t="s">
        <v>115</v>
      </c>
    </row>
    <row r="1429" spans="1:112" ht="14.45" customHeight="1" x14ac:dyDescent="0.25">
      <c r="A1429" t="s">
        <v>13466</v>
      </c>
      <c r="B1429" t="s">
        <v>113</v>
      </c>
      <c r="C1429" s="1">
        <v>45722</v>
      </c>
      <c r="D1429" s="1">
        <v>45722</v>
      </c>
      <c r="E1429" t="s">
        <v>114</v>
      </c>
      <c r="G1429" t="s">
        <v>115</v>
      </c>
      <c r="H1429" t="s">
        <v>115</v>
      </c>
      <c r="I1429" t="s">
        <v>115</v>
      </c>
      <c r="J1429" t="s">
        <v>1930</v>
      </c>
      <c r="K1429" t="s">
        <v>2331</v>
      </c>
      <c r="L1429" t="s">
        <v>2332</v>
      </c>
      <c r="M1429" t="s">
        <v>2333</v>
      </c>
      <c r="N1429" t="s">
        <v>119</v>
      </c>
      <c r="O1429" t="s">
        <v>120</v>
      </c>
      <c r="P1429" s="3">
        <v>96950</v>
      </c>
      <c r="Q1429" t="s">
        <v>121</v>
      </c>
      <c r="S1429" s="10">
        <v>16702346412</v>
      </c>
      <c r="T1429">
        <v>1510</v>
      </c>
      <c r="U1429" t="s">
        <v>1934</v>
      </c>
      <c r="V1429">
        <v>72111</v>
      </c>
      <c r="W1429" t="s">
        <v>123</v>
      </c>
      <c r="Y1429" t="s">
        <v>499</v>
      </c>
      <c r="Z1429" t="s">
        <v>199</v>
      </c>
      <c r="AB1429" t="s">
        <v>500</v>
      </c>
      <c r="AC1429" t="s">
        <v>2332</v>
      </c>
      <c r="AD1429" t="s">
        <v>2333</v>
      </c>
      <c r="AE1429" t="s">
        <v>119</v>
      </c>
      <c r="AF1429" t="s">
        <v>120</v>
      </c>
      <c r="AG1429" s="3">
        <v>96950</v>
      </c>
      <c r="AH1429" t="s">
        <v>121</v>
      </c>
      <c r="AJ1429" s="10">
        <v>16702852190</v>
      </c>
      <c r="AL1429" t="s">
        <v>501</v>
      </c>
      <c r="BD1429" t="str">
        <f>"53-7065.00"</f>
        <v>53-7065.00</v>
      </c>
      <c r="BE1429" t="s">
        <v>519</v>
      </c>
      <c r="BF1429" t="s">
        <v>8975</v>
      </c>
      <c r="BG1429" t="s">
        <v>3501</v>
      </c>
      <c r="BH1429">
        <v>2</v>
      </c>
      <c r="BJ1429" s="1">
        <v>45840</v>
      </c>
      <c r="BK1429" s="1">
        <v>46204</v>
      </c>
      <c r="BN1429">
        <v>35</v>
      </c>
      <c r="BO1429">
        <v>0</v>
      </c>
      <c r="BP1429">
        <v>7</v>
      </c>
      <c r="BQ1429">
        <v>7</v>
      </c>
      <c r="BR1429">
        <v>7</v>
      </c>
      <c r="BS1429">
        <v>7</v>
      </c>
      <c r="BT1429">
        <v>7</v>
      </c>
      <c r="BU1429">
        <v>0</v>
      </c>
      <c r="BV1429" t="str">
        <f>"8:00 AM"</f>
        <v>8:00 AM</v>
      </c>
      <c r="BW1429" t="str">
        <f>"4:00 PM"</f>
        <v>4:00 PM</v>
      </c>
      <c r="BX1429" t="s">
        <v>133</v>
      </c>
      <c r="BY1429">
        <v>0</v>
      </c>
      <c r="BZ1429">
        <v>12</v>
      </c>
      <c r="CA1429" t="s">
        <v>115</v>
      </c>
      <c r="CC1429" t="s">
        <v>10124</v>
      </c>
      <c r="CD1429" t="s">
        <v>8977</v>
      </c>
      <c r="CE1429" t="s">
        <v>2333</v>
      </c>
      <c r="CF1429" t="s">
        <v>119</v>
      </c>
      <c r="CG1429" t="s">
        <v>120</v>
      </c>
      <c r="CH1429" s="3">
        <v>96950</v>
      </c>
      <c r="CI1429" s="4">
        <v>8.86</v>
      </c>
      <c r="CJ1429" s="4">
        <v>10</v>
      </c>
      <c r="CK1429" s="4">
        <v>13.29</v>
      </c>
      <c r="CL1429" s="4">
        <v>15</v>
      </c>
      <c r="CM1429" t="s">
        <v>136</v>
      </c>
      <c r="CN1429" t="s">
        <v>2336</v>
      </c>
      <c r="CO1429" t="s">
        <v>137</v>
      </c>
      <c r="CQ1429" t="s">
        <v>115</v>
      </c>
      <c r="CR1429" t="s">
        <v>138</v>
      </c>
      <c r="CS1429" t="s">
        <v>139</v>
      </c>
      <c r="CT1429" t="s">
        <v>138</v>
      </c>
      <c r="CU1429" t="s">
        <v>138</v>
      </c>
      <c r="CV1429" t="s">
        <v>138</v>
      </c>
      <c r="CW1429" t="s">
        <v>139</v>
      </c>
      <c r="CX1429" t="s">
        <v>611</v>
      </c>
      <c r="CY1429" s="10">
        <v>16702346412</v>
      </c>
      <c r="CZ1429" t="s">
        <v>2337</v>
      </c>
      <c r="DA1429" t="s">
        <v>451</v>
      </c>
      <c r="DB1429" t="s">
        <v>138</v>
      </c>
      <c r="DC1429" t="s">
        <v>115</v>
      </c>
      <c r="DD1429" t="s">
        <v>499</v>
      </c>
      <c r="DE1429" t="s">
        <v>199</v>
      </c>
      <c r="DG1429" t="s">
        <v>13467</v>
      </c>
      <c r="DH1429" t="s">
        <v>501</v>
      </c>
    </row>
    <row r="1430" spans="1:112" ht="14.45" customHeight="1" x14ac:dyDescent="0.25">
      <c r="A1430" t="s">
        <v>1398</v>
      </c>
      <c r="B1430" t="s">
        <v>248</v>
      </c>
      <c r="C1430" s="1">
        <v>45665</v>
      </c>
      <c r="D1430" s="1">
        <v>45723</v>
      </c>
      <c r="E1430" t="s">
        <v>114</v>
      </c>
      <c r="G1430" t="s">
        <v>115</v>
      </c>
      <c r="H1430" t="s">
        <v>115</v>
      </c>
      <c r="I1430" t="s">
        <v>115</v>
      </c>
      <c r="J1430" t="s">
        <v>560</v>
      </c>
      <c r="K1430" t="s">
        <v>1399</v>
      </c>
      <c r="L1430" t="s">
        <v>562</v>
      </c>
      <c r="M1430" t="s">
        <v>1400</v>
      </c>
      <c r="N1430" t="s">
        <v>128</v>
      </c>
      <c r="O1430" t="s">
        <v>120</v>
      </c>
      <c r="P1430" s="3">
        <v>96950</v>
      </c>
      <c r="Q1430" t="s">
        <v>121</v>
      </c>
      <c r="S1430" s="10">
        <v>16702342664</v>
      </c>
      <c r="U1430" t="s">
        <v>1401</v>
      </c>
      <c r="V1430">
        <v>23611</v>
      </c>
      <c r="W1430" t="s">
        <v>123</v>
      </c>
      <c r="Y1430" t="s">
        <v>563</v>
      </c>
      <c r="Z1430" t="s">
        <v>564</v>
      </c>
      <c r="AA1430" t="s">
        <v>565</v>
      </c>
      <c r="AB1430" t="s">
        <v>1402</v>
      </c>
      <c r="AC1430" t="s">
        <v>562</v>
      </c>
      <c r="AD1430" t="s">
        <v>1400</v>
      </c>
      <c r="AE1430" t="s">
        <v>128</v>
      </c>
      <c r="AF1430" t="s">
        <v>120</v>
      </c>
      <c r="AG1430" s="3">
        <v>96950</v>
      </c>
      <c r="AH1430" t="s">
        <v>121</v>
      </c>
      <c r="AJ1430" s="10">
        <v>16702342664</v>
      </c>
      <c r="AL1430" t="s">
        <v>567</v>
      </c>
      <c r="BD1430" t="str">
        <f>"49-9071.00"</f>
        <v>49-9071.00</v>
      </c>
      <c r="BE1430" t="s">
        <v>169</v>
      </c>
      <c r="BF1430" t="s">
        <v>1403</v>
      </c>
      <c r="BG1430" t="s">
        <v>1404</v>
      </c>
      <c r="BH1430">
        <v>20</v>
      </c>
      <c r="BI1430">
        <v>20</v>
      </c>
      <c r="BJ1430" s="1">
        <v>45748</v>
      </c>
      <c r="BK1430" s="1">
        <v>46111</v>
      </c>
      <c r="BL1430" s="1">
        <v>45748</v>
      </c>
      <c r="BM1430" s="1">
        <v>46111</v>
      </c>
      <c r="BN1430">
        <v>40</v>
      </c>
      <c r="BO1430">
        <v>0</v>
      </c>
      <c r="BP1430">
        <v>8</v>
      </c>
      <c r="BQ1430">
        <v>8</v>
      </c>
      <c r="BR1430">
        <v>8</v>
      </c>
      <c r="BS1430">
        <v>8</v>
      </c>
      <c r="BT1430">
        <v>8</v>
      </c>
      <c r="BU1430">
        <v>0</v>
      </c>
      <c r="BV1430" t="str">
        <f>"8:00 AM"</f>
        <v>8:00 AM</v>
      </c>
      <c r="BW1430" t="str">
        <f>"5:00 PM"</f>
        <v>5:00 PM</v>
      </c>
      <c r="BX1430" t="s">
        <v>133</v>
      </c>
      <c r="BY1430">
        <v>0</v>
      </c>
      <c r="BZ1430">
        <v>12</v>
      </c>
      <c r="CA1430" t="s">
        <v>115</v>
      </c>
      <c r="CC1430" t="s">
        <v>1405</v>
      </c>
      <c r="CD1430" t="s">
        <v>562</v>
      </c>
      <c r="CE1430" t="s">
        <v>1400</v>
      </c>
      <c r="CF1430" t="s">
        <v>128</v>
      </c>
      <c r="CG1430" t="s">
        <v>120</v>
      </c>
      <c r="CH1430" s="3">
        <v>96950</v>
      </c>
      <c r="CI1430" s="4">
        <v>9.75</v>
      </c>
      <c r="CJ1430" s="4">
        <v>9.75</v>
      </c>
      <c r="CK1430" s="4">
        <v>14.63</v>
      </c>
      <c r="CL1430" s="4">
        <v>14.63</v>
      </c>
      <c r="CM1430" t="s">
        <v>136</v>
      </c>
      <c r="CN1430" t="s">
        <v>240</v>
      </c>
      <c r="CO1430" t="s">
        <v>137</v>
      </c>
      <c r="CQ1430" t="s">
        <v>115</v>
      </c>
      <c r="CR1430" t="s">
        <v>138</v>
      </c>
      <c r="CS1430" t="s">
        <v>139</v>
      </c>
      <c r="CT1430" t="s">
        <v>138</v>
      </c>
      <c r="CU1430" t="s">
        <v>139</v>
      </c>
      <c r="CV1430" t="s">
        <v>138</v>
      </c>
      <c r="CW1430" t="s">
        <v>139</v>
      </c>
      <c r="CX1430" s="2" t="s">
        <v>1406</v>
      </c>
      <c r="CY1430" s="10">
        <v>16702342664</v>
      </c>
      <c r="CZ1430" t="s">
        <v>567</v>
      </c>
      <c r="DA1430" t="s">
        <v>572</v>
      </c>
      <c r="DB1430" t="s">
        <v>138</v>
      </c>
      <c r="DC1430" t="s">
        <v>115</v>
      </c>
    </row>
    <row r="1431" spans="1:112" ht="14.45" customHeight="1" x14ac:dyDescent="0.25">
      <c r="A1431" t="s">
        <v>3223</v>
      </c>
      <c r="B1431" t="s">
        <v>248</v>
      </c>
      <c r="C1431" s="1">
        <v>45677</v>
      </c>
      <c r="D1431" s="1">
        <v>45723</v>
      </c>
      <c r="E1431" t="s">
        <v>210</v>
      </c>
      <c r="F1431" s="1">
        <v>45746</v>
      </c>
      <c r="G1431" t="s">
        <v>115</v>
      </c>
      <c r="H1431" t="s">
        <v>115</v>
      </c>
      <c r="I1431" t="s">
        <v>115</v>
      </c>
      <c r="J1431" t="s">
        <v>3224</v>
      </c>
      <c r="K1431" t="s">
        <v>3225</v>
      </c>
      <c r="L1431" t="s">
        <v>2344</v>
      </c>
      <c r="M1431" t="s">
        <v>3226</v>
      </c>
      <c r="N1431" t="s">
        <v>128</v>
      </c>
      <c r="O1431" t="s">
        <v>120</v>
      </c>
      <c r="P1431" s="3">
        <v>96950</v>
      </c>
      <c r="Q1431" t="s">
        <v>121</v>
      </c>
      <c r="S1431" s="10">
        <v>16702852551</v>
      </c>
      <c r="U1431" t="s">
        <v>3227</v>
      </c>
      <c r="V1431">
        <v>56179</v>
      </c>
      <c r="W1431" t="s">
        <v>123</v>
      </c>
      <c r="Y1431" t="s">
        <v>294</v>
      </c>
      <c r="Z1431" t="s">
        <v>3228</v>
      </c>
      <c r="AB1431" t="s">
        <v>295</v>
      </c>
      <c r="AC1431" t="s">
        <v>2344</v>
      </c>
      <c r="AD1431" t="s">
        <v>3229</v>
      </c>
      <c r="AE1431" t="s">
        <v>128</v>
      </c>
      <c r="AF1431" t="s">
        <v>120</v>
      </c>
      <c r="AG1431" s="3">
        <v>96950</v>
      </c>
      <c r="AH1431" t="s">
        <v>121</v>
      </c>
      <c r="AJ1431" s="10">
        <v>16702852551</v>
      </c>
      <c r="AL1431" t="s">
        <v>3230</v>
      </c>
      <c r="BD1431" t="str">
        <f>"37-2011.00"</f>
        <v>37-2011.00</v>
      </c>
      <c r="BE1431" t="s">
        <v>1133</v>
      </c>
      <c r="BF1431" t="s">
        <v>3231</v>
      </c>
      <c r="BG1431" t="s">
        <v>3232</v>
      </c>
      <c r="BH1431">
        <v>1</v>
      </c>
      <c r="BI1431">
        <v>1</v>
      </c>
      <c r="BJ1431" s="1">
        <v>45748</v>
      </c>
      <c r="BK1431" s="1">
        <v>46112</v>
      </c>
      <c r="BL1431" s="1">
        <v>45748</v>
      </c>
      <c r="BM1431" s="1">
        <v>46112</v>
      </c>
      <c r="BN1431">
        <v>35</v>
      </c>
      <c r="BO1431">
        <v>0</v>
      </c>
      <c r="BP1431">
        <v>7</v>
      </c>
      <c r="BQ1431">
        <v>7</v>
      </c>
      <c r="BR1431">
        <v>7</v>
      </c>
      <c r="BS1431">
        <v>7</v>
      </c>
      <c r="BT1431">
        <v>7</v>
      </c>
      <c r="BU1431">
        <v>0</v>
      </c>
      <c r="BV1431" t="str">
        <f>"8:00 AM"</f>
        <v>8:00 AM</v>
      </c>
      <c r="BW1431" t="str">
        <f>"5:00 PM"</f>
        <v>5:00 PM</v>
      </c>
      <c r="BX1431" t="s">
        <v>240</v>
      </c>
      <c r="BY1431">
        <v>0</v>
      </c>
      <c r="BZ1431">
        <v>3</v>
      </c>
      <c r="CA1431" t="s">
        <v>115</v>
      </c>
      <c r="CC1431" s="2" t="s">
        <v>3233</v>
      </c>
      <c r="CD1431" t="s">
        <v>2962</v>
      </c>
      <c r="CF1431" t="s">
        <v>128</v>
      </c>
      <c r="CG1431" t="s">
        <v>120</v>
      </c>
      <c r="CH1431" s="3">
        <v>96950</v>
      </c>
      <c r="CI1431" s="4">
        <v>8.2899999999999991</v>
      </c>
      <c r="CJ1431" s="4">
        <v>8.2899999999999991</v>
      </c>
      <c r="CK1431" s="4">
        <v>12.44</v>
      </c>
      <c r="CL1431" s="4">
        <v>12.44</v>
      </c>
      <c r="CM1431" t="s">
        <v>136</v>
      </c>
      <c r="CN1431">
        <v>0</v>
      </c>
      <c r="CO1431" t="s">
        <v>137</v>
      </c>
      <c r="CQ1431" t="s">
        <v>138</v>
      </c>
      <c r="CR1431" t="s">
        <v>138</v>
      </c>
      <c r="CS1431" t="s">
        <v>139</v>
      </c>
      <c r="CT1431" t="s">
        <v>138</v>
      </c>
      <c r="CU1431" t="s">
        <v>139</v>
      </c>
      <c r="CV1431" t="s">
        <v>138</v>
      </c>
      <c r="CW1431" t="s">
        <v>139</v>
      </c>
      <c r="CX1431" t="s">
        <v>3234</v>
      </c>
      <c r="CY1431" s="10">
        <v>16702852551</v>
      </c>
      <c r="CZ1431" t="s">
        <v>3230</v>
      </c>
      <c r="DA1431" t="s">
        <v>331</v>
      </c>
      <c r="DB1431" t="s">
        <v>138</v>
      </c>
      <c r="DC1431" t="s">
        <v>115</v>
      </c>
    </row>
    <row r="1432" spans="1:112" ht="14.45" customHeight="1" x14ac:dyDescent="0.25">
      <c r="A1432" t="s">
        <v>9569</v>
      </c>
      <c r="B1432" t="s">
        <v>248</v>
      </c>
      <c r="C1432" s="1">
        <v>45665</v>
      </c>
      <c r="D1432" s="1">
        <v>45723</v>
      </c>
      <c r="E1432" t="s">
        <v>114</v>
      </c>
      <c r="G1432" t="s">
        <v>115</v>
      </c>
      <c r="H1432" t="s">
        <v>115</v>
      </c>
      <c r="I1432" t="s">
        <v>115</v>
      </c>
      <c r="J1432" t="s">
        <v>2635</v>
      </c>
      <c r="K1432" t="s">
        <v>2636</v>
      </c>
      <c r="L1432" t="s">
        <v>2637</v>
      </c>
      <c r="M1432" t="s">
        <v>2638</v>
      </c>
      <c r="N1432" t="s">
        <v>128</v>
      </c>
      <c r="O1432" t="s">
        <v>120</v>
      </c>
      <c r="P1432" s="3">
        <v>96950</v>
      </c>
      <c r="Q1432" t="s">
        <v>121</v>
      </c>
      <c r="S1432" s="10">
        <v>16703236877</v>
      </c>
      <c r="U1432" t="s">
        <v>2639</v>
      </c>
      <c r="V1432">
        <v>621610</v>
      </c>
      <c r="W1432" t="s">
        <v>123</v>
      </c>
      <c r="Y1432" t="s">
        <v>1274</v>
      </c>
      <c r="Z1432" t="s">
        <v>2640</v>
      </c>
      <c r="AA1432" t="s">
        <v>276</v>
      </c>
      <c r="AB1432" t="s">
        <v>126</v>
      </c>
      <c r="AC1432" t="s">
        <v>2641</v>
      </c>
      <c r="AE1432" t="s">
        <v>2011</v>
      </c>
      <c r="AF1432" t="s">
        <v>707</v>
      </c>
      <c r="AG1432" s="3">
        <v>96931</v>
      </c>
      <c r="AH1432" t="s">
        <v>121</v>
      </c>
      <c r="AJ1432" s="10">
        <v>16716498746</v>
      </c>
      <c r="AK1432">
        <v>203</v>
      </c>
      <c r="AL1432" t="s">
        <v>2642</v>
      </c>
      <c r="BD1432" t="str">
        <f>"43-3031.00"</f>
        <v>43-3031.00</v>
      </c>
      <c r="BE1432" t="s">
        <v>387</v>
      </c>
      <c r="BF1432" t="s">
        <v>2643</v>
      </c>
      <c r="BG1432" t="s">
        <v>2644</v>
      </c>
      <c r="BH1432">
        <v>3</v>
      </c>
      <c r="BI1432">
        <v>3</v>
      </c>
      <c r="BJ1432" s="1">
        <v>45778</v>
      </c>
      <c r="BK1432" s="1">
        <v>46142</v>
      </c>
      <c r="BL1432" s="1">
        <v>45778</v>
      </c>
      <c r="BM1432" s="1">
        <v>46142</v>
      </c>
      <c r="BN1432">
        <v>40</v>
      </c>
      <c r="BO1432">
        <v>0</v>
      </c>
      <c r="BP1432">
        <v>8</v>
      </c>
      <c r="BQ1432">
        <v>8</v>
      </c>
      <c r="BR1432">
        <v>8</v>
      </c>
      <c r="BS1432">
        <v>8</v>
      </c>
      <c r="BT1432">
        <v>5</v>
      </c>
      <c r="BU1432">
        <v>3</v>
      </c>
      <c r="BV1432" t="str">
        <f>"8:30 AM"</f>
        <v>8:30 AM</v>
      </c>
      <c r="BW1432" t="str">
        <f>"5:30 PM"</f>
        <v>5:30 PM</v>
      </c>
      <c r="BX1432" t="s">
        <v>133</v>
      </c>
      <c r="BY1432">
        <v>0</v>
      </c>
      <c r="BZ1432">
        <v>12</v>
      </c>
      <c r="CA1432" t="s">
        <v>115</v>
      </c>
      <c r="CC1432" t="s">
        <v>5175</v>
      </c>
      <c r="CD1432" t="s">
        <v>2637</v>
      </c>
      <c r="CE1432" t="s">
        <v>2638</v>
      </c>
      <c r="CF1432" t="s">
        <v>128</v>
      </c>
      <c r="CG1432" t="s">
        <v>120</v>
      </c>
      <c r="CH1432" s="3">
        <v>96950</v>
      </c>
      <c r="CI1432" s="4">
        <v>12.28</v>
      </c>
      <c r="CJ1432" s="4">
        <v>12.28</v>
      </c>
      <c r="CM1432" t="s">
        <v>136</v>
      </c>
      <c r="CO1432" t="s">
        <v>137</v>
      </c>
      <c r="CQ1432" t="s">
        <v>115</v>
      </c>
      <c r="CR1432" t="s">
        <v>138</v>
      </c>
      <c r="CS1432" t="s">
        <v>139</v>
      </c>
      <c r="CT1432" t="s">
        <v>139</v>
      </c>
      <c r="CU1432" t="s">
        <v>139</v>
      </c>
      <c r="CV1432" t="s">
        <v>138</v>
      </c>
      <c r="CW1432" t="s">
        <v>139</v>
      </c>
      <c r="CX1432" t="s">
        <v>139</v>
      </c>
      <c r="CY1432" s="10">
        <v>16703236877</v>
      </c>
      <c r="CZ1432" t="s">
        <v>2646</v>
      </c>
      <c r="DA1432" t="s">
        <v>139</v>
      </c>
      <c r="DB1432" t="s">
        <v>138</v>
      </c>
      <c r="DC1432" t="s">
        <v>115</v>
      </c>
    </row>
    <row r="1433" spans="1:112" ht="14.45" customHeight="1" x14ac:dyDescent="0.25">
      <c r="A1433" t="s">
        <v>10537</v>
      </c>
      <c r="B1433" t="s">
        <v>158</v>
      </c>
      <c r="C1433" s="1">
        <v>45637</v>
      </c>
      <c r="D1433" s="1">
        <v>45723</v>
      </c>
      <c r="E1433" t="s">
        <v>114</v>
      </c>
      <c r="G1433" t="s">
        <v>115</v>
      </c>
      <c r="H1433" t="s">
        <v>115</v>
      </c>
      <c r="I1433" t="s">
        <v>115</v>
      </c>
      <c r="J1433" t="s">
        <v>3210</v>
      </c>
      <c r="L1433" t="s">
        <v>5682</v>
      </c>
      <c r="M1433" t="s">
        <v>3212</v>
      </c>
      <c r="N1433" t="s">
        <v>119</v>
      </c>
      <c r="O1433" t="s">
        <v>120</v>
      </c>
      <c r="P1433" s="3">
        <v>96950</v>
      </c>
      <c r="Q1433" t="s">
        <v>121</v>
      </c>
      <c r="S1433" s="10">
        <v>16703221558</v>
      </c>
      <c r="U1433" t="s">
        <v>3213</v>
      </c>
      <c r="V1433">
        <v>53249</v>
      </c>
      <c r="W1433" t="s">
        <v>123</v>
      </c>
      <c r="Y1433" t="s">
        <v>3214</v>
      </c>
      <c r="Z1433" t="s">
        <v>3215</v>
      </c>
      <c r="AB1433" t="s">
        <v>295</v>
      </c>
      <c r="AC1433" t="s">
        <v>3211</v>
      </c>
      <c r="AD1433" t="s">
        <v>5683</v>
      </c>
      <c r="AE1433" t="s">
        <v>119</v>
      </c>
      <c r="AF1433" t="s">
        <v>120</v>
      </c>
      <c r="AG1433" s="3">
        <v>96950</v>
      </c>
      <c r="AH1433" t="s">
        <v>121</v>
      </c>
      <c r="AJ1433" s="10">
        <v>16703221558</v>
      </c>
      <c r="AL1433" t="s">
        <v>3216</v>
      </c>
      <c r="BD1433" t="str">
        <f>"53-3032.00"</f>
        <v>53-3032.00</v>
      </c>
      <c r="BE1433" t="s">
        <v>2554</v>
      </c>
      <c r="BF1433" t="s">
        <v>5684</v>
      </c>
      <c r="BG1433" t="s">
        <v>5685</v>
      </c>
      <c r="BH1433">
        <v>10</v>
      </c>
      <c r="BJ1433" s="1">
        <v>45658</v>
      </c>
      <c r="BK1433" s="1">
        <v>46021</v>
      </c>
      <c r="BN1433">
        <v>35</v>
      </c>
      <c r="BO1433">
        <v>0</v>
      </c>
      <c r="BP1433">
        <v>7</v>
      </c>
      <c r="BQ1433">
        <v>7</v>
      </c>
      <c r="BR1433">
        <v>7</v>
      </c>
      <c r="BS1433">
        <v>7</v>
      </c>
      <c r="BT1433">
        <v>7</v>
      </c>
      <c r="BU1433">
        <v>0</v>
      </c>
      <c r="BV1433" t="str">
        <f>"8:00 AM"</f>
        <v>8:00 AM</v>
      </c>
      <c r="BW1433" t="str">
        <f>"3:00 PM"</f>
        <v>3:00 PM</v>
      </c>
      <c r="BX1433" t="s">
        <v>240</v>
      </c>
      <c r="BY1433">
        <v>0</v>
      </c>
      <c r="BZ1433">
        <v>12</v>
      </c>
      <c r="CA1433" t="s">
        <v>115</v>
      </c>
      <c r="CC1433" t="s">
        <v>10538</v>
      </c>
      <c r="CD1433" t="s">
        <v>3211</v>
      </c>
      <c r="CE1433" t="s">
        <v>3212</v>
      </c>
      <c r="CF1433" t="s">
        <v>119</v>
      </c>
      <c r="CG1433" t="s">
        <v>120</v>
      </c>
      <c r="CH1433" s="3">
        <v>96950</v>
      </c>
      <c r="CI1433" s="4">
        <v>11.31</v>
      </c>
      <c r="CJ1433" s="4">
        <v>11.31</v>
      </c>
      <c r="CK1433" s="4">
        <v>16.97</v>
      </c>
      <c r="CL1433" s="4">
        <v>16.97</v>
      </c>
      <c r="CM1433" t="s">
        <v>136</v>
      </c>
      <c r="CN1433" t="s">
        <v>191</v>
      </c>
      <c r="CO1433" t="s">
        <v>137</v>
      </c>
      <c r="CQ1433" t="s">
        <v>115</v>
      </c>
      <c r="CR1433" t="s">
        <v>138</v>
      </c>
      <c r="CS1433" t="s">
        <v>139</v>
      </c>
      <c r="CT1433" t="s">
        <v>138</v>
      </c>
      <c r="CU1433" t="s">
        <v>139</v>
      </c>
      <c r="CV1433" t="s">
        <v>138</v>
      </c>
      <c r="CW1433" t="s">
        <v>139</v>
      </c>
      <c r="CX1433" t="s">
        <v>10539</v>
      </c>
      <c r="CY1433" s="10">
        <v>16703221558</v>
      </c>
      <c r="CZ1433" t="s">
        <v>3216</v>
      </c>
      <c r="DA1433" t="s">
        <v>139</v>
      </c>
      <c r="DB1433" t="s">
        <v>138</v>
      </c>
      <c r="DC1433" t="s">
        <v>115</v>
      </c>
    </row>
    <row r="1434" spans="1:112" ht="14.45" customHeight="1" x14ac:dyDescent="0.25">
      <c r="A1434" t="s">
        <v>12807</v>
      </c>
      <c r="B1434" t="s">
        <v>158</v>
      </c>
      <c r="C1434" s="1">
        <v>45663</v>
      </c>
      <c r="D1434" s="1">
        <v>45723</v>
      </c>
      <c r="E1434" t="s">
        <v>210</v>
      </c>
      <c r="F1434" s="1">
        <v>45807</v>
      </c>
      <c r="G1434" t="s">
        <v>115</v>
      </c>
      <c r="H1434" t="s">
        <v>115</v>
      </c>
      <c r="I1434" t="s">
        <v>115</v>
      </c>
      <c r="J1434" t="s">
        <v>1169</v>
      </c>
      <c r="L1434" t="s">
        <v>1170</v>
      </c>
      <c r="M1434" t="s">
        <v>1171</v>
      </c>
      <c r="N1434" t="s">
        <v>128</v>
      </c>
      <c r="O1434" t="s">
        <v>120</v>
      </c>
      <c r="P1434" s="3">
        <v>96950</v>
      </c>
      <c r="Q1434" t="s">
        <v>121</v>
      </c>
      <c r="R1434" t="s">
        <v>439</v>
      </c>
      <c r="S1434" s="10">
        <v>16703223320</v>
      </c>
      <c r="U1434" t="s">
        <v>1173</v>
      </c>
      <c r="V1434">
        <v>611110</v>
      </c>
      <c r="W1434" t="s">
        <v>123</v>
      </c>
      <c r="Y1434" t="s">
        <v>1174</v>
      </c>
      <c r="Z1434" t="s">
        <v>1175</v>
      </c>
      <c r="AA1434" t="s">
        <v>1176</v>
      </c>
      <c r="AB1434" t="s">
        <v>1177</v>
      </c>
      <c r="AC1434" t="s">
        <v>1170</v>
      </c>
      <c r="AE1434" t="s">
        <v>128</v>
      </c>
      <c r="AF1434" t="s">
        <v>120</v>
      </c>
      <c r="AG1434" s="3">
        <v>96950</v>
      </c>
      <c r="AH1434" t="s">
        <v>121</v>
      </c>
      <c r="AI1434" t="s">
        <v>439</v>
      </c>
      <c r="AJ1434" s="10">
        <v>16703223320</v>
      </c>
      <c r="AL1434" t="s">
        <v>1178</v>
      </c>
      <c r="BD1434" t="str">
        <f>"25-2022.00"</f>
        <v>25-2022.00</v>
      </c>
      <c r="BE1434" t="s">
        <v>1179</v>
      </c>
      <c r="BF1434" t="s">
        <v>9170</v>
      </c>
      <c r="BG1434" t="s">
        <v>1181</v>
      </c>
      <c r="BH1434">
        <v>6</v>
      </c>
      <c r="BJ1434" s="1">
        <v>45809</v>
      </c>
      <c r="BK1434" s="1">
        <v>46173</v>
      </c>
      <c r="BN1434">
        <v>35</v>
      </c>
      <c r="BO1434">
        <v>0</v>
      </c>
      <c r="BP1434">
        <v>7</v>
      </c>
      <c r="BQ1434">
        <v>7</v>
      </c>
      <c r="BR1434">
        <v>7</v>
      </c>
      <c r="BS1434">
        <v>7</v>
      </c>
      <c r="BT1434">
        <v>7</v>
      </c>
      <c r="BU1434">
        <v>0</v>
      </c>
      <c r="BV1434" t="str">
        <f>"7:00 AM"</f>
        <v>7:00 AM</v>
      </c>
      <c r="BW1434" t="str">
        <f>"3:00 PM"</f>
        <v>3:00 PM</v>
      </c>
      <c r="BX1434" t="s">
        <v>189</v>
      </c>
      <c r="BY1434">
        <v>0</v>
      </c>
      <c r="BZ1434">
        <v>6</v>
      </c>
      <c r="CA1434" t="s">
        <v>115</v>
      </c>
      <c r="CC1434" t="e">
        <f>- experience in CHRISTIAN School SETTING.
- MUST BE WILLING to OBTAIN ACSI CERTIFICATION DURING THE INITIAL YEAR of EMPLOYMENT.
-  MUST BE ABLE to USE TECHNOLOGY (LAPTOP, IPAD, PROJECTOR) in THE CLASSROOM.
- Knowledge in MICROSOFT OFFICE, GOOGLE CLASSROOM, GOOGLE DOCS, FORMS, and OTHER EDUCATIONAL SOFTWARE.
- Knowledge of INSTRUCTIONAL methods APPROPRIATE for STUDENTS At THE RESPECTIVE GRADE LEVELS.</f>
        <v>#NAME?</v>
      </c>
      <c r="CD1434" t="s">
        <v>1183</v>
      </c>
      <c r="CF1434" t="s">
        <v>128</v>
      </c>
      <c r="CG1434" t="s">
        <v>120</v>
      </c>
      <c r="CH1434" s="3">
        <v>96950</v>
      </c>
      <c r="CI1434" s="4">
        <v>20.89</v>
      </c>
      <c r="CJ1434" s="4">
        <v>20.89</v>
      </c>
      <c r="CK1434" s="4">
        <v>0</v>
      </c>
      <c r="CL1434" s="4">
        <v>0</v>
      </c>
      <c r="CM1434" t="s">
        <v>136</v>
      </c>
      <c r="CN1434" t="s">
        <v>449</v>
      </c>
      <c r="CO1434" t="s">
        <v>137</v>
      </c>
      <c r="CQ1434" t="s">
        <v>115</v>
      </c>
      <c r="CR1434" t="s">
        <v>138</v>
      </c>
      <c r="CS1434" t="s">
        <v>139</v>
      </c>
      <c r="CT1434" t="s">
        <v>139</v>
      </c>
      <c r="CU1434" t="s">
        <v>139</v>
      </c>
      <c r="CV1434" t="s">
        <v>138</v>
      </c>
      <c r="CW1434" t="s">
        <v>139</v>
      </c>
      <c r="CX1434" t="s">
        <v>450</v>
      </c>
      <c r="CY1434" s="10">
        <v>16703223320</v>
      </c>
      <c r="CZ1434" t="s">
        <v>1178</v>
      </c>
      <c r="DA1434" t="s">
        <v>451</v>
      </c>
      <c r="DB1434" t="s">
        <v>138</v>
      </c>
      <c r="DC1434" t="s">
        <v>115</v>
      </c>
    </row>
    <row r="1435" spans="1:112" ht="14.45" customHeight="1" x14ac:dyDescent="0.25">
      <c r="A1435" t="s">
        <v>1544</v>
      </c>
      <c r="B1435" t="s">
        <v>248</v>
      </c>
      <c r="C1435" s="1">
        <v>45667</v>
      </c>
      <c r="D1435" s="1">
        <v>45726</v>
      </c>
      <c r="E1435" t="s">
        <v>114</v>
      </c>
      <c r="G1435" t="s">
        <v>115</v>
      </c>
      <c r="H1435" t="s">
        <v>115</v>
      </c>
      <c r="I1435" t="s">
        <v>115</v>
      </c>
      <c r="J1435" t="s">
        <v>1545</v>
      </c>
      <c r="K1435" t="s">
        <v>1546</v>
      </c>
      <c r="L1435" t="s">
        <v>1547</v>
      </c>
      <c r="N1435" t="s">
        <v>377</v>
      </c>
      <c r="O1435" t="s">
        <v>120</v>
      </c>
      <c r="P1435" s="3">
        <v>96951</v>
      </c>
      <c r="Q1435" t="s">
        <v>121</v>
      </c>
      <c r="S1435" s="10">
        <v>16702857170</v>
      </c>
      <c r="U1435" t="s">
        <v>1548</v>
      </c>
      <c r="V1435">
        <v>455219</v>
      </c>
      <c r="W1435" t="s">
        <v>123</v>
      </c>
      <c r="Y1435" t="s">
        <v>1549</v>
      </c>
      <c r="Z1435" t="s">
        <v>1550</v>
      </c>
      <c r="AB1435" t="s">
        <v>669</v>
      </c>
      <c r="AC1435" t="s">
        <v>1551</v>
      </c>
      <c r="AE1435" t="s">
        <v>377</v>
      </c>
      <c r="AF1435" t="s">
        <v>120</v>
      </c>
      <c r="AG1435" s="3">
        <v>96951</v>
      </c>
      <c r="AH1435" t="s">
        <v>121</v>
      </c>
      <c r="AJ1435" s="10">
        <v>16702857170</v>
      </c>
      <c r="AL1435" t="s">
        <v>1552</v>
      </c>
      <c r="BD1435" t="str">
        <f>"43-9061.00"</f>
        <v>43-9061.00</v>
      </c>
      <c r="BE1435" t="s">
        <v>1060</v>
      </c>
      <c r="BF1435" t="s">
        <v>1553</v>
      </c>
      <c r="BG1435" t="s">
        <v>1554</v>
      </c>
      <c r="BH1435">
        <v>2</v>
      </c>
      <c r="BI1435">
        <v>2</v>
      </c>
      <c r="BJ1435" s="1">
        <v>45748</v>
      </c>
      <c r="BK1435" s="1">
        <v>46112</v>
      </c>
      <c r="BL1435" s="1">
        <v>45748</v>
      </c>
      <c r="BM1435" s="1">
        <v>46112</v>
      </c>
      <c r="BN1435">
        <v>35</v>
      </c>
      <c r="BO1435">
        <v>0</v>
      </c>
      <c r="BP1435">
        <v>7</v>
      </c>
      <c r="BQ1435">
        <v>7</v>
      </c>
      <c r="BR1435">
        <v>7</v>
      </c>
      <c r="BS1435">
        <v>7</v>
      </c>
      <c r="BT1435">
        <v>7</v>
      </c>
      <c r="BU1435">
        <v>0</v>
      </c>
      <c r="BV1435" t="str">
        <f>"8:00 AM"</f>
        <v>8:00 AM</v>
      </c>
      <c r="BW1435" t="str">
        <f>"5:00 PM"</f>
        <v>5:00 PM</v>
      </c>
      <c r="BX1435" t="s">
        <v>133</v>
      </c>
      <c r="BY1435">
        <v>0</v>
      </c>
      <c r="BZ1435">
        <v>6</v>
      </c>
      <c r="CA1435" t="s">
        <v>115</v>
      </c>
      <c r="CC1435" t="s">
        <v>1555</v>
      </c>
      <c r="CD1435" t="s">
        <v>1556</v>
      </c>
      <c r="CF1435" t="s">
        <v>1557</v>
      </c>
      <c r="CG1435" t="s">
        <v>120</v>
      </c>
      <c r="CH1435" s="3">
        <v>96951</v>
      </c>
      <c r="CI1435" s="4">
        <v>9.9499999999999993</v>
      </c>
      <c r="CJ1435" s="4">
        <v>9.9499999999999993</v>
      </c>
      <c r="CK1435" s="4">
        <v>14.92</v>
      </c>
      <c r="CL1435" s="4">
        <v>14.92</v>
      </c>
      <c r="CM1435" t="s">
        <v>136</v>
      </c>
      <c r="CN1435" t="s">
        <v>191</v>
      </c>
      <c r="CO1435" t="s">
        <v>137</v>
      </c>
      <c r="CQ1435" t="s">
        <v>115</v>
      </c>
      <c r="CR1435" t="s">
        <v>138</v>
      </c>
      <c r="CS1435" t="s">
        <v>139</v>
      </c>
      <c r="CT1435" t="s">
        <v>138</v>
      </c>
      <c r="CU1435" t="s">
        <v>139</v>
      </c>
      <c r="CV1435" t="s">
        <v>138</v>
      </c>
      <c r="CW1435" t="s">
        <v>139</v>
      </c>
      <c r="CX1435" t="s">
        <v>1558</v>
      </c>
      <c r="CY1435" s="10">
        <v>16702857170</v>
      </c>
      <c r="CZ1435" t="s">
        <v>1552</v>
      </c>
      <c r="DA1435" t="s">
        <v>139</v>
      </c>
      <c r="DB1435" t="s">
        <v>138</v>
      </c>
      <c r="DC1435" t="s">
        <v>115</v>
      </c>
      <c r="DD1435" t="s">
        <v>1549</v>
      </c>
      <c r="DE1435" t="s">
        <v>1550</v>
      </c>
      <c r="DG1435" t="s">
        <v>1559</v>
      </c>
      <c r="DH1435" t="s">
        <v>1552</v>
      </c>
    </row>
    <row r="1436" spans="1:112" ht="14.45" customHeight="1" x14ac:dyDescent="0.25">
      <c r="A1436" t="s">
        <v>9144</v>
      </c>
      <c r="B1436" t="s">
        <v>248</v>
      </c>
      <c r="C1436" s="1">
        <v>45666</v>
      </c>
      <c r="D1436" s="1">
        <v>45726</v>
      </c>
      <c r="E1436" t="s">
        <v>210</v>
      </c>
      <c r="F1436" s="1">
        <v>45792</v>
      </c>
      <c r="G1436" t="s">
        <v>115</v>
      </c>
      <c r="H1436" t="s">
        <v>115</v>
      </c>
      <c r="I1436" t="s">
        <v>115</v>
      </c>
      <c r="J1436" t="s">
        <v>6326</v>
      </c>
      <c r="K1436" t="s">
        <v>6327</v>
      </c>
      <c r="L1436" t="s">
        <v>6328</v>
      </c>
      <c r="M1436" t="s">
        <v>6329</v>
      </c>
      <c r="N1436" t="s">
        <v>119</v>
      </c>
      <c r="O1436" t="s">
        <v>120</v>
      </c>
      <c r="P1436" s="3">
        <v>96950</v>
      </c>
      <c r="Q1436" t="s">
        <v>121</v>
      </c>
      <c r="S1436" s="10">
        <v>16709894241</v>
      </c>
      <c r="U1436" t="s">
        <v>6330</v>
      </c>
      <c r="V1436">
        <v>236220</v>
      </c>
      <c r="W1436" t="s">
        <v>123</v>
      </c>
      <c r="Y1436" t="s">
        <v>6331</v>
      </c>
      <c r="Z1436" t="s">
        <v>6332</v>
      </c>
      <c r="AA1436" t="s">
        <v>6333</v>
      </c>
      <c r="AB1436" t="s">
        <v>2120</v>
      </c>
      <c r="AC1436" t="s">
        <v>6329</v>
      </c>
      <c r="AE1436" t="s">
        <v>119</v>
      </c>
      <c r="AF1436" t="s">
        <v>120</v>
      </c>
      <c r="AG1436" s="3">
        <v>96950</v>
      </c>
      <c r="AH1436" t="s">
        <v>121</v>
      </c>
      <c r="AJ1436" s="10">
        <v>16709894241</v>
      </c>
      <c r="AL1436" t="s">
        <v>6334</v>
      </c>
      <c r="BD1436" t="str">
        <f>"49-9071.00"</f>
        <v>49-9071.00</v>
      </c>
      <c r="BE1436" t="s">
        <v>169</v>
      </c>
      <c r="BF1436" t="s">
        <v>9145</v>
      </c>
      <c r="BG1436" t="s">
        <v>169</v>
      </c>
      <c r="BH1436">
        <v>15</v>
      </c>
      <c r="BI1436">
        <v>15</v>
      </c>
      <c r="BJ1436" s="1">
        <v>45794</v>
      </c>
      <c r="BK1436" s="1">
        <v>46158</v>
      </c>
      <c r="BL1436" s="1">
        <v>45794</v>
      </c>
      <c r="BM1436" s="1">
        <v>46158</v>
      </c>
      <c r="BN1436">
        <v>40</v>
      </c>
      <c r="BO1436">
        <v>0</v>
      </c>
      <c r="BP1436">
        <v>8</v>
      </c>
      <c r="BQ1436">
        <v>8</v>
      </c>
      <c r="BR1436">
        <v>8</v>
      </c>
      <c r="BS1436">
        <v>8</v>
      </c>
      <c r="BT1436">
        <v>8</v>
      </c>
      <c r="BU1436">
        <v>0</v>
      </c>
      <c r="BV1436" t="str">
        <f>"8:00 AM"</f>
        <v>8:00 AM</v>
      </c>
      <c r="BW1436" t="str">
        <f>"5:00 PM"</f>
        <v>5:00 PM</v>
      </c>
      <c r="BX1436" t="s">
        <v>133</v>
      </c>
      <c r="BY1436">
        <v>0</v>
      </c>
      <c r="BZ1436">
        <v>12</v>
      </c>
      <c r="CA1436" t="s">
        <v>115</v>
      </c>
      <c r="CC1436" t="s">
        <v>9146</v>
      </c>
      <c r="CD1436" t="s">
        <v>6328</v>
      </c>
      <c r="CE1436" t="s">
        <v>6329</v>
      </c>
      <c r="CF1436" t="s">
        <v>119</v>
      </c>
      <c r="CG1436" t="s">
        <v>120</v>
      </c>
      <c r="CH1436" s="3">
        <v>96950</v>
      </c>
      <c r="CI1436" s="4">
        <v>9.75</v>
      </c>
      <c r="CJ1436" s="4">
        <v>9.75</v>
      </c>
      <c r="CK1436" s="4">
        <v>14.63</v>
      </c>
      <c r="CL1436" s="4">
        <v>14.63</v>
      </c>
      <c r="CM1436" t="s">
        <v>136</v>
      </c>
      <c r="CN1436" t="s">
        <v>240</v>
      </c>
      <c r="CO1436" t="s">
        <v>137</v>
      </c>
      <c r="CQ1436" t="s">
        <v>138</v>
      </c>
      <c r="CR1436" t="s">
        <v>138</v>
      </c>
      <c r="CS1436" t="s">
        <v>139</v>
      </c>
      <c r="CT1436" t="s">
        <v>138</v>
      </c>
      <c r="CU1436" t="s">
        <v>139</v>
      </c>
      <c r="CV1436" t="s">
        <v>138</v>
      </c>
      <c r="CW1436" t="s">
        <v>139</v>
      </c>
      <c r="CX1436" t="s">
        <v>9147</v>
      </c>
      <c r="CY1436" s="10">
        <v>16709894241</v>
      </c>
      <c r="CZ1436" t="s">
        <v>6334</v>
      </c>
      <c r="DA1436" t="s">
        <v>139</v>
      </c>
      <c r="DB1436" t="s">
        <v>138</v>
      </c>
      <c r="DC1436" t="s">
        <v>115</v>
      </c>
    </row>
    <row r="1437" spans="1:112" ht="14.45" customHeight="1" x14ac:dyDescent="0.25">
      <c r="A1437" t="s">
        <v>10518</v>
      </c>
      <c r="B1437" t="s">
        <v>248</v>
      </c>
      <c r="C1437" s="1">
        <v>45670</v>
      </c>
      <c r="D1437" s="1">
        <v>45726</v>
      </c>
      <c r="E1437" t="s">
        <v>114</v>
      </c>
      <c r="G1437" t="s">
        <v>115</v>
      </c>
      <c r="H1437" t="s">
        <v>115</v>
      </c>
      <c r="I1437" t="s">
        <v>115</v>
      </c>
      <c r="J1437" t="s">
        <v>363</v>
      </c>
      <c r="L1437" t="s">
        <v>2816</v>
      </c>
      <c r="M1437" t="s">
        <v>1211</v>
      </c>
      <c r="N1437" t="s">
        <v>119</v>
      </c>
      <c r="O1437" t="s">
        <v>120</v>
      </c>
      <c r="P1437" s="3">
        <v>96950</v>
      </c>
      <c r="Q1437" t="s">
        <v>121</v>
      </c>
      <c r="S1437" s="10">
        <v>16702350561</v>
      </c>
      <c r="T1437">
        <v>131</v>
      </c>
      <c r="U1437" t="s">
        <v>367</v>
      </c>
      <c r="V1437">
        <v>531110</v>
      </c>
      <c r="W1437" t="s">
        <v>123</v>
      </c>
      <c r="Y1437" t="s">
        <v>1204</v>
      </c>
      <c r="Z1437" t="s">
        <v>1205</v>
      </c>
      <c r="AA1437" t="s">
        <v>383</v>
      </c>
      <c r="AB1437" t="s">
        <v>235</v>
      </c>
      <c r="AC1437" t="s">
        <v>2816</v>
      </c>
      <c r="AD1437" t="s">
        <v>1211</v>
      </c>
      <c r="AE1437" t="s">
        <v>119</v>
      </c>
      <c r="AF1437" t="s">
        <v>120</v>
      </c>
      <c r="AG1437" s="3">
        <v>96950</v>
      </c>
      <c r="AH1437" t="s">
        <v>121</v>
      </c>
      <c r="AJ1437" s="10">
        <v>16702350561</v>
      </c>
      <c r="AK1437">
        <v>131</v>
      </c>
      <c r="AL1437" t="s">
        <v>371</v>
      </c>
      <c r="BD1437" t="str">
        <f>"49-9021.00"</f>
        <v>49-9021.00</v>
      </c>
      <c r="BE1437" t="s">
        <v>203</v>
      </c>
      <c r="BF1437" t="s">
        <v>10519</v>
      </c>
      <c r="BG1437" t="s">
        <v>10520</v>
      </c>
      <c r="BH1437">
        <v>1</v>
      </c>
      <c r="BI1437">
        <v>1</v>
      </c>
      <c r="BJ1437" s="1">
        <v>45748</v>
      </c>
      <c r="BK1437" s="1">
        <v>46112</v>
      </c>
      <c r="BL1437" s="1">
        <v>45748</v>
      </c>
      <c r="BM1437" s="1">
        <v>46112</v>
      </c>
      <c r="BN1437">
        <v>35</v>
      </c>
      <c r="BO1437">
        <v>0</v>
      </c>
      <c r="BP1437">
        <v>7</v>
      </c>
      <c r="BQ1437">
        <v>7</v>
      </c>
      <c r="BR1437">
        <v>7</v>
      </c>
      <c r="BS1437">
        <v>7</v>
      </c>
      <c r="BT1437">
        <v>7</v>
      </c>
      <c r="BU1437">
        <v>0</v>
      </c>
      <c r="BV1437" t="str">
        <f>"8:00 AM"</f>
        <v>8:00 AM</v>
      </c>
      <c r="BW1437" t="str">
        <f>"5:00 PM"</f>
        <v>5:00 PM</v>
      </c>
      <c r="BX1437" t="s">
        <v>133</v>
      </c>
      <c r="BY1437">
        <v>0</v>
      </c>
      <c r="BZ1437">
        <v>24</v>
      </c>
      <c r="CA1437" t="s">
        <v>115</v>
      </c>
      <c r="CC1437" t="s">
        <v>10521</v>
      </c>
      <c r="CD1437" t="s">
        <v>1210</v>
      </c>
      <c r="CE1437" t="s">
        <v>1211</v>
      </c>
      <c r="CF1437" t="s">
        <v>119</v>
      </c>
      <c r="CG1437" t="s">
        <v>120</v>
      </c>
      <c r="CH1437" s="3">
        <v>96950</v>
      </c>
      <c r="CI1437" s="4">
        <v>10.74</v>
      </c>
      <c r="CJ1437" s="4">
        <v>10.74</v>
      </c>
      <c r="CK1437" s="4">
        <v>16.11</v>
      </c>
      <c r="CL1437" s="4">
        <v>16.11</v>
      </c>
      <c r="CM1437" t="s">
        <v>136</v>
      </c>
      <c r="CN1437" t="s">
        <v>378</v>
      </c>
      <c r="CO1437" t="s">
        <v>137</v>
      </c>
      <c r="CQ1437" t="s">
        <v>138</v>
      </c>
      <c r="CR1437" t="s">
        <v>138</v>
      </c>
      <c r="CS1437" t="s">
        <v>139</v>
      </c>
      <c r="CT1437" t="s">
        <v>138</v>
      </c>
      <c r="CU1437" t="s">
        <v>138</v>
      </c>
      <c r="CV1437" t="s">
        <v>138</v>
      </c>
      <c r="CW1437" t="s">
        <v>139</v>
      </c>
      <c r="CX1437" t="s">
        <v>379</v>
      </c>
      <c r="CY1437" s="10">
        <v>16702350561</v>
      </c>
      <c r="CZ1437" t="s">
        <v>371</v>
      </c>
      <c r="DA1437" t="s">
        <v>246</v>
      </c>
      <c r="DB1437" t="s">
        <v>138</v>
      </c>
      <c r="DC1437" t="s">
        <v>115</v>
      </c>
    </row>
    <row r="1438" spans="1:112" ht="14.45" customHeight="1" x14ac:dyDescent="0.25">
      <c r="A1438" t="s">
        <v>11051</v>
      </c>
      <c r="B1438" t="s">
        <v>113</v>
      </c>
      <c r="C1438" s="1">
        <v>45678</v>
      </c>
      <c r="D1438" s="1">
        <v>45726</v>
      </c>
      <c r="E1438" t="s">
        <v>210</v>
      </c>
      <c r="F1438" s="1">
        <v>45807</v>
      </c>
      <c r="G1438" t="s">
        <v>115</v>
      </c>
      <c r="H1438" t="s">
        <v>115</v>
      </c>
      <c r="I1438" t="s">
        <v>115</v>
      </c>
      <c r="J1438" t="s">
        <v>1436</v>
      </c>
      <c r="L1438" t="s">
        <v>1437</v>
      </c>
      <c r="M1438" t="s">
        <v>4850</v>
      </c>
      <c r="N1438" t="s">
        <v>128</v>
      </c>
      <c r="O1438" t="s">
        <v>120</v>
      </c>
      <c r="P1438" s="3">
        <v>96950</v>
      </c>
      <c r="Q1438" t="s">
        <v>121</v>
      </c>
      <c r="S1438" s="10">
        <v>16702858730</v>
      </c>
      <c r="U1438" t="s">
        <v>4851</v>
      </c>
      <c r="V1438">
        <v>561320</v>
      </c>
      <c r="W1438" t="s">
        <v>123</v>
      </c>
      <c r="Y1438" t="s">
        <v>1440</v>
      </c>
      <c r="Z1438" t="s">
        <v>1441</v>
      </c>
      <c r="AA1438" t="s">
        <v>1442</v>
      </c>
      <c r="AB1438" t="s">
        <v>448</v>
      </c>
      <c r="AC1438" t="s">
        <v>1437</v>
      </c>
      <c r="AD1438" t="s">
        <v>4850</v>
      </c>
      <c r="AE1438" t="s">
        <v>128</v>
      </c>
      <c r="AF1438" t="s">
        <v>120</v>
      </c>
      <c r="AG1438" s="3">
        <v>96950</v>
      </c>
      <c r="AH1438" t="s">
        <v>121</v>
      </c>
      <c r="AJ1438" s="10">
        <v>16702858730</v>
      </c>
      <c r="AL1438" t="s">
        <v>1443</v>
      </c>
      <c r="BD1438" t="str">
        <f>"37-2011.00"</f>
        <v>37-2011.00</v>
      </c>
      <c r="BE1438" t="s">
        <v>1133</v>
      </c>
      <c r="BF1438" t="s">
        <v>4852</v>
      </c>
      <c r="BG1438" t="s">
        <v>2358</v>
      </c>
      <c r="BH1438">
        <v>12</v>
      </c>
      <c r="BJ1438" s="1">
        <v>45809</v>
      </c>
      <c r="BK1438" s="1">
        <v>46173</v>
      </c>
      <c r="BN1438">
        <v>35</v>
      </c>
      <c r="BO1438">
        <v>0</v>
      </c>
      <c r="BP1438">
        <v>7</v>
      </c>
      <c r="BQ1438">
        <v>7</v>
      </c>
      <c r="BR1438">
        <v>7</v>
      </c>
      <c r="BS1438">
        <v>7</v>
      </c>
      <c r="BT1438">
        <v>7</v>
      </c>
      <c r="BU1438">
        <v>0</v>
      </c>
      <c r="BV1438" t="str">
        <f>"9:00 AM"</f>
        <v>9:00 AM</v>
      </c>
      <c r="BW1438" t="str">
        <f>"5:00 PM"</f>
        <v>5:00 PM</v>
      </c>
      <c r="BX1438" t="s">
        <v>240</v>
      </c>
      <c r="BY1438">
        <v>0</v>
      </c>
      <c r="BZ1438">
        <v>3</v>
      </c>
      <c r="CA1438" t="s">
        <v>115</v>
      </c>
      <c r="CC1438" s="2" t="s">
        <v>11052</v>
      </c>
      <c r="CD1438" t="s">
        <v>1447</v>
      </c>
      <c r="CE1438" t="s">
        <v>1448</v>
      </c>
      <c r="CF1438" t="s">
        <v>128</v>
      </c>
      <c r="CG1438" t="s">
        <v>120</v>
      </c>
      <c r="CH1438" s="3">
        <v>96950</v>
      </c>
      <c r="CI1438" s="4">
        <v>8.2899999999999991</v>
      </c>
      <c r="CJ1438" s="4">
        <v>8.2899999999999991</v>
      </c>
      <c r="CK1438" s="4">
        <v>12.44</v>
      </c>
      <c r="CL1438" s="4">
        <v>12.44</v>
      </c>
      <c r="CM1438" t="s">
        <v>136</v>
      </c>
      <c r="CN1438" t="s">
        <v>224</v>
      </c>
      <c r="CO1438" t="s">
        <v>137</v>
      </c>
      <c r="CQ1438" t="s">
        <v>115</v>
      </c>
      <c r="CR1438" t="s">
        <v>138</v>
      </c>
      <c r="CS1438" t="s">
        <v>139</v>
      </c>
      <c r="CT1438" t="s">
        <v>138</v>
      </c>
      <c r="CU1438" t="s">
        <v>139</v>
      </c>
      <c r="CV1438" t="s">
        <v>138</v>
      </c>
      <c r="CW1438" t="s">
        <v>139</v>
      </c>
      <c r="CX1438" s="2" t="s">
        <v>4854</v>
      </c>
      <c r="CY1438" s="10">
        <v>16702858730</v>
      </c>
      <c r="CZ1438" t="s">
        <v>1443</v>
      </c>
      <c r="DA1438" t="s">
        <v>139</v>
      </c>
      <c r="DB1438" t="s">
        <v>138</v>
      </c>
      <c r="DC1438" t="s">
        <v>115</v>
      </c>
    </row>
    <row r="1439" spans="1:112" ht="14.45" customHeight="1" x14ac:dyDescent="0.25">
      <c r="A1439" t="s">
        <v>12218</v>
      </c>
      <c r="B1439" t="s">
        <v>248</v>
      </c>
      <c r="C1439" s="1">
        <v>45688</v>
      </c>
      <c r="D1439" s="1">
        <v>45726</v>
      </c>
      <c r="E1439" t="s">
        <v>210</v>
      </c>
      <c r="F1439" s="1">
        <v>45807</v>
      </c>
      <c r="G1439" t="s">
        <v>138</v>
      </c>
      <c r="H1439" t="s">
        <v>115</v>
      </c>
      <c r="I1439" t="s">
        <v>115</v>
      </c>
      <c r="J1439" t="s">
        <v>7576</v>
      </c>
      <c r="K1439" t="s">
        <v>7577</v>
      </c>
      <c r="L1439" t="s">
        <v>7578</v>
      </c>
      <c r="M1439" t="s">
        <v>7579</v>
      </c>
      <c r="N1439" t="s">
        <v>128</v>
      </c>
      <c r="O1439" t="s">
        <v>120</v>
      </c>
      <c r="P1439" s="3">
        <v>96950</v>
      </c>
      <c r="Q1439" t="s">
        <v>121</v>
      </c>
      <c r="R1439" t="s">
        <v>139</v>
      </c>
      <c r="S1439" s="10">
        <v>16709891062</v>
      </c>
      <c r="U1439" t="s">
        <v>7580</v>
      </c>
      <c r="V1439">
        <v>624410</v>
      </c>
      <c r="W1439" t="s">
        <v>123</v>
      </c>
      <c r="Y1439" t="s">
        <v>565</v>
      </c>
      <c r="Z1439" t="s">
        <v>7581</v>
      </c>
      <c r="AA1439" t="s">
        <v>7582</v>
      </c>
      <c r="AB1439" t="s">
        <v>3294</v>
      </c>
      <c r="AC1439" t="s">
        <v>7578</v>
      </c>
      <c r="AD1439" t="s">
        <v>7579</v>
      </c>
      <c r="AE1439" t="s">
        <v>128</v>
      </c>
      <c r="AF1439" t="s">
        <v>120</v>
      </c>
      <c r="AG1439" s="3">
        <v>96950</v>
      </c>
      <c r="AH1439" t="s">
        <v>121</v>
      </c>
      <c r="AJ1439" s="10">
        <v>16709891062</v>
      </c>
      <c r="AL1439" t="s">
        <v>7583</v>
      </c>
      <c r="BD1439" t="str">
        <f>"49-9071.00"</f>
        <v>49-9071.00</v>
      </c>
      <c r="BE1439" t="s">
        <v>169</v>
      </c>
      <c r="BF1439" t="s">
        <v>12219</v>
      </c>
      <c r="BG1439" t="s">
        <v>1404</v>
      </c>
      <c r="BH1439">
        <v>3</v>
      </c>
      <c r="BI1439">
        <v>3</v>
      </c>
      <c r="BJ1439" s="1">
        <v>45809</v>
      </c>
      <c r="BK1439" s="1">
        <v>46904</v>
      </c>
      <c r="BL1439" s="1">
        <v>45809</v>
      </c>
      <c r="BM1439" s="1">
        <v>46904</v>
      </c>
      <c r="BN1439">
        <v>35</v>
      </c>
      <c r="BO1439">
        <v>0</v>
      </c>
      <c r="BP1439">
        <v>7</v>
      </c>
      <c r="BQ1439">
        <v>7</v>
      </c>
      <c r="BR1439">
        <v>7</v>
      </c>
      <c r="BS1439">
        <v>7</v>
      </c>
      <c r="BT1439">
        <v>7</v>
      </c>
      <c r="BU1439">
        <v>0</v>
      </c>
      <c r="BV1439" t="str">
        <f>"8:00 AM"</f>
        <v>8:00 AM</v>
      </c>
      <c r="BW1439" t="str">
        <f>"5:00 PM"</f>
        <v>5:00 PM</v>
      </c>
      <c r="BX1439" t="s">
        <v>133</v>
      </c>
      <c r="BY1439">
        <v>0</v>
      </c>
      <c r="BZ1439">
        <v>12</v>
      </c>
      <c r="CA1439" t="s">
        <v>115</v>
      </c>
      <c r="CC1439" t="s">
        <v>224</v>
      </c>
      <c r="CD1439" t="s">
        <v>7578</v>
      </c>
      <c r="CF1439" t="s">
        <v>128</v>
      </c>
      <c r="CG1439" t="s">
        <v>120</v>
      </c>
      <c r="CH1439" s="3">
        <v>96950</v>
      </c>
      <c r="CI1439" s="4">
        <v>9.75</v>
      </c>
      <c r="CJ1439" s="4">
        <v>9.75</v>
      </c>
      <c r="CK1439" s="4">
        <v>14.62</v>
      </c>
      <c r="CL1439" s="4">
        <v>14.62</v>
      </c>
      <c r="CM1439" t="s">
        <v>136</v>
      </c>
      <c r="CN1439" t="s">
        <v>191</v>
      </c>
      <c r="CO1439" t="s">
        <v>137</v>
      </c>
      <c r="CQ1439" t="s">
        <v>115</v>
      </c>
      <c r="CR1439" t="s">
        <v>138</v>
      </c>
      <c r="CS1439" t="s">
        <v>139</v>
      </c>
      <c r="CT1439" t="s">
        <v>138</v>
      </c>
      <c r="CU1439" t="s">
        <v>139</v>
      </c>
      <c r="CV1439" t="s">
        <v>138</v>
      </c>
      <c r="CW1439" t="s">
        <v>139</v>
      </c>
      <c r="CX1439" t="s">
        <v>1746</v>
      </c>
      <c r="CY1439" s="10">
        <v>16709891062</v>
      </c>
      <c r="CZ1439" t="s">
        <v>7583</v>
      </c>
      <c r="DA1439" t="s">
        <v>139</v>
      </c>
      <c r="DB1439" t="s">
        <v>138</v>
      </c>
      <c r="DC1439" t="s">
        <v>115</v>
      </c>
      <c r="DD1439" t="s">
        <v>939</v>
      </c>
      <c r="DE1439" t="s">
        <v>7586</v>
      </c>
      <c r="DF1439" t="s">
        <v>4213</v>
      </c>
      <c r="DG1439" t="s">
        <v>7587</v>
      </c>
      <c r="DH1439" t="s">
        <v>7583</v>
      </c>
    </row>
    <row r="1440" spans="1:112" ht="14.45" customHeight="1" x14ac:dyDescent="0.25">
      <c r="A1440" t="s">
        <v>12537</v>
      </c>
      <c r="B1440" t="s">
        <v>248</v>
      </c>
      <c r="C1440" s="1">
        <v>45666</v>
      </c>
      <c r="D1440" s="1">
        <v>45726</v>
      </c>
      <c r="E1440" t="s">
        <v>114</v>
      </c>
      <c r="G1440" t="s">
        <v>115</v>
      </c>
      <c r="H1440" t="s">
        <v>115</v>
      </c>
      <c r="I1440" t="s">
        <v>115</v>
      </c>
      <c r="J1440" t="s">
        <v>8828</v>
      </c>
      <c r="K1440" t="s">
        <v>8829</v>
      </c>
      <c r="L1440" t="s">
        <v>12538</v>
      </c>
      <c r="M1440" t="s">
        <v>4405</v>
      </c>
      <c r="N1440" t="s">
        <v>128</v>
      </c>
      <c r="O1440" t="s">
        <v>120</v>
      </c>
      <c r="P1440" s="3">
        <v>96950</v>
      </c>
      <c r="Q1440" t="s">
        <v>121</v>
      </c>
      <c r="S1440" s="10">
        <v>16702332288</v>
      </c>
      <c r="U1440" t="s">
        <v>8831</v>
      </c>
      <c r="V1440">
        <v>722511</v>
      </c>
      <c r="W1440" t="s">
        <v>123</v>
      </c>
      <c r="Y1440" t="s">
        <v>4407</v>
      </c>
      <c r="Z1440" t="s">
        <v>4408</v>
      </c>
      <c r="AA1440" t="s">
        <v>4409</v>
      </c>
      <c r="AB1440" t="s">
        <v>448</v>
      </c>
      <c r="AC1440" t="s">
        <v>8830</v>
      </c>
      <c r="AD1440" t="s">
        <v>4405</v>
      </c>
      <c r="AE1440" t="s">
        <v>128</v>
      </c>
      <c r="AF1440" t="s">
        <v>120</v>
      </c>
      <c r="AG1440" s="3">
        <v>96950</v>
      </c>
      <c r="AH1440" t="s">
        <v>121</v>
      </c>
      <c r="AJ1440" s="10">
        <v>16702332288</v>
      </c>
      <c r="AL1440" t="s">
        <v>4411</v>
      </c>
      <c r="BD1440" t="str">
        <f>"35-2014.00"</f>
        <v>35-2014.00</v>
      </c>
      <c r="BE1440" t="s">
        <v>221</v>
      </c>
      <c r="BF1440" t="s">
        <v>8832</v>
      </c>
      <c r="BG1440" t="s">
        <v>223</v>
      </c>
      <c r="BH1440">
        <v>3</v>
      </c>
      <c r="BI1440">
        <v>3</v>
      </c>
      <c r="BJ1440" s="1">
        <v>45717</v>
      </c>
      <c r="BK1440" s="1">
        <v>46081</v>
      </c>
      <c r="BL1440" s="1">
        <v>45726</v>
      </c>
      <c r="BM1440" s="1">
        <v>46081</v>
      </c>
      <c r="BN1440">
        <v>35</v>
      </c>
      <c r="BO1440">
        <v>0</v>
      </c>
      <c r="BP1440">
        <v>5</v>
      </c>
      <c r="BQ1440">
        <v>6</v>
      </c>
      <c r="BR1440">
        <v>6</v>
      </c>
      <c r="BS1440">
        <v>6</v>
      </c>
      <c r="BT1440">
        <v>6</v>
      </c>
      <c r="BU1440">
        <v>6</v>
      </c>
      <c r="BV1440" t="str">
        <f>"11:00 AM"</f>
        <v>11:00 AM</v>
      </c>
      <c r="BW1440" t="str">
        <f>"9:00 PM"</f>
        <v>9:00 PM</v>
      </c>
      <c r="BX1440" t="s">
        <v>240</v>
      </c>
      <c r="BY1440">
        <v>0</v>
      </c>
      <c r="BZ1440">
        <v>12</v>
      </c>
      <c r="CA1440" t="s">
        <v>115</v>
      </c>
      <c r="CC1440" t="s">
        <v>12539</v>
      </c>
      <c r="CD1440" t="s">
        <v>12540</v>
      </c>
      <c r="CE1440" t="s">
        <v>4405</v>
      </c>
      <c r="CF1440" t="s">
        <v>128</v>
      </c>
      <c r="CG1440" t="s">
        <v>120</v>
      </c>
      <c r="CH1440" s="3">
        <v>96950</v>
      </c>
      <c r="CI1440" s="4">
        <v>8.83</v>
      </c>
      <c r="CJ1440" s="4">
        <v>8.83</v>
      </c>
      <c r="CK1440" s="4">
        <v>13.25</v>
      </c>
      <c r="CL1440" s="4">
        <v>13.25</v>
      </c>
      <c r="CM1440" t="s">
        <v>136</v>
      </c>
      <c r="CN1440" t="s">
        <v>224</v>
      </c>
      <c r="CO1440" t="s">
        <v>137</v>
      </c>
      <c r="CQ1440" t="s">
        <v>115</v>
      </c>
      <c r="CR1440" t="s">
        <v>138</v>
      </c>
      <c r="CS1440" t="s">
        <v>139</v>
      </c>
      <c r="CT1440" t="s">
        <v>138</v>
      </c>
      <c r="CU1440" t="s">
        <v>139</v>
      </c>
      <c r="CV1440" t="s">
        <v>138</v>
      </c>
      <c r="CW1440" t="s">
        <v>139</v>
      </c>
      <c r="CX1440" t="s">
        <v>8835</v>
      </c>
      <c r="CY1440" s="10">
        <v>16702332288</v>
      </c>
      <c r="CZ1440" t="s">
        <v>4411</v>
      </c>
      <c r="DA1440" t="s">
        <v>139</v>
      </c>
      <c r="DB1440" t="s">
        <v>138</v>
      </c>
      <c r="DC1440" t="s">
        <v>115</v>
      </c>
    </row>
    <row r="1441" spans="1:112" ht="14.45" customHeight="1" x14ac:dyDescent="0.25">
      <c r="A1441" t="s">
        <v>12795</v>
      </c>
      <c r="B1441" t="s">
        <v>158</v>
      </c>
      <c r="C1441" s="1">
        <v>45694</v>
      </c>
      <c r="D1441" s="1">
        <v>45726</v>
      </c>
      <c r="E1441" t="s">
        <v>114</v>
      </c>
      <c r="G1441" t="s">
        <v>115</v>
      </c>
      <c r="H1441" t="s">
        <v>115</v>
      </c>
      <c r="I1441" t="s">
        <v>115</v>
      </c>
      <c r="J1441" t="s">
        <v>194</v>
      </c>
      <c r="K1441" t="s">
        <v>139</v>
      </c>
      <c r="L1441" t="s">
        <v>195</v>
      </c>
      <c r="M1441" t="s">
        <v>196</v>
      </c>
      <c r="N1441" t="s">
        <v>119</v>
      </c>
      <c r="O1441" t="s">
        <v>120</v>
      </c>
      <c r="P1441" s="3">
        <v>96950</v>
      </c>
      <c r="Q1441" t="s">
        <v>121</v>
      </c>
      <c r="R1441" t="s">
        <v>139</v>
      </c>
      <c r="S1441" s="10">
        <v>16702346560</v>
      </c>
      <c r="U1441" t="s">
        <v>197</v>
      </c>
      <c r="V1441">
        <v>238220</v>
      </c>
      <c r="W1441" t="s">
        <v>123</v>
      </c>
      <c r="Y1441" t="s">
        <v>198</v>
      </c>
      <c r="Z1441" t="s">
        <v>199</v>
      </c>
      <c r="AA1441" t="s">
        <v>200</v>
      </c>
      <c r="AB1441" t="s">
        <v>201</v>
      </c>
      <c r="AC1441" t="s">
        <v>195</v>
      </c>
      <c r="AD1441" t="s">
        <v>196</v>
      </c>
      <c r="AE1441" t="s">
        <v>119</v>
      </c>
      <c r="AF1441" t="s">
        <v>120</v>
      </c>
      <c r="AG1441" s="3">
        <v>96950</v>
      </c>
      <c r="AH1441" t="s">
        <v>121</v>
      </c>
      <c r="AJ1441" s="10">
        <v>16702346560</v>
      </c>
      <c r="AL1441" t="s">
        <v>202</v>
      </c>
      <c r="BD1441" t="str">
        <f>"49-9021.00"</f>
        <v>49-9021.00</v>
      </c>
      <c r="BE1441" t="s">
        <v>203</v>
      </c>
      <c r="BF1441" t="s">
        <v>204</v>
      </c>
      <c r="BG1441" t="s">
        <v>205</v>
      </c>
      <c r="BH1441">
        <v>1</v>
      </c>
      <c r="BJ1441" s="1">
        <v>45809</v>
      </c>
      <c r="BK1441" s="1">
        <v>46173</v>
      </c>
      <c r="BN1441">
        <v>44</v>
      </c>
      <c r="BO1441">
        <v>0</v>
      </c>
      <c r="BP1441">
        <v>8</v>
      </c>
      <c r="BQ1441">
        <v>8</v>
      </c>
      <c r="BR1441">
        <v>8</v>
      </c>
      <c r="BS1441">
        <v>8</v>
      </c>
      <c r="BT1441">
        <v>8</v>
      </c>
      <c r="BU1441">
        <v>4</v>
      </c>
      <c r="BV1441" t="str">
        <f>"8:00 AM"</f>
        <v>8:00 AM</v>
      </c>
      <c r="BW1441" t="str">
        <f>"5:00 PM"</f>
        <v>5:00 PM</v>
      </c>
      <c r="BX1441" t="s">
        <v>133</v>
      </c>
      <c r="BY1441">
        <v>0</v>
      </c>
      <c r="BZ1441">
        <v>24</v>
      </c>
      <c r="CA1441" t="s">
        <v>115</v>
      </c>
      <c r="CC1441" t="s">
        <v>206</v>
      </c>
      <c r="CD1441" t="s">
        <v>195</v>
      </c>
      <c r="CE1441" t="s">
        <v>196</v>
      </c>
      <c r="CF1441" t="s">
        <v>119</v>
      </c>
      <c r="CG1441" t="s">
        <v>120</v>
      </c>
      <c r="CH1441" s="3">
        <v>96950</v>
      </c>
      <c r="CI1441" s="4">
        <v>2400</v>
      </c>
      <c r="CJ1441" s="4">
        <v>3200</v>
      </c>
      <c r="CK1441" s="4">
        <v>0</v>
      </c>
      <c r="CL1441" s="4">
        <v>0</v>
      </c>
      <c r="CM1441" t="s">
        <v>609</v>
      </c>
      <c r="CO1441" t="s">
        <v>137</v>
      </c>
      <c r="CQ1441" t="s">
        <v>138</v>
      </c>
      <c r="CR1441" t="s">
        <v>138</v>
      </c>
      <c r="CS1441" t="s">
        <v>138</v>
      </c>
      <c r="CT1441" t="s">
        <v>139</v>
      </c>
      <c r="CU1441" t="s">
        <v>139</v>
      </c>
      <c r="CV1441" t="s">
        <v>138</v>
      </c>
      <c r="CW1441" t="s">
        <v>138</v>
      </c>
      <c r="CX1441" t="s">
        <v>207</v>
      </c>
      <c r="CY1441" s="10">
        <v>16702346560</v>
      </c>
      <c r="CZ1441" t="s">
        <v>202</v>
      </c>
      <c r="DA1441" t="s">
        <v>208</v>
      </c>
      <c r="DB1441" t="s">
        <v>138</v>
      </c>
      <c r="DC1441" t="s">
        <v>115</v>
      </c>
    </row>
    <row r="1442" spans="1:112" ht="14.45" customHeight="1" x14ac:dyDescent="0.25">
      <c r="A1442" t="s">
        <v>1420</v>
      </c>
      <c r="B1442" t="s">
        <v>248</v>
      </c>
      <c r="C1442" s="1">
        <v>45660</v>
      </c>
      <c r="D1442" s="1">
        <v>45727</v>
      </c>
      <c r="E1442" t="s">
        <v>114</v>
      </c>
      <c r="G1442" t="s">
        <v>115</v>
      </c>
      <c r="H1442" t="s">
        <v>115</v>
      </c>
      <c r="I1442" t="s">
        <v>115</v>
      </c>
      <c r="J1442" t="s">
        <v>1421</v>
      </c>
      <c r="K1442" t="s">
        <v>1422</v>
      </c>
      <c r="L1442" t="s">
        <v>1423</v>
      </c>
      <c r="M1442" t="s">
        <v>1424</v>
      </c>
      <c r="N1442" t="s">
        <v>128</v>
      </c>
      <c r="O1442" t="s">
        <v>120</v>
      </c>
      <c r="P1442" s="3">
        <v>96950</v>
      </c>
      <c r="Q1442" t="s">
        <v>121</v>
      </c>
      <c r="S1442" s="10">
        <v>16707836408</v>
      </c>
      <c r="U1442" t="s">
        <v>1425</v>
      </c>
      <c r="V1442">
        <v>561320</v>
      </c>
      <c r="W1442" t="s">
        <v>532</v>
      </c>
      <c r="X1442" t="s">
        <v>138</v>
      </c>
      <c r="Y1442" t="s">
        <v>1426</v>
      </c>
      <c r="Z1442" t="s">
        <v>1427</v>
      </c>
      <c r="AA1442" t="s">
        <v>1428</v>
      </c>
      <c r="AB1442" t="s">
        <v>1191</v>
      </c>
      <c r="AC1442" t="s">
        <v>1423</v>
      </c>
      <c r="AD1442" t="s">
        <v>1424</v>
      </c>
      <c r="AE1442" t="s">
        <v>128</v>
      </c>
      <c r="AF1442" t="s">
        <v>120</v>
      </c>
      <c r="AG1442" s="3">
        <v>96950</v>
      </c>
      <c r="AH1442" t="s">
        <v>121</v>
      </c>
      <c r="AJ1442" s="10">
        <v>16707836408</v>
      </c>
      <c r="AL1442" t="s">
        <v>1429</v>
      </c>
      <c r="BD1442" t="str">
        <f>"37-2011.00"</f>
        <v>37-2011.00</v>
      </c>
      <c r="BE1442" t="s">
        <v>1133</v>
      </c>
      <c r="BF1442" t="s">
        <v>1430</v>
      </c>
      <c r="BG1442" t="s">
        <v>1431</v>
      </c>
      <c r="BH1442">
        <v>3</v>
      </c>
      <c r="BI1442">
        <v>3</v>
      </c>
      <c r="BJ1442" s="1">
        <v>45767</v>
      </c>
      <c r="BK1442" s="1">
        <v>46131</v>
      </c>
      <c r="BL1442" s="1">
        <v>45767</v>
      </c>
      <c r="BM1442" s="1">
        <v>46131</v>
      </c>
      <c r="BN1442">
        <v>40</v>
      </c>
      <c r="BO1442">
        <v>0</v>
      </c>
      <c r="BP1442">
        <v>8</v>
      </c>
      <c r="BQ1442">
        <v>8</v>
      </c>
      <c r="BR1442">
        <v>8</v>
      </c>
      <c r="BS1442">
        <v>8</v>
      </c>
      <c r="BT1442">
        <v>8</v>
      </c>
      <c r="BU1442">
        <v>0</v>
      </c>
      <c r="BV1442" t="str">
        <f>"8:00 AM"</f>
        <v>8:00 AM</v>
      </c>
      <c r="BW1442" t="str">
        <f>"5:00 PM"</f>
        <v>5:00 PM</v>
      </c>
      <c r="BX1442" t="s">
        <v>240</v>
      </c>
      <c r="BY1442">
        <v>0</v>
      </c>
      <c r="BZ1442">
        <v>12</v>
      </c>
      <c r="CA1442" t="s">
        <v>115</v>
      </c>
      <c r="CC1442" t="s">
        <v>240</v>
      </c>
      <c r="CD1442" t="s">
        <v>1423</v>
      </c>
      <c r="CE1442" t="s">
        <v>1424</v>
      </c>
      <c r="CF1442" t="s">
        <v>128</v>
      </c>
      <c r="CG1442" t="s">
        <v>120</v>
      </c>
      <c r="CH1442" s="3">
        <v>96950</v>
      </c>
      <c r="CI1442" s="4">
        <v>8.2899999999999991</v>
      </c>
      <c r="CJ1442" s="4">
        <v>8.2899999999999991</v>
      </c>
      <c r="CK1442" s="4">
        <v>12.44</v>
      </c>
      <c r="CL1442" s="4">
        <v>12.44</v>
      </c>
      <c r="CM1442" t="s">
        <v>136</v>
      </c>
      <c r="CN1442" t="s">
        <v>224</v>
      </c>
      <c r="CO1442" t="s">
        <v>137</v>
      </c>
      <c r="CQ1442" t="s">
        <v>115</v>
      </c>
      <c r="CR1442" t="s">
        <v>138</v>
      </c>
      <c r="CS1442" t="s">
        <v>139</v>
      </c>
      <c r="CT1442" t="s">
        <v>138</v>
      </c>
      <c r="CU1442" t="s">
        <v>139</v>
      </c>
      <c r="CV1442" t="s">
        <v>138</v>
      </c>
      <c r="CW1442" t="s">
        <v>139</v>
      </c>
      <c r="CX1442" t="s">
        <v>1432</v>
      </c>
      <c r="CY1442" s="10">
        <v>16707836408</v>
      </c>
      <c r="CZ1442" t="s">
        <v>1429</v>
      </c>
      <c r="DA1442" t="s">
        <v>139</v>
      </c>
      <c r="DB1442" t="s">
        <v>138</v>
      </c>
      <c r="DC1442" t="s">
        <v>138</v>
      </c>
      <c r="DD1442" t="s">
        <v>1426</v>
      </c>
      <c r="DE1442" t="s">
        <v>1427</v>
      </c>
      <c r="DF1442" t="s">
        <v>1433</v>
      </c>
      <c r="DG1442" t="s">
        <v>1434</v>
      </c>
      <c r="DH1442" t="s">
        <v>1429</v>
      </c>
    </row>
    <row r="1443" spans="1:112" ht="14.45" customHeight="1" x14ac:dyDescent="0.25">
      <c r="A1443" t="s">
        <v>5641</v>
      </c>
      <c r="B1443" t="s">
        <v>142</v>
      </c>
      <c r="C1443" s="1">
        <v>45720</v>
      </c>
      <c r="D1443" s="1">
        <v>45727</v>
      </c>
      <c r="E1443" t="s">
        <v>114</v>
      </c>
      <c r="G1443" t="s">
        <v>138</v>
      </c>
      <c r="H1443" t="s">
        <v>138</v>
      </c>
      <c r="I1443" t="s">
        <v>115</v>
      </c>
      <c r="J1443" t="s">
        <v>5642</v>
      </c>
      <c r="L1443" t="s">
        <v>1848</v>
      </c>
      <c r="M1443" t="s">
        <v>5643</v>
      </c>
      <c r="N1443" t="s">
        <v>128</v>
      </c>
      <c r="O1443" t="s">
        <v>120</v>
      </c>
      <c r="P1443" s="3">
        <v>96950</v>
      </c>
      <c r="Q1443" t="s">
        <v>121</v>
      </c>
      <c r="S1443" s="10">
        <v>16702874740</v>
      </c>
      <c r="U1443" t="s">
        <v>5644</v>
      </c>
      <c r="V1443">
        <v>333111</v>
      </c>
      <c r="W1443" t="s">
        <v>123</v>
      </c>
      <c r="Y1443" t="s">
        <v>3444</v>
      </c>
      <c r="Z1443" t="s">
        <v>3445</v>
      </c>
      <c r="AA1443" t="s">
        <v>1741</v>
      </c>
      <c r="AB1443" t="s">
        <v>908</v>
      </c>
      <c r="AC1443" t="s">
        <v>614</v>
      </c>
      <c r="AD1443" t="s">
        <v>5645</v>
      </c>
      <c r="AE1443" t="s">
        <v>128</v>
      </c>
      <c r="AF1443" t="s">
        <v>120</v>
      </c>
      <c r="AG1443" s="3">
        <v>96950</v>
      </c>
      <c r="AH1443" t="s">
        <v>121</v>
      </c>
      <c r="AJ1443" s="10">
        <v>16702337770</v>
      </c>
      <c r="AL1443" t="s">
        <v>620</v>
      </c>
      <c r="BD1443" t="str">
        <f>"49-9071.00"</f>
        <v>49-9071.00</v>
      </c>
      <c r="BE1443" t="s">
        <v>169</v>
      </c>
      <c r="BF1443" t="s">
        <v>5646</v>
      </c>
      <c r="BG1443" t="s">
        <v>661</v>
      </c>
      <c r="BH1443">
        <v>4</v>
      </c>
      <c r="BJ1443" s="1">
        <v>45931</v>
      </c>
      <c r="BK1443" s="1">
        <v>47026</v>
      </c>
      <c r="BN1443">
        <v>40</v>
      </c>
      <c r="BO1443">
        <v>0</v>
      </c>
      <c r="BP1443">
        <v>8</v>
      </c>
      <c r="BQ1443">
        <v>8</v>
      </c>
      <c r="BR1443">
        <v>8</v>
      </c>
      <c r="BS1443">
        <v>8</v>
      </c>
      <c r="BT1443">
        <v>8</v>
      </c>
      <c r="BU1443">
        <v>0</v>
      </c>
      <c r="BV1443" t="str">
        <f>"8:00 AM"</f>
        <v>8:00 AM</v>
      </c>
      <c r="BW1443" t="str">
        <f>"5:00 PM"</f>
        <v>5:00 PM</v>
      </c>
      <c r="BX1443" t="s">
        <v>240</v>
      </c>
      <c r="BY1443">
        <v>0</v>
      </c>
      <c r="BZ1443">
        <v>12</v>
      </c>
      <c r="CA1443" t="s">
        <v>115</v>
      </c>
      <c r="CC1443" t="s">
        <v>5647</v>
      </c>
      <c r="CD1443" t="s">
        <v>5645</v>
      </c>
      <c r="CE1443" t="s">
        <v>614</v>
      </c>
      <c r="CF1443" t="s">
        <v>128</v>
      </c>
      <c r="CG1443" t="s">
        <v>120</v>
      </c>
      <c r="CH1443" s="3">
        <v>96950</v>
      </c>
      <c r="CI1443" s="4">
        <v>9.75</v>
      </c>
      <c r="CJ1443" s="4">
        <v>9.75</v>
      </c>
      <c r="CK1443" s="4">
        <v>14.62</v>
      </c>
      <c r="CL1443" s="4">
        <v>14.62</v>
      </c>
      <c r="CM1443" t="s">
        <v>136</v>
      </c>
      <c r="CN1443" t="s">
        <v>624</v>
      </c>
      <c r="CO1443" t="s">
        <v>137</v>
      </c>
      <c r="CQ1443" t="s">
        <v>115</v>
      </c>
      <c r="CR1443" t="s">
        <v>138</v>
      </c>
      <c r="CS1443" t="s">
        <v>138</v>
      </c>
      <c r="CT1443" t="s">
        <v>138</v>
      </c>
      <c r="CU1443" t="s">
        <v>139</v>
      </c>
      <c r="CV1443" t="s">
        <v>138</v>
      </c>
      <c r="CW1443" t="s">
        <v>139</v>
      </c>
      <c r="CX1443" t="s">
        <v>5648</v>
      </c>
      <c r="CY1443" s="10">
        <v>16707837461</v>
      </c>
      <c r="CZ1443" t="s">
        <v>3278</v>
      </c>
      <c r="DA1443" t="s">
        <v>3284</v>
      </c>
      <c r="DB1443" t="s">
        <v>138</v>
      </c>
      <c r="DC1443" t="s">
        <v>115</v>
      </c>
    </row>
    <row r="1444" spans="1:112" ht="14.45" customHeight="1" x14ac:dyDescent="0.25">
      <c r="A1444" t="s">
        <v>10516</v>
      </c>
      <c r="B1444" t="s">
        <v>158</v>
      </c>
      <c r="C1444" s="1">
        <v>45692</v>
      </c>
      <c r="D1444" s="1">
        <v>45727</v>
      </c>
      <c r="E1444" t="s">
        <v>114</v>
      </c>
      <c r="G1444" t="s">
        <v>115</v>
      </c>
      <c r="H1444" t="s">
        <v>115</v>
      </c>
      <c r="I1444" t="s">
        <v>115</v>
      </c>
      <c r="J1444" t="s">
        <v>318</v>
      </c>
      <c r="K1444" t="s">
        <v>319</v>
      </c>
      <c r="L1444" t="s">
        <v>320</v>
      </c>
      <c r="M1444" t="s">
        <v>321</v>
      </c>
      <c r="N1444" t="s">
        <v>128</v>
      </c>
      <c r="O1444" t="s">
        <v>120</v>
      </c>
      <c r="P1444" s="3">
        <v>96950</v>
      </c>
      <c r="Q1444" t="s">
        <v>121</v>
      </c>
      <c r="S1444" s="10">
        <v>16702336927</v>
      </c>
      <c r="U1444" t="s">
        <v>10514</v>
      </c>
      <c r="V1444">
        <v>561320</v>
      </c>
      <c r="W1444" t="s">
        <v>123</v>
      </c>
      <c r="Y1444" t="s">
        <v>323</v>
      </c>
      <c r="Z1444" t="s">
        <v>324</v>
      </c>
      <c r="AA1444" t="s">
        <v>325</v>
      </c>
      <c r="AB1444" t="s">
        <v>126</v>
      </c>
      <c r="AC1444" t="s">
        <v>320</v>
      </c>
      <c r="AD1444" t="s">
        <v>321</v>
      </c>
      <c r="AE1444" t="s">
        <v>128</v>
      </c>
      <c r="AF1444" t="s">
        <v>120</v>
      </c>
      <c r="AG1444" s="3">
        <v>96950</v>
      </c>
      <c r="AH1444" t="s">
        <v>121</v>
      </c>
      <c r="AJ1444" s="10">
        <v>16702336927</v>
      </c>
      <c r="AL1444" t="s">
        <v>326</v>
      </c>
      <c r="BD1444" t="str">
        <f>"37-2011.00"</f>
        <v>37-2011.00</v>
      </c>
      <c r="BE1444" t="s">
        <v>1133</v>
      </c>
      <c r="BF1444" t="s">
        <v>3923</v>
      </c>
      <c r="BG1444" t="s">
        <v>3622</v>
      </c>
      <c r="BH1444">
        <v>20</v>
      </c>
      <c r="BJ1444" s="1">
        <v>45809</v>
      </c>
      <c r="BK1444" s="1">
        <v>46173</v>
      </c>
      <c r="BN1444">
        <v>35</v>
      </c>
      <c r="BO1444">
        <v>0</v>
      </c>
      <c r="BP1444">
        <v>7</v>
      </c>
      <c r="BQ1444">
        <v>7</v>
      </c>
      <c r="BR1444">
        <v>7</v>
      </c>
      <c r="BS1444">
        <v>7</v>
      </c>
      <c r="BT1444">
        <v>7</v>
      </c>
      <c r="BU1444">
        <v>0</v>
      </c>
      <c r="BV1444" t="str">
        <f>"7:30 AM"</f>
        <v>7:30 AM</v>
      </c>
      <c r="BW1444" t="str">
        <f>"4:30 PM"</f>
        <v>4:30 PM</v>
      </c>
      <c r="BX1444" t="s">
        <v>240</v>
      </c>
      <c r="BY1444">
        <v>0</v>
      </c>
      <c r="BZ1444">
        <v>12</v>
      </c>
      <c r="CA1444" t="s">
        <v>115</v>
      </c>
      <c r="CC1444" s="2" t="s">
        <v>10517</v>
      </c>
      <c r="CD1444" t="s">
        <v>3925</v>
      </c>
      <c r="CF1444" t="s">
        <v>128</v>
      </c>
      <c r="CG1444" t="s">
        <v>120</v>
      </c>
      <c r="CH1444" s="3">
        <v>96950</v>
      </c>
      <c r="CI1444" s="4">
        <v>8.2899999999999991</v>
      </c>
      <c r="CJ1444" s="4">
        <v>8.2899999999999991</v>
      </c>
      <c r="CK1444" s="4">
        <v>12.44</v>
      </c>
      <c r="CL1444" s="4">
        <v>12.44</v>
      </c>
      <c r="CM1444" t="s">
        <v>136</v>
      </c>
      <c r="CN1444" t="s">
        <v>139</v>
      </c>
      <c r="CO1444" t="s">
        <v>137</v>
      </c>
      <c r="CQ1444" t="s">
        <v>115</v>
      </c>
      <c r="CR1444" t="s">
        <v>138</v>
      </c>
      <c r="CS1444" t="s">
        <v>139</v>
      </c>
      <c r="CT1444" t="s">
        <v>138</v>
      </c>
      <c r="CU1444" t="s">
        <v>139</v>
      </c>
      <c r="CV1444" t="s">
        <v>138</v>
      </c>
      <c r="CW1444" t="s">
        <v>139</v>
      </c>
      <c r="CX1444" t="s">
        <v>1413</v>
      </c>
      <c r="CY1444" s="10">
        <v>16702336927</v>
      </c>
      <c r="CZ1444" t="s">
        <v>326</v>
      </c>
      <c r="DA1444" t="s">
        <v>139</v>
      </c>
      <c r="DB1444" t="s">
        <v>138</v>
      </c>
      <c r="DC1444" t="s">
        <v>115</v>
      </c>
    </row>
    <row r="1445" spans="1:112" ht="14.45" customHeight="1" x14ac:dyDescent="0.25">
      <c r="A1445" t="s">
        <v>11733</v>
      </c>
      <c r="B1445" t="s">
        <v>158</v>
      </c>
      <c r="C1445" s="1">
        <v>45690</v>
      </c>
      <c r="D1445" s="1">
        <v>45727</v>
      </c>
      <c r="E1445" t="s">
        <v>210</v>
      </c>
      <c r="F1445" s="1">
        <v>45868</v>
      </c>
      <c r="G1445" t="s">
        <v>115</v>
      </c>
      <c r="H1445" t="s">
        <v>115</v>
      </c>
      <c r="I1445" t="s">
        <v>115</v>
      </c>
      <c r="J1445" t="s">
        <v>3954</v>
      </c>
      <c r="K1445" t="s">
        <v>11734</v>
      </c>
      <c r="L1445" t="s">
        <v>4572</v>
      </c>
      <c r="M1445" t="s">
        <v>3957</v>
      </c>
      <c r="N1445" t="s">
        <v>119</v>
      </c>
      <c r="O1445" t="s">
        <v>120</v>
      </c>
      <c r="P1445" s="3">
        <v>96950</v>
      </c>
      <c r="Q1445" t="s">
        <v>121</v>
      </c>
      <c r="S1445" s="10">
        <v>16702353313</v>
      </c>
      <c r="U1445" t="s">
        <v>3958</v>
      </c>
      <c r="V1445">
        <v>722511</v>
      </c>
      <c r="W1445" t="s">
        <v>123</v>
      </c>
      <c r="Y1445" t="s">
        <v>716</v>
      </c>
      <c r="Z1445" t="s">
        <v>3959</v>
      </c>
      <c r="AB1445" t="s">
        <v>398</v>
      </c>
      <c r="AC1445" t="s">
        <v>4572</v>
      </c>
      <c r="AD1445" t="s">
        <v>3957</v>
      </c>
      <c r="AE1445" t="s">
        <v>119</v>
      </c>
      <c r="AF1445" t="s">
        <v>120</v>
      </c>
      <c r="AG1445" s="3">
        <v>96950</v>
      </c>
      <c r="AH1445" t="s">
        <v>121</v>
      </c>
      <c r="AJ1445" s="10">
        <v>16702353313</v>
      </c>
      <c r="AL1445" t="s">
        <v>2609</v>
      </c>
      <c r="BD1445" t="str">
        <f>"35-3031.00"</f>
        <v>35-3031.00</v>
      </c>
      <c r="BE1445" t="s">
        <v>1980</v>
      </c>
      <c r="BF1445" t="s">
        <v>11735</v>
      </c>
      <c r="BG1445" t="s">
        <v>11736</v>
      </c>
      <c r="BH1445">
        <v>3</v>
      </c>
      <c r="BJ1445" s="1">
        <v>45870</v>
      </c>
      <c r="BK1445" s="1">
        <v>46234</v>
      </c>
      <c r="BN1445">
        <v>36</v>
      </c>
      <c r="BO1445">
        <v>6</v>
      </c>
      <c r="BP1445">
        <v>6</v>
      </c>
      <c r="BQ1445">
        <v>6</v>
      </c>
      <c r="BR1445">
        <v>0</v>
      </c>
      <c r="BS1445">
        <v>6</v>
      </c>
      <c r="BT1445">
        <v>6</v>
      </c>
      <c r="BU1445">
        <v>6</v>
      </c>
      <c r="BV1445" t="str">
        <f>"7:00 AM"</f>
        <v>7:00 AM</v>
      </c>
      <c r="BW1445" t="str">
        <f>"9:00 PM"</f>
        <v>9:00 PM</v>
      </c>
      <c r="BX1445" t="s">
        <v>240</v>
      </c>
      <c r="BY1445">
        <v>0</v>
      </c>
      <c r="BZ1445">
        <v>3</v>
      </c>
      <c r="CA1445" t="s">
        <v>115</v>
      </c>
      <c r="CC1445" t="s">
        <v>11737</v>
      </c>
      <c r="CD1445" t="s">
        <v>3964</v>
      </c>
      <c r="CE1445" t="s">
        <v>2861</v>
      </c>
      <c r="CF1445" t="s">
        <v>119</v>
      </c>
      <c r="CG1445" t="s">
        <v>120</v>
      </c>
      <c r="CH1445" s="3">
        <v>96950</v>
      </c>
      <c r="CI1445" s="4">
        <v>8.0399999999999991</v>
      </c>
      <c r="CJ1445" s="4">
        <v>8.0399999999999991</v>
      </c>
      <c r="CK1445" s="4">
        <v>0</v>
      </c>
      <c r="CL1445" s="4">
        <v>0</v>
      </c>
      <c r="CM1445" t="s">
        <v>136</v>
      </c>
      <c r="CN1445" t="s">
        <v>240</v>
      </c>
      <c r="CO1445" t="s">
        <v>6979</v>
      </c>
      <c r="CQ1445" t="s">
        <v>115</v>
      </c>
      <c r="CR1445" t="s">
        <v>138</v>
      </c>
      <c r="CS1445" t="s">
        <v>139</v>
      </c>
      <c r="CT1445" t="s">
        <v>139</v>
      </c>
      <c r="CU1445" t="s">
        <v>139</v>
      </c>
      <c r="CV1445" t="s">
        <v>138</v>
      </c>
      <c r="CW1445" t="s">
        <v>139</v>
      </c>
      <c r="CX1445" t="s">
        <v>240</v>
      </c>
      <c r="CY1445" s="10">
        <v>16702353313</v>
      </c>
      <c r="CZ1445" t="s">
        <v>2609</v>
      </c>
      <c r="DA1445" t="s">
        <v>139</v>
      </c>
      <c r="DB1445" t="s">
        <v>138</v>
      </c>
      <c r="DC1445" t="s">
        <v>115</v>
      </c>
    </row>
    <row r="1446" spans="1:112" ht="14.45" customHeight="1" x14ac:dyDescent="0.25">
      <c r="A1446" t="s">
        <v>13171</v>
      </c>
      <c r="B1446" t="s">
        <v>248</v>
      </c>
      <c r="C1446" s="1">
        <v>45683</v>
      </c>
      <c r="D1446" s="1">
        <v>45727</v>
      </c>
      <c r="E1446" t="s">
        <v>114</v>
      </c>
      <c r="G1446" t="s">
        <v>115</v>
      </c>
      <c r="H1446" t="s">
        <v>115</v>
      </c>
      <c r="I1446" t="s">
        <v>115</v>
      </c>
      <c r="J1446" t="s">
        <v>9438</v>
      </c>
      <c r="K1446" t="s">
        <v>7848</v>
      </c>
      <c r="L1446" t="s">
        <v>7849</v>
      </c>
      <c r="M1446" t="s">
        <v>7850</v>
      </c>
      <c r="N1446" t="s">
        <v>119</v>
      </c>
      <c r="O1446" t="s">
        <v>120</v>
      </c>
      <c r="P1446" s="3">
        <v>96950</v>
      </c>
      <c r="Q1446" t="s">
        <v>121</v>
      </c>
      <c r="S1446" s="10">
        <v>16703221690</v>
      </c>
      <c r="T1446">
        <v>408</v>
      </c>
      <c r="U1446" t="s">
        <v>7851</v>
      </c>
      <c r="V1446">
        <v>488510</v>
      </c>
      <c r="W1446" t="s">
        <v>123</v>
      </c>
      <c r="Y1446" t="s">
        <v>819</v>
      </c>
      <c r="Z1446" t="s">
        <v>9439</v>
      </c>
      <c r="AA1446" t="s">
        <v>7853</v>
      </c>
      <c r="AB1446" t="s">
        <v>235</v>
      </c>
      <c r="AC1446" t="s">
        <v>7849</v>
      </c>
      <c r="AD1446" t="s">
        <v>7850</v>
      </c>
      <c r="AE1446" t="s">
        <v>119</v>
      </c>
      <c r="AF1446" t="s">
        <v>120</v>
      </c>
      <c r="AG1446" s="3">
        <v>96950</v>
      </c>
      <c r="AH1446" t="s">
        <v>121</v>
      </c>
      <c r="AJ1446" s="10">
        <v>16703221690</v>
      </c>
      <c r="AK1446">
        <v>408</v>
      </c>
      <c r="AL1446" t="s">
        <v>7854</v>
      </c>
      <c r="BD1446" t="str">
        <f>"49-3031.00"</f>
        <v>49-3031.00</v>
      </c>
      <c r="BE1446" t="s">
        <v>1260</v>
      </c>
      <c r="BF1446" t="s">
        <v>13172</v>
      </c>
      <c r="BG1446" t="s">
        <v>4670</v>
      </c>
      <c r="BH1446">
        <v>2</v>
      </c>
      <c r="BI1446">
        <v>2</v>
      </c>
      <c r="BJ1446" s="1">
        <v>45778</v>
      </c>
      <c r="BK1446" s="1">
        <v>46142</v>
      </c>
      <c r="BL1446" s="1">
        <v>45778</v>
      </c>
      <c r="BM1446" s="1">
        <v>46142</v>
      </c>
      <c r="BN1446">
        <v>35</v>
      </c>
      <c r="BO1446">
        <v>0</v>
      </c>
      <c r="BP1446">
        <v>7</v>
      </c>
      <c r="BQ1446">
        <v>7</v>
      </c>
      <c r="BR1446">
        <v>7</v>
      </c>
      <c r="BS1446">
        <v>7</v>
      </c>
      <c r="BT1446">
        <v>7</v>
      </c>
      <c r="BU1446">
        <v>0</v>
      </c>
      <c r="BV1446" t="str">
        <f>"8:00 AM"</f>
        <v>8:00 AM</v>
      </c>
      <c r="BW1446" t="str">
        <f>"5:00 PM"</f>
        <v>5:00 PM</v>
      </c>
      <c r="BX1446" t="s">
        <v>133</v>
      </c>
      <c r="BY1446">
        <v>0</v>
      </c>
      <c r="BZ1446">
        <v>12</v>
      </c>
      <c r="CA1446" t="s">
        <v>115</v>
      </c>
      <c r="CC1446" t="s">
        <v>13173</v>
      </c>
      <c r="CD1446" t="s">
        <v>7849</v>
      </c>
      <c r="CE1446" t="s">
        <v>7850</v>
      </c>
      <c r="CF1446" t="s">
        <v>119</v>
      </c>
      <c r="CG1446" t="s">
        <v>120</v>
      </c>
      <c r="CH1446" s="3">
        <v>96950</v>
      </c>
      <c r="CI1446" s="4">
        <v>11.85</v>
      </c>
      <c r="CJ1446" s="4">
        <v>11.85</v>
      </c>
      <c r="CK1446" s="4">
        <v>17.78</v>
      </c>
      <c r="CL1446" s="4">
        <v>17.78</v>
      </c>
      <c r="CM1446" t="s">
        <v>136</v>
      </c>
      <c r="CN1446" t="s">
        <v>506</v>
      </c>
      <c r="CO1446" t="s">
        <v>137</v>
      </c>
      <c r="CQ1446" t="s">
        <v>115</v>
      </c>
      <c r="CR1446" t="s">
        <v>138</v>
      </c>
      <c r="CS1446" t="s">
        <v>139</v>
      </c>
      <c r="CT1446" t="s">
        <v>138</v>
      </c>
      <c r="CU1446" t="s">
        <v>138</v>
      </c>
      <c r="CV1446" t="s">
        <v>138</v>
      </c>
      <c r="CW1446" t="s">
        <v>139</v>
      </c>
      <c r="CX1446" t="s">
        <v>611</v>
      </c>
      <c r="CY1446" s="10">
        <v>16703221690</v>
      </c>
      <c r="CZ1446" t="s">
        <v>7854</v>
      </c>
      <c r="DA1446" t="s">
        <v>246</v>
      </c>
      <c r="DB1446" t="s">
        <v>138</v>
      </c>
      <c r="DC1446" t="s">
        <v>115</v>
      </c>
    </row>
    <row r="1447" spans="1:112" ht="14.45" customHeight="1" x14ac:dyDescent="0.25">
      <c r="A1447" t="s">
        <v>7938</v>
      </c>
      <c r="B1447" t="s">
        <v>248</v>
      </c>
      <c r="C1447" s="1">
        <v>45665</v>
      </c>
      <c r="D1447" s="1">
        <v>45728</v>
      </c>
      <c r="E1447" t="s">
        <v>114</v>
      </c>
      <c r="G1447" t="s">
        <v>138</v>
      </c>
      <c r="H1447" t="s">
        <v>115</v>
      </c>
      <c r="I1447" t="s">
        <v>115</v>
      </c>
      <c r="J1447" t="s">
        <v>1561</v>
      </c>
      <c r="L1447" t="s">
        <v>1562</v>
      </c>
      <c r="M1447" t="s">
        <v>1563</v>
      </c>
      <c r="N1447" t="s">
        <v>128</v>
      </c>
      <c r="O1447" t="s">
        <v>120</v>
      </c>
      <c r="P1447" s="3">
        <v>96950</v>
      </c>
      <c r="Q1447" t="s">
        <v>121</v>
      </c>
      <c r="S1447" s="10">
        <v>16703229240</v>
      </c>
      <c r="U1447" t="s">
        <v>1564</v>
      </c>
      <c r="V1447">
        <v>488320</v>
      </c>
      <c r="W1447" t="s">
        <v>123</v>
      </c>
      <c r="Y1447" t="s">
        <v>1565</v>
      </c>
      <c r="Z1447" t="s">
        <v>1097</v>
      </c>
      <c r="AA1447" t="s">
        <v>489</v>
      </c>
      <c r="AB1447" t="s">
        <v>516</v>
      </c>
      <c r="AC1447" t="s">
        <v>1566</v>
      </c>
      <c r="AD1447" t="s">
        <v>1563</v>
      </c>
      <c r="AE1447" t="s">
        <v>128</v>
      </c>
      <c r="AF1447" t="s">
        <v>120</v>
      </c>
      <c r="AG1447" s="3">
        <v>96950</v>
      </c>
      <c r="AH1447" t="s">
        <v>121</v>
      </c>
      <c r="AJ1447" s="10">
        <v>16703229240</v>
      </c>
      <c r="AL1447" t="s">
        <v>1567</v>
      </c>
      <c r="BD1447" t="str">
        <f>"49-9071.00"</f>
        <v>49-9071.00</v>
      </c>
      <c r="BE1447" t="s">
        <v>169</v>
      </c>
      <c r="BF1447" t="s">
        <v>1568</v>
      </c>
      <c r="BG1447" t="s">
        <v>1469</v>
      </c>
      <c r="BH1447">
        <v>1</v>
      </c>
      <c r="BI1447">
        <v>1</v>
      </c>
      <c r="BJ1447" s="1">
        <v>45786</v>
      </c>
      <c r="BK1447" s="1">
        <v>46881</v>
      </c>
      <c r="BL1447" s="1">
        <v>45786</v>
      </c>
      <c r="BM1447" s="1">
        <v>46881</v>
      </c>
      <c r="BN1447">
        <v>40</v>
      </c>
      <c r="BO1447">
        <v>0</v>
      </c>
      <c r="BP1447">
        <v>8</v>
      </c>
      <c r="BQ1447">
        <v>8</v>
      </c>
      <c r="BR1447">
        <v>8</v>
      </c>
      <c r="BS1447">
        <v>8</v>
      </c>
      <c r="BT1447">
        <v>8</v>
      </c>
      <c r="BU1447">
        <v>0</v>
      </c>
      <c r="BV1447" t="str">
        <f>"8:00 AM"</f>
        <v>8:00 AM</v>
      </c>
      <c r="BW1447" t="str">
        <f>"5:00 PM"</f>
        <v>5:00 PM</v>
      </c>
      <c r="BX1447" t="s">
        <v>240</v>
      </c>
      <c r="BY1447">
        <v>0</v>
      </c>
      <c r="BZ1447">
        <v>24</v>
      </c>
      <c r="CA1447" t="s">
        <v>115</v>
      </c>
      <c r="CC1447" t="s">
        <v>1569</v>
      </c>
      <c r="CD1447" t="s">
        <v>1570</v>
      </c>
      <c r="CE1447" t="s">
        <v>1563</v>
      </c>
      <c r="CF1447" t="s">
        <v>128</v>
      </c>
      <c r="CG1447" t="s">
        <v>120</v>
      </c>
      <c r="CH1447" s="3">
        <v>96950</v>
      </c>
      <c r="CI1447" s="4">
        <v>9.75</v>
      </c>
      <c r="CJ1447" s="4">
        <v>9.75</v>
      </c>
      <c r="CK1447" s="4">
        <v>14.63</v>
      </c>
      <c r="CL1447" s="4">
        <v>14.63</v>
      </c>
      <c r="CM1447" t="s">
        <v>136</v>
      </c>
      <c r="CN1447" t="s">
        <v>331</v>
      </c>
      <c r="CO1447" t="s">
        <v>137</v>
      </c>
      <c r="CQ1447" t="s">
        <v>115</v>
      </c>
      <c r="CR1447" t="s">
        <v>138</v>
      </c>
      <c r="CS1447" t="s">
        <v>139</v>
      </c>
      <c r="CT1447" t="s">
        <v>138</v>
      </c>
      <c r="CU1447" t="s">
        <v>139</v>
      </c>
      <c r="CV1447" t="s">
        <v>138</v>
      </c>
      <c r="CW1447" t="s">
        <v>139</v>
      </c>
      <c r="CX1447" t="s">
        <v>331</v>
      </c>
      <c r="CY1447" s="10">
        <v>16703229240</v>
      </c>
      <c r="CZ1447" t="s">
        <v>139</v>
      </c>
      <c r="DA1447" t="s">
        <v>208</v>
      </c>
      <c r="DB1447" t="s">
        <v>138</v>
      </c>
      <c r="DC1447" t="s">
        <v>115</v>
      </c>
    </row>
    <row r="1448" spans="1:112" ht="14.45" customHeight="1" x14ac:dyDescent="0.25">
      <c r="A1448" t="s">
        <v>10751</v>
      </c>
      <c r="B1448" t="s">
        <v>248</v>
      </c>
      <c r="C1448" s="1">
        <v>45671</v>
      </c>
      <c r="D1448" s="1">
        <v>45728</v>
      </c>
      <c r="E1448" t="s">
        <v>114</v>
      </c>
      <c r="G1448" t="s">
        <v>115</v>
      </c>
      <c r="H1448" t="s">
        <v>115</v>
      </c>
      <c r="I1448" t="s">
        <v>115</v>
      </c>
      <c r="J1448" t="s">
        <v>10752</v>
      </c>
      <c r="L1448" t="s">
        <v>7660</v>
      </c>
      <c r="M1448" t="s">
        <v>10753</v>
      </c>
      <c r="N1448" t="s">
        <v>119</v>
      </c>
      <c r="O1448" t="s">
        <v>120</v>
      </c>
      <c r="P1448" s="3">
        <v>96950</v>
      </c>
      <c r="Q1448" t="s">
        <v>121</v>
      </c>
      <c r="S1448" s="10">
        <v>16702351234</v>
      </c>
      <c r="U1448" t="s">
        <v>10754</v>
      </c>
      <c r="V1448">
        <v>4413</v>
      </c>
      <c r="W1448" t="s">
        <v>123</v>
      </c>
      <c r="Y1448" t="s">
        <v>5949</v>
      </c>
      <c r="Z1448" t="s">
        <v>10755</v>
      </c>
      <c r="AB1448" t="s">
        <v>295</v>
      </c>
      <c r="AC1448" t="s">
        <v>7660</v>
      </c>
      <c r="AD1448" t="s">
        <v>10753</v>
      </c>
      <c r="AE1448" t="s">
        <v>119</v>
      </c>
      <c r="AF1448" t="s">
        <v>120</v>
      </c>
      <c r="AG1448" s="3">
        <v>96950</v>
      </c>
      <c r="AH1448" t="s">
        <v>121</v>
      </c>
      <c r="AJ1448" s="10">
        <v>16702351234</v>
      </c>
      <c r="AL1448" t="s">
        <v>10756</v>
      </c>
      <c r="BD1448" t="str">
        <f>"49-9071.00"</f>
        <v>49-9071.00</v>
      </c>
      <c r="BE1448" t="s">
        <v>169</v>
      </c>
      <c r="BF1448" t="s">
        <v>10757</v>
      </c>
      <c r="BG1448" t="s">
        <v>9288</v>
      </c>
      <c r="BH1448">
        <v>2</v>
      </c>
      <c r="BI1448">
        <v>2</v>
      </c>
      <c r="BJ1448" s="1">
        <v>45780</v>
      </c>
      <c r="BK1448" s="1">
        <v>46144</v>
      </c>
      <c r="BL1448" s="1">
        <v>45780</v>
      </c>
      <c r="BM1448" s="1">
        <v>46144</v>
      </c>
      <c r="BN1448">
        <v>40</v>
      </c>
      <c r="BO1448">
        <v>0</v>
      </c>
      <c r="BP1448">
        <v>8</v>
      </c>
      <c r="BQ1448">
        <v>8</v>
      </c>
      <c r="BR1448">
        <v>8</v>
      </c>
      <c r="BS1448">
        <v>8</v>
      </c>
      <c r="BT1448">
        <v>8</v>
      </c>
      <c r="BU1448">
        <v>0</v>
      </c>
      <c r="BV1448" t="str">
        <f>"8:00 AM"</f>
        <v>8:00 AM</v>
      </c>
      <c r="BW1448" t="str">
        <f>"5:00 PM"</f>
        <v>5:00 PM</v>
      </c>
      <c r="BX1448" t="s">
        <v>133</v>
      </c>
      <c r="BY1448">
        <v>0</v>
      </c>
      <c r="BZ1448">
        <v>24</v>
      </c>
      <c r="CA1448" t="s">
        <v>115</v>
      </c>
      <c r="CC1448" s="2" t="s">
        <v>10758</v>
      </c>
      <c r="CD1448" t="s">
        <v>7660</v>
      </c>
      <c r="CE1448" t="s">
        <v>139</v>
      </c>
      <c r="CF1448" t="s">
        <v>119</v>
      </c>
      <c r="CG1448" t="s">
        <v>120</v>
      </c>
      <c r="CH1448" s="3">
        <v>96950</v>
      </c>
      <c r="CI1448" s="4">
        <v>9.75</v>
      </c>
      <c r="CJ1448" s="4">
        <v>9.75</v>
      </c>
      <c r="CK1448" s="4">
        <v>14.63</v>
      </c>
      <c r="CL1448" s="4">
        <v>14.63</v>
      </c>
      <c r="CM1448" t="s">
        <v>136</v>
      </c>
      <c r="CN1448" t="s">
        <v>139</v>
      </c>
      <c r="CO1448" t="s">
        <v>137</v>
      </c>
      <c r="CQ1448" t="s">
        <v>115</v>
      </c>
      <c r="CR1448" t="s">
        <v>138</v>
      </c>
      <c r="CS1448" t="s">
        <v>139</v>
      </c>
      <c r="CT1448" t="s">
        <v>138</v>
      </c>
      <c r="CU1448" t="s">
        <v>139</v>
      </c>
      <c r="CV1448" t="s">
        <v>138</v>
      </c>
      <c r="CW1448" t="s">
        <v>139</v>
      </c>
      <c r="CX1448" t="s">
        <v>416</v>
      </c>
      <c r="CY1448" s="10">
        <v>16702351234</v>
      </c>
      <c r="CZ1448" t="s">
        <v>10759</v>
      </c>
      <c r="DA1448" t="s">
        <v>417</v>
      </c>
      <c r="DB1448" t="s">
        <v>138</v>
      </c>
      <c r="DC1448" t="s">
        <v>115</v>
      </c>
      <c r="DD1448" t="s">
        <v>418</v>
      </c>
      <c r="DE1448" t="s">
        <v>419</v>
      </c>
      <c r="DF1448" t="s">
        <v>420</v>
      </c>
      <c r="DG1448" t="s">
        <v>421</v>
      </c>
      <c r="DH1448" t="s">
        <v>422</v>
      </c>
    </row>
    <row r="1449" spans="1:112" ht="14.45" customHeight="1" x14ac:dyDescent="0.25">
      <c r="A1449" t="s">
        <v>11439</v>
      </c>
      <c r="B1449" t="s">
        <v>248</v>
      </c>
      <c r="C1449" s="1">
        <v>45673</v>
      </c>
      <c r="D1449" s="1">
        <v>45728</v>
      </c>
      <c r="E1449" t="s">
        <v>210</v>
      </c>
      <c r="F1449" s="1">
        <v>45837</v>
      </c>
      <c r="G1449" t="s">
        <v>138</v>
      </c>
      <c r="H1449" t="s">
        <v>115</v>
      </c>
      <c r="I1449" t="s">
        <v>115</v>
      </c>
      <c r="J1449" t="s">
        <v>6497</v>
      </c>
      <c r="K1449" t="s">
        <v>6498</v>
      </c>
      <c r="L1449" t="s">
        <v>6499</v>
      </c>
      <c r="M1449" t="s">
        <v>6500</v>
      </c>
      <c r="N1449" t="s">
        <v>128</v>
      </c>
      <c r="O1449" t="s">
        <v>120</v>
      </c>
      <c r="P1449" s="3">
        <v>96950</v>
      </c>
      <c r="Q1449" t="s">
        <v>121</v>
      </c>
      <c r="R1449" t="s">
        <v>1287</v>
      </c>
      <c r="S1449" s="10">
        <v>16719884535</v>
      </c>
      <c r="U1449" t="s">
        <v>6501</v>
      </c>
      <c r="V1449">
        <v>236116</v>
      </c>
      <c r="W1449" t="s">
        <v>123</v>
      </c>
      <c r="Y1449" t="s">
        <v>595</v>
      </c>
      <c r="Z1449" t="s">
        <v>6502</v>
      </c>
      <c r="AA1449" t="s">
        <v>6503</v>
      </c>
      <c r="AB1449" t="s">
        <v>126</v>
      </c>
      <c r="AC1449" t="s">
        <v>6499</v>
      </c>
      <c r="AD1449" t="s">
        <v>6500</v>
      </c>
      <c r="AE1449" t="s">
        <v>128</v>
      </c>
      <c r="AF1449" t="s">
        <v>120</v>
      </c>
      <c r="AG1449" s="3">
        <v>96950</v>
      </c>
      <c r="AH1449" t="s">
        <v>121</v>
      </c>
      <c r="AI1449" t="s">
        <v>1287</v>
      </c>
      <c r="AJ1449" s="10">
        <v>16719884535</v>
      </c>
      <c r="AL1449" t="s">
        <v>6504</v>
      </c>
      <c r="BD1449" t="str">
        <f>"51-7011.00"</f>
        <v>51-7011.00</v>
      </c>
      <c r="BE1449" t="s">
        <v>6505</v>
      </c>
      <c r="BF1449" t="s">
        <v>6506</v>
      </c>
      <c r="BG1449" t="s">
        <v>6507</v>
      </c>
      <c r="BH1449">
        <v>2</v>
      </c>
      <c r="BI1449">
        <v>2</v>
      </c>
      <c r="BJ1449" s="1">
        <v>45839</v>
      </c>
      <c r="BK1449" s="1">
        <v>46934</v>
      </c>
      <c r="BL1449" s="1">
        <v>45839</v>
      </c>
      <c r="BM1449" s="1">
        <v>46934</v>
      </c>
      <c r="BN1449">
        <v>35</v>
      </c>
      <c r="BO1449">
        <v>0</v>
      </c>
      <c r="BP1449">
        <v>7</v>
      </c>
      <c r="BQ1449">
        <v>7</v>
      </c>
      <c r="BR1449">
        <v>7</v>
      </c>
      <c r="BS1449">
        <v>7</v>
      </c>
      <c r="BT1449">
        <v>7</v>
      </c>
      <c r="BU1449">
        <v>0</v>
      </c>
      <c r="BV1449" t="str">
        <f>"8:00 AM"</f>
        <v>8:00 AM</v>
      </c>
      <c r="BW1449" t="str">
        <f>"4:00 PM"</f>
        <v>4:00 PM</v>
      </c>
      <c r="BX1449" t="s">
        <v>240</v>
      </c>
      <c r="BY1449">
        <v>0</v>
      </c>
      <c r="BZ1449">
        <v>12</v>
      </c>
      <c r="CA1449" t="s">
        <v>115</v>
      </c>
      <c r="CC1449" t="s">
        <v>6508</v>
      </c>
      <c r="CD1449" t="s">
        <v>6509</v>
      </c>
      <c r="CE1449" t="s">
        <v>6500</v>
      </c>
      <c r="CF1449" t="s">
        <v>128</v>
      </c>
      <c r="CG1449" t="s">
        <v>120</v>
      </c>
      <c r="CH1449" s="3">
        <v>96950</v>
      </c>
      <c r="CI1449" s="4">
        <v>13.73</v>
      </c>
      <c r="CJ1449" s="4">
        <v>14</v>
      </c>
      <c r="CK1449" s="4">
        <v>0</v>
      </c>
      <c r="CL1449" s="4">
        <v>0</v>
      </c>
      <c r="CM1449" t="s">
        <v>136</v>
      </c>
      <c r="CN1449" t="s">
        <v>139</v>
      </c>
      <c r="CO1449" t="s">
        <v>137</v>
      </c>
      <c r="CQ1449" t="s">
        <v>115</v>
      </c>
      <c r="CR1449" t="s">
        <v>138</v>
      </c>
      <c r="CS1449" t="s">
        <v>138</v>
      </c>
      <c r="CT1449" t="s">
        <v>139</v>
      </c>
      <c r="CU1449" t="s">
        <v>139</v>
      </c>
      <c r="CV1449" t="s">
        <v>138</v>
      </c>
      <c r="CW1449" t="s">
        <v>139</v>
      </c>
      <c r="CX1449" t="s">
        <v>1316</v>
      </c>
      <c r="CY1449" s="10">
        <v>16719884535</v>
      </c>
      <c r="CZ1449" t="s">
        <v>6504</v>
      </c>
      <c r="DA1449" t="s">
        <v>139</v>
      </c>
      <c r="DB1449" t="s">
        <v>138</v>
      </c>
      <c r="DC1449" t="s">
        <v>115</v>
      </c>
    </row>
    <row r="1450" spans="1:112" ht="14.45" customHeight="1" x14ac:dyDescent="0.25">
      <c r="A1450" t="s">
        <v>12446</v>
      </c>
      <c r="B1450" t="s">
        <v>113</v>
      </c>
      <c r="C1450" s="1">
        <v>45642</v>
      </c>
      <c r="D1450" s="1">
        <v>45728</v>
      </c>
      <c r="E1450" t="s">
        <v>210</v>
      </c>
      <c r="F1450" s="1">
        <v>45808</v>
      </c>
      <c r="G1450" t="s">
        <v>138</v>
      </c>
      <c r="H1450" t="s">
        <v>115</v>
      </c>
      <c r="I1450" t="s">
        <v>115</v>
      </c>
      <c r="J1450" t="s">
        <v>4747</v>
      </c>
      <c r="K1450" t="s">
        <v>12447</v>
      </c>
      <c r="L1450" t="s">
        <v>2607</v>
      </c>
      <c r="M1450" t="s">
        <v>4749</v>
      </c>
      <c r="N1450" t="s">
        <v>119</v>
      </c>
      <c r="O1450" t="s">
        <v>120</v>
      </c>
      <c r="P1450" s="3">
        <v>96950</v>
      </c>
      <c r="Q1450" t="s">
        <v>121</v>
      </c>
      <c r="S1450" s="10">
        <v>16702353313</v>
      </c>
      <c r="U1450" t="s">
        <v>4750</v>
      </c>
      <c r="V1450">
        <v>236220</v>
      </c>
      <c r="W1450" t="s">
        <v>123</v>
      </c>
      <c r="Y1450" t="s">
        <v>716</v>
      </c>
      <c r="Z1450" t="s">
        <v>3959</v>
      </c>
      <c r="AB1450" t="s">
        <v>398</v>
      </c>
      <c r="AC1450" t="s">
        <v>2607</v>
      </c>
      <c r="AD1450" t="s">
        <v>4749</v>
      </c>
      <c r="AE1450" t="s">
        <v>119</v>
      </c>
      <c r="AF1450" t="s">
        <v>120</v>
      </c>
      <c r="AG1450" s="3">
        <v>96950</v>
      </c>
      <c r="AH1450" t="s">
        <v>121</v>
      </c>
      <c r="AJ1450" s="10">
        <v>16702353313</v>
      </c>
      <c r="AL1450" t="s">
        <v>2609</v>
      </c>
      <c r="BD1450" t="str">
        <f>"43-3031.00"</f>
        <v>43-3031.00</v>
      </c>
      <c r="BE1450" t="s">
        <v>387</v>
      </c>
      <c r="BF1450" t="s">
        <v>12448</v>
      </c>
      <c r="BG1450" t="s">
        <v>12449</v>
      </c>
      <c r="BH1450">
        <v>2</v>
      </c>
      <c r="BJ1450" s="1">
        <v>45809</v>
      </c>
      <c r="BK1450" s="1">
        <v>46904</v>
      </c>
      <c r="BN1450">
        <v>35</v>
      </c>
      <c r="BO1450">
        <v>0</v>
      </c>
      <c r="BP1450">
        <v>7</v>
      </c>
      <c r="BQ1450">
        <v>7</v>
      </c>
      <c r="BR1450">
        <v>7</v>
      </c>
      <c r="BS1450">
        <v>7</v>
      </c>
      <c r="BT1450">
        <v>7</v>
      </c>
      <c r="BU1450">
        <v>0</v>
      </c>
      <c r="BV1450" t="str">
        <f>"8:00 AM"</f>
        <v>8:00 AM</v>
      </c>
      <c r="BW1450" t="str">
        <f>"4:00 PM"</f>
        <v>4:00 PM</v>
      </c>
      <c r="BX1450" t="s">
        <v>133</v>
      </c>
      <c r="BY1450">
        <v>0</v>
      </c>
      <c r="BZ1450">
        <v>24</v>
      </c>
      <c r="CA1450" t="s">
        <v>115</v>
      </c>
      <c r="CC1450" t="s">
        <v>12450</v>
      </c>
      <c r="CD1450" t="s">
        <v>12451</v>
      </c>
      <c r="CE1450" t="s">
        <v>4749</v>
      </c>
      <c r="CF1450" t="s">
        <v>119</v>
      </c>
      <c r="CG1450" t="s">
        <v>120</v>
      </c>
      <c r="CH1450" s="3">
        <v>96950</v>
      </c>
      <c r="CI1450" s="4">
        <v>12.28</v>
      </c>
      <c r="CJ1450" s="4">
        <v>12.28</v>
      </c>
      <c r="CK1450" s="4">
        <v>0</v>
      </c>
      <c r="CL1450" s="4">
        <v>0</v>
      </c>
      <c r="CM1450" t="s">
        <v>136</v>
      </c>
      <c r="CN1450" t="s">
        <v>240</v>
      </c>
      <c r="CO1450" t="s">
        <v>137</v>
      </c>
      <c r="CQ1450" t="s">
        <v>115</v>
      </c>
      <c r="CR1450" t="s">
        <v>138</v>
      </c>
      <c r="CS1450" t="s">
        <v>139</v>
      </c>
      <c r="CT1450" t="s">
        <v>139</v>
      </c>
      <c r="CU1450" t="s">
        <v>139</v>
      </c>
      <c r="CV1450" t="s">
        <v>138</v>
      </c>
      <c r="CW1450" t="s">
        <v>139</v>
      </c>
      <c r="CX1450" t="s">
        <v>240</v>
      </c>
      <c r="CY1450" s="10">
        <v>16702353313</v>
      </c>
      <c r="CZ1450" t="s">
        <v>2609</v>
      </c>
      <c r="DA1450" t="s">
        <v>139</v>
      </c>
      <c r="DB1450" t="s">
        <v>138</v>
      </c>
      <c r="DC1450" t="s">
        <v>115</v>
      </c>
    </row>
    <row r="1451" spans="1:112" ht="14.45" customHeight="1" x14ac:dyDescent="0.25">
      <c r="A1451" t="s">
        <v>13916</v>
      </c>
      <c r="B1451" t="s">
        <v>113</v>
      </c>
      <c r="C1451" s="1">
        <v>45726</v>
      </c>
      <c r="D1451" s="1">
        <v>45728</v>
      </c>
      <c r="E1451" t="s">
        <v>210</v>
      </c>
      <c r="F1451" s="1">
        <v>45929</v>
      </c>
      <c r="G1451" t="s">
        <v>138</v>
      </c>
      <c r="H1451" t="s">
        <v>115</v>
      </c>
      <c r="I1451" t="s">
        <v>115</v>
      </c>
      <c r="J1451" t="s">
        <v>6213</v>
      </c>
      <c r="K1451" t="s">
        <v>2377</v>
      </c>
      <c r="L1451" t="s">
        <v>2378</v>
      </c>
      <c r="M1451" t="s">
        <v>852</v>
      </c>
      <c r="N1451" t="s">
        <v>119</v>
      </c>
      <c r="O1451" t="s">
        <v>120</v>
      </c>
      <c r="P1451" s="3">
        <v>96950</v>
      </c>
      <c r="Q1451" t="s">
        <v>121</v>
      </c>
      <c r="S1451" s="10">
        <v>16702880360</v>
      </c>
      <c r="U1451" t="s">
        <v>2379</v>
      </c>
      <c r="V1451">
        <v>48819</v>
      </c>
      <c r="W1451" t="s">
        <v>123</v>
      </c>
      <c r="Y1451" t="s">
        <v>2380</v>
      </c>
      <c r="Z1451" t="s">
        <v>2381</v>
      </c>
      <c r="AB1451" t="s">
        <v>2382</v>
      </c>
      <c r="AC1451" t="s">
        <v>2378</v>
      </c>
      <c r="AD1451" t="s">
        <v>852</v>
      </c>
      <c r="AE1451" t="s">
        <v>119</v>
      </c>
      <c r="AF1451" t="s">
        <v>120</v>
      </c>
      <c r="AG1451" s="3">
        <v>96950</v>
      </c>
      <c r="AH1451" t="s">
        <v>121</v>
      </c>
      <c r="AJ1451" s="10">
        <v>16702880360</v>
      </c>
      <c r="AK1451">
        <v>104</v>
      </c>
      <c r="AL1451" t="s">
        <v>2383</v>
      </c>
      <c r="BD1451" t="str">
        <f>"49-3011.00"</f>
        <v>49-3011.00</v>
      </c>
      <c r="BE1451" t="s">
        <v>6214</v>
      </c>
      <c r="BF1451" t="s">
        <v>6215</v>
      </c>
      <c r="BG1451" t="s">
        <v>6216</v>
      </c>
      <c r="BH1451">
        <v>2</v>
      </c>
      <c r="BJ1451" s="1">
        <v>45931</v>
      </c>
      <c r="BK1451" s="1">
        <v>47026</v>
      </c>
      <c r="BN1451">
        <v>35</v>
      </c>
      <c r="BO1451">
        <v>0</v>
      </c>
      <c r="BP1451">
        <v>7</v>
      </c>
      <c r="BQ1451">
        <v>7</v>
      </c>
      <c r="BR1451">
        <v>7</v>
      </c>
      <c r="BS1451">
        <v>7</v>
      </c>
      <c r="BT1451">
        <v>7</v>
      </c>
      <c r="BU1451">
        <v>0</v>
      </c>
      <c r="BV1451" t="str">
        <f>"12:30 AM"</f>
        <v>12:30 AM</v>
      </c>
      <c r="BW1451" t="str">
        <f>"9:30 AM"</f>
        <v>9:30 AM</v>
      </c>
      <c r="BX1451" t="s">
        <v>133</v>
      </c>
      <c r="BY1451">
        <v>0</v>
      </c>
      <c r="BZ1451">
        <v>24</v>
      </c>
      <c r="CA1451" t="s">
        <v>115</v>
      </c>
      <c r="CC1451" t="s">
        <v>6217</v>
      </c>
      <c r="CD1451" t="s">
        <v>852</v>
      </c>
      <c r="CE1451" t="s">
        <v>9149</v>
      </c>
      <c r="CF1451" t="s">
        <v>119</v>
      </c>
      <c r="CG1451" t="s">
        <v>120</v>
      </c>
      <c r="CH1451" s="3">
        <v>96950</v>
      </c>
      <c r="CI1451" s="4">
        <v>11.85</v>
      </c>
      <c r="CJ1451" s="4">
        <v>17.68</v>
      </c>
      <c r="CK1451" s="4">
        <v>17.78</v>
      </c>
      <c r="CL1451" s="4">
        <v>26.67</v>
      </c>
      <c r="CM1451" t="s">
        <v>136</v>
      </c>
      <c r="CN1451" t="s">
        <v>506</v>
      </c>
      <c r="CO1451" t="s">
        <v>137</v>
      </c>
      <c r="CQ1451" t="s">
        <v>115</v>
      </c>
      <c r="CR1451" t="s">
        <v>138</v>
      </c>
      <c r="CS1451" t="s">
        <v>139</v>
      </c>
      <c r="CT1451" t="s">
        <v>138</v>
      </c>
      <c r="CU1451" t="s">
        <v>138</v>
      </c>
      <c r="CV1451" t="s">
        <v>138</v>
      </c>
      <c r="CW1451" t="s">
        <v>139</v>
      </c>
      <c r="CX1451" s="2" t="s">
        <v>13917</v>
      </c>
      <c r="CY1451" s="10">
        <v>16702880360</v>
      </c>
      <c r="CZ1451" t="s">
        <v>2389</v>
      </c>
      <c r="DA1451" t="s">
        <v>2390</v>
      </c>
      <c r="DB1451" t="s">
        <v>138</v>
      </c>
      <c r="DC1451" t="s">
        <v>115</v>
      </c>
    </row>
    <row r="1452" spans="1:112" ht="14.45" customHeight="1" x14ac:dyDescent="0.25">
      <c r="A1452" t="s">
        <v>3240</v>
      </c>
      <c r="B1452" t="s">
        <v>142</v>
      </c>
      <c r="C1452" s="1">
        <v>45723</v>
      </c>
      <c r="D1452" s="1">
        <v>45729</v>
      </c>
      <c r="E1452" t="s">
        <v>210</v>
      </c>
      <c r="F1452" s="1">
        <v>45929</v>
      </c>
      <c r="G1452" t="s">
        <v>138</v>
      </c>
      <c r="H1452" t="s">
        <v>115</v>
      </c>
      <c r="I1452" t="s">
        <v>115</v>
      </c>
      <c r="J1452" t="s">
        <v>3241</v>
      </c>
      <c r="K1452" t="s">
        <v>3242</v>
      </c>
      <c r="L1452" t="s">
        <v>340</v>
      </c>
      <c r="N1452" t="s">
        <v>128</v>
      </c>
      <c r="O1452" t="s">
        <v>120</v>
      </c>
      <c r="P1452" s="3">
        <v>96950</v>
      </c>
      <c r="Q1452" t="s">
        <v>121</v>
      </c>
      <c r="R1452" t="s">
        <v>439</v>
      </c>
      <c r="S1452" s="10">
        <v>16702345201</v>
      </c>
      <c r="U1452" t="s">
        <v>3243</v>
      </c>
      <c r="V1452">
        <v>8111</v>
      </c>
      <c r="W1452" t="s">
        <v>123</v>
      </c>
      <c r="Y1452" t="s">
        <v>1533</v>
      </c>
      <c r="Z1452" t="s">
        <v>1534</v>
      </c>
      <c r="AA1452" t="s">
        <v>1535</v>
      </c>
      <c r="AB1452" t="s">
        <v>218</v>
      </c>
      <c r="AC1452" t="s">
        <v>3244</v>
      </c>
      <c r="AE1452" t="s">
        <v>128</v>
      </c>
      <c r="AF1452" t="s">
        <v>120</v>
      </c>
      <c r="AG1452" s="3">
        <v>96950</v>
      </c>
      <c r="AH1452" t="s">
        <v>121</v>
      </c>
      <c r="AI1452" t="s">
        <v>439</v>
      </c>
      <c r="AJ1452" s="10">
        <v>16702345201</v>
      </c>
      <c r="AL1452" t="s">
        <v>3245</v>
      </c>
      <c r="BD1452" t="str">
        <f>"49-3023.00"</f>
        <v>49-3023.00</v>
      </c>
      <c r="BE1452" t="s">
        <v>2122</v>
      </c>
      <c r="BF1452" t="s">
        <v>3246</v>
      </c>
      <c r="BG1452" t="s">
        <v>3247</v>
      </c>
      <c r="BH1452">
        <v>1</v>
      </c>
      <c r="BJ1452" s="1">
        <v>45931</v>
      </c>
      <c r="BK1452" s="1">
        <v>47026</v>
      </c>
      <c r="BN1452">
        <v>35</v>
      </c>
      <c r="BO1452">
        <v>0</v>
      </c>
      <c r="BP1452">
        <v>7</v>
      </c>
      <c r="BQ1452">
        <v>7</v>
      </c>
      <c r="BR1452">
        <v>7</v>
      </c>
      <c r="BS1452">
        <v>7</v>
      </c>
      <c r="BT1452">
        <v>7</v>
      </c>
      <c r="BU1452">
        <v>0</v>
      </c>
      <c r="BV1452" t="str">
        <f>"8:00 AM"</f>
        <v>8:00 AM</v>
      </c>
      <c r="BW1452" t="str">
        <f>"4:00 PM"</f>
        <v>4:00 PM</v>
      </c>
      <c r="BX1452" t="s">
        <v>133</v>
      </c>
      <c r="BY1452">
        <v>0</v>
      </c>
      <c r="BZ1452">
        <v>24</v>
      </c>
      <c r="CA1452" t="s">
        <v>115</v>
      </c>
      <c r="CC1452" s="2" t="s">
        <v>3248</v>
      </c>
      <c r="CD1452" t="s">
        <v>340</v>
      </c>
      <c r="CF1452" t="s">
        <v>128</v>
      </c>
      <c r="CG1452" t="s">
        <v>120</v>
      </c>
      <c r="CH1452" s="3">
        <v>96950</v>
      </c>
      <c r="CI1452" s="4">
        <v>11.01</v>
      </c>
      <c r="CJ1452" s="4">
        <v>11.01</v>
      </c>
      <c r="CK1452" s="4">
        <v>16.52</v>
      </c>
      <c r="CL1452" s="4">
        <v>16.52</v>
      </c>
      <c r="CM1452" t="s">
        <v>136</v>
      </c>
      <c r="CO1452" t="s">
        <v>137</v>
      </c>
      <c r="CQ1452" t="s">
        <v>115</v>
      </c>
      <c r="CR1452" t="s">
        <v>138</v>
      </c>
      <c r="CS1452" t="s">
        <v>139</v>
      </c>
      <c r="CT1452" t="s">
        <v>138</v>
      </c>
      <c r="CU1452" t="s">
        <v>139</v>
      </c>
      <c r="CV1452" t="s">
        <v>138</v>
      </c>
      <c r="CW1452" t="s">
        <v>139</v>
      </c>
      <c r="CX1452" t="s">
        <v>3249</v>
      </c>
      <c r="CY1452" s="10">
        <v>16702345201</v>
      </c>
      <c r="CZ1452" t="s">
        <v>3245</v>
      </c>
      <c r="DA1452" t="s">
        <v>331</v>
      </c>
      <c r="DB1452" t="s">
        <v>138</v>
      </c>
      <c r="DC1452" t="s">
        <v>115</v>
      </c>
    </row>
    <row r="1453" spans="1:112" ht="14.45" customHeight="1" x14ac:dyDescent="0.25">
      <c r="A1453" t="s">
        <v>7943</v>
      </c>
      <c r="B1453" t="s">
        <v>248</v>
      </c>
      <c r="C1453" s="1">
        <v>45674</v>
      </c>
      <c r="D1453" s="1">
        <v>45729</v>
      </c>
      <c r="E1453" t="s">
        <v>114</v>
      </c>
      <c r="G1453" t="s">
        <v>115</v>
      </c>
      <c r="H1453" t="s">
        <v>115</v>
      </c>
      <c r="I1453" t="s">
        <v>115</v>
      </c>
      <c r="J1453" t="s">
        <v>287</v>
      </c>
      <c r="K1453" t="s">
        <v>139</v>
      </c>
      <c r="L1453" t="s">
        <v>288</v>
      </c>
      <c r="M1453" t="s">
        <v>289</v>
      </c>
      <c r="N1453" t="s">
        <v>290</v>
      </c>
      <c r="O1453" t="s">
        <v>120</v>
      </c>
      <c r="P1453" s="3">
        <v>96952</v>
      </c>
      <c r="Q1453" t="s">
        <v>121</v>
      </c>
      <c r="R1453" t="s">
        <v>139</v>
      </c>
      <c r="S1453" s="10">
        <v>16704339989</v>
      </c>
      <c r="U1453" t="s">
        <v>291</v>
      </c>
      <c r="V1453">
        <v>481111</v>
      </c>
      <c r="W1453" t="s">
        <v>123</v>
      </c>
      <c r="Y1453" t="s">
        <v>292</v>
      </c>
      <c r="Z1453" t="s">
        <v>293</v>
      </c>
      <c r="AA1453" t="s">
        <v>294</v>
      </c>
      <c r="AB1453" t="s">
        <v>295</v>
      </c>
      <c r="AC1453" t="s">
        <v>288</v>
      </c>
      <c r="AD1453" t="s">
        <v>289</v>
      </c>
      <c r="AE1453" t="s">
        <v>290</v>
      </c>
      <c r="AF1453" t="s">
        <v>120</v>
      </c>
      <c r="AG1453" s="3">
        <v>96952</v>
      </c>
      <c r="AH1453" t="s">
        <v>121</v>
      </c>
      <c r="AJ1453" s="10">
        <v>16704339989</v>
      </c>
      <c r="AL1453" t="s">
        <v>296</v>
      </c>
      <c r="BD1453" t="str">
        <f>"53-2012.00"</f>
        <v>53-2012.00</v>
      </c>
      <c r="BE1453" t="s">
        <v>5149</v>
      </c>
      <c r="BF1453" t="s">
        <v>5150</v>
      </c>
      <c r="BG1453" t="s">
        <v>5151</v>
      </c>
      <c r="BH1453">
        <v>2</v>
      </c>
      <c r="BI1453">
        <v>2</v>
      </c>
      <c r="BJ1453" s="1">
        <v>45778</v>
      </c>
      <c r="BK1453" s="1">
        <v>46142</v>
      </c>
      <c r="BL1453" s="1">
        <v>45778</v>
      </c>
      <c r="BM1453" s="1">
        <v>46142</v>
      </c>
      <c r="BN1453">
        <v>40</v>
      </c>
      <c r="BO1453">
        <v>0</v>
      </c>
      <c r="BP1453">
        <v>8</v>
      </c>
      <c r="BQ1453">
        <v>8</v>
      </c>
      <c r="BR1453">
        <v>8</v>
      </c>
      <c r="BS1453">
        <v>8</v>
      </c>
      <c r="BT1453">
        <v>8</v>
      </c>
      <c r="BU1453">
        <v>0</v>
      </c>
      <c r="BV1453" t="str">
        <f>"7:00 AM"</f>
        <v>7:00 AM</v>
      </c>
      <c r="BW1453" t="str">
        <f>"6:00 PM"</f>
        <v>6:00 PM</v>
      </c>
      <c r="BX1453" t="s">
        <v>133</v>
      </c>
      <c r="BY1453">
        <v>0</v>
      </c>
      <c r="BZ1453">
        <v>6</v>
      </c>
      <c r="CA1453" t="s">
        <v>115</v>
      </c>
      <c r="CC1453" s="2" t="s">
        <v>5152</v>
      </c>
      <c r="CD1453" t="s">
        <v>288</v>
      </c>
      <c r="CE1453" t="s">
        <v>289</v>
      </c>
      <c r="CF1453" t="s">
        <v>290</v>
      </c>
      <c r="CG1453" t="s">
        <v>120</v>
      </c>
      <c r="CH1453" s="3">
        <v>96952</v>
      </c>
      <c r="CI1453" s="4">
        <v>7360.5</v>
      </c>
      <c r="CJ1453" s="4">
        <v>7360.5</v>
      </c>
      <c r="CK1453" s="4">
        <v>0</v>
      </c>
      <c r="CL1453" s="4">
        <v>0</v>
      </c>
      <c r="CM1453" t="s">
        <v>609</v>
      </c>
      <c r="CN1453" t="s">
        <v>5153</v>
      </c>
      <c r="CO1453" t="s">
        <v>137</v>
      </c>
      <c r="CQ1453" t="s">
        <v>115</v>
      </c>
      <c r="CR1453" t="s">
        <v>138</v>
      </c>
      <c r="CS1453" t="s">
        <v>139</v>
      </c>
      <c r="CT1453" t="s">
        <v>139</v>
      </c>
      <c r="CU1453" t="s">
        <v>138</v>
      </c>
      <c r="CV1453" t="s">
        <v>138</v>
      </c>
      <c r="CW1453" t="s">
        <v>139</v>
      </c>
      <c r="CX1453" t="s">
        <v>301</v>
      </c>
      <c r="CY1453" s="10">
        <v>16704339989</v>
      </c>
      <c r="CZ1453" t="s">
        <v>5154</v>
      </c>
      <c r="DA1453" t="s">
        <v>139</v>
      </c>
      <c r="DB1453" t="s">
        <v>138</v>
      </c>
      <c r="DC1453" t="s">
        <v>115</v>
      </c>
    </row>
    <row r="1454" spans="1:112" ht="14.45" customHeight="1" x14ac:dyDescent="0.25">
      <c r="A1454" t="s">
        <v>10123</v>
      </c>
      <c r="B1454" t="s">
        <v>142</v>
      </c>
      <c r="C1454" s="1">
        <v>45722</v>
      </c>
      <c r="D1454" s="1">
        <v>45729</v>
      </c>
      <c r="E1454" t="s">
        <v>210</v>
      </c>
      <c r="F1454" s="1">
        <v>45930</v>
      </c>
      <c r="G1454" t="s">
        <v>138</v>
      </c>
      <c r="H1454" t="s">
        <v>115</v>
      </c>
      <c r="I1454" t="s">
        <v>115</v>
      </c>
      <c r="J1454" t="s">
        <v>1930</v>
      </c>
      <c r="K1454" t="s">
        <v>2331</v>
      </c>
      <c r="L1454" t="s">
        <v>2332</v>
      </c>
      <c r="M1454" t="s">
        <v>2333</v>
      </c>
      <c r="N1454" t="s">
        <v>119</v>
      </c>
      <c r="O1454" t="s">
        <v>120</v>
      </c>
      <c r="P1454" s="3">
        <v>96950</v>
      </c>
      <c r="Q1454" t="s">
        <v>121</v>
      </c>
      <c r="S1454" s="10">
        <v>16702346412</v>
      </c>
      <c r="T1454">
        <v>1510</v>
      </c>
      <c r="U1454" t="s">
        <v>1934</v>
      </c>
      <c r="V1454">
        <v>72111</v>
      </c>
      <c r="W1454" t="s">
        <v>123</v>
      </c>
      <c r="Y1454" t="s">
        <v>499</v>
      </c>
      <c r="Z1454" t="s">
        <v>199</v>
      </c>
      <c r="AB1454" t="s">
        <v>500</v>
      </c>
      <c r="AC1454" t="s">
        <v>2332</v>
      </c>
      <c r="AD1454" t="s">
        <v>2333</v>
      </c>
      <c r="AE1454" t="s">
        <v>119</v>
      </c>
      <c r="AF1454" t="s">
        <v>120</v>
      </c>
      <c r="AG1454" s="3">
        <v>96950</v>
      </c>
      <c r="AH1454" t="s">
        <v>121</v>
      </c>
      <c r="AJ1454" s="10">
        <v>16702852190</v>
      </c>
      <c r="AL1454" t="s">
        <v>501</v>
      </c>
      <c r="BD1454" t="str">
        <f>"53-7065.00"</f>
        <v>53-7065.00</v>
      </c>
      <c r="BE1454" t="s">
        <v>519</v>
      </c>
      <c r="BF1454" t="s">
        <v>8975</v>
      </c>
      <c r="BG1454" t="s">
        <v>3501</v>
      </c>
      <c r="BH1454">
        <v>2</v>
      </c>
      <c r="BJ1454" s="1">
        <v>45931</v>
      </c>
      <c r="BK1454" s="1">
        <v>46660</v>
      </c>
      <c r="BN1454">
        <v>35</v>
      </c>
      <c r="BO1454">
        <v>0</v>
      </c>
      <c r="BP1454">
        <v>7</v>
      </c>
      <c r="BQ1454">
        <v>7</v>
      </c>
      <c r="BR1454">
        <v>7</v>
      </c>
      <c r="BS1454">
        <v>7</v>
      </c>
      <c r="BT1454">
        <v>7</v>
      </c>
      <c r="BU1454">
        <v>0</v>
      </c>
      <c r="BV1454" t="str">
        <f>"8:00 AM"</f>
        <v>8:00 AM</v>
      </c>
      <c r="BW1454" t="str">
        <f>"4:00 PM"</f>
        <v>4:00 PM</v>
      </c>
      <c r="BX1454" t="s">
        <v>133</v>
      </c>
      <c r="BY1454">
        <v>0</v>
      </c>
      <c r="BZ1454">
        <v>12</v>
      </c>
      <c r="CA1454" t="s">
        <v>115</v>
      </c>
      <c r="CC1454" t="s">
        <v>10124</v>
      </c>
      <c r="CD1454" t="s">
        <v>8977</v>
      </c>
      <c r="CE1454" t="s">
        <v>2333</v>
      </c>
      <c r="CF1454" t="s">
        <v>119</v>
      </c>
      <c r="CG1454" t="s">
        <v>120</v>
      </c>
      <c r="CH1454" s="3">
        <v>96950</v>
      </c>
      <c r="CI1454" s="4">
        <v>8.86</v>
      </c>
      <c r="CJ1454" s="4">
        <v>10</v>
      </c>
      <c r="CK1454" s="4">
        <v>13.29</v>
      </c>
      <c r="CL1454" s="4">
        <v>15</v>
      </c>
      <c r="CM1454" t="s">
        <v>136</v>
      </c>
      <c r="CN1454" t="s">
        <v>2336</v>
      </c>
      <c r="CO1454" t="s">
        <v>137</v>
      </c>
      <c r="CQ1454" t="s">
        <v>115</v>
      </c>
      <c r="CR1454" t="s">
        <v>138</v>
      </c>
      <c r="CS1454" t="s">
        <v>139</v>
      </c>
      <c r="CT1454" t="s">
        <v>138</v>
      </c>
      <c r="CU1454" t="s">
        <v>138</v>
      </c>
      <c r="CV1454" t="s">
        <v>138</v>
      </c>
      <c r="CW1454" t="s">
        <v>139</v>
      </c>
      <c r="CX1454" t="s">
        <v>611</v>
      </c>
      <c r="CY1454" s="10">
        <v>16702346412</v>
      </c>
      <c r="CZ1454" t="s">
        <v>2337</v>
      </c>
      <c r="DA1454" t="s">
        <v>451</v>
      </c>
      <c r="DB1454" t="s">
        <v>138</v>
      </c>
      <c r="DC1454" t="s">
        <v>115</v>
      </c>
      <c r="DD1454" t="s">
        <v>499</v>
      </c>
      <c r="DE1454" t="s">
        <v>199</v>
      </c>
      <c r="DG1454" t="s">
        <v>10125</v>
      </c>
      <c r="DH1454" t="s">
        <v>501</v>
      </c>
    </row>
    <row r="1455" spans="1:112" ht="14.45" customHeight="1" x14ac:dyDescent="0.25">
      <c r="A1455" t="s">
        <v>10135</v>
      </c>
      <c r="B1455" t="s">
        <v>158</v>
      </c>
      <c r="C1455" s="1">
        <v>45674</v>
      </c>
      <c r="D1455" s="1">
        <v>45729</v>
      </c>
      <c r="E1455" t="s">
        <v>210</v>
      </c>
      <c r="F1455" s="1">
        <v>45746</v>
      </c>
      <c r="G1455" t="s">
        <v>138</v>
      </c>
      <c r="H1455" t="s">
        <v>115</v>
      </c>
      <c r="I1455" t="s">
        <v>115</v>
      </c>
      <c r="J1455" t="s">
        <v>10136</v>
      </c>
      <c r="K1455" t="s">
        <v>10137</v>
      </c>
      <c r="L1455" t="s">
        <v>10138</v>
      </c>
      <c r="N1455" t="s">
        <v>119</v>
      </c>
      <c r="O1455" t="s">
        <v>120</v>
      </c>
      <c r="P1455" s="3">
        <v>96950</v>
      </c>
      <c r="Q1455" t="s">
        <v>121</v>
      </c>
      <c r="S1455" s="10">
        <v>16702876046</v>
      </c>
      <c r="U1455" t="s">
        <v>10139</v>
      </c>
      <c r="V1455">
        <v>812112</v>
      </c>
      <c r="W1455" t="s">
        <v>123</v>
      </c>
      <c r="Y1455" t="s">
        <v>10140</v>
      </c>
      <c r="Z1455" t="s">
        <v>10141</v>
      </c>
      <c r="AB1455" t="s">
        <v>5363</v>
      </c>
      <c r="AC1455" t="s">
        <v>10138</v>
      </c>
      <c r="AE1455" t="s">
        <v>119</v>
      </c>
      <c r="AF1455" t="s">
        <v>120</v>
      </c>
      <c r="AG1455" s="3">
        <v>96950</v>
      </c>
      <c r="AH1455" t="s">
        <v>121</v>
      </c>
      <c r="AJ1455" s="10">
        <v>16702876046</v>
      </c>
      <c r="AL1455" t="s">
        <v>10142</v>
      </c>
      <c r="BD1455" t="str">
        <f>"39-5012.00"</f>
        <v>39-5012.00</v>
      </c>
      <c r="BE1455" t="s">
        <v>1772</v>
      </c>
      <c r="BF1455" t="s">
        <v>10143</v>
      </c>
      <c r="BG1455" t="s">
        <v>10144</v>
      </c>
      <c r="BH1455">
        <v>8</v>
      </c>
      <c r="BJ1455" s="1">
        <v>45748</v>
      </c>
      <c r="BK1455" s="1">
        <v>46112</v>
      </c>
      <c r="BN1455">
        <v>35</v>
      </c>
      <c r="BO1455">
        <v>6</v>
      </c>
      <c r="BP1455">
        <v>5</v>
      </c>
      <c r="BQ1455">
        <v>4</v>
      </c>
      <c r="BR1455">
        <v>4</v>
      </c>
      <c r="BS1455">
        <v>4</v>
      </c>
      <c r="BT1455">
        <v>6</v>
      </c>
      <c r="BU1455">
        <v>6</v>
      </c>
      <c r="BV1455" t="str">
        <f>"11:30 AM"</f>
        <v>11:30 AM</v>
      </c>
      <c r="BW1455" t="str">
        <f>"5:30 PM"</f>
        <v>5:30 PM</v>
      </c>
      <c r="BX1455" t="s">
        <v>240</v>
      </c>
      <c r="BY1455">
        <v>0</v>
      </c>
      <c r="BZ1455">
        <v>12</v>
      </c>
      <c r="CA1455" t="s">
        <v>115</v>
      </c>
      <c r="CC1455" t="s">
        <v>10145</v>
      </c>
      <c r="CD1455" t="s">
        <v>10146</v>
      </c>
      <c r="CE1455" t="s">
        <v>750</v>
      </c>
      <c r="CF1455" t="s">
        <v>119</v>
      </c>
      <c r="CG1455" t="s">
        <v>120</v>
      </c>
      <c r="CH1455" s="3">
        <v>96950</v>
      </c>
      <c r="CI1455" s="4">
        <v>7.98</v>
      </c>
      <c r="CJ1455" s="4">
        <v>8</v>
      </c>
      <c r="CK1455" s="4">
        <v>11.97</v>
      </c>
      <c r="CL1455" s="4">
        <v>12</v>
      </c>
      <c r="CM1455" t="s">
        <v>136</v>
      </c>
      <c r="CO1455" t="s">
        <v>137</v>
      </c>
      <c r="CQ1455" t="s">
        <v>115</v>
      </c>
      <c r="CR1455" t="s">
        <v>138</v>
      </c>
      <c r="CS1455" t="s">
        <v>139</v>
      </c>
      <c r="CT1455" t="s">
        <v>138</v>
      </c>
      <c r="CU1455" t="s">
        <v>139</v>
      </c>
      <c r="CV1455" t="s">
        <v>138</v>
      </c>
      <c r="CW1455" t="s">
        <v>138</v>
      </c>
      <c r="CX1455" t="s">
        <v>10147</v>
      </c>
      <c r="CY1455" s="10">
        <v>16702876046</v>
      </c>
      <c r="CZ1455" t="s">
        <v>10142</v>
      </c>
      <c r="DA1455" t="s">
        <v>139</v>
      </c>
      <c r="DB1455" t="s">
        <v>138</v>
      </c>
      <c r="DC1455" t="s">
        <v>115</v>
      </c>
    </row>
    <row r="1456" spans="1:112" ht="14.45" customHeight="1" x14ac:dyDescent="0.25">
      <c r="A1456" t="s">
        <v>10513</v>
      </c>
      <c r="B1456" t="s">
        <v>158</v>
      </c>
      <c r="C1456" s="1">
        <v>45674</v>
      </c>
      <c r="D1456" s="1">
        <v>45729</v>
      </c>
      <c r="E1456" t="s">
        <v>114</v>
      </c>
      <c r="G1456" t="s">
        <v>115</v>
      </c>
      <c r="H1456" t="s">
        <v>115</v>
      </c>
      <c r="I1456" t="s">
        <v>115</v>
      </c>
      <c r="J1456" t="s">
        <v>318</v>
      </c>
      <c r="K1456" t="s">
        <v>319</v>
      </c>
      <c r="L1456" t="s">
        <v>320</v>
      </c>
      <c r="M1456" t="s">
        <v>321</v>
      </c>
      <c r="N1456" t="s">
        <v>128</v>
      </c>
      <c r="O1456" t="s">
        <v>120</v>
      </c>
      <c r="P1456" s="3">
        <v>96950</v>
      </c>
      <c r="Q1456" t="s">
        <v>121</v>
      </c>
      <c r="S1456" s="10">
        <v>16702336927</v>
      </c>
      <c r="U1456" t="s">
        <v>10514</v>
      </c>
      <c r="V1456">
        <v>561320</v>
      </c>
      <c r="W1456" t="s">
        <v>123</v>
      </c>
      <c r="Y1456" t="s">
        <v>323</v>
      </c>
      <c r="Z1456" t="s">
        <v>324</v>
      </c>
      <c r="AA1456" t="s">
        <v>325</v>
      </c>
      <c r="AB1456" t="s">
        <v>126</v>
      </c>
      <c r="AC1456" t="s">
        <v>320</v>
      </c>
      <c r="AD1456" t="s">
        <v>321</v>
      </c>
      <c r="AE1456" t="s">
        <v>128</v>
      </c>
      <c r="AF1456" t="s">
        <v>120</v>
      </c>
      <c r="AG1456" s="3">
        <v>96950</v>
      </c>
      <c r="AH1456" t="s">
        <v>121</v>
      </c>
      <c r="AJ1456" s="10">
        <v>16702336927</v>
      </c>
      <c r="AL1456" t="s">
        <v>326</v>
      </c>
      <c r="BD1456" t="str">
        <f>"37-2011.00"</f>
        <v>37-2011.00</v>
      </c>
      <c r="BE1456" t="s">
        <v>1133</v>
      </c>
      <c r="BF1456" t="s">
        <v>3923</v>
      </c>
      <c r="BG1456" t="s">
        <v>3622</v>
      </c>
      <c r="BH1456">
        <v>6</v>
      </c>
      <c r="BJ1456" s="1">
        <v>45778</v>
      </c>
      <c r="BK1456" s="1">
        <v>46142</v>
      </c>
      <c r="BN1456">
        <v>35</v>
      </c>
      <c r="BO1456">
        <v>0</v>
      </c>
      <c r="BP1456">
        <v>7</v>
      </c>
      <c r="BQ1456">
        <v>7</v>
      </c>
      <c r="BR1456">
        <v>7</v>
      </c>
      <c r="BS1456">
        <v>7</v>
      </c>
      <c r="BT1456">
        <v>7</v>
      </c>
      <c r="BU1456">
        <v>0</v>
      </c>
      <c r="BV1456" t="str">
        <f>"7:30 AM"</f>
        <v>7:30 AM</v>
      </c>
      <c r="BW1456" t="str">
        <f>"3:30 PM"</f>
        <v>3:30 PM</v>
      </c>
      <c r="BX1456" t="s">
        <v>240</v>
      </c>
      <c r="BY1456">
        <v>0</v>
      </c>
      <c r="BZ1456">
        <v>12</v>
      </c>
      <c r="CA1456" t="s">
        <v>115</v>
      </c>
      <c r="CC1456" s="2" t="s">
        <v>10515</v>
      </c>
      <c r="CD1456" t="s">
        <v>3925</v>
      </c>
      <c r="CF1456" t="s">
        <v>128</v>
      </c>
      <c r="CG1456" t="s">
        <v>120</v>
      </c>
      <c r="CH1456" s="3">
        <v>96950</v>
      </c>
      <c r="CI1456" s="4">
        <v>8.2899999999999991</v>
      </c>
      <c r="CJ1456" s="4">
        <v>8.2899999999999991</v>
      </c>
      <c r="CK1456" s="4">
        <v>12.44</v>
      </c>
      <c r="CL1456" s="4">
        <v>12.44</v>
      </c>
      <c r="CM1456" t="s">
        <v>136</v>
      </c>
      <c r="CO1456" t="s">
        <v>173</v>
      </c>
      <c r="CQ1456" t="s">
        <v>115</v>
      </c>
      <c r="CR1456" t="s">
        <v>138</v>
      </c>
      <c r="CS1456" t="s">
        <v>139</v>
      </c>
      <c r="CT1456" t="s">
        <v>138</v>
      </c>
      <c r="CU1456" t="s">
        <v>139</v>
      </c>
      <c r="CV1456" t="s">
        <v>138</v>
      </c>
      <c r="CW1456" t="s">
        <v>139</v>
      </c>
      <c r="CX1456" t="s">
        <v>1122</v>
      </c>
      <c r="CY1456" s="10">
        <v>16702336927</v>
      </c>
      <c r="CZ1456" t="s">
        <v>326</v>
      </c>
      <c r="DA1456" t="s">
        <v>139</v>
      </c>
      <c r="DB1456" t="s">
        <v>138</v>
      </c>
      <c r="DC1456" t="s">
        <v>115</v>
      </c>
    </row>
    <row r="1457" spans="1:112" ht="14.45" customHeight="1" x14ac:dyDescent="0.25">
      <c r="A1457" t="s">
        <v>11718</v>
      </c>
      <c r="B1457" t="s">
        <v>248</v>
      </c>
      <c r="C1457" s="1">
        <v>45677</v>
      </c>
      <c r="D1457" s="1">
        <v>45729</v>
      </c>
      <c r="E1457" t="s">
        <v>210</v>
      </c>
      <c r="F1457" s="1">
        <v>45746</v>
      </c>
      <c r="G1457" t="s">
        <v>115</v>
      </c>
      <c r="H1457" t="s">
        <v>115</v>
      </c>
      <c r="I1457" t="s">
        <v>115</v>
      </c>
      <c r="J1457" t="s">
        <v>3224</v>
      </c>
      <c r="K1457" t="s">
        <v>11719</v>
      </c>
      <c r="L1457" t="s">
        <v>2962</v>
      </c>
      <c r="M1457" t="s">
        <v>11720</v>
      </c>
      <c r="N1457" t="s">
        <v>128</v>
      </c>
      <c r="O1457" t="s">
        <v>120</v>
      </c>
      <c r="P1457" s="3">
        <v>96950</v>
      </c>
      <c r="Q1457" t="s">
        <v>121</v>
      </c>
      <c r="S1457" s="10">
        <v>16702852551</v>
      </c>
      <c r="U1457" t="s">
        <v>3227</v>
      </c>
      <c r="V1457">
        <v>56173</v>
      </c>
      <c r="W1457" t="s">
        <v>123</v>
      </c>
      <c r="Y1457" t="s">
        <v>4447</v>
      </c>
      <c r="Z1457" t="s">
        <v>11721</v>
      </c>
      <c r="AB1457" t="s">
        <v>126</v>
      </c>
      <c r="AC1457" t="s">
        <v>3229</v>
      </c>
      <c r="AD1457" t="s">
        <v>2962</v>
      </c>
      <c r="AE1457" t="s">
        <v>128</v>
      </c>
      <c r="AF1457" t="s">
        <v>120</v>
      </c>
      <c r="AG1457" s="3">
        <v>96950</v>
      </c>
      <c r="AH1457" t="s">
        <v>121</v>
      </c>
      <c r="AJ1457" s="10">
        <v>16702852551</v>
      </c>
      <c r="AL1457" t="s">
        <v>3230</v>
      </c>
      <c r="BD1457" t="str">
        <f>"37-3011.00"</f>
        <v>37-3011.00</v>
      </c>
      <c r="BE1457" t="s">
        <v>927</v>
      </c>
      <c r="BF1457" t="s">
        <v>11722</v>
      </c>
      <c r="BG1457" t="s">
        <v>4595</v>
      </c>
      <c r="BH1457">
        <v>4</v>
      </c>
      <c r="BI1457">
        <v>4</v>
      </c>
      <c r="BJ1457" s="1">
        <v>45748</v>
      </c>
      <c r="BK1457" s="1">
        <v>46112</v>
      </c>
      <c r="BL1457" s="1">
        <v>45748</v>
      </c>
      <c r="BM1457" s="1">
        <v>46112</v>
      </c>
      <c r="BN1457">
        <v>35</v>
      </c>
      <c r="BO1457">
        <v>0</v>
      </c>
      <c r="BP1457">
        <v>7</v>
      </c>
      <c r="BQ1457">
        <v>7</v>
      </c>
      <c r="BR1457">
        <v>7</v>
      </c>
      <c r="BS1457">
        <v>7</v>
      </c>
      <c r="BT1457">
        <v>7</v>
      </c>
      <c r="BU1457">
        <v>0</v>
      </c>
      <c r="BV1457" t="str">
        <f>"8:00 AM"</f>
        <v>8:00 AM</v>
      </c>
      <c r="BW1457" t="str">
        <f>"5:00 PM"</f>
        <v>5:00 PM</v>
      </c>
      <c r="BX1457" t="s">
        <v>240</v>
      </c>
      <c r="BY1457">
        <v>0</v>
      </c>
      <c r="BZ1457">
        <v>3</v>
      </c>
      <c r="CA1457" t="s">
        <v>115</v>
      </c>
      <c r="CC1457" s="2" t="s">
        <v>11723</v>
      </c>
      <c r="CD1457" t="s">
        <v>6794</v>
      </c>
      <c r="CF1457" t="s">
        <v>128</v>
      </c>
      <c r="CG1457" t="s">
        <v>120</v>
      </c>
      <c r="CH1457" s="3">
        <v>96950</v>
      </c>
      <c r="CI1457" s="4">
        <v>8.57</v>
      </c>
      <c r="CJ1457" s="4">
        <v>8.57</v>
      </c>
      <c r="CK1457" s="4">
        <v>12.86</v>
      </c>
      <c r="CL1457" s="4">
        <v>12.86</v>
      </c>
      <c r="CM1457" t="s">
        <v>136</v>
      </c>
      <c r="CN1457" t="s">
        <v>224</v>
      </c>
      <c r="CO1457" t="s">
        <v>137</v>
      </c>
      <c r="CQ1457" t="s">
        <v>138</v>
      </c>
      <c r="CR1457" t="s">
        <v>138</v>
      </c>
      <c r="CS1457" t="s">
        <v>139</v>
      </c>
      <c r="CT1457" t="s">
        <v>138</v>
      </c>
      <c r="CU1457" t="s">
        <v>139</v>
      </c>
      <c r="CV1457" t="s">
        <v>138</v>
      </c>
      <c r="CW1457" t="s">
        <v>139</v>
      </c>
      <c r="CX1457" t="s">
        <v>348</v>
      </c>
      <c r="CY1457" s="10">
        <v>16702852551</v>
      </c>
      <c r="CZ1457" t="s">
        <v>3230</v>
      </c>
      <c r="DA1457" t="s">
        <v>331</v>
      </c>
      <c r="DB1457" t="s">
        <v>138</v>
      </c>
      <c r="DC1457" t="s">
        <v>115</v>
      </c>
    </row>
    <row r="1458" spans="1:112" ht="14.45" customHeight="1" x14ac:dyDescent="0.25">
      <c r="A1458" t="s">
        <v>2424</v>
      </c>
      <c r="B1458" t="s">
        <v>248</v>
      </c>
      <c r="C1458" s="1">
        <v>45679</v>
      </c>
      <c r="D1458" s="1">
        <v>45730</v>
      </c>
      <c r="E1458" t="s">
        <v>114</v>
      </c>
      <c r="G1458" t="s">
        <v>115</v>
      </c>
      <c r="H1458" t="s">
        <v>115</v>
      </c>
      <c r="I1458" t="s">
        <v>115</v>
      </c>
      <c r="J1458" t="s">
        <v>318</v>
      </c>
      <c r="K1458" t="s">
        <v>319</v>
      </c>
      <c r="L1458" t="s">
        <v>320</v>
      </c>
      <c r="M1458" t="s">
        <v>321</v>
      </c>
      <c r="N1458" t="s">
        <v>128</v>
      </c>
      <c r="O1458" t="s">
        <v>120</v>
      </c>
      <c r="P1458" s="3">
        <v>96950</v>
      </c>
      <c r="Q1458" t="s">
        <v>121</v>
      </c>
      <c r="S1458" s="10">
        <v>16702336927</v>
      </c>
      <c r="U1458" t="s">
        <v>322</v>
      </c>
      <c r="V1458">
        <v>23622</v>
      </c>
      <c r="W1458" t="s">
        <v>123</v>
      </c>
      <c r="Y1458" t="s">
        <v>323</v>
      </c>
      <c r="Z1458" t="s">
        <v>324</v>
      </c>
      <c r="AA1458" t="s">
        <v>325</v>
      </c>
      <c r="AB1458" t="s">
        <v>126</v>
      </c>
      <c r="AC1458" t="s">
        <v>320</v>
      </c>
      <c r="AD1458" t="s">
        <v>321</v>
      </c>
      <c r="AE1458" t="s">
        <v>128</v>
      </c>
      <c r="AF1458" t="s">
        <v>120</v>
      </c>
      <c r="AG1458" s="3">
        <v>96950</v>
      </c>
      <c r="AH1458" t="s">
        <v>121</v>
      </c>
      <c r="AJ1458" s="10">
        <v>16702336927</v>
      </c>
      <c r="AL1458" t="s">
        <v>326</v>
      </c>
      <c r="BD1458" t="str">
        <f>"49-9071.00"</f>
        <v>49-9071.00</v>
      </c>
      <c r="BE1458" t="s">
        <v>169</v>
      </c>
      <c r="BF1458" t="s">
        <v>2425</v>
      </c>
      <c r="BG1458" t="s">
        <v>661</v>
      </c>
      <c r="BH1458">
        <v>15</v>
      </c>
      <c r="BI1458">
        <v>15</v>
      </c>
      <c r="BJ1458" s="1">
        <v>45748</v>
      </c>
      <c r="BK1458" s="1">
        <v>46112</v>
      </c>
      <c r="BL1458" s="1">
        <v>45748</v>
      </c>
      <c r="BM1458" s="1">
        <v>46112</v>
      </c>
      <c r="BN1458">
        <v>35</v>
      </c>
      <c r="BO1458">
        <v>0</v>
      </c>
      <c r="BP1458">
        <v>7</v>
      </c>
      <c r="BQ1458">
        <v>7</v>
      </c>
      <c r="BR1458">
        <v>7</v>
      </c>
      <c r="BS1458">
        <v>7</v>
      </c>
      <c r="BT1458">
        <v>7</v>
      </c>
      <c r="BU1458">
        <v>0</v>
      </c>
      <c r="BV1458" t="str">
        <f>"7:30 AM"</f>
        <v>7:30 AM</v>
      </c>
      <c r="BW1458" t="str">
        <f>"3:30 PM"</f>
        <v>3:30 PM</v>
      </c>
      <c r="BX1458" t="s">
        <v>133</v>
      </c>
      <c r="BY1458">
        <v>0</v>
      </c>
      <c r="BZ1458">
        <v>24</v>
      </c>
      <c r="CA1458" t="s">
        <v>115</v>
      </c>
      <c r="CC1458" s="2" t="s">
        <v>2426</v>
      </c>
      <c r="CD1458" t="s">
        <v>320</v>
      </c>
      <c r="CF1458" t="s">
        <v>128</v>
      </c>
      <c r="CG1458" t="s">
        <v>120</v>
      </c>
      <c r="CH1458" s="3">
        <v>96950</v>
      </c>
      <c r="CI1458" s="4">
        <v>9.75</v>
      </c>
      <c r="CJ1458" s="4">
        <v>9.75</v>
      </c>
      <c r="CK1458" s="4">
        <v>14.63</v>
      </c>
      <c r="CL1458" s="4">
        <v>14.63</v>
      </c>
      <c r="CM1458" t="s">
        <v>136</v>
      </c>
      <c r="CO1458" t="s">
        <v>137</v>
      </c>
      <c r="CQ1458" t="s">
        <v>115</v>
      </c>
      <c r="CR1458" t="s">
        <v>138</v>
      </c>
      <c r="CS1458" t="s">
        <v>139</v>
      </c>
      <c r="CT1458" t="s">
        <v>138</v>
      </c>
      <c r="CU1458" t="s">
        <v>139</v>
      </c>
      <c r="CV1458" t="s">
        <v>138</v>
      </c>
      <c r="CW1458" t="s">
        <v>139</v>
      </c>
      <c r="CX1458" t="s">
        <v>1122</v>
      </c>
      <c r="CY1458" s="10">
        <v>16702336927</v>
      </c>
      <c r="CZ1458" t="s">
        <v>326</v>
      </c>
      <c r="DA1458" t="s">
        <v>139</v>
      </c>
      <c r="DB1458" t="s">
        <v>138</v>
      </c>
      <c r="DC1458" t="s">
        <v>115</v>
      </c>
    </row>
    <row r="1459" spans="1:112" ht="14.45" customHeight="1" x14ac:dyDescent="0.25">
      <c r="A1459" t="s">
        <v>6586</v>
      </c>
      <c r="B1459" t="s">
        <v>113</v>
      </c>
      <c r="C1459" s="1">
        <v>45721</v>
      </c>
      <c r="D1459" s="1">
        <v>45730</v>
      </c>
      <c r="E1459" t="s">
        <v>114</v>
      </c>
      <c r="G1459" t="s">
        <v>115</v>
      </c>
      <c r="H1459" t="s">
        <v>115</v>
      </c>
      <c r="I1459" t="s">
        <v>115</v>
      </c>
      <c r="J1459" t="s">
        <v>490</v>
      </c>
      <c r="L1459" t="s">
        <v>6219</v>
      </c>
      <c r="M1459" t="s">
        <v>6220</v>
      </c>
      <c r="N1459" t="s">
        <v>119</v>
      </c>
      <c r="O1459" t="s">
        <v>120</v>
      </c>
      <c r="P1459" s="3">
        <v>96950</v>
      </c>
      <c r="Q1459" t="s">
        <v>121</v>
      </c>
      <c r="S1459" s="10">
        <v>16707899238</v>
      </c>
      <c r="U1459" t="s">
        <v>6221</v>
      </c>
      <c r="V1459">
        <v>561311</v>
      </c>
      <c r="W1459" t="s">
        <v>532</v>
      </c>
      <c r="X1459" t="s">
        <v>138</v>
      </c>
      <c r="Y1459" t="s">
        <v>487</v>
      </c>
      <c r="Z1459" t="s">
        <v>2834</v>
      </c>
      <c r="AA1459" t="s">
        <v>6222</v>
      </c>
      <c r="AB1459" t="s">
        <v>295</v>
      </c>
      <c r="AC1459" t="s">
        <v>6219</v>
      </c>
      <c r="AD1459" t="s">
        <v>6220</v>
      </c>
      <c r="AE1459" t="s">
        <v>119</v>
      </c>
      <c r="AF1459" t="s">
        <v>120</v>
      </c>
      <c r="AG1459" s="3">
        <v>96950</v>
      </c>
      <c r="AH1459" t="s">
        <v>121</v>
      </c>
      <c r="AJ1459" s="10">
        <v>16707899238</v>
      </c>
      <c r="AL1459" t="s">
        <v>491</v>
      </c>
      <c r="BD1459" t="str">
        <f>"39-9011.00"</f>
        <v>39-9011.00</v>
      </c>
      <c r="BE1459" t="s">
        <v>538</v>
      </c>
      <c r="BF1459" t="s">
        <v>6587</v>
      </c>
      <c r="BG1459" t="s">
        <v>538</v>
      </c>
      <c r="BH1459">
        <v>5</v>
      </c>
      <c r="BJ1459" s="1">
        <v>45821</v>
      </c>
      <c r="BK1459" s="1">
        <v>46185</v>
      </c>
      <c r="BN1459">
        <v>35</v>
      </c>
      <c r="BO1459">
        <v>0</v>
      </c>
      <c r="BP1459">
        <v>7</v>
      </c>
      <c r="BQ1459">
        <v>7</v>
      </c>
      <c r="BR1459">
        <v>7</v>
      </c>
      <c r="BS1459">
        <v>7</v>
      </c>
      <c r="BT1459">
        <v>7</v>
      </c>
      <c r="BU1459">
        <v>0</v>
      </c>
      <c r="BV1459" t="str">
        <f>"8:00 AM"</f>
        <v>8:00 AM</v>
      </c>
      <c r="BW1459" t="str">
        <f>"4:00 PM"</f>
        <v>4:00 PM</v>
      </c>
      <c r="BX1459" t="s">
        <v>133</v>
      </c>
      <c r="BY1459">
        <v>0</v>
      </c>
      <c r="BZ1459">
        <v>12</v>
      </c>
      <c r="CA1459" t="s">
        <v>115</v>
      </c>
      <c r="CC1459" s="2" t="s">
        <v>6588</v>
      </c>
      <c r="CD1459" t="s">
        <v>6219</v>
      </c>
      <c r="CE1459" t="s">
        <v>6220</v>
      </c>
      <c r="CF1459" t="s">
        <v>119</v>
      </c>
      <c r="CG1459" t="s">
        <v>120</v>
      </c>
      <c r="CH1459" s="3">
        <v>96950</v>
      </c>
      <c r="CI1459" s="4">
        <v>7.81</v>
      </c>
      <c r="CJ1459" s="4">
        <v>7.81</v>
      </c>
      <c r="CK1459" s="4">
        <v>11.72</v>
      </c>
      <c r="CL1459" s="4">
        <v>11.72</v>
      </c>
      <c r="CM1459" t="s">
        <v>136</v>
      </c>
      <c r="CN1459" t="s">
        <v>6589</v>
      </c>
      <c r="CO1459" t="s">
        <v>137</v>
      </c>
      <c r="CQ1459" t="s">
        <v>138</v>
      </c>
      <c r="CR1459" t="s">
        <v>138</v>
      </c>
      <c r="CS1459" t="s">
        <v>139</v>
      </c>
      <c r="CT1459" t="s">
        <v>138</v>
      </c>
      <c r="CU1459" t="s">
        <v>139</v>
      </c>
      <c r="CV1459" t="s">
        <v>138</v>
      </c>
      <c r="CW1459" t="s">
        <v>139</v>
      </c>
      <c r="CX1459" t="s">
        <v>485</v>
      </c>
      <c r="CY1459" s="10">
        <v>16707899238</v>
      </c>
      <c r="CZ1459" t="s">
        <v>491</v>
      </c>
      <c r="DA1459" t="s">
        <v>246</v>
      </c>
      <c r="DB1459" t="s">
        <v>138</v>
      </c>
      <c r="DC1459" t="s">
        <v>138</v>
      </c>
    </row>
    <row r="1460" spans="1:112" ht="14.45" customHeight="1" x14ac:dyDescent="0.25">
      <c r="A1460" t="s">
        <v>7143</v>
      </c>
      <c r="B1460" t="s">
        <v>248</v>
      </c>
      <c r="C1460" s="1">
        <v>45681</v>
      </c>
      <c r="D1460" s="1">
        <v>45730</v>
      </c>
      <c r="E1460" t="s">
        <v>114</v>
      </c>
      <c r="G1460" t="s">
        <v>138</v>
      </c>
      <c r="H1460" t="s">
        <v>115</v>
      </c>
      <c r="I1460" t="s">
        <v>115</v>
      </c>
      <c r="J1460" t="s">
        <v>5610</v>
      </c>
      <c r="K1460" t="s">
        <v>5611</v>
      </c>
      <c r="L1460" t="s">
        <v>5612</v>
      </c>
      <c r="N1460" t="s">
        <v>119</v>
      </c>
      <c r="O1460" t="s">
        <v>120</v>
      </c>
      <c r="P1460" s="3">
        <v>96950</v>
      </c>
      <c r="Q1460" t="s">
        <v>121</v>
      </c>
      <c r="S1460" s="10">
        <v>16702350200</v>
      </c>
      <c r="U1460" t="s">
        <v>5613</v>
      </c>
      <c r="V1460">
        <v>7225</v>
      </c>
      <c r="W1460" t="s">
        <v>123</v>
      </c>
      <c r="Y1460" t="s">
        <v>5614</v>
      </c>
      <c r="Z1460" t="s">
        <v>5615</v>
      </c>
      <c r="AB1460" t="s">
        <v>295</v>
      </c>
      <c r="AC1460" t="s">
        <v>5612</v>
      </c>
      <c r="AE1460" t="s">
        <v>119</v>
      </c>
      <c r="AF1460" t="s">
        <v>120</v>
      </c>
      <c r="AG1460" s="3">
        <v>96950</v>
      </c>
      <c r="AH1460" t="s">
        <v>121</v>
      </c>
      <c r="AJ1460" s="10">
        <v>16702350200</v>
      </c>
      <c r="AL1460" t="s">
        <v>404</v>
      </c>
      <c r="AM1460" t="s">
        <v>400</v>
      </c>
      <c r="AN1460" t="s">
        <v>401</v>
      </c>
      <c r="AO1460" t="s">
        <v>402</v>
      </c>
      <c r="AQ1460" t="s">
        <v>403</v>
      </c>
      <c r="AS1460" t="s">
        <v>119</v>
      </c>
      <c r="AT1460" t="s">
        <v>120</v>
      </c>
      <c r="AU1460" s="3">
        <v>96950</v>
      </c>
      <c r="AV1460" t="s">
        <v>121</v>
      </c>
      <c r="AX1460">
        <v>16702353403</v>
      </c>
      <c r="AZ1460" t="s">
        <v>2323</v>
      </c>
      <c r="BA1460" t="s">
        <v>405</v>
      </c>
      <c r="BD1460" t="str">
        <f>"35-2014.00"</f>
        <v>35-2014.00</v>
      </c>
      <c r="BE1460" t="s">
        <v>221</v>
      </c>
      <c r="BF1460" t="s">
        <v>7144</v>
      </c>
      <c r="BG1460" t="s">
        <v>373</v>
      </c>
      <c r="BH1460">
        <v>2</v>
      </c>
      <c r="BI1460">
        <v>2</v>
      </c>
      <c r="BJ1460" s="1">
        <v>45749</v>
      </c>
      <c r="BK1460" s="1">
        <v>46844</v>
      </c>
      <c r="BL1460" s="1">
        <v>45749</v>
      </c>
      <c r="BM1460" s="1">
        <v>46844</v>
      </c>
      <c r="BN1460">
        <v>35</v>
      </c>
      <c r="BO1460">
        <v>0</v>
      </c>
      <c r="BP1460">
        <v>7</v>
      </c>
      <c r="BQ1460">
        <v>7</v>
      </c>
      <c r="BR1460">
        <v>7</v>
      </c>
      <c r="BS1460">
        <v>7</v>
      </c>
      <c r="BT1460">
        <v>7</v>
      </c>
      <c r="BU1460">
        <v>0</v>
      </c>
      <c r="BV1460" t="str">
        <f>"9:00 AM"</f>
        <v>9:00 AM</v>
      </c>
      <c r="BW1460" t="str">
        <f>"5:00 PM"</f>
        <v>5:00 PM</v>
      </c>
      <c r="BX1460" t="s">
        <v>240</v>
      </c>
      <c r="BY1460">
        <v>0</v>
      </c>
      <c r="BZ1460">
        <v>12</v>
      </c>
      <c r="CA1460" t="s">
        <v>115</v>
      </c>
      <c r="CC1460" t="s">
        <v>5343</v>
      </c>
      <c r="CD1460" t="s">
        <v>5619</v>
      </c>
      <c r="CF1460" t="s">
        <v>119</v>
      </c>
      <c r="CG1460" t="s">
        <v>120</v>
      </c>
      <c r="CH1460" s="3">
        <v>96950</v>
      </c>
      <c r="CI1460" s="4">
        <v>8.83</v>
      </c>
      <c r="CJ1460" s="4">
        <v>8.83</v>
      </c>
      <c r="CK1460" s="4">
        <v>0</v>
      </c>
      <c r="CL1460" s="4">
        <v>0</v>
      </c>
      <c r="CM1460" t="s">
        <v>136</v>
      </c>
      <c r="CN1460" t="s">
        <v>240</v>
      </c>
      <c r="CO1460" t="s">
        <v>137</v>
      </c>
      <c r="CQ1460" t="s">
        <v>115</v>
      </c>
      <c r="CR1460" t="s">
        <v>138</v>
      </c>
      <c r="CS1460" t="s">
        <v>139</v>
      </c>
      <c r="CT1460" t="s">
        <v>139</v>
      </c>
      <c r="CU1460" t="s">
        <v>139</v>
      </c>
      <c r="CV1460" t="s">
        <v>138</v>
      </c>
      <c r="CW1460" t="s">
        <v>139</v>
      </c>
      <c r="CX1460" t="s">
        <v>7145</v>
      </c>
      <c r="CY1460" s="10">
        <v>16702350200</v>
      </c>
      <c r="CZ1460" t="s">
        <v>404</v>
      </c>
      <c r="DA1460" t="s">
        <v>139</v>
      </c>
      <c r="DB1460" t="s">
        <v>138</v>
      </c>
      <c r="DC1460" t="s">
        <v>115</v>
      </c>
    </row>
    <row r="1461" spans="1:112" ht="14.45" customHeight="1" x14ac:dyDescent="0.25">
      <c r="A1461" t="s">
        <v>7543</v>
      </c>
      <c r="B1461" t="s">
        <v>113</v>
      </c>
      <c r="C1461" s="1">
        <v>45729</v>
      </c>
      <c r="D1461" s="1">
        <v>45730</v>
      </c>
      <c r="E1461" t="s">
        <v>210</v>
      </c>
      <c r="F1461" s="1">
        <v>45929</v>
      </c>
      <c r="G1461" t="s">
        <v>115</v>
      </c>
      <c r="H1461" t="s">
        <v>115</v>
      </c>
      <c r="I1461" t="s">
        <v>115</v>
      </c>
      <c r="J1461" t="s">
        <v>5247</v>
      </c>
      <c r="K1461" t="s">
        <v>5248</v>
      </c>
      <c r="L1461" t="s">
        <v>5249</v>
      </c>
      <c r="N1461" t="s">
        <v>272</v>
      </c>
      <c r="O1461" t="s">
        <v>120</v>
      </c>
      <c r="P1461" s="3">
        <v>96952</v>
      </c>
      <c r="Q1461" t="s">
        <v>121</v>
      </c>
      <c r="R1461" t="s">
        <v>439</v>
      </c>
      <c r="S1461" s="10">
        <v>16704331000</v>
      </c>
      <c r="U1461" t="s">
        <v>5250</v>
      </c>
      <c r="V1461">
        <v>445110</v>
      </c>
      <c r="W1461" t="s">
        <v>123</v>
      </c>
      <c r="Y1461" t="s">
        <v>907</v>
      </c>
      <c r="Z1461" t="s">
        <v>5251</v>
      </c>
      <c r="AB1461" t="s">
        <v>218</v>
      </c>
      <c r="AC1461" t="s">
        <v>5249</v>
      </c>
      <c r="AE1461" t="s">
        <v>272</v>
      </c>
      <c r="AF1461" t="s">
        <v>120</v>
      </c>
      <c r="AG1461" s="3">
        <v>96952</v>
      </c>
      <c r="AH1461" t="s">
        <v>121</v>
      </c>
      <c r="AI1461" t="s">
        <v>439</v>
      </c>
      <c r="AJ1461" s="10">
        <v>16704331000</v>
      </c>
      <c r="AL1461" t="s">
        <v>5252</v>
      </c>
      <c r="BD1461" t="str">
        <f>"43-3031.00"</f>
        <v>43-3031.00</v>
      </c>
      <c r="BE1461" t="s">
        <v>387</v>
      </c>
      <c r="BF1461" t="s">
        <v>5253</v>
      </c>
      <c r="BG1461" t="s">
        <v>188</v>
      </c>
      <c r="BH1461">
        <v>1</v>
      </c>
      <c r="BJ1461" s="1">
        <v>45931</v>
      </c>
      <c r="BK1461" s="1">
        <v>46295</v>
      </c>
      <c r="BN1461">
        <v>35</v>
      </c>
      <c r="BO1461">
        <v>0</v>
      </c>
      <c r="BP1461">
        <v>7</v>
      </c>
      <c r="BQ1461">
        <v>7</v>
      </c>
      <c r="BR1461">
        <v>7</v>
      </c>
      <c r="BS1461">
        <v>7</v>
      </c>
      <c r="BT1461">
        <v>7</v>
      </c>
      <c r="BU1461">
        <v>0</v>
      </c>
      <c r="BV1461" t="str">
        <f>"9:00 AM"</f>
        <v>9:00 AM</v>
      </c>
      <c r="BW1461" t="str">
        <f>"5:00 PM"</f>
        <v>5:00 PM</v>
      </c>
      <c r="BX1461" t="s">
        <v>133</v>
      </c>
      <c r="BY1461">
        <v>0</v>
      </c>
      <c r="BZ1461">
        <v>6</v>
      </c>
      <c r="CA1461" t="s">
        <v>115</v>
      </c>
      <c r="CC1461" t="s">
        <v>449</v>
      </c>
      <c r="CD1461" t="s">
        <v>5254</v>
      </c>
      <c r="CE1461" t="s">
        <v>512</v>
      </c>
      <c r="CF1461" t="s">
        <v>272</v>
      </c>
      <c r="CG1461" t="s">
        <v>120</v>
      </c>
      <c r="CH1461" s="3">
        <v>96952</v>
      </c>
      <c r="CI1461" s="4">
        <v>12.28</v>
      </c>
      <c r="CJ1461" s="4">
        <v>12.28</v>
      </c>
      <c r="CK1461" s="4">
        <v>18.420000000000002</v>
      </c>
      <c r="CL1461" s="4">
        <v>18.420000000000002</v>
      </c>
      <c r="CM1461" t="s">
        <v>136</v>
      </c>
      <c r="CN1461" t="s">
        <v>449</v>
      </c>
      <c r="CO1461" t="s">
        <v>137</v>
      </c>
      <c r="CQ1461" t="s">
        <v>115</v>
      </c>
      <c r="CR1461" t="s">
        <v>138</v>
      </c>
      <c r="CS1461" t="s">
        <v>139</v>
      </c>
      <c r="CT1461" t="s">
        <v>138</v>
      </c>
      <c r="CU1461" t="s">
        <v>139</v>
      </c>
      <c r="CV1461" t="s">
        <v>138</v>
      </c>
      <c r="CW1461" t="s">
        <v>139</v>
      </c>
      <c r="CX1461" t="s">
        <v>450</v>
      </c>
      <c r="CY1461" s="10">
        <v>16704331000</v>
      </c>
      <c r="CZ1461" t="s">
        <v>5255</v>
      </c>
      <c r="DA1461" t="s">
        <v>451</v>
      </c>
      <c r="DB1461" t="s">
        <v>138</v>
      </c>
      <c r="DC1461" t="s">
        <v>115</v>
      </c>
    </row>
    <row r="1462" spans="1:112" ht="14.45" customHeight="1" x14ac:dyDescent="0.25">
      <c r="A1462" t="s">
        <v>8390</v>
      </c>
      <c r="B1462" t="s">
        <v>248</v>
      </c>
      <c r="C1462" s="1">
        <v>45676</v>
      </c>
      <c r="D1462" s="1">
        <v>45730</v>
      </c>
      <c r="E1462" t="s">
        <v>210</v>
      </c>
      <c r="F1462" s="1">
        <v>45807</v>
      </c>
      <c r="G1462" t="s">
        <v>115</v>
      </c>
      <c r="H1462" t="s">
        <v>115</v>
      </c>
      <c r="I1462" t="s">
        <v>115</v>
      </c>
      <c r="J1462" t="s">
        <v>287</v>
      </c>
      <c r="K1462" t="s">
        <v>139</v>
      </c>
      <c r="L1462" t="s">
        <v>288</v>
      </c>
      <c r="M1462" t="s">
        <v>289</v>
      </c>
      <c r="N1462" t="s">
        <v>290</v>
      </c>
      <c r="O1462" t="s">
        <v>120</v>
      </c>
      <c r="P1462" s="3">
        <v>96952</v>
      </c>
      <c r="Q1462" t="s">
        <v>121</v>
      </c>
      <c r="R1462" t="s">
        <v>139</v>
      </c>
      <c r="S1462" s="10">
        <v>16704339989</v>
      </c>
      <c r="U1462" t="s">
        <v>291</v>
      </c>
      <c r="V1462">
        <v>481111</v>
      </c>
      <c r="W1462" t="s">
        <v>123</v>
      </c>
      <c r="Y1462" t="s">
        <v>292</v>
      </c>
      <c r="Z1462" t="s">
        <v>293</v>
      </c>
      <c r="AA1462" t="s">
        <v>294</v>
      </c>
      <c r="AB1462" t="s">
        <v>295</v>
      </c>
      <c r="AC1462" t="s">
        <v>288</v>
      </c>
      <c r="AD1462" t="s">
        <v>289</v>
      </c>
      <c r="AE1462" t="s">
        <v>290</v>
      </c>
      <c r="AF1462" t="s">
        <v>120</v>
      </c>
      <c r="AG1462" s="3">
        <v>96952</v>
      </c>
      <c r="AH1462" t="s">
        <v>121</v>
      </c>
      <c r="AJ1462" s="10">
        <v>16704339989</v>
      </c>
      <c r="AL1462" t="s">
        <v>296</v>
      </c>
      <c r="BD1462" t="str">
        <f>"43-4181.00"</f>
        <v>43-4181.00</v>
      </c>
      <c r="BE1462" t="s">
        <v>297</v>
      </c>
      <c r="BF1462" t="s">
        <v>298</v>
      </c>
      <c r="BG1462" t="s">
        <v>299</v>
      </c>
      <c r="BH1462">
        <v>1</v>
      </c>
      <c r="BI1462">
        <v>1</v>
      </c>
      <c r="BJ1462" s="1">
        <v>45809</v>
      </c>
      <c r="BK1462" s="1">
        <v>46173</v>
      </c>
      <c r="BL1462" s="1">
        <v>45809</v>
      </c>
      <c r="BM1462" s="1">
        <v>46173</v>
      </c>
      <c r="BN1462">
        <v>40</v>
      </c>
      <c r="BO1462">
        <v>0</v>
      </c>
      <c r="BP1462">
        <v>8</v>
      </c>
      <c r="BQ1462">
        <v>8</v>
      </c>
      <c r="BR1462">
        <v>8</v>
      </c>
      <c r="BS1462">
        <v>8</v>
      </c>
      <c r="BT1462">
        <v>8</v>
      </c>
      <c r="BU1462">
        <v>0</v>
      </c>
      <c r="BV1462" t="str">
        <f>"8:00 AM"</f>
        <v>8:00 AM</v>
      </c>
      <c r="BW1462" t="str">
        <f>"5:00 PM"</f>
        <v>5:00 PM</v>
      </c>
      <c r="BX1462" t="s">
        <v>133</v>
      </c>
      <c r="BY1462">
        <v>0</v>
      </c>
      <c r="BZ1462">
        <v>12</v>
      </c>
      <c r="CA1462" t="s">
        <v>115</v>
      </c>
      <c r="CC1462" s="2" t="s">
        <v>8391</v>
      </c>
      <c r="CD1462" t="s">
        <v>288</v>
      </c>
      <c r="CE1462" t="s">
        <v>289</v>
      </c>
      <c r="CF1462" t="s">
        <v>290</v>
      </c>
      <c r="CG1462" t="s">
        <v>120</v>
      </c>
      <c r="CH1462" s="3">
        <v>96952</v>
      </c>
      <c r="CI1462" s="4">
        <v>8.77</v>
      </c>
      <c r="CJ1462" s="4">
        <v>8.8000000000000007</v>
      </c>
      <c r="CK1462" s="4">
        <v>0</v>
      </c>
      <c r="CL1462" s="4">
        <v>0</v>
      </c>
      <c r="CM1462" t="s">
        <v>136</v>
      </c>
      <c r="CN1462" t="s">
        <v>139</v>
      </c>
      <c r="CO1462" t="s">
        <v>137</v>
      </c>
      <c r="CQ1462" t="s">
        <v>115</v>
      </c>
      <c r="CR1462" t="s">
        <v>138</v>
      </c>
      <c r="CS1462" t="s">
        <v>139</v>
      </c>
      <c r="CT1462" t="s">
        <v>139</v>
      </c>
      <c r="CU1462" t="s">
        <v>138</v>
      </c>
      <c r="CV1462" t="s">
        <v>138</v>
      </c>
      <c r="CW1462" t="s">
        <v>139</v>
      </c>
      <c r="CX1462" t="s">
        <v>301</v>
      </c>
      <c r="CY1462" s="10">
        <v>16704339989</v>
      </c>
      <c r="CZ1462" t="s">
        <v>302</v>
      </c>
      <c r="DA1462" t="s">
        <v>139</v>
      </c>
      <c r="DB1462" t="s">
        <v>138</v>
      </c>
      <c r="DC1462" t="s">
        <v>115</v>
      </c>
    </row>
    <row r="1463" spans="1:112" ht="14.45" customHeight="1" x14ac:dyDescent="0.25">
      <c r="A1463" t="s">
        <v>9567</v>
      </c>
      <c r="B1463" t="s">
        <v>113</v>
      </c>
      <c r="C1463" s="1">
        <v>45721</v>
      </c>
      <c r="D1463" s="1">
        <v>45730</v>
      </c>
      <c r="E1463" t="s">
        <v>114</v>
      </c>
      <c r="G1463" t="s">
        <v>115</v>
      </c>
      <c r="H1463" t="s">
        <v>115</v>
      </c>
      <c r="I1463" t="s">
        <v>115</v>
      </c>
      <c r="J1463" t="s">
        <v>490</v>
      </c>
      <c r="L1463" t="s">
        <v>6219</v>
      </c>
      <c r="M1463" t="s">
        <v>6220</v>
      </c>
      <c r="N1463" t="s">
        <v>119</v>
      </c>
      <c r="O1463" t="s">
        <v>120</v>
      </c>
      <c r="P1463" s="3">
        <v>96950</v>
      </c>
      <c r="Q1463" t="s">
        <v>121</v>
      </c>
      <c r="S1463" s="10">
        <v>16707899238</v>
      </c>
      <c r="U1463" t="s">
        <v>6221</v>
      </c>
      <c r="V1463">
        <v>561311</v>
      </c>
      <c r="W1463" t="s">
        <v>532</v>
      </c>
      <c r="X1463" t="s">
        <v>138</v>
      </c>
      <c r="Y1463" t="s">
        <v>487</v>
      </c>
      <c r="Z1463" t="s">
        <v>2834</v>
      </c>
      <c r="AA1463" t="s">
        <v>6222</v>
      </c>
      <c r="AB1463" t="s">
        <v>295</v>
      </c>
      <c r="AC1463" t="s">
        <v>6220</v>
      </c>
      <c r="AD1463" t="s">
        <v>6219</v>
      </c>
      <c r="AE1463" t="s">
        <v>119</v>
      </c>
      <c r="AF1463" t="s">
        <v>120</v>
      </c>
      <c r="AG1463" s="3">
        <v>96950</v>
      </c>
      <c r="AH1463" t="s">
        <v>121</v>
      </c>
      <c r="AJ1463" s="10">
        <v>16707899238</v>
      </c>
      <c r="AL1463" t="s">
        <v>491</v>
      </c>
      <c r="BD1463" t="str">
        <f>"39-9011.00"</f>
        <v>39-9011.00</v>
      </c>
      <c r="BE1463" t="s">
        <v>538</v>
      </c>
      <c r="BF1463" t="s">
        <v>6587</v>
      </c>
      <c r="BG1463" t="s">
        <v>538</v>
      </c>
      <c r="BH1463">
        <v>10</v>
      </c>
      <c r="BJ1463" s="1">
        <v>45842</v>
      </c>
      <c r="BK1463" s="1">
        <v>46206</v>
      </c>
      <c r="BN1463">
        <v>35</v>
      </c>
      <c r="BO1463">
        <v>0</v>
      </c>
      <c r="BP1463">
        <v>7</v>
      </c>
      <c r="BQ1463">
        <v>7</v>
      </c>
      <c r="BR1463">
        <v>7</v>
      </c>
      <c r="BS1463">
        <v>7</v>
      </c>
      <c r="BT1463">
        <v>7</v>
      </c>
      <c r="BU1463">
        <v>0</v>
      </c>
      <c r="BV1463" t="str">
        <f>"8:00 AM"</f>
        <v>8:00 AM</v>
      </c>
      <c r="BW1463" t="str">
        <f>"4:00 PM"</f>
        <v>4:00 PM</v>
      </c>
      <c r="BX1463" t="s">
        <v>133</v>
      </c>
      <c r="BY1463">
        <v>0</v>
      </c>
      <c r="BZ1463">
        <v>12</v>
      </c>
      <c r="CA1463" t="s">
        <v>115</v>
      </c>
      <c r="CC1463" s="2" t="s">
        <v>9568</v>
      </c>
      <c r="CD1463" t="s">
        <v>6219</v>
      </c>
      <c r="CE1463" t="s">
        <v>6220</v>
      </c>
      <c r="CF1463" t="s">
        <v>119</v>
      </c>
      <c r="CG1463" t="s">
        <v>120</v>
      </c>
      <c r="CH1463" s="3">
        <v>96950</v>
      </c>
      <c r="CI1463" s="4">
        <v>7.81</v>
      </c>
      <c r="CJ1463" s="4">
        <v>7.81</v>
      </c>
      <c r="CK1463" s="4">
        <v>11.72</v>
      </c>
      <c r="CL1463" s="4">
        <v>11.72</v>
      </c>
      <c r="CM1463" t="s">
        <v>136</v>
      </c>
      <c r="CN1463" t="s">
        <v>6589</v>
      </c>
      <c r="CO1463" t="s">
        <v>137</v>
      </c>
      <c r="CQ1463" t="s">
        <v>138</v>
      </c>
      <c r="CR1463" t="s">
        <v>138</v>
      </c>
      <c r="CS1463" t="s">
        <v>139</v>
      </c>
      <c r="CT1463" t="s">
        <v>138</v>
      </c>
      <c r="CU1463" t="s">
        <v>139</v>
      </c>
      <c r="CV1463" t="s">
        <v>138</v>
      </c>
      <c r="CW1463" t="s">
        <v>139</v>
      </c>
      <c r="CX1463" t="s">
        <v>485</v>
      </c>
      <c r="CY1463" s="10">
        <v>16707899238</v>
      </c>
      <c r="CZ1463" t="s">
        <v>491</v>
      </c>
      <c r="DA1463" t="s">
        <v>246</v>
      </c>
      <c r="DB1463" t="s">
        <v>138</v>
      </c>
      <c r="DC1463" t="s">
        <v>138</v>
      </c>
    </row>
    <row r="1464" spans="1:112" ht="14.45" customHeight="1" x14ac:dyDescent="0.25">
      <c r="A1464" t="s">
        <v>12007</v>
      </c>
      <c r="B1464" t="s">
        <v>142</v>
      </c>
      <c r="C1464" s="1">
        <v>45727</v>
      </c>
      <c r="D1464" s="1">
        <v>45730</v>
      </c>
      <c r="E1464" t="s">
        <v>210</v>
      </c>
      <c r="F1464" s="1">
        <v>45929</v>
      </c>
      <c r="G1464" t="s">
        <v>138</v>
      </c>
      <c r="H1464" t="s">
        <v>115</v>
      </c>
      <c r="I1464" t="s">
        <v>115</v>
      </c>
      <c r="J1464" t="s">
        <v>6213</v>
      </c>
      <c r="K1464" t="s">
        <v>2377</v>
      </c>
      <c r="L1464" t="s">
        <v>2378</v>
      </c>
      <c r="M1464" t="s">
        <v>852</v>
      </c>
      <c r="N1464" t="s">
        <v>119</v>
      </c>
      <c r="O1464" t="s">
        <v>120</v>
      </c>
      <c r="P1464" s="3">
        <v>96950</v>
      </c>
      <c r="Q1464" t="s">
        <v>121</v>
      </c>
      <c r="S1464" s="10">
        <v>16702880360</v>
      </c>
      <c r="U1464" t="s">
        <v>2379</v>
      </c>
      <c r="V1464">
        <v>48819</v>
      </c>
      <c r="W1464" t="s">
        <v>123</v>
      </c>
      <c r="Y1464" t="s">
        <v>2380</v>
      </c>
      <c r="Z1464" t="s">
        <v>2381</v>
      </c>
      <c r="AB1464" t="s">
        <v>2382</v>
      </c>
      <c r="AC1464" t="s">
        <v>2378</v>
      </c>
      <c r="AD1464" t="s">
        <v>852</v>
      </c>
      <c r="AE1464" t="s">
        <v>119</v>
      </c>
      <c r="AF1464" t="s">
        <v>120</v>
      </c>
      <c r="AG1464" s="3">
        <v>96950</v>
      </c>
      <c r="AH1464" t="s">
        <v>121</v>
      </c>
      <c r="AJ1464" s="10">
        <v>16702880360</v>
      </c>
      <c r="AK1464">
        <v>104</v>
      </c>
      <c r="AL1464" t="s">
        <v>2383</v>
      </c>
      <c r="BD1464" t="str">
        <f>"49-3011.00"</f>
        <v>49-3011.00</v>
      </c>
      <c r="BE1464" t="s">
        <v>6214</v>
      </c>
      <c r="BF1464" t="s">
        <v>6215</v>
      </c>
      <c r="BG1464" t="s">
        <v>6216</v>
      </c>
      <c r="BH1464">
        <v>2</v>
      </c>
      <c r="BJ1464" s="1">
        <v>45931</v>
      </c>
      <c r="BK1464" s="1">
        <v>47026</v>
      </c>
      <c r="BN1464">
        <v>35</v>
      </c>
      <c r="BO1464">
        <v>0</v>
      </c>
      <c r="BP1464">
        <v>7</v>
      </c>
      <c r="BQ1464">
        <v>7</v>
      </c>
      <c r="BR1464">
        <v>7</v>
      </c>
      <c r="BS1464">
        <v>7</v>
      </c>
      <c r="BT1464">
        <v>7</v>
      </c>
      <c r="BU1464">
        <v>0</v>
      </c>
      <c r="BV1464" t="str">
        <f>"12:30 AM"</f>
        <v>12:30 AM</v>
      </c>
      <c r="BW1464" t="str">
        <f>"8:30 AM"</f>
        <v>8:30 AM</v>
      </c>
      <c r="BX1464" t="s">
        <v>133</v>
      </c>
      <c r="BY1464">
        <v>0</v>
      </c>
      <c r="BZ1464">
        <v>24</v>
      </c>
      <c r="CA1464" t="s">
        <v>115</v>
      </c>
      <c r="CC1464" t="s">
        <v>6217</v>
      </c>
      <c r="CD1464" t="s">
        <v>852</v>
      </c>
      <c r="CE1464" t="s">
        <v>9149</v>
      </c>
      <c r="CF1464" t="s">
        <v>119</v>
      </c>
      <c r="CG1464" t="s">
        <v>120</v>
      </c>
      <c r="CH1464" s="3">
        <v>96950</v>
      </c>
      <c r="CI1464" s="4">
        <v>11.85</v>
      </c>
      <c r="CJ1464" s="4">
        <v>17.68</v>
      </c>
      <c r="CK1464" s="4">
        <v>17.78</v>
      </c>
      <c r="CL1464" s="4">
        <v>26.52</v>
      </c>
      <c r="CM1464" t="s">
        <v>136</v>
      </c>
      <c r="CN1464" t="s">
        <v>9150</v>
      </c>
      <c r="CO1464" t="s">
        <v>137</v>
      </c>
      <c r="CQ1464" t="s">
        <v>115</v>
      </c>
      <c r="CR1464" t="s">
        <v>138</v>
      </c>
      <c r="CS1464" t="s">
        <v>139</v>
      </c>
      <c r="CT1464" t="s">
        <v>138</v>
      </c>
      <c r="CU1464" t="s">
        <v>138</v>
      </c>
      <c r="CV1464" t="s">
        <v>138</v>
      </c>
      <c r="CW1464" t="s">
        <v>139</v>
      </c>
      <c r="CX1464" t="s">
        <v>12008</v>
      </c>
      <c r="CY1464" s="10">
        <v>16702880360</v>
      </c>
      <c r="CZ1464" t="s">
        <v>2389</v>
      </c>
      <c r="DA1464" t="s">
        <v>2390</v>
      </c>
      <c r="DB1464" t="s">
        <v>138</v>
      </c>
      <c r="DC1464" t="s">
        <v>115</v>
      </c>
    </row>
    <row r="1465" spans="1:112" ht="14.45" customHeight="1" x14ac:dyDescent="0.25">
      <c r="A1465" t="s">
        <v>11724</v>
      </c>
      <c r="B1465" t="s">
        <v>113</v>
      </c>
      <c r="C1465" s="1">
        <v>45728</v>
      </c>
      <c r="D1465" s="1">
        <v>45732</v>
      </c>
      <c r="E1465" t="s">
        <v>210</v>
      </c>
      <c r="F1465" s="1">
        <v>45882</v>
      </c>
      <c r="G1465" t="s">
        <v>115</v>
      </c>
      <c r="H1465" t="s">
        <v>115</v>
      </c>
      <c r="I1465" t="s">
        <v>115</v>
      </c>
      <c r="J1465" t="s">
        <v>1718</v>
      </c>
      <c r="L1465" t="s">
        <v>1720</v>
      </c>
      <c r="N1465" t="s">
        <v>128</v>
      </c>
      <c r="O1465" t="s">
        <v>120</v>
      </c>
      <c r="P1465" s="3">
        <v>96950</v>
      </c>
      <c r="Q1465" t="s">
        <v>121</v>
      </c>
      <c r="S1465" s="10">
        <v>16702335776</v>
      </c>
      <c r="U1465" t="s">
        <v>1721</v>
      </c>
      <c r="V1465">
        <v>56179</v>
      </c>
      <c r="W1465" t="s">
        <v>123</v>
      </c>
      <c r="Y1465" t="s">
        <v>1722</v>
      </c>
      <c r="Z1465" t="s">
        <v>1723</v>
      </c>
      <c r="AA1465" t="s">
        <v>888</v>
      </c>
      <c r="AB1465" t="s">
        <v>705</v>
      </c>
      <c r="AC1465" t="s">
        <v>1720</v>
      </c>
      <c r="AE1465" t="s">
        <v>128</v>
      </c>
      <c r="AF1465" t="s">
        <v>120</v>
      </c>
      <c r="AG1465" s="3">
        <v>96950</v>
      </c>
      <c r="AH1465" t="s">
        <v>121</v>
      </c>
      <c r="AJ1465" s="10">
        <v>16702335776</v>
      </c>
      <c r="AL1465" t="s">
        <v>1727</v>
      </c>
      <c r="BD1465" t="str">
        <f>"49-9071.00"</f>
        <v>49-9071.00</v>
      </c>
      <c r="BE1465" t="s">
        <v>169</v>
      </c>
      <c r="BF1465" t="s">
        <v>1733</v>
      </c>
      <c r="BG1465" t="s">
        <v>1681</v>
      </c>
      <c r="BH1465">
        <v>5</v>
      </c>
      <c r="BJ1465" s="1">
        <v>45884</v>
      </c>
      <c r="BK1465" s="1">
        <v>46248</v>
      </c>
      <c r="BN1465">
        <v>35</v>
      </c>
      <c r="BO1465">
        <v>0</v>
      </c>
      <c r="BP1465">
        <v>7</v>
      </c>
      <c r="BQ1465">
        <v>7</v>
      </c>
      <c r="BR1465">
        <v>7</v>
      </c>
      <c r="BS1465">
        <v>7</v>
      </c>
      <c r="BT1465">
        <v>7</v>
      </c>
      <c r="BU1465">
        <v>0</v>
      </c>
      <c r="BV1465" t="str">
        <f t="shared" ref="BV1465:BV1473" si="27">"8:00 AM"</f>
        <v>8:00 AM</v>
      </c>
      <c r="BW1465" t="str">
        <f>"5:00 PM"</f>
        <v>5:00 PM</v>
      </c>
      <c r="BX1465" t="s">
        <v>133</v>
      </c>
      <c r="BY1465">
        <v>0</v>
      </c>
      <c r="BZ1465">
        <v>24</v>
      </c>
      <c r="CA1465" t="s">
        <v>115</v>
      </c>
      <c r="CC1465" t="s">
        <v>224</v>
      </c>
      <c r="CD1465" t="s">
        <v>1448</v>
      </c>
      <c r="CF1465" t="s">
        <v>128</v>
      </c>
      <c r="CG1465" t="s">
        <v>120</v>
      </c>
      <c r="CH1465" s="3">
        <v>96950</v>
      </c>
      <c r="CI1465" s="4">
        <v>9.75</v>
      </c>
      <c r="CJ1465" s="4">
        <v>9.75</v>
      </c>
      <c r="CK1465" s="4">
        <v>14.63</v>
      </c>
      <c r="CL1465" s="4">
        <v>14.63</v>
      </c>
      <c r="CM1465" t="s">
        <v>136</v>
      </c>
      <c r="CN1465" t="s">
        <v>139</v>
      </c>
      <c r="CO1465" t="s">
        <v>137</v>
      </c>
      <c r="CQ1465" t="s">
        <v>115</v>
      </c>
      <c r="CR1465" t="s">
        <v>138</v>
      </c>
      <c r="CS1465" t="s">
        <v>139</v>
      </c>
      <c r="CT1465" t="s">
        <v>138</v>
      </c>
      <c r="CU1465" t="s">
        <v>139</v>
      </c>
      <c r="CV1465" t="s">
        <v>138</v>
      </c>
      <c r="CW1465" t="s">
        <v>139</v>
      </c>
      <c r="CX1465" t="s">
        <v>139</v>
      </c>
      <c r="CY1465" s="10">
        <v>16702335776</v>
      </c>
      <c r="CZ1465" t="s">
        <v>1727</v>
      </c>
      <c r="DA1465" t="s">
        <v>139</v>
      </c>
      <c r="DB1465" t="s">
        <v>138</v>
      </c>
      <c r="DC1465" t="s">
        <v>115</v>
      </c>
    </row>
    <row r="1466" spans="1:112" ht="14.45" customHeight="1" x14ac:dyDescent="0.25">
      <c r="A1466" t="s">
        <v>1527</v>
      </c>
      <c r="B1466" t="s">
        <v>142</v>
      </c>
      <c r="C1466" s="1">
        <v>45728</v>
      </c>
      <c r="D1466" s="1">
        <v>45733</v>
      </c>
      <c r="E1466" t="s">
        <v>210</v>
      </c>
      <c r="F1466" s="1">
        <v>45929</v>
      </c>
      <c r="G1466" t="s">
        <v>138</v>
      </c>
      <c r="H1466" t="s">
        <v>115</v>
      </c>
      <c r="I1466" t="s">
        <v>115</v>
      </c>
      <c r="J1466" t="s">
        <v>1528</v>
      </c>
      <c r="K1466" t="s">
        <v>1529</v>
      </c>
      <c r="L1466" t="s">
        <v>1530</v>
      </c>
      <c r="N1466" t="s">
        <v>1531</v>
      </c>
      <c r="O1466" t="s">
        <v>120</v>
      </c>
      <c r="P1466" s="3">
        <v>96950</v>
      </c>
      <c r="Q1466" t="s">
        <v>121</v>
      </c>
      <c r="R1466" t="s">
        <v>439</v>
      </c>
      <c r="S1466" s="10">
        <v>16702351444</v>
      </c>
      <c r="U1466" t="s">
        <v>1532</v>
      </c>
      <c r="V1466">
        <v>424410</v>
      </c>
      <c r="W1466" t="s">
        <v>123</v>
      </c>
      <c r="Y1466" t="s">
        <v>1533</v>
      </c>
      <c r="Z1466" t="s">
        <v>1534</v>
      </c>
      <c r="AA1466" t="s">
        <v>1535</v>
      </c>
      <c r="AB1466" t="s">
        <v>1536</v>
      </c>
      <c r="AC1466" t="s">
        <v>1537</v>
      </c>
      <c r="AE1466" t="s">
        <v>128</v>
      </c>
      <c r="AF1466" t="s">
        <v>120</v>
      </c>
      <c r="AG1466" s="3">
        <v>96950</v>
      </c>
      <c r="AH1466" t="s">
        <v>121</v>
      </c>
      <c r="AI1466" t="s">
        <v>439</v>
      </c>
      <c r="AJ1466" s="10">
        <v>16702345201</v>
      </c>
      <c r="AL1466" t="s">
        <v>1538</v>
      </c>
      <c r="BD1466" t="str">
        <f>"53-7065.00"</f>
        <v>53-7065.00</v>
      </c>
      <c r="BE1466" t="s">
        <v>519</v>
      </c>
      <c r="BF1466" t="s">
        <v>1539</v>
      </c>
      <c r="BG1466" t="s">
        <v>1540</v>
      </c>
      <c r="BH1466">
        <v>1</v>
      </c>
      <c r="BJ1466" s="1">
        <v>45931</v>
      </c>
      <c r="BK1466" s="1">
        <v>47026</v>
      </c>
      <c r="BN1466">
        <v>35</v>
      </c>
      <c r="BO1466">
        <v>0</v>
      </c>
      <c r="BP1466">
        <v>7</v>
      </c>
      <c r="BQ1466">
        <v>7</v>
      </c>
      <c r="BR1466">
        <v>7</v>
      </c>
      <c r="BS1466">
        <v>7</v>
      </c>
      <c r="BT1466">
        <v>7</v>
      </c>
      <c r="BU1466">
        <v>0</v>
      </c>
      <c r="BV1466" t="str">
        <f t="shared" si="27"/>
        <v>8:00 AM</v>
      </c>
      <c r="BW1466" t="str">
        <f>"4:00 PM"</f>
        <v>4:00 PM</v>
      </c>
      <c r="BX1466" t="s">
        <v>133</v>
      </c>
      <c r="BY1466">
        <v>0</v>
      </c>
      <c r="BZ1466">
        <v>12</v>
      </c>
      <c r="CA1466" t="s">
        <v>115</v>
      </c>
      <c r="CC1466" s="2" t="s">
        <v>1541</v>
      </c>
      <c r="CD1466" t="s">
        <v>1542</v>
      </c>
      <c r="CF1466" t="s">
        <v>128</v>
      </c>
      <c r="CG1466" t="s">
        <v>120</v>
      </c>
      <c r="CH1466" s="3">
        <v>96950</v>
      </c>
      <c r="CI1466" s="4">
        <v>8.86</v>
      </c>
      <c r="CJ1466" s="4">
        <v>8.86</v>
      </c>
      <c r="CK1466" s="4">
        <v>13.29</v>
      </c>
      <c r="CL1466" s="4">
        <v>13.29</v>
      </c>
      <c r="CM1466" t="s">
        <v>136</v>
      </c>
      <c r="CO1466" t="s">
        <v>137</v>
      </c>
      <c r="CQ1466" t="s">
        <v>115</v>
      </c>
      <c r="CR1466" t="s">
        <v>138</v>
      </c>
      <c r="CS1466" t="s">
        <v>139</v>
      </c>
      <c r="CT1466" t="s">
        <v>138</v>
      </c>
      <c r="CU1466" t="s">
        <v>139</v>
      </c>
      <c r="CV1466" t="s">
        <v>138</v>
      </c>
      <c r="CW1466" t="s">
        <v>139</v>
      </c>
      <c r="CX1466" t="s">
        <v>1543</v>
      </c>
      <c r="CY1466" s="10">
        <v>16702351444</v>
      </c>
      <c r="CZ1466" t="s">
        <v>1538</v>
      </c>
      <c r="DA1466" t="s">
        <v>331</v>
      </c>
      <c r="DB1466" t="s">
        <v>138</v>
      </c>
      <c r="DC1466" t="s">
        <v>115</v>
      </c>
    </row>
    <row r="1467" spans="1:112" ht="14.45" customHeight="1" x14ac:dyDescent="0.25">
      <c r="A1467" t="s">
        <v>2375</v>
      </c>
      <c r="B1467" t="s">
        <v>142</v>
      </c>
      <c r="C1467" s="1">
        <v>45727</v>
      </c>
      <c r="D1467" s="1">
        <v>45733</v>
      </c>
      <c r="E1467" t="s">
        <v>210</v>
      </c>
      <c r="F1467" s="1">
        <v>45929</v>
      </c>
      <c r="G1467" t="s">
        <v>115</v>
      </c>
      <c r="H1467" t="s">
        <v>115</v>
      </c>
      <c r="I1467" t="s">
        <v>115</v>
      </c>
      <c r="J1467" t="s">
        <v>2376</v>
      </c>
      <c r="K1467" t="s">
        <v>2377</v>
      </c>
      <c r="L1467" t="s">
        <v>2378</v>
      </c>
      <c r="M1467" t="s">
        <v>852</v>
      </c>
      <c r="N1467" t="s">
        <v>119</v>
      </c>
      <c r="O1467" t="s">
        <v>120</v>
      </c>
      <c r="P1467" s="3">
        <v>96950</v>
      </c>
      <c r="Q1467" t="s">
        <v>121</v>
      </c>
      <c r="S1467" s="10">
        <v>16702880360</v>
      </c>
      <c r="U1467" t="s">
        <v>2379</v>
      </c>
      <c r="V1467">
        <v>48819</v>
      </c>
      <c r="W1467" t="s">
        <v>123</v>
      </c>
      <c r="Y1467" t="s">
        <v>2380</v>
      </c>
      <c r="Z1467" t="s">
        <v>2381</v>
      </c>
      <c r="AB1467" t="s">
        <v>2382</v>
      </c>
      <c r="AC1467" t="s">
        <v>2378</v>
      </c>
      <c r="AD1467" t="s">
        <v>852</v>
      </c>
      <c r="AE1467" t="s">
        <v>119</v>
      </c>
      <c r="AF1467" t="s">
        <v>120</v>
      </c>
      <c r="AG1467" s="3">
        <v>96950</v>
      </c>
      <c r="AH1467" t="s">
        <v>121</v>
      </c>
      <c r="AJ1467" s="10">
        <v>16702880360</v>
      </c>
      <c r="AK1467">
        <v>104</v>
      </c>
      <c r="AL1467" t="s">
        <v>2383</v>
      </c>
      <c r="BD1467" t="str">
        <f>"49-3042.00"</f>
        <v>49-3042.00</v>
      </c>
      <c r="BE1467" t="s">
        <v>1508</v>
      </c>
      <c r="BF1467" t="s">
        <v>2384</v>
      </c>
      <c r="BG1467" t="s">
        <v>2385</v>
      </c>
      <c r="BH1467">
        <v>2</v>
      </c>
      <c r="BJ1467" s="1">
        <v>45931</v>
      </c>
      <c r="BK1467" s="1">
        <v>47026</v>
      </c>
      <c r="BN1467">
        <v>35</v>
      </c>
      <c r="BO1467">
        <v>0</v>
      </c>
      <c r="BP1467">
        <v>7</v>
      </c>
      <c r="BQ1467">
        <v>7</v>
      </c>
      <c r="BR1467">
        <v>7</v>
      </c>
      <c r="BS1467">
        <v>7</v>
      </c>
      <c r="BT1467">
        <v>7</v>
      </c>
      <c r="BU1467">
        <v>0</v>
      </c>
      <c r="BV1467" t="str">
        <f t="shared" si="27"/>
        <v>8:00 AM</v>
      </c>
      <c r="BW1467" t="str">
        <f>"5:00 PM"</f>
        <v>5:00 PM</v>
      </c>
      <c r="BX1467" t="s">
        <v>133</v>
      </c>
      <c r="BY1467">
        <v>0</v>
      </c>
      <c r="BZ1467">
        <v>12</v>
      </c>
      <c r="CA1467" t="s">
        <v>115</v>
      </c>
      <c r="CC1467" t="s">
        <v>2386</v>
      </c>
      <c r="CD1467" t="s">
        <v>2378</v>
      </c>
      <c r="CE1467" t="s">
        <v>852</v>
      </c>
      <c r="CF1467" t="s">
        <v>119</v>
      </c>
      <c r="CG1467" t="s">
        <v>120</v>
      </c>
      <c r="CH1467" s="3">
        <v>96950</v>
      </c>
      <c r="CI1467" s="4">
        <v>12.48</v>
      </c>
      <c r="CJ1467" s="4">
        <v>13.48</v>
      </c>
      <c r="CK1467" s="4">
        <v>18.72</v>
      </c>
      <c r="CL1467" s="4">
        <v>20.22</v>
      </c>
      <c r="CM1467" t="s">
        <v>136</v>
      </c>
      <c r="CN1467" t="s">
        <v>2387</v>
      </c>
      <c r="CO1467" t="s">
        <v>137</v>
      </c>
      <c r="CQ1467" t="s">
        <v>115</v>
      </c>
      <c r="CR1467" t="s">
        <v>138</v>
      </c>
      <c r="CS1467" t="s">
        <v>139</v>
      </c>
      <c r="CT1467" t="s">
        <v>138</v>
      </c>
      <c r="CU1467" t="s">
        <v>138</v>
      </c>
      <c r="CV1467" t="s">
        <v>138</v>
      </c>
      <c r="CW1467" t="s">
        <v>139</v>
      </c>
      <c r="CX1467" t="s">
        <v>2388</v>
      </c>
      <c r="CY1467" s="10">
        <v>16702880360</v>
      </c>
      <c r="CZ1467" t="s">
        <v>2389</v>
      </c>
      <c r="DA1467" t="s">
        <v>2390</v>
      </c>
      <c r="DB1467" t="s">
        <v>138</v>
      </c>
      <c r="DC1467" t="s">
        <v>115</v>
      </c>
    </row>
    <row r="1468" spans="1:112" ht="14.45" customHeight="1" x14ac:dyDescent="0.25">
      <c r="A1468" t="s">
        <v>2427</v>
      </c>
      <c r="B1468" t="s">
        <v>158</v>
      </c>
      <c r="C1468" s="1">
        <v>45707</v>
      </c>
      <c r="D1468" s="1">
        <v>45733</v>
      </c>
      <c r="E1468" t="s">
        <v>114</v>
      </c>
      <c r="G1468" t="s">
        <v>115</v>
      </c>
      <c r="H1468" t="s">
        <v>115</v>
      </c>
      <c r="I1468" t="s">
        <v>115</v>
      </c>
      <c r="J1468" t="s">
        <v>2428</v>
      </c>
      <c r="L1468" t="s">
        <v>2429</v>
      </c>
      <c r="N1468" t="s">
        <v>128</v>
      </c>
      <c r="O1468" t="s">
        <v>120</v>
      </c>
      <c r="P1468" s="3">
        <v>96950</v>
      </c>
      <c r="Q1468" t="s">
        <v>121</v>
      </c>
      <c r="S1468" s="10">
        <v>16707891106</v>
      </c>
      <c r="U1468" t="s">
        <v>2430</v>
      </c>
      <c r="V1468">
        <v>561320</v>
      </c>
      <c r="W1468" t="s">
        <v>123</v>
      </c>
      <c r="Y1468" t="s">
        <v>2431</v>
      </c>
      <c r="Z1468" t="s">
        <v>2432</v>
      </c>
      <c r="AA1468" t="s">
        <v>2433</v>
      </c>
      <c r="AB1468" t="s">
        <v>754</v>
      </c>
      <c r="AC1468" t="s">
        <v>2434</v>
      </c>
      <c r="AE1468" t="s">
        <v>119</v>
      </c>
      <c r="AF1468" t="s">
        <v>120</v>
      </c>
      <c r="AG1468" s="3">
        <v>96950</v>
      </c>
      <c r="AH1468" t="s">
        <v>121</v>
      </c>
      <c r="AJ1468" s="10">
        <v>16707891106</v>
      </c>
      <c r="AL1468" t="s">
        <v>2435</v>
      </c>
      <c r="BD1468" t="str">
        <f>"49-9071.00"</f>
        <v>49-9071.00</v>
      </c>
      <c r="BE1468" t="s">
        <v>169</v>
      </c>
      <c r="BF1468" t="s">
        <v>2436</v>
      </c>
      <c r="BG1468" t="s">
        <v>2437</v>
      </c>
      <c r="BH1468">
        <v>15</v>
      </c>
      <c r="BJ1468" s="1">
        <v>45748</v>
      </c>
      <c r="BK1468" s="1">
        <v>46112</v>
      </c>
      <c r="BN1468">
        <v>35</v>
      </c>
      <c r="BO1468">
        <v>0</v>
      </c>
      <c r="BP1468">
        <v>7</v>
      </c>
      <c r="BQ1468">
        <v>7</v>
      </c>
      <c r="BR1468">
        <v>7</v>
      </c>
      <c r="BS1468">
        <v>7</v>
      </c>
      <c r="BT1468">
        <v>7</v>
      </c>
      <c r="BU1468">
        <v>0</v>
      </c>
      <c r="BV1468" t="str">
        <f t="shared" si="27"/>
        <v>8:00 AM</v>
      </c>
      <c r="BW1468" t="str">
        <f>"4:00 PM"</f>
        <v>4:00 PM</v>
      </c>
      <c r="BX1468" t="s">
        <v>240</v>
      </c>
      <c r="BY1468">
        <v>0</v>
      </c>
      <c r="BZ1468">
        <v>12</v>
      </c>
      <c r="CA1468" t="s">
        <v>115</v>
      </c>
      <c r="CC1468" s="2" t="s">
        <v>2438</v>
      </c>
      <c r="CD1468" t="s">
        <v>2429</v>
      </c>
      <c r="CF1468" t="s">
        <v>128</v>
      </c>
      <c r="CG1468" t="s">
        <v>120</v>
      </c>
      <c r="CH1468" s="3">
        <v>96950</v>
      </c>
      <c r="CI1468" s="4">
        <v>9.75</v>
      </c>
      <c r="CJ1468" s="4">
        <v>9.75</v>
      </c>
      <c r="CK1468" s="4">
        <v>14.63</v>
      </c>
      <c r="CL1468" s="4">
        <v>14.63</v>
      </c>
      <c r="CM1468" t="s">
        <v>136</v>
      </c>
      <c r="CO1468" t="s">
        <v>137</v>
      </c>
      <c r="CQ1468" t="s">
        <v>115</v>
      </c>
      <c r="CR1468" t="s">
        <v>138</v>
      </c>
      <c r="CS1468" t="s">
        <v>139</v>
      </c>
      <c r="CT1468" t="s">
        <v>138</v>
      </c>
      <c r="CU1468" t="s">
        <v>139</v>
      </c>
      <c r="CV1468" t="s">
        <v>138</v>
      </c>
      <c r="CW1468" t="s">
        <v>139</v>
      </c>
      <c r="CX1468" s="2" t="s">
        <v>2439</v>
      </c>
      <c r="CY1468" s="10">
        <v>16707891106</v>
      </c>
      <c r="CZ1468" t="s">
        <v>2435</v>
      </c>
      <c r="DA1468" t="s">
        <v>572</v>
      </c>
      <c r="DB1468" t="s">
        <v>138</v>
      </c>
      <c r="DC1468" t="s">
        <v>115</v>
      </c>
    </row>
    <row r="1469" spans="1:112" ht="14.45" customHeight="1" x14ac:dyDescent="0.25">
      <c r="A1469" t="s">
        <v>6054</v>
      </c>
      <c r="B1469" t="s">
        <v>248</v>
      </c>
      <c r="C1469" s="1">
        <v>45695</v>
      </c>
      <c r="D1469" s="1">
        <v>45733</v>
      </c>
      <c r="E1469" t="s">
        <v>210</v>
      </c>
      <c r="F1469" s="1">
        <v>45837</v>
      </c>
      <c r="G1469" t="s">
        <v>115</v>
      </c>
      <c r="H1469" t="s">
        <v>115</v>
      </c>
      <c r="I1469" t="s">
        <v>115</v>
      </c>
      <c r="J1469" t="s">
        <v>2977</v>
      </c>
      <c r="K1469" t="s">
        <v>11662</v>
      </c>
      <c r="L1469" t="s">
        <v>5738</v>
      </c>
      <c r="N1469" t="s">
        <v>119</v>
      </c>
      <c r="O1469" t="s">
        <v>120</v>
      </c>
      <c r="P1469" s="3">
        <v>96950</v>
      </c>
      <c r="Q1469" t="s">
        <v>121</v>
      </c>
      <c r="R1469" t="s">
        <v>4424</v>
      </c>
      <c r="S1469" s="10">
        <v>16709899218</v>
      </c>
      <c r="U1469" t="s">
        <v>2980</v>
      </c>
      <c r="V1469">
        <v>812199</v>
      </c>
      <c r="W1469" t="s">
        <v>123</v>
      </c>
      <c r="Y1469" t="s">
        <v>2981</v>
      </c>
      <c r="Z1469" t="s">
        <v>2982</v>
      </c>
      <c r="AA1469" t="s">
        <v>2983</v>
      </c>
      <c r="AB1469" t="s">
        <v>5739</v>
      </c>
      <c r="AC1469" t="s">
        <v>5738</v>
      </c>
      <c r="AE1469" t="s">
        <v>119</v>
      </c>
      <c r="AF1469" t="s">
        <v>120</v>
      </c>
      <c r="AG1469" s="3">
        <v>96950</v>
      </c>
      <c r="AH1469" t="s">
        <v>121</v>
      </c>
      <c r="AI1469" t="s">
        <v>4424</v>
      </c>
      <c r="AJ1469" s="10">
        <v>16709899218</v>
      </c>
      <c r="AL1469" t="s">
        <v>2985</v>
      </c>
      <c r="BD1469" t="str">
        <f>"31-9011.00"</f>
        <v>31-9011.00</v>
      </c>
      <c r="BE1469" t="s">
        <v>671</v>
      </c>
      <c r="BF1469" t="s">
        <v>6055</v>
      </c>
      <c r="BG1469" t="s">
        <v>6056</v>
      </c>
      <c r="BH1469">
        <v>4</v>
      </c>
      <c r="BI1469">
        <v>4</v>
      </c>
      <c r="BJ1469" s="1">
        <v>45839</v>
      </c>
      <c r="BK1469" s="1">
        <v>46203</v>
      </c>
      <c r="BL1469" s="1">
        <v>45839</v>
      </c>
      <c r="BM1469" s="1">
        <v>46203</v>
      </c>
      <c r="BN1469">
        <v>35</v>
      </c>
      <c r="BO1469">
        <v>0</v>
      </c>
      <c r="BP1469">
        <v>7</v>
      </c>
      <c r="BQ1469">
        <v>7</v>
      </c>
      <c r="BR1469">
        <v>7</v>
      </c>
      <c r="BS1469">
        <v>7</v>
      </c>
      <c r="BT1469">
        <v>7</v>
      </c>
      <c r="BU1469">
        <v>0</v>
      </c>
      <c r="BV1469" t="str">
        <f t="shared" si="27"/>
        <v>8:00 AM</v>
      </c>
      <c r="BW1469" t="str">
        <f>"4:00 PM"</f>
        <v>4:00 PM</v>
      </c>
      <c r="BX1469" t="s">
        <v>133</v>
      </c>
      <c r="BY1469">
        <v>0</v>
      </c>
      <c r="BZ1469">
        <v>12</v>
      </c>
      <c r="CA1469" t="s">
        <v>115</v>
      </c>
      <c r="CC1469" t="s">
        <v>6057</v>
      </c>
      <c r="CD1469" t="s">
        <v>6058</v>
      </c>
      <c r="CF1469" t="s">
        <v>119</v>
      </c>
      <c r="CG1469" t="s">
        <v>120</v>
      </c>
      <c r="CH1469" s="3">
        <v>96950</v>
      </c>
      <c r="CI1469" s="4">
        <v>12.37</v>
      </c>
      <c r="CJ1469" s="4">
        <v>12.37</v>
      </c>
      <c r="CK1469" s="4">
        <v>18.55</v>
      </c>
      <c r="CL1469" s="4">
        <v>18.55</v>
      </c>
      <c r="CM1469" t="s">
        <v>136</v>
      </c>
      <c r="CN1469" t="s">
        <v>139</v>
      </c>
      <c r="CO1469" t="s">
        <v>137</v>
      </c>
      <c r="CQ1469" t="s">
        <v>115</v>
      </c>
      <c r="CR1469" t="s">
        <v>138</v>
      </c>
      <c r="CS1469" t="s">
        <v>138</v>
      </c>
      <c r="CT1469" t="s">
        <v>138</v>
      </c>
      <c r="CU1469" t="s">
        <v>139</v>
      </c>
      <c r="CV1469" t="s">
        <v>138</v>
      </c>
      <c r="CW1469" t="s">
        <v>138</v>
      </c>
      <c r="CX1469" t="s">
        <v>6059</v>
      </c>
      <c r="CY1469" s="10">
        <v>16709899218</v>
      </c>
      <c r="CZ1469" t="s">
        <v>2985</v>
      </c>
      <c r="DA1469" t="s">
        <v>139</v>
      </c>
      <c r="DB1469" t="s">
        <v>138</v>
      </c>
      <c r="DC1469" t="s">
        <v>115</v>
      </c>
      <c r="DD1469" t="s">
        <v>2981</v>
      </c>
      <c r="DE1469" t="s">
        <v>2982</v>
      </c>
      <c r="DF1469" t="s">
        <v>149</v>
      </c>
      <c r="DG1469" t="s">
        <v>13933</v>
      </c>
      <c r="DH1469" t="s">
        <v>2985</v>
      </c>
    </row>
    <row r="1470" spans="1:112" ht="14.45" customHeight="1" x14ac:dyDescent="0.25">
      <c r="A1470" t="s">
        <v>8813</v>
      </c>
      <c r="B1470" t="s">
        <v>158</v>
      </c>
      <c r="C1470" s="1">
        <v>45692</v>
      </c>
      <c r="D1470" s="1">
        <v>45733</v>
      </c>
      <c r="E1470" t="s">
        <v>114</v>
      </c>
      <c r="G1470" t="s">
        <v>115</v>
      </c>
      <c r="H1470" t="s">
        <v>115</v>
      </c>
      <c r="I1470" t="s">
        <v>115</v>
      </c>
      <c r="J1470" t="s">
        <v>4383</v>
      </c>
      <c r="L1470" t="s">
        <v>4384</v>
      </c>
      <c r="M1470" t="s">
        <v>4568</v>
      </c>
      <c r="N1470" t="s">
        <v>272</v>
      </c>
      <c r="O1470" t="s">
        <v>120</v>
      </c>
      <c r="P1470" s="3">
        <v>96952</v>
      </c>
      <c r="Q1470" t="s">
        <v>121</v>
      </c>
      <c r="S1470" s="10">
        <v>16707832999</v>
      </c>
      <c r="U1470" t="s">
        <v>4386</v>
      </c>
      <c r="V1470">
        <v>72251</v>
      </c>
      <c r="W1470" t="s">
        <v>123</v>
      </c>
      <c r="Y1470" t="s">
        <v>4937</v>
      </c>
      <c r="Z1470" t="s">
        <v>4938</v>
      </c>
      <c r="AA1470" t="s">
        <v>4939</v>
      </c>
      <c r="AB1470" t="s">
        <v>126</v>
      </c>
      <c r="AC1470" t="s">
        <v>4384</v>
      </c>
      <c r="AD1470" t="s">
        <v>4568</v>
      </c>
      <c r="AE1470" t="s">
        <v>272</v>
      </c>
      <c r="AF1470" t="s">
        <v>120</v>
      </c>
      <c r="AG1470" s="3">
        <v>96952</v>
      </c>
      <c r="AH1470" t="s">
        <v>121</v>
      </c>
      <c r="AJ1470" s="10">
        <v>16707832999</v>
      </c>
      <c r="AL1470" t="s">
        <v>4389</v>
      </c>
      <c r="BD1470" t="str">
        <f>"35-2014.00"</f>
        <v>35-2014.00</v>
      </c>
      <c r="BE1470" t="s">
        <v>221</v>
      </c>
      <c r="BF1470" t="s">
        <v>4940</v>
      </c>
      <c r="BG1470" t="s">
        <v>223</v>
      </c>
      <c r="BH1470">
        <v>5</v>
      </c>
      <c r="BJ1470" s="1">
        <v>45717</v>
      </c>
      <c r="BK1470" s="1">
        <v>46081</v>
      </c>
      <c r="BN1470">
        <v>35</v>
      </c>
      <c r="BO1470">
        <v>0</v>
      </c>
      <c r="BP1470">
        <v>7</v>
      </c>
      <c r="BQ1470">
        <v>7</v>
      </c>
      <c r="BR1470">
        <v>7</v>
      </c>
      <c r="BS1470">
        <v>7</v>
      </c>
      <c r="BT1470">
        <v>7</v>
      </c>
      <c r="BU1470">
        <v>0</v>
      </c>
      <c r="BV1470" t="str">
        <f t="shared" si="27"/>
        <v>8:00 AM</v>
      </c>
      <c r="BW1470" t="str">
        <f>"4:00 PM"</f>
        <v>4:00 PM</v>
      </c>
      <c r="BX1470" t="s">
        <v>240</v>
      </c>
      <c r="BY1470">
        <v>0</v>
      </c>
      <c r="BZ1470">
        <v>12</v>
      </c>
      <c r="CA1470" t="s">
        <v>115</v>
      </c>
      <c r="CC1470" s="2" t="s">
        <v>4392</v>
      </c>
      <c r="CD1470" t="s">
        <v>4384</v>
      </c>
      <c r="CE1470" t="s">
        <v>4385</v>
      </c>
      <c r="CF1470" t="s">
        <v>272</v>
      </c>
      <c r="CG1470" t="s">
        <v>120</v>
      </c>
      <c r="CH1470" s="3">
        <v>96952</v>
      </c>
      <c r="CI1470" s="4">
        <v>8.83</v>
      </c>
      <c r="CJ1470" s="4">
        <v>8.83</v>
      </c>
      <c r="CK1470" s="4">
        <v>13.25</v>
      </c>
      <c r="CL1470" s="4">
        <v>13.25</v>
      </c>
      <c r="CM1470" t="s">
        <v>136</v>
      </c>
      <c r="CN1470" t="s">
        <v>224</v>
      </c>
      <c r="CO1470" t="s">
        <v>137</v>
      </c>
      <c r="CQ1470" t="s">
        <v>115</v>
      </c>
      <c r="CR1470" t="s">
        <v>138</v>
      </c>
      <c r="CS1470" t="s">
        <v>139</v>
      </c>
      <c r="CT1470" t="s">
        <v>138</v>
      </c>
      <c r="CU1470" t="s">
        <v>139</v>
      </c>
      <c r="CV1470" t="s">
        <v>138</v>
      </c>
      <c r="CW1470" t="s">
        <v>139</v>
      </c>
      <c r="CX1470" t="s">
        <v>8814</v>
      </c>
      <c r="CY1470" s="10">
        <v>16707832999</v>
      </c>
      <c r="CZ1470" t="s">
        <v>4389</v>
      </c>
      <c r="DA1470" t="s">
        <v>139</v>
      </c>
      <c r="DB1470" t="s">
        <v>138</v>
      </c>
      <c r="DC1470" t="s">
        <v>115</v>
      </c>
    </row>
    <row r="1471" spans="1:112" ht="14.45" customHeight="1" x14ac:dyDescent="0.25">
      <c r="A1471" t="s">
        <v>9148</v>
      </c>
      <c r="B1471" t="s">
        <v>142</v>
      </c>
      <c r="C1471" s="1">
        <v>45727</v>
      </c>
      <c r="D1471" s="1">
        <v>45733</v>
      </c>
      <c r="E1471" t="s">
        <v>114</v>
      </c>
      <c r="G1471" t="s">
        <v>115</v>
      </c>
      <c r="H1471" t="s">
        <v>115</v>
      </c>
      <c r="I1471" t="s">
        <v>115</v>
      </c>
      <c r="J1471" t="s">
        <v>6213</v>
      </c>
      <c r="K1471" t="s">
        <v>2377</v>
      </c>
      <c r="L1471" t="s">
        <v>2378</v>
      </c>
      <c r="M1471" t="s">
        <v>852</v>
      </c>
      <c r="N1471" t="s">
        <v>119</v>
      </c>
      <c r="O1471" t="s">
        <v>120</v>
      </c>
      <c r="P1471" s="3">
        <v>96950</v>
      </c>
      <c r="Q1471" t="s">
        <v>121</v>
      </c>
      <c r="S1471" s="10">
        <v>16702880360</v>
      </c>
      <c r="U1471" t="s">
        <v>2379</v>
      </c>
      <c r="V1471">
        <v>48819</v>
      </c>
      <c r="W1471" t="s">
        <v>123</v>
      </c>
      <c r="Y1471" t="s">
        <v>2380</v>
      </c>
      <c r="Z1471" t="s">
        <v>2381</v>
      </c>
      <c r="AB1471" t="s">
        <v>2382</v>
      </c>
      <c r="AC1471" t="s">
        <v>2378</v>
      </c>
      <c r="AD1471" t="s">
        <v>852</v>
      </c>
      <c r="AE1471" t="s">
        <v>119</v>
      </c>
      <c r="AF1471" t="s">
        <v>120</v>
      </c>
      <c r="AG1471" s="3">
        <v>96950</v>
      </c>
      <c r="AH1471" t="s">
        <v>121</v>
      </c>
      <c r="AJ1471" s="10">
        <v>16702880360</v>
      </c>
      <c r="AK1471">
        <v>104</v>
      </c>
      <c r="AL1471" t="s">
        <v>2383</v>
      </c>
      <c r="BD1471" t="str">
        <f>"49-3011.00"</f>
        <v>49-3011.00</v>
      </c>
      <c r="BE1471" t="s">
        <v>6214</v>
      </c>
      <c r="BF1471" t="s">
        <v>6215</v>
      </c>
      <c r="BG1471" t="s">
        <v>6216</v>
      </c>
      <c r="BH1471">
        <v>2</v>
      </c>
      <c r="BJ1471" s="1">
        <v>45962</v>
      </c>
      <c r="BK1471" s="1">
        <v>46326</v>
      </c>
      <c r="BN1471">
        <v>35</v>
      </c>
      <c r="BO1471">
        <v>7</v>
      </c>
      <c r="BP1471">
        <v>7</v>
      </c>
      <c r="BQ1471">
        <v>7</v>
      </c>
      <c r="BR1471">
        <v>0</v>
      </c>
      <c r="BS1471">
        <v>0</v>
      </c>
      <c r="BT1471">
        <v>7</v>
      </c>
      <c r="BU1471">
        <v>7</v>
      </c>
      <c r="BV1471" t="str">
        <f t="shared" si="27"/>
        <v>8:00 AM</v>
      </c>
      <c r="BW1471" t="str">
        <f>"5:00 PM"</f>
        <v>5:00 PM</v>
      </c>
      <c r="BX1471" t="s">
        <v>133</v>
      </c>
      <c r="BY1471">
        <v>0</v>
      </c>
      <c r="BZ1471">
        <v>24</v>
      </c>
      <c r="CA1471" t="s">
        <v>115</v>
      </c>
      <c r="CC1471" t="s">
        <v>6217</v>
      </c>
      <c r="CD1471" t="s">
        <v>852</v>
      </c>
      <c r="CE1471" t="s">
        <v>9149</v>
      </c>
      <c r="CF1471" t="s">
        <v>119</v>
      </c>
      <c r="CG1471" t="s">
        <v>120</v>
      </c>
      <c r="CH1471" s="3">
        <v>96950</v>
      </c>
      <c r="CI1471" s="4">
        <v>11.85</v>
      </c>
      <c r="CJ1471" s="4">
        <v>17.68</v>
      </c>
      <c r="CK1471" s="4">
        <v>17.78</v>
      </c>
      <c r="CL1471" s="4">
        <v>26.52</v>
      </c>
      <c r="CM1471" t="s">
        <v>136</v>
      </c>
      <c r="CN1471" t="s">
        <v>9150</v>
      </c>
      <c r="CO1471" t="s">
        <v>137</v>
      </c>
      <c r="CQ1471" t="s">
        <v>115</v>
      </c>
      <c r="CR1471" t="s">
        <v>138</v>
      </c>
      <c r="CS1471" t="s">
        <v>139</v>
      </c>
      <c r="CT1471" t="s">
        <v>138</v>
      </c>
      <c r="CU1471" t="s">
        <v>138</v>
      </c>
      <c r="CV1471" t="s">
        <v>138</v>
      </c>
      <c r="CW1471" t="s">
        <v>139</v>
      </c>
      <c r="CX1471" t="s">
        <v>9151</v>
      </c>
      <c r="CY1471" s="10">
        <v>16702880360</v>
      </c>
      <c r="CZ1471" t="s">
        <v>2389</v>
      </c>
      <c r="DA1471" t="s">
        <v>2390</v>
      </c>
      <c r="DB1471" t="s">
        <v>138</v>
      </c>
      <c r="DC1471" t="s">
        <v>115</v>
      </c>
    </row>
    <row r="1472" spans="1:112" ht="14.45" customHeight="1" x14ac:dyDescent="0.25">
      <c r="A1472" t="s">
        <v>11729</v>
      </c>
      <c r="B1472" t="s">
        <v>142</v>
      </c>
      <c r="C1472" s="1">
        <v>45729</v>
      </c>
      <c r="D1472" s="1">
        <v>45733</v>
      </c>
      <c r="E1472" t="s">
        <v>210</v>
      </c>
      <c r="F1472" s="1">
        <v>45929</v>
      </c>
      <c r="G1472" t="s">
        <v>138</v>
      </c>
      <c r="H1472" t="s">
        <v>115</v>
      </c>
      <c r="I1472" t="s">
        <v>115</v>
      </c>
      <c r="J1472" t="s">
        <v>2376</v>
      </c>
      <c r="K1472" t="s">
        <v>2377</v>
      </c>
      <c r="L1472" t="s">
        <v>2378</v>
      </c>
      <c r="M1472" t="s">
        <v>852</v>
      </c>
      <c r="N1472" t="s">
        <v>119</v>
      </c>
      <c r="O1472" t="s">
        <v>120</v>
      </c>
      <c r="P1472" s="3">
        <v>96950</v>
      </c>
      <c r="Q1472" t="s">
        <v>121</v>
      </c>
      <c r="S1472" s="10">
        <v>16702880360</v>
      </c>
      <c r="U1472" t="s">
        <v>2379</v>
      </c>
      <c r="V1472">
        <v>48819</v>
      </c>
      <c r="W1472" t="s">
        <v>123</v>
      </c>
      <c r="Y1472" t="s">
        <v>2380</v>
      </c>
      <c r="Z1472" t="s">
        <v>2381</v>
      </c>
      <c r="AB1472" t="s">
        <v>2382</v>
      </c>
      <c r="AC1472" t="s">
        <v>2378</v>
      </c>
      <c r="AD1472" t="s">
        <v>852</v>
      </c>
      <c r="AE1472" t="s">
        <v>119</v>
      </c>
      <c r="AF1472" t="s">
        <v>120</v>
      </c>
      <c r="AG1472" s="3">
        <v>96950</v>
      </c>
      <c r="AH1472" t="s">
        <v>121</v>
      </c>
      <c r="AJ1472" s="10">
        <v>16702880360</v>
      </c>
      <c r="AK1472">
        <v>104</v>
      </c>
      <c r="AL1472" t="s">
        <v>2383</v>
      </c>
      <c r="BD1472" t="str">
        <f>"49-3042.00"</f>
        <v>49-3042.00</v>
      </c>
      <c r="BE1472" t="s">
        <v>1508</v>
      </c>
      <c r="BF1472" t="s">
        <v>2384</v>
      </c>
      <c r="BG1472" t="s">
        <v>2385</v>
      </c>
      <c r="BH1472">
        <v>2</v>
      </c>
      <c r="BJ1472" s="1">
        <v>45931</v>
      </c>
      <c r="BK1472" s="1">
        <v>47026</v>
      </c>
      <c r="BN1472">
        <v>35</v>
      </c>
      <c r="BO1472">
        <v>0</v>
      </c>
      <c r="BP1472">
        <v>7</v>
      </c>
      <c r="BQ1472">
        <v>7</v>
      </c>
      <c r="BR1472">
        <v>7</v>
      </c>
      <c r="BS1472">
        <v>7</v>
      </c>
      <c r="BT1472">
        <v>7</v>
      </c>
      <c r="BU1472">
        <v>0</v>
      </c>
      <c r="BV1472" t="str">
        <f t="shared" si="27"/>
        <v>8:00 AM</v>
      </c>
      <c r="BW1472" t="str">
        <f>"4:00 PM"</f>
        <v>4:00 PM</v>
      </c>
      <c r="BX1472" t="s">
        <v>133</v>
      </c>
      <c r="BY1472">
        <v>0</v>
      </c>
      <c r="BZ1472">
        <v>12</v>
      </c>
      <c r="CA1472" t="s">
        <v>115</v>
      </c>
      <c r="CC1472" t="s">
        <v>2386</v>
      </c>
      <c r="CD1472" t="s">
        <v>2378</v>
      </c>
      <c r="CE1472" t="s">
        <v>852</v>
      </c>
      <c r="CF1472" t="s">
        <v>119</v>
      </c>
      <c r="CG1472" t="s">
        <v>120</v>
      </c>
      <c r="CH1472" s="3">
        <v>96950</v>
      </c>
      <c r="CI1472" s="4">
        <v>12.48</v>
      </c>
      <c r="CJ1472" s="4">
        <v>13</v>
      </c>
      <c r="CK1472" s="4">
        <v>18.72</v>
      </c>
      <c r="CL1472" s="4">
        <v>19.5</v>
      </c>
      <c r="CM1472" t="s">
        <v>136</v>
      </c>
      <c r="CN1472" t="s">
        <v>11730</v>
      </c>
      <c r="CO1472" t="s">
        <v>137</v>
      </c>
      <c r="CQ1472" t="s">
        <v>115</v>
      </c>
      <c r="CR1472" t="s">
        <v>138</v>
      </c>
      <c r="CS1472" t="s">
        <v>139</v>
      </c>
      <c r="CT1472" t="s">
        <v>138</v>
      </c>
      <c r="CU1472" t="s">
        <v>138</v>
      </c>
      <c r="CV1472" t="s">
        <v>138</v>
      </c>
      <c r="CW1472" t="s">
        <v>139</v>
      </c>
      <c r="CX1472" t="s">
        <v>2388</v>
      </c>
      <c r="CY1472" s="10">
        <v>16702880360</v>
      </c>
      <c r="CZ1472" t="s">
        <v>2389</v>
      </c>
      <c r="DA1472" t="s">
        <v>11731</v>
      </c>
      <c r="DB1472" t="s">
        <v>138</v>
      </c>
      <c r="DC1472" t="s">
        <v>115</v>
      </c>
    </row>
    <row r="1473" spans="1:112" ht="14.45" customHeight="1" x14ac:dyDescent="0.25">
      <c r="A1473" t="s">
        <v>11999</v>
      </c>
      <c r="B1473" t="s">
        <v>142</v>
      </c>
      <c r="C1473" s="1">
        <v>45729</v>
      </c>
      <c r="D1473" s="1">
        <v>45733</v>
      </c>
      <c r="E1473" t="s">
        <v>114</v>
      </c>
      <c r="G1473" t="s">
        <v>115</v>
      </c>
      <c r="H1473" t="s">
        <v>115</v>
      </c>
      <c r="I1473" t="s">
        <v>115</v>
      </c>
      <c r="J1473" t="s">
        <v>3723</v>
      </c>
      <c r="K1473" t="s">
        <v>10057</v>
      </c>
      <c r="L1473" t="s">
        <v>512</v>
      </c>
      <c r="M1473" t="s">
        <v>3725</v>
      </c>
      <c r="N1473" t="s">
        <v>272</v>
      </c>
      <c r="O1473" t="s">
        <v>120</v>
      </c>
      <c r="P1473" s="3">
        <v>96952</v>
      </c>
      <c r="Q1473" t="s">
        <v>121</v>
      </c>
      <c r="S1473" s="10">
        <v>16702850045</v>
      </c>
      <c r="U1473" t="s">
        <v>3726</v>
      </c>
      <c r="V1473">
        <v>812111</v>
      </c>
      <c r="W1473" t="s">
        <v>123</v>
      </c>
      <c r="Y1473" t="s">
        <v>3727</v>
      </c>
      <c r="Z1473" t="s">
        <v>3728</v>
      </c>
      <c r="AA1473" t="s">
        <v>12000</v>
      </c>
      <c r="AB1473" t="s">
        <v>908</v>
      </c>
      <c r="AC1473" t="s">
        <v>512</v>
      </c>
      <c r="AD1473" t="s">
        <v>3725</v>
      </c>
      <c r="AE1473" t="s">
        <v>272</v>
      </c>
      <c r="AF1473" t="s">
        <v>120</v>
      </c>
      <c r="AG1473" s="3">
        <v>96952</v>
      </c>
      <c r="AH1473" t="s">
        <v>121</v>
      </c>
      <c r="AJ1473" s="10">
        <v>16702850045</v>
      </c>
      <c r="AL1473" t="s">
        <v>3729</v>
      </c>
      <c r="BD1473" t="str">
        <f>"39-5011.00"</f>
        <v>39-5011.00</v>
      </c>
      <c r="BE1473" t="s">
        <v>2181</v>
      </c>
      <c r="BF1473" t="s">
        <v>12001</v>
      </c>
      <c r="BG1473" t="s">
        <v>3731</v>
      </c>
      <c r="BH1473">
        <v>1</v>
      </c>
      <c r="BJ1473" s="1">
        <v>45851</v>
      </c>
      <c r="BK1473" s="1">
        <v>46215</v>
      </c>
      <c r="BN1473">
        <v>35</v>
      </c>
      <c r="BO1473">
        <v>0</v>
      </c>
      <c r="BP1473">
        <v>7</v>
      </c>
      <c r="BQ1473">
        <v>7</v>
      </c>
      <c r="BR1473">
        <v>7</v>
      </c>
      <c r="BS1473">
        <v>7</v>
      </c>
      <c r="BT1473">
        <v>7</v>
      </c>
      <c r="BU1473">
        <v>0</v>
      </c>
      <c r="BV1473" t="str">
        <f t="shared" si="27"/>
        <v>8:00 AM</v>
      </c>
      <c r="BW1473" t="str">
        <f>"3:00 PM"</f>
        <v>3:00 PM</v>
      </c>
      <c r="BX1473" t="s">
        <v>133</v>
      </c>
      <c r="BY1473">
        <v>0</v>
      </c>
      <c r="BZ1473">
        <v>12</v>
      </c>
      <c r="CA1473" t="s">
        <v>115</v>
      </c>
      <c r="CC1473" t="s">
        <v>224</v>
      </c>
      <c r="CD1473" t="s">
        <v>512</v>
      </c>
      <c r="CE1473" t="s">
        <v>3725</v>
      </c>
      <c r="CF1473" t="s">
        <v>272</v>
      </c>
      <c r="CG1473" t="s">
        <v>120</v>
      </c>
      <c r="CH1473" s="3">
        <v>96952</v>
      </c>
      <c r="CI1473" s="4">
        <v>8.14</v>
      </c>
      <c r="CJ1473" s="4">
        <v>8.14</v>
      </c>
      <c r="CM1473" t="s">
        <v>136</v>
      </c>
      <c r="CN1473" t="s">
        <v>139</v>
      </c>
      <c r="CO1473" t="s">
        <v>137</v>
      </c>
      <c r="CQ1473" t="s">
        <v>115</v>
      </c>
      <c r="CR1473" t="s">
        <v>138</v>
      </c>
      <c r="CS1473" t="s">
        <v>139</v>
      </c>
      <c r="CT1473" t="s">
        <v>139</v>
      </c>
      <c r="CU1473" t="s">
        <v>139</v>
      </c>
      <c r="CV1473" t="s">
        <v>138</v>
      </c>
      <c r="CW1473" t="s">
        <v>139</v>
      </c>
      <c r="CX1473" t="s">
        <v>12002</v>
      </c>
      <c r="CY1473" s="10">
        <v>16702851627</v>
      </c>
      <c r="CZ1473" t="s">
        <v>3729</v>
      </c>
      <c r="DA1473" t="s">
        <v>139</v>
      </c>
      <c r="DB1473" t="s">
        <v>138</v>
      </c>
      <c r="DC1473" t="s">
        <v>115</v>
      </c>
    </row>
    <row r="1474" spans="1:112" ht="14.45" customHeight="1" x14ac:dyDescent="0.25">
      <c r="A1474" t="s">
        <v>13914</v>
      </c>
      <c r="B1474" t="s">
        <v>142</v>
      </c>
      <c r="C1474" s="1">
        <v>45728</v>
      </c>
      <c r="D1474" s="1">
        <v>45733</v>
      </c>
      <c r="E1474" t="s">
        <v>210</v>
      </c>
      <c r="F1474" s="1">
        <v>45929</v>
      </c>
      <c r="G1474" t="s">
        <v>115</v>
      </c>
      <c r="H1474" t="s">
        <v>115</v>
      </c>
      <c r="I1474" t="s">
        <v>115</v>
      </c>
      <c r="J1474" t="s">
        <v>4153</v>
      </c>
      <c r="K1474" t="s">
        <v>4154</v>
      </c>
      <c r="L1474" t="s">
        <v>4155</v>
      </c>
      <c r="N1474" t="s">
        <v>128</v>
      </c>
      <c r="O1474" t="s">
        <v>120</v>
      </c>
      <c r="P1474" s="3">
        <v>96950</v>
      </c>
      <c r="Q1474" t="s">
        <v>121</v>
      </c>
      <c r="S1474" s="10">
        <v>16702335201</v>
      </c>
      <c r="U1474" t="s">
        <v>4156</v>
      </c>
      <c r="V1474">
        <v>72111</v>
      </c>
      <c r="W1474" t="s">
        <v>123</v>
      </c>
      <c r="Y1474" t="s">
        <v>1533</v>
      </c>
      <c r="Z1474" t="s">
        <v>1534</v>
      </c>
      <c r="AA1474" t="s">
        <v>1535</v>
      </c>
      <c r="AB1474" t="s">
        <v>218</v>
      </c>
      <c r="AC1474" t="s">
        <v>1537</v>
      </c>
      <c r="AE1474" t="s">
        <v>128</v>
      </c>
      <c r="AF1474" t="s">
        <v>120</v>
      </c>
      <c r="AG1474" s="3">
        <v>96950</v>
      </c>
      <c r="AH1474" t="s">
        <v>121</v>
      </c>
      <c r="AI1474" t="s">
        <v>439</v>
      </c>
      <c r="AJ1474" s="10">
        <v>16702345201</v>
      </c>
      <c r="AL1474" t="s">
        <v>4157</v>
      </c>
      <c r="BD1474" t="str">
        <f>"49-9071.00"</f>
        <v>49-9071.00</v>
      </c>
      <c r="BE1474" t="s">
        <v>169</v>
      </c>
      <c r="BF1474" t="s">
        <v>5272</v>
      </c>
      <c r="BG1474" t="s">
        <v>1404</v>
      </c>
      <c r="BH1474">
        <v>1</v>
      </c>
      <c r="BJ1474" s="1">
        <v>45931</v>
      </c>
      <c r="BK1474" s="1">
        <v>46295</v>
      </c>
      <c r="BN1474">
        <v>35</v>
      </c>
      <c r="BO1474">
        <v>0</v>
      </c>
      <c r="BP1474">
        <v>7</v>
      </c>
      <c r="BQ1474">
        <v>7</v>
      </c>
      <c r="BR1474">
        <v>7</v>
      </c>
      <c r="BS1474">
        <v>7</v>
      </c>
      <c r="BT1474">
        <v>7</v>
      </c>
      <c r="BU1474">
        <v>0</v>
      </c>
      <c r="BV1474" t="str">
        <f>"8:00 PM"</f>
        <v>8:00 PM</v>
      </c>
      <c r="BW1474" t="str">
        <f>"4:00 PM"</f>
        <v>4:00 PM</v>
      </c>
      <c r="BX1474" t="s">
        <v>133</v>
      </c>
      <c r="BY1474">
        <v>0</v>
      </c>
      <c r="BZ1474">
        <v>24</v>
      </c>
      <c r="CA1474" t="s">
        <v>115</v>
      </c>
      <c r="CC1474" s="2" t="s">
        <v>5273</v>
      </c>
      <c r="CD1474" t="s">
        <v>4155</v>
      </c>
      <c r="CF1474" t="s">
        <v>128</v>
      </c>
      <c r="CG1474" t="s">
        <v>120</v>
      </c>
      <c r="CH1474" s="3">
        <v>96950</v>
      </c>
      <c r="CI1474" s="4">
        <v>9.75</v>
      </c>
      <c r="CJ1474" s="4">
        <v>9.75</v>
      </c>
      <c r="CK1474" s="4">
        <v>14.63</v>
      </c>
      <c r="CL1474" s="4">
        <v>14.63</v>
      </c>
      <c r="CM1474" t="s">
        <v>136</v>
      </c>
      <c r="CO1474" t="s">
        <v>137</v>
      </c>
      <c r="CQ1474" t="s">
        <v>138</v>
      </c>
      <c r="CR1474" t="s">
        <v>138</v>
      </c>
      <c r="CS1474" t="s">
        <v>138</v>
      </c>
      <c r="CT1474" t="s">
        <v>138</v>
      </c>
      <c r="CU1474" t="s">
        <v>139</v>
      </c>
      <c r="CV1474" t="s">
        <v>138</v>
      </c>
      <c r="CW1474" t="s">
        <v>139</v>
      </c>
      <c r="CX1474" t="s">
        <v>1543</v>
      </c>
      <c r="CY1474" s="10">
        <v>16702335201</v>
      </c>
      <c r="CZ1474" t="s">
        <v>4157</v>
      </c>
      <c r="DA1474" t="s">
        <v>139</v>
      </c>
      <c r="DB1474" t="s">
        <v>138</v>
      </c>
      <c r="DC1474" t="s">
        <v>115</v>
      </c>
    </row>
    <row r="1475" spans="1:112" ht="14.45" customHeight="1" x14ac:dyDescent="0.25">
      <c r="A1475" t="s">
        <v>6600</v>
      </c>
      <c r="B1475" t="s">
        <v>142</v>
      </c>
      <c r="C1475" s="1">
        <v>45735</v>
      </c>
      <c r="D1475" s="1">
        <v>45736</v>
      </c>
      <c r="E1475" t="s">
        <v>114</v>
      </c>
      <c r="G1475" t="s">
        <v>115</v>
      </c>
      <c r="H1475" t="s">
        <v>115</v>
      </c>
      <c r="I1475" t="s">
        <v>115</v>
      </c>
      <c r="J1475" t="s">
        <v>4647</v>
      </c>
      <c r="K1475" t="s">
        <v>4648</v>
      </c>
      <c r="L1475" t="s">
        <v>4649</v>
      </c>
      <c r="M1475" t="s">
        <v>13931</v>
      </c>
      <c r="N1475" t="s">
        <v>128</v>
      </c>
      <c r="O1475" t="s">
        <v>120</v>
      </c>
      <c r="P1475" s="3">
        <v>96950</v>
      </c>
      <c r="Q1475" t="s">
        <v>121</v>
      </c>
      <c r="S1475" s="10">
        <v>16702875905</v>
      </c>
      <c r="U1475" t="s">
        <v>4650</v>
      </c>
      <c r="V1475">
        <v>561720</v>
      </c>
      <c r="W1475" t="s">
        <v>123</v>
      </c>
      <c r="Y1475" t="s">
        <v>4651</v>
      </c>
      <c r="Z1475" t="s">
        <v>4652</v>
      </c>
      <c r="AA1475" t="s">
        <v>4213</v>
      </c>
      <c r="AB1475" t="s">
        <v>997</v>
      </c>
      <c r="AC1475" t="s">
        <v>4653</v>
      </c>
      <c r="AD1475" t="s">
        <v>4654</v>
      </c>
      <c r="AE1475" t="s">
        <v>128</v>
      </c>
      <c r="AF1475" t="s">
        <v>120</v>
      </c>
      <c r="AG1475" s="3">
        <v>96950</v>
      </c>
      <c r="AH1475" t="s">
        <v>121</v>
      </c>
      <c r="AJ1475" s="10">
        <v>16702875905</v>
      </c>
      <c r="AL1475" t="s">
        <v>4655</v>
      </c>
      <c r="BD1475" t="str">
        <f>"37-2011.00"</f>
        <v>37-2011.00</v>
      </c>
      <c r="BE1475" t="s">
        <v>1133</v>
      </c>
      <c r="BF1475" t="s">
        <v>4656</v>
      </c>
      <c r="BG1475" t="s">
        <v>2358</v>
      </c>
      <c r="BH1475">
        <v>8</v>
      </c>
      <c r="BJ1475" s="1">
        <v>45874</v>
      </c>
      <c r="BK1475" s="1">
        <v>46238</v>
      </c>
      <c r="BN1475">
        <v>36</v>
      </c>
      <c r="BO1475">
        <v>0</v>
      </c>
      <c r="BP1475">
        <v>8</v>
      </c>
      <c r="BQ1475">
        <v>4</v>
      </c>
      <c r="BR1475">
        <v>8</v>
      </c>
      <c r="BS1475">
        <v>4</v>
      </c>
      <c r="BT1475">
        <v>8</v>
      </c>
      <c r="BU1475">
        <v>4</v>
      </c>
      <c r="BV1475" t="str">
        <f>"8:00 AM"</f>
        <v>8:00 AM</v>
      </c>
      <c r="BW1475" t="str">
        <f>"6:00 PM"</f>
        <v>6:00 PM</v>
      </c>
      <c r="BX1475" t="s">
        <v>240</v>
      </c>
      <c r="BY1475">
        <v>0</v>
      </c>
      <c r="BZ1475">
        <v>0</v>
      </c>
      <c r="CA1475" t="s">
        <v>115</v>
      </c>
      <c r="CC1475" t="s">
        <v>6601</v>
      </c>
      <c r="CD1475" t="s">
        <v>1211</v>
      </c>
      <c r="CF1475" t="s">
        <v>128</v>
      </c>
      <c r="CG1475" t="s">
        <v>120</v>
      </c>
      <c r="CH1475" s="3">
        <v>96950</v>
      </c>
      <c r="CI1475" s="4">
        <v>8.2899999999999991</v>
      </c>
      <c r="CJ1475" s="4">
        <v>8.2899999999999991</v>
      </c>
      <c r="CK1475" s="4">
        <v>12.43</v>
      </c>
      <c r="CL1475" s="4">
        <v>12.43</v>
      </c>
      <c r="CM1475" t="s">
        <v>136</v>
      </c>
      <c r="CN1475" t="s">
        <v>139</v>
      </c>
      <c r="CO1475" t="s">
        <v>137</v>
      </c>
      <c r="CQ1475" t="s">
        <v>138</v>
      </c>
      <c r="CR1475" t="s">
        <v>138</v>
      </c>
      <c r="CS1475" t="s">
        <v>138</v>
      </c>
      <c r="CT1475" t="s">
        <v>138</v>
      </c>
      <c r="CU1475" t="s">
        <v>139</v>
      </c>
      <c r="CV1475" t="s">
        <v>138</v>
      </c>
      <c r="CW1475" t="s">
        <v>139</v>
      </c>
      <c r="CX1475" t="s">
        <v>4657</v>
      </c>
      <c r="CY1475" s="10">
        <v>16702875905</v>
      </c>
      <c r="CZ1475" t="s">
        <v>4655</v>
      </c>
      <c r="DA1475" t="s">
        <v>139</v>
      </c>
      <c r="DB1475" t="s">
        <v>138</v>
      </c>
      <c r="DC1475" t="s">
        <v>115</v>
      </c>
    </row>
    <row r="1476" spans="1:112" ht="14.45" customHeight="1" x14ac:dyDescent="0.25">
      <c r="A1476" t="s">
        <v>9171</v>
      </c>
      <c r="B1476" t="s">
        <v>158</v>
      </c>
      <c r="C1476" s="1">
        <v>45711</v>
      </c>
      <c r="D1476" s="1">
        <v>45736</v>
      </c>
      <c r="E1476" t="s">
        <v>210</v>
      </c>
      <c r="F1476" s="1">
        <v>45777</v>
      </c>
      <c r="G1476" t="s">
        <v>115</v>
      </c>
      <c r="H1476" t="s">
        <v>115</v>
      </c>
      <c r="I1476" t="s">
        <v>115</v>
      </c>
      <c r="J1476" t="s">
        <v>176</v>
      </c>
      <c r="K1476" t="s">
        <v>3746</v>
      </c>
      <c r="L1476" t="s">
        <v>177</v>
      </c>
      <c r="M1476" t="s">
        <v>178</v>
      </c>
      <c r="N1476" t="s">
        <v>128</v>
      </c>
      <c r="O1476" t="s">
        <v>120</v>
      </c>
      <c r="P1476" s="3">
        <v>96950</v>
      </c>
      <c r="Q1476" t="s">
        <v>121</v>
      </c>
      <c r="S1476" s="10">
        <v>16702355912</v>
      </c>
      <c r="U1476" t="s">
        <v>179</v>
      </c>
      <c r="V1476">
        <v>56132</v>
      </c>
      <c r="W1476" t="s">
        <v>532</v>
      </c>
      <c r="X1476" t="s">
        <v>138</v>
      </c>
      <c r="Y1476" t="s">
        <v>180</v>
      </c>
      <c r="Z1476" t="s">
        <v>181</v>
      </c>
      <c r="AA1476" t="s">
        <v>182</v>
      </c>
      <c r="AB1476" t="s">
        <v>183</v>
      </c>
      <c r="AC1476" t="s">
        <v>184</v>
      </c>
      <c r="AE1476" t="s">
        <v>119</v>
      </c>
      <c r="AF1476" t="s">
        <v>120</v>
      </c>
      <c r="AG1476" s="3">
        <v>96950</v>
      </c>
      <c r="AH1476" t="s">
        <v>121</v>
      </c>
      <c r="AJ1476" s="10">
        <v>16702355912</v>
      </c>
      <c r="AL1476" t="s">
        <v>185</v>
      </c>
      <c r="BD1476" t="str">
        <f>"35-2014.00"</f>
        <v>35-2014.00</v>
      </c>
      <c r="BE1476" t="s">
        <v>221</v>
      </c>
      <c r="BF1476" t="s">
        <v>3747</v>
      </c>
      <c r="BG1476" t="s">
        <v>3748</v>
      </c>
      <c r="BH1476">
        <v>3</v>
      </c>
      <c r="BJ1476" s="1">
        <v>45778</v>
      </c>
      <c r="BK1476" s="1">
        <v>46142</v>
      </c>
      <c r="BN1476">
        <v>35</v>
      </c>
      <c r="BO1476">
        <v>0</v>
      </c>
      <c r="BP1476">
        <v>7</v>
      </c>
      <c r="BQ1476">
        <v>7</v>
      </c>
      <c r="BR1476">
        <v>7</v>
      </c>
      <c r="BS1476">
        <v>7</v>
      </c>
      <c r="BT1476">
        <v>7</v>
      </c>
      <c r="BU1476">
        <v>0</v>
      </c>
      <c r="BV1476" t="str">
        <f>"2:00 PM"</f>
        <v>2:00 PM</v>
      </c>
      <c r="BW1476" t="str">
        <f>"10:00 PM"</f>
        <v>10:00 PM</v>
      </c>
      <c r="BX1476" t="s">
        <v>240</v>
      </c>
      <c r="BY1476">
        <v>0</v>
      </c>
      <c r="BZ1476">
        <v>12</v>
      </c>
      <c r="CA1476" t="s">
        <v>115</v>
      </c>
      <c r="CC1476" t="s">
        <v>3750</v>
      </c>
      <c r="CD1476" t="s">
        <v>177</v>
      </c>
      <c r="CE1476" t="s">
        <v>178</v>
      </c>
      <c r="CF1476" t="s">
        <v>119</v>
      </c>
      <c r="CG1476" t="s">
        <v>120</v>
      </c>
      <c r="CH1476" s="3">
        <v>96950</v>
      </c>
      <c r="CI1476" s="4">
        <v>8.83</v>
      </c>
      <c r="CJ1476" s="4">
        <v>8.83</v>
      </c>
      <c r="CK1476" s="4">
        <v>13.25</v>
      </c>
      <c r="CL1476" s="4">
        <v>13.25</v>
      </c>
      <c r="CM1476" t="s">
        <v>136</v>
      </c>
      <c r="CN1476" t="s">
        <v>191</v>
      </c>
      <c r="CO1476" t="s">
        <v>137</v>
      </c>
      <c r="CQ1476" t="s">
        <v>115</v>
      </c>
      <c r="CR1476" t="s">
        <v>138</v>
      </c>
      <c r="CS1476" t="s">
        <v>139</v>
      </c>
      <c r="CT1476" t="s">
        <v>138</v>
      </c>
      <c r="CU1476" t="s">
        <v>139</v>
      </c>
      <c r="CV1476" t="s">
        <v>138</v>
      </c>
      <c r="CW1476" t="s">
        <v>139</v>
      </c>
      <c r="CX1476" t="s">
        <v>192</v>
      </c>
      <c r="CY1476" s="10">
        <v>16702355912</v>
      </c>
      <c r="CZ1476" t="s">
        <v>185</v>
      </c>
      <c r="DA1476" t="s">
        <v>139</v>
      </c>
      <c r="DB1476" t="s">
        <v>138</v>
      </c>
      <c r="DC1476" t="s">
        <v>138</v>
      </c>
    </row>
    <row r="1477" spans="1:112" ht="14.45" customHeight="1" x14ac:dyDescent="0.25">
      <c r="A1477" t="s">
        <v>9555</v>
      </c>
      <c r="B1477" t="s">
        <v>158</v>
      </c>
      <c r="C1477" s="1">
        <v>45700</v>
      </c>
      <c r="D1477" s="1">
        <v>45736</v>
      </c>
      <c r="E1477" t="s">
        <v>114</v>
      </c>
      <c r="G1477" t="s">
        <v>115</v>
      </c>
      <c r="H1477" t="s">
        <v>115</v>
      </c>
      <c r="I1477" t="s">
        <v>115</v>
      </c>
      <c r="J1477" t="s">
        <v>1687</v>
      </c>
      <c r="K1477" t="s">
        <v>1687</v>
      </c>
      <c r="L1477" t="s">
        <v>1688</v>
      </c>
      <c r="M1477" t="s">
        <v>1689</v>
      </c>
      <c r="N1477" t="s">
        <v>128</v>
      </c>
      <c r="O1477" t="s">
        <v>120</v>
      </c>
      <c r="P1477" s="3">
        <v>96950</v>
      </c>
      <c r="Q1477" t="s">
        <v>121</v>
      </c>
      <c r="R1477" t="s">
        <v>1661</v>
      </c>
      <c r="S1477" s="10">
        <v>16707891106</v>
      </c>
      <c r="U1477" t="s">
        <v>1690</v>
      </c>
      <c r="V1477">
        <v>236116</v>
      </c>
      <c r="W1477" t="s">
        <v>123</v>
      </c>
      <c r="Y1477" t="s">
        <v>1691</v>
      </c>
      <c r="Z1477" t="s">
        <v>1692</v>
      </c>
      <c r="AB1477" t="s">
        <v>997</v>
      </c>
      <c r="AC1477" t="s">
        <v>1688</v>
      </c>
      <c r="AD1477" t="s">
        <v>1689</v>
      </c>
      <c r="AE1477" t="s">
        <v>128</v>
      </c>
      <c r="AF1477" t="s">
        <v>120</v>
      </c>
      <c r="AG1477" s="3">
        <v>96950</v>
      </c>
      <c r="AH1477" t="s">
        <v>121</v>
      </c>
      <c r="AI1477" t="s">
        <v>1694</v>
      </c>
      <c r="AJ1477" s="10">
        <v>16707891106</v>
      </c>
      <c r="AL1477" t="s">
        <v>1695</v>
      </c>
      <c r="BD1477" t="str">
        <f>"49-9071.00"</f>
        <v>49-9071.00</v>
      </c>
      <c r="BE1477" t="s">
        <v>169</v>
      </c>
      <c r="BF1477" t="s">
        <v>9556</v>
      </c>
      <c r="BG1477" t="s">
        <v>169</v>
      </c>
      <c r="BH1477">
        <v>10</v>
      </c>
      <c r="BJ1477" s="1">
        <v>45778</v>
      </c>
      <c r="BK1477" s="1">
        <v>46142</v>
      </c>
      <c r="BN1477">
        <v>35</v>
      </c>
      <c r="BO1477">
        <v>0</v>
      </c>
      <c r="BP1477">
        <v>7</v>
      </c>
      <c r="BQ1477">
        <v>7</v>
      </c>
      <c r="BR1477">
        <v>7</v>
      </c>
      <c r="BS1477">
        <v>7</v>
      </c>
      <c r="BT1477">
        <v>7</v>
      </c>
      <c r="BU1477">
        <v>0</v>
      </c>
      <c r="BV1477" t="str">
        <f>"8:00 AM"</f>
        <v>8:00 AM</v>
      </c>
      <c r="BW1477" t="str">
        <f>"4:00 PM"</f>
        <v>4:00 PM</v>
      </c>
      <c r="BX1477" t="s">
        <v>240</v>
      </c>
      <c r="BY1477">
        <v>0</v>
      </c>
      <c r="BZ1477">
        <v>24</v>
      </c>
      <c r="CA1477" t="s">
        <v>115</v>
      </c>
      <c r="CC1477" t="s">
        <v>1697</v>
      </c>
      <c r="CD1477" t="s">
        <v>1688</v>
      </c>
      <c r="CE1477" t="s">
        <v>1689</v>
      </c>
      <c r="CF1477" t="s">
        <v>128</v>
      </c>
      <c r="CG1477" t="s">
        <v>120</v>
      </c>
      <c r="CH1477" s="3">
        <v>96950</v>
      </c>
      <c r="CI1477" s="4">
        <v>9.75</v>
      </c>
      <c r="CJ1477" s="4">
        <v>9.75</v>
      </c>
      <c r="CK1477" s="4">
        <v>14.63</v>
      </c>
      <c r="CL1477" s="4">
        <v>14.63</v>
      </c>
      <c r="CM1477" t="s">
        <v>136</v>
      </c>
      <c r="CO1477" t="s">
        <v>137</v>
      </c>
      <c r="CQ1477" t="s">
        <v>115</v>
      </c>
      <c r="CR1477" t="s">
        <v>138</v>
      </c>
      <c r="CS1477" t="s">
        <v>139</v>
      </c>
      <c r="CT1477" t="s">
        <v>138</v>
      </c>
      <c r="CU1477" t="s">
        <v>139</v>
      </c>
      <c r="CV1477" t="s">
        <v>138</v>
      </c>
      <c r="CW1477" t="s">
        <v>139</v>
      </c>
      <c r="CX1477" t="s">
        <v>9557</v>
      </c>
      <c r="CY1477" s="10">
        <v>16707891106</v>
      </c>
      <c r="CZ1477" t="s">
        <v>1695</v>
      </c>
      <c r="DA1477" t="s">
        <v>208</v>
      </c>
      <c r="DB1477" t="s">
        <v>138</v>
      </c>
      <c r="DC1477" t="s">
        <v>115</v>
      </c>
    </row>
    <row r="1478" spans="1:112" ht="14.45" customHeight="1" x14ac:dyDescent="0.25">
      <c r="A1478" t="s">
        <v>10747</v>
      </c>
      <c r="B1478" t="s">
        <v>158</v>
      </c>
      <c r="C1478" s="1">
        <v>45673</v>
      </c>
      <c r="D1478" s="1">
        <v>45736</v>
      </c>
      <c r="E1478" t="s">
        <v>210</v>
      </c>
      <c r="F1478" s="1">
        <v>45744</v>
      </c>
      <c r="G1478" t="s">
        <v>138</v>
      </c>
      <c r="H1478" t="s">
        <v>115</v>
      </c>
      <c r="I1478" t="s">
        <v>115</v>
      </c>
      <c r="J1478" t="s">
        <v>8343</v>
      </c>
      <c r="K1478" t="s">
        <v>1573</v>
      </c>
      <c r="L1478" t="s">
        <v>1574</v>
      </c>
      <c r="N1478" t="s">
        <v>128</v>
      </c>
      <c r="O1478" t="s">
        <v>120</v>
      </c>
      <c r="P1478" s="3">
        <v>96950</v>
      </c>
      <c r="Q1478" t="s">
        <v>121</v>
      </c>
      <c r="R1478" t="s">
        <v>1575</v>
      </c>
      <c r="S1478" s="10">
        <v>16702343207</v>
      </c>
      <c r="U1478" t="s">
        <v>1576</v>
      </c>
      <c r="V1478">
        <v>61111</v>
      </c>
      <c r="W1478" t="s">
        <v>123</v>
      </c>
      <c r="Y1478" t="s">
        <v>1577</v>
      </c>
      <c r="Z1478" t="s">
        <v>1578</v>
      </c>
      <c r="AA1478" t="s">
        <v>1579</v>
      </c>
      <c r="AB1478" t="s">
        <v>126</v>
      </c>
      <c r="AC1478" t="s">
        <v>1574</v>
      </c>
      <c r="AE1478" t="s">
        <v>128</v>
      </c>
      <c r="AF1478" t="s">
        <v>120</v>
      </c>
      <c r="AG1478" s="3">
        <v>96950</v>
      </c>
      <c r="AH1478" t="s">
        <v>121</v>
      </c>
      <c r="AI1478" t="s">
        <v>1575</v>
      </c>
      <c r="AJ1478" s="10">
        <v>16702343207</v>
      </c>
      <c r="AL1478" t="s">
        <v>1580</v>
      </c>
      <c r="BD1478" t="str">
        <f>"43-4071.00"</f>
        <v>43-4071.00</v>
      </c>
      <c r="BE1478" t="s">
        <v>10748</v>
      </c>
      <c r="BF1478" t="s">
        <v>8345</v>
      </c>
      <c r="BG1478" t="s">
        <v>188</v>
      </c>
      <c r="BH1478">
        <v>1</v>
      </c>
      <c r="BJ1478" s="1">
        <v>45744</v>
      </c>
      <c r="BK1478" s="1">
        <v>46108</v>
      </c>
      <c r="BN1478">
        <v>40</v>
      </c>
      <c r="BO1478">
        <v>0</v>
      </c>
      <c r="BP1478">
        <v>8</v>
      </c>
      <c r="BQ1478">
        <v>8</v>
      </c>
      <c r="BR1478">
        <v>8</v>
      </c>
      <c r="BS1478">
        <v>8</v>
      </c>
      <c r="BT1478">
        <v>8</v>
      </c>
      <c r="BU1478">
        <v>0</v>
      </c>
      <c r="BV1478" t="str">
        <f>"8:00 AM"</f>
        <v>8:00 AM</v>
      </c>
      <c r="BW1478" t="str">
        <f>"5:00 PM"</f>
        <v>5:00 PM</v>
      </c>
      <c r="BX1478" t="s">
        <v>133</v>
      </c>
      <c r="BY1478">
        <v>0</v>
      </c>
      <c r="BZ1478">
        <v>12</v>
      </c>
      <c r="CA1478" t="s">
        <v>115</v>
      </c>
      <c r="CC1478" s="2" t="s">
        <v>10749</v>
      </c>
      <c r="CD1478" t="s">
        <v>1585</v>
      </c>
      <c r="CE1478" t="s">
        <v>2026</v>
      </c>
      <c r="CF1478" t="s">
        <v>128</v>
      </c>
      <c r="CG1478" t="s">
        <v>120</v>
      </c>
      <c r="CH1478" s="3">
        <v>96950</v>
      </c>
      <c r="CI1478" s="4">
        <v>17.309999999999999</v>
      </c>
      <c r="CJ1478" s="4">
        <v>17.309999999999999</v>
      </c>
      <c r="CK1478" s="4">
        <v>25.97</v>
      </c>
      <c r="CL1478" s="4">
        <v>25.97</v>
      </c>
      <c r="CM1478" t="s">
        <v>136</v>
      </c>
      <c r="CN1478" t="s">
        <v>4523</v>
      </c>
      <c r="CO1478" t="s">
        <v>137</v>
      </c>
      <c r="CQ1478" t="s">
        <v>115</v>
      </c>
      <c r="CR1478" t="s">
        <v>138</v>
      </c>
      <c r="CS1478" t="s">
        <v>139</v>
      </c>
      <c r="CT1478" t="s">
        <v>138</v>
      </c>
      <c r="CU1478" t="s">
        <v>139</v>
      </c>
      <c r="CV1478" t="s">
        <v>138</v>
      </c>
      <c r="CW1478" t="s">
        <v>139</v>
      </c>
      <c r="CX1478" t="s">
        <v>10750</v>
      </c>
      <c r="CY1478" s="10">
        <v>16702343207</v>
      </c>
      <c r="CZ1478" t="s">
        <v>1580</v>
      </c>
      <c r="DA1478" t="s">
        <v>139</v>
      </c>
      <c r="DB1478" t="s">
        <v>138</v>
      </c>
      <c r="DC1478" t="s">
        <v>115</v>
      </c>
    </row>
    <row r="1479" spans="1:112" ht="14.45" customHeight="1" x14ac:dyDescent="0.25">
      <c r="A1479" t="s">
        <v>10761</v>
      </c>
      <c r="B1479" t="s">
        <v>158</v>
      </c>
      <c r="C1479" s="1">
        <v>45679</v>
      </c>
      <c r="D1479" s="1">
        <v>45736</v>
      </c>
      <c r="E1479" t="s">
        <v>114</v>
      </c>
      <c r="G1479" t="s">
        <v>115</v>
      </c>
      <c r="H1479" t="s">
        <v>115</v>
      </c>
      <c r="I1479" t="s">
        <v>115</v>
      </c>
      <c r="J1479" t="s">
        <v>5757</v>
      </c>
      <c r="K1479" t="s">
        <v>5767</v>
      </c>
      <c r="L1479" t="s">
        <v>5759</v>
      </c>
      <c r="N1479" t="s">
        <v>128</v>
      </c>
      <c r="O1479" t="s">
        <v>120</v>
      </c>
      <c r="P1479" s="3">
        <v>96950</v>
      </c>
      <c r="Q1479" t="s">
        <v>121</v>
      </c>
      <c r="S1479" s="10">
        <v>16702339032</v>
      </c>
      <c r="U1479" t="s">
        <v>4134</v>
      </c>
      <c r="V1479">
        <v>53111</v>
      </c>
      <c r="W1479" t="s">
        <v>123</v>
      </c>
      <c r="Y1479" t="s">
        <v>5760</v>
      </c>
      <c r="Z1479" t="s">
        <v>5761</v>
      </c>
      <c r="AA1479" t="s">
        <v>3915</v>
      </c>
      <c r="AB1479" t="s">
        <v>277</v>
      </c>
      <c r="AC1479" t="s">
        <v>5759</v>
      </c>
      <c r="AE1479" t="s">
        <v>128</v>
      </c>
      <c r="AF1479" t="s">
        <v>120</v>
      </c>
      <c r="AG1479" s="3">
        <v>96950</v>
      </c>
      <c r="AH1479" t="s">
        <v>121</v>
      </c>
      <c r="AJ1479" s="10">
        <v>16702339032</v>
      </c>
      <c r="AL1479" t="s">
        <v>5762</v>
      </c>
      <c r="BD1479" t="str">
        <f>"49-9071.00"</f>
        <v>49-9071.00</v>
      </c>
      <c r="BE1479" t="s">
        <v>169</v>
      </c>
      <c r="BF1479" t="s">
        <v>6955</v>
      </c>
      <c r="BG1479" t="s">
        <v>1417</v>
      </c>
      <c r="BH1479">
        <v>3</v>
      </c>
      <c r="BJ1479" s="1">
        <v>45689</v>
      </c>
      <c r="BK1479" s="1">
        <v>45961</v>
      </c>
      <c r="BN1479">
        <v>40</v>
      </c>
      <c r="BO1479">
        <v>0</v>
      </c>
      <c r="BP1479">
        <v>8</v>
      </c>
      <c r="BQ1479">
        <v>8</v>
      </c>
      <c r="BR1479">
        <v>8</v>
      </c>
      <c r="BS1479">
        <v>8</v>
      </c>
      <c r="BT1479">
        <v>8</v>
      </c>
      <c r="BU1479">
        <v>0</v>
      </c>
      <c r="BV1479" t="str">
        <f>"7:00 AM"</f>
        <v>7:00 AM</v>
      </c>
      <c r="BW1479" t="str">
        <f>"4:00 PM"</f>
        <v>4:00 PM</v>
      </c>
      <c r="BX1479" t="s">
        <v>133</v>
      </c>
      <c r="BY1479">
        <v>0</v>
      </c>
      <c r="BZ1479">
        <v>6</v>
      </c>
      <c r="CA1479" t="s">
        <v>115</v>
      </c>
      <c r="CC1479" t="s">
        <v>5764</v>
      </c>
      <c r="CD1479" t="s">
        <v>6956</v>
      </c>
      <c r="CF1479" t="s">
        <v>128</v>
      </c>
      <c r="CG1479" t="s">
        <v>120</v>
      </c>
      <c r="CH1479" s="3">
        <v>96950</v>
      </c>
      <c r="CI1479" s="4">
        <v>9.75</v>
      </c>
      <c r="CJ1479" s="4">
        <v>9.75</v>
      </c>
      <c r="CK1479" s="4">
        <v>0</v>
      </c>
      <c r="CL1479" s="4">
        <v>0</v>
      </c>
      <c r="CM1479" t="s">
        <v>136</v>
      </c>
      <c r="CO1479" t="s">
        <v>137</v>
      </c>
      <c r="CQ1479" t="s">
        <v>115</v>
      </c>
      <c r="CR1479" t="s">
        <v>138</v>
      </c>
      <c r="CS1479" t="s">
        <v>139</v>
      </c>
      <c r="CT1479" t="s">
        <v>139</v>
      </c>
      <c r="CU1479" t="s">
        <v>139</v>
      </c>
      <c r="CV1479" t="s">
        <v>138</v>
      </c>
      <c r="CW1479" t="s">
        <v>139</v>
      </c>
      <c r="CX1479" t="s">
        <v>10762</v>
      </c>
      <c r="CY1479" s="10">
        <v>16702339032</v>
      </c>
      <c r="CZ1479" t="s">
        <v>5762</v>
      </c>
      <c r="DA1479" t="s">
        <v>331</v>
      </c>
      <c r="DB1479" t="s">
        <v>138</v>
      </c>
      <c r="DC1479" t="s">
        <v>115</v>
      </c>
      <c r="DD1479" t="s">
        <v>5760</v>
      </c>
      <c r="DE1479" t="s">
        <v>5761</v>
      </c>
      <c r="DF1479" t="s">
        <v>3915</v>
      </c>
      <c r="DG1479" t="s">
        <v>5767</v>
      </c>
      <c r="DH1479" t="s">
        <v>5762</v>
      </c>
    </row>
    <row r="1480" spans="1:112" ht="14.45" customHeight="1" x14ac:dyDescent="0.25">
      <c r="A1480" t="s">
        <v>11057</v>
      </c>
      <c r="B1480" t="s">
        <v>158</v>
      </c>
      <c r="C1480" s="1">
        <v>45677</v>
      </c>
      <c r="D1480" s="1">
        <v>45736</v>
      </c>
      <c r="E1480" t="s">
        <v>114</v>
      </c>
      <c r="G1480" t="s">
        <v>115</v>
      </c>
      <c r="H1480" t="s">
        <v>115</v>
      </c>
      <c r="I1480" t="s">
        <v>115</v>
      </c>
      <c r="J1480" t="s">
        <v>6180</v>
      </c>
      <c r="K1480" t="s">
        <v>11058</v>
      </c>
      <c r="L1480" t="s">
        <v>6186</v>
      </c>
      <c r="M1480" t="s">
        <v>6183</v>
      </c>
      <c r="N1480" t="s">
        <v>119</v>
      </c>
      <c r="O1480" t="s">
        <v>120</v>
      </c>
      <c r="P1480" s="3">
        <v>96950</v>
      </c>
      <c r="Q1480" t="s">
        <v>121</v>
      </c>
      <c r="R1480" t="s">
        <v>1369</v>
      </c>
      <c r="S1480" s="10">
        <v>16702352020</v>
      </c>
      <c r="U1480" t="s">
        <v>4711</v>
      </c>
      <c r="V1480">
        <v>312112</v>
      </c>
      <c r="W1480" t="s">
        <v>123</v>
      </c>
      <c r="Y1480" t="s">
        <v>6184</v>
      </c>
      <c r="Z1480" t="s">
        <v>6185</v>
      </c>
      <c r="AB1480" t="s">
        <v>295</v>
      </c>
      <c r="AC1480" t="s">
        <v>11059</v>
      </c>
      <c r="AD1480" t="s">
        <v>6183</v>
      </c>
      <c r="AE1480" t="s">
        <v>119</v>
      </c>
      <c r="AF1480" t="s">
        <v>120</v>
      </c>
      <c r="AG1480" s="3">
        <v>96950</v>
      </c>
      <c r="AH1480" t="s">
        <v>121</v>
      </c>
      <c r="AI1480" t="s">
        <v>1369</v>
      </c>
      <c r="AJ1480" s="10">
        <v>16702352020</v>
      </c>
      <c r="AL1480" t="s">
        <v>4715</v>
      </c>
      <c r="BD1480" t="str">
        <f>"41-1011.00"</f>
        <v>41-1011.00</v>
      </c>
      <c r="BE1480" t="s">
        <v>151</v>
      </c>
      <c r="BF1480" t="s">
        <v>11060</v>
      </c>
      <c r="BG1480" t="s">
        <v>11061</v>
      </c>
      <c r="BH1480">
        <v>1</v>
      </c>
      <c r="BJ1480" s="1">
        <v>45748</v>
      </c>
      <c r="BK1480" s="1">
        <v>46112</v>
      </c>
      <c r="BN1480">
        <v>35</v>
      </c>
      <c r="BO1480">
        <v>0</v>
      </c>
      <c r="BP1480">
        <v>6</v>
      </c>
      <c r="BQ1480">
        <v>6</v>
      </c>
      <c r="BR1480">
        <v>5</v>
      </c>
      <c r="BS1480">
        <v>6</v>
      </c>
      <c r="BT1480">
        <v>6</v>
      </c>
      <c r="BU1480">
        <v>6</v>
      </c>
      <c r="BV1480" t="str">
        <f>"8:00 AM"</f>
        <v>8:00 AM</v>
      </c>
      <c r="BW1480" t="str">
        <f>"4:00 PM"</f>
        <v>4:00 PM</v>
      </c>
      <c r="BX1480" t="s">
        <v>240</v>
      </c>
      <c r="BY1480">
        <v>0</v>
      </c>
      <c r="BZ1480">
        <v>12</v>
      </c>
      <c r="CA1480" t="s">
        <v>138</v>
      </c>
      <c r="CB1480">
        <v>17</v>
      </c>
      <c r="CC1480" t="s">
        <v>11062</v>
      </c>
      <c r="CD1480" t="s">
        <v>6186</v>
      </c>
      <c r="CE1480" t="s">
        <v>6183</v>
      </c>
      <c r="CF1480" t="s">
        <v>119</v>
      </c>
      <c r="CG1480" t="s">
        <v>120</v>
      </c>
      <c r="CH1480" s="3">
        <v>96950</v>
      </c>
      <c r="CI1480" s="4">
        <v>11.35</v>
      </c>
      <c r="CJ1480" s="4">
        <v>11.35</v>
      </c>
      <c r="CK1480" s="4">
        <v>17.03</v>
      </c>
      <c r="CL1480" s="4">
        <v>17.03</v>
      </c>
      <c r="CM1480" t="s">
        <v>136</v>
      </c>
      <c r="CN1480" t="s">
        <v>1369</v>
      </c>
      <c r="CO1480" t="s">
        <v>137</v>
      </c>
      <c r="CQ1480" t="s">
        <v>115</v>
      </c>
      <c r="CR1480" t="s">
        <v>138</v>
      </c>
      <c r="CS1480" t="s">
        <v>139</v>
      </c>
      <c r="CT1480" t="s">
        <v>138</v>
      </c>
      <c r="CU1480" t="s">
        <v>139</v>
      </c>
      <c r="CV1480" t="s">
        <v>138</v>
      </c>
      <c r="CW1480" t="s">
        <v>139</v>
      </c>
      <c r="CX1480" t="s">
        <v>11063</v>
      </c>
      <c r="CY1480" s="10">
        <v>16702352020</v>
      </c>
      <c r="CZ1480" t="s">
        <v>4715</v>
      </c>
      <c r="DA1480" t="s">
        <v>139</v>
      </c>
      <c r="DB1480" t="s">
        <v>138</v>
      </c>
      <c r="DC1480" t="s">
        <v>115</v>
      </c>
    </row>
    <row r="1481" spans="1:112" ht="14.45" customHeight="1" x14ac:dyDescent="0.25">
      <c r="A1481" t="s">
        <v>11399</v>
      </c>
      <c r="B1481" t="s">
        <v>158</v>
      </c>
      <c r="C1481" s="1">
        <v>45659</v>
      </c>
      <c r="D1481" s="1">
        <v>45736</v>
      </c>
      <c r="E1481" t="s">
        <v>114</v>
      </c>
      <c r="G1481" t="s">
        <v>115</v>
      </c>
      <c r="H1481" t="s">
        <v>115</v>
      </c>
      <c r="I1481" t="s">
        <v>115</v>
      </c>
      <c r="J1481" t="s">
        <v>11400</v>
      </c>
      <c r="L1481" t="s">
        <v>11401</v>
      </c>
      <c r="N1481" t="s">
        <v>128</v>
      </c>
      <c r="O1481" t="s">
        <v>120</v>
      </c>
      <c r="P1481" s="3">
        <v>96950</v>
      </c>
      <c r="Q1481" t="s">
        <v>121</v>
      </c>
      <c r="S1481" s="10">
        <v>16707891106</v>
      </c>
      <c r="U1481" t="s">
        <v>11402</v>
      </c>
      <c r="V1481">
        <v>56132</v>
      </c>
      <c r="W1481" t="s">
        <v>123</v>
      </c>
      <c r="Y1481" t="s">
        <v>1710</v>
      </c>
      <c r="Z1481" t="s">
        <v>3929</v>
      </c>
      <c r="AB1481" t="s">
        <v>1191</v>
      </c>
      <c r="AC1481" t="s">
        <v>11401</v>
      </c>
      <c r="AE1481" t="s">
        <v>128</v>
      </c>
      <c r="AF1481" t="s">
        <v>120</v>
      </c>
      <c r="AG1481" s="3">
        <v>96950</v>
      </c>
      <c r="AH1481" t="s">
        <v>121</v>
      </c>
      <c r="AJ1481" s="10">
        <v>16707851106</v>
      </c>
      <c r="AL1481" t="s">
        <v>11403</v>
      </c>
      <c r="BD1481" t="str">
        <f>"35-2014.00"</f>
        <v>35-2014.00</v>
      </c>
      <c r="BE1481" t="s">
        <v>221</v>
      </c>
      <c r="BF1481" t="s">
        <v>11404</v>
      </c>
      <c r="BG1481" t="s">
        <v>223</v>
      </c>
      <c r="BH1481">
        <v>3</v>
      </c>
      <c r="BJ1481" s="1">
        <v>45717</v>
      </c>
      <c r="BK1481" s="1">
        <v>46081</v>
      </c>
      <c r="BN1481">
        <v>35</v>
      </c>
      <c r="BO1481">
        <v>0</v>
      </c>
      <c r="BP1481">
        <v>7</v>
      </c>
      <c r="BQ1481">
        <v>7</v>
      </c>
      <c r="BR1481">
        <v>7</v>
      </c>
      <c r="BS1481">
        <v>7</v>
      </c>
      <c r="BT1481">
        <v>7</v>
      </c>
      <c r="BU1481">
        <v>0</v>
      </c>
      <c r="BV1481" t="str">
        <f>"8:00 AM"</f>
        <v>8:00 AM</v>
      </c>
      <c r="BW1481" t="str">
        <f>"4:00 PM"</f>
        <v>4:00 PM</v>
      </c>
      <c r="BX1481" t="s">
        <v>240</v>
      </c>
      <c r="BY1481">
        <v>0</v>
      </c>
      <c r="BZ1481">
        <v>12</v>
      </c>
      <c r="CA1481" t="s">
        <v>115</v>
      </c>
      <c r="CC1481" s="2" t="s">
        <v>11405</v>
      </c>
      <c r="CD1481" t="s">
        <v>11401</v>
      </c>
      <c r="CF1481" t="s">
        <v>128</v>
      </c>
      <c r="CG1481" t="s">
        <v>120</v>
      </c>
      <c r="CH1481" s="3">
        <v>96950</v>
      </c>
      <c r="CI1481" s="4">
        <v>8.83</v>
      </c>
      <c r="CJ1481" s="4">
        <v>8.83</v>
      </c>
      <c r="CK1481" s="4">
        <v>13.25</v>
      </c>
      <c r="CL1481" s="4">
        <v>13.25</v>
      </c>
      <c r="CM1481" t="s">
        <v>136</v>
      </c>
      <c r="CO1481" t="s">
        <v>137</v>
      </c>
      <c r="CQ1481" t="s">
        <v>115</v>
      </c>
      <c r="CR1481" t="s">
        <v>138</v>
      </c>
      <c r="CS1481" t="s">
        <v>139</v>
      </c>
      <c r="CT1481" t="s">
        <v>138</v>
      </c>
      <c r="CU1481" t="s">
        <v>139</v>
      </c>
      <c r="CV1481" t="s">
        <v>138</v>
      </c>
      <c r="CW1481" t="s">
        <v>139</v>
      </c>
      <c r="CX1481" s="2" t="s">
        <v>8750</v>
      </c>
      <c r="CY1481" s="10">
        <v>16707891106</v>
      </c>
      <c r="CZ1481" t="s">
        <v>11406</v>
      </c>
      <c r="DA1481" t="s">
        <v>208</v>
      </c>
      <c r="DB1481" t="s">
        <v>138</v>
      </c>
      <c r="DC1481" t="s">
        <v>115</v>
      </c>
    </row>
    <row r="1482" spans="1:112" ht="14.45" customHeight="1" x14ac:dyDescent="0.25">
      <c r="A1482" t="s">
        <v>12546</v>
      </c>
      <c r="B1482" t="s">
        <v>248</v>
      </c>
      <c r="C1482" s="1">
        <v>45681</v>
      </c>
      <c r="D1482" s="1">
        <v>45736</v>
      </c>
      <c r="E1482" t="s">
        <v>210</v>
      </c>
      <c r="F1482" s="1">
        <v>45715</v>
      </c>
      <c r="G1482" t="s">
        <v>115</v>
      </c>
      <c r="H1482" t="s">
        <v>115</v>
      </c>
      <c r="I1482" t="s">
        <v>115</v>
      </c>
      <c r="J1482" t="s">
        <v>5916</v>
      </c>
      <c r="K1482" t="s">
        <v>8780</v>
      </c>
      <c r="L1482" t="s">
        <v>8781</v>
      </c>
      <c r="M1482" t="s">
        <v>8782</v>
      </c>
      <c r="N1482" t="s">
        <v>128</v>
      </c>
      <c r="O1482" t="s">
        <v>120</v>
      </c>
      <c r="P1482" s="3">
        <v>96950</v>
      </c>
      <c r="Q1482" t="s">
        <v>121</v>
      </c>
      <c r="S1482" s="10">
        <v>16702332374</v>
      </c>
      <c r="U1482" t="s">
        <v>5920</v>
      </c>
      <c r="V1482">
        <v>531110</v>
      </c>
      <c r="W1482" t="s">
        <v>123</v>
      </c>
      <c r="Y1482" t="s">
        <v>5921</v>
      </c>
      <c r="Z1482" t="s">
        <v>5922</v>
      </c>
      <c r="AA1482" t="s">
        <v>5923</v>
      </c>
      <c r="AB1482" t="s">
        <v>126</v>
      </c>
      <c r="AC1482" t="s">
        <v>6032</v>
      </c>
      <c r="AD1482" t="s">
        <v>8782</v>
      </c>
      <c r="AE1482" t="s">
        <v>128</v>
      </c>
      <c r="AF1482" t="s">
        <v>120</v>
      </c>
      <c r="AG1482" s="3">
        <v>96950</v>
      </c>
      <c r="AH1482" t="s">
        <v>121</v>
      </c>
      <c r="AJ1482" s="10">
        <v>16702332374</v>
      </c>
      <c r="AL1482" t="s">
        <v>5924</v>
      </c>
      <c r="BD1482" t="str">
        <f>"49-9071.00"</f>
        <v>49-9071.00</v>
      </c>
      <c r="BE1482" t="s">
        <v>169</v>
      </c>
      <c r="BF1482" t="s">
        <v>8783</v>
      </c>
      <c r="BG1482" t="s">
        <v>1135</v>
      </c>
      <c r="BH1482">
        <v>2</v>
      </c>
      <c r="BI1482">
        <v>2</v>
      </c>
      <c r="BJ1482" s="1">
        <v>45717</v>
      </c>
      <c r="BK1482" s="1">
        <v>46081</v>
      </c>
      <c r="BL1482" s="1">
        <v>45736</v>
      </c>
      <c r="BM1482" s="1">
        <v>46081</v>
      </c>
      <c r="BN1482">
        <v>35</v>
      </c>
      <c r="BO1482">
        <v>0</v>
      </c>
      <c r="BP1482">
        <v>7</v>
      </c>
      <c r="BQ1482">
        <v>7</v>
      </c>
      <c r="BR1482">
        <v>7</v>
      </c>
      <c r="BS1482">
        <v>7</v>
      </c>
      <c r="BT1482">
        <v>7</v>
      </c>
      <c r="BU1482">
        <v>0</v>
      </c>
      <c r="BV1482" t="str">
        <f>"9:00 AM"</f>
        <v>9:00 AM</v>
      </c>
      <c r="BW1482" t="str">
        <f>"5:00 PM"</f>
        <v>5:00 PM</v>
      </c>
      <c r="BX1482" t="s">
        <v>133</v>
      </c>
      <c r="BY1482">
        <v>0</v>
      </c>
      <c r="BZ1482">
        <v>12</v>
      </c>
      <c r="CA1482" t="s">
        <v>115</v>
      </c>
      <c r="CC1482" t="s">
        <v>12547</v>
      </c>
      <c r="CD1482" t="s">
        <v>8782</v>
      </c>
      <c r="CF1482" t="s">
        <v>128</v>
      </c>
      <c r="CG1482" t="s">
        <v>120</v>
      </c>
      <c r="CH1482" s="3">
        <v>96950</v>
      </c>
      <c r="CI1482" s="4">
        <v>9.75</v>
      </c>
      <c r="CJ1482" s="4">
        <v>9.75</v>
      </c>
      <c r="CK1482" s="4">
        <v>14.62</v>
      </c>
      <c r="CL1482" s="4">
        <v>14.62</v>
      </c>
      <c r="CM1482" t="s">
        <v>136</v>
      </c>
      <c r="CN1482" t="s">
        <v>10453</v>
      </c>
      <c r="CO1482" t="s">
        <v>137</v>
      </c>
      <c r="CQ1482" t="s">
        <v>115</v>
      </c>
      <c r="CR1482" t="s">
        <v>138</v>
      </c>
      <c r="CS1482" t="s">
        <v>139</v>
      </c>
      <c r="CT1482" t="s">
        <v>138</v>
      </c>
      <c r="CU1482" t="s">
        <v>139</v>
      </c>
      <c r="CV1482" t="s">
        <v>138</v>
      </c>
      <c r="CW1482" t="s">
        <v>139</v>
      </c>
      <c r="CX1482" t="s">
        <v>12548</v>
      </c>
      <c r="CY1482" s="10">
        <v>16702332374</v>
      </c>
      <c r="CZ1482" t="s">
        <v>5924</v>
      </c>
      <c r="DA1482" t="s">
        <v>139</v>
      </c>
      <c r="DB1482" t="s">
        <v>138</v>
      </c>
      <c r="DC1482" t="s">
        <v>115</v>
      </c>
    </row>
    <row r="1483" spans="1:112" ht="14.45" customHeight="1" x14ac:dyDescent="0.25">
      <c r="A1483" t="s">
        <v>13456</v>
      </c>
      <c r="B1483" t="s">
        <v>158</v>
      </c>
      <c r="C1483" s="1">
        <v>45671</v>
      </c>
      <c r="D1483" s="1">
        <v>45736</v>
      </c>
      <c r="E1483" t="s">
        <v>114</v>
      </c>
      <c r="G1483" t="s">
        <v>138</v>
      </c>
      <c r="H1483" t="s">
        <v>115</v>
      </c>
      <c r="I1483" t="s">
        <v>115</v>
      </c>
      <c r="J1483" t="s">
        <v>1561</v>
      </c>
      <c r="L1483" t="s">
        <v>1562</v>
      </c>
      <c r="M1483" t="s">
        <v>1563</v>
      </c>
      <c r="N1483" t="s">
        <v>128</v>
      </c>
      <c r="O1483" t="s">
        <v>120</v>
      </c>
      <c r="P1483" s="3">
        <v>96950</v>
      </c>
      <c r="Q1483" t="s">
        <v>121</v>
      </c>
      <c r="S1483" s="10">
        <v>16703229240</v>
      </c>
      <c r="U1483" t="s">
        <v>1564</v>
      </c>
      <c r="V1483">
        <v>488320</v>
      </c>
      <c r="W1483" t="s">
        <v>123</v>
      </c>
      <c r="Y1483" t="s">
        <v>1565</v>
      </c>
      <c r="Z1483" t="s">
        <v>1097</v>
      </c>
      <c r="AA1483" t="s">
        <v>489</v>
      </c>
      <c r="AB1483" t="s">
        <v>516</v>
      </c>
      <c r="AC1483" t="s">
        <v>1566</v>
      </c>
      <c r="AD1483" t="s">
        <v>1563</v>
      </c>
      <c r="AE1483" t="s">
        <v>128</v>
      </c>
      <c r="AF1483" t="s">
        <v>120</v>
      </c>
      <c r="AG1483" s="3">
        <v>96950</v>
      </c>
      <c r="AH1483" t="s">
        <v>121</v>
      </c>
      <c r="AJ1483" s="10">
        <v>16703229240</v>
      </c>
      <c r="AL1483" t="s">
        <v>1567</v>
      </c>
      <c r="BD1483" t="str">
        <f>"49-9071.00"</f>
        <v>49-9071.00</v>
      </c>
      <c r="BE1483" t="s">
        <v>169</v>
      </c>
      <c r="BF1483" t="s">
        <v>1568</v>
      </c>
      <c r="BG1483" t="s">
        <v>1469</v>
      </c>
      <c r="BH1483">
        <v>1</v>
      </c>
      <c r="BJ1483" s="1">
        <v>45791</v>
      </c>
      <c r="BK1483" s="1">
        <v>46886</v>
      </c>
      <c r="BN1483">
        <v>40</v>
      </c>
      <c r="BO1483">
        <v>0</v>
      </c>
      <c r="BP1483">
        <v>8</v>
      </c>
      <c r="BQ1483">
        <v>8</v>
      </c>
      <c r="BR1483">
        <v>8</v>
      </c>
      <c r="BS1483">
        <v>8</v>
      </c>
      <c r="BT1483">
        <v>8</v>
      </c>
      <c r="BU1483">
        <v>0</v>
      </c>
      <c r="BV1483" t="str">
        <f t="shared" ref="BV1483:BV1489" si="28">"8:00 AM"</f>
        <v>8:00 AM</v>
      </c>
      <c r="BW1483" t="str">
        <f>"5:00 PM"</f>
        <v>5:00 PM</v>
      </c>
      <c r="BX1483" t="s">
        <v>240</v>
      </c>
      <c r="BY1483">
        <v>0</v>
      </c>
      <c r="BZ1483">
        <v>24</v>
      </c>
      <c r="CA1483" t="s">
        <v>115</v>
      </c>
      <c r="CC1483" t="s">
        <v>1569</v>
      </c>
      <c r="CD1483" t="s">
        <v>1570</v>
      </c>
      <c r="CE1483" t="s">
        <v>1563</v>
      </c>
      <c r="CF1483" t="s">
        <v>128</v>
      </c>
      <c r="CG1483" t="s">
        <v>120</v>
      </c>
      <c r="CH1483" s="3">
        <v>96950</v>
      </c>
      <c r="CI1483" s="4">
        <v>9.75</v>
      </c>
      <c r="CJ1483" s="4">
        <v>9.75</v>
      </c>
      <c r="CK1483" s="4">
        <v>14.63</v>
      </c>
      <c r="CL1483" s="4">
        <v>14.63</v>
      </c>
      <c r="CM1483" t="s">
        <v>136</v>
      </c>
      <c r="CN1483" t="s">
        <v>331</v>
      </c>
      <c r="CO1483" t="s">
        <v>137</v>
      </c>
      <c r="CQ1483" t="s">
        <v>115</v>
      </c>
      <c r="CR1483" t="s">
        <v>138</v>
      </c>
      <c r="CS1483" t="s">
        <v>139</v>
      </c>
      <c r="CT1483" t="s">
        <v>138</v>
      </c>
      <c r="CU1483" t="s">
        <v>139</v>
      </c>
      <c r="CV1483" t="s">
        <v>138</v>
      </c>
      <c r="CW1483" t="s">
        <v>139</v>
      </c>
      <c r="CX1483" t="s">
        <v>331</v>
      </c>
      <c r="CY1483" s="10">
        <v>16703229240</v>
      </c>
      <c r="CZ1483" t="s">
        <v>139</v>
      </c>
      <c r="DA1483" t="s">
        <v>208</v>
      </c>
      <c r="DB1483" t="s">
        <v>138</v>
      </c>
      <c r="DC1483" t="s">
        <v>115</v>
      </c>
    </row>
    <row r="1484" spans="1:112" ht="14.45" customHeight="1" x14ac:dyDescent="0.25">
      <c r="A1484" t="s">
        <v>3235</v>
      </c>
      <c r="B1484" t="s">
        <v>113</v>
      </c>
      <c r="C1484" s="1">
        <v>45737</v>
      </c>
      <c r="D1484" s="1">
        <v>45737</v>
      </c>
      <c r="E1484" t="s">
        <v>114</v>
      </c>
      <c r="G1484" t="s">
        <v>138</v>
      </c>
      <c r="H1484" t="s">
        <v>115</v>
      </c>
      <c r="I1484" t="s">
        <v>115</v>
      </c>
      <c r="J1484" t="s">
        <v>143</v>
      </c>
      <c r="L1484" t="s">
        <v>144</v>
      </c>
      <c r="N1484" t="s">
        <v>145</v>
      </c>
      <c r="O1484" t="s">
        <v>120</v>
      </c>
      <c r="P1484" s="3">
        <v>96951</v>
      </c>
      <c r="Q1484" t="s">
        <v>121</v>
      </c>
      <c r="R1484" t="s">
        <v>120</v>
      </c>
      <c r="S1484" s="10">
        <v>16705320350</v>
      </c>
      <c r="U1484" t="s">
        <v>146</v>
      </c>
      <c r="V1484">
        <v>31199</v>
      </c>
      <c r="W1484" t="s">
        <v>123</v>
      </c>
      <c r="Y1484" t="s">
        <v>147</v>
      </c>
      <c r="Z1484" t="s">
        <v>148</v>
      </c>
      <c r="AA1484" t="s">
        <v>149</v>
      </c>
      <c r="AB1484" t="s">
        <v>126</v>
      </c>
      <c r="AC1484" t="s">
        <v>144</v>
      </c>
      <c r="AE1484" t="s">
        <v>145</v>
      </c>
      <c r="AF1484" t="s">
        <v>120</v>
      </c>
      <c r="AG1484" s="3">
        <v>96951</v>
      </c>
      <c r="AH1484" t="s">
        <v>121</v>
      </c>
      <c r="AJ1484" s="10">
        <v>16705320350</v>
      </c>
      <c r="AL1484" t="s">
        <v>150</v>
      </c>
      <c r="BD1484" t="str">
        <f>"51-3092.00"</f>
        <v>51-3092.00</v>
      </c>
      <c r="BE1484" t="s">
        <v>3236</v>
      </c>
      <c r="BF1484" t="s">
        <v>3237</v>
      </c>
      <c r="BG1484" t="s">
        <v>3238</v>
      </c>
      <c r="BH1484">
        <v>1</v>
      </c>
      <c r="BJ1484" s="1">
        <v>45931</v>
      </c>
      <c r="BK1484" s="1">
        <v>47026</v>
      </c>
      <c r="BN1484">
        <v>40</v>
      </c>
      <c r="BO1484">
        <v>0</v>
      </c>
      <c r="BP1484">
        <v>7</v>
      </c>
      <c r="BQ1484">
        <v>7</v>
      </c>
      <c r="BR1484">
        <v>7</v>
      </c>
      <c r="BS1484">
        <v>7</v>
      </c>
      <c r="BT1484">
        <v>7</v>
      </c>
      <c r="BU1484">
        <v>5</v>
      </c>
      <c r="BV1484" t="str">
        <f t="shared" si="28"/>
        <v>8:00 AM</v>
      </c>
      <c r="BW1484" t="str">
        <f>"4:00 PM"</f>
        <v>4:00 PM</v>
      </c>
      <c r="BX1484" t="s">
        <v>133</v>
      </c>
      <c r="BY1484">
        <v>0</v>
      </c>
      <c r="BZ1484">
        <v>12</v>
      </c>
      <c r="CA1484" t="s">
        <v>115</v>
      </c>
      <c r="CC1484" t="s">
        <v>3239</v>
      </c>
      <c r="CD1484" t="s">
        <v>155</v>
      </c>
      <c r="CF1484" t="s">
        <v>145</v>
      </c>
      <c r="CG1484" t="s">
        <v>120</v>
      </c>
      <c r="CH1484" s="3">
        <v>96951</v>
      </c>
      <c r="CI1484" s="4">
        <v>8.6300000000000008</v>
      </c>
      <c r="CJ1484" s="4">
        <v>8.6300000000000008</v>
      </c>
      <c r="CK1484" s="4">
        <v>17.260000000000002</v>
      </c>
      <c r="CL1484" s="4">
        <v>17.260000000000002</v>
      </c>
      <c r="CM1484" t="s">
        <v>136</v>
      </c>
      <c r="CN1484" t="s">
        <v>139</v>
      </c>
      <c r="CO1484" t="s">
        <v>137</v>
      </c>
      <c r="CQ1484" t="s">
        <v>115</v>
      </c>
      <c r="CR1484" t="s">
        <v>138</v>
      </c>
      <c r="CS1484" t="s">
        <v>138</v>
      </c>
      <c r="CT1484" t="s">
        <v>138</v>
      </c>
      <c r="CU1484" t="s">
        <v>139</v>
      </c>
      <c r="CV1484" t="s">
        <v>138</v>
      </c>
      <c r="CW1484" t="s">
        <v>139</v>
      </c>
      <c r="CX1484" t="s">
        <v>156</v>
      </c>
      <c r="CY1484" s="10">
        <v>16705320350</v>
      </c>
      <c r="CZ1484" t="s">
        <v>150</v>
      </c>
      <c r="DA1484" t="s">
        <v>139</v>
      </c>
      <c r="DB1484" t="s">
        <v>138</v>
      </c>
      <c r="DC1484" t="s">
        <v>115</v>
      </c>
    </row>
    <row r="1485" spans="1:112" ht="14.45" customHeight="1" x14ac:dyDescent="0.25">
      <c r="A1485" t="s">
        <v>6584</v>
      </c>
      <c r="B1485" t="s">
        <v>113</v>
      </c>
      <c r="C1485" s="1">
        <v>45737</v>
      </c>
      <c r="D1485" s="1">
        <v>45737</v>
      </c>
      <c r="E1485" t="s">
        <v>114</v>
      </c>
      <c r="G1485" t="s">
        <v>115</v>
      </c>
      <c r="H1485" t="s">
        <v>115</v>
      </c>
      <c r="I1485" t="s">
        <v>115</v>
      </c>
      <c r="J1485" t="s">
        <v>143</v>
      </c>
      <c r="L1485" t="s">
        <v>144</v>
      </c>
      <c r="N1485" t="s">
        <v>145</v>
      </c>
      <c r="O1485" t="s">
        <v>120</v>
      </c>
      <c r="P1485" s="3">
        <v>96951</v>
      </c>
      <c r="Q1485" t="s">
        <v>121</v>
      </c>
      <c r="S1485" s="10">
        <v>16705320350</v>
      </c>
      <c r="U1485" t="s">
        <v>146</v>
      </c>
      <c r="V1485">
        <v>445110</v>
      </c>
      <c r="W1485" t="s">
        <v>123</v>
      </c>
      <c r="Y1485" t="s">
        <v>147</v>
      </c>
      <c r="Z1485" t="s">
        <v>148</v>
      </c>
      <c r="AA1485" t="s">
        <v>149</v>
      </c>
      <c r="AB1485" t="s">
        <v>126</v>
      </c>
      <c r="AC1485" t="s">
        <v>144</v>
      </c>
      <c r="AE1485" t="s">
        <v>145</v>
      </c>
      <c r="AF1485" t="s">
        <v>120</v>
      </c>
      <c r="AG1485" s="3">
        <v>96951</v>
      </c>
      <c r="AH1485" t="s">
        <v>121</v>
      </c>
      <c r="AJ1485" s="10">
        <v>16705320350</v>
      </c>
      <c r="AL1485" t="s">
        <v>150</v>
      </c>
      <c r="BD1485" t="str">
        <f>"35-2021.00"</f>
        <v>35-2021.00</v>
      </c>
      <c r="BE1485" t="s">
        <v>282</v>
      </c>
      <c r="BF1485" t="s">
        <v>4726</v>
      </c>
      <c r="BG1485" t="s">
        <v>1982</v>
      </c>
      <c r="BH1485">
        <v>1</v>
      </c>
      <c r="BJ1485" s="1">
        <v>45931</v>
      </c>
      <c r="BK1485" s="1">
        <v>45930</v>
      </c>
      <c r="BN1485">
        <v>40</v>
      </c>
      <c r="BO1485">
        <v>0</v>
      </c>
      <c r="BP1485">
        <v>7</v>
      </c>
      <c r="BQ1485">
        <v>7</v>
      </c>
      <c r="BR1485">
        <v>7</v>
      </c>
      <c r="BS1485">
        <v>7</v>
      </c>
      <c r="BT1485">
        <v>7</v>
      </c>
      <c r="BU1485">
        <v>5</v>
      </c>
      <c r="BV1485" t="str">
        <f t="shared" si="28"/>
        <v>8:00 AM</v>
      </c>
      <c r="BW1485" t="str">
        <f>"4:00 PM"</f>
        <v>4:00 PM</v>
      </c>
      <c r="BX1485" t="s">
        <v>133</v>
      </c>
      <c r="BY1485">
        <v>0</v>
      </c>
      <c r="BZ1485">
        <v>12</v>
      </c>
      <c r="CA1485" t="s">
        <v>115</v>
      </c>
      <c r="CC1485" s="2" t="s">
        <v>6585</v>
      </c>
      <c r="CD1485" t="s">
        <v>155</v>
      </c>
      <c r="CF1485" t="s">
        <v>145</v>
      </c>
      <c r="CG1485" t="s">
        <v>120</v>
      </c>
      <c r="CH1485" s="3">
        <v>96951</v>
      </c>
      <c r="CI1485" s="4">
        <v>7.84</v>
      </c>
      <c r="CJ1485" s="4">
        <v>7.84</v>
      </c>
      <c r="CK1485" s="4">
        <v>11.76</v>
      </c>
      <c r="CL1485" s="4">
        <v>11.76</v>
      </c>
      <c r="CM1485" t="s">
        <v>136</v>
      </c>
      <c r="CN1485" t="s">
        <v>139</v>
      </c>
      <c r="CO1485" t="s">
        <v>137</v>
      </c>
      <c r="CQ1485" t="s">
        <v>115</v>
      </c>
      <c r="CR1485" t="s">
        <v>138</v>
      </c>
      <c r="CS1485" t="s">
        <v>138</v>
      </c>
      <c r="CT1485" t="s">
        <v>138</v>
      </c>
      <c r="CU1485" t="s">
        <v>139</v>
      </c>
      <c r="CV1485" t="s">
        <v>138</v>
      </c>
      <c r="CW1485" t="s">
        <v>139</v>
      </c>
      <c r="CX1485" t="s">
        <v>156</v>
      </c>
      <c r="CY1485" s="10">
        <v>16705320350</v>
      </c>
      <c r="CZ1485" t="s">
        <v>150</v>
      </c>
      <c r="DA1485" t="s">
        <v>139</v>
      </c>
      <c r="DB1485" t="s">
        <v>138</v>
      </c>
      <c r="DC1485" t="s">
        <v>115</v>
      </c>
    </row>
    <row r="1486" spans="1:112" ht="14.45" customHeight="1" x14ac:dyDescent="0.25">
      <c r="A1486" t="s">
        <v>8850</v>
      </c>
      <c r="B1486" t="s">
        <v>113</v>
      </c>
      <c r="C1486" s="1">
        <v>45737</v>
      </c>
      <c r="D1486" s="1">
        <v>45737</v>
      </c>
      <c r="E1486" t="s">
        <v>114</v>
      </c>
      <c r="G1486" t="s">
        <v>115</v>
      </c>
      <c r="H1486" t="s">
        <v>115</v>
      </c>
      <c r="I1486" t="s">
        <v>115</v>
      </c>
      <c r="J1486" t="s">
        <v>143</v>
      </c>
      <c r="L1486" t="s">
        <v>144</v>
      </c>
      <c r="N1486" t="s">
        <v>145</v>
      </c>
      <c r="O1486" t="s">
        <v>120</v>
      </c>
      <c r="P1486" s="3">
        <v>96951</v>
      </c>
      <c r="Q1486" t="s">
        <v>121</v>
      </c>
      <c r="R1486" t="s">
        <v>120</v>
      </c>
      <c r="S1486" s="10">
        <v>16705320350</v>
      </c>
      <c r="U1486" t="s">
        <v>146</v>
      </c>
      <c r="V1486">
        <v>445110</v>
      </c>
      <c r="W1486" t="s">
        <v>123</v>
      </c>
      <c r="Y1486" t="s">
        <v>147</v>
      </c>
      <c r="Z1486" t="s">
        <v>148</v>
      </c>
      <c r="AA1486" t="s">
        <v>149</v>
      </c>
      <c r="AB1486" t="s">
        <v>126</v>
      </c>
      <c r="AC1486" t="s">
        <v>144</v>
      </c>
      <c r="AE1486" t="s">
        <v>145</v>
      </c>
      <c r="AF1486" t="s">
        <v>120</v>
      </c>
      <c r="AG1486" s="3">
        <v>96951</v>
      </c>
      <c r="AH1486" t="s">
        <v>121</v>
      </c>
      <c r="AJ1486" s="10">
        <v>16705320350</v>
      </c>
      <c r="AL1486" t="s">
        <v>150</v>
      </c>
      <c r="BD1486" t="str">
        <f>"43-3031.00"</f>
        <v>43-3031.00</v>
      </c>
      <c r="BE1486" t="s">
        <v>387</v>
      </c>
      <c r="BF1486" t="s">
        <v>7305</v>
      </c>
      <c r="BG1486" t="s">
        <v>4225</v>
      </c>
      <c r="BH1486">
        <v>2</v>
      </c>
      <c r="BJ1486" s="1">
        <v>45931</v>
      </c>
      <c r="BK1486" s="1">
        <v>46295</v>
      </c>
      <c r="BN1486">
        <v>40</v>
      </c>
      <c r="BO1486">
        <v>0</v>
      </c>
      <c r="BP1486">
        <v>8</v>
      </c>
      <c r="BQ1486">
        <v>8</v>
      </c>
      <c r="BR1486">
        <v>8</v>
      </c>
      <c r="BS1486">
        <v>8</v>
      </c>
      <c r="BT1486">
        <v>8</v>
      </c>
      <c r="BU1486">
        <v>0</v>
      </c>
      <c r="BV1486" t="str">
        <f t="shared" si="28"/>
        <v>8:00 AM</v>
      </c>
      <c r="BW1486" t="str">
        <f>"5:00 PM"</f>
        <v>5:00 PM</v>
      </c>
      <c r="BX1486" t="s">
        <v>133</v>
      </c>
      <c r="BY1486">
        <v>0</v>
      </c>
      <c r="BZ1486">
        <v>12</v>
      </c>
      <c r="CA1486" t="s">
        <v>115</v>
      </c>
      <c r="CC1486" s="2" t="s">
        <v>7967</v>
      </c>
      <c r="CD1486" t="s">
        <v>155</v>
      </c>
      <c r="CF1486" t="s">
        <v>145</v>
      </c>
      <c r="CG1486" t="s">
        <v>120</v>
      </c>
      <c r="CH1486" s="3">
        <v>96951</v>
      </c>
      <c r="CI1486" s="4">
        <v>12.28</v>
      </c>
      <c r="CJ1486" s="4">
        <v>12.28</v>
      </c>
      <c r="CK1486" s="4">
        <v>18.420000000000002</v>
      </c>
      <c r="CL1486" s="4">
        <v>18.420000000000002</v>
      </c>
      <c r="CM1486" t="s">
        <v>136</v>
      </c>
      <c r="CN1486" t="s">
        <v>139</v>
      </c>
      <c r="CO1486" t="s">
        <v>137</v>
      </c>
      <c r="CQ1486" t="s">
        <v>115</v>
      </c>
      <c r="CR1486" t="s">
        <v>138</v>
      </c>
      <c r="CS1486" t="s">
        <v>138</v>
      </c>
      <c r="CT1486" t="s">
        <v>138</v>
      </c>
      <c r="CU1486" t="s">
        <v>139</v>
      </c>
      <c r="CV1486" t="s">
        <v>138</v>
      </c>
      <c r="CW1486" t="s">
        <v>139</v>
      </c>
      <c r="CX1486" t="s">
        <v>2545</v>
      </c>
      <c r="CY1486" s="10">
        <v>16705320350</v>
      </c>
      <c r="CZ1486" t="s">
        <v>150</v>
      </c>
      <c r="DA1486" t="s">
        <v>139</v>
      </c>
      <c r="DB1486" t="s">
        <v>138</v>
      </c>
      <c r="DC1486" t="s">
        <v>115</v>
      </c>
    </row>
    <row r="1487" spans="1:112" ht="14.45" customHeight="1" x14ac:dyDescent="0.25">
      <c r="A1487" t="s">
        <v>9570</v>
      </c>
      <c r="B1487" t="s">
        <v>113</v>
      </c>
      <c r="C1487" s="1">
        <v>45737</v>
      </c>
      <c r="D1487" s="1">
        <v>45737</v>
      </c>
      <c r="E1487" t="s">
        <v>114</v>
      </c>
      <c r="G1487" t="s">
        <v>115</v>
      </c>
      <c r="H1487" t="s">
        <v>115</v>
      </c>
      <c r="I1487" t="s">
        <v>115</v>
      </c>
      <c r="J1487" t="s">
        <v>143</v>
      </c>
      <c r="L1487" t="s">
        <v>144</v>
      </c>
      <c r="N1487" t="s">
        <v>145</v>
      </c>
      <c r="O1487" t="s">
        <v>120</v>
      </c>
      <c r="P1487" s="3">
        <v>96951</v>
      </c>
      <c r="Q1487" t="s">
        <v>121</v>
      </c>
      <c r="R1487" t="s">
        <v>120</v>
      </c>
      <c r="S1487" s="10">
        <v>16705320350</v>
      </c>
      <c r="U1487" t="s">
        <v>146</v>
      </c>
      <c r="V1487">
        <v>311812</v>
      </c>
      <c r="W1487" t="s">
        <v>123</v>
      </c>
      <c r="Y1487" t="s">
        <v>147</v>
      </c>
      <c r="Z1487" t="s">
        <v>148</v>
      </c>
      <c r="AA1487" t="s">
        <v>149</v>
      </c>
      <c r="AB1487" t="s">
        <v>126</v>
      </c>
      <c r="AC1487" t="s">
        <v>144</v>
      </c>
      <c r="AE1487" t="s">
        <v>145</v>
      </c>
      <c r="AF1487" t="s">
        <v>120</v>
      </c>
      <c r="AG1487" s="3">
        <v>96951</v>
      </c>
      <c r="AH1487" t="s">
        <v>121</v>
      </c>
      <c r="AJ1487" s="10">
        <v>16705320350</v>
      </c>
      <c r="AL1487" t="s">
        <v>150</v>
      </c>
      <c r="BD1487" t="str">
        <f>"51-3011.00"</f>
        <v>51-3011.00</v>
      </c>
      <c r="BE1487" t="s">
        <v>462</v>
      </c>
      <c r="BF1487" t="s">
        <v>6097</v>
      </c>
      <c r="BG1487" t="s">
        <v>464</v>
      </c>
      <c r="BH1487">
        <v>1</v>
      </c>
      <c r="BJ1487" s="1">
        <v>45931</v>
      </c>
      <c r="BK1487" s="1">
        <v>46295</v>
      </c>
      <c r="BN1487">
        <v>40</v>
      </c>
      <c r="BO1487">
        <v>0</v>
      </c>
      <c r="BP1487">
        <v>7</v>
      </c>
      <c r="BQ1487">
        <v>7</v>
      </c>
      <c r="BR1487">
        <v>7</v>
      </c>
      <c r="BS1487">
        <v>7</v>
      </c>
      <c r="BT1487">
        <v>7</v>
      </c>
      <c r="BU1487">
        <v>5</v>
      </c>
      <c r="BV1487" t="str">
        <f t="shared" si="28"/>
        <v>8:00 AM</v>
      </c>
      <c r="BW1487" t="str">
        <f>"4:00 PM"</f>
        <v>4:00 PM</v>
      </c>
      <c r="BX1487" t="s">
        <v>133</v>
      </c>
      <c r="BY1487">
        <v>0</v>
      </c>
      <c r="BZ1487">
        <v>12</v>
      </c>
      <c r="CA1487" t="s">
        <v>115</v>
      </c>
      <c r="CC1487" t="s">
        <v>6098</v>
      </c>
      <c r="CD1487" t="s">
        <v>155</v>
      </c>
      <c r="CF1487" t="s">
        <v>145</v>
      </c>
      <c r="CG1487" t="s">
        <v>120</v>
      </c>
      <c r="CH1487" s="3">
        <v>96951</v>
      </c>
      <c r="CI1487" s="4">
        <v>8.64</v>
      </c>
      <c r="CJ1487" s="4">
        <v>8.64</v>
      </c>
      <c r="CK1487" s="4">
        <v>12.96</v>
      </c>
      <c r="CL1487" s="4">
        <v>12.96</v>
      </c>
      <c r="CM1487" t="s">
        <v>136</v>
      </c>
      <c r="CN1487" t="s">
        <v>139</v>
      </c>
      <c r="CO1487" t="s">
        <v>137</v>
      </c>
      <c r="CQ1487" t="s">
        <v>115</v>
      </c>
      <c r="CR1487" t="s">
        <v>138</v>
      </c>
      <c r="CS1487" t="s">
        <v>138</v>
      </c>
      <c r="CT1487" t="s">
        <v>138</v>
      </c>
      <c r="CU1487" t="s">
        <v>139</v>
      </c>
      <c r="CV1487" t="s">
        <v>138</v>
      </c>
      <c r="CW1487" t="s">
        <v>139</v>
      </c>
      <c r="CX1487" t="s">
        <v>156</v>
      </c>
      <c r="CY1487" s="10">
        <v>16705320350</v>
      </c>
      <c r="CZ1487" t="s">
        <v>150</v>
      </c>
      <c r="DA1487" t="s">
        <v>139</v>
      </c>
      <c r="DB1487" t="s">
        <v>138</v>
      </c>
      <c r="DC1487" t="s">
        <v>115</v>
      </c>
    </row>
    <row r="1488" spans="1:112" ht="14.45" customHeight="1" x14ac:dyDescent="0.25">
      <c r="A1488" t="s">
        <v>11732</v>
      </c>
      <c r="B1488" t="s">
        <v>113</v>
      </c>
      <c r="C1488" s="1">
        <v>45737</v>
      </c>
      <c r="D1488" s="1">
        <v>45737</v>
      </c>
      <c r="E1488" t="s">
        <v>210</v>
      </c>
      <c r="F1488" s="1">
        <v>45929</v>
      </c>
      <c r="G1488" t="s">
        <v>138</v>
      </c>
      <c r="H1488" t="s">
        <v>115</v>
      </c>
      <c r="I1488" t="s">
        <v>115</v>
      </c>
      <c r="J1488" t="s">
        <v>143</v>
      </c>
      <c r="L1488" t="s">
        <v>144</v>
      </c>
      <c r="N1488" t="s">
        <v>145</v>
      </c>
      <c r="O1488" t="s">
        <v>120</v>
      </c>
      <c r="P1488" s="3">
        <v>96951</v>
      </c>
      <c r="Q1488" t="s">
        <v>121</v>
      </c>
      <c r="R1488" t="s">
        <v>120</v>
      </c>
      <c r="S1488" s="10">
        <v>16705320350</v>
      </c>
      <c r="U1488" t="s">
        <v>146</v>
      </c>
      <c r="V1488">
        <v>31199</v>
      </c>
      <c r="W1488" t="s">
        <v>123</v>
      </c>
      <c r="Y1488" t="s">
        <v>147</v>
      </c>
      <c r="Z1488" t="s">
        <v>148</v>
      </c>
      <c r="AA1488" t="s">
        <v>149</v>
      </c>
      <c r="AB1488" t="s">
        <v>126</v>
      </c>
      <c r="AC1488" t="s">
        <v>144</v>
      </c>
      <c r="AE1488" t="s">
        <v>145</v>
      </c>
      <c r="AF1488" t="s">
        <v>120</v>
      </c>
      <c r="AG1488" s="3">
        <v>96951</v>
      </c>
      <c r="AH1488" t="s">
        <v>121</v>
      </c>
      <c r="AJ1488" s="10">
        <v>16705320350</v>
      </c>
      <c r="AL1488" t="s">
        <v>150</v>
      </c>
      <c r="BD1488" t="str">
        <f>"51-3092.00"</f>
        <v>51-3092.00</v>
      </c>
      <c r="BE1488" t="s">
        <v>3236</v>
      </c>
      <c r="BF1488" t="s">
        <v>3237</v>
      </c>
      <c r="BG1488" t="s">
        <v>3238</v>
      </c>
      <c r="BH1488">
        <v>1</v>
      </c>
      <c r="BJ1488" s="1">
        <v>45931</v>
      </c>
      <c r="BK1488" s="1">
        <v>47026</v>
      </c>
      <c r="BN1488">
        <v>40</v>
      </c>
      <c r="BO1488">
        <v>0</v>
      </c>
      <c r="BP1488">
        <v>7</v>
      </c>
      <c r="BQ1488">
        <v>7</v>
      </c>
      <c r="BR1488">
        <v>7</v>
      </c>
      <c r="BS1488">
        <v>7</v>
      </c>
      <c r="BT1488">
        <v>7</v>
      </c>
      <c r="BU1488">
        <v>5</v>
      </c>
      <c r="BV1488" t="str">
        <f t="shared" si="28"/>
        <v>8:00 AM</v>
      </c>
      <c r="BW1488" t="str">
        <f>"4:00 PM"</f>
        <v>4:00 PM</v>
      </c>
      <c r="BX1488" t="s">
        <v>133</v>
      </c>
      <c r="BY1488">
        <v>0</v>
      </c>
      <c r="BZ1488">
        <v>12</v>
      </c>
      <c r="CA1488" t="s">
        <v>115</v>
      </c>
      <c r="CC1488" t="s">
        <v>3239</v>
      </c>
      <c r="CD1488" t="s">
        <v>155</v>
      </c>
      <c r="CF1488" t="s">
        <v>145</v>
      </c>
      <c r="CG1488" t="s">
        <v>120</v>
      </c>
      <c r="CH1488" s="3">
        <v>96951</v>
      </c>
      <c r="CI1488" s="4">
        <v>8.6300000000000008</v>
      </c>
      <c r="CJ1488" s="4">
        <v>8.6300000000000008</v>
      </c>
      <c r="CK1488" s="4">
        <v>12.95</v>
      </c>
      <c r="CL1488" s="4">
        <v>12.95</v>
      </c>
      <c r="CM1488" t="s">
        <v>136</v>
      </c>
      <c r="CN1488" t="s">
        <v>139</v>
      </c>
      <c r="CO1488" t="s">
        <v>137</v>
      </c>
      <c r="CQ1488" t="s">
        <v>115</v>
      </c>
      <c r="CR1488" t="s">
        <v>138</v>
      </c>
      <c r="CS1488" t="s">
        <v>138</v>
      </c>
      <c r="CT1488" t="s">
        <v>138</v>
      </c>
      <c r="CU1488" t="s">
        <v>139</v>
      </c>
      <c r="CV1488" t="s">
        <v>138</v>
      </c>
      <c r="CW1488" t="s">
        <v>139</v>
      </c>
      <c r="CX1488" t="s">
        <v>2545</v>
      </c>
      <c r="CY1488" s="10">
        <v>16705320350</v>
      </c>
      <c r="CZ1488" t="s">
        <v>150</v>
      </c>
      <c r="DA1488" t="s">
        <v>139</v>
      </c>
      <c r="DB1488" t="s">
        <v>138</v>
      </c>
      <c r="DC1488" t="s">
        <v>115</v>
      </c>
    </row>
    <row r="1489" spans="1:112" ht="14.45" customHeight="1" x14ac:dyDescent="0.25">
      <c r="A1489" t="s">
        <v>13462</v>
      </c>
      <c r="B1489" t="s">
        <v>113</v>
      </c>
      <c r="C1489" s="1">
        <v>45708</v>
      </c>
      <c r="D1489" s="1">
        <v>45737</v>
      </c>
      <c r="E1489" t="s">
        <v>210</v>
      </c>
      <c r="F1489" s="1">
        <v>45826</v>
      </c>
      <c r="G1489" t="s">
        <v>115</v>
      </c>
      <c r="H1489" t="s">
        <v>115</v>
      </c>
      <c r="I1489" t="s">
        <v>115</v>
      </c>
      <c r="J1489" t="s">
        <v>11784</v>
      </c>
      <c r="L1489" t="s">
        <v>13463</v>
      </c>
      <c r="M1489" t="s">
        <v>11785</v>
      </c>
      <c r="N1489" t="s">
        <v>119</v>
      </c>
      <c r="O1489" t="s">
        <v>120</v>
      </c>
      <c r="P1489" s="3">
        <v>96950</v>
      </c>
      <c r="Q1489" t="s">
        <v>121</v>
      </c>
      <c r="R1489" t="s">
        <v>331</v>
      </c>
      <c r="S1489" s="10">
        <v>16702345236</v>
      </c>
      <c r="U1489" t="s">
        <v>11786</v>
      </c>
      <c r="V1489">
        <v>541330</v>
      </c>
      <c r="W1489" t="s">
        <v>123</v>
      </c>
      <c r="Y1489" t="s">
        <v>2455</v>
      </c>
      <c r="Z1489" t="s">
        <v>11787</v>
      </c>
      <c r="AA1489" t="s">
        <v>10884</v>
      </c>
      <c r="AB1489" t="s">
        <v>295</v>
      </c>
      <c r="AC1489" t="s">
        <v>13463</v>
      </c>
      <c r="AD1489" t="s">
        <v>11785</v>
      </c>
      <c r="AE1489" t="s">
        <v>119</v>
      </c>
      <c r="AF1489" t="s">
        <v>120</v>
      </c>
      <c r="AG1489" s="3">
        <v>96950</v>
      </c>
      <c r="AH1489" t="s">
        <v>121</v>
      </c>
      <c r="AJ1489" s="10">
        <v>16702345236</v>
      </c>
      <c r="AL1489" t="s">
        <v>11788</v>
      </c>
      <c r="BD1489" t="str">
        <f>"17-3022.00"</f>
        <v>17-3022.00</v>
      </c>
      <c r="BE1489" t="s">
        <v>2760</v>
      </c>
      <c r="BF1489" t="s">
        <v>13464</v>
      </c>
      <c r="BG1489" t="s">
        <v>2760</v>
      </c>
      <c r="BH1489">
        <v>1</v>
      </c>
      <c r="BJ1489" s="1">
        <v>45828</v>
      </c>
      <c r="BK1489" s="1">
        <v>46192</v>
      </c>
      <c r="BN1489">
        <v>40</v>
      </c>
      <c r="BO1489">
        <v>0</v>
      </c>
      <c r="BP1489">
        <v>8</v>
      </c>
      <c r="BQ1489">
        <v>8</v>
      </c>
      <c r="BR1489">
        <v>8</v>
      </c>
      <c r="BS1489">
        <v>8</v>
      </c>
      <c r="BT1489">
        <v>8</v>
      </c>
      <c r="BU1489">
        <v>0</v>
      </c>
      <c r="BV1489" t="str">
        <f t="shared" si="28"/>
        <v>8:00 AM</v>
      </c>
      <c r="BW1489" t="str">
        <f>"5:00 PM"</f>
        <v>5:00 PM</v>
      </c>
      <c r="BX1489" t="s">
        <v>189</v>
      </c>
      <c r="BY1489">
        <v>0</v>
      </c>
      <c r="BZ1489">
        <v>24</v>
      </c>
      <c r="CA1489" t="s">
        <v>115</v>
      </c>
      <c r="CC1489" t="s">
        <v>13465</v>
      </c>
      <c r="CD1489" t="s">
        <v>13463</v>
      </c>
      <c r="CE1489" t="s">
        <v>11785</v>
      </c>
      <c r="CF1489" t="s">
        <v>119</v>
      </c>
      <c r="CG1489" t="s">
        <v>120</v>
      </c>
      <c r="CH1489" s="3">
        <v>96950</v>
      </c>
      <c r="CI1489" s="4">
        <v>15.75</v>
      </c>
      <c r="CJ1489" s="4">
        <v>17.760000000000002</v>
      </c>
      <c r="CK1489" s="4">
        <v>23.63</v>
      </c>
      <c r="CL1489" s="4">
        <v>26.64</v>
      </c>
      <c r="CM1489" t="s">
        <v>136</v>
      </c>
      <c r="CN1489" t="s">
        <v>331</v>
      </c>
      <c r="CO1489" t="s">
        <v>137</v>
      </c>
      <c r="CQ1489" t="s">
        <v>115</v>
      </c>
      <c r="CR1489" t="s">
        <v>138</v>
      </c>
      <c r="CS1489" t="s">
        <v>138</v>
      </c>
      <c r="CT1489" t="s">
        <v>138</v>
      </c>
      <c r="CU1489" t="s">
        <v>139</v>
      </c>
      <c r="CV1489" t="s">
        <v>138</v>
      </c>
      <c r="CW1489" t="s">
        <v>139</v>
      </c>
      <c r="CX1489" t="s">
        <v>11791</v>
      </c>
      <c r="CY1489" s="10">
        <v>16702345236</v>
      </c>
      <c r="CZ1489" t="s">
        <v>11788</v>
      </c>
      <c r="DA1489" t="s">
        <v>331</v>
      </c>
      <c r="DB1489" t="s">
        <v>138</v>
      </c>
      <c r="DC1489" t="s">
        <v>115</v>
      </c>
    </row>
    <row r="1490" spans="1:112" ht="14.45" customHeight="1" x14ac:dyDescent="0.25">
      <c r="A1490" t="s">
        <v>7541</v>
      </c>
      <c r="B1490" t="s">
        <v>1155</v>
      </c>
      <c r="C1490" s="1">
        <v>45686</v>
      </c>
      <c r="D1490" s="1">
        <v>45740</v>
      </c>
      <c r="E1490" t="s">
        <v>114</v>
      </c>
      <c r="G1490" t="s">
        <v>138</v>
      </c>
      <c r="H1490" t="s">
        <v>138</v>
      </c>
      <c r="I1490" t="s">
        <v>115</v>
      </c>
      <c r="J1490" t="s">
        <v>590</v>
      </c>
      <c r="K1490" t="s">
        <v>3118</v>
      </c>
      <c r="L1490" t="s">
        <v>592</v>
      </c>
      <c r="M1490" t="s">
        <v>593</v>
      </c>
      <c r="N1490" t="s">
        <v>119</v>
      </c>
      <c r="O1490" t="s">
        <v>120</v>
      </c>
      <c r="P1490" s="3">
        <v>96950</v>
      </c>
      <c r="Q1490" t="s">
        <v>121</v>
      </c>
      <c r="S1490" s="10">
        <v>16702850063</v>
      </c>
      <c r="U1490" t="s">
        <v>594</v>
      </c>
      <c r="V1490">
        <v>56179</v>
      </c>
      <c r="W1490" t="s">
        <v>123</v>
      </c>
      <c r="Y1490" t="s">
        <v>994</v>
      </c>
      <c r="Z1490" t="s">
        <v>995</v>
      </c>
      <c r="AA1490" t="s">
        <v>3119</v>
      </c>
      <c r="AB1490" t="s">
        <v>754</v>
      </c>
      <c r="AC1490" t="s">
        <v>592</v>
      </c>
      <c r="AD1490" t="s">
        <v>593</v>
      </c>
      <c r="AE1490" t="s">
        <v>119</v>
      </c>
      <c r="AF1490" t="s">
        <v>120</v>
      </c>
      <c r="AG1490" s="3">
        <v>96950</v>
      </c>
      <c r="AH1490" t="s">
        <v>121</v>
      </c>
      <c r="AJ1490" s="10">
        <v>16702850063</v>
      </c>
      <c r="AL1490" t="s">
        <v>599</v>
      </c>
      <c r="BD1490" t="str">
        <f>"49-9071.00"</f>
        <v>49-9071.00</v>
      </c>
      <c r="BE1490" t="s">
        <v>169</v>
      </c>
      <c r="BF1490" t="s">
        <v>3120</v>
      </c>
      <c r="BG1490" t="s">
        <v>1372</v>
      </c>
      <c r="BH1490">
        <v>25</v>
      </c>
      <c r="BI1490">
        <v>21</v>
      </c>
      <c r="BJ1490" s="1">
        <v>45698</v>
      </c>
      <c r="BK1490" s="1">
        <v>46062</v>
      </c>
      <c r="BL1490" s="1">
        <v>45740</v>
      </c>
      <c r="BM1490" s="1">
        <v>46062</v>
      </c>
      <c r="BN1490">
        <v>40</v>
      </c>
      <c r="BO1490">
        <v>0</v>
      </c>
      <c r="BP1490">
        <v>8</v>
      </c>
      <c r="BQ1490">
        <v>8</v>
      </c>
      <c r="BR1490">
        <v>8</v>
      </c>
      <c r="BS1490">
        <v>8</v>
      </c>
      <c r="BT1490">
        <v>8</v>
      </c>
      <c r="BU1490">
        <v>0</v>
      </c>
      <c r="BV1490" t="str">
        <f>"8:43 AM"</f>
        <v>8:43 AM</v>
      </c>
      <c r="BW1490" t="str">
        <f>"5:43 PM"</f>
        <v>5:43 PM</v>
      </c>
      <c r="BX1490" t="s">
        <v>133</v>
      </c>
      <c r="BY1490">
        <v>0</v>
      </c>
      <c r="BZ1490">
        <v>24</v>
      </c>
      <c r="CA1490" t="s">
        <v>115</v>
      </c>
      <c r="CC1490" s="2" t="s">
        <v>7542</v>
      </c>
      <c r="CD1490" t="s">
        <v>592</v>
      </c>
      <c r="CE1490" t="s">
        <v>593</v>
      </c>
      <c r="CF1490" t="s">
        <v>119</v>
      </c>
      <c r="CG1490" t="s">
        <v>120</v>
      </c>
      <c r="CH1490" s="3">
        <v>96950</v>
      </c>
      <c r="CI1490" s="4">
        <v>9.75</v>
      </c>
      <c r="CJ1490" s="4">
        <v>9.75</v>
      </c>
      <c r="CK1490" s="4">
        <v>14.63</v>
      </c>
      <c r="CL1490" s="4">
        <v>14.63</v>
      </c>
      <c r="CM1490" t="s">
        <v>136</v>
      </c>
      <c r="CN1490" t="s">
        <v>602</v>
      </c>
      <c r="CO1490" t="s">
        <v>137</v>
      </c>
      <c r="CQ1490" t="s">
        <v>115</v>
      </c>
      <c r="CR1490" t="s">
        <v>138</v>
      </c>
      <c r="CS1490" t="s">
        <v>138</v>
      </c>
      <c r="CT1490" t="s">
        <v>138</v>
      </c>
      <c r="CU1490" t="s">
        <v>139</v>
      </c>
      <c r="CV1490" t="s">
        <v>138</v>
      </c>
      <c r="CW1490" t="s">
        <v>138</v>
      </c>
      <c r="CX1490" s="2" t="s">
        <v>3789</v>
      </c>
      <c r="CY1490" s="10">
        <v>16702850063</v>
      </c>
      <c r="CZ1490" t="s">
        <v>599</v>
      </c>
      <c r="DA1490" t="s">
        <v>139</v>
      </c>
      <c r="DB1490" t="s">
        <v>138</v>
      </c>
      <c r="DC1490" t="s">
        <v>115</v>
      </c>
    </row>
    <row r="1491" spans="1:112" ht="14.45" customHeight="1" x14ac:dyDescent="0.25">
      <c r="A1491" t="s">
        <v>9140</v>
      </c>
      <c r="B1491" t="s">
        <v>158</v>
      </c>
      <c r="C1491" s="1">
        <v>45681</v>
      </c>
      <c r="D1491" s="1">
        <v>45740</v>
      </c>
      <c r="E1491" t="s">
        <v>114</v>
      </c>
      <c r="G1491" t="s">
        <v>138</v>
      </c>
      <c r="H1491" t="s">
        <v>115</v>
      </c>
      <c r="I1491" t="s">
        <v>115</v>
      </c>
      <c r="J1491" t="s">
        <v>5610</v>
      </c>
      <c r="K1491" t="s">
        <v>5611</v>
      </c>
      <c r="L1491" t="s">
        <v>5612</v>
      </c>
      <c r="N1491" t="s">
        <v>119</v>
      </c>
      <c r="O1491" t="s">
        <v>120</v>
      </c>
      <c r="P1491" s="3">
        <v>96950</v>
      </c>
      <c r="Q1491" t="s">
        <v>121</v>
      </c>
      <c r="S1491" s="10">
        <v>16702350200</v>
      </c>
      <c r="U1491" t="s">
        <v>5613</v>
      </c>
      <c r="V1491">
        <v>7225</v>
      </c>
      <c r="W1491" t="s">
        <v>123</v>
      </c>
      <c r="Y1491" t="s">
        <v>5614</v>
      </c>
      <c r="Z1491" t="s">
        <v>5615</v>
      </c>
      <c r="AB1491" t="s">
        <v>295</v>
      </c>
      <c r="AC1491" t="s">
        <v>5612</v>
      </c>
      <c r="AE1491" t="s">
        <v>119</v>
      </c>
      <c r="AF1491" t="s">
        <v>120</v>
      </c>
      <c r="AG1491" s="3">
        <v>96950</v>
      </c>
      <c r="AH1491" t="s">
        <v>121</v>
      </c>
      <c r="AJ1491" s="10">
        <v>16702350200</v>
      </c>
      <c r="AL1491" t="s">
        <v>404</v>
      </c>
      <c r="AM1491" t="s">
        <v>400</v>
      </c>
      <c r="AN1491" t="s">
        <v>401</v>
      </c>
      <c r="AO1491" t="s">
        <v>402</v>
      </c>
      <c r="AQ1491" t="s">
        <v>403</v>
      </c>
      <c r="AS1491" t="s">
        <v>119</v>
      </c>
      <c r="AT1491" t="s">
        <v>120</v>
      </c>
      <c r="AU1491" s="3">
        <v>96950</v>
      </c>
      <c r="AV1491" t="s">
        <v>121</v>
      </c>
      <c r="AX1491">
        <v>16702353403</v>
      </c>
      <c r="AZ1491" t="s">
        <v>2323</v>
      </c>
      <c r="BA1491" t="s">
        <v>405</v>
      </c>
      <c r="BD1491" t="str">
        <f>"35-2021.00"</f>
        <v>35-2021.00</v>
      </c>
      <c r="BE1491" t="s">
        <v>282</v>
      </c>
      <c r="BF1491" t="s">
        <v>9141</v>
      </c>
      <c r="BG1491" t="s">
        <v>3167</v>
      </c>
      <c r="BH1491">
        <v>2</v>
      </c>
      <c r="BJ1491" s="1">
        <v>45749</v>
      </c>
      <c r="BK1491" s="1">
        <v>46844</v>
      </c>
      <c r="BN1491">
        <v>35</v>
      </c>
      <c r="BO1491">
        <v>0</v>
      </c>
      <c r="BP1491">
        <v>7</v>
      </c>
      <c r="BQ1491">
        <v>7</v>
      </c>
      <c r="BR1491">
        <v>7</v>
      </c>
      <c r="BS1491">
        <v>7</v>
      </c>
      <c r="BT1491">
        <v>7</v>
      </c>
      <c r="BU1491">
        <v>0</v>
      </c>
      <c r="BV1491" t="str">
        <f>"9:00 AM"</f>
        <v>9:00 AM</v>
      </c>
      <c r="BW1491" t="str">
        <f>"5:00 PM"</f>
        <v>5:00 PM</v>
      </c>
      <c r="BX1491" t="s">
        <v>240</v>
      </c>
      <c r="BY1491">
        <v>0</v>
      </c>
      <c r="BZ1491">
        <v>3</v>
      </c>
      <c r="CA1491" t="s">
        <v>115</v>
      </c>
      <c r="CC1491" t="s">
        <v>9142</v>
      </c>
      <c r="CD1491" t="s">
        <v>9143</v>
      </c>
      <c r="CF1491" t="s">
        <v>119</v>
      </c>
      <c r="CG1491" t="s">
        <v>120</v>
      </c>
      <c r="CH1491" s="3">
        <v>96950</v>
      </c>
      <c r="CI1491" s="4">
        <v>7.84</v>
      </c>
      <c r="CJ1491" s="4">
        <v>7.84</v>
      </c>
      <c r="CK1491" s="4">
        <v>0</v>
      </c>
      <c r="CL1491" s="4">
        <v>0</v>
      </c>
      <c r="CM1491" t="s">
        <v>136</v>
      </c>
      <c r="CN1491" t="s">
        <v>240</v>
      </c>
      <c r="CO1491" t="s">
        <v>137</v>
      </c>
      <c r="CQ1491" t="s">
        <v>115</v>
      </c>
      <c r="CR1491" t="s">
        <v>138</v>
      </c>
      <c r="CS1491" t="s">
        <v>139</v>
      </c>
      <c r="CT1491" t="s">
        <v>139</v>
      </c>
      <c r="CU1491" t="s">
        <v>139</v>
      </c>
      <c r="CV1491" t="s">
        <v>138</v>
      </c>
      <c r="CW1491" t="s">
        <v>139</v>
      </c>
      <c r="CX1491" t="s">
        <v>7145</v>
      </c>
      <c r="CY1491" s="10">
        <v>16702350200</v>
      </c>
      <c r="CZ1491" t="s">
        <v>404</v>
      </c>
      <c r="DA1491" t="s">
        <v>139</v>
      </c>
      <c r="DB1491" t="s">
        <v>138</v>
      </c>
      <c r="DC1491" t="s">
        <v>115</v>
      </c>
    </row>
    <row r="1492" spans="1:112" ht="14.45" customHeight="1" x14ac:dyDescent="0.25">
      <c r="A1492" t="s">
        <v>11980</v>
      </c>
      <c r="B1492" t="s">
        <v>248</v>
      </c>
      <c r="C1492" s="1">
        <v>45671</v>
      </c>
      <c r="D1492" s="1">
        <v>45740</v>
      </c>
      <c r="E1492" t="s">
        <v>114</v>
      </c>
      <c r="G1492" t="s">
        <v>115</v>
      </c>
      <c r="H1492" t="s">
        <v>115</v>
      </c>
      <c r="I1492" t="s">
        <v>115</v>
      </c>
      <c r="J1492" t="s">
        <v>11981</v>
      </c>
      <c r="L1492" t="s">
        <v>11982</v>
      </c>
      <c r="M1492" t="s">
        <v>11983</v>
      </c>
      <c r="N1492" t="s">
        <v>128</v>
      </c>
      <c r="O1492" t="s">
        <v>120</v>
      </c>
      <c r="P1492" s="3">
        <v>96950</v>
      </c>
      <c r="Q1492" t="s">
        <v>121</v>
      </c>
      <c r="S1492" s="10">
        <v>16707884841</v>
      </c>
      <c r="U1492" t="s">
        <v>11984</v>
      </c>
      <c r="V1492">
        <v>812199</v>
      </c>
      <c r="W1492" t="s">
        <v>123</v>
      </c>
      <c r="Y1492" t="s">
        <v>11985</v>
      </c>
      <c r="Z1492" t="s">
        <v>11986</v>
      </c>
      <c r="AA1492" t="s">
        <v>11987</v>
      </c>
      <c r="AB1492" t="s">
        <v>516</v>
      </c>
      <c r="AC1492" t="s">
        <v>11982</v>
      </c>
      <c r="AD1492" t="s">
        <v>11983</v>
      </c>
      <c r="AE1492" t="s">
        <v>128</v>
      </c>
      <c r="AF1492" t="s">
        <v>120</v>
      </c>
      <c r="AG1492" s="3">
        <v>96950</v>
      </c>
      <c r="AH1492" t="s">
        <v>121</v>
      </c>
      <c r="AJ1492" s="10">
        <v>16707884541</v>
      </c>
      <c r="AL1492" t="s">
        <v>11988</v>
      </c>
      <c r="BD1492" t="str">
        <f>"31-9011.00"</f>
        <v>31-9011.00</v>
      </c>
      <c r="BE1492" t="s">
        <v>671</v>
      </c>
      <c r="BF1492" t="s">
        <v>11989</v>
      </c>
      <c r="BG1492" t="s">
        <v>7232</v>
      </c>
      <c r="BH1492">
        <v>3</v>
      </c>
      <c r="BI1492">
        <v>3</v>
      </c>
      <c r="BJ1492" s="1">
        <v>45792</v>
      </c>
      <c r="BK1492" s="1">
        <v>46156</v>
      </c>
      <c r="BL1492" s="1">
        <v>45792</v>
      </c>
      <c r="BM1492" s="1">
        <v>46156</v>
      </c>
      <c r="BN1492">
        <v>35</v>
      </c>
      <c r="BO1492">
        <v>7</v>
      </c>
      <c r="BP1492">
        <v>7</v>
      </c>
      <c r="BQ1492">
        <v>0</v>
      </c>
      <c r="BR1492">
        <v>7</v>
      </c>
      <c r="BS1492">
        <v>0</v>
      </c>
      <c r="BT1492">
        <v>7</v>
      </c>
      <c r="BU1492">
        <v>7</v>
      </c>
      <c r="BV1492" t="str">
        <f>"11:00 AM"</f>
        <v>11:00 AM</v>
      </c>
      <c r="BW1492" t="str">
        <f>"7:00 PM"</f>
        <v>7:00 PM</v>
      </c>
      <c r="BX1492" t="s">
        <v>133</v>
      </c>
      <c r="BY1492">
        <v>0</v>
      </c>
      <c r="BZ1492">
        <v>12</v>
      </c>
      <c r="CA1492" t="s">
        <v>115</v>
      </c>
      <c r="CC1492" t="s">
        <v>11990</v>
      </c>
      <c r="CD1492" t="s">
        <v>11991</v>
      </c>
      <c r="CE1492" t="s">
        <v>139</v>
      </c>
      <c r="CF1492" t="s">
        <v>128</v>
      </c>
      <c r="CG1492" t="s">
        <v>120</v>
      </c>
      <c r="CH1492" s="3">
        <v>96950</v>
      </c>
      <c r="CI1492" s="4">
        <v>12.37</v>
      </c>
      <c r="CJ1492" s="4">
        <v>12.37</v>
      </c>
      <c r="CK1492" s="4">
        <v>18.559999999999999</v>
      </c>
      <c r="CL1492" s="4">
        <v>18.559999999999999</v>
      </c>
      <c r="CM1492" t="s">
        <v>136</v>
      </c>
      <c r="CN1492" t="s">
        <v>139</v>
      </c>
      <c r="CO1492" t="s">
        <v>137</v>
      </c>
      <c r="CQ1492" t="s">
        <v>115</v>
      </c>
      <c r="CR1492" t="s">
        <v>138</v>
      </c>
      <c r="CS1492" t="s">
        <v>139</v>
      </c>
      <c r="CT1492" t="s">
        <v>138</v>
      </c>
      <c r="CU1492" t="s">
        <v>139</v>
      </c>
      <c r="CV1492" t="s">
        <v>138</v>
      </c>
      <c r="CW1492" t="s">
        <v>139</v>
      </c>
      <c r="CX1492" t="s">
        <v>416</v>
      </c>
      <c r="CY1492" s="10">
        <v>16707884541</v>
      </c>
      <c r="CZ1492" t="s">
        <v>11992</v>
      </c>
      <c r="DA1492" t="s">
        <v>417</v>
      </c>
      <c r="DB1492" t="s">
        <v>138</v>
      </c>
      <c r="DC1492" t="s">
        <v>115</v>
      </c>
      <c r="DD1492" t="s">
        <v>418</v>
      </c>
      <c r="DE1492" t="s">
        <v>419</v>
      </c>
      <c r="DF1492" t="s">
        <v>420</v>
      </c>
      <c r="DG1492" t="s">
        <v>11993</v>
      </c>
      <c r="DH1492" t="s">
        <v>422</v>
      </c>
    </row>
    <row r="1493" spans="1:112" ht="14.45" customHeight="1" x14ac:dyDescent="0.25">
      <c r="A1493" t="s">
        <v>13457</v>
      </c>
      <c r="B1493" t="s">
        <v>158</v>
      </c>
      <c r="C1493" s="1">
        <v>45686</v>
      </c>
      <c r="D1493" s="1">
        <v>45740</v>
      </c>
      <c r="E1493" t="s">
        <v>210</v>
      </c>
      <c r="F1493" s="1">
        <v>45816</v>
      </c>
      <c r="G1493" t="s">
        <v>115</v>
      </c>
      <c r="H1493" t="s">
        <v>115</v>
      </c>
      <c r="I1493" t="s">
        <v>115</v>
      </c>
      <c r="J1493" t="s">
        <v>6656</v>
      </c>
      <c r="K1493" t="s">
        <v>6657</v>
      </c>
      <c r="L1493" t="s">
        <v>6658</v>
      </c>
      <c r="M1493" t="s">
        <v>6659</v>
      </c>
      <c r="N1493" t="s">
        <v>128</v>
      </c>
      <c r="O1493" t="s">
        <v>120</v>
      </c>
      <c r="P1493" s="3">
        <v>96950</v>
      </c>
      <c r="Q1493" t="s">
        <v>121</v>
      </c>
      <c r="R1493" t="s">
        <v>224</v>
      </c>
      <c r="S1493" s="10">
        <v>16703227461</v>
      </c>
      <c r="U1493" t="s">
        <v>6660</v>
      </c>
      <c r="V1493">
        <v>23622</v>
      </c>
      <c r="W1493" t="s">
        <v>123</v>
      </c>
      <c r="Y1493" t="s">
        <v>6661</v>
      </c>
      <c r="Z1493" t="s">
        <v>6662</v>
      </c>
      <c r="AB1493" t="s">
        <v>6663</v>
      </c>
      <c r="AC1493" t="s">
        <v>6658</v>
      </c>
      <c r="AD1493" t="s">
        <v>6659</v>
      </c>
      <c r="AE1493" t="s">
        <v>128</v>
      </c>
      <c r="AF1493" t="s">
        <v>120</v>
      </c>
      <c r="AG1493" s="3">
        <v>96950</v>
      </c>
      <c r="AH1493" t="s">
        <v>121</v>
      </c>
      <c r="AI1493" t="s">
        <v>641</v>
      </c>
      <c r="AJ1493" s="10">
        <v>16703227461</v>
      </c>
      <c r="AL1493" t="s">
        <v>6664</v>
      </c>
      <c r="BD1493" t="str">
        <f>"51-2041.00"</f>
        <v>51-2041.00</v>
      </c>
      <c r="BE1493" t="s">
        <v>6665</v>
      </c>
      <c r="BF1493" t="s">
        <v>6666</v>
      </c>
      <c r="BG1493" t="s">
        <v>11750</v>
      </c>
      <c r="BH1493">
        <v>3</v>
      </c>
      <c r="BJ1493" s="1">
        <v>45818</v>
      </c>
      <c r="BK1493" s="1">
        <v>46182</v>
      </c>
      <c r="BN1493">
        <v>35</v>
      </c>
      <c r="BO1493">
        <v>0</v>
      </c>
      <c r="BP1493">
        <v>7</v>
      </c>
      <c r="BQ1493">
        <v>7</v>
      </c>
      <c r="BR1493">
        <v>7</v>
      </c>
      <c r="BS1493">
        <v>7</v>
      </c>
      <c r="BT1493">
        <v>7</v>
      </c>
      <c r="BU1493">
        <v>0</v>
      </c>
      <c r="BV1493" t="str">
        <f>"8:08 AM"</f>
        <v>8:08 AM</v>
      </c>
      <c r="BW1493" t="str">
        <f>"4:00 PM"</f>
        <v>4:00 PM</v>
      </c>
      <c r="BX1493" t="s">
        <v>133</v>
      </c>
      <c r="BY1493">
        <v>0</v>
      </c>
      <c r="BZ1493">
        <v>12</v>
      </c>
      <c r="CA1493" t="s">
        <v>115</v>
      </c>
      <c r="CC1493" t="s">
        <v>11751</v>
      </c>
      <c r="CD1493" t="s">
        <v>6658</v>
      </c>
      <c r="CE1493" t="s">
        <v>6659</v>
      </c>
      <c r="CF1493" t="s">
        <v>128</v>
      </c>
      <c r="CG1493" t="s">
        <v>120</v>
      </c>
      <c r="CH1493" s="3">
        <v>96950</v>
      </c>
      <c r="CI1493" s="4">
        <v>15.58</v>
      </c>
      <c r="CJ1493" s="4">
        <v>15.58</v>
      </c>
      <c r="CK1493" s="4">
        <v>23.37</v>
      </c>
      <c r="CL1493" s="4">
        <v>23.37</v>
      </c>
      <c r="CM1493" t="s">
        <v>136</v>
      </c>
      <c r="CN1493" t="s">
        <v>191</v>
      </c>
      <c r="CO1493" t="s">
        <v>137</v>
      </c>
      <c r="CQ1493" t="s">
        <v>115</v>
      </c>
      <c r="CR1493" t="s">
        <v>138</v>
      </c>
      <c r="CS1493" t="s">
        <v>138</v>
      </c>
      <c r="CT1493" t="s">
        <v>138</v>
      </c>
      <c r="CU1493" t="s">
        <v>139</v>
      </c>
      <c r="CV1493" t="s">
        <v>138</v>
      </c>
      <c r="CW1493" t="s">
        <v>139</v>
      </c>
      <c r="CX1493" t="s">
        <v>13458</v>
      </c>
      <c r="CY1493" s="10">
        <v>16703227461</v>
      </c>
      <c r="CZ1493" t="s">
        <v>6664</v>
      </c>
      <c r="DA1493" t="s">
        <v>139</v>
      </c>
      <c r="DB1493" t="s">
        <v>138</v>
      </c>
      <c r="DC1493" t="s">
        <v>115</v>
      </c>
      <c r="DD1493" t="s">
        <v>6661</v>
      </c>
      <c r="DE1493" t="s">
        <v>6669</v>
      </c>
      <c r="DF1493" t="s">
        <v>1176</v>
      </c>
      <c r="DG1493" t="s">
        <v>13459</v>
      </c>
      <c r="DH1493" t="s">
        <v>6664</v>
      </c>
    </row>
    <row r="1494" spans="1:112" ht="14.45" customHeight="1" x14ac:dyDescent="0.25">
      <c r="A1494" t="s">
        <v>13691</v>
      </c>
      <c r="B1494" t="s">
        <v>248</v>
      </c>
      <c r="C1494" s="1">
        <v>45687</v>
      </c>
      <c r="D1494" s="1">
        <v>45740</v>
      </c>
      <c r="E1494" t="s">
        <v>210</v>
      </c>
      <c r="F1494" s="1">
        <v>45807</v>
      </c>
      <c r="G1494" t="s">
        <v>138</v>
      </c>
      <c r="H1494" t="s">
        <v>115</v>
      </c>
      <c r="I1494" t="s">
        <v>115</v>
      </c>
      <c r="J1494" t="s">
        <v>2547</v>
      </c>
      <c r="L1494" t="s">
        <v>2548</v>
      </c>
      <c r="N1494" t="s">
        <v>119</v>
      </c>
      <c r="O1494" t="s">
        <v>120</v>
      </c>
      <c r="P1494" s="3">
        <v>96950</v>
      </c>
      <c r="Q1494" t="s">
        <v>121</v>
      </c>
      <c r="S1494" s="10">
        <v>16702359369</v>
      </c>
      <c r="U1494" t="s">
        <v>2549</v>
      </c>
      <c r="V1494">
        <v>5324</v>
      </c>
      <c r="W1494" t="s">
        <v>123</v>
      </c>
      <c r="Y1494" t="s">
        <v>716</v>
      </c>
      <c r="Z1494" t="s">
        <v>2550</v>
      </c>
      <c r="AB1494" t="s">
        <v>295</v>
      </c>
      <c r="AC1494" t="s">
        <v>2548</v>
      </c>
      <c r="AE1494" t="s">
        <v>119</v>
      </c>
      <c r="AF1494" t="s">
        <v>120</v>
      </c>
      <c r="AG1494" s="3">
        <v>96950</v>
      </c>
      <c r="AH1494" t="s">
        <v>121</v>
      </c>
      <c r="AJ1494" s="10">
        <v>16702359369</v>
      </c>
      <c r="AL1494" t="s">
        <v>2551</v>
      </c>
      <c r="BD1494" t="str">
        <f>"53-7051.00"</f>
        <v>53-7051.00</v>
      </c>
      <c r="BE1494" t="s">
        <v>2552</v>
      </c>
      <c r="BF1494" t="s">
        <v>2553</v>
      </c>
      <c r="BG1494" t="s">
        <v>2554</v>
      </c>
      <c r="BH1494">
        <v>3</v>
      </c>
      <c r="BI1494">
        <v>3</v>
      </c>
      <c r="BJ1494" s="1">
        <v>45809</v>
      </c>
      <c r="BK1494" s="1">
        <v>46904</v>
      </c>
      <c r="BL1494" s="1">
        <v>45809</v>
      </c>
      <c r="BM1494" s="1">
        <v>46904</v>
      </c>
      <c r="BN1494">
        <v>35</v>
      </c>
      <c r="BO1494">
        <v>0</v>
      </c>
      <c r="BP1494">
        <v>7</v>
      </c>
      <c r="BQ1494">
        <v>7</v>
      </c>
      <c r="BR1494">
        <v>7</v>
      </c>
      <c r="BS1494">
        <v>7</v>
      </c>
      <c r="BT1494">
        <v>7</v>
      </c>
      <c r="BU1494">
        <v>0</v>
      </c>
      <c r="BV1494" t="str">
        <f>"7:30 AM"</f>
        <v>7:30 AM</v>
      </c>
      <c r="BW1494" t="str">
        <f>"4:30 PM"</f>
        <v>4:30 PM</v>
      </c>
      <c r="BX1494" t="s">
        <v>240</v>
      </c>
      <c r="BY1494">
        <v>0</v>
      </c>
      <c r="BZ1494">
        <v>12</v>
      </c>
      <c r="CA1494" t="s">
        <v>115</v>
      </c>
      <c r="CC1494" s="2" t="s">
        <v>2555</v>
      </c>
      <c r="CD1494" t="s">
        <v>2556</v>
      </c>
      <c r="CF1494" t="s">
        <v>119</v>
      </c>
      <c r="CG1494" t="s">
        <v>120</v>
      </c>
      <c r="CH1494" s="3">
        <v>96950</v>
      </c>
      <c r="CI1494" s="4">
        <v>8.91</v>
      </c>
      <c r="CJ1494" s="4">
        <v>8.91</v>
      </c>
      <c r="CK1494" s="4">
        <v>13.36</v>
      </c>
      <c r="CL1494" s="4">
        <v>13.36</v>
      </c>
      <c r="CM1494" t="s">
        <v>136</v>
      </c>
      <c r="CN1494" t="s">
        <v>191</v>
      </c>
      <c r="CO1494" t="s">
        <v>137</v>
      </c>
      <c r="CQ1494" t="s">
        <v>115</v>
      </c>
      <c r="CR1494" t="s">
        <v>138</v>
      </c>
      <c r="CS1494" t="s">
        <v>139</v>
      </c>
      <c r="CT1494" t="s">
        <v>138</v>
      </c>
      <c r="CU1494" t="s">
        <v>139</v>
      </c>
      <c r="CV1494" t="s">
        <v>138</v>
      </c>
      <c r="CW1494" t="s">
        <v>139</v>
      </c>
      <c r="CX1494" t="s">
        <v>13692</v>
      </c>
      <c r="CY1494" s="10">
        <v>16702359369</v>
      </c>
      <c r="CZ1494" t="s">
        <v>2551</v>
      </c>
      <c r="DA1494" t="s">
        <v>139</v>
      </c>
      <c r="DB1494" t="s">
        <v>138</v>
      </c>
      <c r="DC1494" t="s">
        <v>115</v>
      </c>
      <c r="DD1494" t="s">
        <v>716</v>
      </c>
      <c r="DE1494" t="s">
        <v>2550</v>
      </c>
      <c r="DG1494" t="s">
        <v>13693</v>
      </c>
      <c r="DH1494" t="s">
        <v>2551</v>
      </c>
    </row>
    <row r="1495" spans="1:112" ht="14.45" customHeight="1" x14ac:dyDescent="0.25">
      <c r="A1495" t="s">
        <v>1514</v>
      </c>
      <c r="B1495" t="s">
        <v>248</v>
      </c>
      <c r="C1495" s="1">
        <v>45688</v>
      </c>
      <c r="D1495" s="1">
        <v>45741</v>
      </c>
      <c r="E1495" t="s">
        <v>210</v>
      </c>
      <c r="F1495" s="1">
        <v>45867</v>
      </c>
      <c r="G1495" t="s">
        <v>115</v>
      </c>
      <c r="H1495" t="s">
        <v>115</v>
      </c>
      <c r="I1495" t="s">
        <v>115</v>
      </c>
      <c r="J1495" t="s">
        <v>1515</v>
      </c>
      <c r="K1495" t="s">
        <v>1516</v>
      </c>
      <c r="L1495" t="s">
        <v>1517</v>
      </c>
      <c r="M1495" t="s">
        <v>1518</v>
      </c>
      <c r="N1495" t="s">
        <v>119</v>
      </c>
      <c r="O1495" t="s">
        <v>120</v>
      </c>
      <c r="P1495" s="3">
        <v>96950</v>
      </c>
      <c r="Q1495" t="s">
        <v>121</v>
      </c>
      <c r="S1495" s="10">
        <v>16702352030</v>
      </c>
      <c r="U1495" t="s">
        <v>1519</v>
      </c>
      <c r="V1495">
        <v>621320</v>
      </c>
      <c r="W1495" t="s">
        <v>123</v>
      </c>
      <c r="Y1495" t="s">
        <v>1520</v>
      </c>
      <c r="Z1495" t="s">
        <v>1521</v>
      </c>
      <c r="AA1495" t="s">
        <v>1522</v>
      </c>
      <c r="AB1495" t="s">
        <v>201</v>
      </c>
      <c r="AC1495" t="s">
        <v>1517</v>
      </c>
      <c r="AD1495" t="s">
        <v>1518</v>
      </c>
      <c r="AE1495" t="s">
        <v>119</v>
      </c>
      <c r="AF1495" t="s">
        <v>120</v>
      </c>
      <c r="AG1495" s="3">
        <v>96950</v>
      </c>
      <c r="AH1495" t="s">
        <v>121</v>
      </c>
      <c r="AJ1495" s="10">
        <v>16702352030</v>
      </c>
      <c r="AL1495" t="s">
        <v>1523</v>
      </c>
      <c r="BD1495" t="str">
        <f>"29-1141.00"</f>
        <v>29-1141.00</v>
      </c>
      <c r="BE1495" t="s">
        <v>258</v>
      </c>
      <c r="BF1495" t="s">
        <v>1524</v>
      </c>
      <c r="BG1495" t="s">
        <v>1525</v>
      </c>
      <c r="BH1495">
        <v>2</v>
      </c>
      <c r="BI1495">
        <v>2</v>
      </c>
      <c r="BJ1495" s="1">
        <v>45869</v>
      </c>
      <c r="BK1495" s="1">
        <v>46233</v>
      </c>
      <c r="BL1495" s="1">
        <v>45869</v>
      </c>
      <c r="BM1495" s="1">
        <v>46233</v>
      </c>
      <c r="BN1495">
        <v>36</v>
      </c>
      <c r="BO1495">
        <v>0</v>
      </c>
      <c r="BP1495">
        <v>6</v>
      </c>
      <c r="BQ1495">
        <v>6</v>
      </c>
      <c r="BR1495">
        <v>6</v>
      </c>
      <c r="BS1495">
        <v>6</v>
      </c>
      <c r="BT1495">
        <v>6</v>
      </c>
      <c r="BU1495">
        <v>6</v>
      </c>
      <c r="BV1495" t="str">
        <f>"9:00 AM"</f>
        <v>9:00 AM</v>
      </c>
      <c r="BW1495" t="str">
        <f>"3:00 PM"</f>
        <v>3:00 PM</v>
      </c>
      <c r="BX1495" t="s">
        <v>189</v>
      </c>
      <c r="BY1495">
        <v>0</v>
      </c>
      <c r="BZ1495">
        <v>12</v>
      </c>
      <c r="CA1495" t="s">
        <v>115</v>
      </c>
      <c r="CC1495" t="s">
        <v>1526</v>
      </c>
      <c r="CD1495" t="s">
        <v>1517</v>
      </c>
      <c r="CE1495" t="s">
        <v>1518</v>
      </c>
      <c r="CF1495" t="s">
        <v>119</v>
      </c>
      <c r="CG1495" t="s">
        <v>120</v>
      </c>
      <c r="CH1495" s="3">
        <v>96950</v>
      </c>
      <c r="CI1495" s="4">
        <v>17.05</v>
      </c>
      <c r="CJ1495" s="4">
        <v>23</v>
      </c>
      <c r="CK1495" s="4">
        <v>25.58</v>
      </c>
      <c r="CL1495" s="4">
        <v>34.5</v>
      </c>
      <c r="CM1495" t="s">
        <v>136</v>
      </c>
      <c r="CN1495" t="s">
        <v>191</v>
      </c>
      <c r="CO1495" t="s">
        <v>137</v>
      </c>
      <c r="CQ1495" t="s">
        <v>115</v>
      </c>
      <c r="CR1495" t="s">
        <v>138</v>
      </c>
      <c r="CS1495" t="s">
        <v>139</v>
      </c>
      <c r="CT1495" t="s">
        <v>138</v>
      </c>
      <c r="CU1495" t="s">
        <v>139</v>
      </c>
      <c r="CV1495" t="s">
        <v>138</v>
      </c>
      <c r="CW1495" t="s">
        <v>139</v>
      </c>
      <c r="CX1495" t="s">
        <v>240</v>
      </c>
      <c r="CY1495" s="10">
        <v>16702352030</v>
      </c>
      <c r="CZ1495" t="s">
        <v>1523</v>
      </c>
      <c r="DA1495" t="s">
        <v>139</v>
      </c>
      <c r="DB1495" t="s">
        <v>138</v>
      </c>
      <c r="DC1495" t="s">
        <v>115</v>
      </c>
    </row>
    <row r="1496" spans="1:112" ht="14.45" customHeight="1" x14ac:dyDescent="0.25">
      <c r="A1496" t="s">
        <v>1571</v>
      </c>
      <c r="B1496" t="s">
        <v>158</v>
      </c>
      <c r="C1496" s="1">
        <v>45673</v>
      </c>
      <c r="D1496" s="1">
        <v>45741</v>
      </c>
      <c r="E1496" t="s">
        <v>210</v>
      </c>
      <c r="F1496" s="1">
        <v>45806</v>
      </c>
      <c r="G1496" t="s">
        <v>138</v>
      </c>
      <c r="H1496" t="s">
        <v>115</v>
      </c>
      <c r="I1496" t="s">
        <v>115</v>
      </c>
      <c r="J1496" t="s">
        <v>1572</v>
      </c>
      <c r="K1496" t="s">
        <v>1573</v>
      </c>
      <c r="L1496" t="s">
        <v>1574</v>
      </c>
      <c r="N1496" t="s">
        <v>128</v>
      </c>
      <c r="O1496" t="s">
        <v>120</v>
      </c>
      <c r="P1496" s="3">
        <v>96950</v>
      </c>
      <c r="Q1496" t="s">
        <v>121</v>
      </c>
      <c r="R1496" t="s">
        <v>1575</v>
      </c>
      <c r="S1496" s="10">
        <v>16702343207</v>
      </c>
      <c r="U1496" t="s">
        <v>1576</v>
      </c>
      <c r="V1496">
        <v>61111</v>
      </c>
      <c r="W1496" t="s">
        <v>123</v>
      </c>
      <c r="Y1496" t="s">
        <v>1577</v>
      </c>
      <c r="Z1496" t="s">
        <v>1578</v>
      </c>
      <c r="AA1496" t="s">
        <v>1579</v>
      </c>
      <c r="AB1496" t="s">
        <v>126</v>
      </c>
      <c r="AC1496" t="s">
        <v>1574</v>
      </c>
      <c r="AE1496" t="s">
        <v>128</v>
      </c>
      <c r="AF1496" t="s">
        <v>120</v>
      </c>
      <c r="AG1496" s="3">
        <v>96950</v>
      </c>
      <c r="AH1496" t="s">
        <v>121</v>
      </c>
      <c r="AI1496" t="s">
        <v>1575</v>
      </c>
      <c r="AJ1496" s="10">
        <v>16702343207</v>
      </c>
      <c r="AL1496" t="s">
        <v>1580</v>
      </c>
      <c r="BD1496" t="str">
        <f>"53-3051.00"</f>
        <v>53-3051.00</v>
      </c>
      <c r="BE1496" t="s">
        <v>1581</v>
      </c>
      <c r="BF1496" t="s">
        <v>1582</v>
      </c>
      <c r="BG1496" t="s">
        <v>1583</v>
      </c>
      <c r="BH1496">
        <v>1</v>
      </c>
      <c r="BJ1496" s="1">
        <v>45806</v>
      </c>
      <c r="BK1496" s="1">
        <v>46171</v>
      </c>
      <c r="BN1496">
        <v>40</v>
      </c>
      <c r="BO1496">
        <v>0</v>
      </c>
      <c r="BP1496">
        <v>8</v>
      </c>
      <c r="BQ1496">
        <v>8</v>
      </c>
      <c r="BR1496">
        <v>8</v>
      </c>
      <c r="BS1496">
        <v>8</v>
      </c>
      <c r="BT1496">
        <v>8</v>
      </c>
      <c r="BU1496">
        <v>0</v>
      </c>
      <c r="BV1496" t="str">
        <f>"8:00 AM"</f>
        <v>8:00 AM</v>
      </c>
      <c r="BW1496" t="str">
        <f>"5:00 PM"</f>
        <v>5:00 PM</v>
      </c>
      <c r="BX1496" t="s">
        <v>133</v>
      </c>
      <c r="BY1496">
        <v>0</v>
      </c>
      <c r="BZ1496">
        <v>12</v>
      </c>
      <c r="CA1496" t="s">
        <v>115</v>
      </c>
      <c r="CC1496" s="2" t="s">
        <v>1584</v>
      </c>
      <c r="CD1496" t="s">
        <v>1585</v>
      </c>
      <c r="CF1496" t="s">
        <v>128</v>
      </c>
      <c r="CG1496" t="s">
        <v>120</v>
      </c>
      <c r="CH1496" s="3">
        <v>96950</v>
      </c>
      <c r="CI1496" s="4">
        <v>9.41</v>
      </c>
      <c r="CJ1496" s="4">
        <v>9.41</v>
      </c>
      <c r="CK1496" s="4">
        <v>14.12</v>
      </c>
      <c r="CL1496" s="4">
        <v>14.12</v>
      </c>
      <c r="CM1496" t="s">
        <v>136</v>
      </c>
      <c r="CN1496" t="s">
        <v>1586</v>
      </c>
      <c r="CO1496" t="s">
        <v>137</v>
      </c>
      <c r="CQ1496" t="s">
        <v>115</v>
      </c>
      <c r="CR1496" t="s">
        <v>138</v>
      </c>
      <c r="CS1496" t="s">
        <v>139</v>
      </c>
      <c r="CT1496" t="s">
        <v>138</v>
      </c>
      <c r="CU1496" t="s">
        <v>139</v>
      </c>
      <c r="CV1496" t="s">
        <v>138</v>
      </c>
      <c r="CW1496" t="s">
        <v>139</v>
      </c>
      <c r="CX1496" t="s">
        <v>1587</v>
      </c>
      <c r="CY1496" s="10">
        <v>16702343203</v>
      </c>
      <c r="CZ1496" t="s">
        <v>1580</v>
      </c>
      <c r="DA1496" t="s">
        <v>139</v>
      </c>
      <c r="DB1496" t="s">
        <v>138</v>
      </c>
      <c r="DC1496" t="s">
        <v>115</v>
      </c>
    </row>
    <row r="1497" spans="1:112" ht="14.45" customHeight="1" x14ac:dyDescent="0.25">
      <c r="A1497" t="s">
        <v>4508</v>
      </c>
      <c r="B1497" t="s">
        <v>1155</v>
      </c>
      <c r="C1497" s="1">
        <v>45692</v>
      </c>
      <c r="D1497" s="1">
        <v>45741</v>
      </c>
      <c r="E1497" t="s">
        <v>210</v>
      </c>
      <c r="F1497" s="1">
        <v>45867</v>
      </c>
      <c r="G1497" t="s">
        <v>115</v>
      </c>
      <c r="H1497" t="s">
        <v>115</v>
      </c>
      <c r="I1497" t="s">
        <v>115</v>
      </c>
      <c r="J1497" t="s">
        <v>1156</v>
      </c>
      <c r="K1497" t="s">
        <v>4509</v>
      </c>
      <c r="L1497" t="s">
        <v>4510</v>
      </c>
      <c r="N1497" t="s">
        <v>128</v>
      </c>
      <c r="O1497" t="s">
        <v>120</v>
      </c>
      <c r="P1497" s="3">
        <v>96950</v>
      </c>
      <c r="Q1497" t="s">
        <v>121</v>
      </c>
      <c r="S1497" s="10">
        <v>16702347873</v>
      </c>
      <c r="U1497" t="s">
        <v>1159</v>
      </c>
      <c r="V1497">
        <v>56132</v>
      </c>
      <c r="W1497" t="s">
        <v>123</v>
      </c>
      <c r="Y1497" t="s">
        <v>1160</v>
      </c>
      <c r="Z1497" t="s">
        <v>1161</v>
      </c>
      <c r="AA1497" t="s">
        <v>1162</v>
      </c>
      <c r="AB1497" t="s">
        <v>126</v>
      </c>
      <c r="AC1497" t="s">
        <v>4510</v>
      </c>
      <c r="AE1497" t="s">
        <v>128</v>
      </c>
      <c r="AF1497" t="s">
        <v>120</v>
      </c>
      <c r="AG1497" s="3">
        <v>96950</v>
      </c>
      <c r="AH1497" t="s">
        <v>121</v>
      </c>
      <c r="AJ1497" s="10">
        <v>16702347873</v>
      </c>
      <c r="AL1497" t="s">
        <v>1163</v>
      </c>
      <c r="BD1497" t="str">
        <f>"49-9071.00"</f>
        <v>49-9071.00</v>
      </c>
      <c r="BE1497" t="s">
        <v>169</v>
      </c>
      <c r="BF1497" t="s">
        <v>4511</v>
      </c>
      <c r="BG1497" t="s">
        <v>4512</v>
      </c>
      <c r="BH1497">
        <v>12</v>
      </c>
      <c r="BI1497">
        <v>11</v>
      </c>
      <c r="BJ1497" s="1">
        <v>45869</v>
      </c>
      <c r="BK1497" s="1">
        <v>46233</v>
      </c>
      <c r="BL1497" s="1">
        <v>45869</v>
      </c>
      <c r="BM1497" s="1">
        <v>46233</v>
      </c>
      <c r="BN1497">
        <v>35</v>
      </c>
      <c r="BO1497">
        <v>0</v>
      </c>
      <c r="BP1497">
        <v>7</v>
      </c>
      <c r="BQ1497">
        <v>7</v>
      </c>
      <c r="BR1497">
        <v>7</v>
      </c>
      <c r="BS1497">
        <v>7</v>
      </c>
      <c r="BT1497">
        <v>7</v>
      </c>
      <c r="BU1497">
        <v>0</v>
      </c>
      <c r="BV1497" t="str">
        <f>"8:00 AM"</f>
        <v>8:00 AM</v>
      </c>
      <c r="BW1497" t="str">
        <f>"4:00 PM"</f>
        <v>4:00 PM</v>
      </c>
      <c r="BX1497" t="s">
        <v>133</v>
      </c>
      <c r="BY1497">
        <v>0</v>
      </c>
      <c r="BZ1497">
        <v>12</v>
      </c>
      <c r="CA1497" t="s">
        <v>115</v>
      </c>
      <c r="CC1497" t="s">
        <v>4513</v>
      </c>
      <c r="CD1497" t="s">
        <v>1167</v>
      </c>
      <c r="CF1497" t="s">
        <v>119</v>
      </c>
      <c r="CG1497" t="s">
        <v>120</v>
      </c>
      <c r="CH1497" s="3">
        <v>96950</v>
      </c>
      <c r="CI1497" s="4">
        <v>9.75</v>
      </c>
      <c r="CJ1497" s="4">
        <v>9.75</v>
      </c>
      <c r="CK1497" s="4">
        <v>14.63</v>
      </c>
      <c r="CL1497" s="4">
        <v>14.63</v>
      </c>
      <c r="CM1497" t="s">
        <v>136</v>
      </c>
      <c r="CO1497" t="s">
        <v>137</v>
      </c>
      <c r="CQ1497" t="s">
        <v>115</v>
      </c>
      <c r="CR1497" t="s">
        <v>138</v>
      </c>
      <c r="CS1497" t="s">
        <v>139</v>
      </c>
      <c r="CT1497" t="s">
        <v>138</v>
      </c>
      <c r="CU1497" t="s">
        <v>139</v>
      </c>
      <c r="CV1497" t="s">
        <v>138</v>
      </c>
      <c r="CW1497" t="s">
        <v>139</v>
      </c>
      <c r="CX1497" t="s">
        <v>4514</v>
      </c>
      <c r="CY1497" s="10">
        <v>16702347873</v>
      </c>
      <c r="CZ1497" t="s">
        <v>1163</v>
      </c>
      <c r="DA1497" t="s">
        <v>417</v>
      </c>
      <c r="DB1497" t="s">
        <v>138</v>
      </c>
      <c r="DC1497" t="s">
        <v>115</v>
      </c>
    </row>
    <row r="1498" spans="1:112" ht="14.45" customHeight="1" x14ac:dyDescent="0.25">
      <c r="A1498" t="s">
        <v>5106</v>
      </c>
      <c r="B1498" t="s">
        <v>158</v>
      </c>
      <c r="C1498" s="1">
        <v>45684</v>
      </c>
      <c r="D1498" s="1">
        <v>45741</v>
      </c>
      <c r="E1498" t="s">
        <v>114</v>
      </c>
      <c r="G1498" t="s">
        <v>138</v>
      </c>
      <c r="H1498" t="s">
        <v>115</v>
      </c>
      <c r="I1498" t="s">
        <v>115</v>
      </c>
      <c r="J1498" t="s">
        <v>3861</v>
      </c>
      <c r="K1498" t="s">
        <v>3861</v>
      </c>
      <c r="L1498" t="s">
        <v>3863</v>
      </c>
      <c r="N1498" t="s">
        <v>119</v>
      </c>
      <c r="O1498" t="s">
        <v>120</v>
      </c>
      <c r="P1498" s="3">
        <v>96950</v>
      </c>
      <c r="Q1498" t="s">
        <v>121</v>
      </c>
      <c r="S1498" s="10">
        <v>16707851791</v>
      </c>
      <c r="U1498" t="s">
        <v>3864</v>
      </c>
      <c r="V1498">
        <v>561790</v>
      </c>
      <c r="W1498" t="s">
        <v>123</v>
      </c>
      <c r="Y1498" t="s">
        <v>3865</v>
      </c>
      <c r="Z1498" t="s">
        <v>5107</v>
      </c>
      <c r="AB1498" t="s">
        <v>1923</v>
      </c>
      <c r="AC1498" t="s">
        <v>3863</v>
      </c>
      <c r="AE1498" t="s">
        <v>119</v>
      </c>
      <c r="AF1498" t="s">
        <v>120</v>
      </c>
      <c r="AG1498" s="3">
        <v>96950</v>
      </c>
      <c r="AH1498" t="s">
        <v>121</v>
      </c>
      <c r="AJ1498" s="10">
        <v>16707851791</v>
      </c>
      <c r="AL1498" t="s">
        <v>3867</v>
      </c>
      <c r="BD1498" t="str">
        <f>"37-3011.00"</f>
        <v>37-3011.00</v>
      </c>
      <c r="BE1498" t="s">
        <v>927</v>
      </c>
      <c r="BF1498" t="s">
        <v>5108</v>
      </c>
      <c r="BG1498" t="s">
        <v>1417</v>
      </c>
      <c r="BH1498">
        <v>10</v>
      </c>
      <c r="BJ1498" s="1">
        <v>45717</v>
      </c>
      <c r="BK1498" s="1">
        <v>46082</v>
      </c>
      <c r="BN1498">
        <v>40</v>
      </c>
      <c r="BO1498">
        <v>0</v>
      </c>
      <c r="BP1498">
        <v>8</v>
      </c>
      <c r="BQ1498">
        <v>8</v>
      </c>
      <c r="BR1498">
        <v>8</v>
      </c>
      <c r="BS1498">
        <v>8</v>
      </c>
      <c r="BT1498">
        <v>8</v>
      </c>
      <c r="BU1498">
        <v>0</v>
      </c>
      <c r="BV1498" t="str">
        <f>"7:30 AM"</f>
        <v>7:30 AM</v>
      </c>
      <c r="BW1498" t="str">
        <f>"4:30 PM"</f>
        <v>4:30 PM</v>
      </c>
      <c r="BX1498" t="s">
        <v>240</v>
      </c>
      <c r="BY1498">
        <v>0</v>
      </c>
      <c r="BZ1498">
        <v>3</v>
      </c>
      <c r="CA1498" t="s">
        <v>115</v>
      </c>
      <c r="CC1498" t="s">
        <v>5109</v>
      </c>
      <c r="CD1498" t="s">
        <v>3871</v>
      </c>
      <c r="CF1498" t="s">
        <v>119</v>
      </c>
      <c r="CG1498" t="s">
        <v>120</v>
      </c>
      <c r="CH1498" s="3">
        <v>96950</v>
      </c>
      <c r="CI1498" s="4">
        <v>8.57</v>
      </c>
      <c r="CJ1498" s="4">
        <v>9.5</v>
      </c>
      <c r="CK1498" s="4">
        <v>12.85</v>
      </c>
      <c r="CL1498" s="4">
        <v>14.25</v>
      </c>
      <c r="CM1498" t="s">
        <v>136</v>
      </c>
      <c r="CO1498" t="s">
        <v>137</v>
      </c>
      <c r="CQ1498" t="s">
        <v>115</v>
      </c>
      <c r="CR1498" t="s">
        <v>138</v>
      </c>
      <c r="CS1498" t="s">
        <v>138</v>
      </c>
      <c r="CT1498" t="s">
        <v>138</v>
      </c>
      <c r="CU1498" t="s">
        <v>139</v>
      </c>
      <c r="CV1498" t="s">
        <v>138</v>
      </c>
      <c r="CW1498" t="s">
        <v>138</v>
      </c>
      <c r="CX1498" s="2" t="s">
        <v>5110</v>
      </c>
      <c r="CY1498" s="10">
        <v>16707851791</v>
      </c>
      <c r="CZ1498" t="s">
        <v>3867</v>
      </c>
      <c r="DA1498" t="s">
        <v>139</v>
      </c>
      <c r="DB1498" t="s">
        <v>138</v>
      </c>
      <c r="DC1498" t="s">
        <v>115</v>
      </c>
      <c r="DD1498" t="s">
        <v>3865</v>
      </c>
      <c r="DE1498" t="s">
        <v>3866</v>
      </c>
      <c r="DF1498" t="s">
        <v>489</v>
      </c>
      <c r="DG1498" t="s">
        <v>3861</v>
      </c>
      <c r="DH1498" t="s">
        <v>3867</v>
      </c>
    </row>
    <row r="1499" spans="1:112" ht="14.45" customHeight="1" x14ac:dyDescent="0.25">
      <c r="A1499" t="s">
        <v>5169</v>
      </c>
      <c r="B1499" t="s">
        <v>158</v>
      </c>
      <c r="C1499" s="1">
        <v>45684</v>
      </c>
      <c r="D1499" s="1">
        <v>45741</v>
      </c>
      <c r="E1499" t="s">
        <v>114</v>
      </c>
      <c r="G1499" t="s">
        <v>138</v>
      </c>
      <c r="H1499" t="s">
        <v>115</v>
      </c>
      <c r="I1499" t="s">
        <v>115</v>
      </c>
      <c r="J1499" t="s">
        <v>3861</v>
      </c>
      <c r="K1499" t="s">
        <v>3861</v>
      </c>
      <c r="L1499" t="s">
        <v>3863</v>
      </c>
      <c r="N1499" t="s">
        <v>119</v>
      </c>
      <c r="O1499" t="s">
        <v>120</v>
      </c>
      <c r="P1499" s="3">
        <v>96950</v>
      </c>
      <c r="Q1499" t="s">
        <v>121</v>
      </c>
      <c r="S1499" s="10">
        <v>16707851791</v>
      </c>
      <c r="U1499" t="s">
        <v>3864</v>
      </c>
      <c r="V1499">
        <v>561720</v>
      </c>
      <c r="W1499" t="s">
        <v>123</v>
      </c>
      <c r="Y1499" t="s">
        <v>3865</v>
      </c>
      <c r="Z1499" t="s">
        <v>3866</v>
      </c>
      <c r="AB1499" t="s">
        <v>1923</v>
      </c>
      <c r="AC1499" t="s">
        <v>3863</v>
      </c>
      <c r="AE1499" t="s">
        <v>119</v>
      </c>
      <c r="AF1499" t="s">
        <v>120</v>
      </c>
      <c r="AG1499" s="3">
        <v>96950</v>
      </c>
      <c r="AH1499" t="s">
        <v>121</v>
      </c>
      <c r="AJ1499" s="10">
        <v>16707851791</v>
      </c>
      <c r="AL1499" t="s">
        <v>3867</v>
      </c>
      <c r="BD1499" t="str">
        <f>"37-2011.00"</f>
        <v>37-2011.00</v>
      </c>
      <c r="BE1499" t="s">
        <v>1133</v>
      </c>
      <c r="BF1499" t="s">
        <v>5170</v>
      </c>
      <c r="BG1499" t="s">
        <v>5171</v>
      </c>
      <c r="BH1499">
        <v>10</v>
      </c>
      <c r="BJ1499" s="1">
        <v>45717</v>
      </c>
      <c r="BK1499" s="1">
        <v>46082</v>
      </c>
      <c r="BN1499">
        <v>40</v>
      </c>
      <c r="BO1499">
        <v>0</v>
      </c>
      <c r="BP1499">
        <v>8</v>
      </c>
      <c r="BQ1499">
        <v>8</v>
      </c>
      <c r="BR1499">
        <v>8</v>
      </c>
      <c r="BS1499">
        <v>8</v>
      </c>
      <c r="BT1499">
        <v>8</v>
      </c>
      <c r="BU1499">
        <v>0</v>
      </c>
      <c r="BV1499" t="str">
        <f>"7:30 AM"</f>
        <v>7:30 AM</v>
      </c>
      <c r="BW1499" t="str">
        <f>"4:30 PM"</f>
        <v>4:30 PM</v>
      </c>
      <c r="BX1499" t="s">
        <v>240</v>
      </c>
      <c r="BY1499">
        <v>0</v>
      </c>
      <c r="BZ1499">
        <v>24</v>
      </c>
      <c r="CA1499" t="s">
        <v>115</v>
      </c>
      <c r="CC1499" s="2" t="s">
        <v>5172</v>
      </c>
      <c r="CD1499" t="s">
        <v>3871</v>
      </c>
      <c r="CF1499" t="s">
        <v>119</v>
      </c>
      <c r="CG1499" t="s">
        <v>120</v>
      </c>
      <c r="CH1499" s="3">
        <v>96950</v>
      </c>
      <c r="CI1499" s="4">
        <v>8.2899999999999991</v>
      </c>
      <c r="CJ1499" s="4">
        <v>9</v>
      </c>
      <c r="CK1499" s="4">
        <v>12.44</v>
      </c>
      <c r="CL1499" s="4">
        <v>13.5</v>
      </c>
      <c r="CM1499" t="s">
        <v>136</v>
      </c>
      <c r="CO1499" t="s">
        <v>137</v>
      </c>
      <c r="CQ1499" t="s">
        <v>115</v>
      </c>
      <c r="CR1499" t="s">
        <v>138</v>
      </c>
      <c r="CS1499" t="s">
        <v>138</v>
      </c>
      <c r="CT1499" t="s">
        <v>138</v>
      </c>
      <c r="CU1499" t="s">
        <v>139</v>
      </c>
      <c r="CV1499" t="s">
        <v>138</v>
      </c>
      <c r="CW1499" t="s">
        <v>138</v>
      </c>
      <c r="CX1499" s="2" t="s">
        <v>5173</v>
      </c>
      <c r="CY1499" s="10">
        <v>16702345447</v>
      </c>
      <c r="CZ1499" t="s">
        <v>3867</v>
      </c>
      <c r="DA1499" t="s">
        <v>139</v>
      </c>
      <c r="DB1499" t="s">
        <v>138</v>
      </c>
      <c r="DC1499" t="s">
        <v>115</v>
      </c>
      <c r="DD1499" t="s">
        <v>3865</v>
      </c>
      <c r="DE1499" t="s">
        <v>3866</v>
      </c>
      <c r="DF1499" t="s">
        <v>3008</v>
      </c>
      <c r="DG1499" t="s">
        <v>3861</v>
      </c>
      <c r="DH1499" t="s">
        <v>3867</v>
      </c>
    </row>
    <row r="1500" spans="1:112" ht="14.45" customHeight="1" x14ac:dyDescent="0.25">
      <c r="A1500" t="s">
        <v>6069</v>
      </c>
      <c r="B1500" t="s">
        <v>158</v>
      </c>
      <c r="C1500" s="1">
        <v>45665</v>
      </c>
      <c r="D1500" s="1">
        <v>45741</v>
      </c>
      <c r="E1500" t="s">
        <v>114</v>
      </c>
      <c r="G1500" t="s">
        <v>115</v>
      </c>
      <c r="H1500" t="s">
        <v>115</v>
      </c>
      <c r="I1500" t="s">
        <v>115</v>
      </c>
      <c r="J1500" t="s">
        <v>560</v>
      </c>
      <c r="K1500" t="s">
        <v>1399</v>
      </c>
      <c r="L1500" t="s">
        <v>562</v>
      </c>
      <c r="M1500" t="s">
        <v>1400</v>
      </c>
      <c r="N1500" t="s">
        <v>128</v>
      </c>
      <c r="O1500" t="s">
        <v>120</v>
      </c>
      <c r="P1500" s="3">
        <v>96950</v>
      </c>
      <c r="Q1500" t="s">
        <v>121</v>
      </c>
      <c r="S1500" s="10">
        <v>16702342664</v>
      </c>
      <c r="U1500" t="s">
        <v>1401</v>
      </c>
      <c r="V1500">
        <v>23611</v>
      </c>
      <c r="W1500" t="s">
        <v>123</v>
      </c>
      <c r="Y1500" t="s">
        <v>563</v>
      </c>
      <c r="Z1500" t="s">
        <v>564</v>
      </c>
      <c r="AA1500" t="s">
        <v>565</v>
      </c>
      <c r="AB1500" t="s">
        <v>1402</v>
      </c>
      <c r="AC1500" t="s">
        <v>562</v>
      </c>
      <c r="AD1500" t="s">
        <v>1400</v>
      </c>
      <c r="AE1500" t="s">
        <v>128</v>
      </c>
      <c r="AF1500" t="s">
        <v>120</v>
      </c>
      <c r="AG1500" s="3">
        <v>96950</v>
      </c>
      <c r="AH1500" t="s">
        <v>121</v>
      </c>
      <c r="AJ1500" s="10">
        <v>16702342664</v>
      </c>
      <c r="AL1500" t="s">
        <v>567</v>
      </c>
      <c r="BD1500" t="str">
        <f>"49-9071.00"</f>
        <v>49-9071.00</v>
      </c>
      <c r="BE1500" t="s">
        <v>169</v>
      </c>
      <c r="BF1500" t="s">
        <v>1403</v>
      </c>
      <c r="BG1500" t="s">
        <v>1404</v>
      </c>
      <c r="BH1500">
        <v>10</v>
      </c>
      <c r="BJ1500" s="1">
        <v>45748</v>
      </c>
      <c r="BK1500" s="1">
        <v>46111</v>
      </c>
      <c r="BN1500">
        <v>40</v>
      </c>
      <c r="BO1500">
        <v>0</v>
      </c>
      <c r="BP1500">
        <v>8</v>
      </c>
      <c r="BQ1500">
        <v>8</v>
      </c>
      <c r="BR1500">
        <v>8</v>
      </c>
      <c r="BS1500">
        <v>8</v>
      </c>
      <c r="BT1500">
        <v>8</v>
      </c>
      <c r="BU1500">
        <v>0</v>
      </c>
      <c r="BV1500" t="str">
        <f>"8:00 AM"</f>
        <v>8:00 AM</v>
      </c>
      <c r="BW1500" t="str">
        <f>"5:00 PM"</f>
        <v>5:00 PM</v>
      </c>
      <c r="BX1500" t="s">
        <v>133</v>
      </c>
      <c r="BY1500">
        <v>0</v>
      </c>
      <c r="BZ1500">
        <v>12</v>
      </c>
      <c r="CA1500" t="s">
        <v>115</v>
      </c>
      <c r="CC1500" t="s">
        <v>6070</v>
      </c>
      <c r="CD1500" t="s">
        <v>562</v>
      </c>
      <c r="CE1500" t="s">
        <v>1400</v>
      </c>
      <c r="CF1500" t="s">
        <v>128</v>
      </c>
      <c r="CG1500" t="s">
        <v>120</v>
      </c>
      <c r="CH1500" s="3">
        <v>96950</v>
      </c>
      <c r="CI1500" s="4">
        <v>9.75</v>
      </c>
      <c r="CJ1500" s="4">
        <v>9.75</v>
      </c>
      <c r="CK1500" s="4">
        <v>14.63</v>
      </c>
      <c r="CL1500" s="4">
        <v>14.63</v>
      </c>
      <c r="CM1500" t="s">
        <v>136</v>
      </c>
      <c r="CN1500" t="s">
        <v>240</v>
      </c>
      <c r="CO1500" t="s">
        <v>137</v>
      </c>
      <c r="CQ1500" t="s">
        <v>115</v>
      </c>
      <c r="CR1500" t="s">
        <v>138</v>
      </c>
      <c r="CS1500" t="s">
        <v>139</v>
      </c>
      <c r="CT1500" t="s">
        <v>138</v>
      </c>
      <c r="CU1500" t="s">
        <v>139</v>
      </c>
      <c r="CV1500" t="s">
        <v>138</v>
      </c>
      <c r="CW1500" t="s">
        <v>139</v>
      </c>
      <c r="CX1500" s="2" t="s">
        <v>1406</v>
      </c>
      <c r="CY1500" s="10">
        <v>16702342664</v>
      </c>
      <c r="CZ1500" t="s">
        <v>567</v>
      </c>
      <c r="DA1500" t="s">
        <v>572</v>
      </c>
      <c r="DB1500" t="s">
        <v>138</v>
      </c>
      <c r="DC1500" t="s">
        <v>115</v>
      </c>
    </row>
    <row r="1501" spans="1:112" ht="14.45" customHeight="1" x14ac:dyDescent="0.25">
      <c r="A1501" t="s">
        <v>10760</v>
      </c>
      <c r="B1501" t="s">
        <v>1155</v>
      </c>
      <c r="C1501" s="1">
        <v>45690</v>
      </c>
      <c r="D1501" s="1">
        <v>45741</v>
      </c>
      <c r="E1501" t="s">
        <v>210</v>
      </c>
      <c r="F1501" s="1">
        <v>45868</v>
      </c>
      <c r="G1501" t="s">
        <v>115</v>
      </c>
      <c r="H1501" t="s">
        <v>115</v>
      </c>
      <c r="I1501" t="s">
        <v>115</v>
      </c>
      <c r="J1501" t="s">
        <v>3954</v>
      </c>
      <c r="K1501" t="s">
        <v>4571</v>
      </c>
      <c r="L1501" t="s">
        <v>4572</v>
      </c>
      <c r="M1501" t="s">
        <v>3957</v>
      </c>
      <c r="N1501" t="s">
        <v>119</v>
      </c>
      <c r="O1501" t="s">
        <v>120</v>
      </c>
      <c r="P1501" s="3">
        <v>96950</v>
      </c>
      <c r="Q1501" t="s">
        <v>121</v>
      </c>
      <c r="S1501" s="10">
        <v>16702353313</v>
      </c>
      <c r="U1501" t="s">
        <v>3958</v>
      </c>
      <c r="V1501">
        <v>722511</v>
      </c>
      <c r="W1501" t="s">
        <v>123</v>
      </c>
      <c r="Y1501" t="s">
        <v>716</v>
      </c>
      <c r="Z1501" t="s">
        <v>3959</v>
      </c>
      <c r="AB1501" t="s">
        <v>398</v>
      </c>
      <c r="AC1501" t="s">
        <v>4572</v>
      </c>
      <c r="AD1501" t="s">
        <v>3957</v>
      </c>
      <c r="AE1501" t="s">
        <v>119</v>
      </c>
      <c r="AF1501" t="s">
        <v>120</v>
      </c>
      <c r="AG1501" s="3">
        <v>96950</v>
      </c>
      <c r="AH1501" t="s">
        <v>121</v>
      </c>
      <c r="AJ1501" s="10">
        <v>16702353313</v>
      </c>
      <c r="AL1501" t="s">
        <v>2609</v>
      </c>
      <c r="BD1501" t="str">
        <f>"35-2021.00"</f>
        <v>35-2021.00</v>
      </c>
      <c r="BE1501" t="s">
        <v>282</v>
      </c>
      <c r="BF1501" t="s">
        <v>5183</v>
      </c>
      <c r="BG1501" t="s">
        <v>5184</v>
      </c>
      <c r="BH1501">
        <v>4</v>
      </c>
      <c r="BI1501">
        <v>3</v>
      </c>
      <c r="BJ1501" s="1">
        <v>45870</v>
      </c>
      <c r="BK1501" s="1">
        <v>46234</v>
      </c>
      <c r="BL1501" s="1">
        <v>45870</v>
      </c>
      <c r="BM1501" s="1">
        <v>46234</v>
      </c>
      <c r="BN1501">
        <v>36</v>
      </c>
      <c r="BO1501">
        <v>6</v>
      </c>
      <c r="BP1501">
        <v>6</v>
      </c>
      <c r="BQ1501">
        <v>0</v>
      </c>
      <c r="BR1501">
        <v>6</v>
      </c>
      <c r="BS1501">
        <v>6</v>
      </c>
      <c r="BT1501">
        <v>6</v>
      </c>
      <c r="BU1501">
        <v>6</v>
      </c>
      <c r="BV1501" t="str">
        <f>"6:00 AM"</f>
        <v>6:00 AM</v>
      </c>
      <c r="BW1501" t="str">
        <f>"9:00 PM"</f>
        <v>9:00 PM</v>
      </c>
      <c r="BX1501" t="s">
        <v>240</v>
      </c>
      <c r="BY1501">
        <v>0</v>
      </c>
      <c r="BZ1501">
        <v>3</v>
      </c>
      <c r="CA1501" t="s">
        <v>115</v>
      </c>
      <c r="CC1501" t="s">
        <v>5185</v>
      </c>
      <c r="CD1501" t="s">
        <v>3964</v>
      </c>
      <c r="CE1501" t="s">
        <v>2861</v>
      </c>
      <c r="CF1501" t="s">
        <v>119</v>
      </c>
      <c r="CG1501" t="s">
        <v>120</v>
      </c>
      <c r="CH1501" s="3">
        <v>96950</v>
      </c>
      <c r="CI1501" s="4">
        <v>7.84</v>
      </c>
      <c r="CJ1501" s="4">
        <v>7.84</v>
      </c>
      <c r="CK1501" s="4">
        <v>0</v>
      </c>
      <c r="CL1501" s="4">
        <v>0</v>
      </c>
      <c r="CM1501" t="s">
        <v>136</v>
      </c>
      <c r="CN1501" t="s">
        <v>240</v>
      </c>
      <c r="CO1501" t="s">
        <v>137</v>
      </c>
      <c r="CQ1501" t="s">
        <v>115</v>
      </c>
      <c r="CR1501" t="s">
        <v>138</v>
      </c>
      <c r="CS1501" t="s">
        <v>139</v>
      </c>
      <c r="CT1501" t="s">
        <v>139</v>
      </c>
      <c r="CU1501" t="s">
        <v>139</v>
      </c>
      <c r="CV1501" t="s">
        <v>138</v>
      </c>
      <c r="CW1501" t="s">
        <v>139</v>
      </c>
      <c r="CX1501" t="s">
        <v>240</v>
      </c>
      <c r="CY1501" s="10">
        <v>16702353313</v>
      </c>
      <c r="CZ1501" t="s">
        <v>2609</v>
      </c>
      <c r="DA1501" t="s">
        <v>139</v>
      </c>
      <c r="DB1501" t="s">
        <v>138</v>
      </c>
      <c r="DC1501" t="s">
        <v>115</v>
      </c>
    </row>
    <row r="1502" spans="1:112" ht="14.45" customHeight="1" x14ac:dyDescent="0.25">
      <c r="A1502" t="s">
        <v>12004</v>
      </c>
      <c r="B1502" t="s">
        <v>248</v>
      </c>
      <c r="C1502" s="1">
        <v>45688</v>
      </c>
      <c r="D1502" s="1">
        <v>45741</v>
      </c>
      <c r="E1502" t="s">
        <v>210</v>
      </c>
      <c r="F1502" s="1">
        <v>45807</v>
      </c>
      <c r="G1502" t="s">
        <v>138</v>
      </c>
      <c r="H1502" t="s">
        <v>115</v>
      </c>
      <c r="I1502" t="s">
        <v>115</v>
      </c>
      <c r="J1502" t="s">
        <v>7576</v>
      </c>
      <c r="K1502" t="s">
        <v>7577</v>
      </c>
      <c r="L1502" t="s">
        <v>7578</v>
      </c>
      <c r="M1502" t="s">
        <v>7579</v>
      </c>
      <c r="N1502" t="s">
        <v>128</v>
      </c>
      <c r="O1502" t="s">
        <v>120</v>
      </c>
      <c r="P1502" s="3">
        <v>96950</v>
      </c>
      <c r="Q1502" t="s">
        <v>121</v>
      </c>
      <c r="R1502" t="s">
        <v>139</v>
      </c>
      <c r="S1502" s="10">
        <v>16709891062</v>
      </c>
      <c r="U1502" t="s">
        <v>7580</v>
      </c>
      <c r="V1502">
        <v>624410</v>
      </c>
      <c r="W1502" t="s">
        <v>123</v>
      </c>
      <c r="Y1502" t="s">
        <v>565</v>
      </c>
      <c r="Z1502" t="s">
        <v>7581</v>
      </c>
      <c r="AA1502" t="s">
        <v>7582</v>
      </c>
      <c r="AB1502" t="s">
        <v>3294</v>
      </c>
      <c r="AC1502" t="s">
        <v>7578</v>
      </c>
      <c r="AD1502" t="s">
        <v>7579</v>
      </c>
      <c r="AE1502" t="s">
        <v>128</v>
      </c>
      <c r="AF1502" t="s">
        <v>120</v>
      </c>
      <c r="AG1502" s="3">
        <v>96950</v>
      </c>
      <c r="AH1502" t="s">
        <v>121</v>
      </c>
      <c r="AJ1502" s="10">
        <v>16709891062</v>
      </c>
      <c r="AL1502" t="s">
        <v>7583</v>
      </c>
      <c r="BD1502" t="str">
        <f>"39-9011.00"</f>
        <v>39-9011.00</v>
      </c>
      <c r="BE1502" t="s">
        <v>538</v>
      </c>
      <c r="BF1502" t="s">
        <v>7694</v>
      </c>
      <c r="BG1502" t="s">
        <v>540</v>
      </c>
      <c r="BH1502">
        <v>10</v>
      </c>
      <c r="BI1502">
        <v>10</v>
      </c>
      <c r="BJ1502" s="1">
        <v>45809</v>
      </c>
      <c r="BK1502" s="1">
        <v>46904</v>
      </c>
      <c r="BL1502" s="1">
        <v>45809</v>
      </c>
      <c r="BM1502" s="1">
        <v>46904</v>
      </c>
      <c r="BN1502">
        <v>35</v>
      </c>
      <c r="BO1502">
        <v>0</v>
      </c>
      <c r="BP1502">
        <v>7</v>
      </c>
      <c r="BQ1502">
        <v>7</v>
      </c>
      <c r="BR1502">
        <v>7</v>
      </c>
      <c r="BS1502">
        <v>7</v>
      </c>
      <c r="BT1502">
        <v>7</v>
      </c>
      <c r="BU1502">
        <v>0</v>
      </c>
      <c r="BV1502" t="str">
        <f>"7:00 AM"</f>
        <v>7:00 AM</v>
      </c>
      <c r="BW1502" t="str">
        <f>"5:00 PM"</f>
        <v>5:00 PM</v>
      </c>
      <c r="BX1502" t="s">
        <v>133</v>
      </c>
      <c r="BY1502">
        <v>0</v>
      </c>
      <c r="BZ1502">
        <v>12</v>
      </c>
      <c r="CA1502" t="s">
        <v>115</v>
      </c>
      <c r="CC1502" t="s">
        <v>12005</v>
      </c>
      <c r="CD1502" t="s">
        <v>7578</v>
      </c>
      <c r="CF1502" t="s">
        <v>128</v>
      </c>
      <c r="CG1502" t="s">
        <v>120</v>
      </c>
      <c r="CH1502" s="3">
        <v>96950</v>
      </c>
      <c r="CI1502" s="4">
        <v>7.81</v>
      </c>
      <c r="CJ1502" s="4">
        <v>7.81</v>
      </c>
      <c r="CK1502" s="4">
        <v>11.71</v>
      </c>
      <c r="CL1502" s="4">
        <v>11.71</v>
      </c>
      <c r="CM1502" t="s">
        <v>136</v>
      </c>
      <c r="CN1502" t="s">
        <v>224</v>
      </c>
      <c r="CO1502" t="s">
        <v>137</v>
      </c>
      <c r="CQ1502" t="s">
        <v>115</v>
      </c>
      <c r="CR1502" t="s">
        <v>138</v>
      </c>
      <c r="CS1502" t="s">
        <v>139</v>
      </c>
      <c r="CT1502" t="s">
        <v>138</v>
      </c>
      <c r="CU1502" t="s">
        <v>138</v>
      </c>
      <c r="CV1502" t="s">
        <v>138</v>
      </c>
      <c r="CW1502" t="s">
        <v>139</v>
      </c>
      <c r="CX1502" t="s">
        <v>12006</v>
      </c>
      <c r="CY1502" s="10">
        <v>16709891062</v>
      </c>
      <c r="CZ1502" t="s">
        <v>7583</v>
      </c>
      <c r="DA1502" t="s">
        <v>139</v>
      </c>
      <c r="DB1502" t="s">
        <v>138</v>
      </c>
      <c r="DC1502" t="s">
        <v>115</v>
      </c>
      <c r="DD1502" t="s">
        <v>939</v>
      </c>
      <c r="DE1502" t="s">
        <v>7586</v>
      </c>
      <c r="DF1502" t="s">
        <v>4213</v>
      </c>
      <c r="DG1502" t="s">
        <v>7587</v>
      </c>
      <c r="DH1502" t="s">
        <v>7583</v>
      </c>
    </row>
    <row r="1503" spans="1:112" ht="14.45" customHeight="1" x14ac:dyDescent="0.25">
      <c r="A1503" t="s">
        <v>12209</v>
      </c>
      <c r="B1503" t="s">
        <v>158</v>
      </c>
      <c r="C1503" s="1">
        <v>45663</v>
      </c>
      <c r="D1503" s="1">
        <v>45741</v>
      </c>
      <c r="E1503" t="s">
        <v>114</v>
      </c>
      <c r="G1503" t="s">
        <v>115</v>
      </c>
      <c r="H1503" t="s">
        <v>115</v>
      </c>
      <c r="I1503" t="s">
        <v>115</v>
      </c>
      <c r="J1503" t="s">
        <v>12210</v>
      </c>
      <c r="K1503" t="s">
        <v>12211</v>
      </c>
      <c r="L1503" t="s">
        <v>12212</v>
      </c>
      <c r="N1503" t="s">
        <v>128</v>
      </c>
      <c r="O1503" t="s">
        <v>120</v>
      </c>
      <c r="P1503" s="3">
        <v>96950</v>
      </c>
      <c r="Q1503" t="s">
        <v>121</v>
      </c>
      <c r="S1503" s="10">
        <v>16707891106</v>
      </c>
      <c r="U1503" t="s">
        <v>12213</v>
      </c>
      <c r="V1503">
        <v>56132</v>
      </c>
      <c r="W1503" t="s">
        <v>123</v>
      </c>
      <c r="Y1503" t="s">
        <v>632</v>
      </c>
      <c r="Z1503" t="s">
        <v>12214</v>
      </c>
      <c r="AB1503" t="s">
        <v>658</v>
      </c>
      <c r="AC1503" t="s">
        <v>12212</v>
      </c>
      <c r="AE1503" t="s">
        <v>128</v>
      </c>
      <c r="AF1503" t="s">
        <v>120</v>
      </c>
      <c r="AG1503" s="3">
        <v>96950</v>
      </c>
      <c r="AH1503" t="s">
        <v>121</v>
      </c>
      <c r="AJ1503" s="10">
        <v>16707891106</v>
      </c>
      <c r="AL1503" t="s">
        <v>12215</v>
      </c>
      <c r="BD1503" t="str">
        <f>"35-2014.00"</f>
        <v>35-2014.00</v>
      </c>
      <c r="BE1503" t="s">
        <v>221</v>
      </c>
      <c r="BF1503" t="s">
        <v>12216</v>
      </c>
      <c r="BG1503" t="s">
        <v>223</v>
      </c>
      <c r="BH1503">
        <v>3</v>
      </c>
      <c r="BJ1503" s="1">
        <v>45777</v>
      </c>
      <c r="BK1503" s="1">
        <v>46141</v>
      </c>
      <c r="BN1503">
        <v>35</v>
      </c>
      <c r="BO1503">
        <v>0</v>
      </c>
      <c r="BP1503">
        <v>7</v>
      </c>
      <c r="BQ1503">
        <v>7</v>
      </c>
      <c r="BR1503">
        <v>7</v>
      </c>
      <c r="BS1503">
        <v>7</v>
      </c>
      <c r="BT1503">
        <v>7</v>
      </c>
      <c r="BU1503">
        <v>0</v>
      </c>
      <c r="BV1503" t="str">
        <f>"8:00 AM"</f>
        <v>8:00 AM</v>
      </c>
      <c r="BW1503" t="str">
        <f>"4:00 PM"</f>
        <v>4:00 PM</v>
      </c>
      <c r="BX1503" t="s">
        <v>240</v>
      </c>
      <c r="BY1503">
        <v>0</v>
      </c>
      <c r="BZ1503">
        <v>12</v>
      </c>
      <c r="CA1503" t="s">
        <v>115</v>
      </c>
      <c r="CC1503" s="2" t="s">
        <v>12217</v>
      </c>
      <c r="CD1503" t="s">
        <v>12212</v>
      </c>
      <c r="CF1503" t="s">
        <v>128</v>
      </c>
      <c r="CG1503" t="s">
        <v>120</v>
      </c>
      <c r="CH1503" s="3">
        <v>96950</v>
      </c>
      <c r="CI1503" s="4">
        <v>8.83</v>
      </c>
      <c r="CJ1503" s="4">
        <v>8.83</v>
      </c>
      <c r="CK1503" s="4">
        <v>13.25</v>
      </c>
      <c r="CL1503" s="4">
        <v>13.25</v>
      </c>
      <c r="CM1503" t="s">
        <v>136</v>
      </c>
      <c r="CO1503" t="s">
        <v>137</v>
      </c>
      <c r="CQ1503" t="s">
        <v>115</v>
      </c>
      <c r="CR1503" t="s">
        <v>138</v>
      </c>
      <c r="CS1503" t="s">
        <v>139</v>
      </c>
      <c r="CT1503" t="s">
        <v>138</v>
      </c>
      <c r="CU1503" t="s">
        <v>139</v>
      </c>
      <c r="CV1503" t="s">
        <v>138</v>
      </c>
      <c r="CW1503" t="s">
        <v>139</v>
      </c>
      <c r="CX1503" t="s">
        <v>9111</v>
      </c>
      <c r="CY1503" s="10">
        <v>16707891106</v>
      </c>
      <c r="CZ1503" t="s">
        <v>12215</v>
      </c>
      <c r="DA1503" t="s">
        <v>417</v>
      </c>
      <c r="DB1503" t="s">
        <v>138</v>
      </c>
      <c r="DC1503" t="s">
        <v>115</v>
      </c>
    </row>
    <row r="1504" spans="1:112" ht="14.45" customHeight="1" x14ac:dyDescent="0.25">
      <c r="A1504" t="s">
        <v>13187</v>
      </c>
      <c r="B1504" t="s">
        <v>248</v>
      </c>
      <c r="C1504" s="1">
        <v>45698</v>
      </c>
      <c r="D1504" s="1">
        <v>45741</v>
      </c>
      <c r="E1504" t="s">
        <v>210</v>
      </c>
      <c r="F1504" s="1">
        <v>45807</v>
      </c>
      <c r="G1504" t="s">
        <v>115</v>
      </c>
      <c r="H1504" t="s">
        <v>115</v>
      </c>
      <c r="I1504" t="s">
        <v>115</v>
      </c>
      <c r="J1504" t="s">
        <v>1501</v>
      </c>
      <c r="L1504" t="s">
        <v>1502</v>
      </c>
      <c r="N1504" t="s">
        <v>290</v>
      </c>
      <c r="O1504" t="s">
        <v>120</v>
      </c>
      <c r="P1504" s="3">
        <v>96952</v>
      </c>
      <c r="Q1504" t="s">
        <v>121</v>
      </c>
      <c r="S1504" s="10">
        <v>16704330422</v>
      </c>
      <c r="U1504" t="s">
        <v>1503</v>
      </c>
      <c r="V1504">
        <v>212312</v>
      </c>
      <c r="W1504" t="s">
        <v>123</v>
      </c>
      <c r="Y1504" t="s">
        <v>1504</v>
      </c>
      <c r="Z1504" t="s">
        <v>1505</v>
      </c>
      <c r="AA1504" t="s">
        <v>1506</v>
      </c>
      <c r="AB1504" t="s">
        <v>443</v>
      </c>
      <c r="AC1504" t="s">
        <v>1502</v>
      </c>
      <c r="AE1504" t="s">
        <v>290</v>
      </c>
      <c r="AF1504" t="s">
        <v>120</v>
      </c>
      <c r="AG1504" s="3">
        <v>96952</v>
      </c>
      <c r="AH1504" t="s">
        <v>121</v>
      </c>
      <c r="AJ1504" s="10">
        <v>16704330422</v>
      </c>
      <c r="AL1504" t="s">
        <v>1507</v>
      </c>
      <c r="BD1504" t="str">
        <f>"49-3042.00"</f>
        <v>49-3042.00</v>
      </c>
      <c r="BE1504" t="s">
        <v>1508</v>
      </c>
      <c r="BF1504" t="s">
        <v>1509</v>
      </c>
      <c r="BG1504" t="s">
        <v>1510</v>
      </c>
      <c r="BH1504">
        <v>2</v>
      </c>
      <c r="BI1504">
        <v>2</v>
      </c>
      <c r="BJ1504" s="1">
        <v>45809</v>
      </c>
      <c r="BK1504" s="1">
        <v>46173</v>
      </c>
      <c r="BL1504" s="1">
        <v>45809</v>
      </c>
      <c r="BM1504" s="1">
        <v>46173</v>
      </c>
      <c r="BN1504">
        <v>40</v>
      </c>
      <c r="BO1504">
        <v>0</v>
      </c>
      <c r="BP1504">
        <v>8</v>
      </c>
      <c r="BQ1504">
        <v>8</v>
      </c>
      <c r="BR1504">
        <v>8</v>
      </c>
      <c r="BS1504">
        <v>8</v>
      </c>
      <c r="BT1504">
        <v>8</v>
      </c>
      <c r="BU1504">
        <v>0</v>
      </c>
      <c r="BV1504" t="str">
        <f>"7:30 AM"</f>
        <v>7:30 AM</v>
      </c>
      <c r="BW1504" t="str">
        <f>"4:30 PM"</f>
        <v>4:30 PM</v>
      </c>
      <c r="BX1504" t="s">
        <v>240</v>
      </c>
      <c r="BY1504">
        <v>0</v>
      </c>
      <c r="BZ1504">
        <v>24</v>
      </c>
      <c r="CA1504" t="s">
        <v>115</v>
      </c>
      <c r="CC1504" t="s">
        <v>1511</v>
      </c>
      <c r="CD1504" t="s">
        <v>1502</v>
      </c>
      <c r="CF1504" t="s">
        <v>290</v>
      </c>
      <c r="CG1504" t="s">
        <v>120</v>
      </c>
      <c r="CH1504" s="3">
        <v>96952</v>
      </c>
      <c r="CI1504" s="4">
        <v>12.5</v>
      </c>
      <c r="CJ1504" s="4">
        <v>13.5</v>
      </c>
      <c r="CK1504" s="4">
        <v>18.75</v>
      </c>
      <c r="CL1504" s="4">
        <v>20.25</v>
      </c>
      <c r="CM1504" t="s">
        <v>136</v>
      </c>
      <c r="CN1504" t="s">
        <v>1512</v>
      </c>
      <c r="CO1504" t="s">
        <v>173</v>
      </c>
      <c r="CQ1504" t="s">
        <v>115</v>
      </c>
      <c r="CR1504" t="s">
        <v>138</v>
      </c>
      <c r="CS1504" t="s">
        <v>138</v>
      </c>
      <c r="CT1504" t="s">
        <v>138</v>
      </c>
      <c r="CU1504" t="s">
        <v>139</v>
      </c>
      <c r="CV1504" t="s">
        <v>138</v>
      </c>
      <c r="CW1504" t="s">
        <v>138</v>
      </c>
      <c r="CX1504" t="s">
        <v>3265</v>
      </c>
      <c r="CY1504" s="10">
        <v>16704330422</v>
      </c>
      <c r="CZ1504" t="s">
        <v>1507</v>
      </c>
      <c r="DA1504" t="s">
        <v>139</v>
      </c>
      <c r="DB1504" t="s">
        <v>138</v>
      </c>
      <c r="DC1504" t="s">
        <v>115</v>
      </c>
    </row>
    <row r="1505" spans="1:112" ht="14.45" customHeight="1" x14ac:dyDescent="0.25">
      <c r="A1505" t="s">
        <v>1407</v>
      </c>
      <c r="B1505" t="s">
        <v>248</v>
      </c>
      <c r="C1505" s="1">
        <v>45698</v>
      </c>
      <c r="D1505" s="1">
        <v>45742</v>
      </c>
      <c r="E1505" t="s">
        <v>114</v>
      </c>
      <c r="G1505" t="s">
        <v>115</v>
      </c>
      <c r="H1505" t="s">
        <v>115</v>
      </c>
      <c r="I1505" t="s">
        <v>115</v>
      </c>
      <c r="J1505" t="s">
        <v>318</v>
      </c>
      <c r="K1505" t="s">
        <v>319</v>
      </c>
      <c r="L1505" t="s">
        <v>320</v>
      </c>
      <c r="M1505" t="s">
        <v>321</v>
      </c>
      <c r="N1505" t="s">
        <v>128</v>
      </c>
      <c r="O1505" t="s">
        <v>120</v>
      </c>
      <c r="P1505" s="3">
        <v>96950</v>
      </c>
      <c r="Q1505" t="s">
        <v>121</v>
      </c>
      <c r="S1505" s="10">
        <v>16702336927</v>
      </c>
      <c r="U1505" t="s">
        <v>322</v>
      </c>
      <c r="V1505">
        <v>23622</v>
      </c>
      <c r="W1505" t="s">
        <v>123</v>
      </c>
      <c r="Y1505" t="s">
        <v>323</v>
      </c>
      <c r="Z1505" t="s">
        <v>324</v>
      </c>
      <c r="AA1505" t="s">
        <v>325</v>
      </c>
      <c r="AB1505" t="s">
        <v>126</v>
      </c>
      <c r="AC1505" t="s">
        <v>320</v>
      </c>
      <c r="AD1505" t="s">
        <v>321</v>
      </c>
      <c r="AE1505" t="s">
        <v>128</v>
      </c>
      <c r="AF1505" t="s">
        <v>120</v>
      </c>
      <c r="AG1505" s="3">
        <v>96950</v>
      </c>
      <c r="AH1505" t="s">
        <v>121</v>
      </c>
      <c r="AJ1505" s="10">
        <v>16702336927</v>
      </c>
      <c r="AL1505" t="s">
        <v>326</v>
      </c>
      <c r="BD1505" t="str">
        <f>"17-3011.00"</f>
        <v>17-3011.00</v>
      </c>
      <c r="BE1505" t="s">
        <v>1408</v>
      </c>
      <c r="BF1505" t="s">
        <v>1409</v>
      </c>
      <c r="BG1505" t="s">
        <v>1410</v>
      </c>
      <c r="BH1505">
        <v>3</v>
      </c>
      <c r="BI1505">
        <v>3</v>
      </c>
      <c r="BJ1505" s="1">
        <v>45809</v>
      </c>
      <c r="BK1505" s="1">
        <v>46173</v>
      </c>
      <c r="BL1505" s="1">
        <v>45809</v>
      </c>
      <c r="BM1505" s="1">
        <v>46173</v>
      </c>
      <c r="BN1505">
        <v>35</v>
      </c>
      <c r="BO1505">
        <v>0</v>
      </c>
      <c r="BP1505">
        <v>7</v>
      </c>
      <c r="BQ1505">
        <v>7</v>
      </c>
      <c r="BR1505">
        <v>7</v>
      </c>
      <c r="BS1505">
        <v>7</v>
      </c>
      <c r="BT1505">
        <v>7</v>
      </c>
      <c r="BU1505">
        <v>0</v>
      </c>
      <c r="BV1505" t="str">
        <f>"8:00 AM"</f>
        <v>8:00 AM</v>
      </c>
      <c r="BW1505" t="str">
        <f>"4:00 PM"</f>
        <v>4:00 PM</v>
      </c>
      <c r="BX1505" t="s">
        <v>189</v>
      </c>
      <c r="BY1505">
        <v>0</v>
      </c>
      <c r="BZ1505">
        <v>24</v>
      </c>
      <c r="CA1505" t="s">
        <v>115</v>
      </c>
      <c r="CC1505" s="2" t="s">
        <v>1411</v>
      </c>
      <c r="CD1505" t="s">
        <v>1412</v>
      </c>
      <c r="CF1505" t="s">
        <v>128</v>
      </c>
      <c r="CG1505" t="s">
        <v>120</v>
      </c>
      <c r="CH1505" s="3">
        <v>96950</v>
      </c>
      <c r="CI1505" s="4">
        <v>16.18</v>
      </c>
      <c r="CJ1505" s="4">
        <v>16.18</v>
      </c>
      <c r="CK1505" s="4">
        <v>0</v>
      </c>
      <c r="CL1505" s="4">
        <v>0</v>
      </c>
      <c r="CM1505" t="s">
        <v>136</v>
      </c>
      <c r="CN1505" t="s">
        <v>139</v>
      </c>
      <c r="CO1505" t="s">
        <v>137</v>
      </c>
      <c r="CQ1505" t="s">
        <v>115</v>
      </c>
      <c r="CR1505" t="s">
        <v>138</v>
      </c>
      <c r="CS1505" t="s">
        <v>139</v>
      </c>
      <c r="CT1505" t="s">
        <v>139</v>
      </c>
      <c r="CU1505" t="s">
        <v>139</v>
      </c>
      <c r="CV1505" t="s">
        <v>138</v>
      </c>
      <c r="CW1505" t="s">
        <v>139</v>
      </c>
      <c r="CX1505" t="s">
        <v>1413</v>
      </c>
      <c r="CY1505" s="10">
        <v>16702336927</v>
      </c>
      <c r="CZ1505" t="s">
        <v>326</v>
      </c>
      <c r="DA1505" t="s">
        <v>139</v>
      </c>
      <c r="DB1505" t="s">
        <v>138</v>
      </c>
      <c r="DC1505" t="s">
        <v>115</v>
      </c>
    </row>
    <row r="1506" spans="1:112" ht="14.45" customHeight="1" x14ac:dyDescent="0.25">
      <c r="A1506" t="s">
        <v>1588</v>
      </c>
      <c r="B1506" t="s">
        <v>248</v>
      </c>
      <c r="C1506" s="1">
        <v>45688</v>
      </c>
      <c r="D1506" s="1">
        <v>45742</v>
      </c>
      <c r="E1506" t="s">
        <v>210</v>
      </c>
      <c r="F1506" s="1">
        <v>45790</v>
      </c>
      <c r="G1506" t="s">
        <v>115</v>
      </c>
      <c r="H1506" t="s">
        <v>115</v>
      </c>
      <c r="I1506" t="s">
        <v>115</v>
      </c>
      <c r="J1506" t="s">
        <v>976</v>
      </c>
      <c r="L1506" t="s">
        <v>977</v>
      </c>
      <c r="M1506" t="s">
        <v>978</v>
      </c>
      <c r="N1506" t="s">
        <v>119</v>
      </c>
      <c r="O1506" t="s">
        <v>120</v>
      </c>
      <c r="P1506" s="3">
        <v>96950</v>
      </c>
      <c r="Q1506" t="s">
        <v>121</v>
      </c>
      <c r="S1506" s="10">
        <v>16702341795</v>
      </c>
      <c r="U1506" t="s">
        <v>979</v>
      </c>
      <c r="V1506">
        <v>722511</v>
      </c>
      <c r="W1506" t="s">
        <v>123</v>
      </c>
      <c r="Y1506" t="s">
        <v>215</v>
      </c>
      <c r="Z1506" t="s">
        <v>148</v>
      </c>
      <c r="AA1506" t="s">
        <v>980</v>
      </c>
      <c r="AB1506" t="s">
        <v>981</v>
      </c>
      <c r="AC1506" t="s">
        <v>982</v>
      </c>
      <c r="AD1506" t="s">
        <v>978</v>
      </c>
      <c r="AE1506" t="s">
        <v>119</v>
      </c>
      <c r="AF1506" t="s">
        <v>120</v>
      </c>
      <c r="AG1506" s="3">
        <v>96950</v>
      </c>
      <c r="AH1506" t="s">
        <v>121</v>
      </c>
      <c r="AJ1506" s="10">
        <v>16702341795</v>
      </c>
      <c r="AL1506" t="s">
        <v>983</v>
      </c>
      <c r="BD1506" t="str">
        <f>"35-2014.00"</f>
        <v>35-2014.00</v>
      </c>
      <c r="BE1506" t="s">
        <v>221</v>
      </c>
      <c r="BF1506" t="s">
        <v>984</v>
      </c>
      <c r="BG1506" t="s">
        <v>223</v>
      </c>
      <c r="BH1506">
        <v>1</v>
      </c>
      <c r="BI1506">
        <v>1</v>
      </c>
      <c r="BJ1506" s="1">
        <v>45792</v>
      </c>
      <c r="BK1506" s="1">
        <v>46156</v>
      </c>
      <c r="BL1506" s="1">
        <v>45792</v>
      </c>
      <c r="BM1506" s="1">
        <v>46156</v>
      </c>
      <c r="BN1506">
        <v>35</v>
      </c>
      <c r="BO1506">
        <v>0</v>
      </c>
      <c r="BP1506">
        <v>6</v>
      </c>
      <c r="BQ1506">
        <v>6</v>
      </c>
      <c r="BR1506">
        <v>6</v>
      </c>
      <c r="BS1506">
        <v>6</v>
      </c>
      <c r="BT1506">
        <v>6</v>
      </c>
      <c r="BU1506">
        <v>5</v>
      </c>
      <c r="BV1506" t="str">
        <f>"7:00 AM"</f>
        <v>7:00 AM</v>
      </c>
      <c r="BW1506" t="str">
        <f>"2:00 PM"</f>
        <v>2:00 PM</v>
      </c>
      <c r="BX1506" t="s">
        <v>240</v>
      </c>
      <c r="BY1506">
        <v>0</v>
      </c>
      <c r="BZ1506">
        <v>12</v>
      </c>
      <c r="CA1506" t="s">
        <v>115</v>
      </c>
      <c r="CC1506" t="s">
        <v>1589</v>
      </c>
      <c r="CD1506" t="s">
        <v>977</v>
      </c>
      <c r="CE1506" t="s">
        <v>1590</v>
      </c>
      <c r="CF1506" t="s">
        <v>119</v>
      </c>
      <c r="CG1506" t="s">
        <v>120</v>
      </c>
      <c r="CH1506" s="3">
        <v>96950</v>
      </c>
      <c r="CI1506" s="4">
        <v>8.83</v>
      </c>
      <c r="CJ1506" s="4">
        <v>10</v>
      </c>
      <c r="CK1506" s="4">
        <v>13.25</v>
      </c>
      <c r="CL1506" s="4">
        <v>15</v>
      </c>
      <c r="CM1506" t="s">
        <v>136</v>
      </c>
      <c r="CN1506" t="s">
        <v>240</v>
      </c>
      <c r="CO1506" t="s">
        <v>137</v>
      </c>
      <c r="CQ1506" t="s">
        <v>115</v>
      </c>
      <c r="CR1506" t="s">
        <v>138</v>
      </c>
      <c r="CS1506" t="s">
        <v>138</v>
      </c>
      <c r="CT1506" t="s">
        <v>138</v>
      </c>
      <c r="CU1506" t="s">
        <v>139</v>
      </c>
      <c r="CV1506" t="s">
        <v>138</v>
      </c>
      <c r="CW1506" t="s">
        <v>138</v>
      </c>
      <c r="CX1506" t="s">
        <v>988</v>
      </c>
      <c r="CY1506" s="10">
        <v>16702341795</v>
      </c>
      <c r="CZ1506" t="s">
        <v>983</v>
      </c>
      <c r="DA1506" t="s">
        <v>989</v>
      </c>
      <c r="DB1506" t="s">
        <v>138</v>
      </c>
      <c r="DC1506" t="s">
        <v>115</v>
      </c>
    </row>
    <row r="1507" spans="1:112" ht="14.45" customHeight="1" x14ac:dyDescent="0.25">
      <c r="A1507" t="s">
        <v>3183</v>
      </c>
      <c r="B1507" t="s">
        <v>248</v>
      </c>
      <c r="C1507" s="1">
        <v>45695</v>
      </c>
      <c r="D1507" s="1">
        <v>45742</v>
      </c>
      <c r="E1507" t="s">
        <v>210</v>
      </c>
      <c r="F1507" s="1">
        <v>45868</v>
      </c>
      <c r="G1507" t="s">
        <v>115</v>
      </c>
      <c r="H1507" t="s">
        <v>115</v>
      </c>
      <c r="I1507" t="s">
        <v>115</v>
      </c>
      <c r="J1507" t="s">
        <v>3184</v>
      </c>
      <c r="K1507" t="s">
        <v>139</v>
      </c>
      <c r="L1507" t="s">
        <v>3185</v>
      </c>
      <c r="M1507" t="s">
        <v>3186</v>
      </c>
      <c r="N1507" t="s">
        <v>119</v>
      </c>
      <c r="O1507" t="s">
        <v>120</v>
      </c>
      <c r="P1507" s="3">
        <v>96950</v>
      </c>
      <c r="Q1507" t="s">
        <v>121</v>
      </c>
      <c r="R1507" t="s">
        <v>762</v>
      </c>
      <c r="S1507" s="10">
        <v>16702338600</v>
      </c>
      <c r="T1507">
        <v>0</v>
      </c>
      <c r="U1507" t="s">
        <v>3187</v>
      </c>
      <c r="V1507">
        <v>56172</v>
      </c>
      <c r="W1507" t="s">
        <v>123</v>
      </c>
      <c r="Y1507" t="s">
        <v>3188</v>
      </c>
      <c r="Z1507" t="s">
        <v>1864</v>
      </c>
      <c r="AA1507" t="s">
        <v>3189</v>
      </c>
      <c r="AB1507" t="s">
        <v>3190</v>
      </c>
      <c r="AC1507" t="s">
        <v>3185</v>
      </c>
      <c r="AD1507" t="s">
        <v>3186</v>
      </c>
      <c r="AE1507" t="s">
        <v>119</v>
      </c>
      <c r="AF1507" t="s">
        <v>120</v>
      </c>
      <c r="AG1507" s="3">
        <v>96950</v>
      </c>
      <c r="AH1507" t="s">
        <v>121</v>
      </c>
      <c r="AI1507" t="s">
        <v>762</v>
      </c>
      <c r="AJ1507" s="10">
        <v>16702338600</v>
      </c>
      <c r="AK1507">
        <v>0</v>
      </c>
      <c r="AL1507" t="s">
        <v>3191</v>
      </c>
      <c r="BD1507" t="str">
        <f>"49-9071.00"</f>
        <v>49-9071.00</v>
      </c>
      <c r="BE1507" t="s">
        <v>169</v>
      </c>
      <c r="BF1507" t="s">
        <v>3192</v>
      </c>
      <c r="BG1507" t="s">
        <v>3193</v>
      </c>
      <c r="BH1507">
        <v>1</v>
      </c>
      <c r="BI1507">
        <v>1</v>
      </c>
      <c r="BJ1507" s="1">
        <v>45870</v>
      </c>
      <c r="BK1507" s="1">
        <v>46234</v>
      </c>
      <c r="BL1507" s="1">
        <v>45870</v>
      </c>
      <c r="BM1507" s="1">
        <v>46234</v>
      </c>
      <c r="BN1507">
        <v>40</v>
      </c>
      <c r="BO1507">
        <v>0</v>
      </c>
      <c r="BP1507">
        <v>8</v>
      </c>
      <c r="BQ1507">
        <v>8</v>
      </c>
      <c r="BR1507">
        <v>8</v>
      </c>
      <c r="BS1507">
        <v>8</v>
      </c>
      <c r="BT1507">
        <v>8</v>
      </c>
      <c r="BU1507">
        <v>0</v>
      </c>
      <c r="BV1507" t="str">
        <f>"8:00 AM"</f>
        <v>8:00 AM</v>
      </c>
      <c r="BW1507" t="str">
        <f>"5:00 PM"</f>
        <v>5:00 PM</v>
      </c>
      <c r="BX1507" t="s">
        <v>240</v>
      </c>
      <c r="BY1507">
        <v>0</v>
      </c>
      <c r="BZ1507">
        <v>24</v>
      </c>
      <c r="CA1507" t="s">
        <v>115</v>
      </c>
      <c r="CC1507" s="2" t="s">
        <v>3194</v>
      </c>
      <c r="CD1507" t="s">
        <v>3185</v>
      </c>
      <c r="CE1507" t="s">
        <v>3186</v>
      </c>
      <c r="CF1507" t="s">
        <v>119</v>
      </c>
      <c r="CG1507" t="s">
        <v>120</v>
      </c>
      <c r="CH1507" s="3">
        <v>96950</v>
      </c>
      <c r="CI1507" s="4">
        <v>9.75</v>
      </c>
      <c r="CJ1507" s="4">
        <v>10</v>
      </c>
      <c r="CK1507" s="4">
        <v>14.63</v>
      </c>
      <c r="CL1507" s="4">
        <v>15</v>
      </c>
      <c r="CM1507" t="s">
        <v>136</v>
      </c>
      <c r="CN1507" t="s">
        <v>1369</v>
      </c>
      <c r="CO1507" t="s">
        <v>137</v>
      </c>
      <c r="CQ1507" t="s">
        <v>138</v>
      </c>
      <c r="CR1507" t="s">
        <v>138</v>
      </c>
      <c r="CS1507" t="s">
        <v>139</v>
      </c>
      <c r="CT1507" t="s">
        <v>138</v>
      </c>
      <c r="CU1507" t="s">
        <v>139</v>
      </c>
      <c r="CV1507" t="s">
        <v>138</v>
      </c>
      <c r="CW1507" t="s">
        <v>139</v>
      </c>
      <c r="CX1507" t="s">
        <v>1369</v>
      </c>
      <c r="CY1507" s="10">
        <v>16702338600</v>
      </c>
      <c r="CZ1507" t="s">
        <v>3191</v>
      </c>
      <c r="DA1507" t="s">
        <v>139</v>
      </c>
      <c r="DB1507" t="s">
        <v>138</v>
      </c>
      <c r="DC1507" t="s">
        <v>115</v>
      </c>
    </row>
    <row r="1508" spans="1:112" ht="14.45" customHeight="1" x14ac:dyDescent="0.25">
      <c r="A1508" t="s">
        <v>5155</v>
      </c>
      <c r="B1508" t="s">
        <v>158</v>
      </c>
      <c r="C1508" s="1">
        <v>45715</v>
      </c>
      <c r="D1508" s="1">
        <v>45742</v>
      </c>
      <c r="E1508" t="s">
        <v>210</v>
      </c>
      <c r="F1508" s="1">
        <v>45792</v>
      </c>
      <c r="G1508" t="s">
        <v>115</v>
      </c>
      <c r="H1508" t="s">
        <v>115</v>
      </c>
      <c r="I1508" t="s">
        <v>115</v>
      </c>
      <c r="J1508" t="s">
        <v>5156</v>
      </c>
      <c r="K1508" t="s">
        <v>5157</v>
      </c>
      <c r="L1508" t="s">
        <v>5158</v>
      </c>
      <c r="M1508" t="s">
        <v>5159</v>
      </c>
      <c r="N1508" t="s">
        <v>128</v>
      </c>
      <c r="O1508" t="s">
        <v>120</v>
      </c>
      <c r="P1508" s="3">
        <v>96950</v>
      </c>
      <c r="Q1508" t="s">
        <v>121</v>
      </c>
      <c r="R1508" t="s">
        <v>439</v>
      </c>
      <c r="S1508" s="10">
        <v>16702347492</v>
      </c>
      <c r="U1508" t="s">
        <v>5160</v>
      </c>
      <c r="V1508">
        <v>722310</v>
      </c>
      <c r="W1508" t="s">
        <v>123</v>
      </c>
      <c r="Y1508" t="s">
        <v>5161</v>
      </c>
      <c r="Z1508" t="s">
        <v>5162</v>
      </c>
      <c r="AA1508" t="s">
        <v>5163</v>
      </c>
      <c r="AB1508" t="s">
        <v>126</v>
      </c>
      <c r="AC1508" t="s">
        <v>5159</v>
      </c>
      <c r="AD1508" t="s">
        <v>5158</v>
      </c>
      <c r="AE1508" t="s">
        <v>128</v>
      </c>
      <c r="AF1508" t="s">
        <v>120</v>
      </c>
      <c r="AG1508" s="3">
        <v>96950</v>
      </c>
      <c r="AH1508" t="s">
        <v>121</v>
      </c>
      <c r="AI1508" t="s">
        <v>439</v>
      </c>
      <c r="AJ1508" s="10">
        <v>16702347492</v>
      </c>
      <c r="AL1508" t="s">
        <v>5164</v>
      </c>
      <c r="BD1508" t="str">
        <f>"35-2021.00"</f>
        <v>35-2021.00</v>
      </c>
      <c r="BE1508" t="s">
        <v>282</v>
      </c>
      <c r="BF1508" t="s">
        <v>5165</v>
      </c>
      <c r="BG1508" t="s">
        <v>1982</v>
      </c>
      <c r="BH1508">
        <v>2</v>
      </c>
      <c r="BJ1508" s="1">
        <v>45794</v>
      </c>
      <c r="BK1508" s="1">
        <v>46158</v>
      </c>
      <c r="BN1508">
        <v>35</v>
      </c>
      <c r="BO1508">
        <v>0</v>
      </c>
      <c r="BP1508">
        <v>7</v>
      </c>
      <c r="BQ1508">
        <v>7</v>
      </c>
      <c r="BR1508">
        <v>7</v>
      </c>
      <c r="BS1508">
        <v>7</v>
      </c>
      <c r="BT1508">
        <v>7</v>
      </c>
      <c r="BU1508">
        <v>0</v>
      </c>
      <c r="BV1508" t="str">
        <f>"6:00 AM"</f>
        <v>6:00 AM</v>
      </c>
      <c r="BW1508" t="str">
        <f>"2:00 PM"</f>
        <v>2:00 PM</v>
      </c>
      <c r="BX1508" t="s">
        <v>240</v>
      </c>
      <c r="BY1508">
        <v>0</v>
      </c>
      <c r="BZ1508">
        <v>3</v>
      </c>
      <c r="CA1508" t="s">
        <v>115</v>
      </c>
      <c r="CC1508" t="s">
        <v>449</v>
      </c>
      <c r="CD1508" t="s">
        <v>5158</v>
      </c>
      <c r="CE1508" t="s">
        <v>5159</v>
      </c>
      <c r="CF1508" t="s">
        <v>128</v>
      </c>
      <c r="CG1508" t="s">
        <v>120</v>
      </c>
      <c r="CH1508" s="3">
        <v>96950</v>
      </c>
      <c r="CI1508" s="4">
        <v>7.94</v>
      </c>
      <c r="CJ1508" s="4">
        <v>8</v>
      </c>
      <c r="CK1508" s="4">
        <v>11.76</v>
      </c>
      <c r="CL1508" s="4">
        <v>12</v>
      </c>
      <c r="CM1508" t="s">
        <v>136</v>
      </c>
      <c r="CN1508" t="s">
        <v>139</v>
      </c>
      <c r="CO1508" t="s">
        <v>137</v>
      </c>
      <c r="CQ1508" t="s">
        <v>115</v>
      </c>
      <c r="CR1508" t="s">
        <v>138</v>
      </c>
      <c r="CS1508" t="s">
        <v>139</v>
      </c>
      <c r="CT1508" t="s">
        <v>138</v>
      </c>
      <c r="CU1508" t="s">
        <v>139</v>
      </c>
      <c r="CV1508" t="s">
        <v>138</v>
      </c>
      <c r="CW1508" t="s">
        <v>139</v>
      </c>
      <c r="CX1508" t="s">
        <v>450</v>
      </c>
      <c r="CY1508" s="10">
        <v>16702347492</v>
      </c>
      <c r="CZ1508" t="s">
        <v>5164</v>
      </c>
      <c r="DA1508" t="s">
        <v>208</v>
      </c>
      <c r="DB1508" t="s">
        <v>138</v>
      </c>
      <c r="DC1508" t="s">
        <v>115</v>
      </c>
    </row>
    <row r="1509" spans="1:112" ht="14.45" customHeight="1" x14ac:dyDescent="0.25">
      <c r="A1509" t="s">
        <v>7141</v>
      </c>
      <c r="B1509" t="s">
        <v>248</v>
      </c>
      <c r="C1509" s="1">
        <v>45686</v>
      </c>
      <c r="D1509" s="1">
        <v>45742</v>
      </c>
      <c r="E1509" t="s">
        <v>210</v>
      </c>
      <c r="F1509" s="1">
        <v>45776</v>
      </c>
      <c r="G1509" t="s">
        <v>115</v>
      </c>
      <c r="H1509" t="s">
        <v>115</v>
      </c>
      <c r="I1509" t="s">
        <v>115</v>
      </c>
      <c r="J1509" t="s">
        <v>976</v>
      </c>
      <c r="L1509" t="s">
        <v>977</v>
      </c>
      <c r="M1509" t="s">
        <v>978</v>
      </c>
      <c r="N1509" t="s">
        <v>119</v>
      </c>
      <c r="O1509" t="s">
        <v>120</v>
      </c>
      <c r="P1509" s="3">
        <v>96950</v>
      </c>
      <c r="Q1509" t="s">
        <v>121</v>
      </c>
      <c r="S1509" s="10">
        <v>16702341795</v>
      </c>
      <c r="U1509" t="s">
        <v>979</v>
      </c>
      <c r="V1509">
        <v>721110</v>
      </c>
      <c r="W1509" t="s">
        <v>123</v>
      </c>
      <c r="Y1509" t="s">
        <v>215</v>
      </c>
      <c r="Z1509" t="s">
        <v>148</v>
      </c>
      <c r="AA1509" t="s">
        <v>980</v>
      </c>
      <c r="AB1509" t="s">
        <v>981</v>
      </c>
      <c r="AC1509" t="s">
        <v>2392</v>
      </c>
      <c r="AD1509" t="s">
        <v>2393</v>
      </c>
      <c r="AE1509" t="s">
        <v>128</v>
      </c>
      <c r="AF1509" t="s">
        <v>120</v>
      </c>
      <c r="AG1509" s="3">
        <v>96950</v>
      </c>
      <c r="AH1509" t="s">
        <v>121</v>
      </c>
      <c r="AJ1509" s="10">
        <v>16702341795</v>
      </c>
      <c r="AL1509" t="s">
        <v>983</v>
      </c>
      <c r="BD1509" t="str">
        <f>"37-2012.00"</f>
        <v>37-2012.00</v>
      </c>
      <c r="BE1509" t="s">
        <v>647</v>
      </c>
      <c r="BF1509" t="s">
        <v>2394</v>
      </c>
      <c r="BG1509" t="s">
        <v>2395</v>
      </c>
      <c r="BH1509">
        <v>2</v>
      </c>
      <c r="BI1509">
        <v>2</v>
      </c>
      <c r="BJ1509" s="1">
        <v>45778</v>
      </c>
      <c r="BK1509" s="1">
        <v>46142</v>
      </c>
      <c r="BL1509" s="1">
        <v>45778</v>
      </c>
      <c r="BM1509" s="1">
        <v>46142</v>
      </c>
      <c r="BN1509">
        <v>35</v>
      </c>
      <c r="BO1509">
        <v>0</v>
      </c>
      <c r="BP1509">
        <v>6</v>
      </c>
      <c r="BQ1509">
        <v>5</v>
      </c>
      <c r="BR1509">
        <v>6</v>
      </c>
      <c r="BS1509">
        <v>6</v>
      </c>
      <c r="BT1509">
        <v>6</v>
      </c>
      <c r="BU1509">
        <v>6</v>
      </c>
      <c r="BV1509" t="str">
        <f>"7:00 AM"</f>
        <v>7:00 AM</v>
      </c>
      <c r="BW1509" t="str">
        <f>"2:00 PM"</f>
        <v>2:00 PM</v>
      </c>
      <c r="BX1509" t="s">
        <v>240</v>
      </c>
      <c r="BY1509">
        <v>0</v>
      </c>
      <c r="BZ1509">
        <v>3</v>
      </c>
      <c r="CA1509" t="s">
        <v>115</v>
      </c>
      <c r="CC1509" t="s">
        <v>2396</v>
      </c>
      <c r="CD1509" t="s">
        <v>512</v>
      </c>
      <c r="CE1509" t="s">
        <v>2398</v>
      </c>
      <c r="CF1509" t="s">
        <v>272</v>
      </c>
      <c r="CG1509" t="s">
        <v>120</v>
      </c>
      <c r="CH1509" s="3">
        <v>96952</v>
      </c>
      <c r="CI1509" s="4">
        <v>7.77</v>
      </c>
      <c r="CJ1509" s="4">
        <v>10</v>
      </c>
      <c r="CK1509" s="4">
        <v>11.65</v>
      </c>
      <c r="CL1509" s="4">
        <v>15</v>
      </c>
      <c r="CM1509" t="s">
        <v>136</v>
      </c>
      <c r="CN1509" t="s">
        <v>240</v>
      </c>
      <c r="CO1509" t="s">
        <v>137</v>
      </c>
      <c r="CQ1509" t="s">
        <v>115</v>
      </c>
      <c r="CR1509" t="s">
        <v>138</v>
      </c>
      <c r="CS1509" t="s">
        <v>138</v>
      </c>
      <c r="CT1509" t="s">
        <v>138</v>
      </c>
      <c r="CU1509" t="s">
        <v>139</v>
      </c>
      <c r="CV1509" t="s">
        <v>138</v>
      </c>
      <c r="CW1509" t="s">
        <v>139</v>
      </c>
      <c r="CX1509" t="s">
        <v>7142</v>
      </c>
      <c r="CY1509" s="10">
        <v>16702341795</v>
      </c>
      <c r="CZ1509" t="s">
        <v>983</v>
      </c>
      <c r="DA1509" t="s">
        <v>989</v>
      </c>
      <c r="DB1509" t="s">
        <v>138</v>
      </c>
      <c r="DC1509" t="s">
        <v>115</v>
      </c>
    </row>
    <row r="1510" spans="1:112" ht="14.45" customHeight="1" x14ac:dyDescent="0.25">
      <c r="A1510" t="s">
        <v>9887</v>
      </c>
      <c r="B1510" t="s">
        <v>158</v>
      </c>
      <c r="C1510" s="1">
        <v>45707</v>
      </c>
      <c r="D1510" s="1">
        <v>45742</v>
      </c>
      <c r="E1510" t="s">
        <v>114</v>
      </c>
      <c r="G1510" t="s">
        <v>115</v>
      </c>
      <c r="H1510" t="s">
        <v>115</v>
      </c>
      <c r="I1510" t="s">
        <v>115</v>
      </c>
      <c r="J1510" t="s">
        <v>2428</v>
      </c>
      <c r="L1510" t="s">
        <v>2429</v>
      </c>
      <c r="N1510" t="s">
        <v>128</v>
      </c>
      <c r="O1510" t="s">
        <v>120</v>
      </c>
      <c r="P1510" s="3">
        <v>96950</v>
      </c>
      <c r="Q1510" t="s">
        <v>121</v>
      </c>
      <c r="S1510" s="10">
        <v>16707891106</v>
      </c>
      <c r="U1510" t="s">
        <v>2430</v>
      </c>
      <c r="V1510">
        <v>561320</v>
      </c>
      <c r="W1510" t="s">
        <v>123</v>
      </c>
      <c r="Y1510" t="s">
        <v>3444</v>
      </c>
      <c r="Z1510" t="s">
        <v>9888</v>
      </c>
      <c r="AA1510" t="s">
        <v>441</v>
      </c>
      <c r="AB1510" t="s">
        <v>754</v>
      </c>
      <c r="AC1510" t="s">
        <v>2429</v>
      </c>
      <c r="AE1510" t="s">
        <v>128</v>
      </c>
      <c r="AF1510" t="s">
        <v>120</v>
      </c>
      <c r="AG1510" s="3">
        <v>96950</v>
      </c>
      <c r="AH1510" t="s">
        <v>121</v>
      </c>
      <c r="AJ1510" s="10">
        <v>16707891106</v>
      </c>
      <c r="AL1510" t="s">
        <v>2435</v>
      </c>
      <c r="BD1510" t="str">
        <f>"47-2111.00"</f>
        <v>47-2111.00</v>
      </c>
      <c r="BE1510" t="s">
        <v>1392</v>
      </c>
      <c r="BF1510" t="s">
        <v>9889</v>
      </c>
      <c r="BG1510" t="s">
        <v>1392</v>
      </c>
      <c r="BH1510">
        <v>10</v>
      </c>
      <c r="BJ1510" s="1">
        <v>45748</v>
      </c>
      <c r="BK1510" s="1">
        <v>46112</v>
      </c>
      <c r="BN1510">
        <v>35</v>
      </c>
      <c r="BO1510">
        <v>0</v>
      </c>
      <c r="BP1510">
        <v>7</v>
      </c>
      <c r="BQ1510">
        <v>7</v>
      </c>
      <c r="BR1510">
        <v>7</v>
      </c>
      <c r="BS1510">
        <v>7</v>
      </c>
      <c r="BT1510">
        <v>7</v>
      </c>
      <c r="BU1510">
        <v>0</v>
      </c>
      <c r="BV1510" t="str">
        <f>"8:00 AM"</f>
        <v>8:00 AM</v>
      </c>
      <c r="BW1510" t="str">
        <f>"4:00 PM"</f>
        <v>4:00 PM</v>
      </c>
      <c r="BX1510" t="s">
        <v>189</v>
      </c>
      <c r="BY1510">
        <v>0</v>
      </c>
      <c r="BZ1510">
        <v>24</v>
      </c>
      <c r="CA1510" t="s">
        <v>115</v>
      </c>
      <c r="CC1510" s="2" t="s">
        <v>9890</v>
      </c>
      <c r="CD1510" t="s">
        <v>2429</v>
      </c>
      <c r="CF1510" t="s">
        <v>128</v>
      </c>
      <c r="CG1510" t="s">
        <v>120</v>
      </c>
      <c r="CH1510" s="3">
        <v>96950</v>
      </c>
      <c r="CI1510" s="4">
        <v>12.64</v>
      </c>
      <c r="CJ1510" s="4">
        <v>12.64</v>
      </c>
      <c r="CK1510" s="4">
        <v>18.96</v>
      </c>
      <c r="CL1510" s="4">
        <v>18.96</v>
      </c>
      <c r="CM1510" t="s">
        <v>136</v>
      </c>
      <c r="CO1510" t="s">
        <v>137</v>
      </c>
      <c r="CQ1510" t="s">
        <v>115</v>
      </c>
      <c r="CR1510" t="s">
        <v>138</v>
      </c>
      <c r="CS1510" t="s">
        <v>139</v>
      </c>
      <c r="CT1510" t="s">
        <v>138</v>
      </c>
      <c r="CU1510" t="s">
        <v>139</v>
      </c>
      <c r="CV1510" t="s">
        <v>138</v>
      </c>
      <c r="CW1510" t="s">
        <v>139</v>
      </c>
      <c r="CX1510" s="2" t="s">
        <v>2439</v>
      </c>
      <c r="CY1510" s="10">
        <v>16707891106</v>
      </c>
      <c r="CZ1510" t="s">
        <v>2435</v>
      </c>
      <c r="DA1510" t="s">
        <v>572</v>
      </c>
      <c r="DB1510" t="s">
        <v>138</v>
      </c>
      <c r="DC1510" t="s">
        <v>115</v>
      </c>
    </row>
    <row r="1511" spans="1:112" ht="14.45" customHeight="1" x14ac:dyDescent="0.25">
      <c r="A1511" t="s">
        <v>11065</v>
      </c>
      <c r="B1511" t="s">
        <v>158</v>
      </c>
      <c r="C1511" s="1">
        <v>45709</v>
      </c>
      <c r="D1511" s="1">
        <v>45742</v>
      </c>
      <c r="E1511" t="s">
        <v>210</v>
      </c>
      <c r="F1511" s="1">
        <v>45846</v>
      </c>
      <c r="G1511" t="s">
        <v>115</v>
      </c>
      <c r="H1511" t="s">
        <v>115</v>
      </c>
      <c r="I1511" t="s">
        <v>115</v>
      </c>
      <c r="J1511" t="s">
        <v>976</v>
      </c>
      <c r="L1511" t="s">
        <v>977</v>
      </c>
      <c r="M1511" t="s">
        <v>978</v>
      </c>
      <c r="N1511" t="s">
        <v>119</v>
      </c>
      <c r="O1511" t="s">
        <v>120</v>
      </c>
      <c r="P1511" s="3">
        <v>96950</v>
      </c>
      <c r="Q1511" t="s">
        <v>121</v>
      </c>
      <c r="S1511" s="10">
        <v>16702341795</v>
      </c>
      <c r="U1511" t="s">
        <v>979</v>
      </c>
      <c r="V1511">
        <v>722511</v>
      </c>
      <c r="W1511" t="s">
        <v>123</v>
      </c>
      <c r="Y1511" t="s">
        <v>215</v>
      </c>
      <c r="Z1511" t="s">
        <v>148</v>
      </c>
      <c r="AA1511" t="s">
        <v>980</v>
      </c>
      <c r="AB1511" t="s">
        <v>981</v>
      </c>
      <c r="AC1511" t="s">
        <v>982</v>
      </c>
      <c r="AD1511" t="s">
        <v>978</v>
      </c>
      <c r="AE1511" t="s">
        <v>119</v>
      </c>
      <c r="AF1511" t="s">
        <v>120</v>
      </c>
      <c r="AG1511" s="3">
        <v>96950</v>
      </c>
      <c r="AH1511" t="s">
        <v>121</v>
      </c>
      <c r="AJ1511" s="10">
        <v>16702341795</v>
      </c>
      <c r="AL1511" t="s">
        <v>983</v>
      </c>
      <c r="BD1511" t="str">
        <f>"35-2014.00"</f>
        <v>35-2014.00</v>
      </c>
      <c r="BE1511" t="s">
        <v>221</v>
      </c>
      <c r="BF1511" t="s">
        <v>984</v>
      </c>
      <c r="BG1511" t="s">
        <v>223</v>
      </c>
      <c r="BH1511">
        <v>1</v>
      </c>
      <c r="BJ1511" s="1">
        <v>45848</v>
      </c>
      <c r="BK1511" s="1">
        <v>46212</v>
      </c>
      <c r="BN1511">
        <v>35</v>
      </c>
      <c r="BO1511">
        <v>0</v>
      </c>
      <c r="BP1511">
        <v>6</v>
      </c>
      <c r="BQ1511">
        <v>6</v>
      </c>
      <c r="BR1511">
        <v>6</v>
      </c>
      <c r="BS1511">
        <v>6</v>
      </c>
      <c r="BT1511">
        <v>6</v>
      </c>
      <c r="BU1511">
        <v>5</v>
      </c>
      <c r="BV1511" t="str">
        <f>"7:00 AM"</f>
        <v>7:00 AM</v>
      </c>
      <c r="BW1511" t="str">
        <f>"2:00 PM"</f>
        <v>2:00 PM</v>
      </c>
      <c r="BX1511" t="s">
        <v>240</v>
      </c>
      <c r="BY1511">
        <v>0</v>
      </c>
      <c r="BZ1511">
        <v>12</v>
      </c>
      <c r="CA1511" t="s">
        <v>115</v>
      </c>
      <c r="CC1511" t="s">
        <v>11066</v>
      </c>
      <c r="CD1511" t="s">
        <v>977</v>
      </c>
      <c r="CE1511" t="s">
        <v>11067</v>
      </c>
      <c r="CF1511" t="s">
        <v>290</v>
      </c>
      <c r="CG1511" t="s">
        <v>120</v>
      </c>
      <c r="CH1511" s="3">
        <v>96952</v>
      </c>
      <c r="CI1511" s="4">
        <v>8.83</v>
      </c>
      <c r="CJ1511" s="4">
        <v>15</v>
      </c>
      <c r="CK1511" s="4">
        <v>13.25</v>
      </c>
      <c r="CL1511" s="4">
        <v>22.5</v>
      </c>
      <c r="CM1511" t="s">
        <v>136</v>
      </c>
      <c r="CN1511" t="s">
        <v>240</v>
      </c>
      <c r="CO1511" t="s">
        <v>137</v>
      </c>
      <c r="CQ1511" t="s">
        <v>115</v>
      </c>
      <c r="CR1511" t="s">
        <v>138</v>
      </c>
      <c r="CS1511" t="s">
        <v>138</v>
      </c>
      <c r="CT1511" t="s">
        <v>139</v>
      </c>
      <c r="CU1511" t="s">
        <v>139</v>
      </c>
      <c r="CV1511" t="s">
        <v>138</v>
      </c>
      <c r="CW1511" t="s">
        <v>139</v>
      </c>
      <c r="CX1511" t="s">
        <v>2814</v>
      </c>
      <c r="CY1511" s="10">
        <v>16702341795</v>
      </c>
      <c r="CZ1511" t="s">
        <v>983</v>
      </c>
      <c r="DA1511" t="s">
        <v>989</v>
      </c>
      <c r="DB1511" t="s">
        <v>138</v>
      </c>
      <c r="DC1511" t="s">
        <v>115</v>
      </c>
    </row>
    <row r="1512" spans="1:112" ht="14.45" customHeight="1" x14ac:dyDescent="0.25">
      <c r="A1512" t="s">
        <v>11412</v>
      </c>
      <c r="B1512" t="s">
        <v>158</v>
      </c>
      <c r="C1512" s="1">
        <v>45679</v>
      </c>
      <c r="D1512" s="1">
        <v>45742</v>
      </c>
      <c r="E1512" t="s">
        <v>114</v>
      </c>
      <c r="G1512" t="s">
        <v>115</v>
      </c>
      <c r="H1512" t="s">
        <v>115</v>
      </c>
      <c r="I1512" t="s">
        <v>115</v>
      </c>
      <c r="J1512" t="s">
        <v>3125</v>
      </c>
      <c r="L1512" t="s">
        <v>3126</v>
      </c>
      <c r="N1512" t="s">
        <v>128</v>
      </c>
      <c r="O1512" t="s">
        <v>120</v>
      </c>
      <c r="P1512" s="3">
        <v>96950</v>
      </c>
      <c r="Q1512" t="s">
        <v>121</v>
      </c>
      <c r="S1512" s="10">
        <v>16707880047</v>
      </c>
      <c r="U1512" t="s">
        <v>3127</v>
      </c>
      <c r="V1512">
        <v>71132</v>
      </c>
      <c r="W1512" t="s">
        <v>123</v>
      </c>
      <c r="Y1512" t="s">
        <v>3128</v>
      </c>
      <c r="Z1512" t="s">
        <v>3129</v>
      </c>
      <c r="AA1512" t="s">
        <v>3130</v>
      </c>
      <c r="AB1512" t="s">
        <v>3131</v>
      </c>
      <c r="AC1512" t="s">
        <v>3132</v>
      </c>
      <c r="AE1512" t="s">
        <v>128</v>
      </c>
      <c r="AF1512" t="s">
        <v>120</v>
      </c>
      <c r="AG1512" s="3">
        <v>96950</v>
      </c>
      <c r="AH1512" t="s">
        <v>121</v>
      </c>
      <c r="AJ1512" s="10">
        <v>16707880047</v>
      </c>
      <c r="AL1512" t="s">
        <v>3133</v>
      </c>
      <c r="BD1512" t="str">
        <f>"27-1027.00"</f>
        <v>27-1027.00</v>
      </c>
      <c r="BE1512" t="s">
        <v>3134</v>
      </c>
      <c r="BF1512" t="s">
        <v>3135</v>
      </c>
      <c r="BG1512" t="s">
        <v>3136</v>
      </c>
      <c r="BH1512">
        <v>2</v>
      </c>
      <c r="BJ1512" s="1">
        <v>45689</v>
      </c>
      <c r="BK1512" s="1">
        <v>45961</v>
      </c>
      <c r="BN1512">
        <v>35</v>
      </c>
      <c r="BO1512">
        <v>0</v>
      </c>
      <c r="BP1512">
        <v>0</v>
      </c>
      <c r="BQ1512">
        <v>7</v>
      </c>
      <c r="BR1512">
        <v>7</v>
      </c>
      <c r="BS1512">
        <v>7</v>
      </c>
      <c r="BT1512">
        <v>7</v>
      </c>
      <c r="BU1512">
        <v>7</v>
      </c>
      <c r="BV1512" t="str">
        <f>"7:00 AM"</f>
        <v>7:00 AM</v>
      </c>
      <c r="BW1512" t="str">
        <f>"3:00 PM"</f>
        <v>3:00 PM</v>
      </c>
      <c r="BX1512" t="s">
        <v>240</v>
      </c>
      <c r="BY1512">
        <v>0</v>
      </c>
      <c r="BZ1512">
        <v>6</v>
      </c>
      <c r="CA1512" t="s">
        <v>115</v>
      </c>
      <c r="CC1512" t="s">
        <v>11413</v>
      </c>
      <c r="CD1512" t="s">
        <v>320</v>
      </c>
      <c r="CF1512" t="s">
        <v>128</v>
      </c>
      <c r="CG1512" t="s">
        <v>120</v>
      </c>
      <c r="CH1512" s="3">
        <v>96950</v>
      </c>
      <c r="CI1512" s="4">
        <v>20.67</v>
      </c>
      <c r="CJ1512" s="4">
        <v>20.67</v>
      </c>
      <c r="CK1512" s="4">
        <v>0</v>
      </c>
      <c r="CL1512" s="4">
        <v>0</v>
      </c>
      <c r="CM1512" t="s">
        <v>136</v>
      </c>
      <c r="CN1512" t="s">
        <v>240</v>
      </c>
      <c r="CO1512" t="s">
        <v>137</v>
      </c>
      <c r="CQ1512" t="s">
        <v>115</v>
      </c>
      <c r="CR1512" t="s">
        <v>138</v>
      </c>
      <c r="CS1512" t="s">
        <v>139</v>
      </c>
      <c r="CT1512" t="s">
        <v>139</v>
      </c>
      <c r="CU1512" t="s">
        <v>139</v>
      </c>
      <c r="CV1512" t="s">
        <v>138</v>
      </c>
      <c r="CW1512" t="s">
        <v>139</v>
      </c>
      <c r="CX1512" t="s">
        <v>11414</v>
      </c>
      <c r="CY1512" s="10">
        <v>16707880047</v>
      </c>
      <c r="CZ1512" t="s">
        <v>3133</v>
      </c>
      <c r="DA1512" t="s">
        <v>139</v>
      </c>
      <c r="DB1512" t="s">
        <v>138</v>
      </c>
      <c r="DC1512" t="s">
        <v>115</v>
      </c>
      <c r="DD1512" t="s">
        <v>3128</v>
      </c>
      <c r="DE1512" t="s">
        <v>3129</v>
      </c>
      <c r="DF1512" t="s">
        <v>1759</v>
      </c>
      <c r="DG1512" t="s">
        <v>3125</v>
      </c>
      <c r="DH1512" t="s">
        <v>3133</v>
      </c>
    </row>
    <row r="1513" spans="1:112" ht="14.45" customHeight="1" x14ac:dyDescent="0.25">
      <c r="A1513" t="s">
        <v>11693</v>
      </c>
      <c r="B1513" t="s">
        <v>248</v>
      </c>
      <c r="C1513" s="1">
        <v>45685</v>
      </c>
      <c r="D1513" s="1">
        <v>45742</v>
      </c>
      <c r="E1513" t="s">
        <v>210</v>
      </c>
      <c r="F1513" s="1">
        <v>45785</v>
      </c>
      <c r="G1513" t="s">
        <v>115</v>
      </c>
      <c r="H1513" t="s">
        <v>115</v>
      </c>
      <c r="I1513" t="s">
        <v>115</v>
      </c>
      <c r="J1513" t="s">
        <v>3892</v>
      </c>
      <c r="K1513" t="s">
        <v>3893</v>
      </c>
      <c r="L1513" t="s">
        <v>3894</v>
      </c>
      <c r="N1513" t="s">
        <v>1557</v>
      </c>
      <c r="O1513" t="s">
        <v>120</v>
      </c>
      <c r="P1513" s="3">
        <v>96951</v>
      </c>
      <c r="Q1513" t="s">
        <v>121</v>
      </c>
      <c r="S1513" s="10">
        <v>16702873741</v>
      </c>
      <c r="U1513" t="s">
        <v>2264</v>
      </c>
      <c r="V1513">
        <v>11199</v>
      </c>
      <c r="W1513" t="s">
        <v>123</v>
      </c>
      <c r="Y1513" t="s">
        <v>3895</v>
      </c>
      <c r="Z1513" t="s">
        <v>3896</v>
      </c>
      <c r="AB1513" t="s">
        <v>669</v>
      </c>
      <c r="AC1513" t="s">
        <v>3894</v>
      </c>
      <c r="AE1513" t="s">
        <v>377</v>
      </c>
      <c r="AF1513" t="s">
        <v>120</v>
      </c>
      <c r="AG1513" s="3">
        <v>96951</v>
      </c>
      <c r="AH1513" t="s">
        <v>121</v>
      </c>
      <c r="AJ1513" s="10">
        <v>16702873741</v>
      </c>
      <c r="AL1513" t="s">
        <v>3897</v>
      </c>
      <c r="BD1513" t="str">
        <f>"43-9061.00"</f>
        <v>43-9061.00</v>
      </c>
      <c r="BE1513" t="s">
        <v>1060</v>
      </c>
      <c r="BF1513" t="s">
        <v>3898</v>
      </c>
      <c r="BG1513" t="s">
        <v>1554</v>
      </c>
      <c r="BH1513">
        <v>1</v>
      </c>
      <c r="BI1513">
        <v>1</v>
      </c>
      <c r="BJ1513" s="1">
        <v>45787</v>
      </c>
      <c r="BK1513" s="1">
        <v>46151</v>
      </c>
      <c r="BL1513" s="1">
        <v>45787</v>
      </c>
      <c r="BM1513" s="1">
        <v>46151</v>
      </c>
      <c r="BN1513">
        <v>35</v>
      </c>
      <c r="BO1513">
        <v>0</v>
      </c>
      <c r="BP1513">
        <v>7</v>
      </c>
      <c r="BQ1513">
        <v>7</v>
      </c>
      <c r="BR1513">
        <v>7</v>
      </c>
      <c r="BS1513">
        <v>7</v>
      </c>
      <c r="BT1513">
        <v>7</v>
      </c>
      <c r="BU1513">
        <v>0</v>
      </c>
      <c r="BV1513" t="str">
        <f>"8:00 AM"</f>
        <v>8:00 AM</v>
      </c>
      <c r="BW1513" t="str">
        <f>"5:00 PM"</f>
        <v>5:00 PM</v>
      </c>
      <c r="BX1513" t="s">
        <v>133</v>
      </c>
      <c r="BY1513">
        <v>0</v>
      </c>
      <c r="BZ1513">
        <v>6</v>
      </c>
      <c r="CA1513" t="s">
        <v>115</v>
      </c>
      <c r="CC1513" s="2" t="s">
        <v>11694</v>
      </c>
      <c r="CD1513" t="s">
        <v>1556</v>
      </c>
      <c r="CF1513" t="s">
        <v>1557</v>
      </c>
      <c r="CG1513" t="s">
        <v>120</v>
      </c>
      <c r="CH1513" s="3">
        <v>96951</v>
      </c>
      <c r="CI1513" s="4">
        <v>9.9499999999999993</v>
      </c>
      <c r="CJ1513" s="4">
        <v>9.9499999999999993</v>
      </c>
      <c r="CK1513" s="4">
        <v>14.92</v>
      </c>
      <c r="CL1513" s="4">
        <v>14.92</v>
      </c>
      <c r="CM1513" t="s">
        <v>136</v>
      </c>
      <c r="CN1513" t="s">
        <v>191</v>
      </c>
      <c r="CO1513" t="s">
        <v>137</v>
      </c>
      <c r="CQ1513" t="s">
        <v>115</v>
      </c>
      <c r="CR1513" t="s">
        <v>138</v>
      </c>
      <c r="CS1513" t="s">
        <v>139</v>
      </c>
      <c r="CT1513" t="s">
        <v>138</v>
      </c>
      <c r="CU1513" t="s">
        <v>139</v>
      </c>
      <c r="CV1513" t="s">
        <v>138</v>
      </c>
      <c r="CW1513" t="s">
        <v>139</v>
      </c>
      <c r="CX1513" t="s">
        <v>1746</v>
      </c>
      <c r="CY1513" s="10">
        <v>16702873741</v>
      </c>
      <c r="CZ1513" t="s">
        <v>3897</v>
      </c>
      <c r="DA1513" t="s">
        <v>139</v>
      </c>
      <c r="DB1513" t="s">
        <v>138</v>
      </c>
      <c r="DC1513" t="s">
        <v>115</v>
      </c>
      <c r="DD1513" t="s">
        <v>3895</v>
      </c>
      <c r="DE1513" t="s">
        <v>3896</v>
      </c>
      <c r="DF1513" t="s">
        <v>276</v>
      </c>
      <c r="DG1513" t="s">
        <v>11695</v>
      </c>
      <c r="DH1513" t="s">
        <v>3897</v>
      </c>
    </row>
    <row r="1514" spans="1:112" ht="14.45" customHeight="1" x14ac:dyDescent="0.25">
      <c r="A1514" t="s">
        <v>12205</v>
      </c>
      <c r="B1514" t="s">
        <v>158</v>
      </c>
      <c r="C1514" s="1">
        <v>45716</v>
      </c>
      <c r="D1514" s="1">
        <v>45742</v>
      </c>
      <c r="E1514" t="s">
        <v>210</v>
      </c>
      <c r="F1514" s="1">
        <v>45882</v>
      </c>
      <c r="G1514" t="s">
        <v>115</v>
      </c>
      <c r="H1514" t="s">
        <v>115</v>
      </c>
      <c r="I1514" t="s">
        <v>115</v>
      </c>
      <c r="J1514" t="s">
        <v>5156</v>
      </c>
      <c r="K1514" t="s">
        <v>5157</v>
      </c>
      <c r="L1514" t="s">
        <v>5158</v>
      </c>
      <c r="M1514" t="s">
        <v>5159</v>
      </c>
      <c r="N1514" t="s">
        <v>128</v>
      </c>
      <c r="O1514" t="s">
        <v>120</v>
      </c>
      <c r="P1514" s="3">
        <v>96950</v>
      </c>
      <c r="Q1514" t="s">
        <v>121</v>
      </c>
      <c r="S1514" s="10">
        <v>16702347492</v>
      </c>
      <c r="U1514" t="s">
        <v>5160</v>
      </c>
      <c r="V1514">
        <v>722310</v>
      </c>
      <c r="W1514" t="s">
        <v>123</v>
      </c>
      <c r="Y1514" t="s">
        <v>5161</v>
      </c>
      <c r="Z1514" t="s">
        <v>5162</v>
      </c>
      <c r="AA1514" t="s">
        <v>5163</v>
      </c>
      <c r="AB1514" t="s">
        <v>126</v>
      </c>
      <c r="AC1514" t="s">
        <v>5158</v>
      </c>
      <c r="AD1514" t="s">
        <v>5159</v>
      </c>
      <c r="AE1514" t="s">
        <v>128</v>
      </c>
      <c r="AF1514" t="s">
        <v>120</v>
      </c>
      <c r="AG1514" s="3">
        <v>96950</v>
      </c>
      <c r="AH1514" t="s">
        <v>121</v>
      </c>
      <c r="AI1514" t="s">
        <v>439</v>
      </c>
      <c r="AJ1514" s="10">
        <v>16702347492</v>
      </c>
      <c r="AL1514" t="s">
        <v>5164</v>
      </c>
      <c r="BD1514" t="str">
        <f>"53-3033.00"</f>
        <v>53-3033.00</v>
      </c>
      <c r="BE1514" t="s">
        <v>1825</v>
      </c>
      <c r="BF1514" t="s">
        <v>12206</v>
      </c>
      <c r="BG1514" t="s">
        <v>12207</v>
      </c>
      <c r="BH1514">
        <v>5</v>
      </c>
      <c r="BJ1514" s="1">
        <v>45884</v>
      </c>
      <c r="BK1514" s="1">
        <v>46248</v>
      </c>
      <c r="BN1514">
        <v>35</v>
      </c>
      <c r="BO1514">
        <v>0</v>
      </c>
      <c r="BP1514">
        <v>7</v>
      </c>
      <c r="BQ1514">
        <v>7</v>
      </c>
      <c r="BR1514">
        <v>7</v>
      </c>
      <c r="BS1514">
        <v>7</v>
      </c>
      <c r="BT1514">
        <v>7</v>
      </c>
      <c r="BU1514">
        <v>0</v>
      </c>
      <c r="BV1514" t="str">
        <f>"6:00 AM"</f>
        <v>6:00 AM</v>
      </c>
      <c r="BW1514" t="str">
        <f>"2:00 PM"</f>
        <v>2:00 PM</v>
      </c>
      <c r="BX1514" t="s">
        <v>133</v>
      </c>
      <c r="BY1514">
        <v>0</v>
      </c>
      <c r="BZ1514">
        <v>12</v>
      </c>
      <c r="CA1514" t="s">
        <v>115</v>
      </c>
      <c r="CC1514" t="s">
        <v>12208</v>
      </c>
      <c r="CD1514" t="s">
        <v>5158</v>
      </c>
      <c r="CE1514" t="s">
        <v>5159</v>
      </c>
      <c r="CF1514" t="s">
        <v>128</v>
      </c>
      <c r="CG1514" t="s">
        <v>120</v>
      </c>
      <c r="CH1514" s="3">
        <v>96950</v>
      </c>
      <c r="CI1514" s="4">
        <v>8.15</v>
      </c>
      <c r="CJ1514" s="4">
        <v>8.1999999999999993</v>
      </c>
      <c r="CK1514" s="4">
        <v>12.23</v>
      </c>
      <c r="CL1514" s="4">
        <v>12.3</v>
      </c>
      <c r="CM1514" t="s">
        <v>136</v>
      </c>
      <c r="CN1514" t="s">
        <v>449</v>
      </c>
      <c r="CO1514" t="s">
        <v>137</v>
      </c>
      <c r="CQ1514" t="s">
        <v>115</v>
      </c>
      <c r="CR1514" t="s">
        <v>138</v>
      </c>
      <c r="CS1514" t="s">
        <v>139</v>
      </c>
      <c r="CT1514" t="s">
        <v>138</v>
      </c>
      <c r="CU1514" t="s">
        <v>139</v>
      </c>
      <c r="CV1514" t="s">
        <v>138</v>
      </c>
      <c r="CW1514" t="s">
        <v>139</v>
      </c>
      <c r="CX1514" t="s">
        <v>7893</v>
      </c>
      <c r="CY1514" s="10">
        <v>16702347492</v>
      </c>
      <c r="CZ1514" t="s">
        <v>5164</v>
      </c>
      <c r="DA1514" t="s">
        <v>451</v>
      </c>
      <c r="DB1514" t="s">
        <v>138</v>
      </c>
      <c r="DC1514" t="s">
        <v>115</v>
      </c>
    </row>
    <row r="1515" spans="1:112" ht="14.45" customHeight="1" x14ac:dyDescent="0.25">
      <c r="A1515" t="s">
        <v>12231</v>
      </c>
      <c r="B1515" t="s">
        <v>158</v>
      </c>
      <c r="C1515" s="1">
        <v>45709</v>
      </c>
      <c r="D1515" s="1">
        <v>45742</v>
      </c>
      <c r="E1515" t="s">
        <v>114</v>
      </c>
      <c r="G1515" t="s">
        <v>115</v>
      </c>
      <c r="H1515" t="s">
        <v>115</v>
      </c>
      <c r="I1515" t="s">
        <v>115</v>
      </c>
      <c r="J1515" t="s">
        <v>976</v>
      </c>
      <c r="L1515" t="s">
        <v>977</v>
      </c>
      <c r="M1515" t="s">
        <v>978</v>
      </c>
      <c r="N1515" t="s">
        <v>119</v>
      </c>
      <c r="O1515" t="s">
        <v>120</v>
      </c>
      <c r="P1515" s="3">
        <v>96950</v>
      </c>
      <c r="Q1515" t="s">
        <v>121</v>
      </c>
      <c r="S1515" s="10">
        <v>16702341795</v>
      </c>
      <c r="U1515" t="s">
        <v>979</v>
      </c>
      <c r="V1515">
        <v>45999</v>
      </c>
      <c r="W1515" t="s">
        <v>123</v>
      </c>
      <c r="Y1515" t="s">
        <v>215</v>
      </c>
      <c r="Z1515" t="s">
        <v>148</v>
      </c>
      <c r="AA1515" t="s">
        <v>980</v>
      </c>
      <c r="AB1515" t="s">
        <v>981</v>
      </c>
      <c r="AC1515" t="s">
        <v>977</v>
      </c>
      <c r="AD1515" t="s">
        <v>978</v>
      </c>
      <c r="AE1515" t="s">
        <v>128</v>
      </c>
      <c r="AF1515" t="s">
        <v>120</v>
      </c>
      <c r="AG1515" s="3">
        <v>96950</v>
      </c>
      <c r="AH1515" t="s">
        <v>121</v>
      </c>
      <c r="AJ1515" s="10">
        <v>16702341795</v>
      </c>
      <c r="AL1515" t="s">
        <v>983</v>
      </c>
      <c r="BD1515" t="str">
        <f>"41-1011.00"</f>
        <v>41-1011.00</v>
      </c>
      <c r="BE1515" t="s">
        <v>151</v>
      </c>
      <c r="BF1515" t="s">
        <v>8035</v>
      </c>
      <c r="BG1515" t="s">
        <v>8036</v>
      </c>
      <c r="BH1515">
        <v>1</v>
      </c>
      <c r="BJ1515" s="1">
        <v>45731</v>
      </c>
      <c r="BK1515" s="1">
        <v>46095</v>
      </c>
      <c r="BN1515">
        <v>40</v>
      </c>
      <c r="BO1515">
        <v>0</v>
      </c>
      <c r="BP1515">
        <v>8</v>
      </c>
      <c r="BQ1515">
        <v>8</v>
      </c>
      <c r="BR1515">
        <v>8</v>
      </c>
      <c r="BS1515">
        <v>8</v>
      </c>
      <c r="BT1515">
        <v>8</v>
      </c>
      <c r="BU1515">
        <v>0</v>
      </c>
      <c r="BV1515" t="str">
        <f>"9:00 AM"</f>
        <v>9:00 AM</v>
      </c>
      <c r="BW1515" t="str">
        <f>"6:00 PM"</f>
        <v>6:00 PM</v>
      </c>
      <c r="BX1515" t="s">
        <v>133</v>
      </c>
      <c r="BY1515">
        <v>0</v>
      </c>
      <c r="BZ1515">
        <v>12</v>
      </c>
      <c r="CA1515" t="s">
        <v>138</v>
      </c>
      <c r="CB1515">
        <v>35</v>
      </c>
      <c r="CC1515" s="2" t="s">
        <v>8037</v>
      </c>
      <c r="CD1515" t="s">
        <v>12232</v>
      </c>
      <c r="CE1515" t="s">
        <v>128</v>
      </c>
      <c r="CF1515" t="s">
        <v>120</v>
      </c>
      <c r="CG1515" t="s">
        <v>120</v>
      </c>
      <c r="CH1515" s="3">
        <v>96950</v>
      </c>
      <c r="CI1515" s="4">
        <v>11.35</v>
      </c>
      <c r="CJ1515" s="4">
        <v>25</v>
      </c>
      <c r="CM1515" t="s">
        <v>136</v>
      </c>
      <c r="CN1515">
        <v>0</v>
      </c>
      <c r="CO1515" t="s">
        <v>137</v>
      </c>
      <c r="CQ1515" t="s">
        <v>115</v>
      </c>
      <c r="CR1515" t="s">
        <v>138</v>
      </c>
      <c r="CS1515" t="s">
        <v>138</v>
      </c>
      <c r="CT1515" t="s">
        <v>139</v>
      </c>
      <c r="CU1515" t="s">
        <v>139</v>
      </c>
      <c r="CV1515" t="s">
        <v>138</v>
      </c>
      <c r="CW1515" t="s">
        <v>138</v>
      </c>
      <c r="CX1515" t="s">
        <v>1011</v>
      </c>
      <c r="CY1515" s="10">
        <v>16702341795</v>
      </c>
      <c r="CZ1515" t="s">
        <v>983</v>
      </c>
      <c r="DA1515" t="s">
        <v>989</v>
      </c>
      <c r="DB1515" t="s">
        <v>138</v>
      </c>
      <c r="DC1515" t="s">
        <v>115</v>
      </c>
    </row>
    <row r="1516" spans="1:112" ht="14.45" customHeight="1" x14ac:dyDescent="0.25">
      <c r="A1516" t="s">
        <v>1435</v>
      </c>
      <c r="B1516" t="s">
        <v>1155</v>
      </c>
      <c r="C1516" s="1">
        <v>45678</v>
      </c>
      <c r="D1516" s="1">
        <v>45743</v>
      </c>
      <c r="E1516" t="s">
        <v>114</v>
      </c>
      <c r="G1516" t="s">
        <v>115</v>
      </c>
      <c r="H1516" t="s">
        <v>115</v>
      </c>
      <c r="I1516" t="s">
        <v>115</v>
      </c>
      <c r="J1516" t="s">
        <v>1436</v>
      </c>
      <c r="L1516" t="s">
        <v>1437</v>
      </c>
      <c r="M1516" t="s">
        <v>1438</v>
      </c>
      <c r="N1516" t="s">
        <v>128</v>
      </c>
      <c r="O1516" t="s">
        <v>120</v>
      </c>
      <c r="P1516" s="3">
        <v>96950</v>
      </c>
      <c r="Q1516" t="s">
        <v>121</v>
      </c>
      <c r="S1516" s="10">
        <v>16702858730</v>
      </c>
      <c r="U1516" t="s">
        <v>1439</v>
      </c>
      <c r="V1516">
        <v>561320</v>
      </c>
      <c r="W1516" t="s">
        <v>123</v>
      </c>
      <c r="Y1516" t="s">
        <v>1440</v>
      </c>
      <c r="Z1516" t="s">
        <v>1441</v>
      </c>
      <c r="AA1516" t="s">
        <v>1442</v>
      </c>
      <c r="AB1516" t="s">
        <v>448</v>
      </c>
      <c r="AC1516" t="s">
        <v>1437</v>
      </c>
      <c r="AD1516" t="s">
        <v>1438</v>
      </c>
      <c r="AE1516" t="s">
        <v>128</v>
      </c>
      <c r="AF1516" t="s">
        <v>120</v>
      </c>
      <c r="AG1516" s="3">
        <v>96950</v>
      </c>
      <c r="AH1516" t="s">
        <v>121</v>
      </c>
      <c r="AJ1516" s="10">
        <v>16702858730</v>
      </c>
      <c r="AL1516" t="s">
        <v>1443</v>
      </c>
      <c r="BD1516" t="str">
        <f>"37-2012.00"</f>
        <v>37-2012.00</v>
      </c>
      <c r="BE1516" t="s">
        <v>647</v>
      </c>
      <c r="BF1516" t="s">
        <v>1444</v>
      </c>
      <c r="BG1516" t="s">
        <v>1445</v>
      </c>
      <c r="BH1516">
        <v>15</v>
      </c>
      <c r="BI1516">
        <v>10</v>
      </c>
      <c r="BJ1516" s="1">
        <v>45748</v>
      </c>
      <c r="BK1516" s="1">
        <v>46112</v>
      </c>
      <c r="BL1516" s="1">
        <v>45748</v>
      </c>
      <c r="BM1516" s="1">
        <v>46112</v>
      </c>
      <c r="BN1516">
        <v>35</v>
      </c>
      <c r="BO1516">
        <v>0</v>
      </c>
      <c r="BP1516">
        <v>7</v>
      </c>
      <c r="BQ1516">
        <v>7</v>
      </c>
      <c r="BR1516">
        <v>7</v>
      </c>
      <c r="BS1516">
        <v>7</v>
      </c>
      <c r="BT1516">
        <v>7</v>
      </c>
      <c r="BU1516">
        <v>0</v>
      </c>
      <c r="BV1516" t="str">
        <f>"9:00 AM"</f>
        <v>9:00 AM</v>
      </c>
      <c r="BW1516" t="str">
        <f>"5:00 PM"</f>
        <v>5:00 PM</v>
      </c>
      <c r="BX1516" t="s">
        <v>240</v>
      </c>
      <c r="BY1516">
        <v>0</v>
      </c>
      <c r="BZ1516">
        <v>3</v>
      </c>
      <c r="CA1516" t="s">
        <v>115</v>
      </c>
      <c r="CC1516" t="s">
        <v>1446</v>
      </c>
      <c r="CD1516" t="s">
        <v>1447</v>
      </c>
      <c r="CE1516" t="s">
        <v>1448</v>
      </c>
      <c r="CF1516" t="s">
        <v>128</v>
      </c>
      <c r="CG1516" t="s">
        <v>120</v>
      </c>
      <c r="CH1516" s="3">
        <v>96950</v>
      </c>
      <c r="CI1516" s="4">
        <v>7.77</v>
      </c>
      <c r="CJ1516" s="4">
        <v>7.77</v>
      </c>
      <c r="CK1516" s="4">
        <v>11.66</v>
      </c>
      <c r="CL1516" s="4">
        <v>11.66</v>
      </c>
      <c r="CM1516" t="s">
        <v>136</v>
      </c>
      <c r="CN1516" t="s">
        <v>191</v>
      </c>
      <c r="CO1516" t="s">
        <v>137</v>
      </c>
      <c r="CQ1516" t="s">
        <v>115</v>
      </c>
      <c r="CR1516" t="s">
        <v>138</v>
      </c>
      <c r="CS1516" t="s">
        <v>139</v>
      </c>
      <c r="CT1516" t="s">
        <v>138</v>
      </c>
      <c r="CU1516" t="s">
        <v>139</v>
      </c>
      <c r="CV1516" t="s">
        <v>138</v>
      </c>
      <c r="CW1516" t="s">
        <v>139</v>
      </c>
      <c r="CX1516" s="2" t="s">
        <v>1449</v>
      </c>
      <c r="CY1516" s="10">
        <v>16702858730</v>
      </c>
      <c r="CZ1516" t="s">
        <v>1443</v>
      </c>
      <c r="DA1516" t="s">
        <v>331</v>
      </c>
      <c r="DB1516" t="s">
        <v>138</v>
      </c>
      <c r="DC1516" t="s">
        <v>115</v>
      </c>
    </row>
    <row r="1517" spans="1:112" ht="14.45" customHeight="1" x14ac:dyDescent="0.25">
      <c r="A1517" t="s">
        <v>1482</v>
      </c>
      <c r="B1517" t="s">
        <v>142</v>
      </c>
      <c r="C1517" s="1">
        <v>45732</v>
      </c>
      <c r="D1517" s="1">
        <v>45743</v>
      </c>
      <c r="E1517" t="s">
        <v>114</v>
      </c>
      <c r="G1517" t="s">
        <v>115</v>
      </c>
      <c r="H1517" t="s">
        <v>115</v>
      </c>
      <c r="I1517" t="s">
        <v>115</v>
      </c>
      <c r="J1517" t="s">
        <v>1483</v>
      </c>
      <c r="K1517" t="s">
        <v>1483</v>
      </c>
      <c r="L1517" t="s">
        <v>1484</v>
      </c>
      <c r="N1517" t="s">
        <v>119</v>
      </c>
      <c r="O1517" t="s">
        <v>120</v>
      </c>
      <c r="P1517" s="3">
        <v>96950</v>
      </c>
      <c r="Q1517" t="s">
        <v>121</v>
      </c>
      <c r="S1517" s="10">
        <v>16702871415</v>
      </c>
      <c r="U1517" t="s">
        <v>1485</v>
      </c>
      <c r="V1517">
        <v>561320</v>
      </c>
      <c r="W1517" t="s">
        <v>123</v>
      </c>
      <c r="Y1517" t="s">
        <v>1486</v>
      </c>
      <c r="Z1517" t="s">
        <v>1487</v>
      </c>
      <c r="AA1517" t="s">
        <v>1488</v>
      </c>
      <c r="AB1517" t="s">
        <v>295</v>
      </c>
      <c r="AC1517" t="s">
        <v>1484</v>
      </c>
      <c r="AE1517" t="s">
        <v>119</v>
      </c>
      <c r="AF1517" t="s">
        <v>120</v>
      </c>
      <c r="AG1517" s="3">
        <v>96950</v>
      </c>
      <c r="AH1517" t="s">
        <v>121</v>
      </c>
      <c r="AI1517" t="s">
        <v>128</v>
      </c>
      <c r="AJ1517" s="10">
        <v>16702871415</v>
      </c>
      <c r="AL1517" t="s">
        <v>1489</v>
      </c>
      <c r="BD1517" t="str">
        <f>"49-9071.00"</f>
        <v>49-9071.00</v>
      </c>
      <c r="BE1517" t="s">
        <v>169</v>
      </c>
      <c r="BF1517" t="s">
        <v>1490</v>
      </c>
      <c r="BG1517" t="s">
        <v>1417</v>
      </c>
      <c r="BH1517">
        <v>10</v>
      </c>
      <c r="BJ1517" s="1">
        <v>45870</v>
      </c>
      <c r="BK1517" s="1">
        <v>46234</v>
      </c>
      <c r="BN1517">
        <v>35</v>
      </c>
      <c r="BO1517">
        <v>0</v>
      </c>
      <c r="BP1517">
        <v>7</v>
      </c>
      <c r="BQ1517">
        <v>7</v>
      </c>
      <c r="BR1517">
        <v>7</v>
      </c>
      <c r="BS1517">
        <v>7</v>
      </c>
      <c r="BT1517">
        <v>7</v>
      </c>
      <c r="BU1517">
        <v>0</v>
      </c>
      <c r="BV1517" t="str">
        <f>"8:00 AM"</f>
        <v>8:00 AM</v>
      </c>
      <c r="BW1517" t="str">
        <f>"4:00 PM"</f>
        <v>4:00 PM</v>
      </c>
      <c r="BX1517" t="s">
        <v>240</v>
      </c>
      <c r="BY1517">
        <v>0</v>
      </c>
      <c r="BZ1517">
        <v>12</v>
      </c>
      <c r="CA1517" t="s">
        <v>115</v>
      </c>
      <c r="CC1517" t="s">
        <v>1491</v>
      </c>
      <c r="CD1517" t="s">
        <v>1492</v>
      </c>
      <c r="CF1517" t="s">
        <v>119</v>
      </c>
      <c r="CG1517" t="s">
        <v>120</v>
      </c>
      <c r="CH1517" s="3">
        <v>96950</v>
      </c>
      <c r="CI1517" s="4">
        <v>9.75</v>
      </c>
      <c r="CJ1517" s="4">
        <v>9.75</v>
      </c>
      <c r="CK1517" s="4">
        <v>14.63</v>
      </c>
      <c r="CL1517" s="4">
        <v>14.63</v>
      </c>
      <c r="CM1517" t="s">
        <v>136</v>
      </c>
      <c r="CN1517" t="s">
        <v>139</v>
      </c>
      <c r="CO1517" t="s">
        <v>137</v>
      </c>
      <c r="CQ1517" t="s">
        <v>115</v>
      </c>
      <c r="CR1517" t="s">
        <v>138</v>
      </c>
      <c r="CS1517" t="s">
        <v>138</v>
      </c>
      <c r="CT1517" t="s">
        <v>138</v>
      </c>
      <c r="CU1517" t="s">
        <v>139</v>
      </c>
      <c r="CV1517" t="s">
        <v>138</v>
      </c>
      <c r="CW1517" t="s">
        <v>139</v>
      </c>
      <c r="CX1517" t="s">
        <v>1493</v>
      </c>
      <c r="CY1517" s="10">
        <v>16702871415</v>
      </c>
      <c r="CZ1517" t="s">
        <v>1489</v>
      </c>
      <c r="DA1517" t="s">
        <v>139</v>
      </c>
      <c r="DB1517" t="s">
        <v>138</v>
      </c>
      <c r="DC1517" t="s">
        <v>115</v>
      </c>
    </row>
    <row r="1518" spans="1:112" ht="14.45" customHeight="1" x14ac:dyDescent="0.25">
      <c r="A1518" t="s">
        <v>1500</v>
      </c>
      <c r="B1518" t="s">
        <v>248</v>
      </c>
      <c r="C1518" s="1">
        <v>45698</v>
      </c>
      <c r="D1518" s="1">
        <v>45743</v>
      </c>
      <c r="E1518" t="s">
        <v>210</v>
      </c>
      <c r="F1518" s="1">
        <v>45868</v>
      </c>
      <c r="G1518" t="s">
        <v>115</v>
      </c>
      <c r="H1518" t="s">
        <v>115</v>
      </c>
      <c r="I1518" t="s">
        <v>115</v>
      </c>
      <c r="J1518" t="s">
        <v>1501</v>
      </c>
      <c r="L1518" t="s">
        <v>1502</v>
      </c>
      <c r="N1518" t="s">
        <v>290</v>
      </c>
      <c r="O1518" t="s">
        <v>120</v>
      </c>
      <c r="P1518" s="3">
        <v>96952</v>
      </c>
      <c r="Q1518" t="s">
        <v>121</v>
      </c>
      <c r="S1518" s="10">
        <v>16704330422</v>
      </c>
      <c r="U1518" t="s">
        <v>1503</v>
      </c>
      <c r="V1518">
        <v>212312</v>
      </c>
      <c r="W1518" t="s">
        <v>123</v>
      </c>
      <c r="Y1518" t="s">
        <v>1504</v>
      </c>
      <c r="Z1518" t="s">
        <v>1505</v>
      </c>
      <c r="AA1518" t="s">
        <v>1506</v>
      </c>
      <c r="AB1518" t="s">
        <v>443</v>
      </c>
      <c r="AC1518" t="s">
        <v>1502</v>
      </c>
      <c r="AE1518" t="s">
        <v>290</v>
      </c>
      <c r="AF1518" t="s">
        <v>120</v>
      </c>
      <c r="AG1518" s="3">
        <v>96952</v>
      </c>
      <c r="AH1518" t="s">
        <v>121</v>
      </c>
      <c r="AJ1518" s="10">
        <v>16704330422</v>
      </c>
      <c r="AL1518" t="s">
        <v>1507</v>
      </c>
      <c r="BD1518" t="str">
        <f>"49-3042.00"</f>
        <v>49-3042.00</v>
      </c>
      <c r="BE1518" t="s">
        <v>1508</v>
      </c>
      <c r="BF1518" t="s">
        <v>1509</v>
      </c>
      <c r="BG1518" t="s">
        <v>1510</v>
      </c>
      <c r="BH1518">
        <v>3</v>
      </c>
      <c r="BI1518">
        <v>3</v>
      </c>
      <c r="BJ1518" s="1">
        <v>45870</v>
      </c>
      <c r="BK1518" s="1">
        <v>46234</v>
      </c>
      <c r="BL1518" s="1">
        <v>45870</v>
      </c>
      <c r="BM1518" s="1">
        <v>46234</v>
      </c>
      <c r="BN1518">
        <v>40</v>
      </c>
      <c r="BO1518">
        <v>0</v>
      </c>
      <c r="BP1518">
        <v>8</v>
      </c>
      <c r="BQ1518">
        <v>8</v>
      </c>
      <c r="BR1518">
        <v>8</v>
      </c>
      <c r="BS1518">
        <v>8</v>
      </c>
      <c r="BT1518">
        <v>8</v>
      </c>
      <c r="BU1518">
        <v>0</v>
      </c>
      <c r="BV1518" t="str">
        <f>"7:30 AM"</f>
        <v>7:30 AM</v>
      </c>
      <c r="BW1518" t="str">
        <f>"4:30 PM"</f>
        <v>4:30 PM</v>
      </c>
      <c r="BX1518" t="s">
        <v>240</v>
      </c>
      <c r="BY1518">
        <v>0</v>
      </c>
      <c r="BZ1518">
        <v>24</v>
      </c>
      <c r="CA1518" t="s">
        <v>115</v>
      </c>
      <c r="CC1518" t="s">
        <v>1511</v>
      </c>
      <c r="CD1518" t="s">
        <v>1502</v>
      </c>
      <c r="CF1518" t="s">
        <v>290</v>
      </c>
      <c r="CG1518" t="s">
        <v>120</v>
      </c>
      <c r="CH1518" s="3">
        <v>96952</v>
      </c>
      <c r="CI1518" s="4">
        <v>12.5</v>
      </c>
      <c r="CJ1518" s="4">
        <v>13.5</v>
      </c>
      <c r="CK1518" s="4">
        <v>18.75</v>
      </c>
      <c r="CL1518" s="4">
        <v>20.25</v>
      </c>
      <c r="CM1518" t="s">
        <v>136</v>
      </c>
      <c r="CN1518" t="s">
        <v>1512</v>
      </c>
      <c r="CO1518" t="s">
        <v>173</v>
      </c>
      <c r="CQ1518" t="s">
        <v>115</v>
      </c>
      <c r="CR1518" t="s">
        <v>138</v>
      </c>
      <c r="CS1518" t="s">
        <v>138</v>
      </c>
      <c r="CT1518" t="s">
        <v>138</v>
      </c>
      <c r="CU1518" t="s">
        <v>139</v>
      </c>
      <c r="CV1518" t="s">
        <v>138</v>
      </c>
      <c r="CW1518" t="s">
        <v>138</v>
      </c>
      <c r="CX1518" t="s">
        <v>1513</v>
      </c>
      <c r="CY1518" s="10">
        <v>16704330422</v>
      </c>
      <c r="CZ1518" t="s">
        <v>1507</v>
      </c>
      <c r="DA1518" t="s">
        <v>139</v>
      </c>
      <c r="DB1518" t="s">
        <v>138</v>
      </c>
      <c r="DC1518" t="s">
        <v>115</v>
      </c>
    </row>
    <row r="1519" spans="1:112" ht="14.45" customHeight="1" x14ac:dyDescent="0.25">
      <c r="A1519" t="s">
        <v>3779</v>
      </c>
      <c r="B1519" t="s">
        <v>142</v>
      </c>
      <c r="C1519" s="1">
        <v>45734</v>
      </c>
      <c r="D1519" s="1">
        <v>45743</v>
      </c>
      <c r="E1519" t="s">
        <v>210</v>
      </c>
      <c r="F1519" s="1">
        <v>45929</v>
      </c>
      <c r="G1519" t="s">
        <v>115</v>
      </c>
      <c r="H1519" t="s">
        <v>115</v>
      </c>
      <c r="I1519" t="s">
        <v>115</v>
      </c>
      <c r="J1519" t="s">
        <v>2200</v>
      </c>
      <c r="L1519" t="s">
        <v>2201</v>
      </c>
      <c r="N1519" t="s">
        <v>128</v>
      </c>
      <c r="O1519" t="s">
        <v>120</v>
      </c>
      <c r="P1519" s="3">
        <v>96950</v>
      </c>
      <c r="Q1519" t="s">
        <v>121</v>
      </c>
      <c r="S1519" s="10">
        <v>16702886108</v>
      </c>
      <c r="U1519" t="s">
        <v>2202</v>
      </c>
      <c r="V1519">
        <v>23622</v>
      </c>
      <c r="W1519" t="s">
        <v>123</v>
      </c>
      <c r="Y1519" t="s">
        <v>632</v>
      </c>
      <c r="Z1519" t="s">
        <v>2203</v>
      </c>
      <c r="AB1519" t="s">
        <v>126</v>
      </c>
      <c r="AC1519" t="s">
        <v>2204</v>
      </c>
      <c r="AE1519" t="s">
        <v>128</v>
      </c>
      <c r="AF1519" t="s">
        <v>120</v>
      </c>
      <c r="AG1519" s="3">
        <v>96950</v>
      </c>
      <c r="AH1519" t="s">
        <v>121</v>
      </c>
      <c r="AJ1519" s="10">
        <v>16702886108</v>
      </c>
      <c r="AL1519" t="s">
        <v>2205</v>
      </c>
      <c r="BD1519" t="str">
        <f>"49-9071.00"</f>
        <v>49-9071.00</v>
      </c>
      <c r="BE1519" t="s">
        <v>169</v>
      </c>
      <c r="BF1519" t="s">
        <v>3149</v>
      </c>
      <c r="BG1519" t="s">
        <v>3150</v>
      </c>
      <c r="BH1519">
        <v>20</v>
      </c>
      <c r="BJ1519" s="1">
        <v>45930</v>
      </c>
      <c r="BK1519" s="1">
        <v>46294</v>
      </c>
      <c r="BN1519">
        <v>40</v>
      </c>
      <c r="BO1519">
        <v>0</v>
      </c>
      <c r="BP1519">
        <v>8</v>
      </c>
      <c r="BQ1519">
        <v>8</v>
      </c>
      <c r="BR1519">
        <v>8</v>
      </c>
      <c r="BS1519">
        <v>8</v>
      </c>
      <c r="BT1519">
        <v>8</v>
      </c>
      <c r="BU1519">
        <v>0</v>
      </c>
      <c r="BV1519" t="str">
        <f>"8:00 AM"</f>
        <v>8:00 AM</v>
      </c>
      <c r="BW1519" t="str">
        <f>"5:00 PM"</f>
        <v>5:00 PM</v>
      </c>
      <c r="BX1519" t="s">
        <v>133</v>
      </c>
      <c r="BY1519">
        <v>0</v>
      </c>
      <c r="BZ1519">
        <v>24</v>
      </c>
      <c r="CA1519" t="s">
        <v>115</v>
      </c>
      <c r="CC1519" t="s">
        <v>3151</v>
      </c>
      <c r="CD1519" t="s">
        <v>2208</v>
      </c>
      <c r="CF1519" t="s">
        <v>128</v>
      </c>
      <c r="CG1519" t="s">
        <v>120</v>
      </c>
      <c r="CH1519" s="3">
        <v>96950</v>
      </c>
      <c r="CI1519" s="4">
        <v>9.75</v>
      </c>
      <c r="CJ1519" s="4">
        <v>9.75</v>
      </c>
      <c r="CK1519" s="4">
        <v>14.63</v>
      </c>
      <c r="CL1519" s="4">
        <v>14.63</v>
      </c>
      <c r="CM1519" t="s">
        <v>136</v>
      </c>
      <c r="CN1519" t="s">
        <v>331</v>
      </c>
      <c r="CO1519" t="s">
        <v>173</v>
      </c>
      <c r="CQ1519" t="s">
        <v>115</v>
      </c>
      <c r="CR1519" t="s">
        <v>138</v>
      </c>
      <c r="CS1519" t="s">
        <v>138</v>
      </c>
      <c r="CT1519" t="s">
        <v>138</v>
      </c>
      <c r="CU1519" t="s">
        <v>139</v>
      </c>
      <c r="CV1519" t="s">
        <v>138</v>
      </c>
      <c r="CW1519" t="s">
        <v>138</v>
      </c>
      <c r="CX1519" t="s">
        <v>3152</v>
      </c>
      <c r="CY1519" s="10">
        <v>16702886108</v>
      </c>
      <c r="CZ1519" t="s">
        <v>2205</v>
      </c>
      <c r="DA1519" t="s">
        <v>331</v>
      </c>
      <c r="DB1519" t="s">
        <v>138</v>
      </c>
      <c r="DC1519" t="s">
        <v>115</v>
      </c>
      <c r="DD1519" t="s">
        <v>632</v>
      </c>
      <c r="DE1519" t="s">
        <v>2210</v>
      </c>
      <c r="DG1519" t="s">
        <v>2200</v>
      </c>
      <c r="DH1519" t="s">
        <v>2205</v>
      </c>
    </row>
    <row r="1520" spans="1:112" ht="14.45" customHeight="1" x14ac:dyDescent="0.25">
      <c r="A1520" t="s">
        <v>6602</v>
      </c>
      <c r="B1520" t="s">
        <v>142</v>
      </c>
      <c r="C1520" s="1">
        <v>45732</v>
      </c>
      <c r="D1520" s="1">
        <v>45743</v>
      </c>
      <c r="E1520" t="s">
        <v>210</v>
      </c>
      <c r="F1520" s="1">
        <v>45929</v>
      </c>
      <c r="G1520" t="s">
        <v>115</v>
      </c>
      <c r="H1520" t="s">
        <v>138</v>
      </c>
      <c r="I1520" t="s">
        <v>115</v>
      </c>
      <c r="J1520" t="s">
        <v>3440</v>
      </c>
      <c r="K1520" t="s">
        <v>3440</v>
      </c>
      <c r="L1520" t="s">
        <v>3441</v>
      </c>
      <c r="M1520" t="s">
        <v>3442</v>
      </c>
      <c r="N1520" t="s">
        <v>128</v>
      </c>
      <c r="O1520" t="s">
        <v>120</v>
      </c>
      <c r="P1520" s="3">
        <v>96950</v>
      </c>
      <c r="Q1520" t="s">
        <v>121</v>
      </c>
      <c r="S1520" s="10">
        <v>16702337770</v>
      </c>
      <c r="U1520" t="s">
        <v>3443</v>
      </c>
      <c r="V1520">
        <v>5413</v>
      </c>
      <c r="W1520" t="s">
        <v>123</v>
      </c>
      <c r="Y1520" t="s">
        <v>3444</v>
      </c>
      <c r="Z1520" t="s">
        <v>3445</v>
      </c>
      <c r="AA1520" t="s">
        <v>1741</v>
      </c>
      <c r="AB1520" t="s">
        <v>3446</v>
      </c>
      <c r="AC1520" t="s">
        <v>3447</v>
      </c>
      <c r="AD1520" t="s">
        <v>3442</v>
      </c>
      <c r="AE1520" t="s">
        <v>128</v>
      </c>
      <c r="AF1520" t="s">
        <v>120</v>
      </c>
      <c r="AG1520" s="3">
        <v>96950</v>
      </c>
      <c r="AH1520" t="s">
        <v>121</v>
      </c>
      <c r="AJ1520" s="10">
        <v>16702337770</v>
      </c>
      <c r="AL1520" t="s">
        <v>6603</v>
      </c>
      <c r="BD1520" t="str">
        <f>"17-3022.00"</f>
        <v>17-3022.00</v>
      </c>
      <c r="BE1520" t="s">
        <v>2760</v>
      </c>
      <c r="BF1520" t="s">
        <v>3448</v>
      </c>
      <c r="BG1520" t="s">
        <v>3449</v>
      </c>
      <c r="BH1520">
        <v>5</v>
      </c>
      <c r="BJ1520" s="1">
        <v>45931</v>
      </c>
      <c r="BK1520" s="1">
        <v>46295</v>
      </c>
      <c r="BN1520">
        <v>40</v>
      </c>
      <c r="BO1520">
        <v>0</v>
      </c>
      <c r="BP1520">
        <v>8</v>
      </c>
      <c r="BQ1520">
        <v>8</v>
      </c>
      <c r="BR1520">
        <v>8</v>
      </c>
      <c r="BS1520">
        <v>8</v>
      </c>
      <c r="BT1520">
        <v>8</v>
      </c>
      <c r="BU1520">
        <v>0</v>
      </c>
      <c r="BV1520" t="str">
        <f>"8:00 AM"</f>
        <v>8:00 AM</v>
      </c>
      <c r="BW1520" t="str">
        <f>"5:00 PM"</f>
        <v>5:00 PM</v>
      </c>
      <c r="BX1520" t="s">
        <v>189</v>
      </c>
      <c r="BY1520">
        <v>0</v>
      </c>
      <c r="BZ1520">
        <v>24</v>
      </c>
      <c r="CA1520" t="s">
        <v>115</v>
      </c>
      <c r="CC1520" s="2" t="s">
        <v>6604</v>
      </c>
      <c r="CD1520" t="s">
        <v>3442</v>
      </c>
      <c r="CE1520" t="s">
        <v>3442</v>
      </c>
      <c r="CF1520" t="s">
        <v>128</v>
      </c>
      <c r="CG1520" t="s">
        <v>120</v>
      </c>
      <c r="CH1520" s="3">
        <v>96950</v>
      </c>
      <c r="CI1520" s="4">
        <v>15.75</v>
      </c>
      <c r="CJ1520" s="4">
        <v>15.75</v>
      </c>
      <c r="CK1520" s="4">
        <v>23.62</v>
      </c>
      <c r="CL1520" s="4">
        <v>23.62</v>
      </c>
      <c r="CM1520" t="s">
        <v>136</v>
      </c>
      <c r="CN1520" t="s">
        <v>624</v>
      </c>
      <c r="CO1520" t="s">
        <v>137</v>
      </c>
      <c r="CQ1520" t="s">
        <v>115</v>
      </c>
      <c r="CR1520" t="s">
        <v>138</v>
      </c>
      <c r="CS1520" t="s">
        <v>138</v>
      </c>
      <c r="CT1520" t="s">
        <v>138</v>
      </c>
      <c r="CU1520" t="s">
        <v>139</v>
      </c>
      <c r="CV1520" t="s">
        <v>138</v>
      </c>
      <c r="CW1520" t="s">
        <v>139</v>
      </c>
      <c r="CX1520" t="s">
        <v>6605</v>
      </c>
      <c r="CY1520" s="10">
        <v>16707837461</v>
      </c>
      <c r="CZ1520" t="s">
        <v>620</v>
      </c>
      <c r="DA1520" t="s">
        <v>3284</v>
      </c>
      <c r="DB1520" t="s">
        <v>138</v>
      </c>
      <c r="DC1520" t="s">
        <v>115</v>
      </c>
    </row>
    <row r="1521" spans="1:112" ht="14.45" customHeight="1" x14ac:dyDescent="0.25">
      <c r="A1521" t="s">
        <v>8392</v>
      </c>
      <c r="B1521" t="s">
        <v>113</v>
      </c>
      <c r="C1521" s="1">
        <v>45676</v>
      </c>
      <c r="D1521" s="1">
        <v>45743</v>
      </c>
      <c r="E1521" t="s">
        <v>114</v>
      </c>
      <c r="G1521" t="s">
        <v>115</v>
      </c>
      <c r="H1521" t="s">
        <v>115</v>
      </c>
      <c r="I1521" t="s">
        <v>115</v>
      </c>
      <c r="J1521" t="s">
        <v>2496</v>
      </c>
      <c r="L1521" t="s">
        <v>2497</v>
      </c>
      <c r="N1521" t="s">
        <v>119</v>
      </c>
      <c r="O1521" t="s">
        <v>120</v>
      </c>
      <c r="P1521" s="3">
        <v>96950</v>
      </c>
      <c r="Q1521" t="s">
        <v>121</v>
      </c>
      <c r="R1521" t="s">
        <v>2498</v>
      </c>
      <c r="S1521" s="10">
        <v>16702345860</v>
      </c>
      <c r="U1521" t="s">
        <v>2499</v>
      </c>
      <c r="V1521">
        <v>5241</v>
      </c>
      <c r="W1521" t="s">
        <v>123</v>
      </c>
      <c r="Y1521" t="s">
        <v>2500</v>
      </c>
      <c r="Z1521" t="s">
        <v>2501</v>
      </c>
      <c r="AA1521" t="s">
        <v>2431</v>
      </c>
      <c r="AB1521" t="s">
        <v>295</v>
      </c>
      <c r="AC1521" t="s">
        <v>2497</v>
      </c>
      <c r="AE1521" t="s">
        <v>119</v>
      </c>
      <c r="AF1521" t="s">
        <v>120</v>
      </c>
      <c r="AG1521" s="3">
        <v>96950</v>
      </c>
      <c r="AH1521" t="s">
        <v>121</v>
      </c>
      <c r="AI1521" t="s">
        <v>2498</v>
      </c>
      <c r="AJ1521" s="10">
        <v>16702345860</v>
      </c>
      <c r="AL1521" t="s">
        <v>2502</v>
      </c>
      <c r="BD1521" t="str">
        <f>"15-1232.00"</f>
        <v>15-1232.00</v>
      </c>
      <c r="BE1521" t="s">
        <v>2230</v>
      </c>
      <c r="BF1521" t="s">
        <v>2503</v>
      </c>
      <c r="BG1521" t="s">
        <v>2504</v>
      </c>
      <c r="BH1521">
        <v>1</v>
      </c>
      <c r="BJ1521" s="1">
        <v>45778</v>
      </c>
      <c r="BK1521" s="1">
        <v>46142</v>
      </c>
      <c r="BN1521">
        <v>35</v>
      </c>
      <c r="BO1521">
        <v>0</v>
      </c>
      <c r="BP1521">
        <v>7</v>
      </c>
      <c r="BQ1521">
        <v>7</v>
      </c>
      <c r="BR1521">
        <v>7</v>
      </c>
      <c r="BS1521">
        <v>7</v>
      </c>
      <c r="BT1521">
        <v>7</v>
      </c>
      <c r="BU1521">
        <v>0</v>
      </c>
      <c r="BV1521" t="str">
        <f>"9:00 AM"</f>
        <v>9:00 AM</v>
      </c>
      <c r="BW1521" t="str">
        <f>"5:00 PM"</f>
        <v>5:00 PM</v>
      </c>
      <c r="BX1521" t="s">
        <v>133</v>
      </c>
      <c r="BY1521">
        <v>0</v>
      </c>
      <c r="BZ1521">
        <v>24</v>
      </c>
      <c r="CA1521" t="s">
        <v>115</v>
      </c>
      <c r="CC1521" s="2" t="s">
        <v>2505</v>
      </c>
      <c r="CD1521" t="s">
        <v>2506</v>
      </c>
      <c r="CE1521" t="s">
        <v>2507</v>
      </c>
      <c r="CF1521" t="s">
        <v>119</v>
      </c>
      <c r="CG1521" t="s">
        <v>120</v>
      </c>
      <c r="CH1521" s="3">
        <v>96950</v>
      </c>
      <c r="CI1521" s="4">
        <v>15.2</v>
      </c>
      <c r="CJ1521" s="4">
        <v>15.2</v>
      </c>
      <c r="CK1521" s="4">
        <v>22.8</v>
      </c>
      <c r="CL1521" s="4">
        <v>22.8</v>
      </c>
      <c r="CM1521" t="s">
        <v>136</v>
      </c>
      <c r="CN1521" t="s">
        <v>139</v>
      </c>
      <c r="CO1521" t="s">
        <v>137</v>
      </c>
      <c r="CQ1521" t="s">
        <v>115</v>
      </c>
      <c r="CR1521" t="s">
        <v>138</v>
      </c>
      <c r="CS1521" t="s">
        <v>139</v>
      </c>
      <c r="CT1521" t="s">
        <v>138</v>
      </c>
      <c r="CU1521" t="s">
        <v>138</v>
      </c>
      <c r="CV1521" t="s">
        <v>138</v>
      </c>
      <c r="CW1521" t="s">
        <v>139</v>
      </c>
      <c r="CX1521" t="s">
        <v>139</v>
      </c>
      <c r="CY1521" s="10">
        <v>16702345860</v>
      </c>
      <c r="CZ1521" t="s">
        <v>2502</v>
      </c>
      <c r="DA1521" t="s">
        <v>1313</v>
      </c>
      <c r="DB1521" t="s">
        <v>138</v>
      </c>
      <c r="DC1521" t="s">
        <v>115</v>
      </c>
    </row>
    <row r="1522" spans="1:112" ht="14.45" customHeight="1" x14ac:dyDescent="0.25">
      <c r="A1522" t="s">
        <v>8812</v>
      </c>
      <c r="B1522" t="s">
        <v>142</v>
      </c>
      <c r="C1522" s="1">
        <v>45731</v>
      </c>
      <c r="D1522" s="1">
        <v>45743</v>
      </c>
      <c r="E1522" t="s">
        <v>210</v>
      </c>
      <c r="F1522" s="1">
        <v>45929</v>
      </c>
      <c r="G1522" t="s">
        <v>115</v>
      </c>
      <c r="H1522" t="s">
        <v>138</v>
      </c>
      <c r="I1522" t="s">
        <v>115</v>
      </c>
      <c r="J1522" t="s">
        <v>1804</v>
      </c>
      <c r="K1522" t="s">
        <v>1805</v>
      </c>
      <c r="L1522" t="s">
        <v>1806</v>
      </c>
      <c r="M1522" t="s">
        <v>1807</v>
      </c>
      <c r="N1522" t="s">
        <v>128</v>
      </c>
      <c r="O1522" t="s">
        <v>120</v>
      </c>
      <c r="P1522" s="3">
        <v>96950</v>
      </c>
      <c r="Q1522" t="s">
        <v>121</v>
      </c>
      <c r="S1522" s="10">
        <v>16707837461</v>
      </c>
      <c r="U1522" t="s">
        <v>1808</v>
      </c>
      <c r="V1522">
        <v>722511</v>
      </c>
      <c r="W1522" t="s">
        <v>123</v>
      </c>
      <c r="Y1522" t="s">
        <v>632</v>
      </c>
      <c r="Z1522" t="s">
        <v>1809</v>
      </c>
      <c r="AB1522" t="s">
        <v>658</v>
      </c>
      <c r="AC1522" t="s">
        <v>1806</v>
      </c>
      <c r="AD1522" t="s">
        <v>1810</v>
      </c>
      <c r="AE1522" t="s">
        <v>128</v>
      </c>
      <c r="AF1522" t="s">
        <v>120</v>
      </c>
      <c r="AG1522" s="3">
        <v>96950</v>
      </c>
      <c r="AH1522" t="s">
        <v>121</v>
      </c>
      <c r="AJ1522" s="10">
        <v>16707837461</v>
      </c>
      <c r="AL1522" t="s">
        <v>620</v>
      </c>
      <c r="BD1522" t="str">
        <f>"35-2014.00"</f>
        <v>35-2014.00</v>
      </c>
      <c r="BE1522" t="s">
        <v>221</v>
      </c>
      <c r="BF1522" t="s">
        <v>1811</v>
      </c>
      <c r="BG1522" t="s">
        <v>223</v>
      </c>
      <c r="BH1522">
        <v>7</v>
      </c>
      <c r="BJ1522" s="1">
        <v>45931</v>
      </c>
      <c r="BK1522" s="1">
        <v>46295</v>
      </c>
      <c r="BN1522">
        <v>40</v>
      </c>
      <c r="BO1522">
        <v>0</v>
      </c>
      <c r="BP1522">
        <v>8</v>
      </c>
      <c r="BQ1522">
        <v>8</v>
      </c>
      <c r="BR1522">
        <v>8</v>
      </c>
      <c r="BS1522">
        <v>8</v>
      </c>
      <c r="BT1522">
        <v>8</v>
      </c>
      <c r="BU1522">
        <v>0</v>
      </c>
      <c r="BV1522" t="str">
        <f>"10:00 AM"</f>
        <v>10:00 AM</v>
      </c>
      <c r="BW1522" t="str">
        <f>"9:00 PM"</f>
        <v>9:00 PM</v>
      </c>
      <c r="BX1522" t="s">
        <v>240</v>
      </c>
      <c r="BY1522">
        <v>0</v>
      </c>
      <c r="BZ1522">
        <v>12</v>
      </c>
      <c r="CA1522" t="s">
        <v>115</v>
      </c>
      <c r="CC1522" s="2" t="s">
        <v>1812</v>
      </c>
      <c r="CD1522" t="s">
        <v>1806</v>
      </c>
      <c r="CE1522" t="s">
        <v>1813</v>
      </c>
      <c r="CF1522" t="s">
        <v>128</v>
      </c>
      <c r="CG1522" t="s">
        <v>120</v>
      </c>
      <c r="CH1522" s="3">
        <v>96950</v>
      </c>
      <c r="CI1522" s="4">
        <v>8.83</v>
      </c>
      <c r="CJ1522" s="4">
        <v>8.83</v>
      </c>
      <c r="CK1522" s="4">
        <v>12.79</v>
      </c>
      <c r="CL1522" s="4">
        <v>12.79</v>
      </c>
      <c r="CM1522" t="s">
        <v>136</v>
      </c>
      <c r="CN1522" t="s">
        <v>3283</v>
      </c>
      <c r="CO1522" t="s">
        <v>137</v>
      </c>
      <c r="CQ1522" t="s">
        <v>115</v>
      </c>
      <c r="CR1522" t="s">
        <v>138</v>
      </c>
      <c r="CS1522" t="s">
        <v>138</v>
      </c>
      <c r="CT1522" t="s">
        <v>138</v>
      </c>
      <c r="CU1522" t="s">
        <v>139</v>
      </c>
      <c r="CV1522" t="s">
        <v>138</v>
      </c>
      <c r="CW1522" t="s">
        <v>139</v>
      </c>
      <c r="CX1522" t="s">
        <v>625</v>
      </c>
      <c r="CY1522" s="10">
        <v>16707837461</v>
      </c>
      <c r="CZ1522" t="s">
        <v>620</v>
      </c>
      <c r="DA1522" t="s">
        <v>3284</v>
      </c>
      <c r="DB1522" t="s">
        <v>138</v>
      </c>
      <c r="DC1522" t="s">
        <v>115</v>
      </c>
    </row>
    <row r="1523" spans="1:112" ht="14.45" customHeight="1" x14ac:dyDescent="0.25">
      <c r="A1523" t="s">
        <v>8815</v>
      </c>
      <c r="B1523" t="s">
        <v>142</v>
      </c>
      <c r="C1523" s="1">
        <v>45733</v>
      </c>
      <c r="D1523" s="1">
        <v>45743</v>
      </c>
      <c r="E1523" t="s">
        <v>210</v>
      </c>
      <c r="F1523" s="1">
        <v>45837</v>
      </c>
      <c r="G1523" t="s">
        <v>115</v>
      </c>
      <c r="H1523" t="s">
        <v>115</v>
      </c>
      <c r="I1523" t="s">
        <v>115</v>
      </c>
      <c r="J1523" t="s">
        <v>8816</v>
      </c>
      <c r="K1523" t="s">
        <v>8817</v>
      </c>
      <c r="L1523" t="s">
        <v>8818</v>
      </c>
      <c r="N1523" t="s">
        <v>119</v>
      </c>
      <c r="O1523" t="s">
        <v>120</v>
      </c>
      <c r="P1523" s="3">
        <v>96950</v>
      </c>
      <c r="Q1523" t="s">
        <v>121</v>
      </c>
      <c r="S1523" s="10">
        <v>16702341282</v>
      </c>
      <c r="U1523" t="s">
        <v>8819</v>
      </c>
      <c r="V1523">
        <v>458110</v>
      </c>
      <c r="W1523" t="s">
        <v>123</v>
      </c>
      <c r="Y1523" t="s">
        <v>8820</v>
      </c>
      <c r="Z1523" t="s">
        <v>8821</v>
      </c>
      <c r="AB1523" t="s">
        <v>235</v>
      </c>
      <c r="AC1523" t="s">
        <v>8818</v>
      </c>
      <c r="AE1523" t="s">
        <v>119</v>
      </c>
      <c r="AF1523" t="s">
        <v>120</v>
      </c>
      <c r="AG1523" s="3">
        <v>96950</v>
      </c>
      <c r="AH1523" t="s">
        <v>121</v>
      </c>
      <c r="AJ1523" s="10">
        <v>16702341282</v>
      </c>
      <c r="AL1523" t="s">
        <v>4327</v>
      </c>
      <c r="AM1523" t="s">
        <v>400</v>
      </c>
      <c r="AN1523" t="s">
        <v>4324</v>
      </c>
      <c r="AO1523" t="s">
        <v>6175</v>
      </c>
      <c r="AQ1523" t="s">
        <v>4326</v>
      </c>
      <c r="AS1523" t="s">
        <v>119</v>
      </c>
      <c r="AT1523" t="s">
        <v>120</v>
      </c>
      <c r="AU1523" s="3">
        <v>96950</v>
      </c>
      <c r="AV1523" t="s">
        <v>121</v>
      </c>
      <c r="AX1523">
        <v>16702875139</v>
      </c>
      <c r="AZ1523" t="s">
        <v>8822</v>
      </c>
      <c r="BA1523" t="s">
        <v>4328</v>
      </c>
      <c r="BD1523" t="str">
        <f>"51-6052.00"</f>
        <v>51-6052.00</v>
      </c>
      <c r="BE1523" t="s">
        <v>3323</v>
      </c>
      <c r="BF1523" t="s">
        <v>8823</v>
      </c>
      <c r="BG1523" t="s">
        <v>8824</v>
      </c>
      <c r="BH1523">
        <v>1</v>
      </c>
      <c r="BJ1523" s="1">
        <v>45839</v>
      </c>
      <c r="BK1523" s="1">
        <v>46203</v>
      </c>
      <c r="BN1523">
        <v>35</v>
      </c>
      <c r="BO1523">
        <v>0</v>
      </c>
      <c r="BP1523">
        <v>7</v>
      </c>
      <c r="BQ1523">
        <v>7</v>
      </c>
      <c r="BR1523">
        <v>7</v>
      </c>
      <c r="BS1523">
        <v>7</v>
      </c>
      <c r="BT1523">
        <v>7</v>
      </c>
      <c r="BU1523">
        <v>0</v>
      </c>
      <c r="BV1523" t="str">
        <f>"9:00 AM"</f>
        <v>9:00 AM</v>
      </c>
      <c r="BW1523" t="str">
        <f>"4:00 PM"</f>
        <v>4:00 PM</v>
      </c>
      <c r="BX1523" t="s">
        <v>240</v>
      </c>
      <c r="BY1523">
        <v>0</v>
      </c>
      <c r="BZ1523">
        <v>12</v>
      </c>
      <c r="CA1523" t="s">
        <v>115</v>
      </c>
      <c r="CC1523" t="s">
        <v>8825</v>
      </c>
      <c r="CD1523" t="s">
        <v>2861</v>
      </c>
      <c r="CF1523" t="s">
        <v>119</v>
      </c>
      <c r="CG1523" t="s">
        <v>120</v>
      </c>
      <c r="CH1523" s="3">
        <v>96950</v>
      </c>
      <c r="CI1523" s="4">
        <v>8.84</v>
      </c>
      <c r="CJ1523" s="4">
        <v>8.84</v>
      </c>
      <c r="CK1523" s="4">
        <v>13.26</v>
      </c>
      <c r="CL1523" s="4">
        <v>13.26</v>
      </c>
      <c r="CM1523" t="s">
        <v>136</v>
      </c>
      <c r="CN1523" t="s">
        <v>139</v>
      </c>
      <c r="CO1523" t="s">
        <v>137</v>
      </c>
      <c r="CQ1523" t="s">
        <v>115</v>
      </c>
      <c r="CR1523" t="s">
        <v>138</v>
      </c>
      <c r="CS1523" t="s">
        <v>139</v>
      </c>
      <c r="CT1523" t="s">
        <v>138</v>
      </c>
      <c r="CU1523" t="s">
        <v>139</v>
      </c>
      <c r="CV1523" t="s">
        <v>138</v>
      </c>
      <c r="CW1523" t="s">
        <v>139</v>
      </c>
      <c r="CX1523" t="s">
        <v>8826</v>
      </c>
      <c r="CY1523" s="10">
        <v>16702341282</v>
      </c>
      <c r="CZ1523" t="s">
        <v>4327</v>
      </c>
      <c r="DA1523" t="s">
        <v>139</v>
      </c>
      <c r="DB1523" t="s">
        <v>138</v>
      </c>
      <c r="DC1523" t="s">
        <v>115</v>
      </c>
      <c r="DD1523" t="s">
        <v>4324</v>
      </c>
      <c r="DE1523" t="s">
        <v>6175</v>
      </c>
      <c r="DG1523" t="s">
        <v>4328</v>
      </c>
      <c r="DH1523" t="s">
        <v>8822</v>
      </c>
    </row>
    <row r="1524" spans="1:112" ht="14.45" customHeight="1" x14ac:dyDescent="0.25">
      <c r="A1524" t="s">
        <v>8843</v>
      </c>
      <c r="B1524" t="s">
        <v>142</v>
      </c>
      <c r="C1524" s="1">
        <v>45731</v>
      </c>
      <c r="D1524" s="1">
        <v>45743</v>
      </c>
      <c r="E1524" t="s">
        <v>210</v>
      </c>
      <c r="F1524" s="1">
        <v>45929</v>
      </c>
      <c r="G1524" t="s">
        <v>115</v>
      </c>
      <c r="H1524" t="s">
        <v>138</v>
      </c>
      <c r="I1524" t="s">
        <v>115</v>
      </c>
      <c r="J1524" t="s">
        <v>8844</v>
      </c>
      <c r="K1524" t="s">
        <v>8845</v>
      </c>
      <c r="L1524" t="s">
        <v>3273</v>
      </c>
      <c r="M1524" t="s">
        <v>3274</v>
      </c>
      <c r="N1524" t="s">
        <v>306</v>
      </c>
      <c r="O1524" t="s">
        <v>120</v>
      </c>
      <c r="P1524" s="3">
        <v>96950</v>
      </c>
      <c r="Q1524" t="s">
        <v>121</v>
      </c>
      <c r="S1524" s="10">
        <v>16702349011</v>
      </c>
      <c r="U1524" t="s">
        <v>8846</v>
      </c>
      <c r="V1524">
        <v>236116</v>
      </c>
      <c r="W1524" t="s">
        <v>123</v>
      </c>
      <c r="Y1524" t="s">
        <v>3276</v>
      </c>
      <c r="Z1524" t="s">
        <v>2808</v>
      </c>
      <c r="AA1524" t="s">
        <v>4316</v>
      </c>
      <c r="AB1524" t="s">
        <v>516</v>
      </c>
      <c r="AC1524" t="s">
        <v>3273</v>
      </c>
      <c r="AD1524" t="s">
        <v>3274</v>
      </c>
      <c r="AE1524" t="s">
        <v>306</v>
      </c>
      <c r="AF1524" t="s">
        <v>120</v>
      </c>
      <c r="AG1524" s="3">
        <v>96950</v>
      </c>
      <c r="AH1524" t="s">
        <v>121</v>
      </c>
      <c r="AJ1524" s="10">
        <v>16707837461</v>
      </c>
      <c r="AL1524" t="s">
        <v>620</v>
      </c>
      <c r="BD1524" t="str">
        <f>"51-7011.00"</f>
        <v>51-7011.00</v>
      </c>
      <c r="BE1524" t="s">
        <v>6505</v>
      </c>
      <c r="BF1524" t="s">
        <v>8847</v>
      </c>
      <c r="BG1524" t="s">
        <v>8848</v>
      </c>
      <c r="BH1524">
        <v>7</v>
      </c>
      <c r="BJ1524" s="1">
        <v>45931</v>
      </c>
      <c r="BK1524" s="1">
        <v>46295</v>
      </c>
      <c r="BN1524">
        <v>40</v>
      </c>
      <c r="BO1524">
        <v>0</v>
      </c>
      <c r="BP1524">
        <v>8</v>
      </c>
      <c r="BQ1524">
        <v>8</v>
      </c>
      <c r="BR1524">
        <v>8</v>
      </c>
      <c r="BS1524">
        <v>8</v>
      </c>
      <c r="BT1524">
        <v>8</v>
      </c>
      <c r="BU1524">
        <v>0</v>
      </c>
      <c r="BV1524" t="str">
        <f>"8:00 AM"</f>
        <v>8:00 AM</v>
      </c>
      <c r="BW1524" t="str">
        <f>"5:00 PM"</f>
        <v>5:00 PM</v>
      </c>
      <c r="BX1524" t="s">
        <v>133</v>
      </c>
      <c r="BY1524">
        <v>0</v>
      </c>
      <c r="BZ1524">
        <v>12</v>
      </c>
      <c r="CA1524" t="s">
        <v>115</v>
      </c>
      <c r="CC1524" s="2" t="s">
        <v>8849</v>
      </c>
      <c r="CD1524" t="s">
        <v>3273</v>
      </c>
      <c r="CE1524" t="s">
        <v>3274</v>
      </c>
      <c r="CF1524" t="s">
        <v>128</v>
      </c>
      <c r="CG1524" t="s">
        <v>120</v>
      </c>
      <c r="CH1524" s="3">
        <v>96950</v>
      </c>
      <c r="CI1524" s="4">
        <v>13.73</v>
      </c>
      <c r="CJ1524" s="4">
        <v>13.73</v>
      </c>
      <c r="CK1524" s="4">
        <v>20.59</v>
      </c>
      <c r="CL1524" s="4">
        <v>20.59</v>
      </c>
      <c r="CM1524" t="s">
        <v>136</v>
      </c>
      <c r="CN1524" t="s">
        <v>3283</v>
      </c>
      <c r="CO1524" t="s">
        <v>137</v>
      </c>
      <c r="CQ1524" t="s">
        <v>115</v>
      </c>
      <c r="CR1524" t="s">
        <v>138</v>
      </c>
      <c r="CS1524" t="s">
        <v>138</v>
      </c>
      <c r="CT1524" t="s">
        <v>138</v>
      </c>
      <c r="CU1524" t="s">
        <v>139</v>
      </c>
      <c r="CV1524" t="s">
        <v>138</v>
      </c>
      <c r="CW1524" t="s">
        <v>139</v>
      </c>
      <c r="CX1524" t="s">
        <v>6605</v>
      </c>
      <c r="CY1524" s="10">
        <v>16707837461</v>
      </c>
      <c r="CZ1524" t="s">
        <v>620</v>
      </c>
      <c r="DA1524" t="s">
        <v>3284</v>
      </c>
      <c r="DB1524" t="s">
        <v>138</v>
      </c>
      <c r="DC1524" t="s">
        <v>115</v>
      </c>
    </row>
    <row r="1525" spans="1:112" ht="14.45" customHeight="1" x14ac:dyDescent="0.25">
      <c r="A1525" t="s">
        <v>9884</v>
      </c>
      <c r="B1525" t="s">
        <v>142</v>
      </c>
      <c r="C1525" s="1">
        <v>45737</v>
      </c>
      <c r="D1525" s="1">
        <v>45743</v>
      </c>
      <c r="E1525" t="s">
        <v>114</v>
      </c>
      <c r="G1525" t="s">
        <v>115</v>
      </c>
      <c r="H1525" t="s">
        <v>115</v>
      </c>
      <c r="I1525" t="s">
        <v>115</v>
      </c>
      <c r="J1525" t="s">
        <v>3354</v>
      </c>
      <c r="K1525" t="s">
        <v>3355</v>
      </c>
      <c r="L1525" t="s">
        <v>3356</v>
      </c>
      <c r="N1525" t="s">
        <v>128</v>
      </c>
      <c r="O1525" t="s">
        <v>120</v>
      </c>
      <c r="P1525" s="3">
        <v>96950</v>
      </c>
      <c r="Q1525" t="s">
        <v>121</v>
      </c>
      <c r="S1525" s="10">
        <v>16702358570</v>
      </c>
      <c r="U1525" t="s">
        <v>3357</v>
      </c>
      <c r="V1525">
        <v>445250</v>
      </c>
      <c r="W1525" t="s">
        <v>123</v>
      </c>
      <c r="Y1525" t="s">
        <v>3358</v>
      </c>
      <c r="Z1525" t="s">
        <v>3359</v>
      </c>
      <c r="AA1525" t="s">
        <v>149</v>
      </c>
      <c r="AB1525" t="s">
        <v>443</v>
      </c>
      <c r="AC1525" t="s">
        <v>3356</v>
      </c>
      <c r="AD1525" t="s">
        <v>1000</v>
      </c>
      <c r="AE1525" t="s">
        <v>128</v>
      </c>
      <c r="AF1525" t="s">
        <v>120</v>
      </c>
      <c r="AG1525" s="3">
        <v>96950</v>
      </c>
      <c r="AH1525" t="s">
        <v>121</v>
      </c>
      <c r="AJ1525" s="10">
        <v>16702358570</v>
      </c>
      <c r="AL1525" t="s">
        <v>3360</v>
      </c>
      <c r="BD1525" t="str">
        <f>"45-3031.00"</f>
        <v>45-3031.00</v>
      </c>
      <c r="BE1525" t="s">
        <v>480</v>
      </c>
      <c r="BF1525" t="s">
        <v>3361</v>
      </c>
      <c r="BG1525" t="s">
        <v>3362</v>
      </c>
      <c r="BH1525">
        <v>4</v>
      </c>
      <c r="BJ1525" s="1">
        <v>45870</v>
      </c>
      <c r="BK1525" s="1">
        <v>46234</v>
      </c>
      <c r="BN1525">
        <v>35</v>
      </c>
      <c r="BO1525">
        <v>0</v>
      </c>
      <c r="BP1525">
        <v>6</v>
      </c>
      <c r="BQ1525">
        <v>6</v>
      </c>
      <c r="BR1525">
        <v>6</v>
      </c>
      <c r="BS1525">
        <v>6</v>
      </c>
      <c r="BT1525">
        <v>6</v>
      </c>
      <c r="BU1525">
        <v>5</v>
      </c>
      <c r="BV1525" t="str">
        <f>"8:00 AM"</f>
        <v>8:00 AM</v>
      </c>
      <c r="BW1525" t="str">
        <f>"3:00 PM"</f>
        <v>3:00 PM</v>
      </c>
      <c r="BX1525" t="s">
        <v>133</v>
      </c>
      <c r="BY1525">
        <v>0</v>
      </c>
      <c r="BZ1525">
        <v>3</v>
      </c>
      <c r="CA1525" t="s">
        <v>115</v>
      </c>
      <c r="CC1525" t="s">
        <v>9885</v>
      </c>
      <c r="CD1525" t="s">
        <v>9886</v>
      </c>
      <c r="CE1525" t="s">
        <v>1000</v>
      </c>
      <c r="CF1525" t="s">
        <v>128</v>
      </c>
      <c r="CG1525" t="s">
        <v>120</v>
      </c>
      <c r="CH1525" s="3">
        <v>96950</v>
      </c>
      <c r="CI1525" s="4">
        <v>16.53</v>
      </c>
      <c r="CJ1525" s="4">
        <v>16.53</v>
      </c>
      <c r="CK1525" s="4">
        <v>24.79</v>
      </c>
      <c r="CL1525" s="4">
        <v>24.79</v>
      </c>
      <c r="CM1525" t="s">
        <v>136</v>
      </c>
      <c r="CN1525" t="s">
        <v>139</v>
      </c>
      <c r="CO1525" t="s">
        <v>137</v>
      </c>
      <c r="CQ1525" t="s">
        <v>115</v>
      </c>
      <c r="CR1525" t="s">
        <v>138</v>
      </c>
      <c r="CS1525" t="s">
        <v>139</v>
      </c>
      <c r="CT1525" t="s">
        <v>138</v>
      </c>
      <c r="CU1525" t="s">
        <v>139</v>
      </c>
      <c r="CV1525" t="s">
        <v>138</v>
      </c>
      <c r="CW1525" t="s">
        <v>139</v>
      </c>
      <c r="CX1525" t="s">
        <v>2228</v>
      </c>
      <c r="CY1525" s="10">
        <v>16702358570</v>
      </c>
      <c r="CZ1525" t="s">
        <v>3360</v>
      </c>
      <c r="DA1525" t="s">
        <v>139</v>
      </c>
      <c r="DB1525" t="s">
        <v>138</v>
      </c>
      <c r="DC1525" t="s">
        <v>115</v>
      </c>
    </row>
    <row r="1526" spans="1:112" ht="14.45" customHeight="1" x14ac:dyDescent="0.25">
      <c r="A1526" t="s">
        <v>12810</v>
      </c>
      <c r="B1526" t="s">
        <v>142</v>
      </c>
      <c r="C1526" s="1">
        <v>45733</v>
      </c>
      <c r="D1526" s="1">
        <v>45743</v>
      </c>
      <c r="E1526" t="s">
        <v>210</v>
      </c>
      <c r="F1526" s="1">
        <v>45929</v>
      </c>
      <c r="G1526" t="s">
        <v>138</v>
      </c>
      <c r="H1526" t="s">
        <v>138</v>
      </c>
      <c r="I1526" t="s">
        <v>115</v>
      </c>
      <c r="J1526" t="s">
        <v>10322</v>
      </c>
      <c r="K1526" t="s">
        <v>10323</v>
      </c>
      <c r="L1526" t="s">
        <v>12811</v>
      </c>
      <c r="N1526" t="s">
        <v>128</v>
      </c>
      <c r="O1526" t="s">
        <v>120</v>
      </c>
      <c r="P1526" s="3">
        <v>96950</v>
      </c>
      <c r="Q1526" t="s">
        <v>121</v>
      </c>
      <c r="S1526" s="10">
        <v>16702871186</v>
      </c>
      <c r="U1526" t="s">
        <v>10325</v>
      </c>
      <c r="V1526">
        <v>5616</v>
      </c>
      <c r="W1526" t="s">
        <v>123</v>
      </c>
      <c r="Y1526" t="s">
        <v>10326</v>
      </c>
      <c r="Z1526" t="s">
        <v>10327</v>
      </c>
      <c r="AB1526" t="s">
        <v>448</v>
      </c>
      <c r="AC1526" t="s">
        <v>10324</v>
      </c>
      <c r="AE1526" t="s">
        <v>128</v>
      </c>
      <c r="AF1526" t="s">
        <v>120</v>
      </c>
      <c r="AG1526" s="3">
        <v>96950</v>
      </c>
      <c r="AH1526" t="s">
        <v>121</v>
      </c>
      <c r="AJ1526" s="10">
        <v>16702871186</v>
      </c>
      <c r="AL1526" t="s">
        <v>10328</v>
      </c>
      <c r="BD1526" t="str">
        <f>"27-3091.00"</f>
        <v>27-3091.00</v>
      </c>
      <c r="BE1526" t="s">
        <v>4676</v>
      </c>
      <c r="BF1526" t="s">
        <v>10329</v>
      </c>
      <c r="BG1526" t="s">
        <v>10330</v>
      </c>
      <c r="BH1526">
        <v>1</v>
      </c>
      <c r="BJ1526" s="1">
        <v>45931</v>
      </c>
      <c r="BK1526" s="1">
        <v>47026</v>
      </c>
      <c r="BN1526">
        <v>35</v>
      </c>
      <c r="BO1526">
        <v>5</v>
      </c>
      <c r="BP1526">
        <v>5</v>
      </c>
      <c r="BQ1526">
        <v>5</v>
      </c>
      <c r="BR1526">
        <v>5</v>
      </c>
      <c r="BS1526">
        <v>5</v>
      </c>
      <c r="BT1526">
        <v>5</v>
      </c>
      <c r="BU1526">
        <v>5</v>
      </c>
      <c r="BV1526" t="str">
        <f>"11:00 PM"</f>
        <v>11:00 PM</v>
      </c>
      <c r="BW1526" t="str">
        <f>"4:00 AM"</f>
        <v>4:00 AM</v>
      </c>
      <c r="BX1526" t="s">
        <v>240</v>
      </c>
      <c r="BY1526">
        <v>0</v>
      </c>
      <c r="BZ1526">
        <v>24</v>
      </c>
      <c r="CA1526" t="s">
        <v>115</v>
      </c>
      <c r="CC1526" t="s">
        <v>10331</v>
      </c>
      <c r="CD1526" t="s">
        <v>128</v>
      </c>
      <c r="CF1526" t="s">
        <v>128</v>
      </c>
      <c r="CG1526" t="s">
        <v>120</v>
      </c>
      <c r="CH1526" s="3">
        <v>96950</v>
      </c>
      <c r="CI1526" s="4">
        <v>19.309999999999999</v>
      </c>
      <c r="CJ1526" s="4">
        <v>19.309999999999999</v>
      </c>
      <c r="CK1526" s="4">
        <v>28.97</v>
      </c>
      <c r="CL1526" s="4">
        <v>28.97</v>
      </c>
      <c r="CM1526" t="s">
        <v>136</v>
      </c>
      <c r="CO1526" t="s">
        <v>137</v>
      </c>
      <c r="CQ1526" t="s">
        <v>115</v>
      </c>
      <c r="CR1526" t="s">
        <v>138</v>
      </c>
      <c r="CS1526" t="s">
        <v>139</v>
      </c>
      <c r="CT1526" t="s">
        <v>139</v>
      </c>
      <c r="CU1526" t="s">
        <v>139</v>
      </c>
      <c r="CV1526" t="s">
        <v>139</v>
      </c>
      <c r="CW1526" t="s">
        <v>139</v>
      </c>
      <c r="CX1526" t="s">
        <v>12812</v>
      </c>
      <c r="CY1526" s="10">
        <v>16702871186</v>
      </c>
      <c r="CZ1526" t="s">
        <v>10328</v>
      </c>
      <c r="DA1526" t="s">
        <v>139</v>
      </c>
      <c r="DB1526" t="s">
        <v>138</v>
      </c>
      <c r="DC1526" t="s">
        <v>115</v>
      </c>
    </row>
    <row r="1527" spans="1:112" ht="14.45" customHeight="1" x14ac:dyDescent="0.25">
      <c r="A1527" t="s">
        <v>13169</v>
      </c>
      <c r="B1527" t="s">
        <v>142</v>
      </c>
      <c r="C1527" s="1">
        <v>45731</v>
      </c>
      <c r="D1527" s="1">
        <v>45743</v>
      </c>
      <c r="E1527" t="s">
        <v>210</v>
      </c>
      <c r="F1527" s="1">
        <v>45929</v>
      </c>
      <c r="G1527" t="s">
        <v>138</v>
      </c>
      <c r="H1527" t="s">
        <v>115</v>
      </c>
      <c r="I1527" t="s">
        <v>115</v>
      </c>
      <c r="J1527" t="s">
        <v>453</v>
      </c>
      <c r="K1527" t="s">
        <v>8149</v>
      </c>
      <c r="L1527" t="s">
        <v>8150</v>
      </c>
      <c r="M1527" t="s">
        <v>456</v>
      </c>
      <c r="N1527" t="s">
        <v>145</v>
      </c>
      <c r="O1527" t="s">
        <v>120</v>
      </c>
      <c r="P1527" s="3">
        <v>96951</v>
      </c>
      <c r="Q1527" t="s">
        <v>121</v>
      </c>
      <c r="S1527" s="10">
        <v>16705320363</v>
      </c>
      <c r="U1527" t="s">
        <v>457</v>
      </c>
      <c r="V1527">
        <v>111211</v>
      </c>
      <c r="W1527" t="s">
        <v>123</v>
      </c>
      <c r="Y1527" t="s">
        <v>458</v>
      </c>
      <c r="Z1527" t="s">
        <v>459</v>
      </c>
      <c r="AA1527" t="s">
        <v>460</v>
      </c>
      <c r="AB1527" t="s">
        <v>277</v>
      </c>
      <c r="AC1527" t="s">
        <v>8150</v>
      </c>
      <c r="AD1527" t="s">
        <v>456</v>
      </c>
      <c r="AE1527" t="s">
        <v>145</v>
      </c>
      <c r="AF1527" t="s">
        <v>120</v>
      </c>
      <c r="AG1527" s="3">
        <v>96951</v>
      </c>
      <c r="AH1527" t="s">
        <v>121</v>
      </c>
      <c r="AJ1527" s="10">
        <v>16705320363</v>
      </c>
      <c r="AL1527" t="s">
        <v>461</v>
      </c>
      <c r="BD1527" t="str">
        <f>"45-2092.00"</f>
        <v>45-2092.00</v>
      </c>
      <c r="BE1527" t="s">
        <v>1875</v>
      </c>
      <c r="BF1527" t="s">
        <v>8151</v>
      </c>
      <c r="BG1527" t="s">
        <v>8152</v>
      </c>
      <c r="BH1527">
        <v>1</v>
      </c>
      <c r="BJ1527" s="1">
        <v>45931</v>
      </c>
      <c r="BK1527" s="1">
        <v>47026</v>
      </c>
      <c r="BN1527">
        <v>35</v>
      </c>
      <c r="BO1527">
        <v>0</v>
      </c>
      <c r="BP1527">
        <v>7</v>
      </c>
      <c r="BQ1527">
        <v>7</v>
      </c>
      <c r="BR1527">
        <v>7</v>
      </c>
      <c r="BS1527">
        <v>7</v>
      </c>
      <c r="BT1527">
        <v>7</v>
      </c>
      <c r="BU1527">
        <v>0</v>
      </c>
      <c r="BV1527" t="str">
        <f>"8:00 AM"</f>
        <v>8:00 AM</v>
      </c>
      <c r="BW1527" t="str">
        <f>"4:00 PM"</f>
        <v>4:00 PM</v>
      </c>
      <c r="BX1527" t="s">
        <v>240</v>
      </c>
      <c r="BY1527">
        <v>0</v>
      </c>
      <c r="BZ1527">
        <v>3</v>
      </c>
      <c r="CA1527" t="s">
        <v>115</v>
      </c>
      <c r="CC1527" s="2" t="s">
        <v>8153</v>
      </c>
      <c r="CD1527" t="s">
        <v>8150</v>
      </c>
      <c r="CE1527" t="s">
        <v>456</v>
      </c>
      <c r="CF1527" t="s">
        <v>145</v>
      </c>
      <c r="CG1527" t="s">
        <v>120</v>
      </c>
      <c r="CH1527" s="3">
        <v>96951</v>
      </c>
      <c r="CI1527" s="4">
        <v>11.95</v>
      </c>
      <c r="CJ1527" s="4">
        <v>11.95</v>
      </c>
      <c r="CK1527" s="4">
        <v>17.93</v>
      </c>
      <c r="CL1527" s="4">
        <v>17.93</v>
      </c>
      <c r="CM1527" t="s">
        <v>136</v>
      </c>
      <c r="CN1527" t="s">
        <v>139</v>
      </c>
      <c r="CO1527" t="s">
        <v>137</v>
      </c>
      <c r="CQ1527" t="s">
        <v>115</v>
      </c>
      <c r="CR1527" t="s">
        <v>138</v>
      </c>
      <c r="CS1527" t="s">
        <v>139</v>
      </c>
      <c r="CT1527" t="s">
        <v>138</v>
      </c>
      <c r="CU1527" t="s">
        <v>139</v>
      </c>
      <c r="CV1527" t="s">
        <v>138</v>
      </c>
      <c r="CW1527" t="s">
        <v>139</v>
      </c>
      <c r="CX1527" t="s">
        <v>13170</v>
      </c>
      <c r="CY1527" s="10">
        <v>1670532036</v>
      </c>
      <c r="CZ1527" t="s">
        <v>461</v>
      </c>
      <c r="DA1527" t="s">
        <v>468</v>
      </c>
      <c r="DB1527" t="s">
        <v>138</v>
      </c>
      <c r="DC1527" t="s">
        <v>115</v>
      </c>
    </row>
    <row r="1528" spans="1:112" ht="14.45" customHeight="1" x14ac:dyDescent="0.25">
      <c r="A1528" t="s">
        <v>13449</v>
      </c>
      <c r="B1528" t="s">
        <v>142</v>
      </c>
      <c r="C1528" s="1">
        <v>45736</v>
      </c>
      <c r="D1528" s="1">
        <v>45743</v>
      </c>
      <c r="E1528" t="s">
        <v>210</v>
      </c>
      <c r="F1528" s="1">
        <v>45929</v>
      </c>
      <c r="G1528" t="s">
        <v>115</v>
      </c>
      <c r="H1528" t="s">
        <v>115</v>
      </c>
      <c r="I1528" t="s">
        <v>115</v>
      </c>
      <c r="J1528" t="s">
        <v>2627</v>
      </c>
      <c r="K1528" t="s">
        <v>2628</v>
      </c>
      <c r="L1528" t="s">
        <v>1897</v>
      </c>
      <c r="N1528" t="s">
        <v>128</v>
      </c>
      <c r="O1528" t="s">
        <v>120</v>
      </c>
      <c r="P1528" s="3">
        <v>96950</v>
      </c>
      <c r="Q1528" t="s">
        <v>121</v>
      </c>
      <c r="S1528" s="10">
        <v>16702331180</v>
      </c>
      <c r="U1528" t="s">
        <v>2629</v>
      </c>
      <c r="V1528">
        <v>722511</v>
      </c>
      <c r="W1528" t="s">
        <v>123</v>
      </c>
      <c r="Y1528" t="s">
        <v>1097</v>
      </c>
      <c r="Z1528" t="s">
        <v>1881</v>
      </c>
      <c r="AB1528" t="s">
        <v>448</v>
      </c>
      <c r="AC1528" t="s">
        <v>1897</v>
      </c>
      <c r="AE1528" t="s">
        <v>128</v>
      </c>
      <c r="AF1528" t="s">
        <v>120</v>
      </c>
      <c r="AG1528" s="3">
        <v>96950</v>
      </c>
      <c r="AH1528" t="s">
        <v>121</v>
      </c>
      <c r="AJ1528" s="10">
        <v>16702862420</v>
      </c>
      <c r="AL1528" t="s">
        <v>2630</v>
      </c>
      <c r="BD1528" t="str">
        <f>"35-2014.00"</f>
        <v>35-2014.00</v>
      </c>
      <c r="BE1528" t="s">
        <v>221</v>
      </c>
      <c r="BF1528" t="s">
        <v>2631</v>
      </c>
      <c r="BG1528" t="s">
        <v>223</v>
      </c>
      <c r="BH1528">
        <v>2</v>
      </c>
      <c r="BJ1528" s="1">
        <v>45931</v>
      </c>
      <c r="BK1528" s="1">
        <v>46295</v>
      </c>
      <c r="BN1528">
        <v>35</v>
      </c>
      <c r="BO1528">
        <v>7</v>
      </c>
      <c r="BP1528">
        <v>7</v>
      </c>
      <c r="BQ1528">
        <v>7</v>
      </c>
      <c r="BR1528">
        <v>0</v>
      </c>
      <c r="BS1528">
        <v>0</v>
      </c>
      <c r="BT1528">
        <v>7</v>
      </c>
      <c r="BU1528">
        <v>7</v>
      </c>
      <c r="BV1528" t="str">
        <f>"10:00 AM"</f>
        <v>10:00 AM</v>
      </c>
      <c r="BW1528" t="str">
        <f>"9:00 PM"</f>
        <v>9:00 PM</v>
      </c>
      <c r="BX1528" t="s">
        <v>240</v>
      </c>
      <c r="BY1528">
        <v>0</v>
      </c>
      <c r="BZ1528">
        <v>12</v>
      </c>
      <c r="CA1528" t="s">
        <v>115</v>
      </c>
      <c r="CC1528" t="s">
        <v>2632</v>
      </c>
      <c r="CD1528" t="s">
        <v>2633</v>
      </c>
      <c r="CF1528" t="s">
        <v>119</v>
      </c>
      <c r="CG1528" t="s">
        <v>120</v>
      </c>
      <c r="CH1528" s="3">
        <v>96950</v>
      </c>
      <c r="CI1528" s="4">
        <v>8.83</v>
      </c>
      <c r="CJ1528" s="4">
        <v>8.83</v>
      </c>
      <c r="CK1528" s="4">
        <v>13.25</v>
      </c>
      <c r="CL1528" s="4">
        <v>13.25</v>
      </c>
      <c r="CM1528" t="s">
        <v>136</v>
      </c>
      <c r="CO1528" t="s">
        <v>173</v>
      </c>
      <c r="CQ1528" t="s">
        <v>115</v>
      </c>
      <c r="CR1528" t="s">
        <v>138</v>
      </c>
      <c r="CS1528" t="s">
        <v>139</v>
      </c>
      <c r="CT1528" t="s">
        <v>138</v>
      </c>
      <c r="CU1528" t="s">
        <v>139</v>
      </c>
      <c r="CV1528" t="s">
        <v>138</v>
      </c>
      <c r="CW1528" t="s">
        <v>139</v>
      </c>
      <c r="CX1528" t="s">
        <v>9620</v>
      </c>
      <c r="CY1528" s="10">
        <v>16702331180</v>
      </c>
      <c r="CZ1528" t="s">
        <v>2630</v>
      </c>
      <c r="DA1528" t="s">
        <v>139</v>
      </c>
      <c r="DB1528" t="s">
        <v>138</v>
      </c>
      <c r="DC1528" t="s">
        <v>115</v>
      </c>
    </row>
    <row r="1529" spans="1:112" ht="14.45" customHeight="1" x14ac:dyDescent="0.25">
      <c r="A1529" t="s">
        <v>13918</v>
      </c>
      <c r="B1529" t="s">
        <v>142</v>
      </c>
      <c r="C1529" s="1">
        <v>45731</v>
      </c>
      <c r="D1529" s="1">
        <v>45743</v>
      </c>
      <c r="E1529" t="s">
        <v>210</v>
      </c>
      <c r="F1529" s="1">
        <v>45929</v>
      </c>
      <c r="G1529" t="s">
        <v>115</v>
      </c>
      <c r="H1529" t="s">
        <v>138</v>
      </c>
      <c r="I1529" t="s">
        <v>115</v>
      </c>
      <c r="J1529" t="s">
        <v>8844</v>
      </c>
      <c r="K1529" t="s">
        <v>8845</v>
      </c>
      <c r="L1529" t="s">
        <v>3273</v>
      </c>
      <c r="M1529" t="s">
        <v>3274</v>
      </c>
      <c r="N1529" t="s">
        <v>128</v>
      </c>
      <c r="O1529" t="s">
        <v>120</v>
      </c>
      <c r="P1529" s="3">
        <v>96950</v>
      </c>
      <c r="Q1529" t="s">
        <v>121</v>
      </c>
      <c r="S1529" s="10">
        <v>16702349011</v>
      </c>
      <c r="U1529" t="s">
        <v>8846</v>
      </c>
      <c r="V1529">
        <v>236116</v>
      </c>
      <c r="W1529" t="s">
        <v>123</v>
      </c>
      <c r="Y1529" t="s">
        <v>3276</v>
      </c>
      <c r="Z1529" t="s">
        <v>2808</v>
      </c>
      <c r="AA1529" t="s">
        <v>874</v>
      </c>
      <c r="AB1529" t="s">
        <v>126</v>
      </c>
      <c r="AC1529" t="s">
        <v>3273</v>
      </c>
      <c r="AD1529" t="s">
        <v>3274</v>
      </c>
      <c r="AE1529" t="s">
        <v>128</v>
      </c>
      <c r="AF1529" t="s">
        <v>120</v>
      </c>
      <c r="AG1529" s="3">
        <v>96950</v>
      </c>
      <c r="AH1529" t="s">
        <v>121</v>
      </c>
      <c r="AJ1529" s="10">
        <v>16702349011</v>
      </c>
      <c r="AL1529" t="s">
        <v>3278</v>
      </c>
      <c r="BD1529" t="str">
        <f>"49-9071.00"</f>
        <v>49-9071.00</v>
      </c>
      <c r="BE1529" t="s">
        <v>169</v>
      </c>
      <c r="BF1529" t="s">
        <v>11858</v>
      </c>
      <c r="BG1529" t="s">
        <v>11434</v>
      </c>
      <c r="BH1529">
        <v>8</v>
      </c>
      <c r="BJ1529" s="1">
        <v>45931</v>
      </c>
      <c r="BK1529" s="1">
        <v>46295</v>
      </c>
      <c r="BN1529">
        <v>40</v>
      </c>
      <c r="BO1529">
        <v>0</v>
      </c>
      <c r="BP1529">
        <v>8</v>
      </c>
      <c r="BQ1529">
        <v>8</v>
      </c>
      <c r="BR1529">
        <v>8</v>
      </c>
      <c r="BS1529">
        <v>8</v>
      </c>
      <c r="BT1529">
        <v>8</v>
      </c>
      <c r="BU1529">
        <v>0</v>
      </c>
      <c r="BV1529" t="str">
        <f t="shared" ref="BV1529:BV1537" si="29">"8:00 AM"</f>
        <v>8:00 AM</v>
      </c>
      <c r="BW1529" t="str">
        <f>"5:00 PM"</f>
        <v>5:00 PM</v>
      </c>
      <c r="BX1529" t="s">
        <v>240</v>
      </c>
      <c r="BY1529">
        <v>0</v>
      </c>
      <c r="BZ1529">
        <v>12</v>
      </c>
      <c r="CA1529" t="s">
        <v>115</v>
      </c>
      <c r="CC1529" s="2" t="s">
        <v>13799</v>
      </c>
      <c r="CD1529" t="s">
        <v>3273</v>
      </c>
      <c r="CE1529" t="s">
        <v>3274</v>
      </c>
      <c r="CF1529" t="s">
        <v>128</v>
      </c>
      <c r="CG1529" t="s">
        <v>120</v>
      </c>
      <c r="CH1529" s="3">
        <v>96950</v>
      </c>
      <c r="CI1529" s="4">
        <v>9.75</v>
      </c>
      <c r="CJ1529" s="4">
        <v>9.75</v>
      </c>
      <c r="CK1529" s="4">
        <v>14.62</v>
      </c>
      <c r="CL1529" s="4">
        <v>14.62</v>
      </c>
      <c r="CM1529" t="s">
        <v>136</v>
      </c>
      <c r="CN1529" t="s">
        <v>624</v>
      </c>
      <c r="CO1529" t="s">
        <v>137</v>
      </c>
      <c r="CQ1529" t="s">
        <v>115</v>
      </c>
      <c r="CR1529" t="s">
        <v>138</v>
      </c>
      <c r="CS1529" t="s">
        <v>138</v>
      </c>
      <c r="CT1529" t="s">
        <v>138</v>
      </c>
      <c r="CU1529" t="s">
        <v>139</v>
      </c>
      <c r="CV1529" t="s">
        <v>138</v>
      </c>
      <c r="CW1529" t="s">
        <v>139</v>
      </c>
      <c r="CX1529" t="s">
        <v>6605</v>
      </c>
      <c r="CY1529" s="10">
        <v>16707837461</v>
      </c>
      <c r="CZ1529" t="s">
        <v>620</v>
      </c>
      <c r="DA1529" t="s">
        <v>3284</v>
      </c>
      <c r="DB1529" t="s">
        <v>138</v>
      </c>
      <c r="DC1529" t="s">
        <v>115</v>
      </c>
    </row>
    <row r="1530" spans="1:112" ht="14.45" customHeight="1" x14ac:dyDescent="0.25">
      <c r="A1530" t="s">
        <v>5099</v>
      </c>
      <c r="B1530" t="s">
        <v>142</v>
      </c>
      <c r="C1530" s="1">
        <v>45737</v>
      </c>
      <c r="D1530" s="1">
        <v>45744</v>
      </c>
      <c r="E1530" t="s">
        <v>114</v>
      </c>
      <c r="G1530" t="s">
        <v>138</v>
      </c>
      <c r="H1530" t="s">
        <v>115</v>
      </c>
      <c r="I1530" t="s">
        <v>115</v>
      </c>
      <c r="J1530" t="s">
        <v>143</v>
      </c>
      <c r="L1530" t="s">
        <v>144</v>
      </c>
      <c r="N1530" t="s">
        <v>145</v>
      </c>
      <c r="O1530" t="s">
        <v>120</v>
      </c>
      <c r="P1530" s="3">
        <v>96951</v>
      </c>
      <c r="Q1530" t="s">
        <v>121</v>
      </c>
      <c r="R1530" t="s">
        <v>120</v>
      </c>
      <c r="S1530" s="10">
        <v>16705320350</v>
      </c>
      <c r="U1530" t="s">
        <v>146</v>
      </c>
      <c r="V1530">
        <v>31199</v>
      </c>
      <c r="W1530" t="s">
        <v>123</v>
      </c>
      <c r="Y1530" t="s">
        <v>147</v>
      </c>
      <c r="Z1530" t="s">
        <v>148</v>
      </c>
      <c r="AA1530" t="s">
        <v>149</v>
      </c>
      <c r="AB1530" t="s">
        <v>126</v>
      </c>
      <c r="AC1530" t="s">
        <v>144</v>
      </c>
      <c r="AE1530" t="s">
        <v>145</v>
      </c>
      <c r="AF1530" t="s">
        <v>120</v>
      </c>
      <c r="AG1530" s="3">
        <v>96951</v>
      </c>
      <c r="AH1530" t="s">
        <v>121</v>
      </c>
      <c r="AJ1530" s="10">
        <v>16705320350</v>
      </c>
      <c r="AL1530" t="s">
        <v>150</v>
      </c>
      <c r="BD1530" t="str">
        <f>"51-3092.00"</f>
        <v>51-3092.00</v>
      </c>
      <c r="BE1530" t="s">
        <v>3236</v>
      </c>
      <c r="BF1530" t="s">
        <v>3237</v>
      </c>
      <c r="BG1530" t="s">
        <v>3238</v>
      </c>
      <c r="BH1530">
        <v>1</v>
      </c>
      <c r="BJ1530" s="1">
        <v>45931</v>
      </c>
      <c r="BK1530" s="1">
        <v>47026</v>
      </c>
      <c r="BN1530">
        <v>40</v>
      </c>
      <c r="BO1530">
        <v>0</v>
      </c>
      <c r="BP1530">
        <v>7</v>
      </c>
      <c r="BQ1530">
        <v>7</v>
      </c>
      <c r="BR1530">
        <v>7</v>
      </c>
      <c r="BS1530">
        <v>7</v>
      </c>
      <c r="BT1530">
        <v>7</v>
      </c>
      <c r="BU1530">
        <v>5</v>
      </c>
      <c r="BV1530" t="str">
        <f t="shared" si="29"/>
        <v>8:00 AM</v>
      </c>
      <c r="BW1530" t="str">
        <f>"4:00 PM"</f>
        <v>4:00 PM</v>
      </c>
      <c r="BX1530" t="s">
        <v>133</v>
      </c>
      <c r="BY1530">
        <v>0</v>
      </c>
      <c r="BZ1530">
        <v>12</v>
      </c>
      <c r="CA1530" t="s">
        <v>115</v>
      </c>
      <c r="CC1530" t="s">
        <v>3239</v>
      </c>
      <c r="CD1530" t="s">
        <v>155</v>
      </c>
      <c r="CF1530" t="s">
        <v>145</v>
      </c>
      <c r="CG1530" t="s">
        <v>120</v>
      </c>
      <c r="CH1530" s="3">
        <v>96951</v>
      </c>
      <c r="CI1530" s="4">
        <v>8.6300000000000008</v>
      </c>
      <c r="CJ1530" s="4">
        <v>8.6300000000000008</v>
      </c>
      <c r="CK1530" s="4">
        <v>12.95</v>
      </c>
      <c r="CL1530" s="4">
        <v>12.95</v>
      </c>
      <c r="CM1530" t="s">
        <v>136</v>
      </c>
      <c r="CN1530" t="s">
        <v>139</v>
      </c>
      <c r="CO1530" t="s">
        <v>137</v>
      </c>
      <c r="CQ1530" t="s">
        <v>115</v>
      </c>
      <c r="CR1530" t="s">
        <v>138</v>
      </c>
      <c r="CS1530" t="s">
        <v>138</v>
      </c>
      <c r="CT1530" t="s">
        <v>138</v>
      </c>
      <c r="CU1530" t="s">
        <v>139</v>
      </c>
      <c r="CV1530" t="s">
        <v>138</v>
      </c>
      <c r="CW1530" t="s">
        <v>139</v>
      </c>
      <c r="CX1530" t="s">
        <v>2545</v>
      </c>
      <c r="CY1530" s="10">
        <v>16705320350</v>
      </c>
      <c r="CZ1530" t="s">
        <v>150</v>
      </c>
      <c r="DA1530" t="s">
        <v>139</v>
      </c>
      <c r="DB1530" t="s">
        <v>138</v>
      </c>
      <c r="DC1530" t="s">
        <v>115</v>
      </c>
    </row>
    <row r="1531" spans="1:112" ht="14.45" customHeight="1" x14ac:dyDescent="0.25">
      <c r="A1531" t="s">
        <v>5100</v>
      </c>
      <c r="B1531" t="s">
        <v>142</v>
      </c>
      <c r="C1531" s="1">
        <v>45737</v>
      </c>
      <c r="D1531" s="1">
        <v>45744</v>
      </c>
      <c r="E1531" t="s">
        <v>114</v>
      </c>
      <c r="G1531" t="s">
        <v>138</v>
      </c>
      <c r="H1531" t="s">
        <v>115</v>
      </c>
      <c r="I1531" t="s">
        <v>115</v>
      </c>
      <c r="J1531" t="s">
        <v>143</v>
      </c>
      <c r="L1531" t="s">
        <v>144</v>
      </c>
      <c r="N1531" t="s">
        <v>145</v>
      </c>
      <c r="O1531" t="s">
        <v>120</v>
      </c>
      <c r="P1531" s="3">
        <v>96951</v>
      </c>
      <c r="Q1531" t="s">
        <v>121</v>
      </c>
      <c r="S1531" s="10">
        <v>16705320350</v>
      </c>
      <c r="U1531" t="s">
        <v>146</v>
      </c>
      <c r="V1531">
        <v>445110</v>
      </c>
      <c r="W1531" t="s">
        <v>123</v>
      </c>
      <c r="Y1531" t="s">
        <v>147</v>
      </c>
      <c r="Z1531" t="s">
        <v>148</v>
      </c>
      <c r="AA1531" t="s">
        <v>149</v>
      </c>
      <c r="AB1531" t="s">
        <v>126</v>
      </c>
      <c r="AC1531" t="s">
        <v>144</v>
      </c>
      <c r="AE1531" t="s">
        <v>145</v>
      </c>
      <c r="AF1531" t="s">
        <v>120</v>
      </c>
      <c r="AG1531" s="3">
        <v>96951</v>
      </c>
      <c r="AH1531" t="s">
        <v>121</v>
      </c>
      <c r="AJ1531" s="10">
        <v>16705320350</v>
      </c>
      <c r="AL1531" t="s">
        <v>150</v>
      </c>
      <c r="BD1531" t="str">
        <f>"49-9021.00"</f>
        <v>49-9021.00</v>
      </c>
      <c r="BE1531" t="s">
        <v>203</v>
      </c>
      <c r="BF1531" t="s">
        <v>5101</v>
      </c>
      <c r="BG1531" t="s">
        <v>5102</v>
      </c>
      <c r="BH1531">
        <v>1</v>
      </c>
      <c r="BJ1531" s="1">
        <v>45931</v>
      </c>
      <c r="BK1531" s="1">
        <v>47026</v>
      </c>
      <c r="BN1531">
        <v>40</v>
      </c>
      <c r="BO1531">
        <v>0</v>
      </c>
      <c r="BP1531">
        <v>7</v>
      </c>
      <c r="BQ1531">
        <v>7</v>
      </c>
      <c r="BR1531">
        <v>7</v>
      </c>
      <c r="BS1531">
        <v>7</v>
      </c>
      <c r="BT1531">
        <v>7</v>
      </c>
      <c r="BU1531">
        <v>5</v>
      </c>
      <c r="BV1531" t="str">
        <f t="shared" si="29"/>
        <v>8:00 AM</v>
      </c>
      <c r="BW1531" t="str">
        <f>"4:00 PM"</f>
        <v>4:00 PM</v>
      </c>
      <c r="BX1531" t="s">
        <v>133</v>
      </c>
      <c r="BY1531">
        <v>0</v>
      </c>
      <c r="BZ1531">
        <v>12</v>
      </c>
      <c r="CA1531" t="s">
        <v>115</v>
      </c>
      <c r="CC1531" t="s">
        <v>5103</v>
      </c>
      <c r="CD1531" t="s">
        <v>155</v>
      </c>
      <c r="CF1531" t="s">
        <v>145</v>
      </c>
      <c r="CG1531" t="s">
        <v>120</v>
      </c>
      <c r="CH1531" s="3">
        <v>96951</v>
      </c>
      <c r="CI1531" s="4">
        <v>10.74</v>
      </c>
      <c r="CJ1531" s="4">
        <v>10.74</v>
      </c>
      <c r="CK1531" s="4">
        <v>16.11</v>
      </c>
      <c r="CL1531" s="4">
        <v>16.11</v>
      </c>
      <c r="CM1531" t="s">
        <v>136</v>
      </c>
      <c r="CN1531" t="s">
        <v>139</v>
      </c>
      <c r="CO1531" t="s">
        <v>137</v>
      </c>
      <c r="CQ1531" t="s">
        <v>115</v>
      </c>
      <c r="CR1531" t="s">
        <v>138</v>
      </c>
      <c r="CS1531" t="s">
        <v>138</v>
      </c>
      <c r="CT1531" t="s">
        <v>138</v>
      </c>
      <c r="CU1531" t="s">
        <v>139</v>
      </c>
      <c r="CV1531" t="s">
        <v>138</v>
      </c>
      <c r="CW1531" t="s">
        <v>139</v>
      </c>
      <c r="CX1531" t="s">
        <v>156</v>
      </c>
      <c r="CY1531" s="10">
        <v>16705320350</v>
      </c>
      <c r="CZ1531" t="s">
        <v>150</v>
      </c>
      <c r="DA1531" t="s">
        <v>139</v>
      </c>
      <c r="DB1531" t="s">
        <v>138</v>
      </c>
      <c r="DC1531" t="s">
        <v>115</v>
      </c>
    </row>
    <row r="1532" spans="1:112" ht="14.45" customHeight="1" x14ac:dyDescent="0.25">
      <c r="A1532" t="s">
        <v>5122</v>
      </c>
      <c r="B1532" t="s">
        <v>142</v>
      </c>
      <c r="C1532" s="1">
        <v>45737</v>
      </c>
      <c r="D1532" s="1">
        <v>45744</v>
      </c>
      <c r="E1532" t="s">
        <v>114</v>
      </c>
      <c r="G1532" t="s">
        <v>115</v>
      </c>
      <c r="H1532" t="s">
        <v>115</v>
      </c>
      <c r="I1532" t="s">
        <v>115</v>
      </c>
      <c r="J1532" t="s">
        <v>143</v>
      </c>
      <c r="L1532" t="s">
        <v>144</v>
      </c>
      <c r="N1532" t="s">
        <v>145</v>
      </c>
      <c r="O1532" t="s">
        <v>120</v>
      </c>
      <c r="P1532" s="3">
        <v>96951</v>
      </c>
      <c r="Q1532" t="s">
        <v>121</v>
      </c>
      <c r="R1532" t="s">
        <v>120</v>
      </c>
      <c r="S1532" s="10">
        <v>16705320350</v>
      </c>
      <c r="U1532" t="s">
        <v>146</v>
      </c>
      <c r="V1532">
        <v>445110</v>
      </c>
      <c r="W1532" t="s">
        <v>123</v>
      </c>
      <c r="Y1532" t="s">
        <v>147</v>
      </c>
      <c r="Z1532" t="s">
        <v>148</v>
      </c>
      <c r="AA1532" t="s">
        <v>149</v>
      </c>
      <c r="AB1532" t="s">
        <v>126</v>
      </c>
      <c r="AC1532" t="s">
        <v>144</v>
      </c>
      <c r="AE1532" t="s">
        <v>145</v>
      </c>
      <c r="AF1532" t="s">
        <v>120</v>
      </c>
      <c r="AG1532" s="3">
        <v>96951</v>
      </c>
      <c r="AH1532" t="s">
        <v>121</v>
      </c>
      <c r="AJ1532" s="10">
        <v>16705320350</v>
      </c>
      <c r="AL1532" t="s">
        <v>150</v>
      </c>
      <c r="BD1532" t="str">
        <f>"53-7065.00"</f>
        <v>53-7065.00</v>
      </c>
      <c r="BE1532" t="s">
        <v>519</v>
      </c>
      <c r="BF1532" t="s">
        <v>5123</v>
      </c>
      <c r="BG1532" t="s">
        <v>1540</v>
      </c>
      <c r="BH1532">
        <v>2</v>
      </c>
      <c r="BJ1532" s="1">
        <v>45931</v>
      </c>
      <c r="BK1532" s="1">
        <v>46295</v>
      </c>
      <c r="BN1532">
        <v>40</v>
      </c>
      <c r="BO1532">
        <v>0</v>
      </c>
      <c r="BP1532">
        <v>7</v>
      </c>
      <c r="BQ1532">
        <v>7</v>
      </c>
      <c r="BR1532">
        <v>7</v>
      </c>
      <c r="BS1532">
        <v>7</v>
      </c>
      <c r="BT1532">
        <v>7</v>
      </c>
      <c r="BU1532">
        <v>5</v>
      </c>
      <c r="BV1532" t="str">
        <f t="shared" si="29"/>
        <v>8:00 AM</v>
      </c>
      <c r="BW1532" t="str">
        <f>"4:00 PM"</f>
        <v>4:00 PM</v>
      </c>
      <c r="BX1532" t="s">
        <v>133</v>
      </c>
      <c r="BY1532">
        <v>0</v>
      </c>
      <c r="BZ1532">
        <v>12</v>
      </c>
      <c r="CA1532" t="s">
        <v>115</v>
      </c>
      <c r="CC1532" s="2" t="s">
        <v>5124</v>
      </c>
      <c r="CD1532" t="s">
        <v>155</v>
      </c>
      <c r="CF1532" t="s">
        <v>145</v>
      </c>
      <c r="CG1532" t="s">
        <v>120</v>
      </c>
      <c r="CH1532" s="3">
        <v>96951</v>
      </c>
      <c r="CI1532" s="4">
        <v>8.86</v>
      </c>
      <c r="CJ1532" s="4">
        <v>8.86</v>
      </c>
      <c r="CK1532" s="4">
        <v>17.72</v>
      </c>
      <c r="CL1532" s="4">
        <v>17.72</v>
      </c>
      <c r="CM1532" t="s">
        <v>136</v>
      </c>
      <c r="CN1532" t="s">
        <v>139</v>
      </c>
      <c r="CO1532" t="s">
        <v>137</v>
      </c>
      <c r="CQ1532" t="s">
        <v>115</v>
      </c>
      <c r="CR1532" t="s">
        <v>138</v>
      </c>
      <c r="CS1532" t="s">
        <v>138</v>
      </c>
      <c r="CT1532" t="s">
        <v>138</v>
      </c>
      <c r="CU1532" t="s">
        <v>139</v>
      </c>
      <c r="CV1532" t="s">
        <v>138</v>
      </c>
      <c r="CW1532" t="s">
        <v>139</v>
      </c>
      <c r="CX1532" t="s">
        <v>156</v>
      </c>
      <c r="CY1532" s="10">
        <v>16705320350</v>
      </c>
      <c r="CZ1532" t="s">
        <v>150</v>
      </c>
      <c r="DA1532" t="s">
        <v>139</v>
      </c>
      <c r="DB1532" t="s">
        <v>138</v>
      </c>
      <c r="DC1532" t="s">
        <v>115</v>
      </c>
    </row>
    <row r="1533" spans="1:112" ht="14.45" customHeight="1" x14ac:dyDescent="0.25">
      <c r="A1533" t="s">
        <v>6068</v>
      </c>
      <c r="B1533" t="s">
        <v>142</v>
      </c>
      <c r="C1533" s="1">
        <v>45734</v>
      </c>
      <c r="D1533" s="1">
        <v>45744</v>
      </c>
      <c r="E1533" t="s">
        <v>114</v>
      </c>
      <c r="G1533" t="s">
        <v>115</v>
      </c>
      <c r="H1533" t="s">
        <v>115</v>
      </c>
      <c r="I1533" t="s">
        <v>115</v>
      </c>
      <c r="J1533" t="s">
        <v>2200</v>
      </c>
      <c r="L1533" t="s">
        <v>2201</v>
      </c>
      <c r="N1533" t="s">
        <v>128</v>
      </c>
      <c r="O1533" t="s">
        <v>120</v>
      </c>
      <c r="P1533" s="3">
        <v>96950</v>
      </c>
      <c r="Q1533" t="s">
        <v>121</v>
      </c>
      <c r="S1533" s="10">
        <v>16702886108</v>
      </c>
      <c r="U1533" t="s">
        <v>2202</v>
      </c>
      <c r="V1533">
        <v>23622</v>
      </c>
      <c r="W1533" t="s">
        <v>123</v>
      </c>
      <c r="Y1533" t="s">
        <v>632</v>
      </c>
      <c r="Z1533" t="s">
        <v>2203</v>
      </c>
      <c r="AB1533" t="s">
        <v>126</v>
      </c>
      <c r="AC1533" t="s">
        <v>2204</v>
      </c>
      <c r="AE1533" t="s">
        <v>128</v>
      </c>
      <c r="AF1533" t="s">
        <v>120</v>
      </c>
      <c r="AG1533" s="3">
        <v>96950</v>
      </c>
      <c r="AH1533" t="s">
        <v>121</v>
      </c>
      <c r="AJ1533" s="10">
        <v>16702886108</v>
      </c>
      <c r="AL1533" t="s">
        <v>2205</v>
      </c>
      <c r="BD1533" t="str">
        <f>"49-9071.00"</f>
        <v>49-9071.00</v>
      </c>
      <c r="BE1533" t="s">
        <v>169</v>
      </c>
      <c r="BF1533" t="s">
        <v>3149</v>
      </c>
      <c r="BG1533" t="s">
        <v>3150</v>
      </c>
      <c r="BH1533">
        <v>20</v>
      </c>
      <c r="BJ1533" s="1">
        <v>45901</v>
      </c>
      <c r="BK1533" s="1">
        <v>46265</v>
      </c>
      <c r="BN1533">
        <v>40</v>
      </c>
      <c r="BO1533">
        <v>0</v>
      </c>
      <c r="BP1533">
        <v>8</v>
      </c>
      <c r="BQ1533">
        <v>8</v>
      </c>
      <c r="BR1533">
        <v>8</v>
      </c>
      <c r="BS1533">
        <v>8</v>
      </c>
      <c r="BT1533">
        <v>8</v>
      </c>
      <c r="BU1533">
        <v>0</v>
      </c>
      <c r="BV1533" t="str">
        <f t="shared" si="29"/>
        <v>8:00 AM</v>
      </c>
      <c r="BW1533" t="str">
        <f>"5:00 PM"</f>
        <v>5:00 PM</v>
      </c>
      <c r="BX1533" t="s">
        <v>133</v>
      </c>
      <c r="BY1533">
        <v>0</v>
      </c>
      <c r="BZ1533">
        <v>24</v>
      </c>
      <c r="CA1533" t="s">
        <v>115</v>
      </c>
      <c r="CC1533" t="s">
        <v>3151</v>
      </c>
      <c r="CD1533" t="s">
        <v>2208</v>
      </c>
      <c r="CF1533" t="s">
        <v>128</v>
      </c>
      <c r="CG1533" t="s">
        <v>120</v>
      </c>
      <c r="CH1533" s="3">
        <v>96950</v>
      </c>
      <c r="CI1533" s="4">
        <v>9.75</v>
      </c>
      <c r="CJ1533" s="4">
        <v>9.75</v>
      </c>
      <c r="CK1533" s="4">
        <v>14.63</v>
      </c>
      <c r="CL1533" s="4">
        <v>14.63</v>
      </c>
      <c r="CM1533" t="s">
        <v>136</v>
      </c>
      <c r="CN1533" t="s">
        <v>139</v>
      </c>
      <c r="CO1533" t="s">
        <v>137</v>
      </c>
      <c r="CQ1533" t="s">
        <v>115</v>
      </c>
      <c r="CR1533" t="s">
        <v>138</v>
      </c>
      <c r="CS1533" t="s">
        <v>138</v>
      </c>
      <c r="CT1533" t="s">
        <v>138</v>
      </c>
      <c r="CU1533" t="s">
        <v>139</v>
      </c>
      <c r="CV1533" t="s">
        <v>138</v>
      </c>
      <c r="CW1533" t="s">
        <v>138</v>
      </c>
      <c r="CX1533" t="s">
        <v>3152</v>
      </c>
      <c r="CY1533" s="10">
        <v>16702886108</v>
      </c>
      <c r="CZ1533" t="s">
        <v>2205</v>
      </c>
      <c r="DA1533" t="s">
        <v>331</v>
      </c>
      <c r="DB1533" t="s">
        <v>138</v>
      </c>
      <c r="DC1533" t="s">
        <v>115</v>
      </c>
      <c r="DD1533" t="s">
        <v>632</v>
      </c>
      <c r="DE1533" t="s">
        <v>2210</v>
      </c>
      <c r="DG1533" t="s">
        <v>2200</v>
      </c>
      <c r="DH1533" t="s">
        <v>2205</v>
      </c>
    </row>
    <row r="1534" spans="1:112" ht="14.45" customHeight="1" x14ac:dyDescent="0.25">
      <c r="A1534" t="s">
        <v>6079</v>
      </c>
      <c r="B1534" t="s">
        <v>142</v>
      </c>
      <c r="C1534" s="1">
        <v>45734</v>
      </c>
      <c r="D1534" s="1">
        <v>45744</v>
      </c>
      <c r="E1534" t="s">
        <v>210</v>
      </c>
      <c r="F1534" s="1">
        <v>45960</v>
      </c>
      <c r="G1534" t="s">
        <v>115</v>
      </c>
      <c r="H1534" t="s">
        <v>115</v>
      </c>
      <c r="I1534" t="s">
        <v>115</v>
      </c>
      <c r="J1534" t="s">
        <v>6080</v>
      </c>
      <c r="L1534" t="s">
        <v>6081</v>
      </c>
      <c r="N1534" t="s">
        <v>145</v>
      </c>
      <c r="O1534" t="s">
        <v>120</v>
      </c>
      <c r="P1534" s="3">
        <v>96951</v>
      </c>
      <c r="Q1534" t="s">
        <v>121</v>
      </c>
      <c r="S1534" s="10">
        <v>16705323131</v>
      </c>
      <c r="U1534" t="s">
        <v>6082</v>
      </c>
      <c r="V1534">
        <v>4231</v>
      </c>
      <c r="W1534" t="s">
        <v>123</v>
      </c>
      <c r="Y1534" t="s">
        <v>6083</v>
      </c>
      <c r="Z1534" t="s">
        <v>6084</v>
      </c>
      <c r="AB1534" t="s">
        <v>516</v>
      </c>
      <c r="AC1534" t="s">
        <v>6081</v>
      </c>
      <c r="AE1534" t="s">
        <v>145</v>
      </c>
      <c r="AF1534" t="s">
        <v>120</v>
      </c>
      <c r="AG1534" s="3">
        <v>96951</v>
      </c>
      <c r="AH1534" t="s">
        <v>121</v>
      </c>
      <c r="AJ1534" s="10">
        <v>16705323131</v>
      </c>
      <c r="AL1534" t="s">
        <v>6085</v>
      </c>
      <c r="BD1534" t="str">
        <f>"49-9071.00"</f>
        <v>49-9071.00</v>
      </c>
      <c r="BE1534" t="s">
        <v>169</v>
      </c>
      <c r="BF1534" t="s">
        <v>6086</v>
      </c>
      <c r="BG1534" t="s">
        <v>1469</v>
      </c>
      <c r="BH1534">
        <v>1</v>
      </c>
      <c r="BJ1534" s="1">
        <v>45962</v>
      </c>
      <c r="BK1534" s="1">
        <v>46326</v>
      </c>
      <c r="BN1534">
        <v>40</v>
      </c>
      <c r="BO1534">
        <v>0</v>
      </c>
      <c r="BP1534">
        <v>8</v>
      </c>
      <c r="BQ1534">
        <v>8</v>
      </c>
      <c r="BR1534">
        <v>8</v>
      </c>
      <c r="BS1534">
        <v>8</v>
      </c>
      <c r="BT1534">
        <v>8</v>
      </c>
      <c r="BU1534">
        <v>0</v>
      </c>
      <c r="BV1534" t="str">
        <f t="shared" si="29"/>
        <v>8:00 AM</v>
      </c>
      <c r="BW1534" t="str">
        <f>"5:00 PM"</f>
        <v>5:00 PM</v>
      </c>
      <c r="BX1534" t="s">
        <v>240</v>
      </c>
      <c r="BY1534">
        <v>0</v>
      </c>
      <c r="BZ1534">
        <v>6</v>
      </c>
      <c r="CA1534" t="s">
        <v>115</v>
      </c>
      <c r="CC1534" s="2" t="s">
        <v>6087</v>
      </c>
      <c r="CD1534" t="s">
        <v>6088</v>
      </c>
      <c r="CF1534" t="s">
        <v>145</v>
      </c>
      <c r="CG1534" t="s">
        <v>120</v>
      </c>
      <c r="CH1534" s="3">
        <v>96951</v>
      </c>
      <c r="CI1534" s="4">
        <v>9.75</v>
      </c>
      <c r="CJ1534" s="4">
        <v>9.75</v>
      </c>
      <c r="CK1534" s="4">
        <v>0</v>
      </c>
      <c r="CL1534" s="4">
        <v>0</v>
      </c>
      <c r="CM1534" t="s">
        <v>136</v>
      </c>
      <c r="CN1534" t="s">
        <v>224</v>
      </c>
      <c r="CO1534" t="s">
        <v>137</v>
      </c>
      <c r="CQ1534" t="s">
        <v>115</v>
      </c>
      <c r="CR1534" t="s">
        <v>138</v>
      </c>
      <c r="CS1534" t="s">
        <v>139</v>
      </c>
      <c r="CT1534" t="s">
        <v>139</v>
      </c>
      <c r="CU1534" t="s">
        <v>139</v>
      </c>
      <c r="CV1534" t="s">
        <v>138</v>
      </c>
      <c r="CW1534" t="s">
        <v>139</v>
      </c>
      <c r="CX1534" t="s">
        <v>6089</v>
      </c>
      <c r="CY1534" s="10">
        <v>16705323131</v>
      </c>
      <c r="CZ1534" t="s">
        <v>6085</v>
      </c>
      <c r="DA1534" t="s">
        <v>139</v>
      </c>
      <c r="DB1534" t="s">
        <v>138</v>
      </c>
      <c r="DC1534" t="s">
        <v>115</v>
      </c>
      <c r="DD1534" t="s">
        <v>6083</v>
      </c>
      <c r="DE1534" t="s">
        <v>6084</v>
      </c>
      <c r="DG1534" t="s">
        <v>6090</v>
      </c>
      <c r="DH1534" t="s">
        <v>6085</v>
      </c>
    </row>
    <row r="1535" spans="1:112" ht="14.45" customHeight="1" x14ac:dyDescent="0.25">
      <c r="A1535" t="s">
        <v>7129</v>
      </c>
      <c r="B1535" t="s">
        <v>142</v>
      </c>
      <c r="C1535" s="1">
        <v>45737</v>
      </c>
      <c r="D1535" s="1">
        <v>45744</v>
      </c>
      <c r="E1535" t="s">
        <v>114</v>
      </c>
      <c r="G1535" t="s">
        <v>138</v>
      </c>
      <c r="H1535" t="s">
        <v>115</v>
      </c>
      <c r="I1535" t="s">
        <v>115</v>
      </c>
      <c r="J1535" t="s">
        <v>143</v>
      </c>
      <c r="L1535" t="s">
        <v>144</v>
      </c>
      <c r="N1535" t="s">
        <v>145</v>
      </c>
      <c r="O1535" t="s">
        <v>120</v>
      </c>
      <c r="P1535" s="3">
        <v>96951</v>
      </c>
      <c r="Q1535" t="s">
        <v>121</v>
      </c>
      <c r="R1535" t="s">
        <v>120</v>
      </c>
      <c r="S1535" s="10">
        <v>16705320350</v>
      </c>
      <c r="U1535" t="s">
        <v>146</v>
      </c>
      <c r="V1535">
        <v>445110</v>
      </c>
      <c r="W1535" t="s">
        <v>123</v>
      </c>
      <c r="Y1535" t="s">
        <v>147</v>
      </c>
      <c r="Z1535" t="s">
        <v>148</v>
      </c>
      <c r="AA1535" t="s">
        <v>149</v>
      </c>
      <c r="AB1535" t="s">
        <v>126</v>
      </c>
      <c r="AC1535" t="s">
        <v>144</v>
      </c>
      <c r="AE1535" t="s">
        <v>145</v>
      </c>
      <c r="AF1535" t="s">
        <v>120</v>
      </c>
      <c r="AG1535" s="3">
        <v>96951</v>
      </c>
      <c r="AH1535" t="s">
        <v>121</v>
      </c>
      <c r="AJ1535" s="10">
        <v>16705320350</v>
      </c>
      <c r="AL1535" t="s">
        <v>150</v>
      </c>
      <c r="BD1535" t="str">
        <f>"53-7062.00"</f>
        <v>53-7062.00</v>
      </c>
      <c r="BE1535" t="s">
        <v>849</v>
      </c>
      <c r="BF1535" t="s">
        <v>7130</v>
      </c>
      <c r="BG1535" t="s">
        <v>7131</v>
      </c>
      <c r="BH1535">
        <v>1</v>
      </c>
      <c r="BJ1535" s="1">
        <v>45931</v>
      </c>
      <c r="BK1535" s="1">
        <v>47026</v>
      </c>
      <c r="BN1535">
        <v>40</v>
      </c>
      <c r="BO1535">
        <v>0</v>
      </c>
      <c r="BP1535">
        <v>7</v>
      </c>
      <c r="BQ1535">
        <v>7</v>
      </c>
      <c r="BR1535">
        <v>7</v>
      </c>
      <c r="BS1535">
        <v>7</v>
      </c>
      <c r="BT1535">
        <v>7</v>
      </c>
      <c r="BU1535">
        <v>5</v>
      </c>
      <c r="BV1535" t="str">
        <f t="shared" si="29"/>
        <v>8:00 AM</v>
      </c>
      <c r="BW1535" t="str">
        <f>"4:00 PM"</f>
        <v>4:00 PM</v>
      </c>
      <c r="BX1535" t="s">
        <v>133</v>
      </c>
      <c r="BY1535">
        <v>0</v>
      </c>
      <c r="BZ1535">
        <v>12</v>
      </c>
      <c r="CA1535" t="s">
        <v>115</v>
      </c>
      <c r="CC1535" t="s">
        <v>7132</v>
      </c>
      <c r="CD1535" t="s">
        <v>155</v>
      </c>
      <c r="CF1535" t="s">
        <v>145</v>
      </c>
      <c r="CG1535" t="s">
        <v>120</v>
      </c>
      <c r="CH1535" s="3">
        <v>96951</v>
      </c>
      <c r="CI1535" s="4">
        <v>8.3000000000000007</v>
      </c>
      <c r="CJ1535" s="4">
        <v>8.3000000000000007</v>
      </c>
      <c r="CK1535" s="4">
        <v>12.45</v>
      </c>
      <c r="CL1535" s="4">
        <v>12.45</v>
      </c>
      <c r="CM1535" t="s">
        <v>136</v>
      </c>
      <c r="CN1535" t="s">
        <v>139</v>
      </c>
      <c r="CO1535" t="s">
        <v>137</v>
      </c>
      <c r="CQ1535" t="s">
        <v>115</v>
      </c>
      <c r="CR1535" t="s">
        <v>138</v>
      </c>
      <c r="CS1535" t="s">
        <v>138</v>
      </c>
      <c r="CT1535" t="s">
        <v>138</v>
      </c>
      <c r="CU1535" t="s">
        <v>139</v>
      </c>
      <c r="CV1535" t="s">
        <v>138</v>
      </c>
      <c r="CW1535" t="s">
        <v>139</v>
      </c>
      <c r="CX1535" t="s">
        <v>2545</v>
      </c>
      <c r="CY1535" s="10">
        <v>16705320350</v>
      </c>
      <c r="CZ1535" t="s">
        <v>150</v>
      </c>
      <c r="DA1535" t="s">
        <v>139</v>
      </c>
      <c r="DB1535" t="s">
        <v>138</v>
      </c>
      <c r="DC1535" t="s">
        <v>115</v>
      </c>
    </row>
    <row r="1536" spans="1:112" ht="14.45" customHeight="1" x14ac:dyDescent="0.25">
      <c r="A1536" t="s">
        <v>7944</v>
      </c>
      <c r="B1536" t="s">
        <v>142</v>
      </c>
      <c r="C1536" s="1">
        <v>45737</v>
      </c>
      <c r="D1536" s="1">
        <v>45744</v>
      </c>
      <c r="E1536" t="s">
        <v>210</v>
      </c>
      <c r="F1536" s="1">
        <v>45974</v>
      </c>
      <c r="G1536" t="s">
        <v>115</v>
      </c>
      <c r="H1536" t="s">
        <v>115</v>
      </c>
      <c r="I1536" t="s">
        <v>115</v>
      </c>
      <c r="J1536" t="s">
        <v>4799</v>
      </c>
      <c r="L1536" t="s">
        <v>973</v>
      </c>
      <c r="M1536" t="s">
        <v>967</v>
      </c>
      <c r="N1536" t="s">
        <v>119</v>
      </c>
      <c r="O1536" t="s">
        <v>120</v>
      </c>
      <c r="P1536" s="3">
        <v>96950</v>
      </c>
      <c r="Q1536" t="s">
        <v>121</v>
      </c>
      <c r="S1536" s="10">
        <v>16702343423</v>
      </c>
      <c r="U1536" t="s">
        <v>962</v>
      </c>
      <c r="V1536">
        <v>332321</v>
      </c>
      <c r="W1536" t="s">
        <v>123</v>
      </c>
      <c r="Y1536" t="s">
        <v>963</v>
      </c>
      <c r="Z1536" t="s">
        <v>964</v>
      </c>
      <c r="AB1536" t="s">
        <v>965</v>
      </c>
      <c r="AC1536" t="s">
        <v>967</v>
      </c>
      <c r="AE1536" t="s">
        <v>119</v>
      </c>
      <c r="AF1536" t="s">
        <v>120</v>
      </c>
      <c r="AG1536" s="3">
        <v>96950</v>
      </c>
      <c r="AH1536" t="s">
        <v>121</v>
      </c>
      <c r="AJ1536" s="10">
        <v>16702343423</v>
      </c>
      <c r="AL1536" t="s">
        <v>968</v>
      </c>
      <c r="BD1536" t="str">
        <f>"41-4012.00"</f>
        <v>41-4012.00</v>
      </c>
      <c r="BE1536" t="s">
        <v>709</v>
      </c>
      <c r="BF1536" t="s">
        <v>4800</v>
      </c>
      <c r="BG1536" t="s">
        <v>4801</v>
      </c>
      <c r="BH1536">
        <v>2</v>
      </c>
      <c r="BJ1536" s="1">
        <v>45931</v>
      </c>
      <c r="BK1536" s="1">
        <v>46295</v>
      </c>
      <c r="BN1536">
        <v>40</v>
      </c>
      <c r="BO1536">
        <v>0</v>
      </c>
      <c r="BP1536">
        <v>8</v>
      </c>
      <c r="BQ1536">
        <v>8</v>
      </c>
      <c r="BR1536">
        <v>8</v>
      </c>
      <c r="BS1536">
        <v>8</v>
      </c>
      <c r="BT1536">
        <v>8</v>
      </c>
      <c r="BU1536">
        <v>0</v>
      </c>
      <c r="BV1536" t="str">
        <f t="shared" si="29"/>
        <v>8:00 AM</v>
      </c>
      <c r="BW1536" t="str">
        <f>"5:00 PM"</f>
        <v>5:00 PM</v>
      </c>
      <c r="BX1536" t="s">
        <v>133</v>
      </c>
      <c r="BY1536">
        <v>0</v>
      </c>
      <c r="BZ1536">
        <v>12</v>
      </c>
      <c r="CA1536" t="s">
        <v>115</v>
      </c>
      <c r="CC1536" t="s">
        <v>4802</v>
      </c>
      <c r="CD1536" t="s">
        <v>4803</v>
      </c>
      <c r="CE1536" t="s">
        <v>967</v>
      </c>
      <c r="CF1536" t="s">
        <v>119</v>
      </c>
      <c r="CG1536" t="s">
        <v>120</v>
      </c>
      <c r="CH1536" s="3">
        <v>96950</v>
      </c>
      <c r="CI1536" s="4">
        <v>8.94</v>
      </c>
      <c r="CJ1536" s="4">
        <v>8.94</v>
      </c>
      <c r="CK1536" s="4">
        <v>13.41</v>
      </c>
      <c r="CL1536" s="4">
        <v>13.41</v>
      </c>
      <c r="CM1536" t="s">
        <v>136</v>
      </c>
      <c r="CO1536" t="s">
        <v>137</v>
      </c>
      <c r="CQ1536" t="s">
        <v>115</v>
      </c>
      <c r="CR1536" t="s">
        <v>138</v>
      </c>
      <c r="CS1536" t="s">
        <v>138</v>
      </c>
      <c r="CT1536" t="s">
        <v>138</v>
      </c>
      <c r="CU1536" t="s">
        <v>139</v>
      </c>
      <c r="CV1536" t="s">
        <v>138</v>
      </c>
      <c r="CW1536" t="s">
        <v>139</v>
      </c>
      <c r="CX1536" t="s">
        <v>7945</v>
      </c>
      <c r="CY1536" s="10">
        <v>16702343423</v>
      </c>
      <c r="CZ1536" t="s">
        <v>968</v>
      </c>
      <c r="DA1536" t="s">
        <v>139</v>
      </c>
      <c r="DB1536" t="s">
        <v>138</v>
      </c>
      <c r="DC1536" t="s">
        <v>115</v>
      </c>
    </row>
    <row r="1537" spans="1:112" ht="14.45" customHeight="1" x14ac:dyDescent="0.25">
      <c r="A1537" t="s">
        <v>9168</v>
      </c>
      <c r="B1537" t="s">
        <v>142</v>
      </c>
      <c r="C1537" s="1">
        <v>45737</v>
      </c>
      <c r="D1537" s="1">
        <v>45744</v>
      </c>
      <c r="E1537" t="s">
        <v>114</v>
      </c>
      <c r="G1537" t="s">
        <v>115</v>
      </c>
      <c r="H1537" t="s">
        <v>115</v>
      </c>
      <c r="I1537" t="s">
        <v>115</v>
      </c>
      <c r="J1537" t="s">
        <v>143</v>
      </c>
      <c r="L1537" t="s">
        <v>144</v>
      </c>
      <c r="N1537" t="s">
        <v>145</v>
      </c>
      <c r="O1537" t="s">
        <v>120</v>
      </c>
      <c r="P1537" s="3">
        <v>96951</v>
      </c>
      <c r="Q1537" t="s">
        <v>121</v>
      </c>
      <c r="R1537" t="s">
        <v>120</v>
      </c>
      <c r="S1537" s="10">
        <v>16705320350</v>
      </c>
      <c r="U1537" t="s">
        <v>146</v>
      </c>
      <c r="V1537">
        <v>445110</v>
      </c>
      <c r="W1537" t="s">
        <v>123</v>
      </c>
      <c r="Y1537" t="s">
        <v>147</v>
      </c>
      <c r="Z1537" t="s">
        <v>148</v>
      </c>
      <c r="AA1537" t="s">
        <v>149</v>
      </c>
      <c r="AB1537" t="s">
        <v>126</v>
      </c>
      <c r="AC1537" t="s">
        <v>144</v>
      </c>
      <c r="AE1537" t="s">
        <v>145</v>
      </c>
      <c r="AF1537" t="s">
        <v>120</v>
      </c>
      <c r="AG1537" s="3">
        <v>96951</v>
      </c>
      <c r="AH1537" t="s">
        <v>121</v>
      </c>
      <c r="AJ1537" s="10">
        <v>16705320350</v>
      </c>
      <c r="AL1537" t="s">
        <v>150</v>
      </c>
      <c r="BD1537" t="str">
        <f>"35-2021.00"</f>
        <v>35-2021.00</v>
      </c>
      <c r="BE1537" t="s">
        <v>282</v>
      </c>
      <c r="BF1537" t="s">
        <v>4726</v>
      </c>
      <c r="BG1537" t="s">
        <v>1982</v>
      </c>
      <c r="BH1537">
        <v>2</v>
      </c>
      <c r="BJ1537" s="1">
        <v>45931</v>
      </c>
      <c r="BK1537" s="1">
        <v>46295</v>
      </c>
      <c r="BN1537">
        <v>40</v>
      </c>
      <c r="BO1537">
        <v>0</v>
      </c>
      <c r="BP1537">
        <v>7</v>
      </c>
      <c r="BQ1537">
        <v>7</v>
      </c>
      <c r="BR1537">
        <v>7</v>
      </c>
      <c r="BS1537">
        <v>7</v>
      </c>
      <c r="BT1537">
        <v>7</v>
      </c>
      <c r="BU1537">
        <v>5</v>
      </c>
      <c r="BV1537" t="str">
        <f t="shared" si="29"/>
        <v>8:00 AM</v>
      </c>
      <c r="BW1537" t="str">
        <f>"4:00 PM"</f>
        <v>4:00 PM</v>
      </c>
      <c r="BX1537" t="s">
        <v>133</v>
      </c>
      <c r="BY1537">
        <v>0</v>
      </c>
      <c r="BZ1537">
        <v>12</v>
      </c>
      <c r="CA1537" t="s">
        <v>115</v>
      </c>
      <c r="CC1537" s="2" t="s">
        <v>6585</v>
      </c>
      <c r="CD1537" t="s">
        <v>155</v>
      </c>
      <c r="CF1537" t="s">
        <v>145</v>
      </c>
      <c r="CG1537" t="s">
        <v>120</v>
      </c>
      <c r="CH1537" s="3">
        <v>96951</v>
      </c>
      <c r="CI1537" s="4">
        <v>7.84</v>
      </c>
      <c r="CJ1537" s="4">
        <v>7.84</v>
      </c>
      <c r="CK1537" s="4">
        <v>11.76</v>
      </c>
      <c r="CL1537" s="4">
        <v>11.76</v>
      </c>
      <c r="CM1537" t="s">
        <v>136</v>
      </c>
      <c r="CN1537" t="s">
        <v>139</v>
      </c>
      <c r="CO1537" t="s">
        <v>137</v>
      </c>
      <c r="CQ1537" t="s">
        <v>115</v>
      </c>
      <c r="CR1537" t="s">
        <v>138</v>
      </c>
      <c r="CS1537" t="s">
        <v>138</v>
      </c>
      <c r="CT1537" t="s">
        <v>138</v>
      </c>
      <c r="CU1537" t="s">
        <v>139</v>
      </c>
      <c r="CV1537" t="s">
        <v>138</v>
      </c>
      <c r="CW1537" t="s">
        <v>139</v>
      </c>
      <c r="CX1537" t="s">
        <v>156</v>
      </c>
      <c r="CY1537" s="10">
        <v>16705320350</v>
      </c>
      <c r="CZ1537" t="s">
        <v>150</v>
      </c>
      <c r="DA1537" t="s">
        <v>139</v>
      </c>
      <c r="DB1537" t="s">
        <v>138</v>
      </c>
      <c r="DC1537" t="s">
        <v>115</v>
      </c>
    </row>
    <row r="1538" spans="1:112" ht="14.45" customHeight="1" x14ac:dyDescent="0.25">
      <c r="A1538" t="s">
        <v>9336</v>
      </c>
      <c r="B1538" t="s">
        <v>158</v>
      </c>
      <c r="C1538" s="1">
        <v>45665</v>
      </c>
      <c r="D1538" s="1">
        <v>45744</v>
      </c>
      <c r="E1538" t="s">
        <v>114</v>
      </c>
      <c r="G1538" t="s">
        <v>115</v>
      </c>
      <c r="H1538" t="s">
        <v>115</v>
      </c>
      <c r="I1538" t="s">
        <v>115</v>
      </c>
      <c r="J1538" t="s">
        <v>9337</v>
      </c>
      <c r="L1538" t="s">
        <v>385</v>
      </c>
      <c r="N1538" t="s">
        <v>119</v>
      </c>
      <c r="O1538" t="s">
        <v>120</v>
      </c>
      <c r="P1538" s="3">
        <v>96950</v>
      </c>
      <c r="Q1538" t="s">
        <v>121</v>
      </c>
      <c r="S1538" s="10">
        <v>16702335504</v>
      </c>
      <c r="U1538" t="s">
        <v>382</v>
      </c>
      <c r="V1538">
        <v>561320</v>
      </c>
      <c r="W1538" t="s">
        <v>532</v>
      </c>
      <c r="X1538" t="s">
        <v>138</v>
      </c>
      <c r="Y1538" t="s">
        <v>383</v>
      </c>
      <c r="Z1538" t="s">
        <v>384</v>
      </c>
      <c r="AA1538" t="s">
        <v>266</v>
      </c>
      <c r="AB1538" t="s">
        <v>295</v>
      </c>
      <c r="AC1538" t="s">
        <v>385</v>
      </c>
      <c r="AE1538" t="s">
        <v>119</v>
      </c>
      <c r="AF1538" t="s">
        <v>120</v>
      </c>
      <c r="AG1538" s="3">
        <v>96950</v>
      </c>
      <c r="AH1538" t="s">
        <v>121</v>
      </c>
      <c r="AJ1538" s="10">
        <v>16702335504</v>
      </c>
      <c r="AL1538" t="s">
        <v>386</v>
      </c>
      <c r="BD1538" t="str">
        <f>"49-9071.00"</f>
        <v>49-9071.00</v>
      </c>
      <c r="BE1538" t="s">
        <v>169</v>
      </c>
      <c r="BF1538" t="s">
        <v>9338</v>
      </c>
      <c r="BG1538" t="s">
        <v>1150</v>
      </c>
      <c r="BH1538">
        <v>3</v>
      </c>
      <c r="BJ1538" s="1">
        <v>45762</v>
      </c>
      <c r="BK1538" s="1">
        <v>46126</v>
      </c>
      <c r="BN1538">
        <v>35</v>
      </c>
      <c r="BO1538">
        <v>0</v>
      </c>
      <c r="BP1538">
        <v>7</v>
      </c>
      <c r="BQ1538">
        <v>7</v>
      </c>
      <c r="BR1538">
        <v>7</v>
      </c>
      <c r="BS1538">
        <v>7</v>
      </c>
      <c r="BT1538">
        <v>7</v>
      </c>
      <c r="BU1538">
        <v>0</v>
      </c>
      <c r="BV1538" t="str">
        <f>"8:30 AM"</f>
        <v>8:30 AM</v>
      </c>
      <c r="BW1538" t="str">
        <f>"4:30 PM"</f>
        <v>4:30 PM</v>
      </c>
      <c r="BX1538" t="s">
        <v>133</v>
      </c>
      <c r="BY1538">
        <v>0</v>
      </c>
      <c r="BZ1538">
        <v>24</v>
      </c>
      <c r="CA1538" t="s">
        <v>115</v>
      </c>
      <c r="CC1538" t="s">
        <v>9339</v>
      </c>
      <c r="CD1538" t="s">
        <v>389</v>
      </c>
      <c r="CE1538" t="s">
        <v>390</v>
      </c>
      <c r="CF1538" t="s">
        <v>119</v>
      </c>
      <c r="CG1538" t="s">
        <v>120</v>
      </c>
      <c r="CH1538" s="3">
        <v>96950</v>
      </c>
      <c r="CI1538" s="4">
        <v>9.75</v>
      </c>
      <c r="CJ1538" s="4">
        <v>9.75</v>
      </c>
      <c r="CK1538" s="4">
        <v>14.63</v>
      </c>
      <c r="CL1538" s="4">
        <v>14.63</v>
      </c>
      <c r="CM1538" t="s">
        <v>136</v>
      </c>
      <c r="CN1538" t="s">
        <v>139</v>
      </c>
      <c r="CO1538" t="s">
        <v>137</v>
      </c>
      <c r="CQ1538" t="s">
        <v>115</v>
      </c>
      <c r="CR1538" t="s">
        <v>138</v>
      </c>
      <c r="CS1538" t="s">
        <v>139</v>
      </c>
      <c r="CT1538" t="s">
        <v>138</v>
      </c>
      <c r="CU1538" t="s">
        <v>139</v>
      </c>
      <c r="CV1538" t="s">
        <v>138</v>
      </c>
      <c r="CW1538" t="s">
        <v>139</v>
      </c>
      <c r="CX1538" s="2" t="s">
        <v>9340</v>
      </c>
      <c r="CY1538" s="10">
        <v>16702335504</v>
      </c>
      <c r="CZ1538" t="s">
        <v>386</v>
      </c>
      <c r="DA1538" t="s">
        <v>572</v>
      </c>
      <c r="DB1538" t="s">
        <v>138</v>
      </c>
      <c r="DC1538" t="s">
        <v>138</v>
      </c>
    </row>
    <row r="1539" spans="1:112" ht="14.45" customHeight="1" x14ac:dyDescent="0.25">
      <c r="A1539" t="s">
        <v>10078</v>
      </c>
      <c r="B1539" t="s">
        <v>113</v>
      </c>
      <c r="C1539" s="1">
        <v>45687</v>
      </c>
      <c r="D1539" s="1">
        <v>45744</v>
      </c>
      <c r="E1539" t="s">
        <v>210</v>
      </c>
      <c r="F1539" s="1">
        <v>45770</v>
      </c>
      <c r="G1539" t="s">
        <v>115</v>
      </c>
      <c r="H1539" t="s">
        <v>115</v>
      </c>
      <c r="I1539" t="s">
        <v>115</v>
      </c>
      <c r="J1539" t="s">
        <v>10079</v>
      </c>
      <c r="K1539" t="s">
        <v>10080</v>
      </c>
      <c r="L1539" t="s">
        <v>10081</v>
      </c>
      <c r="M1539" t="s">
        <v>10082</v>
      </c>
      <c r="N1539" t="s">
        <v>128</v>
      </c>
      <c r="O1539" t="s">
        <v>120</v>
      </c>
      <c r="P1539" s="3">
        <v>96950</v>
      </c>
      <c r="Q1539" t="s">
        <v>121</v>
      </c>
      <c r="R1539" t="s">
        <v>139</v>
      </c>
      <c r="S1539" s="10">
        <v>16702864733</v>
      </c>
      <c r="U1539" t="s">
        <v>10083</v>
      </c>
      <c r="V1539">
        <v>711130</v>
      </c>
      <c r="W1539" t="s">
        <v>123</v>
      </c>
      <c r="Y1539" t="s">
        <v>10084</v>
      </c>
      <c r="Z1539" t="s">
        <v>324</v>
      </c>
      <c r="AB1539" t="s">
        <v>277</v>
      </c>
      <c r="AC1539" t="s">
        <v>10081</v>
      </c>
      <c r="AD1539" t="s">
        <v>10085</v>
      </c>
      <c r="AE1539" t="s">
        <v>128</v>
      </c>
      <c r="AF1539" t="s">
        <v>120</v>
      </c>
      <c r="AG1539" s="3">
        <v>96950</v>
      </c>
      <c r="AH1539" t="s">
        <v>121</v>
      </c>
      <c r="AJ1539" s="10">
        <v>16702864733</v>
      </c>
      <c r="AL1539" t="s">
        <v>10086</v>
      </c>
      <c r="BD1539" t="str">
        <f>"27-2042.00"</f>
        <v>27-2042.00</v>
      </c>
      <c r="BE1539" t="s">
        <v>237</v>
      </c>
      <c r="BF1539" t="s">
        <v>10087</v>
      </c>
      <c r="BG1539" t="s">
        <v>10088</v>
      </c>
      <c r="BH1539">
        <v>2</v>
      </c>
      <c r="BJ1539" s="1">
        <v>45772</v>
      </c>
      <c r="BK1539" s="1">
        <v>46136</v>
      </c>
      <c r="BN1539">
        <v>35</v>
      </c>
      <c r="BO1539">
        <v>7</v>
      </c>
      <c r="BP1539">
        <v>0</v>
      </c>
      <c r="BQ1539">
        <v>7</v>
      </c>
      <c r="BR1539">
        <v>7</v>
      </c>
      <c r="BS1539">
        <v>0</v>
      </c>
      <c r="BT1539">
        <v>7</v>
      </c>
      <c r="BU1539">
        <v>7</v>
      </c>
      <c r="BV1539" t="str">
        <f>"2:00 PM"</f>
        <v>2:00 PM</v>
      </c>
      <c r="BW1539" t="str">
        <f>"10:00 PM"</f>
        <v>10:00 PM</v>
      </c>
      <c r="BX1539" t="s">
        <v>240</v>
      </c>
      <c r="BY1539">
        <v>0</v>
      </c>
      <c r="BZ1539">
        <v>24</v>
      </c>
      <c r="CA1539" t="s">
        <v>115</v>
      </c>
      <c r="CC1539" t="s">
        <v>10089</v>
      </c>
      <c r="CD1539" t="s">
        <v>10090</v>
      </c>
      <c r="CF1539" t="s">
        <v>128</v>
      </c>
      <c r="CG1539" t="s">
        <v>120</v>
      </c>
      <c r="CH1539" s="3">
        <v>96950</v>
      </c>
      <c r="CI1539" s="4">
        <v>33.06</v>
      </c>
      <c r="CJ1539" s="4">
        <v>33.06</v>
      </c>
      <c r="CK1539" s="4">
        <v>49.59</v>
      </c>
      <c r="CL1539" s="4">
        <v>49.59</v>
      </c>
      <c r="CM1539" t="s">
        <v>136</v>
      </c>
      <c r="CN1539" t="s">
        <v>139</v>
      </c>
      <c r="CO1539" t="s">
        <v>137</v>
      </c>
      <c r="CQ1539" t="s">
        <v>115</v>
      </c>
      <c r="CR1539" t="s">
        <v>138</v>
      </c>
      <c r="CS1539" t="s">
        <v>139</v>
      </c>
      <c r="CT1539" t="s">
        <v>138</v>
      </c>
      <c r="CU1539" t="s">
        <v>139</v>
      </c>
      <c r="CV1539" t="s">
        <v>138</v>
      </c>
      <c r="CW1539" t="s">
        <v>139</v>
      </c>
      <c r="CX1539" t="s">
        <v>416</v>
      </c>
      <c r="CY1539" s="10">
        <v>16702864733</v>
      </c>
      <c r="CZ1539" t="s">
        <v>10086</v>
      </c>
      <c r="DA1539" t="s">
        <v>417</v>
      </c>
      <c r="DB1539" t="s">
        <v>138</v>
      </c>
      <c r="DC1539" t="s">
        <v>115</v>
      </c>
      <c r="DD1539" t="s">
        <v>418</v>
      </c>
      <c r="DE1539" t="s">
        <v>419</v>
      </c>
      <c r="DF1539" t="s">
        <v>420</v>
      </c>
      <c r="DG1539" t="s">
        <v>421</v>
      </c>
      <c r="DH1539" t="s">
        <v>422</v>
      </c>
    </row>
    <row r="1540" spans="1:112" ht="14.45" customHeight="1" x14ac:dyDescent="0.25">
      <c r="A1540" t="s">
        <v>11440</v>
      </c>
      <c r="B1540" t="s">
        <v>142</v>
      </c>
      <c r="C1540" s="1">
        <v>45737</v>
      </c>
      <c r="D1540" s="1">
        <v>45744</v>
      </c>
      <c r="E1540" t="s">
        <v>114</v>
      </c>
      <c r="G1540" t="s">
        <v>138</v>
      </c>
      <c r="H1540" t="s">
        <v>115</v>
      </c>
      <c r="I1540" t="s">
        <v>115</v>
      </c>
      <c r="J1540" t="s">
        <v>143</v>
      </c>
      <c r="L1540" t="s">
        <v>144</v>
      </c>
      <c r="N1540" t="s">
        <v>145</v>
      </c>
      <c r="O1540" t="s">
        <v>120</v>
      </c>
      <c r="P1540" s="3">
        <v>96951</v>
      </c>
      <c r="Q1540" t="s">
        <v>121</v>
      </c>
      <c r="R1540" t="s">
        <v>120</v>
      </c>
      <c r="S1540" s="10">
        <v>16705320350</v>
      </c>
      <c r="U1540" t="s">
        <v>146</v>
      </c>
      <c r="V1540">
        <v>445110</v>
      </c>
      <c r="W1540" t="s">
        <v>123</v>
      </c>
      <c r="Y1540" t="s">
        <v>147</v>
      </c>
      <c r="Z1540" t="s">
        <v>148</v>
      </c>
      <c r="AA1540" t="s">
        <v>149</v>
      </c>
      <c r="AB1540" t="s">
        <v>126</v>
      </c>
      <c r="AC1540" t="s">
        <v>144</v>
      </c>
      <c r="AE1540" t="s">
        <v>145</v>
      </c>
      <c r="AF1540" t="s">
        <v>120</v>
      </c>
      <c r="AG1540" s="3">
        <v>96951</v>
      </c>
      <c r="AH1540" t="s">
        <v>121</v>
      </c>
      <c r="AJ1540" s="10">
        <v>16705320350</v>
      </c>
      <c r="AL1540" t="s">
        <v>150</v>
      </c>
      <c r="BD1540" t="str">
        <f>"49-9071.00"</f>
        <v>49-9071.00</v>
      </c>
      <c r="BE1540" t="s">
        <v>169</v>
      </c>
      <c r="BF1540" t="s">
        <v>11441</v>
      </c>
      <c r="BG1540" t="s">
        <v>1404</v>
      </c>
      <c r="BH1540">
        <v>1</v>
      </c>
      <c r="BJ1540" s="1">
        <v>45931</v>
      </c>
      <c r="BK1540" s="1">
        <v>47026</v>
      </c>
      <c r="BN1540">
        <v>40</v>
      </c>
      <c r="BO1540">
        <v>0</v>
      </c>
      <c r="BP1540">
        <v>7</v>
      </c>
      <c r="BQ1540">
        <v>7</v>
      </c>
      <c r="BR1540">
        <v>7</v>
      </c>
      <c r="BS1540">
        <v>7</v>
      </c>
      <c r="BT1540">
        <v>7</v>
      </c>
      <c r="BU1540">
        <v>5</v>
      </c>
      <c r="BV1540" t="str">
        <f>"8:00 AM"</f>
        <v>8:00 AM</v>
      </c>
      <c r="BW1540" t="str">
        <f>"4:00 PM"</f>
        <v>4:00 PM</v>
      </c>
      <c r="BX1540" t="s">
        <v>133</v>
      </c>
      <c r="BY1540">
        <v>0</v>
      </c>
      <c r="BZ1540">
        <v>12</v>
      </c>
      <c r="CA1540" t="s">
        <v>115</v>
      </c>
      <c r="CC1540" t="s">
        <v>11442</v>
      </c>
      <c r="CD1540" t="s">
        <v>155</v>
      </c>
      <c r="CF1540" t="s">
        <v>145</v>
      </c>
      <c r="CG1540" t="s">
        <v>120</v>
      </c>
      <c r="CH1540" s="3">
        <v>96951</v>
      </c>
      <c r="CI1540" s="4">
        <v>9.75</v>
      </c>
      <c r="CJ1540" s="4">
        <v>9.75</v>
      </c>
      <c r="CK1540" s="4">
        <v>14.63</v>
      </c>
      <c r="CL1540" s="4">
        <v>14.63</v>
      </c>
      <c r="CM1540" t="s">
        <v>136</v>
      </c>
      <c r="CN1540" t="s">
        <v>139</v>
      </c>
      <c r="CO1540" t="s">
        <v>137</v>
      </c>
      <c r="CQ1540" t="s">
        <v>115</v>
      </c>
      <c r="CR1540" t="s">
        <v>138</v>
      </c>
      <c r="CS1540" t="s">
        <v>138</v>
      </c>
      <c r="CT1540" t="s">
        <v>138</v>
      </c>
      <c r="CU1540" t="s">
        <v>139</v>
      </c>
      <c r="CV1540" t="s">
        <v>138</v>
      </c>
      <c r="CW1540" t="s">
        <v>139</v>
      </c>
      <c r="CX1540" t="s">
        <v>156</v>
      </c>
      <c r="CY1540" s="10">
        <v>16705320350</v>
      </c>
      <c r="CZ1540" t="s">
        <v>150</v>
      </c>
      <c r="DA1540" t="s">
        <v>139</v>
      </c>
      <c r="DB1540" t="s">
        <v>138</v>
      </c>
      <c r="DC1540" t="s">
        <v>115</v>
      </c>
    </row>
    <row r="1541" spans="1:112" ht="14.45" customHeight="1" x14ac:dyDescent="0.25">
      <c r="A1541" t="s">
        <v>12796</v>
      </c>
      <c r="B1541" t="s">
        <v>142</v>
      </c>
      <c r="C1541" s="1">
        <v>45737</v>
      </c>
      <c r="D1541" s="1">
        <v>45744</v>
      </c>
      <c r="E1541" t="s">
        <v>114</v>
      </c>
      <c r="G1541" t="s">
        <v>115</v>
      </c>
      <c r="H1541" t="s">
        <v>115</v>
      </c>
      <c r="I1541" t="s">
        <v>115</v>
      </c>
      <c r="J1541" t="s">
        <v>143</v>
      </c>
      <c r="L1541" t="s">
        <v>144</v>
      </c>
      <c r="N1541" t="s">
        <v>145</v>
      </c>
      <c r="O1541" t="s">
        <v>120</v>
      </c>
      <c r="P1541" s="3">
        <v>96951</v>
      </c>
      <c r="Q1541" t="s">
        <v>121</v>
      </c>
      <c r="R1541" t="s">
        <v>120</v>
      </c>
      <c r="S1541" s="10">
        <v>16705320350</v>
      </c>
      <c r="U1541" t="s">
        <v>146</v>
      </c>
      <c r="V1541">
        <v>311812</v>
      </c>
      <c r="W1541" t="s">
        <v>123</v>
      </c>
      <c r="Y1541" t="s">
        <v>147</v>
      </c>
      <c r="Z1541" t="s">
        <v>148</v>
      </c>
      <c r="AA1541" t="s">
        <v>149</v>
      </c>
      <c r="AB1541" t="s">
        <v>126</v>
      </c>
      <c r="AC1541" t="s">
        <v>144</v>
      </c>
      <c r="AE1541" t="s">
        <v>145</v>
      </c>
      <c r="AF1541" t="s">
        <v>120</v>
      </c>
      <c r="AG1541" s="3">
        <v>96951</v>
      </c>
      <c r="AH1541" t="s">
        <v>121</v>
      </c>
      <c r="AJ1541" s="10">
        <v>16705320350</v>
      </c>
      <c r="AL1541" t="s">
        <v>150</v>
      </c>
      <c r="BD1541" t="str">
        <f>"51-3011.00"</f>
        <v>51-3011.00</v>
      </c>
      <c r="BE1541" t="s">
        <v>462</v>
      </c>
      <c r="BF1541" t="s">
        <v>6097</v>
      </c>
      <c r="BG1541" t="s">
        <v>464</v>
      </c>
      <c r="BH1541">
        <v>1</v>
      </c>
      <c r="BJ1541" s="1">
        <v>45931</v>
      </c>
      <c r="BK1541" s="1">
        <v>46295</v>
      </c>
      <c r="BN1541">
        <v>40</v>
      </c>
      <c r="BO1541">
        <v>0</v>
      </c>
      <c r="BP1541">
        <v>7</v>
      </c>
      <c r="BQ1541">
        <v>7</v>
      </c>
      <c r="BR1541">
        <v>7</v>
      </c>
      <c r="BS1541">
        <v>7</v>
      </c>
      <c r="BT1541">
        <v>7</v>
      </c>
      <c r="BU1541">
        <v>5</v>
      </c>
      <c r="BV1541" t="str">
        <f>"8:00 AM"</f>
        <v>8:00 AM</v>
      </c>
      <c r="BW1541" t="str">
        <f>"4:00 PM"</f>
        <v>4:00 PM</v>
      </c>
      <c r="BX1541" t="s">
        <v>133</v>
      </c>
      <c r="BY1541">
        <v>0</v>
      </c>
      <c r="BZ1541">
        <v>12</v>
      </c>
      <c r="CA1541" t="s">
        <v>115</v>
      </c>
      <c r="CC1541" t="s">
        <v>6098</v>
      </c>
      <c r="CD1541" t="s">
        <v>155</v>
      </c>
      <c r="CF1541" t="s">
        <v>145</v>
      </c>
      <c r="CG1541" t="s">
        <v>120</v>
      </c>
      <c r="CH1541" s="3">
        <v>96951</v>
      </c>
      <c r="CI1541" s="4">
        <v>8.64</v>
      </c>
      <c r="CJ1541" s="4">
        <v>8.64</v>
      </c>
      <c r="CK1541" s="4">
        <v>12.96</v>
      </c>
      <c r="CL1541" s="4">
        <v>12.96</v>
      </c>
      <c r="CM1541" t="s">
        <v>136</v>
      </c>
      <c r="CN1541" t="s">
        <v>139</v>
      </c>
      <c r="CO1541" t="s">
        <v>137</v>
      </c>
      <c r="CQ1541" t="s">
        <v>115</v>
      </c>
      <c r="CR1541" t="s">
        <v>138</v>
      </c>
      <c r="CS1541" t="s">
        <v>138</v>
      </c>
      <c r="CT1541" t="s">
        <v>138</v>
      </c>
      <c r="CU1541" t="s">
        <v>139</v>
      </c>
      <c r="CV1541" t="s">
        <v>138</v>
      </c>
      <c r="CW1541" t="s">
        <v>138</v>
      </c>
      <c r="CX1541" t="s">
        <v>2545</v>
      </c>
      <c r="CY1541" s="10">
        <v>16705320350</v>
      </c>
      <c r="CZ1541" t="s">
        <v>150</v>
      </c>
      <c r="DA1541" t="s">
        <v>139</v>
      </c>
      <c r="DB1541" t="s">
        <v>138</v>
      </c>
      <c r="DC1541" t="s">
        <v>115</v>
      </c>
    </row>
    <row r="1542" spans="1:112" ht="14.45" customHeight="1" x14ac:dyDescent="0.25">
      <c r="A1542" t="s">
        <v>141</v>
      </c>
      <c r="B1542" t="s">
        <v>142</v>
      </c>
      <c r="C1542" s="1">
        <v>45737</v>
      </c>
      <c r="D1542" s="1">
        <v>45747</v>
      </c>
      <c r="E1542" t="s">
        <v>114</v>
      </c>
      <c r="G1542" t="s">
        <v>138</v>
      </c>
      <c r="H1542" t="s">
        <v>115</v>
      </c>
      <c r="I1542" t="s">
        <v>115</v>
      </c>
      <c r="J1542" t="s">
        <v>143</v>
      </c>
      <c r="L1542" t="s">
        <v>144</v>
      </c>
      <c r="N1542" t="s">
        <v>145</v>
      </c>
      <c r="O1542" t="s">
        <v>120</v>
      </c>
      <c r="P1542" s="3">
        <v>96951</v>
      </c>
      <c r="Q1542" t="s">
        <v>121</v>
      </c>
      <c r="R1542" t="s">
        <v>120</v>
      </c>
      <c r="S1542" s="10">
        <v>16705320350</v>
      </c>
      <c r="U1542" t="s">
        <v>146</v>
      </c>
      <c r="V1542">
        <v>445110</v>
      </c>
      <c r="W1542" t="s">
        <v>123</v>
      </c>
      <c r="Y1542" t="s">
        <v>147</v>
      </c>
      <c r="Z1542" t="s">
        <v>148</v>
      </c>
      <c r="AA1542" t="s">
        <v>149</v>
      </c>
      <c r="AB1542" t="s">
        <v>126</v>
      </c>
      <c r="AC1542" t="s">
        <v>144</v>
      </c>
      <c r="AE1542" t="s">
        <v>145</v>
      </c>
      <c r="AF1542" t="s">
        <v>120</v>
      </c>
      <c r="AG1542" s="3">
        <v>96951</v>
      </c>
      <c r="AH1542" t="s">
        <v>121</v>
      </c>
      <c r="AJ1542" s="10">
        <v>16705320350</v>
      </c>
      <c r="AL1542" t="s">
        <v>150</v>
      </c>
      <c r="BD1542" t="str">
        <f>"41-1011.00"</f>
        <v>41-1011.00</v>
      </c>
      <c r="BE1542" t="s">
        <v>151</v>
      </c>
      <c r="BF1542" t="s">
        <v>152</v>
      </c>
      <c r="BG1542" t="s">
        <v>153</v>
      </c>
      <c r="BH1542">
        <v>1</v>
      </c>
      <c r="BJ1542" s="1">
        <v>45931</v>
      </c>
      <c r="BK1542" s="1">
        <v>47026</v>
      </c>
      <c r="BN1542">
        <v>40</v>
      </c>
      <c r="BO1542">
        <v>0</v>
      </c>
      <c r="BP1542">
        <v>8</v>
      </c>
      <c r="BQ1542">
        <v>8</v>
      </c>
      <c r="BR1542">
        <v>8</v>
      </c>
      <c r="BS1542">
        <v>8</v>
      </c>
      <c r="BT1542">
        <v>8</v>
      </c>
      <c r="BU1542">
        <v>0</v>
      </c>
      <c r="BV1542" t="str">
        <f>"8:00 AM"</f>
        <v>8:00 AM</v>
      </c>
      <c r="BW1542" t="str">
        <f>"5:00 PM"</f>
        <v>5:00 PM</v>
      </c>
      <c r="BX1542" t="s">
        <v>133</v>
      </c>
      <c r="BY1542">
        <v>0</v>
      </c>
      <c r="BZ1542">
        <v>12</v>
      </c>
      <c r="CA1542" t="s">
        <v>138</v>
      </c>
      <c r="CB1542">
        <v>4</v>
      </c>
      <c r="CC1542" t="s">
        <v>154</v>
      </c>
      <c r="CD1542" t="s">
        <v>155</v>
      </c>
      <c r="CF1542" t="s">
        <v>145</v>
      </c>
      <c r="CG1542" t="s">
        <v>120</v>
      </c>
      <c r="CH1542" s="3">
        <v>96951</v>
      </c>
      <c r="CI1542" s="4">
        <v>11.35</v>
      </c>
      <c r="CJ1542" s="4">
        <v>11.35</v>
      </c>
      <c r="CK1542" s="4">
        <v>17.03</v>
      </c>
      <c r="CL1542" s="4">
        <v>17.03</v>
      </c>
      <c r="CM1542" t="s">
        <v>136</v>
      </c>
      <c r="CN1542" t="s">
        <v>139</v>
      </c>
      <c r="CO1542" t="s">
        <v>137</v>
      </c>
      <c r="CQ1542" t="s">
        <v>115</v>
      </c>
      <c r="CR1542" t="s">
        <v>138</v>
      </c>
      <c r="CS1542" t="s">
        <v>138</v>
      </c>
      <c r="CT1542" t="s">
        <v>138</v>
      </c>
      <c r="CU1542" t="s">
        <v>139</v>
      </c>
      <c r="CV1542" t="s">
        <v>138</v>
      </c>
      <c r="CW1542" t="s">
        <v>139</v>
      </c>
      <c r="CX1542" t="s">
        <v>156</v>
      </c>
      <c r="CY1542" s="10">
        <v>16705320350</v>
      </c>
      <c r="CZ1542" t="s">
        <v>150</v>
      </c>
      <c r="DA1542" t="s">
        <v>139</v>
      </c>
      <c r="DB1542" t="s">
        <v>138</v>
      </c>
      <c r="DC1542" t="s">
        <v>115</v>
      </c>
    </row>
    <row r="1543" spans="1:112" ht="14.45" customHeight="1" x14ac:dyDescent="0.25">
      <c r="A1543" t="s">
        <v>2541</v>
      </c>
      <c r="B1543" t="s">
        <v>142</v>
      </c>
      <c r="C1543" s="1">
        <v>45737</v>
      </c>
      <c r="D1543" s="1">
        <v>45747</v>
      </c>
      <c r="E1543" t="s">
        <v>114</v>
      </c>
      <c r="G1543" t="s">
        <v>138</v>
      </c>
      <c r="H1543" t="s">
        <v>115</v>
      </c>
      <c r="I1543" t="s">
        <v>115</v>
      </c>
      <c r="J1543" t="s">
        <v>143</v>
      </c>
      <c r="L1543" t="s">
        <v>144</v>
      </c>
      <c r="N1543" t="s">
        <v>145</v>
      </c>
      <c r="O1543" t="s">
        <v>120</v>
      </c>
      <c r="P1543" s="3">
        <v>96951</v>
      </c>
      <c r="Q1543" t="s">
        <v>121</v>
      </c>
      <c r="S1543" s="10">
        <v>16705320350</v>
      </c>
      <c r="U1543" t="s">
        <v>146</v>
      </c>
      <c r="V1543">
        <v>445110</v>
      </c>
      <c r="W1543" t="s">
        <v>123</v>
      </c>
      <c r="Y1543" t="s">
        <v>147</v>
      </c>
      <c r="Z1543" t="s">
        <v>148</v>
      </c>
      <c r="AA1543" t="s">
        <v>149</v>
      </c>
      <c r="AB1543" t="s">
        <v>126</v>
      </c>
      <c r="AC1543" t="s">
        <v>144</v>
      </c>
      <c r="AE1543" t="s">
        <v>145</v>
      </c>
      <c r="AF1543" t="s">
        <v>120</v>
      </c>
      <c r="AG1543" s="3">
        <v>96951</v>
      </c>
      <c r="AH1543" t="s">
        <v>121</v>
      </c>
      <c r="AJ1543" s="10">
        <v>16705320350</v>
      </c>
      <c r="AL1543" t="s">
        <v>150</v>
      </c>
      <c r="BD1543" t="str">
        <f>"53-3031.00"</f>
        <v>53-3031.00</v>
      </c>
      <c r="BE1543" t="s">
        <v>2288</v>
      </c>
      <c r="BF1543" t="s">
        <v>2542</v>
      </c>
      <c r="BG1543" t="s">
        <v>2543</v>
      </c>
      <c r="BH1543">
        <v>1</v>
      </c>
      <c r="BJ1543" s="1">
        <v>45931</v>
      </c>
      <c r="BK1543" s="1">
        <v>47026</v>
      </c>
      <c r="BN1543">
        <v>40</v>
      </c>
      <c r="BO1543">
        <v>0</v>
      </c>
      <c r="BP1543">
        <v>7</v>
      </c>
      <c r="BQ1543">
        <v>7</v>
      </c>
      <c r="BR1543">
        <v>7</v>
      </c>
      <c r="BS1543">
        <v>7</v>
      </c>
      <c r="BT1543">
        <v>7</v>
      </c>
      <c r="BU1543">
        <v>5</v>
      </c>
      <c r="BV1543" t="str">
        <f>"8:00 AM"</f>
        <v>8:00 AM</v>
      </c>
      <c r="BW1543" t="str">
        <f>"4:00 PM"</f>
        <v>4:00 PM</v>
      </c>
      <c r="BX1543" t="s">
        <v>133</v>
      </c>
      <c r="BY1543">
        <v>0</v>
      </c>
      <c r="BZ1543">
        <v>12</v>
      </c>
      <c r="CA1543" t="s">
        <v>115</v>
      </c>
      <c r="CC1543" t="s">
        <v>2544</v>
      </c>
      <c r="CD1543" t="s">
        <v>155</v>
      </c>
      <c r="CF1543" t="s">
        <v>145</v>
      </c>
      <c r="CG1543" t="s">
        <v>120</v>
      </c>
      <c r="CH1543" s="3">
        <v>96951</v>
      </c>
      <c r="CI1543" s="4">
        <v>8.34</v>
      </c>
      <c r="CJ1543" s="4">
        <v>8.34</v>
      </c>
      <c r="CK1543" s="4">
        <v>12.51</v>
      </c>
      <c r="CL1543" s="4">
        <v>12.51</v>
      </c>
      <c r="CM1543" t="s">
        <v>136</v>
      </c>
      <c r="CN1543" t="s">
        <v>139</v>
      </c>
      <c r="CO1543" t="s">
        <v>137</v>
      </c>
      <c r="CQ1543" t="s">
        <v>115</v>
      </c>
      <c r="CR1543" t="s">
        <v>138</v>
      </c>
      <c r="CS1543" t="s">
        <v>138</v>
      </c>
      <c r="CT1543" t="s">
        <v>138</v>
      </c>
      <c r="CU1543" t="s">
        <v>139</v>
      </c>
      <c r="CV1543" t="s">
        <v>138</v>
      </c>
      <c r="CW1543" t="s">
        <v>139</v>
      </c>
      <c r="CX1543" t="s">
        <v>2545</v>
      </c>
      <c r="CY1543" s="10">
        <v>16705320350</v>
      </c>
      <c r="CZ1543" t="s">
        <v>150</v>
      </c>
      <c r="DA1543" t="s">
        <v>139</v>
      </c>
      <c r="DB1543" t="s">
        <v>138</v>
      </c>
      <c r="DC1543" t="s">
        <v>115</v>
      </c>
    </row>
    <row r="1544" spans="1:112" ht="14.45" customHeight="1" x14ac:dyDescent="0.25">
      <c r="A1544" t="s">
        <v>5111</v>
      </c>
      <c r="B1544" t="s">
        <v>113</v>
      </c>
      <c r="C1544" s="1">
        <v>45704</v>
      </c>
      <c r="D1544" s="1">
        <v>45747</v>
      </c>
      <c r="E1544" t="s">
        <v>114</v>
      </c>
      <c r="G1544" t="s">
        <v>115</v>
      </c>
      <c r="H1544" t="s">
        <v>115</v>
      </c>
      <c r="I1544" t="s">
        <v>115</v>
      </c>
      <c r="J1544" t="s">
        <v>5112</v>
      </c>
      <c r="K1544" t="s">
        <v>5113</v>
      </c>
      <c r="L1544" t="s">
        <v>1320</v>
      </c>
      <c r="M1544" t="s">
        <v>3253</v>
      </c>
      <c r="N1544" t="s">
        <v>128</v>
      </c>
      <c r="O1544" t="s">
        <v>120</v>
      </c>
      <c r="P1544" s="3">
        <v>96950</v>
      </c>
      <c r="Q1544" t="s">
        <v>121</v>
      </c>
      <c r="S1544" s="10">
        <v>16702871116</v>
      </c>
      <c r="U1544" t="s">
        <v>5114</v>
      </c>
      <c r="V1544">
        <v>561311</v>
      </c>
      <c r="W1544" t="s">
        <v>123</v>
      </c>
      <c r="Y1544" t="s">
        <v>1322</v>
      </c>
      <c r="Z1544" t="s">
        <v>1323</v>
      </c>
      <c r="AA1544" t="s">
        <v>1324</v>
      </c>
      <c r="AB1544" t="s">
        <v>1191</v>
      </c>
      <c r="AC1544" t="s">
        <v>5115</v>
      </c>
      <c r="AE1544" t="s">
        <v>128</v>
      </c>
      <c r="AF1544" t="s">
        <v>120</v>
      </c>
      <c r="AG1544" s="3">
        <v>96950</v>
      </c>
      <c r="AH1544" t="s">
        <v>121</v>
      </c>
      <c r="AJ1544" s="10">
        <v>16702871116</v>
      </c>
      <c r="AL1544" t="s">
        <v>5116</v>
      </c>
      <c r="BD1544" t="str">
        <f>"37-2012.00"</f>
        <v>37-2012.00</v>
      </c>
      <c r="BE1544" t="s">
        <v>647</v>
      </c>
      <c r="BF1544" t="s">
        <v>5117</v>
      </c>
      <c r="BG1544" t="s">
        <v>5118</v>
      </c>
      <c r="BH1544">
        <v>20</v>
      </c>
      <c r="BJ1544" s="1">
        <v>45748</v>
      </c>
      <c r="BK1544" s="1">
        <v>46112</v>
      </c>
      <c r="BN1544">
        <v>35</v>
      </c>
      <c r="BO1544">
        <v>0</v>
      </c>
      <c r="BP1544">
        <v>7</v>
      </c>
      <c r="BQ1544">
        <v>7</v>
      </c>
      <c r="BR1544">
        <v>7</v>
      </c>
      <c r="BS1544">
        <v>7</v>
      </c>
      <c r="BT1544">
        <v>7</v>
      </c>
      <c r="BU1544">
        <v>0</v>
      </c>
      <c r="BV1544" t="str">
        <f>"8:00 AM"</f>
        <v>8:00 AM</v>
      </c>
      <c r="BW1544" t="str">
        <f>"4:00 PM"</f>
        <v>4:00 PM</v>
      </c>
      <c r="BX1544" t="s">
        <v>240</v>
      </c>
      <c r="BY1544">
        <v>0</v>
      </c>
      <c r="BZ1544">
        <v>3</v>
      </c>
      <c r="CA1544" t="s">
        <v>115</v>
      </c>
      <c r="CC1544" t="s">
        <v>5119</v>
      </c>
      <c r="CD1544" t="s">
        <v>5120</v>
      </c>
      <c r="CF1544" t="s">
        <v>128</v>
      </c>
      <c r="CG1544" t="s">
        <v>120</v>
      </c>
      <c r="CH1544" s="3">
        <v>96950</v>
      </c>
      <c r="CI1544" s="4">
        <v>7.77</v>
      </c>
      <c r="CJ1544" s="4">
        <v>7.77</v>
      </c>
      <c r="CK1544" s="4">
        <v>11.65</v>
      </c>
      <c r="CL1544" s="4">
        <v>11.65</v>
      </c>
      <c r="CM1544" t="s">
        <v>136</v>
      </c>
      <c r="CO1544" t="s">
        <v>137</v>
      </c>
      <c r="CQ1544" t="s">
        <v>115</v>
      </c>
      <c r="CR1544" t="s">
        <v>138</v>
      </c>
      <c r="CS1544" t="s">
        <v>138</v>
      </c>
      <c r="CT1544" t="s">
        <v>138</v>
      </c>
      <c r="CU1544" t="s">
        <v>139</v>
      </c>
      <c r="CV1544" t="s">
        <v>138</v>
      </c>
      <c r="CW1544" t="s">
        <v>139</v>
      </c>
      <c r="CX1544" t="s">
        <v>5121</v>
      </c>
      <c r="CY1544" s="10">
        <v>16702871116</v>
      </c>
      <c r="CZ1544" t="s">
        <v>1325</v>
      </c>
      <c r="DA1544" t="s">
        <v>139</v>
      </c>
      <c r="DB1544" t="s">
        <v>138</v>
      </c>
      <c r="DC1544" t="s">
        <v>115</v>
      </c>
    </row>
    <row r="1545" spans="1:112" ht="14.45" customHeight="1" x14ac:dyDescent="0.25">
      <c r="A1545" t="s">
        <v>5715</v>
      </c>
      <c r="B1545" t="s">
        <v>1155</v>
      </c>
      <c r="C1545" s="1">
        <v>45690</v>
      </c>
      <c r="D1545" s="1">
        <v>45747</v>
      </c>
      <c r="E1545" t="s">
        <v>210</v>
      </c>
      <c r="F1545" s="1">
        <v>45868</v>
      </c>
      <c r="G1545" t="s">
        <v>138</v>
      </c>
      <c r="H1545" t="s">
        <v>115</v>
      </c>
      <c r="I1545" t="s">
        <v>115</v>
      </c>
      <c r="J1545" t="s">
        <v>3954</v>
      </c>
      <c r="K1545" t="s">
        <v>4571</v>
      </c>
      <c r="L1545" t="s">
        <v>4572</v>
      </c>
      <c r="M1545" t="s">
        <v>3957</v>
      </c>
      <c r="N1545" t="s">
        <v>119</v>
      </c>
      <c r="O1545" t="s">
        <v>120</v>
      </c>
      <c r="P1545" s="3">
        <v>96950</v>
      </c>
      <c r="Q1545" t="s">
        <v>121</v>
      </c>
      <c r="S1545" s="10">
        <v>16702353313</v>
      </c>
      <c r="U1545" t="s">
        <v>3958</v>
      </c>
      <c r="V1545">
        <v>722511</v>
      </c>
      <c r="W1545" t="s">
        <v>123</v>
      </c>
      <c r="Y1545" t="s">
        <v>716</v>
      </c>
      <c r="Z1545" t="s">
        <v>3959</v>
      </c>
      <c r="AB1545" t="s">
        <v>398</v>
      </c>
      <c r="AC1545" t="s">
        <v>4572</v>
      </c>
      <c r="AD1545" t="s">
        <v>3957</v>
      </c>
      <c r="AE1545" t="s">
        <v>119</v>
      </c>
      <c r="AF1545" t="s">
        <v>120</v>
      </c>
      <c r="AG1545" s="3">
        <v>96950</v>
      </c>
      <c r="AH1545" t="s">
        <v>121</v>
      </c>
      <c r="AJ1545" s="10">
        <v>16702353313</v>
      </c>
      <c r="AL1545" t="s">
        <v>2609</v>
      </c>
      <c r="BD1545" t="str">
        <f>"35-2021.00"</f>
        <v>35-2021.00</v>
      </c>
      <c r="BE1545" t="s">
        <v>282</v>
      </c>
      <c r="BF1545" t="s">
        <v>5183</v>
      </c>
      <c r="BG1545" t="s">
        <v>5184</v>
      </c>
      <c r="BH1545">
        <v>6</v>
      </c>
      <c r="BI1545">
        <v>5</v>
      </c>
      <c r="BJ1545" s="1">
        <v>45870</v>
      </c>
      <c r="BK1545" s="1">
        <v>46965</v>
      </c>
      <c r="BL1545" s="1">
        <v>45870</v>
      </c>
      <c r="BM1545" s="1">
        <v>46965</v>
      </c>
      <c r="BN1545">
        <v>36</v>
      </c>
      <c r="BO1545">
        <v>6</v>
      </c>
      <c r="BP1545">
        <v>6</v>
      </c>
      <c r="BQ1545">
        <v>6</v>
      </c>
      <c r="BR1545">
        <v>0</v>
      </c>
      <c r="BS1545">
        <v>6</v>
      </c>
      <c r="BT1545">
        <v>6</v>
      </c>
      <c r="BU1545">
        <v>6</v>
      </c>
      <c r="BV1545" t="str">
        <f>"6:00 AM"</f>
        <v>6:00 AM</v>
      </c>
      <c r="BW1545" t="str">
        <f>"11:00 PM"</f>
        <v>11:00 PM</v>
      </c>
      <c r="BX1545" t="s">
        <v>240</v>
      </c>
      <c r="BY1545">
        <v>0</v>
      </c>
      <c r="BZ1545">
        <v>3</v>
      </c>
      <c r="CA1545" t="s">
        <v>115</v>
      </c>
      <c r="CC1545" t="s">
        <v>5185</v>
      </c>
      <c r="CD1545" t="s">
        <v>3964</v>
      </c>
      <c r="CE1545" t="s">
        <v>2861</v>
      </c>
      <c r="CF1545" t="s">
        <v>119</v>
      </c>
      <c r="CG1545" t="s">
        <v>120</v>
      </c>
      <c r="CH1545" s="3">
        <v>96950</v>
      </c>
      <c r="CI1545" s="4">
        <v>7.84</v>
      </c>
      <c r="CJ1545" s="4">
        <v>7.84</v>
      </c>
      <c r="CK1545" s="4">
        <v>0</v>
      </c>
      <c r="CL1545" s="4">
        <v>0</v>
      </c>
      <c r="CM1545" t="s">
        <v>136</v>
      </c>
      <c r="CN1545" t="s">
        <v>240</v>
      </c>
      <c r="CO1545" t="s">
        <v>137</v>
      </c>
      <c r="CQ1545" t="s">
        <v>115</v>
      </c>
      <c r="CR1545" t="s">
        <v>138</v>
      </c>
      <c r="CS1545" t="s">
        <v>139</v>
      </c>
      <c r="CT1545" t="s">
        <v>139</v>
      </c>
      <c r="CU1545" t="s">
        <v>139</v>
      </c>
      <c r="CV1545" t="s">
        <v>138</v>
      </c>
      <c r="CW1545" t="s">
        <v>139</v>
      </c>
      <c r="CX1545" t="s">
        <v>240</v>
      </c>
      <c r="CY1545" s="10">
        <v>16702353313</v>
      </c>
      <c r="CZ1545" t="s">
        <v>2609</v>
      </c>
      <c r="DA1545" t="s">
        <v>139</v>
      </c>
      <c r="DB1545" t="s">
        <v>138</v>
      </c>
      <c r="DC1545" t="s">
        <v>115</v>
      </c>
    </row>
    <row r="1546" spans="1:112" ht="14.45" customHeight="1" x14ac:dyDescent="0.25">
      <c r="A1546" t="s">
        <v>6052</v>
      </c>
      <c r="B1546" t="s">
        <v>113</v>
      </c>
      <c r="C1546" s="1">
        <v>45678</v>
      </c>
      <c r="D1546" s="1">
        <v>45747</v>
      </c>
      <c r="E1546" t="s">
        <v>114</v>
      </c>
      <c r="G1546" t="s">
        <v>115</v>
      </c>
      <c r="H1546" t="s">
        <v>115</v>
      </c>
      <c r="I1546" t="s">
        <v>115</v>
      </c>
      <c r="J1546" t="s">
        <v>1436</v>
      </c>
      <c r="L1546" t="s">
        <v>1437</v>
      </c>
      <c r="M1546" t="s">
        <v>6053</v>
      </c>
      <c r="N1546" t="s">
        <v>128</v>
      </c>
      <c r="O1546" t="s">
        <v>120</v>
      </c>
      <c r="P1546" s="3">
        <v>96950</v>
      </c>
      <c r="Q1546" t="s">
        <v>121</v>
      </c>
      <c r="S1546" s="10">
        <v>16702858730</v>
      </c>
      <c r="U1546" t="s">
        <v>1439</v>
      </c>
      <c r="V1546">
        <v>561320</v>
      </c>
      <c r="W1546" t="s">
        <v>123</v>
      </c>
      <c r="Y1546" t="s">
        <v>3463</v>
      </c>
      <c r="Z1546" t="s">
        <v>3464</v>
      </c>
      <c r="AA1546" t="s">
        <v>3465</v>
      </c>
      <c r="AB1546" t="s">
        <v>3466</v>
      </c>
      <c r="AC1546" t="s">
        <v>1437</v>
      </c>
      <c r="AD1546" t="s">
        <v>1438</v>
      </c>
      <c r="AE1546" t="s">
        <v>128</v>
      </c>
      <c r="AF1546" t="s">
        <v>120</v>
      </c>
      <c r="AG1546" s="3">
        <v>96950</v>
      </c>
      <c r="AH1546" t="s">
        <v>121</v>
      </c>
      <c r="AJ1546" s="10">
        <v>16702858730</v>
      </c>
      <c r="AL1546" t="s">
        <v>1443</v>
      </c>
      <c r="BD1546" t="str">
        <f>"13-2011.00"</f>
        <v>13-2011.00</v>
      </c>
      <c r="BE1546" t="s">
        <v>893</v>
      </c>
      <c r="BF1546" t="s">
        <v>3467</v>
      </c>
      <c r="BG1546" t="s">
        <v>895</v>
      </c>
      <c r="BH1546">
        <v>5</v>
      </c>
      <c r="BJ1546" s="1">
        <v>45748</v>
      </c>
      <c r="BK1546" s="1">
        <v>46112</v>
      </c>
      <c r="BN1546">
        <v>35</v>
      </c>
      <c r="BO1546">
        <v>0</v>
      </c>
      <c r="BP1546">
        <v>7</v>
      </c>
      <c r="BQ1546">
        <v>7</v>
      </c>
      <c r="BR1546">
        <v>7</v>
      </c>
      <c r="BS1546">
        <v>7</v>
      </c>
      <c r="BT1546">
        <v>7</v>
      </c>
      <c r="BU1546">
        <v>0</v>
      </c>
      <c r="BV1546" t="str">
        <f>"9:00 AM"</f>
        <v>9:00 AM</v>
      </c>
      <c r="BW1546" t="str">
        <f>"5:00 PM"</f>
        <v>5:00 PM</v>
      </c>
      <c r="BX1546" t="s">
        <v>360</v>
      </c>
      <c r="BY1546">
        <v>0</v>
      </c>
      <c r="BZ1546">
        <v>12</v>
      </c>
      <c r="CA1546" t="s">
        <v>138</v>
      </c>
      <c r="CB1546">
        <v>2</v>
      </c>
      <c r="CC1546" s="2" t="s">
        <v>3468</v>
      </c>
      <c r="CD1546" t="s">
        <v>3156</v>
      </c>
      <c r="CE1546" t="s">
        <v>1448</v>
      </c>
      <c r="CF1546" t="s">
        <v>128</v>
      </c>
      <c r="CG1546" t="s">
        <v>120</v>
      </c>
      <c r="CH1546" s="3">
        <v>96950</v>
      </c>
      <c r="CI1546" s="4">
        <v>17.48</v>
      </c>
      <c r="CJ1546" s="4">
        <v>17.48</v>
      </c>
      <c r="CK1546" s="4">
        <v>26.22</v>
      </c>
      <c r="CL1546" s="4">
        <v>26.22</v>
      </c>
      <c r="CM1546" t="s">
        <v>136</v>
      </c>
      <c r="CN1546" t="s">
        <v>224</v>
      </c>
      <c r="CO1546" t="s">
        <v>137</v>
      </c>
      <c r="CQ1546" t="s">
        <v>115</v>
      </c>
      <c r="CR1546" t="s">
        <v>138</v>
      </c>
      <c r="CS1546" t="s">
        <v>139</v>
      </c>
      <c r="CT1546" t="s">
        <v>138</v>
      </c>
      <c r="CU1546" t="s">
        <v>139</v>
      </c>
      <c r="CV1546" t="s">
        <v>138</v>
      </c>
      <c r="CW1546" t="s">
        <v>139</v>
      </c>
      <c r="CX1546" s="2" t="s">
        <v>3469</v>
      </c>
      <c r="CY1546" s="10">
        <v>16702858730</v>
      </c>
      <c r="CZ1546" t="s">
        <v>1443</v>
      </c>
      <c r="DA1546" t="s">
        <v>139</v>
      </c>
      <c r="DB1546" t="s">
        <v>138</v>
      </c>
      <c r="DC1546" t="s">
        <v>115</v>
      </c>
    </row>
    <row r="1547" spans="1:112" ht="14.45" customHeight="1" x14ac:dyDescent="0.25">
      <c r="A1547" t="s">
        <v>6096</v>
      </c>
      <c r="B1547" t="s">
        <v>142</v>
      </c>
      <c r="C1547" s="1">
        <v>45737</v>
      </c>
      <c r="D1547" s="1">
        <v>45747</v>
      </c>
      <c r="E1547" t="s">
        <v>114</v>
      </c>
      <c r="G1547" t="s">
        <v>138</v>
      </c>
      <c r="H1547" t="s">
        <v>115</v>
      </c>
      <c r="I1547" t="s">
        <v>115</v>
      </c>
      <c r="J1547" t="s">
        <v>143</v>
      </c>
      <c r="L1547" t="s">
        <v>144</v>
      </c>
      <c r="N1547" t="s">
        <v>145</v>
      </c>
      <c r="O1547" t="s">
        <v>120</v>
      </c>
      <c r="P1547" s="3">
        <v>96951</v>
      </c>
      <c r="Q1547" t="s">
        <v>121</v>
      </c>
      <c r="R1547" t="s">
        <v>120</v>
      </c>
      <c r="S1547" s="10">
        <v>16705320350</v>
      </c>
      <c r="U1547" t="s">
        <v>146</v>
      </c>
      <c r="V1547">
        <v>311812</v>
      </c>
      <c r="W1547" t="s">
        <v>123</v>
      </c>
      <c r="Y1547" t="s">
        <v>147</v>
      </c>
      <c r="Z1547" t="s">
        <v>148</v>
      </c>
      <c r="AA1547" t="s">
        <v>149</v>
      </c>
      <c r="AB1547" t="s">
        <v>126</v>
      </c>
      <c r="AC1547" t="s">
        <v>144</v>
      </c>
      <c r="AE1547" t="s">
        <v>145</v>
      </c>
      <c r="AF1547" t="s">
        <v>120</v>
      </c>
      <c r="AG1547" s="3">
        <v>96951</v>
      </c>
      <c r="AH1547" t="s">
        <v>121</v>
      </c>
      <c r="AJ1547" s="10">
        <v>16705320350</v>
      </c>
      <c r="AL1547" t="s">
        <v>150</v>
      </c>
      <c r="BD1547" t="str">
        <f>"51-3011.00"</f>
        <v>51-3011.00</v>
      </c>
      <c r="BE1547" t="s">
        <v>462</v>
      </c>
      <c r="BF1547" t="s">
        <v>6097</v>
      </c>
      <c r="BG1547" t="s">
        <v>464</v>
      </c>
      <c r="BH1547">
        <v>1</v>
      </c>
      <c r="BJ1547" s="1">
        <v>45931</v>
      </c>
      <c r="BK1547" s="1">
        <v>47026</v>
      </c>
      <c r="BN1547">
        <v>40</v>
      </c>
      <c r="BO1547">
        <v>0</v>
      </c>
      <c r="BP1547">
        <v>7</v>
      </c>
      <c r="BQ1547">
        <v>7</v>
      </c>
      <c r="BR1547">
        <v>7</v>
      </c>
      <c r="BS1547">
        <v>7</v>
      </c>
      <c r="BT1547">
        <v>7</v>
      </c>
      <c r="BU1547">
        <v>5</v>
      </c>
      <c r="BV1547" t="str">
        <f t="shared" ref="BV1547:BV1556" si="30">"8:00 AM"</f>
        <v>8:00 AM</v>
      </c>
      <c r="BW1547" t="str">
        <f>"4:00 PM"</f>
        <v>4:00 PM</v>
      </c>
      <c r="BX1547" t="s">
        <v>133</v>
      </c>
      <c r="BY1547">
        <v>0</v>
      </c>
      <c r="BZ1547">
        <v>12</v>
      </c>
      <c r="CA1547" t="s">
        <v>115</v>
      </c>
      <c r="CC1547" t="s">
        <v>6098</v>
      </c>
      <c r="CD1547" t="s">
        <v>155</v>
      </c>
      <c r="CF1547" t="s">
        <v>145</v>
      </c>
      <c r="CG1547" t="s">
        <v>120</v>
      </c>
      <c r="CH1547" s="3">
        <v>96951</v>
      </c>
      <c r="CI1547" s="4">
        <v>8.64</v>
      </c>
      <c r="CJ1547" s="4">
        <v>8.64</v>
      </c>
      <c r="CK1547" s="4">
        <v>12.96</v>
      </c>
      <c r="CL1547" s="4">
        <v>12.96</v>
      </c>
      <c r="CM1547" t="s">
        <v>136</v>
      </c>
      <c r="CN1547" t="s">
        <v>139</v>
      </c>
      <c r="CO1547" t="s">
        <v>137</v>
      </c>
      <c r="CQ1547" t="s">
        <v>115</v>
      </c>
      <c r="CR1547" t="s">
        <v>138</v>
      </c>
      <c r="CS1547" t="s">
        <v>138</v>
      </c>
      <c r="CT1547" t="s">
        <v>138</v>
      </c>
      <c r="CU1547" t="s">
        <v>139</v>
      </c>
      <c r="CV1547" t="s">
        <v>138</v>
      </c>
      <c r="CW1547" t="s">
        <v>139</v>
      </c>
      <c r="CX1547" t="s">
        <v>6099</v>
      </c>
      <c r="CY1547" s="10">
        <v>16705320350</v>
      </c>
      <c r="CZ1547" t="s">
        <v>150</v>
      </c>
      <c r="DA1547" t="s">
        <v>139</v>
      </c>
      <c r="DB1547" t="s">
        <v>138</v>
      </c>
      <c r="DC1547" t="s">
        <v>115</v>
      </c>
    </row>
    <row r="1548" spans="1:112" ht="14.45" customHeight="1" x14ac:dyDescent="0.25">
      <c r="A1548" t="s">
        <v>6100</v>
      </c>
      <c r="B1548" t="s">
        <v>142</v>
      </c>
      <c r="C1548" s="1">
        <v>45737</v>
      </c>
      <c r="D1548" s="1">
        <v>45747</v>
      </c>
      <c r="E1548" t="s">
        <v>114</v>
      </c>
      <c r="G1548" t="s">
        <v>138</v>
      </c>
      <c r="H1548" t="s">
        <v>115</v>
      </c>
      <c r="I1548" t="s">
        <v>115</v>
      </c>
      <c r="J1548" t="s">
        <v>143</v>
      </c>
      <c r="L1548" t="s">
        <v>144</v>
      </c>
      <c r="N1548" t="s">
        <v>145</v>
      </c>
      <c r="O1548" t="s">
        <v>120</v>
      </c>
      <c r="P1548" s="3">
        <v>96951</v>
      </c>
      <c r="Q1548" t="s">
        <v>121</v>
      </c>
      <c r="R1548" t="s">
        <v>120</v>
      </c>
      <c r="S1548" s="10">
        <v>16705320350</v>
      </c>
      <c r="U1548" t="s">
        <v>146</v>
      </c>
      <c r="V1548">
        <v>445110</v>
      </c>
      <c r="W1548" t="s">
        <v>123</v>
      </c>
      <c r="Y1548" t="s">
        <v>147</v>
      </c>
      <c r="Z1548" t="s">
        <v>148</v>
      </c>
      <c r="AA1548" t="s">
        <v>149</v>
      </c>
      <c r="AB1548" t="s">
        <v>126</v>
      </c>
      <c r="AC1548" t="s">
        <v>144</v>
      </c>
      <c r="AE1548" t="s">
        <v>145</v>
      </c>
      <c r="AF1548" t="s">
        <v>120</v>
      </c>
      <c r="AG1548" s="3">
        <v>96951</v>
      </c>
      <c r="AH1548" t="s">
        <v>121</v>
      </c>
      <c r="AJ1548" s="10">
        <v>16705320350</v>
      </c>
      <c r="AL1548" t="s">
        <v>150</v>
      </c>
      <c r="BD1548" t="str">
        <f>"37-3011.00"</f>
        <v>37-3011.00</v>
      </c>
      <c r="BE1548" t="s">
        <v>927</v>
      </c>
      <c r="BF1548" t="s">
        <v>6101</v>
      </c>
      <c r="BG1548" t="s">
        <v>6102</v>
      </c>
      <c r="BH1548">
        <v>1</v>
      </c>
      <c r="BJ1548" s="1">
        <v>45931</v>
      </c>
      <c r="BK1548" s="1">
        <v>47026</v>
      </c>
      <c r="BN1548">
        <v>40</v>
      </c>
      <c r="BO1548">
        <v>0</v>
      </c>
      <c r="BP1548">
        <v>7</v>
      </c>
      <c r="BQ1548">
        <v>7</v>
      </c>
      <c r="BR1548">
        <v>7</v>
      </c>
      <c r="BS1548">
        <v>7</v>
      </c>
      <c r="BT1548">
        <v>7</v>
      </c>
      <c r="BU1548">
        <v>5</v>
      </c>
      <c r="BV1548" t="str">
        <f t="shared" si="30"/>
        <v>8:00 AM</v>
      </c>
      <c r="BW1548" t="str">
        <f>"5:00 PM"</f>
        <v>5:00 PM</v>
      </c>
      <c r="BX1548" t="s">
        <v>240</v>
      </c>
      <c r="BY1548">
        <v>0</v>
      </c>
      <c r="BZ1548">
        <v>12</v>
      </c>
      <c r="CA1548" t="s">
        <v>115</v>
      </c>
      <c r="CC1548" t="s">
        <v>6103</v>
      </c>
      <c r="CD1548" t="s">
        <v>155</v>
      </c>
      <c r="CF1548" t="s">
        <v>145</v>
      </c>
      <c r="CG1548" t="s">
        <v>120</v>
      </c>
      <c r="CH1548" s="3">
        <v>96951</v>
      </c>
      <c r="CI1548" s="4">
        <v>8.57</v>
      </c>
      <c r="CJ1548" s="4">
        <v>8.57</v>
      </c>
      <c r="CK1548" s="4">
        <v>12.86</v>
      </c>
      <c r="CL1548" s="4">
        <v>12.86</v>
      </c>
      <c r="CM1548" t="s">
        <v>136</v>
      </c>
      <c r="CN1548" t="s">
        <v>139</v>
      </c>
      <c r="CO1548" t="s">
        <v>137</v>
      </c>
      <c r="CQ1548" t="s">
        <v>115</v>
      </c>
      <c r="CR1548" t="s">
        <v>138</v>
      </c>
      <c r="CS1548" t="s">
        <v>138</v>
      </c>
      <c r="CT1548" t="s">
        <v>138</v>
      </c>
      <c r="CU1548" t="s">
        <v>139</v>
      </c>
      <c r="CV1548" t="s">
        <v>138</v>
      </c>
      <c r="CW1548" t="s">
        <v>139</v>
      </c>
      <c r="CX1548" t="s">
        <v>2545</v>
      </c>
      <c r="CY1548" s="10">
        <v>16705320350</v>
      </c>
      <c r="CZ1548" t="s">
        <v>150</v>
      </c>
      <c r="DA1548" t="s">
        <v>139</v>
      </c>
      <c r="DB1548" t="s">
        <v>138</v>
      </c>
      <c r="DC1548" t="s">
        <v>115</v>
      </c>
    </row>
    <row r="1549" spans="1:112" ht="14.45" customHeight="1" x14ac:dyDescent="0.25">
      <c r="A1549" t="s">
        <v>7594</v>
      </c>
      <c r="B1549" t="s">
        <v>142</v>
      </c>
      <c r="C1549" s="1">
        <v>45737</v>
      </c>
      <c r="D1549" s="1">
        <v>45747</v>
      </c>
      <c r="E1549" t="s">
        <v>114</v>
      </c>
      <c r="G1549" t="s">
        <v>138</v>
      </c>
      <c r="H1549" t="s">
        <v>115</v>
      </c>
      <c r="I1549" t="s">
        <v>115</v>
      </c>
      <c r="J1549" t="s">
        <v>143</v>
      </c>
      <c r="L1549" t="s">
        <v>144</v>
      </c>
      <c r="N1549" t="s">
        <v>145</v>
      </c>
      <c r="O1549" t="s">
        <v>120</v>
      </c>
      <c r="P1549" s="3">
        <v>96951</v>
      </c>
      <c r="Q1549" t="s">
        <v>121</v>
      </c>
      <c r="R1549" t="s">
        <v>120</v>
      </c>
      <c r="S1549" s="10">
        <v>16705320350</v>
      </c>
      <c r="U1549" t="s">
        <v>146</v>
      </c>
      <c r="V1549">
        <v>445110</v>
      </c>
      <c r="W1549" t="s">
        <v>123</v>
      </c>
      <c r="Y1549" t="s">
        <v>147</v>
      </c>
      <c r="Z1549" t="s">
        <v>148</v>
      </c>
      <c r="AA1549" t="s">
        <v>149</v>
      </c>
      <c r="AB1549" t="s">
        <v>126</v>
      </c>
      <c r="AC1549" t="s">
        <v>144</v>
      </c>
      <c r="AE1549" t="s">
        <v>145</v>
      </c>
      <c r="AF1549" t="s">
        <v>120</v>
      </c>
      <c r="AG1549" s="3">
        <v>96951</v>
      </c>
      <c r="AH1549" t="s">
        <v>121</v>
      </c>
      <c r="AJ1549" s="10">
        <v>16705320350</v>
      </c>
      <c r="AL1549" t="s">
        <v>150</v>
      </c>
      <c r="BD1549" t="str">
        <f>"35-2021.00"</f>
        <v>35-2021.00</v>
      </c>
      <c r="BE1549" t="s">
        <v>282</v>
      </c>
      <c r="BF1549" t="s">
        <v>4726</v>
      </c>
      <c r="BG1549" t="s">
        <v>1982</v>
      </c>
      <c r="BH1549">
        <v>1</v>
      </c>
      <c r="BJ1549" s="1">
        <v>45931</v>
      </c>
      <c r="BK1549" s="1">
        <v>47026</v>
      </c>
      <c r="BN1549">
        <v>40</v>
      </c>
      <c r="BO1549">
        <v>0</v>
      </c>
      <c r="BP1549">
        <v>7</v>
      </c>
      <c r="BQ1549">
        <v>7</v>
      </c>
      <c r="BR1549">
        <v>7</v>
      </c>
      <c r="BS1549">
        <v>7</v>
      </c>
      <c r="BT1549">
        <v>7</v>
      </c>
      <c r="BU1549">
        <v>5</v>
      </c>
      <c r="BV1549" t="str">
        <f t="shared" si="30"/>
        <v>8:00 AM</v>
      </c>
      <c r="BW1549" t="str">
        <f>"4:00 PM"</f>
        <v>4:00 PM</v>
      </c>
      <c r="BX1549" t="s">
        <v>133</v>
      </c>
      <c r="BY1549">
        <v>0</v>
      </c>
      <c r="BZ1549">
        <v>12</v>
      </c>
      <c r="CA1549" t="s">
        <v>115</v>
      </c>
      <c r="CC1549" s="2" t="s">
        <v>6585</v>
      </c>
      <c r="CD1549" t="s">
        <v>155</v>
      </c>
      <c r="CF1549" t="s">
        <v>145</v>
      </c>
      <c r="CG1549" t="s">
        <v>120</v>
      </c>
      <c r="CH1549" s="3">
        <v>96951</v>
      </c>
      <c r="CI1549" s="4">
        <v>7.84</v>
      </c>
      <c r="CJ1549" s="4">
        <v>7.84</v>
      </c>
      <c r="CK1549" s="4">
        <v>11.76</v>
      </c>
      <c r="CL1549" s="4">
        <v>11.76</v>
      </c>
      <c r="CM1549" t="s">
        <v>136</v>
      </c>
      <c r="CN1549" t="s">
        <v>139</v>
      </c>
      <c r="CO1549" t="s">
        <v>137</v>
      </c>
      <c r="CQ1549" t="s">
        <v>115</v>
      </c>
      <c r="CR1549" t="s">
        <v>138</v>
      </c>
      <c r="CS1549" t="s">
        <v>138</v>
      </c>
      <c r="CT1549" t="s">
        <v>138</v>
      </c>
      <c r="CU1549" t="s">
        <v>139</v>
      </c>
      <c r="CV1549" t="s">
        <v>138</v>
      </c>
      <c r="CW1549" t="s">
        <v>139</v>
      </c>
      <c r="CX1549" t="s">
        <v>2545</v>
      </c>
      <c r="CY1549" s="10">
        <v>16705320350</v>
      </c>
      <c r="CZ1549" t="s">
        <v>150</v>
      </c>
      <c r="DA1549" t="s">
        <v>139</v>
      </c>
      <c r="DB1549" t="s">
        <v>138</v>
      </c>
      <c r="DC1549" t="s">
        <v>115</v>
      </c>
    </row>
    <row r="1550" spans="1:112" ht="14.45" customHeight="1" x14ac:dyDescent="0.25">
      <c r="A1550" t="s">
        <v>7966</v>
      </c>
      <c r="B1550" t="s">
        <v>142</v>
      </c>
      <c r="C1550" s="1">
        <v>45737</v>
      </c>
      <c r="D1550" s="1">
        <v>45747</v>
      </c>
      <c r="E1550" t="s">
        <v>114</v>
      </c>
      <c r="G1550" t="s">
        <v>115</v>
      </c>
      <c r="H1550" t="s">
        <v>115</v>
      </c>
      <c r="I1550" t="s">
        <v>115</v>
      </c>
      <c r="J1550" t="s">
        <v>143</v>
      </c>
      <c r="L1550" t="s">
        <v>144</v>
      </c>
      <c r="N1550" t="s">
        <v>145</v>
      </c>
      <c r="O1550" t="s">
        <v>120</v>
      </c>
      <c r="P1550" s="3">
        <v>96951</v>
      </c>
      <c r="Q1550" t="s">
        <v>121</v>
      </c>
      <c r="R1550" t="s">
        <v>120</v>
      </c>
      <c r="S1550" s="10">
        <v>16705320350</v>
      </c>
      <c r="U1550" t="s">
        <v>146</v>
      </c>
      <c r="V1550">
        <v>445110</v>
      </c>
      <c r="W1550" t="s">
        <v>123</v>
      </c>
      <c r="Y1550" t="s">
        <v>147</v>
      </c>
      <c r="Z1550" t="s">
        <v>148</v>
      </c>
      <c r="AA1550" t="s">
        <v>149</v>
      </c>
      <c r="AB1550" t="s">
        <v>126</v>
      </c>
      <c r="AC1550" t="s">
        <v>144</v>
      </c>
      <c r="AE1550" t="s">
        <v>145</v>
      </c>
      <c r="AF1550" t="s">
        <v>120</v>
      </c>
      <c r="AG1550" s="3">
        <v>96951</v>
      </c>
      <c r="AH1550" t="s">
        <v>121</v>
      </c>
      <c r="AJ1550" s="10">
        <v>16705320350</v>
      </c>
      <c r="AL1550" t="s">
        <v>150</v>
      </c>
      <c r="BD1550" t="str">
        <f>"43-3031.00"</f>
        <v>43-3031.00</v>
      </c>
      <c r="BE1550" t="s">
        <v>387</v>
      </c>
      <c r="BF1550" t="s">
        <v>7305</v>
      </c>
      <c r="BG1550" t="s">
        <v>4225</v>
      </c>
      <c r="BH1550">
        <v>2</v>
      </c>
      <c r="BJ1550" s="1">
        <v>45931</v>
      </c>
      <c r="BK1550" s="1">
        <v>46295</v>
      </c>
      <c r="BN1550">
        <v>40</v>
      </c>
      <c r="BO1550">
        <v>0</v>
      </c>
      <c r="BP1550">
        <v>8</v>
      </c>
      <c r="BQ1550">
        <v>8</v>
      </c>
      <c r="BR1550">
        <v>8</v>
      </c>
      <c r="BS1550">
        <v>8</v>
      </c>
      <c r="BT1550">
        <v>8</v>
      </c>
      <c r="BU1550">
        <v>0</v>
      </c>
      <c r="BV1550" t="str">
        <f t="shared" si="30"/>
        <v>8:00 AM</v>
      </c>
      <c r="BW1550" t="str">
        <f>"5:00 PM"</f>
        <v>5:00 PM</v>
      </c>
      <c r="BX1550" t="s">
        <v>133</v>
      </c>
      <c r="BY1550">
        <v>0</v>
      </c>
      <c r="BZ1550">
        <v>12</v>
      </c>
      <c r="CA1550" t="s">
        <v>115</v>
      </c>
      <c r="CC1550" s="2" t="s">
        <v>7967</v>
      </c>
      <c r="CD1550" t="s">
        <v>155</v>
      </c>
      <c r="CF1550" t="s">
        <v>145</v>
      </c>
      <c r="CG1550" t="s">
        <v>120</v>
      </c>
      <c r="CH1550" s="3">
        <v>96951</v>
      </c>
      <c r="CI1550" s="4">
        <v>12.28</v>
      </c>
      <c r="CJ1550" s="4">
        <v>12.28</v>
      </c>
      <c r="CK1550" s="4">
        <v>18.420000000000002</v>
      </c>
      <c r="CL1550" s="4">
        <v>18.420000000000002</v>
      </c>
      <c r="CM1550" t="s">
        <v>136</v>
      </c>
      <c r="CN1550" t="s">
        <v>139</v>
      </c>
      <c r="CO1550" t="s">
        <v>137</v>
      </c>
      <c r="CQ1550" t="s">
        <v>115</v>
      </c>
      <c r="CR1550" t="s">
        <v>138</v>
      </c>
      <c r="CS1550" t="s">
        <v>138</v>
      </c>
      <c r="CT1550" t="s">
        <v>138</v>
      </c>
      <c r="CU1550" t="s">
        <v>139</v>
      </c>
      <c r="CV1550" t="s">
        <v>138</v>
      </c>
      <c r="CW1550" t="s">
        <v>139</v>
      </c>
      <c r="CX1550" t="s">
        <v>156</v>
      </c>
      <c r="CY1550" s="10">
        <v>16705320350</v>
      </c>
      <c r="CZ1550" t="s">
        <v>150</v>
      </c>
      <c r="DA1550" t="s">
        <v>139</v>
      </c>
      <c r="DB1550" t="s">
        <v>138</v>
      </c>
      <c r="DC1550" t="s">
        <v>115</v>
      </c>
    </row>
    <row r="1551" spans="1:112" ht="14.45" customHeight="1" x14ac:dyDescent="0.25">
      <c r="A1551" t="s">
        <v>9583</v>
      </c>
      <c r="B1551" t="s">
        <v>158</v>
      </c>
      <c r="C1551" s="1">
        <v>45678</v>
      </c>
      <c r="D1551" s="1">
        <v>45747</v>
      </c>
      <c r="E1551" t="s">
        <v>114</v>
      </c>
      <c r="G1551" t="s">
        <v>115</v>
      </c>
      <c r="H1551" t="s">
        <v>115</v>
      </c>
      <c r="I1551" t="s">
        <v>115</v>
      </c>
      <c r="J1551" t="s">
        <v>4707</v>
      </c>
      <c r="K1551" t="s">
        <v>4708</v>
      </c>
      <c r="L1551" t="s">
        <v>4709</v>
      </c>
      <c r="M1551" t="s">
        <v>4710</v>
      </c>
      <c r="N1551" t="s">
        <v>128</v>
      </c>
      <c r="O1551" t="s">
        <v>120</v>
      </c>
      <c r="P1551" s="3">
        <v>96950</v>
      </c>
      <c r="Q1551" t="s">
        <v>121</v>
      </c>
      <c r="R1551" t="s">
        <v>139</v>
      </c>
      <c r="S1551" s="10">
        <v>16702352020</v>
      </c>
      <c r="U1551" t="s">
        <v>4711</v>
      </c>
      <c r="V1551">
        <v>312112</v>
      </c>
      <c r="W1551" t="s">
        <v>123</v>
      </c>
      <c r="Y1551" t="s">
        <v>4712</v>
      </c>
      <c r="Z1551" t="s">
        <v>4713</v>
      </c>
      <c r="AB1551" t="s">
        <v>126</v>
      </c>
      <c r="AC1551" t="s">
        <v>4714</v>
      </c>
      <c r="AD1551" t="s">
        <v>4710</v>
      </c>
      <c r="AE1551" t="s">
        <v>128</v>
      </c>
      <c r="AF1551" t="s">
        <v>120</v>
      </c>
      <c r="AG1551" s="3">
        <v>96950</v>
      </c>
      <c r="AH1551" t="s">
        <v>121</v>
      </c>
      <c r="AI1551" t="s">
        <v>1369</v>
      </c>
      <c r="AJ1551" s="10">
        <v>16702352020</v>
      </c>
      <c r="AL1551" t="s">
        <v>4715</v>
      </c>
      <c r="BD1551" t="str">
        <f>"41-4012.00"</f>
        <v>41-4012.00</v>
      </c>
      <c r="BE1551" t="s">
        <v>709</v>
      </c>
      <c r="BF1551" t="s">
        <v>4716</v>
      </c>
      <c r="BG1551" t="s">
        <v>710</v>
      </c>
      <c r="BH1551">
        <v>1</v>
      </c>
      <c r="BJ1551" s="1">
        <v>45748</v>
      </c>
      <c r="BK1551" s="1">
        <v>46112</v>
      </c>
      <c r="BN1551">
        <v>35</v>
      </c>
      <c r="BO1551">
        <v>0</v>
      </c>
      <c r="BP1551">
        <v>6</v>
      </c>
      <c r="BQ1551">
        <v>6</v>
      </c>
      <c r="BR1551">
        <v>5</v>
      </c>
      <c r="BS1551">
        <v>6</v>
      </c>
      <c r="BT1551">
        <v>6</v>
      </c>
      <c r="BU1551">
        <v>6</v>
      </c>
      <c r="BV1551" t="str">
        <f t="shared" si="30"/>
        <v>8:00 AM</v>
      </c>
      <c r="BW1551" t="str">
        <f>"4:00 PM"</f>
        <v>4:00 PM</v>
      </c>
      <c r="BX1551" t="s">
        <v>240</v>
      </c>
      <c r="BY1551">
        <v>0</v>
      </c>
      <c r="BZ1551">
        <v>12</v>
      </c>
      <c r="CA1551" t="s">
        <v>115</v>
      </c>
      <c r="CC1551" t="s">
        <v>9584</v>
      </c>
      <c r="CD1551" t="s">
        <v>4709</v>
      </c>
      <c r="CE1551" t="s">
        <v>4710</v>
      </c>
      <c r="CF1551" t="s">
        <v>128</v>
      </c>
      <c r="CG1551" t="s">
        <v>120</v>
      </c>
      <c r="CH1551" s="3">
        <v>96950</v>
      </c>
      <c r="CI1551" s="4">
        <v>8.94</v>
      </c>
      <c r="CJ1551" s="4">
        <v>8.94</v>
      </c>
      <c r="CK1551" s="4">
        <v>0</v>
      </c>
      <c r="CL1551" s="4">
        <v>0</v>
      </c>
      <c r="CM1551" t="s">
        <v>136</v>
      </c>
      <c r="CN1551" t="s">
        <v>1369</v>
      </c>
      <c r="CO1551" t="s">
        <v>137</v>
      </c>
      <c r="CQ1551" t="s">
        <v>115</v>
      </c>
      <c r="CR1551" t="s">
        <v>138</v>
      </c>
      <c r="CS1551" t="s">
        <v>139</v>
      </c>
      <c r="CT1551" t="s">
        <v>139</v>
      </c>
      <c r="CU1551" t="s">
        <v>139</v>
      </c>
      <c r="CV1551" t="s">
        <v>138</v>
      </c>
      <c r="CW1551" t="s">
        <v>139</v>
      </c>
      <c r="CX1551" t="s">
        <v>6190</v>
      </c>
      <c r="CY1551" s="10">
        <v>16702352020</v>
      </c>
      <c r="CZ1551" t="s">
        <v>4715</v>
      </c>
      <c r="DA1551" t="s">
        <v>139</v>
      </c>
      <c r="DB1551" t="s">
        <v>138</v>
      </c>
      <c r="DC1551" t="s">
        <v>115</v>
      </c>
    </row>
    <row r="1552" spans="1:112" ht="14.45" customHeight="1" x14ac:dyDescent="0.25">
      <c r="A1552" t="s">
        <v>9899</v>
      </c>
      <c r="B1552" t="s">
        <v>158</v>
      </c>
      <c r="C1552" s="1">
        <v>45718</v>
      </c>
      <c r="D1552" s="1">
        <v>45747</v>
      </c>
      <c r="E1552" t="s">
        <v>210</v>
      </c>
      <c r="F1552" s="1">
        <v>45806</v>
      </c>
      <c r="G1552" t="s">
        <v>115</v>
      </c>
      <c r="H1552" t="s">
        <v>115</v>
      </c>
      <c r="I1552" t="s">
        <v>115</v>
      </c>
      <c r="J1552" t="s">
        <v>3342</v>
      </c>
      <c r="K1552" t="s">
        <v>9900</v>
      </c>
      <c r="L1552" t="s">
        <v>3344</v>
      </c>
      <c r="M1552" t="s">
        <v>2263</v>
      </c>
      <c r="N1552" t="s">
        <v>145</v>
      </c>
      <c r="O1552" t="s">
        <v>120</v>
      </c>
      <c r="P1552" s="3">
        <v>96951</v>
      </c>
      <c r="Q1552" t="s">
        <v>121</v>
      </c>
      <c r="S1552" s="10">
        <v>16705323400</v>
      </c>
      <c r="U1552" t="s">
        <v>3345</v>
      </c>
      <c r="V1552">
        <v>5511</v>
      </c>
      <c r="W1552" t="s">
        <v>123</v>
      </c>
      <c r="Y1552" t="s">
        <v>1888</v>
      </c>
      <c r="Z1552" t="s">
        <v>3346</v>
      </c>
      <c r="AB1552" t="s">
        <v>1275</v>
      </c>
      <c r="AC1552" t="s">
        <v>3344</v>
      </c>
      <c r="AD1552" t="s">
        <v>2263</v>
      </c>
      <c r="AE1552" t="s">
        <v>145</v>
      </c>
      <c r="AF1552" t="s">
        <v>120</v>
      </c>
      <c r="AG1552" s="3">
        <v>96951</v>
      </c>
      <c r="AH1552" t="s">
        <v>121</v>
      </c>
      <c r="AJ1552" s="10">
        <v>16705323400</v>
      </c>
      <c r="AL1552" t="s">
        <v>3347</v>
      </c>
      <c r="BD1552" t="str">
        <f>"37-2012.00"</f>
        <v>37-2012.00</v>
      </c>
      <c r="BE1552" t="s">
        <v>647</v>
      </c>
      <c r="BF1552" t="s">
        <v>9901</v>
      </c>
      <c r="BG1552" t="s">
        <v>9902</v>
      </c>
      <c r="BH1552">
        <v>1</v>
      </c>
      <c r="BJ1552" s="1">
        <v>45806</v>
      </c>
      <c r="BK1552" s="1">
        <v>46170</v>
      </c>
      <c r="BN1552">
        <v>40</v>
      </c>
      <c r="BO1552">
        <v>0</v>
      </c>
      <c r="BP1552">
        <v>8</v>
      </c>
      <c r="BQ1552">
        <v>8</v>
      </c>
      <c r="BR1552">
        <v>8</v>
      </c>
      <c r="BS1552">
        <v>8</v>
      </c>
      <c r="BT1552">
        <v>8</v>
      </c>
      <c r="BU1552">
        <v>0</v>
      </c>
      <c r="BV1552" t="str">
        <f t="shared" si="30"/>
        <v>8:00 AM</v>
      </c>
      <c r="BW1552" t="str">
        <f>"5:00 PM"</f>
        <v>5:00 PM</v>
      </c>
      <c r="BX1552" t="s">
        <v>240</v>
      </c>
      <c r="BY1552">
        <v>0</v>
      </c>
      <c r="BZ1552">
        <v>3</v>
      </c>
      <c r="CA1552" t="s">
        <v>115</v>
      </c>
      <c r="CC1552" t="s">
        <v>9903</v>
      </c>
      <c r="CD1552" t="s">
        <v>3344</v>
      </c>
      <c r="CE1552" t="s">
        <v>2263</v>
      </c>
      <c r="CF1552" t="s">
        <v>145</v>
      </c>
      <c r="CG1552" t="s">
        <v>120</v>
      </c>
      <c r="CH1552" s="3">
        <v>96951</v>
      </c>
      <c r="CI1552" s="4">
        <v>7.64</v>
      </c>
      <c r="CJ1552" s="4">
        <v>7.64</v>
      </c>
      <c r="CK1552" s="4">
        <v>11.46</v>
      </c>
      <c r="CL1552" s="4">
        <v>11.46</v>
      </c>
      <c r="CM1552" t="s">
        <v>136</v>
      </c>
      <c r="CN1552" t="s">
        <v>139</v>
      </c>
      <c r="CO1552" t="s">
        <v>137</v>
      </c>
      <c r="CQ1552" t="s">
        <v>115</v>
      </c>
      <c r="CR1552" t="s">
        <v>138</v>
      </c>
      <c r="CS1552" t="s">
        <v>139</v>
      </c>
      <c r="CT1552" t="s">
        <v>138</v>
      </c>
      <c r="CU1552" t="s">
        <v>139</v>
      </c>
      <c r="CV1552" t="s">
        <v>138</v>
      </c>
      <c r="CW1552" t="s">
        <v>139</v>
      </c>
      <c r="CX1552" t="s">
        <v>139</v>
      </c>
      <c r="CY1552" s="10">
        <v>16705322557</v>
      </c>
      <c r="CZ1552" t="s">
        <v>3347</v>
      </c>
      <c r="DA1552" t="s">
        <v>331</v>
      </c>
      <c r="DB1552" t="s">
        <v>138</v>
      </c>
      <c r="DC1552" t="s">
        <v>115</v>
      </c>
    </row>
    <row r="1553" spans="1:112" ht="14.45" customHeight="1" x14ac:dyDescent="0.25">
      <c r="A1553" t="s">
        <v>12017</v>
      </c>
      <c r="B1553" t="s">
        <v>142</v>
      </c>
      <c r="C1553" s="1">
        <v>45736</v>
      </c>
      <c r="D1553" s="1">
        <v>45747</v>
      </c>
      <c r="E1553" t="s">
        <v>114</v>
      </c>
      <c r="G1553" t="s">
        <v>115</v>
      </c>
      <c r="H1553" t="s">
        <v>138</v>
      </c>
      <c r="I1553" t="s">
        <v>115</v>
      </c>
      <c r="J1553" t="s">
        <v>5642</v>
      </c>
      <c r="L1553" t="s">
        <v>1848</v>
      </c>
      <c r="M1553" t="s">
        <v>5643</v>
      </c>
      <c r="N1553" t="s">
        <v>128</v>
      </c>
      <c r="O1553" t="s">
        <v>120</v>
      </c>
      <c r="P1553" s="3">
        <v>96950</v>
      </c>
      <c r="Q1553" t="s">
        <v>121</v>
      </c>
      <c r="S1553" s="10">
        <v>16702874740</v>
      </c>
      <c r="U1553" t="s">
        <v>5644</v>
      </c>
      <c r="V1553">
        <v>333111</v>
      </c>
      <c r="W1553" t="s">
        <v>123</v>
      </c>
      <c r="Y1553" t="s">
        <v>3444</v>
      </c>
      <c r="Z1553" t="s">
        <v>3445</v>
      </c>
      <c r="AA1553" t="s">
        <v>1741</v>
      </c>
      <c r="AB1553" t="s">
        <v>908</v>
      </c>
      <c r="AC1553" t="s">
        <v>614</v>
      </c>
      <c r="AD1553" t="s">
        <v>5645</v>
      </c>
      <c r="AE1553" t="s">
        <v>128</v>
      </c>
      <c r="AF1553" t="s">
        <v>120</v>
      </c>
      <c r="AG1553" s="3">
        <v>96950</v>
      </c>
      <c r="AH1553" t="s">
        <v>121</v>
      </c>
      <c r="AJ1553" s="10">
        <v>16702337770</v>
      </c>
      <c r="AL1553" t="s">
        <v>620</v>
      </c>
      <c r="BD1553" t="str">
        <f>"49-9071.00"</f>
        <v>49-9071.00</v>
      </c>
      <c r="BE1553" t="s">
        <v>169</v>
      </c>
      <c r="BF1553" t="s">
        <v>5646</v>
      </c>
      <c r="BG1553" t="s">
        <v>661</v>
      </c>
      <c r="BH1553">
        <v>4</v>
      </c>
      <c r="BJ1553" s="1">
        <v>45931</v>
      </c>
      <c r="BK1553" s="1">
        <v>46295</v>
      </c>
      <c r="BN1553">
        <v>40</v>
      </c>
      <c r="BO1553">
        <v>0</v>
      </c>
      <c r="BP1553">
        <v>8</v>
      </c>
      <c r="BQ1553">
        <v>8</v>
      </c>
      <c r="BR1553">
        <v>8</v>
      </c>
      <c r="BS1553">
        <v>8</v>
      </c>
      <c r="BT1553">
        <v>8</v>
      </c>
      <c r="BU1553">
        <v>0</v>
      </c>
      <c r="BV1553" t="str">
        <f t="shared" si="30"/>
        <v>8:00 AM</v>
      </c>
      <c r="BW1553" t="str">
        <f>"5:00 PM"</f>
        <v>5:00 PM</v>
      </c>
      <c r="BX1553" t="s">
        <v>240</v>
      </c>
      <c r="BY1553">
        <v>0</v>
      </c>
      <c r="BZ1553">
        <v>12</v>
      </c>
      <c r="CA1553" t="s">
        <v>115</v>
      </c>
      <c r="CC1553" s="2" t="s">
        <v>6692</v>
      </c>
      <c r="CD1553" t="s">
        <v>5645</v>
      </c>
      <c r="CE1553" t="s">
        <v>614</v>
      </c>
      <c r="CF1553" t="s">
        <v>128</v>
      </c>
      <c r="CG1553" t="s">
        <v>120</v>
      </c>
      <c r="CH1553" s="3">
        <v>96950</v>
      </c>
      <c r="CI1553" s="4">
        <v>9.75</v>
      </c>
      <c r="CJ1553" s="4">
        <v>9.75</v>
      </c>
      <c r="CK1553" s="4">
        <v>14.62</v>
      </c>
      <c r="CL1553" s="4">
        <v>14.62</v>
      </c>
      <c r="CM1553" t="s">
        <v>136</v>
      </c>
      <c r="CN1553" t="s">
        <v>624</v>
      </c>
      <c r="CO1553" t="s">
        <v>137</v>
      </c>
      <c r="CQ1553" t="s">
        <v>115</v>
      </c>
      <c r="CR1553" t="s">
        <v>138</v>
      </c>
      <c r="CS1553" t="s">
        <v>138</v>
      </c>
      <c r="CT1553" t="s">
        <v>138</v>
      </c>
      <c r="CU1553" t="s">
        <v>139</v>
      </c>
      <c r="CV1553" t="s">
        <v>138</v>
      </c>
      <c r="CW1553" t="s">
        <v>139</v>
      </c>
      <c r="CX1553" t="s">
        <v>10573</v>
      </c>
      <c r="CY1553" s="10">
        <v>16707837461</v>
      </c>
      <c r="CZ1553" t="s">
        <v>620</v>
      </c>
      <c r="DA1553" t="s">
        <v>3284</v>
      </c>
      <c r="DB1553" t="s">
        <v>138</v>
      </c>
      <c r="DC1553" t="s">
        <v>115</v>
      </c>
    </row>
    <row r="1554" spans="1:112" ht="14.45" customHeight="1" x14ac:dyDescent="0.25">
      <c r="A1554" t="s">
        <v>12019</v>
      </c>
      <c r="B1554" t="s">
        <v>142</v>
      </c>
      <c r="C1554" s="1">
        <v>45737</v>
      </c>
      <c r="D1554" s="1">
        <v>45747</v>
      </c>
      <c r="E1554" t="s">
        <v>114</v>
      </c>
      <c r="G1554" t="s">
        <v>115</v>
      </c>
      <c r="H1554" t="s">
        <v>115</v>
      </c>
      <c r="I1554" t="s">
        <v>115</v>
      </c>
      <c r="J1554" t="s">
        <v>143</v>
      </c>
      <c r="L1554" t="s">
        <v>144</v>
      </c>
      <c r="N1554" t="s">
        <v>145</v>
      </c>
      <c r="O1554" t="s">
        <v>120</v>
      </c>
      <c r="P1554" s="3">
        <v>96951</v>
      </c>
      <c r="Q1554" t="s">
        <v>121</v>
      </c>
      <c r="R1554" t="s">
        <v>120</v>
      </c>
      <c r="S1554" s="10">
        <v>16705320350</v>
      </c>
      <c r="U1554" t="s">
        <v>146</v>
      </c>
      <c r="V1554">
        <v>445110</v>
      </c>
      <c r="W1554" t="s">
        <v>123</v>
      </c>
      <c r="Y1554" t="s">
        <v>147</v>
      </c>
      <c r="Z1554" t="s">
        <v>148</v>
      </c>
      <c r="AA1554" t="s">
        <v>149</v>
      </c>
      <c r="AB1554" t="s">
        <v>126</v>
      </c>
      <c r="AC1554" t="s">
        <v>144</v>
      </c>
      <c r="AE1554" t="s">
        <v>145</v>
      </c>
      <c r="AF1554" t="s">
        <v>120</v>
      </c>
      <c r="AG1554" s="3">
        <v>96951</v>
      </c>
      <c r="AH1554" t="s">
        <v>121</v>
      </c>
      <c r="AJ1554" s="10">
        <v>16705320350</v>
      </c>
      <c r="AL1554" t="s">
        <v>150</v>
      </c>
      <c r="BD1554" t="str">
        <f>"53-7062.00"</f>
        <v>53-7062.00</v>
      </c>
      <c r="BE1554" t="s">
        <v>849</v>
      </c>
      <c r="BF1554" t="s">
        <v>7130</v>
      </c>
      <c r="BG1554" t="s">
        <v>7131</v>
      </c>
      <c r="BH1554">
        <v>1</v>
      </c>
      <c r="BJ1554" s="1">
        <v>45931</v>
      </c>
      <c r="BK1554" s="1">
        <v>46295</v>
      </c>
      <c r="BN1554">
        <v>40</v>
      </c>
      <c r="BO1554">
        <v>0</v>
      </c>
      <c r="BP1554">
        <v>7</v>
      </c>
      <c r="BQ1554">
        <v>7</v>
      </c>
      <c r="BR1554">
        <v>7</v>
      </c>
      <c r="BS1554">
        <v>7</v>
      </c>
      <c r="BT1554">
        <v>7</v>
      </c>
      <c r="BU1554">
        <v>5</v>
      </c>
      <c r="BV1554" t="str">
        <f t="shared" si="30"/>
        <v>8:00 AM</v>
      </c>
      <c r="BW1554" t="str">
        <f>"4:00 PM"</f>
        <v>4:00 PM</v>
      </c>
      <c r="BX1554" t="s">
        <v>133</v>
      </c>
      <c r="BY1554">
        <v>0</v>
      </c>
      <c r="BZ1554">
        <v>12</v>
      </c>
      <c r="CA1554" t="s">
        <v>115</v>
      </c>
      <c r="CC1554" t="s">
        <v>7132</v>
      </c>
      <c r="CD1554" t="s">
        <v>155</v>
      </c>
      <c r="CF1554" t="s">
        <v>145</v>
      </c>
      <c r="CG1554" t="s">
        <v>120</v>
      </c>
      <c r="CH1554" s="3">
        <v>96951</v>
      </c>
      <c r="CI1554" s="4">
        <v>8.3000000000000007</v>
      </c>
      <c r="CJ1554" s="4">
        <v>8.3000000000000007</v>
      </c>
      <c r="CK1554" s="4">
        <v>12.45</v>
      </c>
      <c r="CL1554" s="4">
        <v>12.45</v>
      </c>
      <c r="CM1554" t="s">
        <v>136</v>
      </c>
      <c r="CN1554" t="s">
        <v>139</v>
      </c>
      <c r="CO1554" t="s">
        <v>137</v>
      </c>
      <c r="CQ1554" t="s">
        <v>115</v>
      </c>
      <c r="CR1554" t="s">
        <v>138</v>
      </c>
      <c r="CS1554" t="s">
        <v>138</v>
      </c>
      <c r="CT1554" t="s">
        <v>138</v>
      </c>
      <c r="CU1554" t="s">
        <v>139</v>
      </c>
      <c r="CV1554" t="s">
        <v>138</v>
      </c>
      <c r="CW1554" t="s">
        <v>139</v>
      </c>
      <c r="CX1554" t="s">
        <v>156</v>
      </c>
      <c r="CY1554" s="10">
        <v>16705320350</v>
      </c>
      <c r="CZ1554" t="s">
        <v>150</v>
      </c>
      <c r="DA1554" t="s">
        <v>139</v>
      </c>
      <c r="DB1554" t="s">
        <v>138</v>
      </c>
      <c r="DC1554" t="s">
        <v>115</v>
      </c>
    </row>
    <row r="1555" spans="1:112" ht="14.45" customHeight="1" x14ac:dyDescent="0.25">
      <c r="A1555" t="s">
        <v>12818</v>
      </c>
      <c r="B1555" t="s">
        <v>158</v>
      </c>
      <c r="C1555" s="1">
        <v>45719</v>
      </c>
      <c r="D1555" s="1">
        <v>45747</v>
      </c>
      <c r="E1555" t="s">
        <v>114</v>
      </c>
      <c r="G1555" t="s">
        <v>138</v>
      </c>
      <c r="H1555" t="s">
        <v>115</v>
      </c>
      <c r="I1555" t="s">
        <v>115</v>
      </c>
      <c r="J1555" t="s">
        <v>1561</v>
      </c>
      <c r="L1555" t="s">
        <v>1562</v>
      </c>
      <c r="M1555" t="s">
        <v>1563</v>
      </c>
      <c r="N1555" t="s">
        <v>128</v>
      </c>
      <c r="O1555" t="s">
        <v>120</v>
      </c>
      <c r="P1555" s="3">
        <v>96950</v>
      </c>
      <c r="Q1555" t="s">
        <v>121</v>
      </c>
      <c r="S1555" s="10">
        <v>16703229240</v>
      </c>
      <c r="U1555" t="s">
        <v>1564</v>
      </c>
      <c r="V1555">
        <v>488320</v>
      </c>
      <c r="W1555" t="s">
        <v>123</v>
      </c>
      <c r="Y1555" t="s">
        <v>1565</v>
      </c>
      <c r="Z1555" t="s">
        <v>1097</v>
      </c>
      <c r="AA1555" t="s">
        <v>489</v>
      </c>
      <c r="AB1555" t="s">
        <v>516</v>
      </c>
      <c r="AC1555" t="s">
        <v>1566</v>
      </c>
      <c r="AD1555" t="s">
        <v>1563</v>
      </c>
      <c r="AE1555" t="s">
        <v>128</v>
      </c>
      <c r="AF1555" t="s">
        <v>120</v>
      </c>
      <c r="AG1555" s="3">
        <v>96950</v>
      </c>
      <c r="AH1555" t="s">
        <v>121</v>
      </c>
      <c r="AJ1555" s="10">
        <v>16703229240</v>
      </c>
      <c r="AL1555" t="s">
        <v>1567</v>
      </c>
      <c r="BD1555" t="str">
        <f>"49-9071.00"</f>
        <v>49-9071.00</v>
      </c>
      <c r="BE1555" t="s">
        <v>169</v>
      </c>
      <c r="BF1555" t="s">
        <v>1568</v>
      </c>
      <c r="BG1555" t="s">
        <v>1469</v>
      </c>
      <c r="BH1555">
        <v>1</v>
      </c>
      <c r="BJ1555" s="1">
        <v>45839</v>
      </c>
      <c r="BK1555" s="1">
        <v>46934</v>
      </c>
      <c r="BN1555">
        <v>40</v>
      </c>
      <c r="BO1555">
        <v>0</v>
      </c>
      <c r="BP1555">
        <v>8</v>
      </c>
      <c r="BQ1555">
        <v>8</v>
      </c>
      <c r="BR1555">
        <v>8</v>
      </c>
      <c r="BS1555">
        <v>8</v>
      </c>
      <c r="BT1555">
        <v>8</v>
      </c>
      <c r="BU1555">
        <v>0</v>
      </c>
      <c r="BV1555" t="str">
        <f t="shared" si="30"/>
        <v>8:00 AM</v>
      </c>
      <c r="BW1555" t="str">
        <f>"5:00 PM"</f>
        <v>5:00 PM</v>
      </c>
      <c r="BX1555" t="s">
        <v>240</v>
      </c>
      <c r="BY1555">
        <v>0</v>
      </c>
      <c r="BZ1555">
        <v>24</v>
      </c>
      <c r="CA1555" t="s">
        <v>115</v>
      </c>
      <c r="CC1555" t="s">
        <v>1569</v>
      </c>
      <c r="CD1555" t="s">
        <v>1570</v>
      </c>
      <c r="CE1555" t="s">
        <v>1563</v>
      </c>
      <c r="CF1555" t="s">
        <v>128</v>
      </c>
      <c r="CG1555" t="s">
        <v>120</v>
      </c>
      <c r="CH1555" s="3">
        <v>96950</v>
      </c>
      <c r="CI1555" s="4">
        <v>9.75</v>
      </c>
      <c r="CJ1555" s="4">
        <v>9.75</v>
      </c>
      <c r="CK1555" s="4">
        <v>14.63</v>
      </c>
      <c r="CL1555" s="4">
        <v>14.63</v>
      </c>
      <c r="CM1555" t="s">
        <v>136</v>
      </c>
      <c r="CN1555" t="s">
        <v>331</v>
      </c>
      <c r="CO1555" t="s">
        <v>137</v>
      </c>
      <c r="CQ1555" t="s">
        <v>115</v>
      </c>
      <c r="CR1555" t="s">
        <v>138</v>
      </c>
      <c r="CS1555" t="s">
        <v>139</v>
      </c>
      <c r="CT1555" t="s">
        <v>138</v>
      </c>
      <c r="CU1555" t="s">
        <v>139</v>
      </c>
      <c r="CV1555" t="s">
        <v>138</v>
      </c>
      <c r="CW1555" t="s">
        <v>139</v>
      </c>
      <c r="CX1555" t="s">
        <v>331</v>
      </c>
      <c r="CY1555" s="10">
        <v>16703229240</v>
      </c>
      <c r="CZ1555" t="s">
        <v>139</v>
      </c>
      <c r="DA1555" t="s">
        <v>208</v>
      </c>
      <c r="DB1555" t="s">
        <v>138</v>
      </c>
      <c r="DC1555" t="s">
        <v>115</v>
      </c>
    </row>
    <row r="1556" spans="1:112" ht="14.45" customHeight="1" x14ac:dyDescent="0.25">
      <c r="A1556" t="s">
        <v>12819</v>
      </c>
      <c r="B1556" t="s">
        <v>142</v>
      </c>
      <c r="C1556" s="1">
        <v>45739</v>
      </c>
      <c r="D1556" s="1">
        <v>45747</v>
      </c>
      <c r="E1556" t="s">
        <v>210</v>
      </c>
      <c r="F1556" s="1">
        <v>46004</v>
      </c>
      <c r="G1556" t="s">
        <v>115</v>
      </c>
      <c r="H1556" t="s">
        <v>115</v>
      </c>
      <c r="I1556" t="s">
        <v>115</v>
      </c>
      <c r="J1556" t="s">
        <v>4799</v>
      </c>
      <c r="L1556" t="s">
        <v>967</v>
      </c>
      <c r="N1556" t="s">
        <v>119</v>
      </c>
      <c r="O1556" t="s">
        <v>120</v>
      </c>
      <c r="P1556" s="3">
        <v>96950</v>
      </c>
      <c r="Q1556" t="s">
        <v>121</v>
      </c>
      <c r="S1556" s="10">
        <v>16702343423</v>
      </c>
      <c r="U1556" t="s">
        <v>962</v>
      </c>
      <c r="V1556">
        <v>332321</v>
      </c>
      <c r="W1556" t="s">
        <v>123</v>
      </c>
      <c r="Y1556" t="s">
        <v>963</v>
      </c>
      <c r="Z1556" t="s">
        <v>964</v>
      </c>
      <c r="AB1556" t="s">
        <v>965</v>
      </c>
      <c r="AC1556" t="s">
        <v>967</v>
      </c>
      <c r="AE1556" t="s">
        <v>119</v>
      </c>
      <c r="AF1556" t="s">
        <v>120</v>
      </c>
      <c r="AG1556" s="3">
        <v>96950</v>
      </c>
      <c r="AH1556" t="s">
        <v>121</v>
      </c>
      <c r="AJ1556" s="10">
        <v>16702343423</v>
      </c>
      <c r="AL1556" t="s">
        <v>8974</v>
      </c>
      <c r="BD1556" t="str">
        <f>"51-9198.00"</f>
        <v>51-9198.00</v>
      </c>
      <c r="BE1556" t="s">
        <v>2301</v>
      </c>
      <c r="BF1556" t="s">
        <v>12820</v>
      </c>
      <c r="BG1556" t="s">
        <v>12821</v>
      </c>
      <c r="BH1556">
        <v>3</v>
      </c>
      <c r="BJ1556" s="1">
        <v>45931</v>
      </c>
      <c r="BK1556" s="1">
        <v>46295</v>
      </c>
      <c r="BN1556">
        <v>40</v>
      </c>
      <c r="BO1556">
        <v>0</v>
      </c>
      <c r="BP1556">
        <v>8</v>
      </c>
      <c r="BQ1556">
        <v>8</v>
      </c>
      <c r="BR1556">
        <v>8</v>
      </c>
      <c r="BS1556">
        <v>8</v>
      </c>
      <c r="BT1556">
        <v>8</v>
      </c>
      <c r="BU1556">
        <v>0</v>
      </c>
      <c r="BV1556" t="str">
        <f t="shared" si="30"/>
        <v>8:00 AM</v>
      </c>
      <c r="BW1556" t="str">
        <f>"5:00 PM"</f>
        <v>5:00 PM</v>
      </c>
      <c r="BX1556" t="s">
        <v>133</v>
      </c>
      <c r="BY1556">
        <v>0</v>
      </c>
      <c r="BZ1556">
        <v>12</v>
      </c>
      <c r="CA1556" t="s">
        <v>115</v>
      </c>
      <c r="CC1556" t="s">
        <v>12822</v>
      </c>
      <c r="CD1556" t="s">
        <v>967</v>
      </c>
      <c r="CF1556" t="s">
        <v>119</v>
      </c>
      <c r="CG1556" t="s">
        <v>120</v>
      </c>
      <c r="CH1556" s="3">
        <v>96950</v>
      </c>
      <c r="CI1556" s="4">
        <v>8.23</v>
      </c>
      <c r="CJ1556" s="4">
        <v>8.23</v>
      </c>
      <c r="CK1556" s="4">
        <v>12.35</v>
      </c>
      <c r="CL1556" s="4">
        <v>12.35</v>
      </c>
      <c r="CM1556" t="s">
        <v>136</v>
      </c>
      <c r="CN1556" t="s">
        <v>139</v>
      </c>
      <c r="CO1556" t="s">
        <v>137</v>
      </c>
      <c r="CQ1556" t="s">
        <v>115</v>
      </c>
      <c r="CR1556" t="s">
        <v>138</v>
      </c>
      <c r="CS1556" t="s">
        <v>138</v>
      </c>
      <c r="CT1556" t="s">
        <v>138</v>
      </c>
      <c r="CU1556" t="s">
        <v>139</v>
      </c>
      <c r="CV1556" t="s">
        <v>138</v>
      </c>
      <c r="CW1556" t="s">
        <v>139</v>
      </c>
      <c r="CX1556" t="s">
        <v>12823</v>
      </c>
      <c r="CY1556" s="10">
        <v>16702343423</v>
      </c>
      <c r="CZ1556" t="s">
        <v>968</v>
      </c>
      <c r="DA1556" t="s">
        <v>139</v>
      </c>
      <c r="DB1556" t="s">
        <v>138</v>
      </c>
      <c r="DC1556" t="s">
        <v>115</v>
      </c>
    </row>
    <row r="1557" spans="1:112" ht="14.45" customHeight="1" x14ac:dyDescent="0.25">
      <c r="A1557" t="s">
        <v>13012</v>
      </c>
      <c r="B1557" t="s">
        <v>158</v>
      </c>
      <c r="C1557" s="1">
        <v>45680</v>
      </c>
      <c r="D1557" s="1">
        <v>45747</v>
      </c>
      <c r="E1557" t="s">
        <v>114</v>
      </c>
      <c r="G1557" t="s">
        <v>115</v>
      </c>
      <c r="H1557" t="s">
        <v>115</v>
      </c>
      <c r="I1557" t="s">
        <v>115</v>
      </c>
      <c r="J1557" t="s">
        <v>7149</v>
      </c>
      <c r="K1557" t="s">
        <v>7150</v>
      </c>
      <c r="L1557" t="s">
        <v>2637</v>
      </c>
      <c r="M1557" t="s">
        <v>7151</v>
      </c>
      <c r="N1557" t="s">
        <v>128</v>
      </c>
      <c r="O1557" t="s">
        <v>120</v>
      </c>
      <c r="P1557" s="3">
        <v>96950</v>
      </c>
      <c r="Q1557" t="s">
        <v>121</v>
      </c>
      <c r="S1557" s="10">
        <v>16703236877</v>
      </c>
      <c r="U1557" t="s">
        <v>7152</v>
      </c>
      <c r="V1557">
        <v>621610</v>
      </c>
      <c r="W1557" t="s">
        <v>123</v>
      </c>
      <c r="Y1557" t="s">
        <v>1274</v>
      </c>
      <c r="Z1557" t="s">
        <v>2640</v>
      </c>
      <c r="AA1557" t="s">
        <v>276</v>
      </c>
      <c r="AB1557" t="s">
        <v>126</v>
      </c>
      <c r="AC1557" t="s">
        <v>2641</v>
      </c>
      <c r="AE1557" t="s">
        <v>2011</v>
      </c>
      <c r="AF1557" t="s">
        <v>707</v>
      </c>
      <c r="AG1557" s="3">
        <v>96931</v>
      </c>
      <c r="AH1557" t="s">
        <v>121</v>
      </c>
      <c r="AJ1557" s="10">
        <v>16716498746</v>
      </c>
      <c r="AK1557">
        <v>203</v>
      </c>
      <c r="AL1557" t="s">
        <v>2642</v>
      </c>
      <c r="BD1557" t="str">
        <f>"43-3031.00"</f>
        <v>43-3031.00</v>
      </c>
      <c r="BE1557" t="s">
        <v>387</v>
      </c>
      <c r="BF1557" t="s">
        <v>11293</v>
      </c>
      <c r="BG1557" t="s">
        <v>2644</v>
      </c>
      <c r="BH1557">
        <v>3</v>
      </c>
      <c r="BJ1557" s="1">
        <v>45778</v>
      </c>
      <c r="BK1557" s="1">
        <v>46142</v>
      </c>
      <c r="BN1557">
        <v>40</v>
      </c>
      <c r="BO1557">
        <v>0</v>
      </c>
      <c r="BP1557">
        <v>8</v>
      </c>
      <c r="BQ1557">
        <v>8</v>
      </c>
      <c r="BR1557">
        <v>8</v>
      </c>
      <c r="BS1557">
        <v>8</v>
      </c>
      <c r="BT1557">
        <v>5</v>
      </c>
      <c r="BU1557">
        <v>3</v>
      </c>
      <c r="BV1557" t="str">
        <f>"8:30 AM"</f>
        <v>8:30 AM</v>
      </c>
      <c r="BW1557" t="str">
        <f>"5:30 PM"</f>
        <v>5:30 PM</v>
      </c>
      <c r="BX1557" t="s">
        <v>133</v>
      </c>
      <c r="BY1557">
        <v>0</v>
      </c>
      <c r="BZ1557">
        <v>12</v>
      </c>
      <c r="CA1557" t="s">
        <v>115</v>
      </c>
      <c r="CC1557" t="s">
        <v>5175</v>
      </c>
      <c r="CD1557" t="s">
        <v>11294</v>
      </c>
      <c r="CE1557" t="s">
        <v>7151</v>
      </c>
      <c r="CF1557" t="s">
        <v>128</v>
      </c>
      <c r="CG1557" t="s">
        <v>120</v>
      </c>
      <c r="CH1557" s="3">
        <v>96950</v>
      </c>
      <c r="CI1557" s="4">
        <v>12.28</v>
      </c>
      <c r="CJ1557" s="4">
        <v>12.28</v>
      </c>
      <c r="CM1557" t="s">
        <v>136</v>
      </c>
      <c r="CO1557" t="s">
        <v>137</v>
      </c>
      <c r="CQ1557" t="s">
        <v>115</v>
      </c>
      <c r="CR1557" t="s">
        <v>138</v>
      </c>
      <c r="CS1557" t="s">
        <v>139</v>
      </c>
      <c r="CT1557" t="s">
        <v>139</v>
      </c>
      <c r="CU1557" t="s">
        <v>139</v>
      </c>
      <c r="CV1557" t="s">
        <v>138</v>
      </c>
      <c r="CW1557" t="s">
        <v>139</v>
      </c>
      <c r="CX1557" t="s">
        <v>139</v>
      </c>
      <c r="CY1557" s="10">
        <v>16703236877</v>
      </c>
      <c r="CZ1557" t="s">
        <v>7154</v>
      </c>
      <c r="DA1557" t="s">
        <v>139</v>
      </c>
      <c r="DB1557" t="s">
        <v>138</v>
      </c>
      <c r="DC1557" t="s">
        <v>115</v>
      </c>
    </row>
    <row r="1558" spans="1:112" ht="14.45" customHeight="1" x14ac:dyDescent="0.25">
      <c r="A1558" t="s">
        <v>2546</v>
      </c>
      <c r="B1558" t="s">
        <v>248</v>
      </c>
      <c r="C1558" s="1">
        <v>45693</v>
      </c>
      <c r="D1558" s="1">
        <v>45749</v>
      </c>
      <c r="E1558" t="s">
        <v>114</v>
      </c>
      <c r="G1558" t="s">
        <v>115</v>
      </c>
      <c r="H1558" t="s">
        <v>115</v>
      </c>
      <c r="I1558" t="s">
        <v>115</v>
      </c>
      <c r="J1558" t="s">
        <v>2547</v>
      </c>
      <c r="L1558" t="s">
        <v>2548</v>
      </c>
      <c r="N1558" t="s">
        <v>119</v>
      </c>
      <c r="O1558" t="s">
        <v>120</v>
      </c>
      <c r="P1558" s="3">
        <v>96950</v>
      </c>
      <c r="Q1558" t="s">
        <v>121</v>
      </c>
      <c r="S1558" s="10">
        <v>16702359369</v>
      </c>
      <c r="U1558" t="s">
        <v>2549</v>
      </c>
      <c r="V1558">
        <v>5324</v>
      </c>
      <c r="W1558" t="s">
        <v>123</v>
      </c>
      <c r="Y1558" t="s">
        <v>716</v>
      </c>
      <c r="Z1558" t="s">
        <v>2550</v>
      </c>
      <c r="AB1558" t="s">
        <v>295</v>
      </c>
      <c r="AC1558" t="s">
        <v>2548</v>
      </c>
      <c r="AE1558" t="s">
        <v>119</v>
      </c>
      <c r="AF1558" t="s">
        <v>120</v>
      </c>
      <c r="AG1558" s="3">
        <v>96950</v>
      </c>
      <c r="AH1558" t="s">
        <v>121</v>
      </c>
      <c r="AJ1558" s="10">
        <v>16702359369</v>
      </c>
      <c r="AL1558" t="s">
        <v>2551</v>
      </c>
      <c r="BD1558" t="str">
        <f>"53-7051.00"</f>
        <v>53-7051.00</v>
      </c>
      <c r="BE1558" t="s">
        <v>2552</v>
      </c>
      <c r="BF1558" t="s">
        <v>2553</v>
      </c>
      <c r="BG1558" t="s">
        <v>2554</v>
      </c>
      <c r="BH1558">
        <v>3</v>
      </c>
      <c r="BI1558">
        <v>3</v>
      </c>
      <c r="BJ1558" s="1">
        <v>45809</v>
      </c>
      <c r="BK1558" s="1">
        <v>46173</v>
      </c>
      <c r="BL1558" s="1">
        <v>45809</v>
      </c>
      <c r="BM1558" s="1">
        <v>46173</v>
      </c>
      <c r="BN1558">
        <v>35</v>
      </c>
      <c r="BO1558">
        <v>0</v>
      </c>
      <c r="BP1558">
        <v>7</v>
      </c>
      <c r="BQ1558">
        <v>7</v>
      </c>
      <c r="BR1558">
        <v>7</v>
      </c>
      <c r="BS1558">
        <v>7</v>
      </c>
      <c r="BT1558">
        <v>7</v>
      </c>
      <c r="BU1558">
        <v>0</v>
      </c>
      <c r="BV1558" t="str">
        <f>"7:30 AM"</f>
        <v>7:30 AM</v>
      </c>
      <c r="BW1558" t="str">
        <f>"4:30 PM"</f>
        <v>4:30 PM</v>
      </c>
      <c r="BX1558" t="s">
        <v>240</v>
      </c>
      <c r="BY1558">
        <v>0</v>
      </c>
      <c r="BZ1558">
        <v>12</v>
      </c>
      <c r="CA1558" t="s">
        <v>115</v>
      </c>
      <c r="CC1558" s="2" t="s">
        <v>2555</v>
      </c>
      <c r="CD1558" t="s">
        <v>2556</v>
      </c>
      <c r="CF1558" t="s">
        <v>119</v>
      </c>
      <c r="CG1558" t="s">
        <v>120</v>
      </c>
      <c r="CH1558" s="3">
        <v>96950</v>
      </c>
      <c r="CI1558" s="4">
        <v>8.91</v>
      </c>
      <c r="CJ1558" s="4">
        <v>8.91</v>
      </c>
      <c r="CK1558" s="4">
        <v>13.36</v>
      </c>
      <c r="CL1558" s="4">
        <v>13.36</v>
      </c>
      <c r="CM1558" t="s">
        <v>136</v>
      </c>
      <c r="CN1558" t="s">
        <v>191</v>
      </c>
      <c r="CO1558" t="s">
        <v>137</v>
      </c>
      <c r="CQ1558" t="s">
        <v>138</v>
      </c>
      <c r="CR1558" t="s">
        <v>138</v>
      </c>
      <c r="CS1558" t="s">
        <v>139</v>
      </c>
      <c r="CT1558" t="s">
        <v>138</v>
      </c>
      <c r="CU1558" t="s">
        <v>139</v>
      </c>
      <c r="CV1558" t="s">
        <v>138</v>
      </c>
      <c r="CW1558" t="s">
        <v>139</v>
      </c>
      <c r="CX1558" t="s">
        <v>1746</v>
      </c>
      <c r="CY1558" s="10">
        <v>16702359369</v>
      </c>
      <c r="CZ1558" t="s">
        <v>2551</v>
      </c>
      <c r="DA1558" t="s">
        <v>139</v>
      </c>
      <c r="DB1558" t="s">
        <v>138</v>
      </c>
      <c r="DC1558" t="s">
        <v>115</v>
      </c>
      <c r="DD1558" t="s">
        <v>716</v>
      </c>
      <c r="DE1558" t="s">
        <v>2550</v>
      </c>
      <c r="DG1558" t="s">
        <v>2547</v>
      </c>
      <c r="DH1558" t="s">
        <v>2551</v>
      </c>
    </row>
    <row r="1559" spans="1:112" ht="14.45" customHeight="1" x14ac:dyDescent="0.25">
      <c r="A1559" t="s">
        <v>3847</v>
      </c>
      <c r="B1559" t="s">
        <v>248</v>
      </c>
      <c r="C1559" s="1">
        <v>45694</v>
      </c>
      <c r="D1559" s="1">
        <v>45749</v>
      </c>
      <c r="E1559" t="s">
        <v>210</v>
      </c>
      <c r="F1559" s="1">
        <v>45807</v>
      </c>
      <c r="G1559" t="s">
        <v>115</v>
      </c>
      <c r="H1559" t="s">
        <v>115</v>
      </c>
      <c r="I1559" t="s">
        <v>115</v>
      </c>
      <c r="J1559" t="s">
        <v>3848</v>
      </c>
      <c r="K1559" t="s">
        <v>3849</v>
      </c>
      <c r="L1559" t="s">
        <v>3850</v>
      </c>
      <c r="M1559" t="s">
        <v>3851</v>
      </c>
      <c r="N1559" t="s">
        <v>128</v>
      </c>
      <c r="O1559" t="s">
        <v>120</v>
      </c>
      <c r="P1559" s="3">
        <v>96950</v>
      </c>
      <c r="Q1559" t="s">
        <v>121</v>
      </c>
      <c r="S1559" s="10">
        <v>16702358901</v>
      </c>
      <c r="U1559" t="s">
        <v>3852</v>
      </c>
      <c r="V1559">
        <v>811412</v>
      </c>
      <c r="W1559" t="s">
        <v>123</v>
      </c>
      <c r="Y1559" t="s">
        <v>3853</v>
      </c>
      <c r="Z1559" t="s">
        <v>3854</v>
      </c>
      <c r="AB1559" t="s">
        <v>218</v>
      </c>
      <c r="AC1559" t="s">
        <v>3850</v>
      </c>
      <c r="AD1559" t="s">
        <v>3851</v>
      </c>
      <c r="AE1559" t="s">
        <v>128</v>
      </c>
      <c r="AF1559" t="s">
        <v>120</v>
      </c>
      <c r="AG1559" s="3">
        <v>96950</v>
      </c>
      <c r="AH1559" t="s">
        <v>121</v>
      </c>
      <c r="AJ1559" s="10">
        <v>16702358901</v>
      </c>
      <c r="AL1559" t="s">
        <v>3855</v>
      </c>
      <c r="BD1559" t="str">
        <f>"49-9021.00"</f>
        <v>49-9021.00</v>
      </c>
      <c r="BE1559" t="s">
        <v>203</v>
      </c>
      <c r="BF1559" t="s">
        <v>3856</v>
      </c>
      <c r="BG1559" t="s">
        <v>3857</v>
      </c>
      <c r="BH1559">
        <v>1</v>
      </c>
      <c r="BI1559">
        <v>1</v>
      </c>
      <c r="BJ1559" s="1">
        <v>45809</v>
      </c>
      <c r="BK1559" s="1">
        <v>46173</v>
      </c>
      <c r="BL1559" s="1">
        <v>45809</v>
      </c>
      <c r="BM1559" s="1">
        <v>46173</v>
      </c>
      <c r="BN1559">
        <v>40</v>
      </c>
      <c r="BO1559">
        <v>0</v>
      </c>
      <c r="BP1559">
        <v>8</v>
      </c>
      <c r="BQ1559">
        <v>8</v>
      </c>
      <c r="BR1559">
        <v>8</v>
      </c>
      <c r="BS1559">
        <v>8</v>
      </c>
      <c r="BT1559">
        <v>8</v>
      </c>
      <c r="BU1559">
        <v>0</v>
      </c>
      <c r="BV1559" t="str">
        <f>"8:30 AM"</f>
        <v>8:30 AM</v>
      </c>
      <c r="BW1559" t="str">
        <f>"5:30 PM"</f>
        <v>5:30 PM</v>
      </c>
      <c r="BX1559" t="s">
        <v>133</v>
      </c>
      <c r="BY1559">
        <v>0</v>
      </c>
      <c r="BZ1559">
        <v>12</v>
      </c>
      <c r="CA1559" t="s">
        <v>115</v>
      </c>
      <c r="CC1559" s="2" t="s">
        <v>3858</v>
      </c>
      <c r="CD1559" t="s">
        <v>3850</v>
      </c>
      <c r="CF1559" t="s">
        <v>128</v>
      </c>
      <c r="CG1559" t="s">
        <v>120</v>
      </c>
      <c r="CH1559" s="3">
        <v>96950</v>
      </c>
      <c r="CI1559" s="4">
        <v>10.74</v>
      </c>
      <c r="CJ1559" s="4">
        <v>10.74</v>
      </c>
      <c r="CK1559" s="4">
        <v>0</v>
      </c>
      <c r="CL1559" s="4">
        <v>0</v>
      </c>
      <c r="CM1559" t="s">
        <v>136</v>
      </c>
      <c r="CN1559" t="s">
        <v>139</v>
      </c>
      <c r="CO1559" t="s">
        <v>137</v>
      </c>
      <c r="CQ1559" t="s">
        <v>115</v>
      </c>
      <c r="CR1559" t="s">
        <v>138</v>
      </c>
      <c r="CS1559" t="s">
        <v>139</v>
      </c>
      <c r="CT1559" t="s">
        <v>139</v>
      </c>
      <c r="CU1559" t="s">
        <v>139</v>
      </c>
      <c r="CV1559" t="s">
        <v>138</v>
      </c>
      <c r="CW1559" t="s">
        <v>139</v>
      </c>
      <c r="CX1559" t="s">
        <v>240</v>
      </c>
      <c r="CY1559" s="10">
        <v>16702358901</v>
      </c>
      <c r="CZ1559" t="s">
        <v>3859</v>
      </c>
      <c r="DA1559" t="s">
        <v>139</v>
      </c>
      <c r="DB1559" t="s">
        <v>138</v>
      </c>
      <c r="DC1559" t="s">
        <v>115</v>
      </c>
    </row>
    <row r="1560" spans="1:112" ht="14.45" customHeight="1" x14ac:dyDescent="0.25">
      <c r="A1560" t="s">
        <v>4543</v>
      </c>
      <c r="B1560" t="s">
        <v>158</v>
      </c>
      <c r="C1560" s="1">
        <v>45678</v>
      </c>
      <c r="D1560" s="1">
        <v>45749</v>
      </c>
      <c r="E1560" t="s">
        <v>114</v>
      </c>
      <c r="G1560" t="s">
        <v>115</v>
      </c>
      <c r="H1560" t="s">
        <v>115</v>
      </c>
      <c r="I1560" t="s">
        <v>115</v>
      </c>
      <c r="J1560" t="s">
        <v>4544</v>
      </c>
      <c r="L1560" t="s">
        <v>4545</v>
      </c>
      <c r="N1560" t="s">
        <v>128</v>
      </c>
      <c r="O1560" t="s">
        <v>120</v>
      </c>
      <c r="P1560" s="3">
        <v>96950</v>
      </c>
      <c r="Q1560" t="s">
        <v>121</v>
      </c>
      <c r="S1560" s="10">
        <v>16707891106</v>
      </c>
      <c r="U1560" t="s">
        <v>4546</v>
      </c>
      <c r="V1560">
        <v>561720</v>
      </c>
      <c r="W1560" t="s">
        <v>123</v>
      </c>
      <c r="Y1560" t="s">
        <v>1691</v>
      </c>
      <c r="Z1560" t="s">
        <v>1692</v>
      </c>
      <c r="AA1560" t="s">
        <v>1693</v>
      </c>
      <c r="AB1560" t="s">
        <v>126</v>
      </c>
      <c r="AC1560" t="s">
        <v>4545</v>
      </c>
      <c r="AE1560" t="s">
        <v>128</v>
      </c>
      <c r="AF1560" t="s">
        <v>120</v>
      </c>
      <c r="AG1560" s="3">
        <v>96950</v>
      </c>
      <c r="AH1560" t="s">
        <v>121</v>
      </c>
      <c r="AJ1560" s="10">
        <v>16707891106</v>
      </c>
      <c r="AL1560" t="s">
        <v>4547</v>
      </c>
      <c r="BD1560" t="str">
        <f>"37-2012.00"</f>
        <v>37-2012.00</v>
      </c>
      <c r="BE1560" t="s">
        <v>647</v>
      </c>
      <c r="BF1560" t="s">
        <v>4548</v>
      </c>
      <c r="BG1560" t="s">
        <v>4549</v>
      </c>
      <c r="BH1560">
        <v>10</v>
      </c>
      <c r="BJ1560" s="1">
        <v>45717</v>
      </c>
      <c r="BK1560" s="1">
        <v>46081</v>
      </c>
      <c r="BN1560">
        <v>35</v>
      </c>
      <c r="BO1560">
        <v>0</v>
      </c>
      <c r="BP1560">
        <v>7</v>
      </c>
      <c r="BQ1560">
        <v>7</v>
      </c>
      <c r="BR1560">
        <v>7</v>
      </c>
      <c r="BS1560">
        <v>7</v>
      </c>
      <c r="BT1560">
        <v>7</v>
      </c>
      <c r="BU1560">
        <v>0</v>
      </c>
      <c r="BV1560" t="str">
        <f>"8:00 AM"</f>
        <v>8:00 AM</v>
      </c>
      <c r="BW1560" t="str">
        <f>"4:00 PM"</f>
        <v>4:00 PM</v>
      </c>
      <c r="BX1560" t="s">
        <v>240</v>
      </c>
      <c r="BY1560">
        <v>0</v>
      </c>
      <c r="BZ1560">
        <v>3</v>
      </c>
      <c r="CA1560" t="s">
        <v>115</v>
      </c>
      <c r="CC1560" s="2" t="s">
        <v>4550</v>
      </c>
      <c r="CD1560" t="s">
        <v>4545</v>
      </c>
      <c r="CF1560" t="s">
        <v>128</v>
      </c>
      <c r="CG1560" t="s">
        <v>120</v>
      </c>
      <c r="CH1560" s="3">
        <v>96950</v>
      </c>
      <c r="CI1560" s="4">
        <v>7.77</v>
      </c>
      <c r="CJ1560" s="4">
        <v>7.77</v>
      </c>
      <c r="CK1560" s="4">
        <v>11.66</v>
      </c>
      <c r="CL1560" s="4">
        <v>11.66</v>
      </c>
      <c r="CM1560" t="s">
        <v>136</v>
      </c>
      <c r="CO1560" t="s">
        <v>137</v>
      </c>
      <c r="CQ1560" t="s">
        <v>115</v>
      </c>
      <c r="CR1560" t="s">
        <v>138</v>
      </c>
      <c r="CS1560" t="s">
        <v>139</v>
      </c>
      <c r="CT1560" t="s">
        <v>138</v>
      </c>
      <c r="CU1560" t="s">
        <v>139</v>
      </c>
      <c r="CV1560" t="s">
        <v>138</v>
      </c>
      <c r="CW1560" t="s">
        <v>139</v>
      </c>
      <c r="CX1560" s="2" t="s">
        <v>4551</v>
      </c>
      <c r="CY1560" s="10">
        <v>16707852508</v>
      </c>
      <c r="CZ1560" t="s">
        <v>4552</v>
      </c>
      <c r="DA1560" t="s">
        <v>1313</v>
      </c>
      <c r="DB1560" t="s">
        <v>138</v>
      </c>
      <c r="DC1560" t="s">
        <v>115</v>
      </c>
    </row>
    <row r="1561" spans="1:112" ht="14.45" customHeight="1" x14ac:dyDescent="0.25">
      <c r="A1561" t="s">
        <v>6104</v>
      </c>
      <c r="B1561" t="s">
        <v>1155</v>
      </c>
      <c r="C1561" s="1">
        <v>45692</v>
      </c>
      <c r="D1561" s="1">
        <v>45749</v>
      </c>
      <c r="E1561" t="s">
        <v>210</v>
      </c>
      <c r="F1561" s="1">
        <v>45867</v>
      </c>
      <c r="G1561" t="s">
        <v>115</v>
      </c>
      <c r="H1561" t="s">
        <v>115</v>
      </c>
      <c r="I1561" t="s">
        <v>115</v>
      </c>
      <c r="J1561" t="s">
        <v>1156</v>
      </c>
      <c r="K1561" t="s">
        <v>1157</v>
      </c>
      <c r="L1561" t="s">
        <v>6105</v>
      </c>
      <c r="N1561" t="s">
        <v>306</v>
      </c>
      <c r="O1561" t="s">
        <v>120</v>
      </c>
      <c r="P1561" s="3">
        <v>96950</v>
      </c>
      <c r="Q1561" t="s">
        <v>121</v>
      </c>
      <c r="R1561" t="s">
        <v>139</v>
      </c>
      <c r="S1561" s="10">
        <v>16702347873</v>
      </c>
      <c r="U1561" t="s">
        <v>1159</v>
      </c>
      <c r="V1561">
        <v>56132</v>
      </c>
      <c r="W1561" t="s">
        <v>123</v>
      </c>
      <c r="Y1561" t="s">
        <v>1160</v>
      </c>
      <c r="Z1561" t="s">
        <v>1161</v>
      </c>
      <c r="AA1561" t="s">
        <v>1162</v>
      </c>
      <c r="AB1561" t="s">
        <v>126</v>
      </c>
      <c r="AC1561" t="s">
        <v>6105</v>
      </c>
      <c r="AE1561" t="s">
        <v>128</v>
      </c>
      <c r="AF1561" t="s">
        <v>120</v>
      </c>
      <c r="AG1561" s="3">
        <v>96950</v>
      </c>
      <c r="AH1561" t="s">
        <v>121</v>
      </c>
      <c r="AJ1561" s="10">
        <v>16702347873</v>
      </c>
      <c r="AL1561" t="s">
        <v>1163</v>
      </c>
      <c r="BD1561" t="str">
        <f>"37-2011.00"</f>
        <v>37-2011.00</v>
      </c>
      <c r="BE1561" t="s">
        <v>1133</v>
      </c>
      <c r="BF1561" t="s">
        <v>1164</v>
      </c>
      <c r="BG1561" t="s">
        <v>1165</v>
      </c>
      <c r="BH1561">
        <v>10</v>
      </c>
      <c r="BI1561">
        <v>8</v>
      </c>
      <c r="BJ1561" s="1">
        <v>45869</v>
      </c>
      <c r="BK1561" s="1">
        <v>46233</v>
      </c>
      <c r="BL1561" s="1">
        <v>45869</v>
      </c>
      <c r="BM1561" s="1">
        <v>46233</v>
      </c>
      <c r="BN1561">
        <v>35</v>
      </c>
      <c r="BO1561">
        <v>0</v>
      </c>
      <c r="BP1561">
        <v>7</v>
      </c>
      <c r="BQ1561">
        <v>7</v>
      </c>
      <c r="BR1561">
        <v>7</v>
      </c>
      <c r="BS1561">
        <v>7</v>
      </c>
      <c r="BT1561">
        <v>7</v>
      </c>
      <c r="BU1561">
        <v>0</v>
      </c>
      <c r="BV1561" t="str">
        <f>"8:00 AM"</f>
        <v>8:00 AM</v>
      </c>
      <c r="BW1561" t="str">
        <f>"4:00 PM"</f>
        <v>4:00 PM</v>
      </c>
      <c r="BX1561" t="s">
        <v>240</v>
      </c>
      <c r="BY1561">
        <v>0</v>
      </c>
      <c r="BZ1561">
        <v>6</v>
      </c>
      <c r="CA1561" t="s">
        <v>115</v>
      </c>
      <c r="CC1561" t="s">
        <v>6106</v>
      </c>
      <c r="CD1561" t="s">
        <v>1167</v>
      </c>
      <c r="CF1561" t="s">
        <v>128</v>
      </c>
      <c r="CG1561" t="s">
        <v>120</v>
      </c>
      <c r="CH1561" s="3">
        <v>96950</v>
      </c>
      <c r="CI1561" s="4">
        <v>8.2899999999999991</v>
      </c>
      <c r="CJ1561" s="4">
        <v>8.2899999999999991</v>
      </c>
      <c r="CK1561" s="4">
        <v>12.44</v>
      </c>
      <c r="CL1561" s="4">
        <v>12.44</v>
      </c>
      <c r="CM1561" t="s">
        <v>136</v>
      </c>
      <c r="CO1561" t="s">
        <v>137</v>
      </c>
      <c r="CQ1561" t="s">
        <v>115</v>
      </c>
      <c r="CR1561" t="s">
        <v>138</v>
      </c>
      <c r="CS1561" t="s">
        <v>139</v>
      </c>
      <c r="CT1561" t="s">
        <v>138</v>
      </c>
      <c r="CU1561" t="s">
        <v>139</v>
      </c>
      <c r="CV1561" t="s">
        <v>138</v>
      </c>
      <c r="CW1561" t="s">
        <v>139</v>
      </c>
      <c r="CX1561" t="s">
        <v>1079</v>
      </c>
      <c r="CY1561" s="10">
        <v>16702347873</v>
      </c>
      <c r="CZ1561" t="s">
        <v>1163</v>
      </c>
      <c r="DA1561" t="s">
        <v>417</v>
      </c>
      <c r="DB1561" t="s">
        <v>138</v>
      </c>
      <c r="DC1561" t="s">
        <v>115</v>
      </c>
    </row>
    <row r="1562" spans="1:112" ht="14.45" customHeight="1" x14ac:dyDescent="0.25">
      <c r="A1562" t="s">
        <v>6113</v>
      </c>
      <c r="B1562" t="s">
        <v>248</v>
      </c>
      <c r="C1562" s="1">
        <v>45690</v>
      </c>
      <c r="D1562" s="1">
        <v>45749</v>
      </c>
      <c r="E1562" t="s">
        <v>114</v>
      </c>
      <c r="G1562" t="s">
        <v>115</v>
      </c>
      <c r="H1562" t="s">
        <v>115</v>
      </c>
      <c r="I1562" t="s">
        <v>115</v>
      </c>
      <c r="J1562" t="s">
        <v>4494</v>
      </c>
      <c r="K1562" t="s">
        <v>4495</v>
      </c>
      <c r="L1562" t="s">
        <v>4497</v>
      </c>
      <c r="M1562" t="s">
        <v>6114</v>
      </c>
      <c r="N1562" t="s">
        <v>128</v>
      </c>
      <c r="O1562" t="s">
        <v>120</v>
      </c>
      <c r="P1562" s="3">
        <v>96950</v>
      </c>
      <c r="Q1562" t="s">
        <v>121</v>
      </c>
      <c r="R1562" t="s">
        <v>139</v>
      </c>
      <c r="S1562" s="10">
        <v>16704839942</v>
      </c>
      <c r="U1562" t="s">
        <v>4498</v>
      </c>
      <c r="V1562">
        <v>236115</v>
      </c>
      <c r="W1562" t="s">
        <v>123</v>
      </c>
      <c r="Y1562" t="s">
        <v>3358</v>
      </c>
      <c r="Z1562" t="s">
        <v>4499</v>
      </c>
      <c r="AA1562" t="s">
        <v>4500</v>
      </c>
      <c r="AB1562" t="s">
        <v>126</v>
      </c>
      <c r="AC1562" t="s">
        <v>4496</v>
      </c>
      <c r="AE1562" t="s">
        <v>128</v>
      </c>
      <c r="AF1562" t="s">
        <v>120</v>
      </c>
      <c r="AG1562" s="3">
        <v>96950</v>
      </c>
      <c r="AH1562" t="s">
        <v>121</v>
      </c>
      <c r="AJ1562" s="10">
        <v>16704839942</v>
      </c>
      <c r="AL1562" t="s">
        <v>4501</v>
      </c>
      <c r="BD1562" t="str">
        <f>"49-9071.00"</f>
        <v>49-9071.00</v>
      </c>
      <c r="BE1562" t="s">
        <v>169</v>
      </c>
      <c r="BF1562" t="s">
        <v>6115</v>
      </c>
      <c r="BG1562" t="s">
        <v>2746</v>
      </c>
      <c r="BH1562">
        <v>3</v>
      </c>
      <c r="BI1562">
        <v>3</v>
      </c>
      <c r="BJ1562" s="1">
        <v>45809</v>
      </c>
      <c r="BK1562" s="1">
        <v>46173</v>
      </c>
      <c r="BL1562" s="1">
        <v>45809</v>
      </c>
      <c r="BM1562" s="1">
        <v>46173</v>
      </c>
      <c r="BN1562">
        <v>40</v>
      </c>
      <c r="BO1562">
        <v>0</v>
      </c>
      <c r="BP1562">
        <v>8</v>
      </c>
      <c r="BQ1562">
        <v>8</v>
      </c>
      <c r="BR1562">
        <v>8</v>
      </c>
      <c r="BS1562">
        <v>8</v>
      </c>
      <c r="BT1562">
        <v>8</v>
      </c>
      <c r="BU1562">
        <v>0</v>
      </c>
      <c r="BV1562" t="str">
        <f>"7:30 AM"</f>
        <v>7:30 AM</v>
      </c>
      <c r="BW1562" t="str">
        <f>"4:30 PM"</f>
        <v>4:30 PM</v>
      </c>
      <c r="BX1562" t="s">
        <v>133</v>
      </c>
      <c r="BY1562">
        <v>0</v>
      </c>
      <c r="BZ1562">
        <v>12</v>
      </c>
      <c r="CA1562" t="s">
        <v>115</v>
      </c>
      <c r="CC1562" t="s">
        <v>224</v>
      </c>
      <c r="CD1562" t="s">
        <v>4497</v>
      </c>
      <c r="CF1562" t="s">
        <v>128</v>
      </c>
      <c r="CG1562" t="s">
        <v>120</v>
      </c>
      <c r="CH1562" s="3">
        <v>96950</v>
      </c>
      <c r="CI1562" s="4">
        <v>9.75</v>
      </c>
      <c r="CJ1562" s="4">
        <v>9.75</v>
      </c>
      <c r="CK1562" s="4">
        <v>14.63</v>
      </c>
      <c r="CL1562" s="4">
        <v>14.63</v>
      </c>
      <c r="CM1562" t="s">
        <v>136</v>
      </c>
      <c r="CN1562" t="s">
        <v>224</v>
      </c>
      <c r="CO1562" t="s">
        <v>137</v>
      </c>
      <c r="CQ1562" t="s">
        <v>115</v>
      </c>
      <c r="CR1562" t="s">
        <v>138</v>
      </c>
      <c r="CS1562" t="s">
        <v>138</v>
      </c>
      <c r="CT1562" t="s">
        <v>138</v>
      </c>
      <c r="CU1562" t="s">
        <v>139</v>
      </c>
      <c r="CV1562" t="s">
        <v>138</v>
      </c>
      <c r="CW1562" t="s">
        <v>139</v>
      </c>
      <c r="CX1562" t="s">
        <v>224</v>
      </c>
      <c r="CY1562" s="10">
        <v>16704839942</v>
      </c>
      <c r="CZ1562" t="s">
        <v>4501</v>
      </c>
      <c r="DA1562" t="s">
        <v>139</v>
      </c>
      <c r="DB1562" t="s">
        <v>138</v>
      </c>
      <c r="DC1562" t="s">
        <v>115</v>
      </c>
    </row>
    <row r="1563" spans="1:112" ht="14.45" customHeight="1" x14ac:dyDescent="0.25">
      <c r="A1563" t="s">
        <v>6607</v>
      </c>
      <c r="B1563" t="s">
        <v>158</v>
      </c>
      <c r="C1563" s="1">
        <v>45689</v>
      </c>
      <c r="D1563" s="1">
        <v>45749</v>
      </c>
      <c r="E1563" t="s">
        <v>114</v>
      </c>
      <c r="G1563" t="s">
        <v>115</v>
      </c>
      <c r="H1563" t="s">
        <v>115</v>
      </c>
      <c r="I1563" t="s">
        <v>115</v>
      </c>
      <c r="J1563" t="s">
        <v>287</v>
      </c>
      <c r="K1563" t="s">
        <v>139</v>
      </c>
      <c r="L1563" t="s">
        <v>288</v>
      </c>
      <c r="M1563" t="s">
        <v>289</v>
      </c>
      <c r="N1563" t="s">
        <v>290</v>
      </c>
      <c r="O1563" t="s">
        <v>120</v>
      </c>
      <c r="P1563" s="3">
        <v>96952</v>
      </c>
      <c r="Q1563" t="s">
        <v>121</v>
      </c>
      <c r="R1563" t="s">
        <v>139</v>
      </c>
      <c r="S1563" s="10">
        <v>16704339989</v>
      </c>
      <c r="U1563" t="s">
        <v>291</v>
      </c>
      <c r="V1563">
        <v>481111</v>
      </c>
      <c r="W1563" t="s">
        <v>123</v>
      </c>
      <c r="Y1563" t="s">
        <v>292</v>
      </c>
      <c r="Z1563" t="s">
        <v>293</v>
      </c>
      <c r="AA1563" t="s">
        <v>294</v>
      </c>
      <c r="AB1563" t="s">
        <v>295</v>
      </c>
      <c r="AC1563" t="s">
        <v>288</v>
      </c>
      <c r="AD1563" t="s">
        <v>289</v>
      </c>
      <c r="AE1563" t="s">
        <v>290</v>
      </c>
      <c r="AF1563" t="s">
        <v>120</v>
      </c>
      <c r="AG1563" s="3">
        <v>96952</v>
      </c>
      <c r="AH1563" t="s">
        <v>121</v>
      </c>
      <c r="AJ1563" s="10">
        <v>16704339989</v>
      </c>
      <c r="AL1563" t="s">
        <v>296</v>
      </c>
      <c r="BD1563" t="str">
        <f>"43-4181.00"</f>
        <v>43-4181.00</v>
      </c>
      <c r="BE1563" t="s">
        <v>297</v>
      </c>
      <c r="BF1563" t="s">
        <v>298</v>
      </c>
      <c r="BG1563" t="s">
        <v>299</v>
      </c>
      <c r="BH1563">
        <v>1</v>
      </c>
      <c r="BJ1563" s="1">
        <v>45809</v>
      </c>
      <c r="BK1563" s="1">
        <v>46173</v>
      </c>
      <c r="BN1563">
        <v>40</v>
      </c>
      <c r="BO1563">
        <v>0</v>
      </c>
      <c r="BP1563">
        <v>8</v>
      </c>
      <c r="BQ1563">
        <v>8</v>
      </c>
      <c r="BR1563">
        <v>8</v>
      </c>
      <c r="BS1563">
        <v>8</v>
      </c>
      <c r="BT1563">
        <v>8</v>
      </c>
      <c r="BU1563">
        <v>0</v>
      </c>
      <c r="BV1563" t="str">
        <f t="shared" ref="BV1563:BV1569" si="31">"8:00 AM"</f>
        <v>8:00 AM</v>
      </c>
      <c r="BW1563" t="str">
        <f>"5:00 PM"</f>
        <v>5:00 PM</v>
      </c>
      <c r="BX1563" t="s">
        <v>133</v>
      </c>
      <c r="BY1563">
        <v>0</v>
      </c>
      <c r="BZ1563">
        <v>12</v>
      </c>
      <c r="CA1563" t="s">
        <v>115</v>
      </c>
      <c r="CC1563" s="2" t="s">
        <v>300</v>
      </c>
      <c r="CD1563" t="s">
        <v>288</v>
      </c>
      <c r="CE1563" t="s">
        <v>289</v>
      </c>
      <c r="CF1563" t="s">
        <v>290</v>
      </c>
      <c r="CG1563" t="s">
        <v>120</v>
      </c>
      <c r="CH1563" s="3">
        <v>96952</v>
      </c>
      <c r="CI1563" s="4">
        <v>8.77</v>
      </c>
      <c r="CJ1563" s="4">
        <v>8.8000000000000007</v>
      </c>
      <c r="CK1563" s="4">
        <v>0</v>
      </c>
      <c r="CL1563" s="4">
        <v>0</v>
      </c>
      <c r="CM1563" t="s">
        <v>136</v>
      </c>
      <c r="CN1563" t="s">
        <v>139</v>
      </c>
      <c r="CO1563" t="s">
        <v>137</v>
      </c>
      <c r="CQ1563" t="s">
        <v>115</v>
      </c>
      <c r="CR1563" t="s">
        <v>138</v>
      </c>
      <c r="CS1563" t="s">
        <v>139</v>
      </c>
      <c r="CT1563" t="s">
        <v>139</v>
      </c>
      <c r="CU1563" t="s">
        <v>138</v>
      </c>
      <c r="CV1563" t="s">
        <v>138</v>
      </c>
      <c r="CW1563" t="s">
        <v>139</v>
      </c>
      <c r="CX1563" t="s">
        <v>301</v>
      </c>
      <c r="CY1563" s="10">
        <v>16704339989</v>
      </c>
      <c r="CZ1563" t="s">
        <v>302</v>
      </c>
      <c r="DA1563" t="s">
        <v>139</v>
      </c>
      <c r="DB1563" t="s">
        <v>138</v>
      </c>
      <c r="DC1563" t="s">
        <v>115</v>
      </c>
    </row>
    <row r="1564" spans="1:112" ht="14.45" customHeight="1" x14ac:dyDescent="0.25">
      <c r="A1564" t="s">
        <v>8887</v>
      </c>
      <c r="B1564" t="s">
        <v>142</v>
      </c>
      <c r="C1564" s="1">
        <v>45741</v>
      </c>
      <c r="D1564" s="1">
        <v>45749</v>
      </c>
      <c r="E1564" t="s">
        <v>210</v>
      </c>
      <c r="F1564" s="1">
        <v>45929</v>
      </c>
      <c r="G1564" t="s">
        <v>138</v>
      </c>
      <c r="H1564" t="s">
        <v>115</v>
      </c>
      <c r="I1564" t="s">
        <v>115</v>
      </c>
      <c r="J1564" t="s">
        <v>453</v>
      </c>
      <c r="K1564" t="s">
        <v>4741</v>
      </c>
      <c r="L1564" t="s">
        <v>455</v>
      </c>
      <c r="M1564" t="s">
        <v>456</v>
      </c>
      <c r="N1564" t="s">
        <v>145</v>
      </c>
      <c r="O1564" t="s">
        <v>120</v>
      </c>
      <c r="P1564" s="3">
        <v>96951</v>
      </c>
      <c r="Q1564" t="s">
        <v>121</v>
      </c>
      <c r="R1564" t="s">
        <v>139</v>
      </c>
      <c r="S1564" s="10">
        <v>16705320363</v>
      </c>
      <c r="U1564" t="s">
        <v>457</v>
      </c>
      <c r="V1564">
        <v>44511</v>
      </c>
      <c r="W1564" t="s">
        <v>123</v>
      </c>
      <c r="Y1564" t="s">
        <v>458</v>
      </c>
      <c r="Z1564" t="s">
        <v>459</v>
      </c>
      <c r="AA1564" t="s">
        <v>460</v>
      </c>
      <c r="AB1564" t="s">
        <v>277</v>
      </c>
      <c r="AC1564" t="s">
        <v>8888</v>
      </c>
      <c r="AD1564" t="s">
        <v>456</v>
      </c>
      <c r="AE1564" t="s">
        <v>145</v>
      </c>
      <c r="AF1564" t="s">
        <v>120</v>
      </c>
      <c r="AG1564" s="3">
        <v>96951</v>
      </c>
      <c r="AH1564" t="s">
        <v>121</v>
      </c>
      <c r="AI1564" t="s">
        <v>439</v>
      </c>
      <c r="AJ1564" s="10">
        <v>16705320363</v>
      </c>
      <c r="AL1564" t="s">
        <v>461</v>
      </c>
      <c r="BD1564" t="str">
        <f>"11-2022.00"</f>
        <v>11-2022.00</v>
      </c>
      <c r="BE1564" t="s">
        <v>5373</v>
      </c>
      <c r="BF1564" t="s">
        <v>8889</v>
      </c>
      <c r="BG1564" t="s">
        <v>5375</v>
      </c>
      <c r="BH1564">
        <v>1</v>
      </c>
      <c r="BJ1564" s="1">
        <v>45931</v>
      </c>
      <c r="BK1564" s="1">
        <v>47026</v>
      </c>
      <c r="BN1564">
        <v>35</v>
      </c>
      <c r="BO1564">
        <v>7</v>
      </c>
      <c r="BP1564">
        <v>7</v>
      </c>
      <c r="BQ1564">
        <v>7</v>
      </c>
      <c r="BR1564">
        <v>0</v>
      </c>
      <c r="BS1564">
        <v>0</v>
      </c>
      <c r="BT1564">
        <v>7</v>
      </c>
      <c r="BU1564">
        <v>7</v>
      </c>
      <c r="BV1564" t="str">
        <f t="shared" si="31"/>
        <v>8:00 AM</v>
      </c>
      <c r="BW1564" t="str">
        <f>"4:00 PM"</f>
        <v>4:00 PM</v>
      </c>
      <c r="BX1564" t="s">
        <v>133</v>
      </c>
      <c r="BY1564">
        <v>0</v>
      </c>
      <c r="BZ1564">
        <v>48</v>
      </c>
      <c r="CA1564" t="s">
        <v>138</v>
      </c>
      <c r="CB1564">
        <v>13</v>
      </c>
      <c r="CC1564" t="s">
        <v>8890</v>
      </c>
      <c r="CD1564" t="s">
        <v>4745</v>
      </c>
      <c r="CE1564" t="s">
        <v>456</v>
      </c>
      <c r="CF1564" t="s">
        <v>145</v>
      </c>
      <c r="CG1564" t="s">
        <v>120</v>
      </c>
      <c r="CH1564" s="3">
        <v>96951</v>
      </c>
      <c r="CI1564" s="4">
        <v>18.350000000000001</v>
      </c>
      <c r="CJ1564" s="4">
        <v>18.350000000000001</v>
      </c>
      <c r="CK1564" s="4">
        <v>27.53</v>
      </c>
      <c r="CL1564" s="4">
        <v>27.53</v>
      </c>
      <c r="CM1564" t="s">
        <v>136</v>
      </c>
      <c r="CN1564" t="s">
        <v>139</v>
      </c>
      <c r="CO1564" t="s">
        <v>137</v>
      </c>
      <c r="CQ1564" t="s">
        <v>115</v>
      </c>
      <c r="CR1564" t="s">
        <v>138</v>
      </c>
      <c r="CS1564" t="s">
        <v>139</v>
      </c>
      <c r="CT1564" t="s">
        <v>138</v>
      </c>
      <c r="CU1564" t="s">
        <v>139</v>
      </c>
      <c r="CV1564" t="s">
        <v>138</v>
      </c>
      <c r="CW1564" t="s">
        <v>139</v>
      </c>
      <c r="CX1564" t="s">
        <v>467</v>
      </c>
      <c r="CY1564" s="10">
        <v>16705320363</v>
      </c>
      <c r="CZ1564" t="s">
        <v>461</v>
      </c>
      <c r="DA1564" t="s">
        <v>468</v>
      </c>
      <c r="DB1564" t="s">
        <v>138</v>
      </c>
      <c r="DC1564" t="s">
        <v>115</v>
      </c>
    </row>
    <row r="1565" spans="1:112" ht="14.45" customHeight="1" x14ac:dyDescent="0.25">
      <c r="A1565" t="s">
        <v>9586</v>
      </c>
      <c r="B1565" t="s">
        <v>142</v>
      </c>
      <c r="C1565" s="1">
        <v>45740</v>
      </c>
      <c r="D1565" s="1">
        <v>45749</v>
      </c>
      <c r="E1565" t="s">
        <v>210</v>
      </c>
      <c r="F1565" s="1">
        <v>45929</v>
      </c>
      <c r="G1565" t="s">
        <v>115</v>
      </c>
      <c r="H1565" t="s">
        <v>115</v>
      </c>
      <c r="I1565" t="s">
        <v>115</v>
      </c>
      <c r="J1565" t="s">
        <v>2707</v>
      </c>
      <c r="K1565" t="s">
        <v>2708</v>
      </c>
      <c r="L1565" t="s">
        <v>1327</v>
      </c>
      <c r="M1565" t="s">
        <v>2709</v>
      </c>
      <c r="N1565" t="s">
        <v>119</v>
      </c>
      <c r="O1565" t="s">
        <v>120</v>
      </c>
      <c r="P1565" s="3">
        <v>96950</v>
      </c>
      <c r="Q1565" t="s">
        <v>121</v>
      </c>
      <c r="S1565" s="10">
        <v>16703226130</v>
      </c>
      <c r="U1565" t="s">
        <v>2710</v>
      </c>
      <c r="V1565">
        <v>312112</v>
      </c>
      <c r="W1565" t="s">
        <v>123</v>
      </c>
      <c r="Y1565" t="s">
        <v>2711</v>
      </c>
      <c r="Z1565" t="s">
        <v>2712</v>
      </c>
      <c r="AB1565" t="s">
        <v>2714</v>
      </c>
      <c r="AC1565" t="s">
        <v>1327</v>
      </c>
      <c r="AD1565" t="s">
        <v>2709</v>
      </c>
      <c r="AE1565" t="s">
        <v>119</v>
      </c>
      <c r="AF1565" t="s">
        <v>120</v>
      </c>
      <c r="AG1565" s="3">
        <v>96950</v>
      </c>
      <c r="AH1565" t="s">
        <v>121</v>
      </c>
      <c r="AJ1565" s="10">
        <v>16703226130</v>
      </c>
      <c r="AL1565" t="s">
        <v>2715</v>
      </c>
      <c r="BD1565" t="str">
        <f>"53-3033.00"</f>
        <v>53-3033.00</v>
      </c>
      <c r="BE1565" t="s">
        <v>1825</v>
      </c>
      <c r="BF1565" t="s">
        <v>9587</v>
      </c>
      <c r="BG1565" t="s">
        <v>3198</v>
      </c>
      <c r="BH1565">
        <v>3</v>
      </c>
      <c r="BJ1565" s="1">
        <v>45931</v>
      </c>
      <c r="BK1565" s="1">
        <v>46295</v>
      </c>
      <c r="BN1565">
        <v>40</v>
      </c>
      <c r="BO1565">
        <v>0</v>
      </c>
      <c r="BP1565">
        <v>8</v>
      </c>
      <c r="BQ1565">
        <v>8</v>
      </c>
      <c r="BR1565">
        <v>8</v>
      </c>
      <c r="BS1565">
        <v>8</v>
      </c>
      <c r="BT1565">
        <v>8</v>
      </c>
      <c r="BU1565">
        <v>0</v>
      </c>
      <c r="BV1565" t="str">
        <f t="shared" si="31"/>
        <v>8:00 AM</v>
      </c>
      <c r="BW1565" t="str">
        <f>"5:00 PM"</f>
        <v>5:00 PM</v>
      </c>
      <c r="BX1565" t="s">
        <v>133</v>
      </c>
      <c r="BY1565">
        <v>2</v>
      </c>
      <c r="BZ1565">
        <v>0</v>
      </c>
      <c r="CA1565" t="s">
        <v>115</v>
      </c>
      <c r="CC1565" t="s">
        <v>9588</v>
      </c>
      <c r="CD1565" t="s">
        <v>1327</v>
      </c>
      <c r="CE1565" t="s">
        <v>2709</v>
      </c>
      <c r="CF1565" t="s">
        <v>119</v>
      </c>
      <c r="CG1565" t="s">
        <v>120</v>
      </c>
      <c r="CH1565" s="3">
        <v>96950</v>
      </c>
      <c r="CI1565" s="4">
        <v>8.15</v>
      </c>
      <c r="CJ1565" s="4">
        <v>8.15</v>
      </c>
      <c r="CK1565" s="4">
        <v>12.25</v>
      </c>
      <c r="CL1565" s="4">
        <v>12.25</v>
      </c>
      <c r="CM1565" t="s">
        <v>136</v>
      </c>
      <c r="CO1565" t="s">
        <v>137</v>
      </c>
      <c r="CQ1565" t="s">
        <v>115</v>
      </c>
      <c r="CR1565" t="s">
        <v>138</v>
      </c>
      <c r="CS1565" t="s">
        <v>139</v>
      </c>
      <c r="CT1565" t="s">
        <v>138</v>
      </c>
      <c r="CU1565" t="s">
        <v>138</v>
      </c>
      <c r="CV1565" t="s">
        <v>138</v>
      </c>
      <c r="CW1565" t="s">
        <v>138</v>
      </c>
      <c r="CX1565" t="s">
        <v>4623</v>
      </c>
      <c r="CY1565" s="10">
        <v>16703226130</v>
      </c>
      <c r="CZ1565" t="s">
        <v>2715</v>
      </c>
      <c r="DA1565" t="s">
        <v>626</v>
      </c>
      <c r="DB1565" t="s">
        <v>138</v>
      </c>
      <c r="DC1565" t="s">
        <v>115</v>
      </c>
    </row>
    <row r="1566" spans="1:112" ht="14.45" customHeight="1" x14ac:dyDescent="0.25">
      <c r="A1566" t="s">
        <v>9591</v>
      </c>
      <c r="B1566" t="s">
        <v>248</v>
      </c>
      <c r="C1566" s="1">
        <v>45687</v>
      </c>
      <c r="D1566" s="1">
        <v>45749</v>
      </c>
      <c r="E1566" t="s">
        <v>210</v>
      </c>
      <c r="F1566" s="1">
        <v>45807</v>
      </c>
      <c r="G1566" t="s">
        <v>115</v>
      </c>
      <c r="H1566" t="s">
        <v>115</v>
      </c>
      <c r="I1566" t="s">
        <v>115</v>
      </c>
      <c r="J1566" t="s">
        <v>5657</v>
      </c>
      <c r="K1566" t="s">
        <v>139</v>
      </c>
      <c r="L1566" t="s">
        <v>5659</v>
      </c>
      <c r="M1566" t="s">
        <v>5660</v>
      </c>
      <c r="N1566" t="s">
        <v>128</v>
      </c>
      <c r="O1566" t="s">
        <v>120</v>
      </c>
      <c r="P1566" s="3">
        <v>96950</v>
      </c>
      <c r="Q1566" t="s">
        <v>121</v>
      </c>
      <c r="S1566" s="10">
        <v>16702346647</v>
      </c>
      <c r="T1566">
        <v>0</v>
      </c>
      <c r="U1566" t="s">
        <v>5661</v>
      </c>
      <c r="V1566">
        <v>624410</v>
      </c>
      <c r="W1566" t="s">
        <v>123</v>
      </c>
      <c r="Y1566" t="s">
        <v>5662</v>
      </c>
      <c r="Z1566" t="s">
        <v>5663</v>
      </c>
      <c r="AA1566" t="s">
        <v>1176</v>
      </c>
      <c r="AB1566" t="s">
        <v>126</v>
      </c>
      <c r="AC1566" t="s">
        <v>5659</v>
      </c>
      <c r="AD1566" t="s">
        <v>5660</v>
      </c>
      <c r="AE1566" t="s">
        <v>128</v>
      </c>
      <c r="AF1566" t="s">
        <v>120</v>
      </c>
      <c r="AG1566" s="3">
        <v>96950</v>
      </c>
      <c r="AH1566" t="s">
        <v>121</v>
      </c>
      <c r="AJ1566" s="10">
        <v>16702346647</v>
      </c>
      <c r="AK1566">
        <v>0</v>
      </c>
      <c r="AL1566" t="s">
        <v>5664</v>
      </c>
      <c r="BD1566" t="str">
        <f>"39-9011.00"</f>
        <v>39-9011.00</v>
      </c>
      <c r="BE1566" t="s">
        <v>538</v>
      </c>
      <c r="BF1566" t="s">
        <v>9592</v>
      </c>
      <c r="BG1566" t="s">
        <v>540</v>
      </c>
      <c r="BH1566">
        <v>6</v>
      </c>
      <c r="BI1566">
        <v>6</v>
      </c>
      <c r="BJ1566" s="1">
        <v>45809</v>
      </c>
      <c r="BK1566" s="1">
        <v>46173</v>
      </c>
      <c r="BL1566" s="1">
        <v>45809</v>
      </c>
      <c r="BM1566" s="1">
        <v>46173</v>
      </c>
      <c r="BN1566">
        <v>35</v>
      </c>
      <c r="BO1566">
        <v>0</v>
      </c>
      <c r="BP1566">
        <v>7</v>
      </c>
      <c r="BQ1566">
        <v>7</v>
      </c>
      <c r="BR1566">
        <v>7</v>
      </c>
      <c r="BS1566">
        <v>7</v>
      </c>
      <c r="BT1566">
        <v>7</v>
      </c>
      <c r="BU1566">
        <v>0</v>
      </c>
      <c r="BV1566" t="str">
        <f t="shared" si="31"/>
        <v>8:00 AM</v>
      </c>
      <c r="BW1566" t="str">
        <f>"4:00 PM"</f>
        <v>4:00 PM</v>
      </c>
      <c r="BX1566" t="s">
        <v>133</v>
      </c>
      <c r="BY1566">
        <v>0</v>
      </c>
      <c r="BZ1566">
        <v>6</v>
      </c>
      <c r="CA1566" t="s">
        <v>115</v>
      </c>
      <c r="CC1566" t="s">
        <v>9593</v>
      </c>
      <c r="CD1566" t="s">
        <v>5667</v>
      </c>
      <c r="CE1566" t="s">
        <v>5659</v>
      </c>
      <c r="CF1566" t="s">
        <v>128</v>
      </c>
      <c r="CG1566" t="s">
        <v>120</v>
      </c>
      <c r="CH1566" s="3">
        <v>96950</v>
      </c>
      <c r="CI1566" s="4">
        <v>7.81</v>
      </c>
      <c r="CJ1566" s="4">
        <v>7.81</v>
      </c>
      <c r="CK1566" s="4">
        <v>11.72</v>
      </c>
      <c r="CL1566" s="4">
        <v>11.72</v>
      </c>
      <c r="CM1566" t="s">
        <v>136</v>
      </c>
      <c r="CN1566" t="s">
        <v>224</v>
      </c>
      <c r="CO1566" t="s">
        <v>137</v>
      </c>
      <c r="CQ1566" t="s">
        <v>115</v>
      </c>
      <c r="CR1566" t="s">
        <v>138</v>
      </c>
      <c r="CS1566" t="s">
        <v>139</v>
      </c>
      <c r="CT1566" t="s">
        <v>138</v>
      </c>
      <c r="CU1566" t="s">
        <v>139</v>
      </c>
      <c r="CV1566" t="s">
        <v>138</v>
      </c>
      <c r="CW1566" t="s">
        <v>139</v>
      </c>
      <c r="CX1566" t="s">
        <v>2135</v>
      </c>
      <c r="CY1566" s="10">
        <v>16702346647</v>
      </c>
      <c r="CZ1566" t="s">
        <v>5664</v>
      </c>
      <c r="DA1566" t="s">
        <v>331</v>
      </c>
      <c r="DB1566" t="s">
        <v>138</v>
      </c>
      <c r="DC1566" t="s">
        <v>115</v>
      </c>
    </row>
    <row r="1567" spans="1:112" ht="14.45" customHeight="1" x14ac:dyDescent="0.25">
      <c r="A1567" t="s">
        <v>11749</v>
      </c>
      <c r="B1567" t="s">
        <v>158</v>
      </c>
      <c r="C1567" s="1">
        <v>45686</v>
      </c>
      <c r="D1567" s="1">
        <v>45749</v>
      </c>
      <c r="E1567" t="s">
        <v>210</v>
      </c>
      <c r="F1567" s="1">
        <v>45830</v>
      </c>
      <c r="G1567" t="s">
        <v>115</v>
      </c>
      <c r="H1567" t="s">
        <v>115</v>
      </c>
      <c r="I1567" t="s">
        <v>115</v>
      </c>
      <c r="J1567" t="s">
        <v>6656</v>
      </c>
      <c r="K1567" t="s">
        <v>6656</v>
      </c>
      <c r="L1567" t="s">
        <v>6658</v>
      </c>
      <c r="M1567" t="s">
        <v>6659</v>
      </c>
      <c r="N1567" t="s">
        <v>128</v>
      </c>
      <c r="O1567" t="s">
        <v>120</v>
      </c>
      <c r="P1567" s="3">
        <v>96950</v>
      </c>
      <c r="Q1567" t="s">
        <v>121</v>
      </c>
      <c r="R1567" t="s">
        <v>641</v>
      </c>
      <c r="S1567" s="10">
        <v>16703227461</v>
      </c>
      <c r="U1567" t="s">
        <v>6660</v>
      </c>
      <c r="V1567">
        <v>23622</v>
      </c>
      <c r="W1567" t="s">
        <v>123</v>
      </c>
      <c r="Y1567" t="s">
        <v>6661</v>
      </c>
      <c r="Z1567" t="s">
        <v>6662</v>
      </c>
      <c r="AB1567" t="s">
        <v>7925</v>
      </c>
      <c r="AC1567" t="s">
        <v>6658</v>
      </c>
      <c r="AD1567" t="s">
        <v>6659</v>
      </c>
      <c r="AE1567" t="s">
        <v>128</v>
      </c>
      <c r="AF1567" t="s">
        <v>120</v>
      </c>
      <c r="AG1567" s="3">
        <v>96950</v>
      </c>
      <c r="AH1567" t="s">
        <v>121</v>
      </c>
      <c r="AI1567" t="s">
        <v>641</v>
      </c>
      <c r="AJ1567" s="10">
        <v>16703227461</v>
      </c>
      <c r="AL1567" t="s">
        <v>6664</v>
      </c>
      <c r="BD1567" t="str">
        <f>"51-2041.00"</f>
        <v>51-2041.00</v>
      </c>
      <c r="BE1567" t="s">
        <v>6665</v>
      </c>
      <c r="BF1567" t="s">
        <v>6666</v>
      </c>
      <c r="BG1567" t="s">
        <v>11750</v>
      </c>
      <c r="BH1567">
        <v>3</v>
      </c>
      <c r="BJ1567" s="1">
        <v>45832</v>
      </c>
      <c r="BK1567" s="1">
        <v>46196</v>
      </c>
      <c r="BN1567">
        <v>35</v>
      </c>
      <c r="BO1567">
        <v>0</v>
      </c>
      <c r="BP1567">
        <v>7</v>
      </c>
      <c r="BQ1567">
        <v>7</v>
      </c>
      <c r="BR1567">
        <v>7</v>
      </c>
      <c r="BS1567">
        <v>7</v>
      </c>
      <c r="BT1567">
        <v>7</v>
      </c>
      <c r="BU1567">
        <v>0</v>
      </c>
      <c r="BV1567" t="str">
        <f t="shared" si="31"/>
        <v>8:00 AM</v>
      </c>
      <c r="BW1567" t="str">
        <f>"4:00 PM"</f>
        <v>4:00 PM</v>
      </c>
      <c r="BX1567" t="s">
        <v>133</v>
      </c>
      <c r="BY1567">
        <v>0</v>
      </c>
      <c r="BZ1567">
        <v>12</v>
      </c>
      <c r="CA1567" t="s">
        <v>115</v>
      </c>
      <c r="CC1567" t="s">
        <v>11751</v>
      </c>
      <c r="CD1567" t="s">
        <v>6658</v>
      </c>
      <c r="CE1567" t="s">
        <v>6659</v>
      </c>
      <c r="CF1567" t="s">
        <v>128</v>
      </c>
      <c r="CG1567" t="s">
        <v>120</v>
      </c>
      <c r="CH1567" s="3">
        <v>96950</v>
      </c>
      <c r="CI1567" s="4">
        <v>15.58</v>
      </c>
      <c r="CJ1567" s="4">
        <v>15.58</v>
      </c>
      <c r="CK1567" s="4">
        <v>23.37</v>
      </c>
      <c r="CL1567" s="4">
        <v>23.37</v>
      </c>
      <c r="CM1567" t="s">
        <v>136</v>
      </c>
      <c r="CN1567" t="s">
        <v>191</v>
      </c>
      <c r="CO1567" t="s">
        <v>137</v>
      </c>
      <c r="CQ1567" t="s">
        <v>115</v>
      </c>
      <c r="CR1567" t="s">
        <v>138</v>
      </c>
      <c r="CS1567" t="s">
        <v>138</v>
      </c>
      <c r="CT1567" t="s">
        <v>138</v>
      </c>
      <c r="CU1567" t="s">
        <v>139</v>
      </c>
      <c r="CV1567" t="s">
        <v>138</v>
      </c>
      <c r="CW1567" t="s">
        <v>139</v>
      </c>
      <c r="CX1567" t="s">
        <v>2806</v>
      </c>
      <c r="CY1567" s="10">
        <v>16703227461</v>
      </c>
      <c r="CZ1567" t="s">
        <v>6664</v>
      </c>
      <c r="DA1567" t="s">
        <v>139</v>
      </c>
      <c r="DB1567" t="s">
        <v>138</v>
      </c>
      <c r="DC1567" t="s">
        <v>115</v>
      </c>
      <c r="DD1567" t="s">
        <v>6661</v>
      </c>
      <c r="DE1567" t="s">
        <v>6669</v>
      </c>
      <c r="DF1567" t="s">
        <v>1176</v>
      </c>
      <c r="DG1567" t="s">
        <v>6670</v>
      </c>
      <c r="DH1567" t="s">
        <v>6664</v>
      </c>
    </row>
    <row r="1568" spans="1:112" ht="14.45" customHeight="1" x14ac:dyDescent="0.25">
      <c r="A1568" t="s">
        <v>13210</v>
      </c>
      <c r="B1568" t="s">
        <v>248</v>
      </c>
      <c r="C1568" s="1">
        <v>45693</v>
      </c>
      <c r="D1568" s="1">
        <v>45749</v>
      </c>
      <c r="E1568" t="s">
        <v>114</v>
      </c>
      <c r="G1568" t="s">
        <v>115</v>
      </c>
      <c r="H1568" t="s">
        <v>115</v>
      </c>
      <c r="I1568" t="s">
        <v>115</v>
      </c>
      <c r="J1568" t="s">
        <v>3399</v>
      </c>
      <c r="K1568" t="s">
        <v>12989</v>
      </c>
      <c r="L1568" t="s">
        <v>12990</v>
      </c>
      <c r="M1568" t="s">
        <v>3142</v>
      </c>
      <c r="N1568" t="s">
        <v>128</v>
      </c>
      <c r="O1568" t="s">
        <v>120</v>
      </c>
      <c r="P1568" s="3">
        <v>96950</v>
      </c>
      <c r="Q1568" t="s">
        <v>121</v>
      </c>
      <c r="S1568" s="10">
        <v>16702335233</v>
      </c>
      <c r="T1568">
        <v>0</v>
      </c>
      <c r="U1568" t="s">
        <v>3402</v>
      </c>
      <c r="V1568">
        <v>722511</v>
      </c>
      <c r="W1568" t="s">
        <v>123</v>
      </c>
      <c r="Y1568" t="s">
        <v>632</v>
      </c>
      <c r="Z1568" t="s">
        <v>3143</v>
      </c>
      <c r="AB1568" t="s">
        <v>126</v>
      </c>
      <c r="AC1568" t="s">
        <v>12990</v>
      </c>
      <c r="AD1568" t="s">
        <v>3142</v>
      </c>
      <c r="AE1568" t="s">
        <v>128</v>
      </c>
      <c r="AF1568" t="s">
        <v>120</v>
      </c>
      <c r="AG1568" s="3">
        <v>96950</v>
      </c>
      <c r="AH1568" t="s">
        <v>121</v>
      </c>
      <c r="AJ1568" s="10">
        <v>16702335233</v>
      </c>
      <c r="AK1568">
        <v>0</v>
      </c>
      <c r="AL1568" t="s">
        <v>3403</v>
      </c>
      <c r="BD1568" t="str">
        <f>"35-2014.00"</f>
        <v>35-2014.00</v>
      </c>
      <c r="BE1568" t="s">
        <v>221</v>
      </c>
      <c r="BF1568" t="s">
        <v>12342</v>
      </c>
      <c r="BG1568" t="s">
        <v>223</v>
      </c>
      <c r="BH1568">
        <v>2</v>
      </c>
      <c r="BI1568">
        <v>2</v>
      </c>
      <c r="BJ1568" s="1">
        <v>45778</v>
      </c>
      <c r="BK1568" s="1">
        <v>46142</v>
      </c>
      <c r="BL1568" s="1">
        <v>45778</v>
      </c>
      <c r="BM1568" s="1">
        <v>46142</v>
      </c>
      <c r="BN1568">
        <v>40</v>
      </c>
      <c r="BO1568">
        <v>0</v>
      </c>
      <c r="BP1568">
        <v>8</v>
      </c>
      <c r="BQ1568">
        <v>8</v>
      </c>
      <c r="BR1568">
        <v>8</v>
      </c>
      <c r="BS1568">
        <v>8</v>
      </c>
      <c r="BT1568">
        <v>8</v>
      </c>
      <c r="BU1568">
        <v>0</v>
      </c>
      <c r="BV1568" t="str">
        <f t="shared" si="31"/>
        <v>8:00 AM</v>
      </c>
      <c r="BW1568" t="str">
        <f>"5:00 PM"</f>
        <v>5:00 PM</v>
      </c>
      <c r="BX1568" t="s">
        <v>240</v>
      </c>
      <c r="BY1568">
        <v>0</v>
      </c>
      <c r="BZ1568">
        <v>12</v>
      </c>
      <c r="CA1568" t="s">
        <v>115</v>
      </c>
      <c r="CC1568" t="s">
        <v>13211</v>
      </c>
      <c r="CD1568" t="s">
        <v>12990</v>
      </c>
      <c r="CE1568" t="s">
        <v>3142</v>
      </c>
      <c r="CF1568" t="s">
        <v>128</v>
      </c>
      <c r="CG1568" t="s">
        <v>120</v>
      </c>
      <c r="CH1568" s="3">
        <v>96950</v>
      </c>
      <c r="CI1568" s="4">
        <v>8.83</v>
      </c>
      <c r="CJ1568" s="4">
        <v>8.83</v>
      </c>
      <c r="CK1568" s="4">
        <v>13.25</v>
      </c>
      <c r="CL1568" s="4">
        <v>13.25</v>
      </c>
      <c r="CM1568" t="s">
        <v>136</v>
      </c>
      <c r="CN1568" t="s">
        <v>139</v>
      </c>
      <c r="CO1568" t="s">
        <v>137</v>
      </c>
      <c r="CQ1568" t="s">
        <v>115</v>
      </c>
      <c r="CR1568" t="s">
        <v>138</v>
      </c>
      <c r="CS1568" t="s">
        <v>139</v>
      </c>
      <c r="CT1568" t="s">
        <v>138</v>
      </c>
      <c r="CU1568" t="s">
        <v>139</v>
      </c>
      <c r="CV1568" t="s">
        <v>138</v>
      </c>
      <c r="CW1568" t="s">
        <v>139</v>
      </c>
      <c r="CX1568" t="s">
        <v>3147</v>
      </c>
      <c r="CY1568" s="10">
        <v>16704830338</v>
      </c>
      <c r="CZ1568" t="s">
        <v>3403</v>
      </c>
      <c r="DA1568" t="s">
        <v>139</v>
      </c>
      <c r="DB1568" t="s">
        <v>138</v>
      </c>
      <c r="DC1568" t="s">
        <v>115</v>
      </c>
      <c r="DD1568" t="s">
        <v>632</v>
      </c>
      <c r="DE1568" t="s">
        <v>3143</v>
      </c>
      <c r="DG1568" t="s">
        <v>3399</v>
      </c>
      <c r="DH1568" t="s">
        <v>3403</v>
      </c>
    </row>
    <row r="1569" spans="1:112" ht="14.45" customHeight="1" x14ac:dyDescent="0.25">
      <c r="A1569" t="s">
        <v>13482</v>
      </c>
      <c r="B1569" t="s">
        <v>248</v>
      </c>
      <c r="C1569" s="1">
        <v>45687</v>
      </c>
      <c r="D1569" s="1">
        <v>45749</v>
      </c>
      <c r="E1569" t="s">
        <v>114</v>
      </c>
      <c r="G1569" t="s">
        <v>115</v>
      </c>
      <c r="H1569" t="s">
        <v>115</v>
      </c>
      <c r="I1569" t="s">
        <v>115</v>
      </c>
      <c r="J1569" t="s">
        <v>5657</v>
      </c>
      <c r="K1569" t="s">
        <v>139</v>
      </c>
      <c r="L1569" t="s">
        <v>5659</v>
      </c>
      <c r="M1569" t="s">
        <v>5660</v>
      </c>
      <c r="N1569" t="s">
        <v>128</v>
      </c>
      <c r="O1569" t="s">
        <v>120</v>
      </c>
      <c r="P1569" s="3">
        <v>96950</v>
      </c>
      <c r="Q1569" t="s">
        <v>121</v>
      </c>
      <c r="S1569" s="10">
        <v>16702346647</v>
      </c>
      <c r="T1569">
        <v>0</v>
      </c>
      <c r="U1569" t="s">
        <v>5661</v>
      </c>
      <c r="V1569">
        <v>624410</v>
      </c>
      <c r="W1569" t="s">
        <v>123</v>
      </c>
      <c r="Y1569" t="s">
        <v>5662</v>
      </c>
      <c r="Z1569" t="s">
        <v>5663</v>
      </c>
      <c r="AA1569" t="s">
        <v>1176</v>
      </c>
      <c r="AB1569" t="s">
        <v>126</v>
      </c>
      <c r="AC1569" t="s">
        <v>5659</v>
      </c>
      <c r="AD1569" t="s">
        <v>5660</v>
      </c>
      <c r="AE1569" t="s">
        <v>128</v>
      </c>
      <c r="AF1569" t="s">
        <v>120</v>
      </c>
      <c r="AG1569" s="3">
        <v>96950</v>
      </c>
      <c r="AH1569" t="s">
        <v>121</v>
      </c>
      <c r="AJ1569" s="10">
        <v>16702346647</v>
      </c>
      <c r="AK1569">
        <v>0</v>
      </c>
      <c r="AL1569" t="s">
        <v>5664</v>
      </c>
      <c r="BD1569" t="str">
        <f>"39-9011.00"</f>
        <v>39-9011.00</v>
      </c>
      <c r="BE1569" t="s">
        <v>538</v>
      </c>
      <c r="BF1569" t="s">
        <v>9592</v>
      </c>
      <c r="BG1569" t="s">
        <v>540</v>
      </c>
      <c r="BH1569">
        <v>5</v>
      </c>
      <c r="BI1569">
        <v>5</v>
      </c>
      <c r="BJ1569" s="1">
        <v>45748</v>
      </c>
      <c r="BK1569" s="1">
        <v>46112</v>
      </c>
      <c r="BL1569" s="1">
        <v>45749</v>
      </c>
      <c r="BM1569" s="1">
        <v>46112</v>
      </c>
      <c r="BN1569">
        <v>35</v>
      </c>
      <c r="BO1569">
        <v>0</v>
      </c>
      <c r="BP1569">
        <v>7</v>
      </c>
      <c r="BQ1569">
        <v>7</v>
      </c>
      <c r="BR1569">
        <v>7</v>
      </c>
      <c r="BS1569">
        <v>7</v>
      </c>
      <c r="BT1569">
        <v>7</v>
      </c>
      <c r="BU1569">
        <v>0</v>
      </c>
      <c r="BV1569" t="str">
        <f t="shared" si="31"/>
        <v>8:00 AM</v>
      </c>
      <c r="BW1569" t="str">
        <f>"4:00 PM"</f>
        <v>4:00 PM</v>
      </c>
      <c r="BX1569" t="s">
        <v>133</v>
      </c>
      <c r="BY1569">
        <v>0</v>
      </c>
      <c r="BZ1569">
        <v>6</v>
      </c>
      <c r="CA1569" t="s">
        <v>115</v>
      </c>
      <c r="CC1569" t="s">
        <v>9593</v>
      </c>
      <c r="CD1569" t="s">
        <v>5667</v>
      </c>
      <c r="CE1569" t="s">
        <v>5659</v>
      </c>
      <c r="CF1569" t="s">
        <v>128</v>
      </c>
      <c r="CG1569" t="s">
        <v>120</v>
      </c>
      <c r="CH1569" s="3">
        <v>96950</v>
      </c>
      <c r="CI1569" s="4">
        <v>7.81</v>
      </c>
      <c r="CJ1569" s="4">
        <v>7.81</v>
      </c>
      <c r="CK1569" s="4">
        <v>11.72</v>
      </c>
      <c r="CL1569" s="4">
        <v>11.72</v>
      </c>
      <c r="CM1569" t="s">
        <v>136</v>
      </c>
      <c r="CN1569" t="s">
        <v>224</v>
      </c>
      <c r="CO1569" t="s">
        <v>137</v>
      </c>
      <c r="CQ1569" t="s">
        <v>115</v>
      </c>
      <c r="CR1569" t="s">
        <v>138</v>
      </c>
      <c r="CS1569" t="s">
        <v>139</v>
      </c>
      <c r="CT1569" t="s">
        <v>138</v>
      </c>
      <c r="CU1569" t="s">
        <v>139</v>
      </c>
      <c r="CV1569" t="s">
        <v>138</v>
      </c>
      <c r="CW1569" t="s">
        <v>139</v>
      </c>
      <c r="CX1569" t="s">
        <v>1960</v>
      </c>
      <c r="CY1569" s="10">
        <v>16702346647</v>
      </c>
      <c r="CZ1569" t="s">
        <v>5664</v>
      </c>
      <c r="DA1569" t="s">
        <v>139</v>
      </c>
      <c r="DB1569" t="s">
        <v>138</v>
      </c>
      <c r="DC1569" t="s">
        <v>115</v>
      </c>
    </row>
    <row r="1570" spans="1:112" ht="14.45" customHeight="1" x14ac:dyDescent="0.25">
      <c r="A1570" t="s">
        <v>209</v>
      </c>
      <c r="B1570" t="s">
        <v>113</v>
      </c>
      <c r="C1570" s="1">
        <v>45749</v>
      </c>
      <c r="D1570" s="1">
        <v>45750</v>
      </c>
      <c r="E1570" t="s">
        <v>210</v>
      </c>
      <c r="F1570" s="1">
        <v>45929</v>
      </c>
      <c r="G1570" t="s">
        <v>138</v>
      </c>
      <c r="H1570" t="s">
        <v>115</v>
      </c>
      <c r="I1570" t="s">
        <v>115</v>
      </c>
      <c r="J1570" t="s">
        <v>211</v>
      </c>
      <c r="K1570" t="s">
        <v>212</v>
      </c>
      <c r="L1570" t="s">
        <v>213</v>
      </c>
      <c r="N1570" t="s">
        <v>128</v>
      </c>
      <c r="O1570" t="s">
        <v>120</v>
      </c>
      <c r="P1570" s="3">
        <v>96950</v>
      </c>
      <c r="Q1570" t="s">
        <v>121</v>
      </c>
      <c r="S1570" s="10">
        <v>16702354658</v>
      </c>
      <c r="U1570" t="s">
        <v>214</v>
      </c>
      <c r="V1570">
        <v>72251</v>
      </c>
      <c r="W1570" t="s">
        <v>123</v>
      </c>
      <c r="Y1570" t="s">
        <v>215</v>
      </c>
      <c r="Z1570" t="s">
        <v>216</v>
      </c>
      <c r="AA1570" t="s">
        <v>217</v>
      </c>
      <c r="AB1570" t="s">
        <v>218</v>
      </c>
      <c r="AC1570" t="s">
        <v>219</v>
      </c>
      <c r="AE1570" t="s">
        <v>128</v>
      </c>
      <c r="AF1570" t="s">
        <v>120</v>
      </c>
      <c r="AG1570" s="3">
        <v>96950</v>
      </c>
      <c r="AH1570" t="s">
        <v>121</v>
      </c>
      <c r="AJ1570" s="10">
        <v>16702354658</v>
      </c>
      <c r="AL1570" t="s">
        <v>220</v>
      </c>
      <c r="BD1570" t="str">
        <f>"35-2014.00"</f>
        <v>35-2014.00</v>
      </c>
      <c r="BE1570" t="s">
        <v>221</v>
      </c>
      <c r="BF1570" t="s">
        <v>222</v>
      </c>
      <c r="BG1570" t="s">
        <v>223</v>
      </c>
      <c r="BH1570">
        <v>1</v>
      </c>
      <c r="BJ1570" s="1">
        <v>46296</v>
      </c>
      <c r="BK1570" s="1">
        <v>47391</v>
      </c>
      <c r="BN1570">
        <v>35</v>
      </c>
      <c r="BO1570">
        <v>7</v>
      </c>
      <c r="BP1570">
        <v>0</v>
      </c>
      <c r="BQ1570">
        <v>7</v>
      </c>
      <c r="BR1570">
        <v>0</v>
      </c>
      <c r="BS1570">
        <v>7</v>
      </c>
      <c r="BT1570">
        <v>7</v>
      </c>
      <c r="BU1570">
        <v>7</v>
      </c>
      <c r="BV1570" t="str">
        <f>"5:00 AM"</f>
        <v>5:00 AM</v>
      </c>
      <c r="BW1570" t="str">
        <f>"1:00 PM"</f>
        <v>1:00 PM</v>
      </c>
      <c r="BX1570" t="s">
        <v>133</v>
      </c>
      <c r="BY1570">
        <v>0</v>
      </c>
      <c r="BZ1570">
        <v>12</v>
      </c>
      <c r="CA1570" t="s">
        <v>115</v>
      </c>
      <c r="CC1570" t="s">
        <v>224</v>
      </c>
      <c r="CD1570" t="s">
        <v>225</v>
      </c>
      <c r="CF1570" t="s">
        <v>128</v>
      </c>
      <c r="CG1570" t="s">
        <v>120</v>
      </c>
      <c r="CH1570" s="3">
        <v>96950</v>
      </c>
      <c r="CI1570" s="4">
        <v>8.83</v>
      </c>
      <c r="CJ1570" s="4">
        <v>8.83</v>
      </c>
      <c r="CK1570" s="4">
        <v>13.24</v>
      </c>
      <c r="CL1570" s="4">
        <v>13.24</v>
      </c>
      <c r="CM1570" t="s">
        <v>136</v>
      </c>
      <c r="CN1570" t="s">
        <v>139</v>
      </c>
      <c r="CO1570" t="s">
        <v>137</v>
      </c>
      <c r="CQ1570" t="s">
        <v>115</v>
      </c>
      <c r="CR1570" t="s">
        <v>138</v>
      </c>
      <c r="CS1570" t="s">
        <v>139</v>
      </c>
      <c r="CT1570" t="s">
        <v>138</v>
      </c>
      <c r="CU1570" t="s">
        <v>139</v>
      </c>
      <c r="CV1570" t="s">
        <v>138</v>
      </c>
      <c r="CW1570" t="s">
        <v>139</v>
      </c>
      <c r="CX1570" t="s">
        <v>226</v>
      </c>
      <c r="CY1570" s="10">
        <v>16702354658</v>
      </c>
      <c r="CZ1570" t="s">
        <v>220</v>
      </c>
      <c r="DA1570" t="s">
        <v>139</v>
      </c>
      <c r="DB1570" t="s">
        <v>138</v>
      </c>
      <c r="DC1570" t="s">
        <v>115</v>
      </c>
    </row>
    <row r="1571" spans="1:112" ht="14.45" customHeight="1" x14ac:dyDescent="0.25">
      <c r="A1571" t="s">
        <v>3299</v>
      </c>
      <c r="B1571" t="s">
        <v>1155</v>
      </c>
      <c r="C1571" s="1">
        <v>45704</v>
      </c>
      <c r="D1571" s="1">
        <v>45750</v>
      </c>
      <c r="E1571" t="s">
        <v>114</v>
      </c>
      <c r="G1571" t="s">
        <v>138</v>
      </c>
      <c r="H1571" t="s">
        <v>115</v>
      </c>
      <c r="I1571" t="s">
        <v>115</v>
      </c>
      <c r="J1571" t="s">
        <v>3300</v>
      </c>
      <c r="K1571" t="s">
        <v>3301</v>
      </c>
      <c r="L1571" t="s">
        <v>3302</v>
      </c>
      <c r="M1571" t="s">
        <v>3303</v>
      </c>
      <c r="N1571" t="s">
        <v>128</v>
      </c>
      <c r="O1571" t="s">
        <v>120</v>
      </c>
      <c r="P1571" s="3">
        <v>96950</v>
      </c>
      <c r="Q1571" t="s">
        <v>121</v>
      </c>
      <c r="R1571" t="s">
        <v>139</v>
      </c>
      <c r="S1571" s="10">
        <v>16702351980</v>
      </c>
      <c r="U1571" t="s">
        <v>3304</v>
      </c>
      <c r="V1571">
        <v>561320</v>
      </c>
      <c r="W1571" t="s">
        <v>532</v>
      </c>
      <c r="X1571" t="s">
        <v>138</v>
      </c>
      <c r="Y1571" t="s">
        <v>1274</v>
      </c>
      <c r="Z1571" t="s">
        <v>3305</v>
      </c>
      <c r="AA1571" t="s">
        <v>888</v>
      </c>
      <c r="AB1571" t="s">
        <v>1986</v>
      </c>
      <c r="AC1571" t="s">
        <v>3306</v>
      </c>
      <c r="AD1571" t="s">
        <v>3303</v>
      </c>
      <c r="AE1571" t="s">
        <v>128</v>
      </c>
      <c r="AF1571" t="s">
        <v>120</v>
      </c>
      <c r="AG1571" s="3">
        <v>96950</v>
      </c>
      <c r="AH1571" t="s">
        <v>121</v>
      </c>
      <c r="AJ1571" s="10">
        <v>16702351980</v>
      </c>
      <c r="AL1571" t="s">
        <v>3307</v>
      </c>
      <c r="BD1571" t="str">
        <f>"37-2011.00"</f>
        <v>37-2011.00</v>
      </c>
      <c r="BE1571" t="s">
        <v>1133</v>
      </c>
      <c r="BF1571" t="s">
        <v>3308</v>
      </c>
      <c r="BG1571" t="s">
        <v>3178</v>
      </c>
      <c r="BH1571">
        <v>10</v>
      </c>
      <c r="BI1571">
        <v>9</v>
      </c>
      <c r="BJ1571" s="1">
        <v>45717</v>
      </c>
      <c r="BK1571" s="1">
        <v>46811</v>
      </c>
      <c r="BL1571" s="1">
        <v>45750</v>
      </c>
      <c r="BM1571" s="1">
        <v>46811</v>
      </c>
      <c r="BN1571">
        <v>35</v>
      </c>
      <c r="BO1571">
        <v>0</v>
      </c>
      <c r="BP1571">
        <v>7</v>
      </c>
      <c r="BQ1571">
        <v>7</v>
      </c>
      <c r="BR1571">
        <v>7</v>
      </c>
      <c r="BS1571">
        <v>7</v>
      </c>
      <c r="BT1571">
        <v>7</v>
      </c>
      <c r="BU1571">
        <v>0</v>
      </c>
      <c r="BV1571" t="str">
        <f>"8:00 AM"</f>
        <v>8:00 AM</v>
      </c>
      <c r="BW1571" t="str">
        <f>"4:00 PM"</f>
        <v>4:00 PM</v>
      </c>
      <c r="BX1571" t="s">
        <v>240</v>
      </c>
      <c r="BY1571">
        <v>0</v>
      </c>
      <c r="BZ1571">
        <v>12</v>
      </c>
      <c r="CA1571" t="s">
        <v>115</v>
      </c>
      <c r="CC1571" s="2" t="s">
        <v>3179</v>
      </c>
      <c r="CD1571" t="s">
        <v>1813</v>
      </c>
      <c r="CE1571" t="s">
        <v>3309</v>
      </c>
      <c r="CF1571" t="s">
        <v>128</v>
      </c>
      <c r="CG1571" t="s">
        <v>120</v>
      </c>
      <c r="CH1571" s="3">
        <v>96950</v>
      </c>
      <c r="CI1571" s="4">
        <v>8.2899999999999991</v>
      </c>
      <c r="CJ1571" s="4">
        <v>8.2899999999999991</v>
      </c>
      <c r="CK1571" s="4">
        <v>12.44</v>
      </c>
      <c r="CL1571" s="4">
        <v>12.44</v>
      </c>
      <c r="CM1571" t="s">
        <v>136</v>
      </c>
      <c r="CN1571" t="s">
        <v>3180</v>
      </c>
      <c r="CO1571" t="s">
        <v>137</v>
      </c>
      <c r="CQ1571" t="s">
        <v>115</v>
      </c>
      <c r="CR1571" t="s">
        <v>138</v>
      </c>
      <c r="CS1571" t="s">
        <v>139</v>
      </c>
      <c r="CT1571" t="s">
        <v>138</v>
      </c>
      <c r="CU1571" t="s">
        <v>139</v>
      </c>
      <c r="CV1571" t="s">
        <v>138</v>
      </c>
      <c r="CW1571" t="s">
        <v>139</v>
      </c>
      <c r="CX1571" t="s">
        <v>3310</v>
      </c>
      <c r="CY1571" s="10">
        <v>16702351980</v>
      </c>
      <c r="CZ1571" t="s">
        <v>3307</v>
      </c>
      <c r="DA1571" t="s">
        <v>139</v>
      </c>
      <c r="DB1571" t="s">
        <v>138</v>
      </c>
      <c r="DC1571" t="s">
        <v>138</v>
      </c>
    </row>
    <row r="1572" spans="1:112" ht="14.45" customHeight="1" x14ac:dyDescent="0.25">
      <c r="A1572" t="s">
        <v>5719</v>
      </c>
      <c r="B1572" t="s">
        <v>113</v>
      </c>
      <c r="C1572" s="1">
        <v>45750</v>
      </c>
      <c r="D1572" s="1">
        <v>45750</v>
      </c>
      <c r="E1572" t="s">
        <v>210</v>
      </c>
      <c r="F1572" s="1">
        <v>45929</v>
      </c>
      <c r="G1572" t="s">
        <v>138</v>
      </c>
      <c r="H1572" t="s">
        <v>115</v>
      </c>
      <c r="I1572" t="s">
        <v>115</v>
      </c>
      <c r="J1572" t="s">
        <v>211</v>
      </c>
      <c r="K1572" t="s">
        <v>212</v>
      </c>
      <c r="L1572" t="s">
        <v>213</v>
      </c>
      <c r="N1572" t="s">
        <v>128</v>
      </c>
      <c r="O1572" t="s">
        <v>120</v>
      </c>
      <c r="P1572" s="3">
        <v>96950</v>
      </c>
      <c r="Q1572" t="s">
        <v>121</v>
      </c>
      <c r="S1572" s="10">
        <v>16702354658</v>
      </c>
      <c r="U1572" t="s">
        <v>214</v>
      </c>
      <c r="V1572">
        <v>311811</v>
      </c>
      <c r="W1572" t="s">
        <v>123</v>
      </c>
      <c r="Y1572" t="s">
        <v>215</v>
      </c>
      <c r="Z1572" t="s">
        <v>216</v>
      </c>
      <c r="AA1572" t="s">
        <v>217</v>
      </c>
      <c r="AB1572" t="s">
        <v>218</v>
      </c>
      <c r="AC1572" t="s">
        <v>219</v>
      </c>
      <c r="AE1572" t="s">
        <v>128</v>
      </c>
      <c r="AF1572" t="s">
        <v>120</v>
      </c>
      <c r="AG1572" s="3">
        <v>96950</v>
      </c>
      <c r="AH1572" t="s">
        <v>121</v>
      </c>
      <c r="AJ1572" s="10">
        <v>16702354658</v>
      </c>
      <c r="AL1572" t="s">
        <v>220</v>
      </c>
      <c r="BD1572" t="str">
        <f>"51-3011.00"</f>
        <v>51-3011.00</v>
      </c>
      <c r="BE1572" t="s">
        <v>462</v>
      </c>
      <c r="BF1572" t="s">
        <v>3518</v>
      </c>
      <c r="BG1572" t="s">
        <v>464</v>
      </c>
      <c r="BH1572">
        <v>2</v>
      </c>
      <c r="BJ1572" s="1">
        <v>46296</v>
      </c>
      <c r="BK1572" s="1">
        <v>47391</v>
      </c>
      <c r="BN1572">
        <v>35</v>
      </c>
      <c r="BO1572">
        <v>7</v>
      </c>
      <c r="BP1572">
        <v>7</v>
      </c>
      <c r="BQ1572">
        <v>0</v>
      </c>
      <c r="BR1572">
        <v>0</v>
      </c>
      <c r="BS1572">
        <v>7</v>
      </c>
      <c r="BT1572">
        <v>7</v>
      </c>
      <c r="BU1572">
        <v>7</v>
      </c>
      <c r="BV1572" t="str">
        <f>"5:00 AM"</f>
        <v>5:00 AM</v>
      </c>
      <c r="BW1572" t="str">
        <f>"1:00 PM"</f>
        <v>1:00 PM</v>
      </c>
      <c r="BX1572" t="s">
        <v>3749</v>
      </c>
      <c r="BY1572">
        <v>0</v>
      </c>
      <c r="BZ1572">
        <v>12</v>
      </c>
      <c r="CA1572" t="s">
        <v>115</v>
      </c>
      <c r="CC1572" t="s">
        <v>224</v>
      </c>
      <c r="CD1572" t="s">
        <v>225</v>
      </c>
      <c r="CE1572" t="s">
        <v>213</v>
      </c>
      <c r="CF1572" t="s">
        <v>128</v>
      </c>
      <c r="CG1572" t="s">
        <v>120</v>
      </c>
      <c r="CH1572" s="3">
        <v>96950</v>
      </c>
      <c r="CI1572" s="4">
        <v>8.64</v>
      </c>
      <c r="CJ1572" s="4">
        <v>8.64</v>
      </c>
      <c r="CK1572" s="4">
        <v>12.96</v>
      </c>
      <c r="CL1572" s="4">
        <v>12.96</v>
      </c>
      <c r="CM1572" t="s">
        <v>136</v>
      </c>
      <c r="CN1572" t="s">
        <v>139</v>
      </c>
      <c r="CO1572" t="s">
        <v>137</v>
      </c>
      <c r="CQ1572" t="s">
        <v>115</v>
      </c>
      <c r="CR1572" t="s">
        <v>138</v>
      </c>
      <c r="CS1572" t="s">
        <v>139</v>
      </c>
      <c r="CT1572" t="s">
        <v>138</v>
      </c>
      <c r="CU1572" t="s">
        <v>139</v>
      </c>
      <c r="CV1572" t="s">
        <v>138</v>
      </c>
      <c r="CW1572" t="s">
        <v>139</v>
      </c>
      <c r="CX1572" t="s">
        <v>3519</v>
      </c>
      <c r="CY1572" s="10">
        <v>16702354658</v>
      </c>
      <c r="CZ1572" t="s">
        <v>220</v>
      </c>
      <c r="DA1572" t="s">
        <v>139</v>
      </c>
      <c r="DB1572" t="s">
        <v>138</v>
      </c>
      <c r="DC1572" t="s">
        <v>115</v>
      </c>
    </row>
    <row r="1573" spans="1:112" ht="14.45" customHeight="1" x14ac:dyDescent="0.25">
      <c r="A1573" t="s">
        <v>6123</v>
      </c>
      <c r="B1573" t="s">
        <v>248</v>
      </c>
      <c r="C1573" s="1">
        <v>45698</v>
      </c>
      <c r="D1573" s="1">
        <v>45750</v>
      </c>
      <c r="E1573" t="s">
        <v>114</v>
      </c>
      <c r="G1573" t="s">
        <v>115</v>
      </c>
      <c r="H1573" t="s">
        <v>115</v>
      </c>
      <c r="I1573" t="s">
        <v>115</v>
      </c>
      <c r="J1573" t="s">
        <v>2977</v>
      </c>
      <c r="K1573" t="s">
        <v>13928</v>
      </c>
      <c r="L1573" t="s">
        <v>2979</v>
      </c>
      <c r="N1573" t="s">
        <v>119</v>
      </c>
      <c r="O1573" t="s">
        <v>120</v>
      </c>
      <c r="P1573" s="3">
        <v>96950</v>
      </c>
      <c r="Q1573" t="s">
        <v>121</v>
      </c>
      <c r="R1573" t="s">
        <v>4424</v>
      </c>
      <c r="S1573" s="10">
        <v>16709899218</v>
      </c>
      <c r="U1573" t="s">
        <v>2980</v>
      </c>
      <c r="V1573">
        <v>56172</v>
      </c>
      <c r="W1573" t="s">
        <v>123</v>
      </c>
      <c r="Y1573" t="s">
        <v>2981</v>
      </c>
      <c r="Z1573" t="s">
        <v>2982</v>
      </c>
      <c r="AA1573" t="s">
        <v>2983</v>
      </c>
      <c r="AB1573" t="s">
        <v>1923</v>
      </c>
      <c r="AC1573" t="s">
        <v>2979</v>
      </c>
      <c r="AE1573" t="s">
        <v>119</v>
      </c>
      <c r="AF1573" t="s">
        <v>120</v>
      </c>
      <c r="AG1573" s="3">
        <v>96950</v>
      </c>
      <c r="AH1573" t="s">
        <v>121</v>
      </c>
      <c r="AI1573" t="s">
        <v>4424</v>
      </c>
      <c r="AJ1573" s="10">
        <v>16709899218</v>
      </c>
      <c r="AL1573" t="s">
        <v>2985</v>
      </c>
      <c r="BD1573" t="str">
        <f>"37-2011.00"</f>
        <v>37-2011.00</v>
      </c>
      <c r="BE1573" t="s">
        <v>1133</v>
      </c>
      <c r="BF1573" t="s">
        <v>2986</v>
      </c>
      <c r="BG1573" t="s">
        <v>2987</v>
      </c>
      <c r="BH1573">
        <v>8</v>
      </c>
      <c r="BI1573">
        <v>8</v>
      </c>
      <c r="BJ1573" s="1">
        <v>45809</v>
      </c>
      <c r="BK1573" s="1">
        <v>46173</v>
      </c>
      <c r="BL1573" s="1">
        <v>45809</v>
      </c>
      <c r="BM1573" s="1">
        <v>46173</v>
      </c>
      <c r="BN1573">
        <v>35</v>
      </c>
      <c r="BO1573">
        <v>0</v>
      </c>
      <c r="BP1573">
        <v>7</v>
      </c>
      <c r="BQ1573">
        <v>7</v>
      </c>
      <c r="BR1573">
        <v>7</v>
      </c>
      <c r="BS1573">
        <v>7</v>
      </c>
      <c r="BT1573">
        <v>7</v>
      </c>
      <c r="BU1573">
        <v>0</v>
      </c>
      <c r="BV1573" t="str">
        <f t="shared" ref="BV1573:BV1578" si="32">"8:00 AM"</f>
        <v>8:00 AM</v>
      </c>
      <c r="BW1573" t="str">
        <f>"4:00 PM"</f>
        <v>4:00 PM</v>
      </c>
      <c r="BX1573" t="s">
        <v>240</v>
      </c>
      <c r="BY1573">
        <v>0</v>
      </c>
      <c r="BZ1573">
        <v>12</v>
      </c>
      <c r="CA1573" t="s">
        <v>115</v>
      </c>
      <c r="CC1573" t="s">
        <v>2988</v>
      </c>
      <c r="CD1573" t="s">
        <v>2979</v>
      </c>
      <c r="CF1573" t="s">
        <v>119</v>
      </c>
      <c r="CG1573" t="s">
        <v>120</v>
      </c>
      <c r="CH1573" s="3">
        <v>96950</v>
      </c>
      <c r="CI1573" s="4">
        <v>8.2899999999999991</v>
      </c>
      <c r="CJ1573" s="4">
        <v>8.2899999999999991</v>
      </c>
      <c r="CK1573" s="4">
        <v>12.43</v>
      </c>
      <c r="CL1573" s="4">
        <v>12.43</v>
      </c>
      <c r="CM1573" t="s">
        <v>136</v>
      </c>
      <c r="CN1573" t="s">
        <v>139</v>
      </c>
      <c r="CO1573" t="s">
        <v>137</v>
      </c>
      <c r="CQ1573" t="s">
        <v>115</v>
      </c>
      <c r="CR1573" t="s">
        <v>138</v>
      </c>
      <c r="CS1573" t="s">
        <v>138</v>
      </c>
      <c r="CT1573" t="s">
        <v>138</v>
      </c>
      <c r="CU1573" t="s">
        <v>139</v>
      </c>
      <c r="CV1573" t="s">
        <v>138</v>
      </c>
      <c r="CW1573" t="s">
        <v>138</v>
      </c>
      <c r="CX1573" t="s">
        <v>6059</v>
      </c>
      <c r="CY1573" s="10">
        <v>16709899218</v>
      </c>
      <c r="CZ1573" t="s">
        <v>2985</v>
      </c>
      <c r="DA1573" t="s">
        <v>139</v>
      </c>
      <c r="DB1573" t="s">
        <v>138</v>
      </c>
      <c r="DC1573" t="s">
        <v>115</v>
      </c>
      <c r="DD1573" t="s">
        <v>2981</v>
      </c>
      <c r="DE1573" t="s">
        <v>2982</v>
      </c>
      <c r="DF1573" t="s">
        <v>149</v>
      </c>
      <c r="DG1573" t="s">
        <v>13928</v>
      </c>
      <c r="DH1573" t="s">
        <v>2985</v>
      </c>
    </row>
    <row r="1574" spans="1:112" ht="14.45" customHeight="1" x14ac:dyDescent="0.25">
      <c r="A1574" t="s">
        <v>6124</v>
      </c>
      <c r="B1574" t="s">
        <v>248</v>
      </c>
      <c r="C1574" s="1">
        <v>45702</v>
      </c>
      <c r="D1574" s="1">
        <v>45750</v>
      </c>
      <c r="E1574" t="s">
        <v>210</v>
      </c>
      <c r="F1574" s="1">
        <v>45868</v>
      </c>
      <c r="G1574" t="s">
        <v>115</v>
      </c>
      <c r="H1574" t="s">
        <v>115</v>
      </c>
      <c r="I1574" t="s">
        <v>115</v>
      </c>
      <c r="J1574" t="s">
        <v>1718</v>
      </c>
      <c r="L1574" t="s">
        <v>1720</v>
      </c>
      <c r="N1574" t="s">
        <v>128</v>
      </c>
      <c r="O1574" t="s">
        <v>120</v>
      </c>
      <c r="P1574" s="3">
        <v>96950</v>
      </c>
      <c r="Q1574" t="s">
        <v>121</v>
      </c>
      <c r="S1574" s="10">
        <v>16702335776</v>
      </c>
      <c r="U1574" t="s">
        <v>1721</v>
      </c>
      <c r="V1574">
        <v>56179</v>
      </c>
      <c r="W1574" t="s">
        <v>123</v>
      </c>
      <c r="Y1574" t="s">
        <v>1722</v>
      </c>
      <c r="Z1574" t="s">
        <v>1723</v>
      </c>
      <c r="AA1574" t="s">
        <v>888</v>
      </c>
      <c r="AB1574" t="s">
        <v>705</v>
      </c>
      <c r="AC1574" t="s">
        <v>1720</v>
      </c>
      <c r="AE1574" t="s">
        <v>128</v>
      </c>
      <c r="AF1574" t="s">
        <v>120</v>
      </c>
      <c r="AG1574" s="3">
        <v>96950</v>
      </c>
      <c r="AH1574" t="s">
        <v>121</v>
      </c>
      <c r="AJ1574" s="10">
        <v>16702335776</v>
      </c>
      <c r="AL1574" t="s">
        <v>1727</v>
      </c>
      <c r="BD1574" t="str">
        <f>"49-9071.00"</f>
        <v>49-9071.00</v>
      </c>
      <c r="BE1574" t="s">
        <v>169</v>
      </c>
      <c r="BF1574" t="s">
        <v>1733</v>
      </c>
      <c r="BG1574" t="s">
        <v>1681</v>
      </c>
      <c r="BH1574">
        <v>5</v>
      </c>
      <c r="BI1574">
        <v>5</v>
      </c>
      <c r="BJ1574" s="1">
        <v>45870</v>
      </c>
      <c r="BK1574" s="1">
        <v>46234</v>
      </c>
      <c r="BL1574" s="1">
        <v>45870</v>
      </c>
      <c r="BM1574" s="1">
        <v>46234</v>
      </c>
      <c r="BN1574">
        <v>40</v>
      </c>
      <c r="BO1574">
        <v>0</v>
      </c>
      <c r="BP1574">
        <v>8</v>
      </c>
      <c r="BQ1574">
        <v>8</v>
      </c>
      <c r="BR1574">
        <v>8</v>
      </c>
      <c r="BS1574">
        <v>8</v>
      </c>
      <c r="BT1574">
        <v>8</v>
      </c>
      <c r="BU1574">
        <v>0</v>
      </c>
      <c r="BV1574" t="str">
        <f t="shared" si="32"/>
        <v>8:00 AM</v>
      </c>
      <c r="BW1574" t="str">
        <f>"5:00 PM"</f>
        <v>5:00 PM</v>
      </c>
      <c r="BX1574" t="s">
        <v>133</v>
      </c>
      <c r="BY1574">
        <v>0</v>
      </c>
      <c r="BZ1574">
        <v>24</v>
      </c>
      <c r="CA1574" t="s">
        <v>115</v>
      </c>
      <c r="CC1574" t="s">
        <v>224</v>
      </c>
      <c r="CD1574" t="s">
        <v>1448</v>
      </c>
      <c r="CF1574" t="s">
        <v>128</v>
      </c>
      <c r="CG1574" t="s">
        <v>120</v>
      </c>
      <c r="CH1574" s="3">
        <v>96950</v>
      </c>
      <c r="CI1574" s="4">
        <v>9.75</v>
      </c>
      <c r="CJ1574" s="4">
        <v>9.75</v>
      </c>
      <c r="CK1574" s="4">
        <v>14.63</v>
      </c>
      <c r="CL1574" s="4">
        <v>14.63</v>
      </c>
      <c r="CM1574" t="s">
        <v>136</v>
      </c>
      <c r="CN1574" t="s">
        <v>139</v>
      </c>
      <c r="CO1574" t="s">
        <v>137</v>
      </c>
      <c r="CQ1574" t="s">
        <v>115</v>
      </c>
      <c r="CR1574" t="s">
        <v>138</v>
      </c>
      <c r="CS1574" t="s">
        <v>139</v>
      </c>
      <c r="CT1574" t="s">
        <v>138</v>
      </c>
      <c r="CU1574" t="s">
        <v>139</v>
      </c>
      <c r="CV1574" t="s">
        <v>138</v>
      </c>
      <c r="CW1574" t="s">
        <v>139</v>
      </c>
      <c r="CX1574" t="s">
        <v>139</v>
      </c>
      <c r="CY1574" s="10">
        <v>16702335776</v>
      </c>
      <c r="CZ1574" t="s">
        <v>1727</v>
      </c>
      <c r="DA1574" t="s">
        <v>139</v>
      </c>
      <c r="DB1574" t="s">
        <v>138</v>
      </c>
      <c r="DC1574" t="s">
        <v>115</v>
      </c>
    </row>
    <row r="1575" spans="1:112" ht="14.45" customHeight="1" x14ac:dyDescent="0.25">
      <c r="A1575" t="s">
        <v>6606</v>
      </c>
      <c r="B1575" t="s">
        <v>248</v>
      </c>
      <c r="C1575" s="1">
        <v>45701</v>
      </c>
      <c r="D1575" s="1">
        <v>45750</v>
      </c>
      <c r="E1575" t="s">
        <v>114</v>
      </c>
      <c r="G1575" t="s">
        <v>115</v>
      </c>
      <c r="H1575" t="s">
        <v>115</v>
      </c>
      <c r="I1575" t="s">
        <v>115</v>
      </c>
      <c r="J1575" t="s">
        <v>1718</v>
      </c>
      <c r="L1575" t="s">
        <v>1720</v>
      </c>
      <c r="N1575" t="s">
        <v>128</v>
      </c>
      <c r="O1575" t="s">
        <v>120</v>
      </c>
      <c r="P1575" s="3">
        <v>96950</v>
      </c>
      <c r="Q1575" t="s">
        <v>121</v>
      </c>
      <c r="S1575" s="10">
        <v>16702335776</v>
      </c>
      <c r="U1575" t="s">
        <v>1721</v>
      </c>
      <c r="V1575">
        <v>56179</v>
      </c>
      <c r="W1575" t="s">
        <v>123</v>
      </c>
      <c r="Y1575" t="s">
        <v>1722</v>
      </c>
      <c r="Z1575" t="s">
        <v>1723</v>
      </c>
      <c r="AA1575" t="s">
        <v>888</v>
      </c>
      <c r="AB1575" t="s">
        <v>705</v>
      </c>
      <c r="AC1575" t="s">
        <v>1720</v>
      </c>
      <c r="AE1575" t="s">
        <v>128</v>
      </c>
      <c r="AF1575" t="s">
        <v>120</v>
      </c>
      <c r="AG1575" s="3">
        <v>96950</v>
      </c>
      <c r="AH1575" t="s">
        <v>121</v>
      </c>
      <c r="AJ1575" s="10">
        <v>16702335776</v>
      </c>
      <c r="AL1575" t="s">
        <v>1727</v>
      </c>
      <c r="BD1575" t="str">
        <f>"49-9071.00"</f>
        <v>49-9071.00</v>
      </c>
      <c r="BE1575" t="s">
        <v>169</v>
      </c>
      <c r="BF1575" t="s">
        <v>1733</v>
      </c>
      <c r="BG1575" t="s">
        <v>1681</v>
      </c>
      <c r="BH1575">
        <v>5</v>
      </c>
      <c r="BI1575">
        <v>5</v>
      </c>
      <c r="BJ1575" s="1">
        <v>45762</v>
      </c>
      <c r="BK1575" s="1">
        <v>46126</v>
      </c>
      <c r="BL1575" s="1">
        <v>45762</v>
      </c>
      <c r="BM1575" s="1">
        <v>46126</v>
      </c>
      <c r="BN1575">
        <v>40</v>
      </c>
      <c r="BO1575">
        <v>0</v>
      </c>
      <c r="BP1575">
        <v>8</v>
      </c>
      <c r="BQ1575">
        <v>8</v>
      </c>
      <c r="BR1575">
        <v>8</v>
      </c>
      <c r="BS1575">
        <v>8</v>
      </c>
      <c r="BT1575">
        <v>8</v>
      </c>
      <c r="BU1575">
        <v>0</v>
      </c>
      <c r="BV1575" t="str">
        <f t="shared" si="32"/>
        <v>8:00 AM</v>
      </c>
      <c r="BW1575" t="str">
        <f>"5:00 PM"</f>
        <v>5:00 PM</v>
      </c>
      <c r="BX1575" t="s">
        <v>133</v>
      </c>
      <c r="BY1575">
        <v>0</v>
      </c>
      <c r="BZ1575">
        <v>24</v>
      </c>
      <c r="CA1575" t="s">
        <v>115</v>
      </c>
      <c r="CC1575" t="s">
        <v>224</v>
      </c>
      <c r="CD1575" t="s">
        <v>1448</v>
      </c>
      <c r="CF1575" t="s">
        <v>128</v>
      </c>
      <c r="CG1575" t="s">
        <v>120</v>
      </c>
      <c r="CH1575" s="3">
        <v>96950</v>
      </c>
      <c r="CI1575" s="4">
        <v>9.75</v>
      </c>
      <c r="CJ1575" s="4">
        <v>9.75</v>
      </c>
      <c r="CK1575" s="4">
        <v>14.63</v>
      </c>
      <c r="CL1575" s="4">
        <v>14.63</v>
      </c>
      <c r="CM1575" t="s">
        <v>136</v>
      </c>
      <c r="CN1575">
        <v>0</v>
      </c>
      <c r="CO1575" t="s">
        <v>137</v>
      </c>
      <c r="CQ1575" t="s">
        <v>115</v>
      </c>
      <c r="CR1575" t="s">
        <v>138</v>
      </c>
      <c r="CS1575" t="s">
        <v>139</v>
      </c>
      <c r="CT1575" t="s">
        <v>138</v>
      </c>
      <c r="CU1575" t="s">
        <v>139</v>
      </c>
      <c r="CV1575" t="s">
        <v>138</v>
      </c>
      <c r="CW1575" t="s">
        <v>139</v>
      </c>
      <c r="CX1575" t="s">
        <v>139</v>
      </c>
      <c r="CY1575" s="10">
        <v>16702335776</v>
      </c>
      <c r="CZ1575" t="s">
        <v>1727</v>
      </c>
      <c r="DA1575" t="s">
        <v>139</v>
      </c>
      <c r="DB1575" t="s">
        <v>138</v>
      </c>
      <c r="DC1575" t="s">
        <v>115</v>
      </c>
    </row>
    <row r="1576" spans="1:112" ht="14.45" customHeight="1" x14ac:dyDescent="0.25">
      <c r="A1576" t="s">
        <v>6608</v>
      </c>
      <c r="B1576" t="s">
        <v>1155</v>
      </c>
      <c r="C1576" s="1">
        <v>45697</v>
      </c>
      <c r="D1576" s="1">
        <v>45750</v>
      </c>
      <c r="E1576" t="s">
        <v>114</v>
      </c>
      <c r="G1576" t="s">
        <v>115</v>
      </c>
      <c r="H1576" t="s">
        <v>115</v>
      </c>
      <c r="I1576" t="s">
        <v>115</v>
      </c>
      <c r="J1576" t="s">
        <v>4919</v>
      </c>
      <c r="K1576" t="s">
        <v>6609</v>
      </c>
      <c r="L1576" t="s">
        <v>4921</v>
      </c>
      <c r="N1576" t="s">
        <v>128</v>
      </c>
      <c r="O1576" t="s">
        <v>120</v>
      </c>
      <c r="P1576" s="3">
        <v>96950</v>
      </c>
      <c r="Q1576" t="s">
        <v>121</v>
      </c>
      <c r="S1576" s="10">
        <v>16702331199</v>
      </c>
      <c r="U1576" t="s">
        <v>4922</v>
      </c>
      <c r="V1576">
        <v>532310</v>
      </c>
      <c r="W1576" t="s">
        <v>123</v>
      </c>
      <c r="Y1576" t="s">
        <v>2279</v>
      </c>
      <c r="Z1576" t="s">
        <v>2280</v>
      </c>
      <c r="AA1576" t="s">
        <v>2281</v>
      </c>
      <c r="AB1576" t="s">
        <v>126</v>
      </c>
      <c r="AC1576" t="s">
        <v>4921</v>
      </c>
      <c r="AE1576" t="s">
        <v>128</v>
      </c>
      <c r="AF1576" t="s">
        <v>120</v>
      </c>
      <c r="AG1576" s="3">
        <v>96950</v>
      </c>
      <c r="AH1576" t="s">
        <v>121</v>
      </c>
      <c r="AJ1576" s="10">
        <v>16702331199</v>
      </c>
      <c r="AL1576" t="s">
        <v>6610</v>
      </c>
      <c r="BD1576" t="str">
        <f>"49-9071.00"</f>
        <v>49-9071.00</v>
      </c>
      <c r="BE1576" t="s">
        <v>169</v>
      </c>
      <c r="BF1576" t="s">
        <v>6611</v>
      </c>
      <c r="BG1576" t="s">
        <v>169</v>
      </c>
      <c r="BH1576">
        <v>6</v>
      </c>
      <c r="BI1576">
        <v>5</v>
      </c>
      <c r="BJ1576" s="1">
        <v>45809</v>
      </c>
      <c r="BK1576" s="1">
        <v>46173</v>
      </c>
      <c r="BL1576" s="1">
        <v>45809</v>
      </c>
      <c r="BM1576" s="1">
        <v>46173</v>
      </c>
      <c r="BN1576">
        <v>40</v>
      </c>
      <c r="BO1576">
        <v>0</v>
      </c>
      <c r="BP1576">
        <v>8</v>
      </c>
      <c r="BQ1576">
        <v>8</v>
      </c>
      <c r="BR1576">
        <v>8</v>
      </c>
      <c r="BS1576">
        <v>8</v>
      </c>
      <c r="BT1576">
        <v>8</v>
      </c>
      <c r="BU1576">
        <v>0</v>
      </c>
      <c r="BV1576" t="str">
        <f t="shared" si="32"/>
        <v>8:00 AM</v>
      </c>
      <c r="BW1576" t="str">
        <f>"5:00 PM"</f>
        <v>5:00 PM</v>
      </c>
      <c r="BX1576" t="s">
        <v>133</v>
      </c>
      <c r="BY1576">
        <v>0</v>
      </c>
      <c r="BZ1576">
        <v>12</v>
      </c>
      <c r="CA1576" t="s">
        <v>115</v>
      </c>
      <c r="CC1576" s="2" t="s">
        <v>6612</v>
      </c>
      <c r="CD1576" t="s">
        <v>6613</v>
      </c>
      <c r="CF1576" t="s">
        <v>128</v>
      </c>
      <c r="CG1576" t="s">
        <v>120</v>
      </c>
      <c r="CH1576" s="3">
        <v>96950</v>
      </c>
      <c r="CI1576" s="4">
        <v>9.75</v>
      </c>
      <c r="CJ1576" s="4">
        <v>9.75</v>
      </c>
      <c r="CK1576" s="4">
        <v>14.63</v>
      </c>
      <c r="CL1576" s="4">
        <v>14.63</v>
      </c>
      <c r="CM1576" t="s">
        <v>136</v>
      </c>
      <c r="CN1576" t="s">
        <v>4928</v>
      </c>
      <c r="CO1576" t="s">
        <v>137</v>
      </c>
      <c r="CQ1576" t="s">
        <v>115</v>
      </c>
      <c r="CR1576" t="s">
        <v>138</v>
      </c>
      <c r="CS1576" t="s">
        <v>139</v>
      </c>
      <c r="CT1576" t="s">
        <v>138</v>
      </c>
      <c r="CU1576" t="s">
        <v>139</v>
      </c>
      <c r="CV1576" t="s">
        <v>138</v>
      </c>
      <c r="CW1576" t="s">
        <v>139</v>
      </c>
      <c r="CX1576" t="s">
        <v>6614</v>
      </c>
      <c r="CY1576" s="10">
        <v>16702331199</v>
      </c>
      <c r="CZ1576" t="s">
        <v>4923</v>
      </c>
      <c r="DA1576" t="s">
        <v>139</v>
      </c>
      <c r="DB1576" t="s">
        <v>138</v>
      </c>
      <c r="DC1576" t="s">
        <v>115</v>
      </c>
    </row>
    <row r="1577" spans="1:112" ht="14.45" customHeight="1" x14ac:dyDescent="0.25">
      <c r="A1577" t="s">
        <v>6615</v>
      </c>
      <c r="B1577" t="s">
        <v>248</v>
      </c>
      <c r="C1577" s="1">
        <v>45698</v>
      </c>
      <c r="D1577" s="1">
        <v>45750</v>
      </c>
      <c r="E1577" t="s">
        <v>114</v>
      </c>
      <c r="G1577" t="s">
        <v>115</v>
      </c>
      <c r="H1577" t="s">
        <v>115</v>
      </c>
      <c r="I1577" t="s">
        <v>115</v>
      </c>
      <c r="J1577" t="s">
        <v>3354</v>
      </c>
      <c r="K1577" t="s">
        <v>6616</v>
      </c>
      <c r="L1577" t="s">
        <v>6617</v>
      </c>
      <c r="N1577" t="s">
        <v>128</v>
      </c>
      <c r="O1577" t="s">
        <v>120</v>
      </c>
      <c r="P1577" s="3">
        <v>96950</v>
      </c>
      <c r="Q1577" t="s">
        <v>121</v>
      </c>
      <c r="S1577" s="10">
        <v>16702358570</v>
      </c>
      <c r="U1577" t="s">
        <v>3357</v>
      </c>
      <c r="V1577">
        <v>339920</v>
      </c>
      <c r="W1577" t="s">
        <v>123</v>
      </c>
      <c r="Y1577" t="s">
        <v>3358</v>
      </c>
      <c r="Z1577" t="s">
        <v>3359</v>
      </c>
      <c r="AA1577" t="s">
        <v>149</v>
      </c>
      <c r="AB1577" t="s">
        <v>6618</v>
      </c>
      <c r="AC1577" t="s">
        <v>6619</v>
      </c>
      <c r="AE1577" t="s">
        <v>128</v>
      </c>
      <c r="AF1577" t="s">
        <v>120</v>
      </c>
      <c r="AG1577" s="3">
        <v>96950</v>
      </c>
      <c r="AH1577" t="s">
        <v>121</v>
      </c>
      <c r="AJ1577" s="10">
        <v>16702358570</v>
      </c>
      <c r="AL1577" t="s">
        <v>3360</v>
      </c>
      <c r="BD1577" t="str">
        <f>"51-3022.00"</f>
        <v>51-3022.00</v>
      </c>
      <c r="BE1577" t="s">
        <v>1113</v>
      </c>
      <c r="BF1577" t="s">
        <v>6620</v>
      </c>
      <c r="BG1577" t="s">
        <v>6621</v>
      </c>
      <c r="BH1577">
        <v>3</v>
      </c>
      <c r="BI1577">
        <v>3</v>
      </c>
      <c r="BJ1577" s="1">
        <v>45809</v>
      </c>
      <c r="BK1577" s="1">
        <v>46173</v>
      </c>
      <c r="BL1577" s="1">
        <v>45809</v>
      </c>
      <c r="BM1577" s="1">
        <v>46173</v>
      </c>
      <c r="BN1577">
        <v>36</v>
      </c>
      <c r="BO1577">
        <v>0</v>
      </c>
      <c r="BP1577">
        <v>6</v>
      </c>
      <c r="BQ1577">
        <v>6</v>
      </c>
      <c r="BR1577">
        <v>6</v>
      </c>
      <c r="BS1577">
        <v>6</v>
      </c>
      <c r="BT1577">
        <v>6</v>
      </c>
      <c r="BU1577">
        <v>6</v>
      </c>
      <c r="BV1577" t="str">
        <f t="shared" si="32"/>
        <v>8:00 AM</v>
      </c>
      <c r="BW1577" t="str">
        <f>"3:00 PM"</f>
        <v>3:00 PM</v>
      </c>
      <c r="BX1577" t="s">
        <v>240</v>
      </c>
      <c r="BY1577">
        <v>0</v>
      </c>
      <c r="BZ1577">
        <v>3</v>
      </c>
      <c r="CA1577" t="s">
        <v>115</v>
      </c>
      <c r="CC1577" t="s">
        <v>6622</v>
      </c>
      <c r="CD1577" t="s">
        <v>6623</v>
      </c>
      <c r="CE1577" t="s">
        <v>6624</v>
      </c>
      <c r="CF1577" t="s">
        <v>128</v>
      </c>
      <c r="CG1577" t="s">
        <v>120</v>
      </c>
      <c r="CH1577" s="3">
        <v>96950</v>
      </c>
      <c r="CI1577" s="4">
        <v>12.17</v>
      </c>
      <c r="CJ1577" s="4">
        <v>12.17</v>
      </c>
      <c r="CK1577" s="4">
        <v>0</v>
      </c>
      <c r="CL1577" s="4">
        <v>0</v>
      </c>
      <c r="CM1577" t="s">
        <v>136</v>
      </c>
      <c r="CN1577" t="s">
        <v>139</v>
      </c>
      <c r="CO1577" t="s">
        <v>137</v>
      </c>
      <c r="CQ1577" t="s">
        <v>115</v>
      </c>
      <c r="CR1577" t="s">
        <v>138</v>
      </c>
      <c r="CS1577" t="s">
        <v>139</v>
      </c>
      <c r="CT1577" t="s">
        <v>139</v>
      </c>
      <c r="CU1577" t="s">
        <v>139</v>
      </c>
      <c r="CV1577" t="s">
        <v>138</v>
      </c>
      <c r="CW1577" t="s">
        <v>139</v>
      </c>
      <c r="CX1577" t="s">
        <v>4560</v>
      </c>
      <c r="CY1577" s="10">
        <v>16702358570</v>
      </c>
      <c r="CZ1577" t="s">
        <v>3360</v>
      </c>
      <c r="DA1577" t="s">
        <v>331</v>
      </c>
      <c r="DB1577" t="s">
        <v>138</v>
      </c>
      <c r="DC1577" t="s">
        <v>115</v>
      </c>
    </row>
    <row r="1578" spans="1:112" ht="14.45" customHeight="1" x14ac:dyDescent="0.25">
      <c r="A1578" t="s">
        <v>7183</v>
      </c>
      <c r="B1578" t="s">
        <v>158</v>
      </c>
      <c r="C1578" s="1">
        <v>45695</v>
      </c>
      <c r="D1578" s="1">
        <v>45750</v>
      </c>
      <c r="E1578" t="s">
        <v>210</v>
      </c>
      <c r="F1578" s="1">
        <v>45868</v>
      </c>
      <c r="G1578" t="s">
        <v>115</v>
      </c>
      <c r="H1578" t="s">
        <v>115</v>
      </c>
      <c r="I1578" t="s">
        <v>115</v>
      </c>
      <c r="J1578" t="s">
        <v>7184</v>
      </c>
      <c r="K1578" t="s">
        <v>7185</v>
      </c>
      <c r="L1578" t="s">
        <v>7186</v>
      </c>
      <c r="M1578" t="s">
        <v>7187</v>
      </c>
      <c r="N1578" t="s">
        <v>128</v>
      </c>
      <c r="O1578" t="s">
        <v>120</v>
      </c>
      <c r="P1578" s="3">
        <v>96950</v>
      </c>
      <c r="Q1578" t="s">
        <v>121</v>
      </c>
      <c r="S1578" s="10">
        <v>16702350064</v>
      </c>
      <c r="U1578" t="s">
        <v>7188</v>
      </c>
      <c r="V1578">
        <v>23622</v>
      </c>
      <c r="W1578" t="s">
        <v>123</v>
      </c>
      <c r="Y1578" t="s">
        <v>7189</v>
      </c>
      <c r="Z1578" t="s">
        <v>7190</v>
      </c>
      <c r="AA1578" t="s">
        <v>1533</v>
      </c>
      <c r="AB1578" t="s">
        <v>658</v>
      </c>
      <c r="AC1578" t="s">
        <v>7186</v>
      </c>
      <c r="AD1578" t="s">
        <v>7187</v>
      </c>
      <c r="AE1578" t="s">
        <v>128</v>
      </c>
      <c r="AF1578" t="s">
        <v>120</v>
      </c>
      <c r="AG1578" s="3">
        <v>96950</v>
      </c>
      <c r="AH1578" t="s">
        <v>121</v>
      </c>
      <c r="AJ1578" s="10">
        <v>16702350064</v>
      </c>
      <c r="AL1578" t="s">
        <v>7191</v>
      </c>
      <c r="BD1578" t="str">
        <f>"49-9071.00"</f>
        <v>49-9071.00</v>
      </c>
      <c r="BE1578" t="s">
        <v>169</v>
      </c>
      <c r="BF1578" t="s">
        <v>7192</v>
      </c>
      <c r="BG1578" t="s">
        <v>7193</v>
      </c>
      <c r="BH1578">
        <v>9</v>
      </c>
      <c r="BJ1578" s="1">
        <v>45870</v>
      </c>
      <c r="BK1578" s="1">
        <v>46234</v>
      </c>
      <c r="BN1578">
        <v>35</v>
      </c>
      <c r="BO1578">
        <v>0</v>
      </c>
      <c r="BP1578">
        <v>7</v>
      </c>
      <c r="BQ1578">
        <v>7</v>
      </c>
      <c r="BR1578">
        <v>7</v>
      </c>
      <c r="BS1578">
        <v>7</v>
      </c>
      <c r="BT1578">
        <v>7</v>
      </c>
      <c r="BU1578">
        <v>0</v>
      </c>
      <c r="BV1578" t="str">
        <f t="shared" si="32"/>
        <v>8:00 AM</v>
      </c>
      <c r="BW1578" t="str">
        <f>"5:00 PM"</f>
        <v>5:00 PM</v>
      </c>
      <c r="BX1578" t="s">
        <v>133</v>
      </c>
      <c r="BY1578">
        <v>0</v>
      </c>
      <c r="BZ1578">
        <v>24</v>
      </c>
      <c r="CA1578" t="s">
        <v>115</v>
      </c>
      <c r="CC1578" s="2" t="s">
        <v>7194</v>
      </c>
      <c r="CD1578" t="s">
        <v>7187</v>
      </c>
      <c r="CF1578" t="s">
        <v>128</v>
      </c>
      <c r="CG1578" t="s">
        <v>120</v>
      </c>
      <c r="CH1578" s="3">
        <v>96950</v>
      </c>
      <c r="CI1578" s="4">
        <v>9.75</v>
      </c>
      <c r="CJ1578" s="4">
        <v>9.75</v>
      </c>
      <c r="CK1578" s="4">
        <v>14.63</v>
      </c>
      <c r="CL1578" s="4">
        <v>14.63</v>
      </c>
      <c r="CM1578" t="s">
        <v>136</v>
      </c>
      <c r="CN1578" t="s">
        <v>139</v>
      </c>
      <c r="CO1578" t="s">
        <v>173</v>
      </c>
      <c r="CQ1578" t="s">
        <v>138</v>
      </c>
      <c r="CR1578" t="s">
        <v>138</v>
      </c>
      <c r="CS1578" t="s">
        <v>139</v>
      </c>
      <c r="CT1578" t="s">
        <v>138</v>
      </c>
      <c r="CU1578" t="s">
        <v>139</v>
      </c>
      <c r="CV1578" t="s">
        <v>138</v>
      </c>
      <c r="CW1578" t="s">
        <v>139</v>
      </c>
      <c r="CX1578" s="2" t="s">
        <v>7195</v>
      </c>
      <c r="CY1578" s="10">
        <v>16702350064</v>
      </c>
      <c r="CZ1578" t="s">
        <v>7191</v>
      </c>
      <c r="DA1578" t="s">
        <v>139</v>
      </c>
      <c r="DB1578" t="s">
        <v>138</v>
      </c>
      <c r="DC1578" t="s">
        <v>115</v>
      </c>
    </row>
    <row r="1579" spans="1:112" ht="14.45" customHeight="1" x14ac:dyDescent="0.25">
      <c r="A1579" t="s">
        <v>7206</v>
      </c>
      <c r="B1579" t="s">
        <v>158</v>
      </c>
      <c r="C1579" s="1">
        <v>45697</v>
      </c>
      <c r="D1579" s="1">
        <v>45750</v>
      </c>
      <c r="E1579" t="s">
        <v>114</v>
      </c>
      <c r="G1579" t="s">
        <v>115</v>
      </c>
      <c r="H1579" t="s">
        <v>115</v>
      </c>
      <c r="I1579" t="s">
        <v>115</v>
      </c>
      <c r="J1579" t="s">
        <v>5021</v>
      </c>
      <c r="K1579" t="s">
        <v>5021</v>
      </c>
      <c r="L1579" t="s">
        <v>5022</v>
      </c>
      <c r="N1579" t="s">
        <v>119</v>
      </c>
      <c r="O1579" t="s">
        <v>120</v>
      </c>
      <c r="P1579" s="3">
        <v>96950</v>
      </c>
      <c r="Q1579" t="s">
        <v>121</v>
      </c>
      <c r="S1579" s="10">
        <v>16702353334</v>
      </c>
      <c r="U1579" t="s">
        <v>5023</v>
      </c>
      <c r="V1579">
        <v>713120</v>
      </c>
      <c r="W1579" t="s">
        <v>123</v>
      </c>
      <c r="Y1579" t="s">
        <v>5024</v>
      </c>
      <c r="Z1579" t="s">
        <v>5025</v>
      </c>
      <c r="AA1579" t="s">
        <v>5024</v>
      </c>
      <c r="AB1579" t="s">
        <v>126</v>
      </c>
      <c r="AC1579" t="s">
        <v>5022</v>
      </c>
      <c r="AE1579" t="s">
        <v>128</v>
      </c>
      <c r="AF1579" t="s">
        <v>120</v>
      </c>
      <c r="AG1579" s="3">
        <v>96950</v>
      </c>
      <c r="AH1579" t="s">
        <v>121</v>
      </c>
      <c r="AJ1579" s="10">
        <v>16702353334</v>
      </c>
      <c r="AL1579" t="s">
        <v>5026</v>
      </c>
      <c r="BD1579" t="str">
        <f>"49-9091.00"</f>
        <v>49-9091.00</v>
      </c>
      <c r="BE1579" t="s">
        <v>5027</v>
      </c>
      <c r="BF1579" t="s">
        <v>5028</v>
      </c>
      <c r="BG1579" t="s">
        <v>5029</v>
      </c>
      <c r="BH1579">
        <v>2</v>
      </c>
      <c r="BJ1579" s="1">
        <v>45748</v>
      </c>
      <c r="BK1579" s="1">
        <v>45930</v>
      </c>
      <c r="BN1579">
        <v>48</v>
      </c>
      <c r="BO1579">
        <v>0</v>
      </c>
      <c r="BP1579">
        <v>8</v>
      </c>
      <c r="BQ1579">
        <v>8</v>
      </c>
      <c r="BR1579">
        <v>8</v>
      </c>
      <c r="BS1579">
        <v>8</v>
      </c>
      <c r="BT1579">
        <v>8</v>
      </c>
      <c r="BU1579">
        <v>8</v>
      </c>
      <c r="BV1579" t="str">
        <f>"9:00 AM"</f>
        <v>9:00 AM</v>
      </c>
      <c r="BW1579" t="str">
        <f>"5:00 PM"</f>
        <v>5:00 PM</v>
      </c>
      <c r="BX1579" t="s">
        <v>133</v>
      </c>
      <c r="BY1579">
        <v>3</v>
      </c>
      <c r="BZ1579">
        <v>12</v>
      </c>
      <c r="CA1579" t="s">
        <v>115</v>
      </c>
      <c r="CC1579" t="s">
        <v>5030</v>
      </c>
      <c r="CD1579" t="s">
        <v>5022</v>
      </c>
      <c r="CF1579" t="s">
        <v>119</v>
      </c>
      <c r="CG1579" t="s">
        <v>120</v>
      </c>
      <c r="CH1579" s="3">
        <v>96950</v>
      </c>
      <c r="CI1579" s="4">
        <v>10.029999999999999</v>
      </c>
      <c r="CJ1579" s="4">
        <v>10.029999999999999</v>
      </c>
      <c r="CK1579" s="4">
        <v>15.05</v>
      </c>
      <c r="CL1579" s="4">
        <v>15.05</v>
      </c>
      <c r="CM1579" t="s">
        <v>136</v>
      </c>
      <c r="CN1579" t="s">
        <v>240</v>
      </c>
      <c r="CO1579" t="s">
        <v>137</v>
      </c>
      <c r="CQ1579" t="s">
        <v>115</v>
      </c>
      <c r="CR1579" t="s">
        <v>138</v>
      </c>
      <c r="CS1579" t="s">
        <v>139</v>
      </c>
      <c r="CT1579" t="s">
        <v>138</v>
      </c>
      <c r="CU1579" t="s">
        <v>138</v>
      </c>
      <c r="CV1579" t="s">
        <v>138</v>
      </c>
      <c r="CW1579" t="s">
        <v>139</v>
      </c>
      <c r="CX1579" t="s">
        <v>5031</v>
      </c>
      <c r="CY1579" s="10">
        <v>16702353334</v>
      </c>
      <c r="CZ1579" t="s">
        <v>5026</v>
      </c>
      <c r="DA1579" t="s">
        <v>139</v>
      </c>
      <c r="DB1579" t="s">
        <v>138</v>
      </c>
      <c r="DC1579" t="s">
        <v>115</v>
      </c>
    </row>
    <row r="1580" spans="1:112" ht="14.45" customHeight="1" x14ac:dyDescent="0.25">
      <c r="A1580" t="s">
        <v>7595</v>
      </c>
      <c r="B1580" t="s">
        <v>113</v>
      </c>
      <c r="C1580" s="1">
        <v>45678</v>
      </c>
      <c r="D1580" s="1">
        <v>45750</v>
      </c>
      <c r="E1580" t="s">
        <v>114</v>
      </c>
      <c r="G1580" t="s">
        <v>115</v>
      </c>
      <c r="H1580" t="s">
        <v>115</v>
      </c>
      <c r="I1580" t="s">
        <v>115</v>
      </c>
      <c r="J1580" t="s">
        <v>4544</v>
      </c>
      <c r="L1580" t="s">
        <v>4545</v>
      </c>
      <c r="N1580" t="s">
        <v>128</v>
      </c>
      <c r="O1580" t="s">
        <v>120</v>
      </c>
      <c r="P1580" s="3">
        <v>96950</v>
      </c>
      <c r="Q1580" t="s">
        <v>121</v>
      </c>
      <c r="S1580" s="10">
        <v>16707891106</v>
      </c>
      <c r="U1580" t="s">
        <v>4546</v>
      </c>
      <c r="V1580">
        <v>561320</v>
      </c>
      <c r="W1580" t="s">
        <v>123</v>
      </c>
      <c r="Y1580" t="s">
        <v>1691</v>
      </c>
      <c r="Z1580" t="s">
        <v>1692</v>
      </c>
      <c r="AA1580" t="s">
        <v>1693</v>
      </c>
      <c r="AB1580" t="s">
        <v>126</v>
      </c>
      <c r="AC1580" t="s">
        <v>4545</v>
      </c>
      <c r="AE1580" t="s">
        <v>128</v>
      </c>
      <c r="AF1580" t="s">
        <v>120</v>
      </c>
      <c r="AG1580" s="3">
        <v>96950</v>
      </c>
      <c r="AH1580" t="s">
        <v>121</v>
      </c>
      <c r="AJ1580" s="10">
        <v>16707891106</v>
      </c>
      <c r="AL1580" t="s">
        <v>4547</v>
      </c>
      <c r="BD1580" t="str">
        <f>"49-9071.00"</f>
        <v>49-9071.00</v>
      </c>
      <c r="BE1580" t="s">
        <v>169</v>
      </c>
      <c r="BF1580" t="s">
        <v>7596</v>
      </c>
      <c r="BG1580" t="s">
        <v>2437</v>
      </c>
      <c r="BH1580">
        <v>10</v>
      </c>
      <c r="BJ1580" s="1">
        <v>45717</v>
      </c>
      <c r="BK1580" s="1">
        <v>46081</v>
      </c>
      <c r="BN1580">
        <v>35</v>
      </c>
      <c r="BO1580">
        <v>0</v>
      </c>
      <c r="BP1580">
        <v>7</v>
      </c>
      <c r="BQ1580">
        <v>7</v>
      </c>
      <c r="BR1580">
        <v>7</v>
      </c>
      <c r="BS1580">
        <v>7</v>
      </c>
      <c r="BT1580">
        <v>7</v>
      </c>
      <c r="BU1580">
        <v>0</v>
      </c>
      <c r="BV1580" t="str">
        <f t="shared" ref="BV1580:BV1585" si="33">"8:00 AM"</f>
        <v>8:00 AM</v>
      </c>
      <c r="BW1580" t="str">
        <f>"4:00 PM"</f>
        <v>4:00 PM</v>
      </c>
      <c r="BX1580" t="s">
        <v>133</v>
      </c>
      <c r="BY1580">
        <v>0</v>
      </c>
      <c r="BZ1580">
        <v>12</v>
      </c>
      <c r="CA1580" t="s">
        <v>115</v>
      </c>
      <c r="CC1580" s="2" t="s">
        <v>7597</v>
      </c>
      <c r="CD1580" t="s">
        <v>4545</v>
      </c>
      <c r="CF1580" t="s">
        <v>128</v>
      </c>
      <c r="CG1580" t="s">
        <v>120</v>
      </c>
      <c r="CH1580" s="3">
        <v>96950</v>
      </c>
      <c r="CI1580" s="4">
        <v>9.75</v>
      </c>
      <c r="CJ1580" s="4">
        <v>9.75</v>
      </c>
      <c r="CK1580" s="4">
        <v>14.63</v>
      </c>
      <c r="CL1580" s="4">
        <v>14.63</v>
      </c>
      <c r="CM1580" t="s">
        <v>136</v>
      </c>
      <c r="CO1580" t="s">
        <v>137</v>
      </c>
      <c r="CQ1580" t="s">
        <v>115</v>
      </c>
      <c r="CR1580" t="s">
        <v>138</v>
      </c>
      <c r="CS1580" t="s">
        <v>139</v>
      </c>
      <c r="CT1580" t="s">
        <v>138</v>
      </c>
      <c r="CU1580" t="s">
        <v>139</v>
      </c>
      <c r="CV1580" t="s">
        <v>138</v>
      </c>
      <c r="CW1580" t="s">
        <v>139</v>
      </c>
      <c r="CX1580" s="2" t="s">
        <v>1698</v>
      </c>
      <c r="CY1580" s="10">
        <v>16707852508</v>
      </c>
      <c r="CZ1580" t="s">
        <v>4552</v>
      </c>
      <c r="DA1580" t="s">
        <v>246</v>
      </c>
      <c r="DB1580" t="s">
        <v>138</v>
      </c>
      <c r="DC1580" t="s">
        <v>115</v>
      </c>
    </row>
    <row r="1581" spans="1:112" ht="14.45" customHeight="1" x14ac:dyDescent="0.25">
      <c r="A1581" t="s">
        <v>7598</v>
      </c>
      <c r="B1581" t="s">
        <v>113</v>
      </c>
      <c r="C1581" s="1">
        <v>45750</v>
      </c>
      <c r="D1581" s="1">
        <v>45750</v>
      </c>
      <c r="E1581" t="s">
        <v>210</v>
      </c>
      <c r="F1581" s="1">
        <v>45899</v>
      </c>
      <c r="G1581" t="s">
        <v>115</v>
      </c>
      <c r="H1581" t="s">
        <v>115</v>
      </c>
      <c r="I1581" t="s">
        <v>115</v>
      </c>
      <c r="J1581" t="s">
        <v>1877</v>
      </c>
      <c r="L1581" t="s">
        <v>1878</v>
      </c>
      <c r="N1581" t="s">
        <v>128</v>
      </c>
      <c r="O1581" t="s">
        <v>120</v>
      </c>
      <c r="P1581" s="3">
        <v>96950</v>
      </c>
      <c r="Q1581" t="s">
        <v>121</v>
      </c>
      <c r="S1581" s="10">
        <v>16702850138</v>
      </c>
      <c r="U1581" t="s">
        <v>1879</v>
      </c>
      <c r="V1581">
        <v>722320</v>
      </c>
      <c r="W1581" t="s">
        <v>123</v>
      </c>
      <c r="Y1581" t="s">
        <v>1880</v>
      </c>
      <c r="Z1581" t="s">
        <v>1881</v>
      </c>
      <c r="AB1581" t="s">
        <v>126</v>
      </c>
      <c r="AC1581" t="s">
        <v>1878</v>
      </c>
      <c r="AE1581" t="s">
        <v>128</v>
      </c>
      <c r="AF1581" t="s">
        <v>120</v>
      </c>
      <c r="AG1581" s="3">
        <v>96950</v>
      </c>
      <c r="AH1581" t="s">
        <v>121</v>
      </c>
      <c r="AJ1581" s="10">
        <v>16702850138</v>
      </c>
      <c r="AL1581" t="s">
        <v>1882</v>
      </c>
      <c r="BD1581" t="str">
        <f>"49-9071.00"</f>
        <v>49-9071.00</v>
      </c>
      <c r="BE1581" t="s">
        <v>169</v>
      </c>
      <c r="BF1581" t="s">
        <v>1883</v>
      </c>
      <c r="BG1581" t="s">
        <v>1884</v>
      </c>
      <c r="BH1581">
        <v>5</v>
      </c>
      <c r="BJ1581" s="1">
        <v>45901</v>
      </c>
      <c r="BK1581" s="1">
        <v>45900</v>
      </c>
      <c r="BN1581">
        <v>35</v>
      </c>
      <c r="BO1581">
        <v>0</v>
      </c>
      <c r="BP1581">
        <v>7</v>
      </c>
      <c r="BQ1581">
        <v>7</v>
      </c>
      <c r="BR1581">
        <v>7</v>
      </c>
      <c r="BS1581">
        <v>7</v>
      </c>
      <c r="BT1581">
        <v>7</v>
      </c>
      <c r="BU1581">
        <v>0</v>
      </c>
      <c r="BV1581" t="str">
        <f t="shared" si="33"/>
        <v>8:00 AM</v>
      </c>
      <c r="BW1581" t="str">
        <f>"4:00 PM"</f>
        <v>4:00 PM</v>
      </c>
      <c r="BX1581" t="s">
        <v>133</v>
      </c>
      <c r="BY1581">
        <v>0</v>
      </c>
      <c r="BZ1581">
        <v>24</v>
      </c>
      <c r="CA1581" t="s">
        <v>115</v>
      </c>
      <c r="CC1581" t="s">
        <v>1885</v>
      </c>
      <c r="CD1581" t="s">
        <v>1886</v>
      </c>
      <c r="CF1581" t="s">
        <v>128</v>
      </c>
      <c r="CG1581" t="s">
        <v>120</v>
      </c>
      <c r="CH1581" s="3">
        <v>96950</v>
      </c>
      <c r="CI1581" s="4">
        <v>9.5399999999999991</v>
      </c>
      <c r="CJ1581" s="4">
        <v>9.5399999999999991</v>
      </c>
      <c r="CK1581" s="4">
        <v>14.31</v>
      </c>
      <c r="CL1581" s="4">
        <v>14.31</v>
      </c>
      <c r="CM1581" t="s">
        <v>136</v>
      </c>
      <c r="CO1581" t="s">
        <v>137</v>
      </c>
      <c r="CQ1581" t="s">
        <v>115</v>
      </c>
      <c r="CR1581" t="s">
        <v>138</v>
      </c>
      <c r="CS1581" t="s">
        <v>139</v>
      </c>
      <c r="CT1581" t="s">
        <v>138</v>
      </c>
      <c r="CU1581" t="s">
        <v>139</v>
      </c>
      <c r="CV1581" t="s">
        <v>138</v>
      </c>
      <c r="CW1581" t="s">
        <v>139</v>
      </c>
      <c r="CX1581" t="s">
        <v>1887</v>
      </c>
      <c r="CY1581" s="10">
        <v>16702850138</v>
      </c>
      <c r="CZ1581" t="s">
        <v>1882</v>
      </c>
      <c r="DA1581" t="s">
        <v>139</v>
      </c>
      <c r="DB1581" t="s">
        <v>138</v>
      </c>
      <c r="DC1581" t="s">
        <v>115</v>
      </c>
    </row>
    <row r="1582" spans="1:112" ht="14.45" customHeight="1" x14ac:dyDescent="0.25">
      <c r="A1582" t="s">
        <v>8428</v>
      </c>
      <c r="B1582" t="s">
        <v>248</v>
      </c>
      <c r="C1582" s="1">
        <v>45698</v>
      </c>
      <c r="D1582" s="1">
        <v>45750</v>
      </c>
      <c r="E1582" t="s">
        <v>114</v>
      </c>
      <c r="G1582" t="s">
        <v>115</v>
      </c>
      <c r="H1582" t="s">
        <v>115</v>
      </c>
      <c r="I1582" t="s">
        <v>115</v>
      </c>
      <c r="J1582" t="s">
        <v>6126</v>
      </c>
      <c r="K1582" t="s">
        <v>6127</v>
      </c>
      <c r="L1582" t="s">
        <v>6128</v>
      </c>
      <c r="N1582" t="s">
        <v>377</v>
      </c>
      <c r="O1582" t="s">
        <v>120</v>
      </c>
      <c r="P1582" s="3">
        <v>96951</v>
      </c>
      <c r="Q1582" t="s">
        <v>121</v>
      </c>
      <c r="S1582" s="10">
        <v>16707897746</v>
      </c>
      <c r="U1582" t="s">
        <v>6129</v>
      </c>
      <c r="V1582">
        <v>311812</v>
      </c>
      <c r="W1582" t="s">
        <v>123</v>
      </c>
      <c r="Y1582" t="s">
        <v>6130</v>
      </c>
      <c r="Z1582" t="s">
        <v>6131</v>
      </c>
      <c r="AA1582" t="s">
        <v>1678</v>
      </c>
      <c r="AB1582" t="s">
        <v>669</v>
      </c>
      <c r="AC1582" t="s">
        <v>6128</v>
      </c>
      <c r="AE1582" t="s">
        <v>377</v>
      </c>
      <c r="AF1582" t="s">
        <v>120</v>
      </c>
      <c r="AG1582" s="3">
        <v>96951</v>
      </c>
      <c r="AH1582" t="s">
        <v>121</v>
      </c>
      <c r="AJ1582" s="10">
        <v>16707897746</v>
      </c>
      <c r="AL1582" t="s">
        <v>6132</v>
      </c>
      <c r="BD1582" t="str">
        <f>"51-3011.00"</f>
        <v>51-3011.00</v>
      </c>
      <c r="BE1582" t="s">
        <v>462</v>
      </c>
      <c r="BF1582" t="s">
        <v>8429</v>
      </c>
      <c r="BG1582" t="s">
        <v>1626</v>
      </c>
      <c r="BH1582">
        <v>2</v>
      </c>
      <c r="BI1582">
        <v>2</v>
      </c>
      <c r="BJ1582" s="1">
        <v>45809</v>
      </c>
      <c r="BK1582" s="1">
        <v>46173</v>
      </c>
      <c r="BL1582" s="1">
        <v>45809</v>
      </c>
      <c r="BM1582" s="1">
        <v>46173</v>
      </c>
      <c r="BN1582">
        <v>35</v>
      </c>
      <c r="BO1582">
        <v>0</v>
      </c>
      <c r="BP1582">
        <v>7</v>
      </c>
      <c r="BQ1582">
        <v>7</v>
      </c>
      <c r="BR1582">
        <v>7</v>
      </c>
      <c r="BS1582">
        <v>7</v>
      </c>
      <c r="BT1582">
        <v>7</v>
      </c>
      <c r="BU1582">
        <v>0</v>
      </c>
      <c r="BV1582" t="str">
        <f t="shared" si="33"/>
        <v>8:00 AM</v>
      </c>
      <c r="BW1582" t="str">
        <f>"5:00 PM"</f>
        <v>5:00 PM</v>
      </c>
      <c r="BX1582" t="s">
        <v>240</v>
      </c>
      <c r="BY1582">
        <v>0</v>
      </c>
      <c r="BZ1582">
        <v>12</v>
      </c>
      <c r="CA1582" t="s">
        <v>115</v>
      </c>
      <c r="CC1582" t="s">
        <v>8430</v>
      </c>
      <c r="CD1582" t="s">
        <v>5387</v>
      </c>
      <c r="CF1582" t="s">
        <v>377</v>
      </c>
      <c r="CG1582" t="s">
        <v>120</v>
      </c>
      <c r="CH1582" s="3">
        <v>96951</v>
      </c>
      <c r="CI1582" s="4">
        <v>8.64</v>
      </c>
      <c r="CJ1582" s="4">
        <v>8.64</v>
      </c>
      <c r="CK1582" s="4">
        <v>12.96</v>
      </c>
      <c r="CL1582" s="4">
        <v>12.96</v>
      </c>
      <c r="CM1582" t="s">
        <v>136</v>
      </c>
      <c r="CN1582" t="s">
        <v>191</v>
      </c>
      <c r="CO1582" t="s">
        <v>137</v>
      </c>
      <c r="CQ1582" t="s">
        <v>115</v>
      </c>
      <c r="CR1582" t="s">
        <v>138</v>
      </c>
      <c r="CS1582" t="s">
        <v>139</v>
      </c>
      <c r="CT1582" t="s">
        <v>138</v>
      </c>
      <c r="CU1582" t="s">
        <v>139</v>
      </c>
      <c r="CV1582" t="s">
        <v>138</v>
      </c>
      <c r="CW1582" t="s">
        <v>139</v>
      </c>
      <c r="CX1582" t="s">
        <v>1746</v>
      </c>
      <c r="CY1582" s="10">
        <v>16707897746</v>
      </c>
      <c r="CZ1582" t="s">
        <v>6132</v>
      </c>
      <c r="DA1582" t="s">
        <v>139</v>
      </c>
      <c r="DB1582" t="s">
        <v>138</v>
      </c>
      <c r="DC1582" t="s">
        <v>115</v>
      </c>
      <c r="DD1582" t="s">
        <v>6130</v>
      </c>
      <c r="DE1582" t="s">
        <v>6131</v>
      </c>
      <c r="DF1582" t="s">
        <v>3915</v>
      </c>
      <c r="DG1582" t="s">
        <v>6136</v>
      </c>
      <c r="DH1582" t="s">
        <v>6132</v>
      </c>
    </row>
    <row r="1583" spans="1:112" ht="14.45" customHeight="1" x14ac:dyDescent="0.25">
      <c r="A1583" t="s">
        <v>9182</v>
      </c>
      <c r="B1583" t="s">
        <v>113</v>
      </c>
      <c r="C1583" s="1">
        <v>45694</v>
      </c>
      <c r="D1583" s="1">
        <v>45750</v>
      </c>
      <c r="E1583" t="s">
        <v>114</v>
      </c>
      <c r="G1583" t="s">
        <v>115</v>
      </c>
      <c r="H1583" t="s">
        <v>115</v>
      </c>
      <c r="I1583" t="s">
        <v>115</v>
      </c>
      <c r="J1583" t="s">
        <v>9107</v>
      </c>
      <c r="L1583" t="s">
        <v>4545</v>
      </c>
      <c r="N1583" t="s">
        <v>128</v>
      </c>
      <c r="O1583" t="s">
        <v>120</v>
      </c>
      <c r="P1583" s="3">
        <v>96950</v>
      </c>
      <c r="Q1583" t="s">
        <v>121</v>
      </c>
      <c r="S1583" s="10">
        <v>16707891106</v>
      </c>
      <c r="U1583" t="s">
        <v>4546</v>
      </c>
      <c r="V1583">
        <v>56132</v>
      </c>
      <c r="W1583" t="s">
        <v>123</v>
      </c>
      <c r="Y1583" t="s">
        <v>1691</v>
      </c>
      <c r="Z1583" t="s">
        <v>1692</v>
      </c>
      <c r="AA1583" t="s">
        <v>1693</v>
      </c>
      <c r="AB1583" t="s">
        <v>126</v>
      </c>
      <c r="AC1583" t="s">
        <v>4545</v>
      </c>
      <c r="AE1583" t="s">
        <v>128</v>
      </c>
      <c r="AF1583" t="s">
        <v>120</v>
      </c>
      <c r="AG1583" s="3">
        <v>96950</v>
      </c>
      <c r="AH1583" t="s">
        <v>121</v>
      </c>
      <c r="AJ1583" s="10">
        <v>16707891106</v>
      </c>
      <c r="AL1583" t="s">
        <v>4547</v>
      </c>
      <c r="BD1583" t="str">
        <f>"43-4181.00"</f>
        <v>43-4181.00</v>
      </c>
      <c r="BE1583" t="s">
        <v>297</v>
      </c>
      <c r="BF1583" t="s">
        <v>9108</v>
      </c>
      <c r="BG1583" t="s">
        <v>9109</v>
      </c>
      <c r="BH1583">
        <v>10</v>
      </c>
      <c r="BJ1583" s="1">
        <v>45778</v>
      </c>
      <c r="BK1583" s="1">
        <v>46142</v>
      </c>
      <c r="BN1583">
        <v>35</v>
      </c>
      <c r="BO1583">
        <v>0</v>
      </c>
      <c r="BP1583">
        <v>7</v>
      </c>
      <c r="BQ1583">
        <v>7</v>
      </c>
      <c r="BR1583">
        <v>7</v>
      </c>
      <c r="BS1583">
        <v>7</v>
      </c>
      <c r="BT1583">
        <v>7</v>
      </c>
      <c r="BU1583">
        <v>0</v>
      </c>
      <c r="BV1583" t="str">
        <f t="shared" si="33"/>
        <v>8:00 AM</v>
      </c>
      <c r="BW1583" t="str">
        <f>"4:00 PM"</f>
        <v>4:00 PM</v>
      </c>
      <c r="BX1583" t="s">
        <v>133</v>
      </c>
      <c r="BY1583">
        <v>0</v>
      </c>
      <c r="BZ1583">
        <v>12</v>
      </c>
      <c r="CA1583" t="s">
        <v>115</v>
      </c>
      <c r="CC1583" s="2" t="s">
        <v>9183</v>
      </c>
      <c r="CD1583" t="s">
        <v>4545</v>
      </c>
      <c r="CF1583" t="s">
        <v>128</v>
      </c>
      <c r="CG1583" t="s">
        <v>120</v>
      </c>
      <c r="CH1583" s="3">
        <v>96950</v>
      </c>
      <c r="CI1583" s="4">
        <v>8.77</v>
      </c>
      <c r="CJ1583" s="4">
        <v>8.77</v>
      </c>
      <c r="CK1583" s="4">
        <v>13.16</v>
      </c>
      <c r="CL1583" s="4">
        <v>13.16</v>
      </c>
      <c r="CM1583" t="s">
        <v>136</v>
      </c>
      <c r="CO1583" t="s">
        <v>137</v>
      </c>
      <c r="CQ1583" t="s">
        <v>115</v>
      </c>
      <c r="CR1583" t="s">
        <v>138</v>
      </c>
      <c r="CS1583" t="s">
        <v>139</v>
      </c>
      <c r="CT1583" t="s">
        <v>138</v>
      </c>
      <c r="CU1583" t="s">
        <v>139</v>
      </c>
      <c r="CV1583" t="s">
        <v>138</v>
      </c>
      <c r="CW1583" t="s">
        <v>139</v>
      </c>
      <c r="CX1583" s="2" t="s">
        <v>9184</v>
      </c>
      <c r="CY1583" s="10">
        <v>16707852508</v>
      </c>
      <c r="CZ1583" t="s">
        <v>4552</v>
      </c>
      <c r="DA1583" t="s">
        <v>572</v>
      </c>
      <c r="DB1583" t="s">
        <v>138</v>
      </c>
      <c r="DC1583" t="s">
        <v>115</v>
      </c>
    </row>
    <row r="1584" spans="1:112" ht="14.45" customHeight="1" x14ac:dyDescent="0.25">
      <c r="A1584" t="s">
        <v>9912</v>
      </c>
      <c r="B1584" t="s">
        <v>248</v>
      </c>
      <c r="C1584" s="1">
        <v>45698</v>
      </c>
      <c r="D1584" s="1">
        <v>45750</v>
      </c>
      <c r="E1584" t="s">
        <v>114</v>
      </c>
      <c r="G1584" t="s">
        <v>115</v>
      </c>
      <c r="H1584" t="s">
        <v>115</v>
      </c>
      <c r="I1584" t="s">
        <v>115</v>
      </c>
      <c r="J1584" t="s">
        <v>116</v>
      </c>
      <c r="K1584" t="s">
        <v>117</v>
      </c>
      <c r="L1584" t="s">
        <v>118</v>
      </c>
      <c r="N1584" t="s">
        <v>119</v>
      </c>
      <c r="O1584" t="s">
        <v>120</v>
      </c>
      <c r="P1584" s="3">
        <v>96950</v>
      </c>
      <c r="Q1584" t="s">
        <v>121</v>
      </c>
      <c r="S1584" s="10">
        <v>16702336322</v>
      </c>
      <c r="U1584" t="s">
        <v>122</v>
      </c>
      <c r="V1584">
        <v>61162</v>
      </c>
      <c r="W1584" t="s">
        <v>123</v>
      </c>
      <c r="Y1584" t="s">
        <v>124</v>
      </c>
      <c r="Z1584" t="s">
        <v>125</v>
      </c>
      <c r="AB1584" t="s">
        <v>126</v>
      </c>
      <c r="AC1584" t="s">
        <v>127</v>
      </c>
      <c r="AE1584" t="s">
        <v>128</v>
      </c>
      <c r="AF1584" t="s">
        <v>120</v>
      </c>
      <c r="AG1584" s="3">
        <v>96950</v>
      </c>
      <c r="AH1584" t="s">
        <v>121</v>
      </c>
      <c r="AJ1584" s="10">
        <v>16702336322</v>
      </c>
      <c r="AL1584" t="s">
        <v>129</v>
      </c>
      <c r="BD1584" t="str">
        <f>"25-3021.00"</f>
        <v>25-3021.00</v>
      </c>
      <c r="BE1584" t="s">
        <v>130</v>
      </c>
      <c r="BF1584" t="s">
        <v>131</v>
      </c>
      <c r="BG1584" t="s">
        <v>132</v>
      </c>
      <c r="BH1584">
        <v>1</v>
      </c>
      <c r="BI1584">
        <v>1</v>
      </c>
      <c r="BJ1584" s="1">
        <v>45748</v>
      </c>
      <c r="BK1584" s="1">
        <v>46112</v>
      </c>
      <c r="BL1584" s="1">
        <v>45750</v>
      </c>
      <c r="BM1584" s="1">
        <v>46112</v>
      </c>
      <c r="BN1584">
        <v>35</v>
      </c>
      <c r="BO1584">
        <v>6</v>
      </c>
      <c r="BP1584">
        <v>4</v>
      </c>
      <c r="BQ1584">
        <v>4</v>
      </c>
      <c r="BR1584">
        <v>4</v>
      </c>
      <c r="BS1584">
        <v>5</v>
      </c>
      <c r="BT1584">
        <v>6</v>
      </c>
      <c r="BU1584">
        <v>6</v>
      </c>
      <c r="BV1584" t="str">
        <f t="shared" si="33"/>
        <v>8:00 AM</v>
      </c>
      <c r="BW1584" t="str">
        <f>"5:00 PM"</f>
        <v>5:00 PM</v>
      </c>
      <c r="BX1584" t="s">
        <v>133</v>
      </c>
      <c r="BY1584">
        <v>0</v>
      </c>
      <c r="BZ1584">
        <v>24</v>
      </c>
      <c r="CA1584" t="s">
        <v>115</v>
      </c>
      <c r="CC1584" t="s">
        <v>134</v>
      </c>
      <c r="CD1584" t="s">
        <v>135</v>
      </c>
      <c r="CF1584" t="s">
        <v>119</v>
      </c>
      <c r="CG1584" t="s">
        <v>120</v>
      </c>
      <c r="CH1584" s="3">
        <v>96950</v>
      </c>
      <c r="CI1584" s="4">
        <v>17.760000000000002</v>
      </c>
      <c r="CJ1584" s="4">
        <v>17.760000000000002</v>
      </c>
      <c r="CK1584" s="4">
        <v>26.64</v>
      </c>
      <c r="CL1584" s="4">
        <v>26.64</v>
      </c>
      <c r="CM1584" t="s">
        <v>136</v>
      </c>
      <c r="CO1584" t="s">
        <v>137</v>
      </c>
      <c r="CQ1584" t="s">
        <v>115</v>
      </c>
      <c r="CR1584" t="s">
        <v>138</v>
      </c>
      <c r="CS1584" t="s">
        <v>139</v>
      </c>
      <c r="CT1584" t="s">
        <v>138</v>
      </c>
      <c r="CU1584" t="s">
        <v>139</v>
      </c>
      <c r="CV1584" t="s">
        <v>138</v>
      </c>
      <c r="CW1584" t="s">
        <v>139</v>
      </c>
      <c r="CX1584" s="2" t="s">
        <v>9913</v>
      </c>
      <c r="CY1584" s="10">
        <v>16702336322</v>
      </c>
      <c r="CZ1584" t="s">
        <v>129</v>
      </c>
      <c r="DA1584" t="s">
        <v>139</v>
      </c>
      <c r="DB1584" t="s">
        <v>138</v>
      </c>
      <c r="DC1584" t="s">
        <v>115</v>
      </c>
    </row>
    <row r="1585" spans="1:112" ht="14.45" customHeight="1" x14ac:dyDescent="0.25">
      <c r="A1585" t="s">
        <v>11085</v>
      </c>
      <c r="B1585" t="s">
        <v>248</v>
      </c>
      <c r="C1585" s="1">
        <v>45701</v>
      </c>
      <c r="D1585" s="1">
        <v>45750</v>
      </c>
      <c r="E1585" t="s">
        <v>114</v>
      </c>
      <c r="G1585" t="s">
        <v>115</v>
      </c>
      <c r="H1585" t="s">
        <v>115</v>
      </c>
      <c r="I1585" t="s">
        <v>115</v>
      </c>
      <c r="J1585" t="s">
        <v>3300</v>
      </c>
      <c r="K1585" t="s">
        <v>3301</v>
      </c>
      <c r="L1585" t="s">
        <v>3302</v>
      </c>
      <c r="M1585" t="s">
        <v>3303</v>
      </c>
      <c r="N1585" t="s">
        <v>128</v>
      </c>
      <c r="O1585" t="s">
        <v>120</v>
      </c>
      <c r="P1585" s="3">
        <v>96950</v>
      </c>
      <c r="Q1585" t="s">
        <v>121</v>
      </c>
      <c r="R1585" t="s">
        <v>139</v>
      </c>
      <c r="S1585" s="10">
        <v>16702351980</v>
      </c>
      <c r="U1585" t="s">
        <v>3304</v>
      </c>
      <c r="V1585">
        <v>561320</v>
      </c>
      <c r="W1585" t="s">
        <v>532</v>
      </c>
      <c r="X1585" t="s">
        <v>138</v>
      </c>
      <c r="Y1585" t="s">
        <v>1274</v>
      </c>
      <c r="Z1585" t="s">
        <v>3305</v>
      </c>
      <c r="AA1585" t="s">
        <v>888</v>
      </c>
      <c r="AB1585" t="s">
        <v>1986</v>
      </c>
      <c r="AC1585" t="s">
        <v>3306</v>
      </c>
      <c r="AD1585" t="s">
        <v>3303</v>
      </c>
      <c r="AE1585" t="s">
        <v>128</v>
      </c>
      <c r="AF1585" t="s">
        <v>120</v>
      </c>
      <c r="AG1585" s="3">
        <v>96950</v>
      </c>
      <c r="AH1585" t="s">
        <v>121</v>
      </c>
      <c r="AJ1585" s="10">
        <v>16702351980</v>
      </c>
      <c r="AL1585" t="s">
        <v>3307</v>
      </c>
      <c r="BD1585" t="str">
        <f>"37-2011.00"</f>
        <v>37-2011.00</v>
      </c>
      <c r="BE1585" t="s">
        <v>1133</v>
      </c>
      <c r="BF1585" t="s">
        <v>3308</v>
      </c>
      <c r="BG1585" t="s">
        <v>3178</v>
      </c>
      <c r="BH1585">
        <v>10</v>
      </c>
      <c r="BI1585">
        <v>10</v>
      </c>
      <c r="BJ1585" s="1">
        <v>45717</v>
      </c>
      <c r="BK1585" s="1">
        <v>46081</v>
      </c>
      <c r="BL1585" s="1">
        <v>45750</v>
      </c>
      <c r="BM1585" s="1">
        <v>46081</v>
      </c>
      <c r="BN1585">
        <v>35</v>
      </c>
      <c r="BO1585">
        <v>0</v>
      </c>
      <c r="BP1585">
        <v>7</v>
      </c>
      <c r="BQ1585">
        <v>7</v>
      </c>
      <c r="BR1585">
        <v>7</v>
      </c>
      <c r="BS1585">
        <v>7</v>
      </c>
      <c r="BT1585">
        <v>7</v>
      </c>
      <c r="BU1585">
        <v>0</v>
      </c>
      <c r="BV1585" t="str">
        <f t="shared" si="33"/>
        <v>8:00 AM</v>
      </c>
      <c r="BW1585" t="str">
        <f>"4:00 PM"</f>
        <v>4:00 PM</v>
      </c>
      <c r="BX1585" t="s">
        <v>240</v>
      </c>
      <c r="BY1585">
        <v>0</v>
      </c>
      <c r="BZ1585">
        <v>12</v>
      </c>
      <c r="CA1585" t="s">
        <v>115</v>
      </c>
      <c r="CC1585" s="2" t="s">
        <v>3179</v>
      </c>
      <c r="CD1585" t="s">
        <v>2096</v>
      </c>
      <c r="CE1585" t="s">
        <v>11086</v>
      </c>
      <c r="CF1585" t="s">
        <v>272</v>
      </c>
      <c r="CG1585" t="s">
        <v>120</v>
      </c>
      <c r="CH1585" s="3">
        <v>96952</v>
      </c>
      <c r="CI1585" s="4">
        <v>8.2899999999999991</v>
      </c>
      <c r="CJ1585" s="4">
        <v>8.2899999999999991</v>
      </c>
      <c r="CK1585" s="4">
        <v>12.44</v>
      </c>
      <c r="CL1585" s="4">
        <v>12.44</v>
      </c>
      <c r="CM1585" t="s">
        <v>136</v>
      </c>
      <c r="CN1585" t="s">
        <v>3180</v>
      </c>
      <c r="CO1585" t="s">
        <v>137</v>
      </c>
      <c r="CQ1585" t="s">
        <v>115</v>
      </c>
      <c r="CR1585" t="s">
        <v>138</v>
      </c>
      <c r="CS1585" t="s">
        <v>139</v>
      </c>
      <c r="CT1585" t="s">
        <v>138</v>
      </c>
      <c r="CU1585" t="s">
        <v>139</v>
      </c>
      <c r="CV1585" t="s">
        <v>138</v>
      </c>
      <c r="CW1585" t="s">
        <v>139</v>
      </c>
      <c r="CX1585" t="s">
        <v>11087</v>
      </c>
      <c r="CY1585" s="10">
        <v>16702351980</v>
      </c>
      <c r="CZ1585" t="s">
        <v>3307</v>
      </c>
      <c r="DA1585" t="s">
        <v>139</v>
      </c>
      <c r="DB1585" t="s">
        <v>138</v>
      </c>
      <c r="DC1585" t="s">
        <v>138</v>
      </c>
    </row>
    <row r="1586" spans="1:112" ht="14.45" customHeight="1" x14ac:dyDescent="0.25">
      <c r="A1586" t="s">
        <v>11089</v>
      </c>
      <c r="B1586" t="s">
        <v>248</v>
      </c>
      <c r="C1586" s="1">
        <v>45700</v>
      </c>
      <c r="D1586" s="1">
        <v>45750</v>
      </c>
      <c r="E1586" t="s">
        <v>114</v>
      </c>
      <c r="G1586" t="s">
        <v>115</v>
      </c>
      <c r="H1586" t="s">
        <v>115</v>
      </c>
      <c r="I1586" t="s">
        <v>115</v>
      </c>
      <c r="J1586" t="s">
        <v>11090</v>
      </c>
      <c r="K1586" t="s">
        <v>11091</v>
      </c>
      <c r="L1586" t="s">
        <v>11092</v>
      </c>
      <c r="M1586" t="s">
        <v>11093</v>
      </c>
      <c r="N1586" t="s">
        <v>750</v>
      </c>
      <c r="O1586" t="s">
        <v>120</v>
      </c>
      <c r="P1586" s="3">
        <v>96950</v>
      </c>
      <c r="Q1586" t="s">
        <v>121</v>
      </c>
      <c r="S1586" s="10">
        <v>16702330086</v>
      </c>
      <c r="U1586" t="s">
        <v>11094</v>
      </c>
      <c r="V1586">
        <v>722410</v>
      </c>
      <c r="W1586" t="s">
        <v>123</v>
      </c>
      <c r="Y1586" t="s">
        <v>11095</v>
      </c>
      <c r="Z1586" t="s">
        <v>11096</v>
      </c>
      <c r="AB1586" t="s">
        <v>126</v>
      </c>
      <c r="AC1586" t="s">
        <v>11092</v>
      </c>
      <c r="AD1586" t="s">
        <v>11093</v>
      </c>
      <c r="AE1586" t="s">
        <v>750</v>
      </c>
      <c r="AF1586" t="s">
        <v>120</v>
      </c>
      <c r="AG1586" s="3">
        <v>96950</v>
      </c>
      <c r="AH1586" t="s">
        <v>121</v>
      </c>
      <c r="AJ1586" s="10">
        <v>16702870086</v>
      </c>
      <c r="AL1586" t="s">
        <v>11097</v>
      </c>
      <c r="AM1586" t="s">
        <v>400</v>
      </c>
      <c r="AN1586" t="s">
        <v>3799</v>
      </c>
      <c r="AO1586" t="s">
        <v>3800</v>
      </c>
      <c r="AQ1586" t="s">
        <v>11098</v>
      </c>
      <c r="AR1586" t="s">
        <v>11099</v>
      </c>
      <c r="AS1586" t="s">
        <v>4585</v>
      </c>
      <c r="AT1586" t="s">
        <v>120</v>
      </c>
      <c r="AU1586" s="3">
        <v>96950</v>
      </c>
      <c r="AV1586" t="s">
        <v>121</v>
      </c>
      <c r="AX1586">
        <v>16702857505</v>
      </c>
      <c r="AZ1586" t="s">
        <v>3803</v>
      </c>
      <c r="BA1586" t="s">
        <v>3804</v>
      </c>
      <c r="BD1586" t="str">
        <f>"11-1021.00"</f>
        <v>11-1021.00</v>
      </c>
      <c r="BE1586" t="s">
        <v>446</v>
      </c>
      <c r="BF1586" t="s">
        <v>11100</v>
      </c>
      <c r="BG1586" t="s">
        <v>235</v>
      </c>
      <c r="BH1586">
        <v>1</v>
      </c>
      <c r="BI1586">
        <v>1</v>
      </c>
      <c r="BJ1586" s="1">
        <v>45748</v>
      </c>
      <c r="BK1586" s="1">
        <v>46112</v>
      </c>
      <c r="BL1586" s="1">
        <v>45750</v>
      </c>
      <c r="BM1586" s="1">
        <v>46112</v>
      </c>
      <c r="BN1586">
        <v>40</v>
      </c>
      <c r="BO1586">
        <v>0</v>
      </c>
      <c r="BP1586">
        <v>6</v>
      </c>
      <c r="BQ1586">
        <v>6</v>
      </c>
      <c r="BR1586">
        <v>6</v>
      </c>
      <c r="BS1586">
        <v>6</v>
      </c>
      <c r="BT1586">
        <v>8</v>
      </c>
      <c r="BU1586">
        <v>8</v>
      </c>
      <c r="BV1586" t="str">
        <f>"7:00 PM"</f>
        <v>7:00 PM</v>
      </c>
      <c r="BW1586" t="str">
        <f>"3:00 AM"</f>
        <v>3:00 AM</v>
      </c>
      <c r="BX1586" t="s">
        <v>133</v>
      </c>
      <c r="BY1586">
        <v>0</v>
      </c>
      <c r="BZ1586">
        <v>12</v>
      </c>
      <c r="CA1586" t="s">
        <v>138</v>
      </c>
      <c r="CB1586">
        <v>2</v>
      </c>
      <c r="CC1586" s="2" t="s">
        <v>11101</v>
      </c>
      <c r="CD1586" t="s">
        <v>11092</v>
      </c>
      <c r="CE1586" t="s">
        <v>11093</v>
      </c>
      <c r="CF1586" t="s">
        <v>750</v>
      </c>
      <c r="CG1586" t="s">
        <v>120</v>
      </c>
      <c r="CH1586" s="3">
        <v>96950</v>
      </c>
      <c r="CI1586" s="4">
        <v>22.09</v>
      </c>
      <c r="CJ1586" s="4">
        <v>22.09</v>
      </c>
      <c r="CK1586" s="4">
        <v>33.14</v>
      </c>
      <c r="CL1586" s="4">
        <v>33.14</v>
      </c>
      <c r="CM1586" t="s">
        <v>136</v>
      </c>
      <c r="CN1586" t="s">
        <v>3810</v>
      </c>
      <c r="CO1586" t="s">
        <v>137</v>
      </c>
      <c r="CQ1586" t="s">
        <v>138</v>
      </c>
      <c r="CR1586" t="s">
        <v>138</v>
      </c>
      <c r="CS1586" t="s">
        <v>139</v>
      </c>
      <c r="CT1586" t="s">
        <v>138</v>
      </c>
      <c r="CU1586" t="s">
        <v>139</v>
      </c>
      <c r="CV1586" t="s">
        <v>138</v>
      </c>
      <c r="CW1586" t="s">
        <v>139</v>
      </c>
      <c r="CX1586" t="s">
        <v>11102</v>
      </c>
      <c r="CY1586" s="10" t="s">
        <v>139</v>
      </c>
      <c r="CZ1586" t="s">
        <v>11097</v>
      </c>
      <c r="DA1586" t="s">
        <v>3812</v>
      </c>
      <c r="DB1586" t="s">
        <v>138</v>
      </c>
      <c r="DC1586" t="s">
        <v>115</v>
      </c>
    </row>
    <row r="1587" spans="1:112" ht="14.45" customHeight="1" x14ac:dyDescent="0.25">
      <c r="A1587" t="s">
        <v>11104</v>
      </c>
      <c r="B1587" t="s">
        <v>158</v>
      </c>
      <c r="C1587" s="1">
        <v>45691</v>
      </c>
      <c r="D1587" s="1">
        <v>45750</v>
      </c>
      <c r="E1587" t="s">
        <v>210</v>
      </c>
      <c r="F1587" s="1">
        <v>45868</v>
      </c>
      <c r="G1587" t="s">
        <v>115</v>
      </c>
      <c r="H1587" t="s">
        <v>115</v>
      </c>
      <c r="I1587" t="s">
        <v>115</v>
      </c>
      <c r="J1587" t="s">
        <v>867</v>
      </c>
      <c r="K1587" t="s">
        <v>3842</v>
      </c>
      <c r="L1587" t="s">
        <v>869</v>
      </c>
      <c r="M1587" t="s">
        <v>870</v>
      </c>
      <c r="N1587" t="s">
        <v>128</v>
      </c>
      <c r="O1587" t="s">
        <v>120</v>
      </c>
      <c r="P1587" s="3">
        <v>96950</v>
      </c>
      <c r="Q1587" t="s">
        <v>121</v>
      </c>
      <c r="S1587" s="10">
        <v>16702857365</v>
      </c>
      <c r="U1587" t="s">
        <v>871</v>
      </c>
      <c r="V1587">
        <v>237990</v>
      </c>
      <c r="W1587" t="s">
        <v>123</v>
      </c>
      <c r="Y1587" t="s">
        <v>872</v>
      </c>
      <c r="Z1587" t="s">
        <v>873</v>
      </c>
      <c r="AA1587" t="s">
        <v>874</v>
      </c>
      <c r="AB1587" t="s">
        <v>875</v>
      </c>
      <c r="AC1587" t="s">
        <v>869</v>
      </c>
      <c r="AD1587" t="s">
        <v>870</v>
      </c>
      <c r="AE1587" t="s">
        <v>128</v>
      </c>
      <c r="AF1587" t="s">
        <v>120</v>
      </c>
      <c r="AG1587" s="3">
        <v>96950</v>
      </c>
      <c r="AH1587" t="s">
        <v>121</v>
      </c>
      <c r="AJ1587" s="10">
        <v>16702858958</v>
      </c>
      <c r="AL1587" t="s">
        <v>876</v>
      </c>
      <c r="BD1587" t="str">
        <f>"49-9071.00"</f>
        <v>49-9071.00</v>
      </c>
      <c r="BE1587" t="s">
        <v>169</v>
      </c>
      <c r="BF1587" t="s">
        <v>3843</v>
      </c>
      <c r="BG1587" t="s">
        <v>1469</v>
      </c>
      <c r="BH1587">
        <v>10</v>
      </c>
      <c r="BJ1587" s="1">
        <v>45870</v>
      </c>
      <c r="BK1587" s="1">
        <v>46234</v>
      </c>
      <c r="BN1587">
        <v>35</v>
      </c>
      <c r="BO1587">
        <v>0</v>
      </c>
      <c r="BP1587">
        <v>7</v>
      </c>
      <c r="BQ1587">
        <v>7</v>
      </c>
      <c r="BR1587">
        <v>7</v>
      </c>
      <c r="BS1587">
        <v>7</v>
      </c>
      <c r="BT1587">
        <v>7</v>
      </c>
      <c r="BU1587">
        <v>0</v>
      </c>
      <c r="BV1587" t="str">
        <f>"9:00 AM"</f>
        <v>9:00 AM</v>
      </c>
      <c r="BW1587" t="str">
        <f>"5:00 PM"</f>
        <v>5:00 PM</v>
      </c>
      <c r="BX1587" t="s">
        <v>133</v>
      </c>
      <c r="BY1587">
        <v>0</v>
      </c>
      <c r="BZ1587">
        <v>24</v>
      </c>
      <c r="CA1587" t="s">
        <v>115</v>
      </c>
      <c r="CC1587" s="2" t="s">
        <v>3844</v>
      </c>
      <c r="CD1587" t="s">
        <v>869</v>
      </c>
      <c r="CE1587" t="s">
        <v>870</v>
      </c>
      <c r="CF1587" t="s">
        <v>128</v>
      </c>
      <c r="CG1587" t="s">
        <v>120</v>
      </c>
      <c r="CH1587" s="3">
        <v>96950</v>
      </c>
      <c r="CI1587" s="4">
        <v>9.75</v>
      </c>
      <c r="CJ1587" s="4">
        <v>9.75</v>
      </c>
      <c r="CK1587" s="4">
        <v>14.63</v>
      </c>
      <c r="CL1587" s="4">
        <v>14.63</v>
      </c>
      <c r="CM1587" t="s">
        <v>136</v>
      </c>
      <c r="CN1587" t="s">
        <v>331</v>
      </c>
      <c r="CO1587" t="s">
        <v>137</v>
      </c>
      <c r="CQ1587" t="s">
        <v>115</v>
      </c>
      <c r="CR1587" t="s">
        <v>138</v>
      </c>
      <c r="CS1587" t="s">
        <v>138</v>
      </c>
      <c r="CT1587" t="s">
        <v>138</v>
      </c>
      <c r="CU1587" t="s">
        <v>139</v>
      </c>
      <c r="CV1587" t="s">
        <v>138</v>
      </c>
      <c r="CW1587" t="s">
        <v>138</v>
      </c>
      <c r="CX1587" s="2" t="s">
        <v>11105</v>
      </c>
      <c r="CY1587" s="10">
        <v>16702857365</v>
      </c>
      <c r="CZ1587" t="s">
        <v>876</v>
      </c>
      <c r="DA1587" t="s">
        <v>331</v>
      </c>
      <c r="DB1587" t="s">
        <v>138</v>
      </c>
      <c r="DC1587" t="s">
        <v>115</v>
      </c>
    </row>
    <row r="1588" spans="1:112" ht="14.45" customHeight="1" x14ac:dyDescent="0.25">
      <c r="A1588" t="s">
        <v>11448</v>
      </c>
      <c r="B1588" t="s">
        <v>158</v>
      </c>
      <c r="C1588" s="1">
        <v>45701</v>
      </c>
      <c r="D1588" s="1">
        <v>45750</v>
      </c>
      <c r="E1588" t="s">
        <v>114</v>
      </c>
      <c r="G1588" t="s">
        <v>115</v>
      </c>
      <c r="H1588" t="s">
        <v>115</v>
      </c>
      <c r="I1588" t="s">
        <v>115</v>
      </c>
      <c r="J1588" t="s">
        <v>1718</v>
      </c>
      <c r="L1588" t="s">
        <v>1720</v>
      </c>
      <c r="N1588" t="s">
        <v>128</v>
      </c>
      <c r="O1588" t="s">
        <v>120</v>
      </c>
      <c r="P1588" s="3">
        <v>96950</v>
      </c>
      <c r="Q1588" t="s">
        <v>121</v>
      </c>
      <c r="S1588" s="10">
        <v>16702335776</v>
      </c>
      <c r="U1588" t="s">
        <v>1721</v>
      </c>
      <c r="V1588">
        <v>561320</v>
      </c>
      <c r="W1588" t="s">
        <v>123</v>
      </c>
      <c r="Y1588" t="s">
        <v>1722</v>
      </c>
      <c r="Z1588" t="s">
        <v>1723</v>
      </c>
      <c r="AA1588" t="s">
        <v>888</v>
      </c>
      <c r="AB1588" t="s">
        <v>705</v>
      </c>
      <c r="AC1588" t="s">
        <v>1720</v>
      </c>
      <c r="AE1588" t="s">
        <v>128</v>
      </c>
      <c r="AF1588" t="s">
        <v>120</v>
      </c>
      <c r="AG1588" s="3">
        <v>96950</v>
      </c>
      <c r="AH1588" t="s">
        <v>121</v>
      </c>
      <c r="AJ1588" s="10">
        <v>16702335776</v>
      </c>
      <c r="AL1588" t="s">
        <v>1727</v>
      </c>
      <c r="BD1588" t="str">
        <f>"35-2014.00"</f>
        <v>35-2014.00</v>
      </c>
      <c r="BE1588" t="s">
        <v>221</v>
      </c>
      <c r="BF1588" t="s">
        <v>11449</v>
      </c>
      <c r="BG1588" t="s">
        <v>223</v>
      </c>
      <c r="BH1588">
        <v>5</v>
      </c>
      <c r="BJ1588" s="1">
        <v>45762</v>
      </c>
      <c r="BK1588" s="1">
        <v>46126</v>
      </c>
      <c r="BN1588">
        <v>35</v>
      </c>
      <c r="BO1588">
        <v>0</v>
      </c>
      <c r="BP1588">
        <v>7</v>
      </c>
      <c r="BQ1588">
        <v>7</v>
      </c>
      <c r="BR1588">
        <v>7</v>
      </c>
      <c r="BS1588">
        <v>7</v>
      </c>
      <c r="BT1588">
        <v>7</v>
      </c>
      <c r="BU1588">
        <v>0</v>
      </c>
      <c r="BV1588" t="str">
        <f>"9:00 AM"</f>
        <v>9:00 AM</v>
      </c>
      <c r="BW1588" t="str">
        <f>"5:00 PM"</f>
        <v>5:00 PM</v>
      </c>
      <c r="BX1588" t="s">
        <v>240</v>
      </c>
      <c r="BY1588">
        <v>0</v>
      </c>
      <c r="BZ1588">
        <v>12</v>
      </c>
      <c r="CA1588" t="s">
        <v>115</v>
      </c>
      <c r="CC1588" t="s">
        <v>224</v>
      </c>
      <c r="CD1588" t="s">
        <v>1448</v>
      </c>
      <c r="CF1588" t="s">
        <v>128</v>
      </c>
      <c r="CG1588" t="s">
        <v>120</v>
      </c>
      <c r="CH1588" s="3">
        <v>96950</v>
      </c>
      <c r="CI1588" s="4">
        <v>8.83</v>
      </c>
      <c r="CJ1588" s="4">
        <v>8.83</v>
      </c>
      <c r="CK1588" s="4">
        <v>13.25</v>
      </c>
      <c r="CL1588" s="4">
        <v>13.25</v>
      </c>
      <c r="CM1588" t="s">
        <v>136</v>
      </c>
      <c r="CN1588" t="s">
        <v>331</v>
      </c>
      <c r="CO1588" t="s">
        <v>137</v>
      </c>
      <c r="CQ1588" t="s">
        <v>115</v>
      </c>
      <c r="CR1588" t="s">
        <v>138</v>
      </c>
      <c r="CS1588" t="s">
        <v>139</v>
      </c>
      <c r="CT1588" t="s">
        <v>138</v>
      </c>
      <c r="CU1588" t="s">
        <v>139</v>
      </c>
      <c r="CV1588" t="s">
        <v>138</v>
      </c>
      <c r="CW1588" t="s">
        <v>139</v>
      </c>
      <c r="CX1588" t="s">
        <v>331</v>
      </c>
      <c r="CY1588" s="10">
        <v>16702335776</v>
      </c>
      <c r="CZ1588" t="s">
        <v>1727</v>
      </c>
      <c r="DA1588" t="s">
        <v>331</v>
      </c>
      <c r="DB1588" t="s">
        <v>138</v>
      </c>
      <c r="DC1588" t="s">
        <v>115</v>
      </c>
    </row>
    <row r="1589" spans="1:112" ht="14.45" customHeight="1" x14ac:dyDescent="0.25">
      <c r="A1589" t="s">
        <v>11450</v>
      </c>
      <c r="B1589" t="s">
        <v>248</v>
      </c>
      <c r="C1589" s="1">
        <v>45694</v>
      </c>
      <c r="D1589" s="1">
        <v>45750</v>
      </c>
      <c r="E1589" t="s">
        <v>114</v>
      </c>
      <c r="G1589" t="s">
        <v>115</v>
      </c>
      <c r="H1589" t="s">
        <v>115</v>
      </c>
      <c r="I1589" t="s">
        <v>115</v>
      </c>
      <c r="J1589" t="s">
        <v>9107</v>
      </c>
      <c r="L1589" t="s">
        <v>4545</v>
      </c>
      <c r="N1589" t="s">
        <v>128</v>
      </c>
      <c r="O1589" t="s">
        <v>120</v>
      </c>
      <c r="P1589" s="3">
        <v>96950</v>
      </c>
      <c r="Q1589" t="s">
        <v>121</v>
      </c>
      <c r="S1589" s="10">
        <v>16707891106</v>
      </c>
      <c r="U1589" t="s">
        <v>4546</v>
      </c>
      <c r="V1589">
        <v>561320</v>
      </c>
      <c r="W1589" t="s">
        <v>123</v>
      </c>
      <c r="Y1589" t="s">
        <v>1692</v>
      </c>
      <c r="Z1589" t="s">
        <v>1691</v>
      </c>
      <c r="AA1589" t="s">
        <v>1693</v>
      </c>
      <c r="AB1589" t="s">
        <v>126</v>
      </c>
      <c r="AC1589" t="s">
        <v>4545</v>
      </c>
      <c r="AE1589" t="s">
        <v>128</v>
      </c>
      <c r="AF1589" t="s">
        <v>120</v>
      </c>
      <c r="AG1589" s="3">
        <v>96950</v>
      </c>
      <c r="AH1589" t="s">
        <v>121</v>
      </c>
      <c r="AJ1589" s="10">
        <v>16707891106</v>
      </c>
      <c r="AL1589" t="s">
        <v>4547</v>
      </c>
      <c r="BD1589" t="str">
        <f>"49-9071.00"</f>
        <v>49-9071.00</v>
      </c>
      <c r="BE1589" t="s">
        <v>169</v>
      </c>
      <c r="BF1589" t="s">
        <v>11054</v>
      </c>
      <c r="BG1589" t="s">
        <v>2437</v>
      </c>
      <c r="BH1589">
        <v>10</v>
      </c>
      <c r="BI1589">
        <v>10</v>
      </c>
      <c r="BJ1589" s="1">
        <v>45778</v>
      </c>
      <c r="BK1589" s="1">
        <v>46142</v>
      </c>
      <c r="BL1589" s="1">
        <v>45778</v>
      </c>
      <c r="BM1589" s="1">
        <v>46142</v>
      </c>
      <c r="BN1589">
        <v>35</v>
      </c>
      <c r="BO1589">
        <v>0</v>
      </c>
      <c r="BP1589">
        <v>7</v>
      </c>
      <c r="BQ1589">
        <v>7</v>
      </c>
      <c r="BR1589">
        <v>7</v>
      </c>
      <c r="BS1589">
        <v>7</v>
      </c>
      <c r="BT1589">
        <v>7</v>
      </c>
      <c r="BU1589">
        <v>0</v>
      </c>
      <c r="BV1589" t="str">
        <f>"8:00 AM"</f>
        <v>8:00 AM</v>
      </c>
      <c r="BW1589" t="str">
        <f>"4:00 PM"</f>
        <v>4:00 PM</v>
      </c>
      <c r="BX1589" t="s">
        <v>133</v>
      </c>
      <c r="BY1589">
        <v>0</v>
      </c>
      <c r="BZ1589">
        <v>12</v>
      </c>
      <c r="CA1589" t="s">
        <v>115</v>
      </c>
      <c r="CC1589" s="2" t="s">
        <v>11055</v>
      </c>
      <c r="CD1589" t="s">
        <v>4545</v>
      </c>
      <c r="CF1589" t="s">
        <v>128</v>
      </c>
      <c r="CG1589" t="s">
        <v>120</v>
      </c>
      <c r="CH1589" s="3">
        <v>96950</v>
      </c>
      <c r="CI1589" s="4">
        <v>9.75</v>
      </c>
      <c r="CJ1589" s="4">
        <v>9.75</v>
      </c>
      <c r="CK1589" s="4">
        <v>14.63</v>
      </c>
      <c r="CL1589" s="4">
        <v>14.63</v>
      </c>
      <c r="CM1589" t="s">
        <v>136</v>
      </c>
      <c r="CO1589" t="s">
        <v>137</v>
      </c>
      <c r="CQ1589" t="s">
        <v>115</v>
      </c>
      <c r="CR1589" t="s">
        <v>138</v>
      </c>
      <c r="CS1589" t="s">
        <v>139</v>
      </c>
      <c r="CT1589" t="s">
        <v>138</v>
      </c>
      <c r="CU1589" t="s">
        <v>139</v>
      </c>
      <c r="CV1589" t="s">
        <v>138</v>
      </c>
      <c r="CW1589" t="s">
        <v>139</v>
      </c>
      <c r="CX1589" t="s">
        <v>11204</v>
      </c>
      <c r="CY1589" s="10">
        <v>16707852508</v>
      </c>
      <c r="CZ1589" t="s">
        <v>4552</v>
      </c>
      <c r="DA1589" t="s">
        <v>572</v>
      </c>
      <c r="DB1589" t="s">
        <v>138</v>
      </c>
      <c r="DC1589" t="s">
        <v>115</v>
      </c>
    </row>
    <row r="1590" spans="1:112" ht="14.45" customHeight="1" x14ac:dyDescent="0.25">
      <c r="A1590" t="s">
        <v>12559</v>
      </c>
      <c r="B1590" t="s">
        <v>158</v>
      </c>
      <c r="C1590" s="1">
        <v>45695</v>
      </c>
      <c r="D1590" s="1">
        <v>45750</v>
      </c>
      <c r="E1590" t="s">
        <v>210</v>
      </c>
      <c r="F1590" s="1">
        <v>45776</v>
      </c>
      <c r="G1590" t="s">
        <v>115</v>
      </c>
      <c r="H1590" t="s">
        <v>115</v>
      </c>
      <c r="I1590" t="s">
        <v>115</v>
      </c>
      <c r="J1590" t="s">
        <v>12560</v>
      </c>
      <c r="K1590" t="s">
        <v>12561</v>
      </c>
      <c r="L1590" t="s">
        <v>12562</v>
      </c>
      <c r="N1590" t="s">
        <v>119</v>
      </c>
      <c r="O1590" t="s">
        <v>120</v>
      </c>
      <c r="P1590" s="3">
        <v>96950</v>
      </c>
      <c r="Q1590" t="s">
        <v>121</v>
      </c>
      <c r="S1590" s="10">
        <v>16707894871</v>
      </c>
      <c r="U1590" t="s">
        <v>12563</v>
      </c>
      <c r="V1590">
        <v>23822</v>
      </c>
      <c r="W1590" t="s">
        <v>123</v>
      </c>
      <c r="Y1590" t="s">
        <v>12564</v>
      </c>
      <c r="Z1590" t="s">
        <v>12565</v>
      </c>
      <c r="AA1590" t="s">
        <v>12566</v>
      </c>
      <c r="AB1590" t="s">
        <v>295</v>
      </c>
      <c r="AC1590" t="s">
        <v>12562</v>
      </c>
      <c r="AD1590" t="s">
        <v>139</v>
      </c>
      <c r="AE1590" t="s">
        <v>119</v>
      </c>
      <c r="AF1590" t="s">
        <v>120</v>
      </c>
      <c r="AG1590" s="3">
        <v>96950</v>
      </c>
      <c r="AH1590" t="s">
        <v>121</v>
      </c>
      <c r="AJ1590" s="10">
        <v>16707894871</v>
      </c>
      <c r="AL1590" t="s">
        <v>12567</v>
      </c>
      <c r="BD1590" t="str">
        <f>"49-9021.00"</f>
        <v>49-9021.00</v>
      </c>
      <c r="BE1590" t="s">
        <v>203</v>
      </c>
      <c r="BF1590" t="s">
        <v>12568</v>
      </c>
      <c r="BG1590" t="s">
        <v>5606</v>
      </c>
      <c r="BH1590">
        <v>2</v>
      </c>
      <c r="BJ1590" s="1">
        <v>45768</v>
      </c>
      <c r="BK1590" s="1">
        <v>46132</v>
      </c>
      <c r="BN1590">
        <v>35</v>
      </c>
      <c r="BO1590">
        <v>0</v>
      </c>
      <c r="BP1590">
        <v>7</v>
      </c>
      <c r="BQ1590">
        <v>7</v>
      </c>
      <c r="BR1590">
        <v>7</v>
      </c>
      <c r="BS1590">
        <v>7</v>
      </c>
      <c r="BT1590">
        <v>7</v>
      </c>
      <c r="BU1590">
        <v>0</v>
      </c>
      <c r="BV1590" t="str">
        <f>"8:00 AM"</f>
        <v>8:00 AM</v>
      </c>
      <c r="BW1590" t="str">
        <f>"3:00 PM"</f>
        <v>3:00 PM</v>
      </c>
      <c r="BX1590" t="s">
        <v>133</v>
      </c>
      <c r="BY1590">
        <v>0</v>
      </c>
      <c r="BZ1590">
        <v>24</v>
      </c>
      <c r="CA1590" t="s">
        <v>115</v>
      </c>
      <c r="CC1590" t="s">
        <v>12569</v>
      </c>
      <c r="CD1590" t="s">
        <v>12562</v>
      </c>
      <c r="CE1590" t="s">
        <v>12562</v>
      </c>
      <c r="CF1590" t="s">
        <v>119</v>
      </c>
      <c r="CG1590" t="s">
        <v>120</v>
      </c>
      <c r="CH1590" s="3">
        <v>96950</v>
      </c>
      <c r="CI1590" s="4">
        <v>10.74</v>
      </c>
      <c r="CJ1590" s="4">
        <v>10.74</v>
      </c>
      <c r="CK1590" s="4">
        <v>16.11</v>
      </c>
      <c r="CL1590" s="4">
        <v>16.11</v>
      </c>
      <c r="CM1590" t="s">
        <v>136</v>
      </c>
      <c r="CO1590" t="s">
        <v>137</v>
      </c>
      <c r="CQ1590" t="s">
        <v>115</v>
      </c>
      <c r="CR1590" t="s">
        <v>138</v>
      </c>
      <c r="CS1590" t="s">
        <v>138</v>
      </c>
      <c r="CT1590" t="s">
        <v>138</v>
      </c>
      <c r="CU1590" t="s">
        <v>139</v>
      </c>
      <c r="CV1590" t="s">
        <v>138</v>
      </c>
      <c r="CW1590" t="s">
        <v>139</v>
      </c>
      <c r="CX1590" t="s">
        <v>12570</v>
      </c>
      <c r="CY1590" s="10">
        <v>16702854122</v>
      </c>
      <c r="CZ1590" t="s">
        <v>12567</v>
      </c>
      <c r="DA1590" t="s">
        <v>139</v>
      </c>
      <c r="DB1590" t="s">
        <v>138</v>
      </c>
      <c r="DC1590" t="s">
        <v>115</v>
      </c>
    </row>
    <row r="1591" spans="1:112" ht="14.45" customHeight="1" x14ac:dyDescent="0.25">
      <c r="A1591" t="s">
        <v>13020</v>
      </c>
      <c r="B1591" t="s">
        <v>248</v>
      </c>
      <c r="C1591" s="1">
        <v>45695</v>
      </c>
      <c r="D1591" s="1">
        <v>45750</v>
      </c>
      <c r="E1591" t="s">
        <v>114</v>
      </c>
      <c r="G1591" t="s">
        <v>115</v>
      </c>
      <c r="H1591" t="s">
        <v>115</v>
      </c>
      <c r="I1591" t="s">
        <v>115</v>
      </c>
      <c r="J1591" t="s">
        <v>4215</v>
      </c>
      <c r="L1591" t="s">
        <v>2737</v>
      </c>
      <c r="N1591" t="s">
        <v>119</v>
      </c>
      <c r="O1591" t="s">
        <v>120</v>
      </c>
      <c r="P1591" s="3">
        <v>96950</v>
      </c>
      <c r="Q1591" t="s">
        <v>121</v>
      </c>
      <c r="S1591" s="10">
        <v>16702358778</v>
      </c>
      <c r="U1591" t="s">
        <v>4216</v>
      </c>
      <c r="V1591">
        <v>531110</v>
      </c>
      <c r="W1591" t="s">
        <v>123</v>
      </c>
      <c r="Y1591" t="s">
        <v>1381</v>
      </c>
      <c r="Z1591" t="s">
        <v>1382</v>
      </c>
      <c r="AA1591" t="s">
        <v>1383</v>
      </c>
      <c r="AB1591" t="s">
        <v>235</v>
      </c>
      <c r="AC1591" t="s">
        <v>2737</v>
      </c>
      <c r="AE1591" t="s">
        <v>119</v>
      </c>
      <c r="AF1591" t="s">
        <v>120</v>
      </c>
      <c r="AG1591" s="3">
        <v>96950</v>
      </c>
      <c r="AH1591" t="s">
        <v>121</v>
      </c>
      <c r="AJ1591" s="10">
        <v>16702358778</v>
      </c>
      <c r="AL1591" t="s">
        <v>1384</v>
      </c>
      <c r="BD1591" t="str">
        <f>"37-2011.00"</f>
        <v>37-2011.00</v>
      </c>
      <c r="BE1591" t="s">
        <v>1133</v>
      </c>
      <c r="BF1591" t="s">
        <v>4217</v>
      </c>
      <c r="BG1591" t="s">
        <v>4218</v>
      </c>
      <c r="BH1591">
        <v>1</v>
      </c>
      <c r="BI1591">
        <v>1</v>
      </c>
      <c r="BJ1591" s="1">
        <v>45809</v>
      </c>
      <c r="BK1591" s="1">
        <v>46173</v>
      </c>
      <c r="BL1591" s="1">
        <v>45809</v>
      </c>
      <c r="BM1591" s="1">
        <v>46173</v>
      </c>
      <c r="BN1591">
        <v>40</v>
      </c>
      <c r="BO1591">
        <v>0</v>
      </c>
      <c r="BP1591">
        <v>8</v>
      </c>
      <c r="BQ1591">
        <v>8</v>
      </c>
      <c r="BR1591">
        <v>8</v>
      </c>
      <c r="BS1591">
        <v>8</v>
      </c>
      <c r="BT1591">
        <v>8</v>
      </c>
      <c r="BU1591">
        <v>0</v>
      </c>
      <c r="BV1591" t="str">
        <f>"8:00 AM"</f>
        <v>8:00 AM</v>
      </c>
      <c r="BW1591" t="str">
        <f>"5:00 PM"</f>
        <v>5:00 PM</v>
      </c>
      <c r="BX1591" t="s">
        <v>240</v>
      </c>
      <c r="BY1591">
        <v>0</v>
      </c>
      <c r="BZ1591">
        <v>6</v>
      </c>
      <c r="CA1591" t="s">
        <v>115</v>
      </c>
      <c r="CC1591" t="s">
        <v>4219</v>
      </c>
      <c r="CD1591" t="s">
        <v>2737</v>
      </c>
      <c r="CF1591" t="s">
        <v>119</v>
      </c>
      <c r="CG1591" t="s">
        <v>120</v>
      </c>
      <c r="CH1591" s="3">
        <v>96950</v>
      </c>
      <c r="CI1591" s="4">
        <v>8.2899999999999991</v>
      </c>
      <c r="CJ1591" s="4">
        <v>9</v>
      </c>
      <c r="CK1591" s="4">
        <v>12.44</v>
      </c>
      <c r="CL1591" s="4">
        <v>13.5</v>
      </c>
      <c r="CM1591" t="s">
        <v>136</v>
      </c>
      <c r="CN1591" t="s">
        <v>139</v>
      </c>
      <c r="CO1591" t="s">
        <v>137</v>
      </c>
      <c r="CQ1591" t="s">
        <v>115</v>
      </c>
      <c r="CR1591" t="s">
        <v>138</v>
      </c>
      <c r="CS1591" t="s">
        <v>138</v>
      </c>
      <c r="CT1591" t="s">
        <v>138</v>
      </c>
      <c r="CU1591" t="s">
        <v>139</v>
      </c>
      <c r="CV1591" t="s">
        <v>138</v>
      </c>
      <c r="CW1591" t="s">
        <v>138</v>
      </c>
      <c r="CX1591" t="s">
        <v>1389</v>
      </c>
      <c r="CY1591" s="10">
        <v>16702358778</v>
      </c>
      <c r="CZ1591" t="s">
        <v>1384</v>
      </c>
      <c r="DA1591" t="s">
        <v>139</v>
      </c>
      <c r="DB1591" t="s">
        <v>138</v>
      </c>
      <c r="DC1591" t="s">
        <v>115</v>
      </c>
    </row>
    <row r="1592" spans="1:112" ht="14.45" customHeight="1" x14ac:dyDescent="0.25">
      <c r="A1592" t="s">
        <v>13212</v>
      </c>
      <c r="B1592" t="s">
        <v>248</v>
      </c>
      <c r="C1592" s="1">
        <v>45694</v>
      </c>
      <c r="D1592" s="1">
        <v>45750</v>
      </c>
      <c r="E1592" t="s">
        <v>114</v>
      </c>
      <c r="G1592" t="s">
        <v>115</v>
      </c>
      <c r="H1592" t="s">
        <v>115</v>
      </c>
      <c r="I1592" t="s">
        <v>115</v>
      </c>
      <c r="J1592" t="s">
        <v>9278</v>
      </c>
      <c r="K1592" t="s">
        <v>9279</v>
      </c>
      <c r="L1592" t="s">
        <v>9280</v>
      </c>
      <c r="M1592" t="s">
        <v>9281</v>
      </c>
      <c r="N1592" t="s">
        <v>119</v>
      </c>
      <c r="O1592" t="s">
        <v>120</v>
      </c>
      <c r="P1592" s="3">
        <v>96950</v>
      </c>
      <c r="Q1592" t="s">
        <v>121</v>
      </c>
      <c r="S1592" s="10">
        <v>16702851951</v>
      </c>
      <c r="U1592" t="s">
        <v>9282</v>
      </c>
      <c r="V1592">
        <v>23622</v>
      </c>
      <c r="W1592" t="s">
        <v>123</v>
      </c>
      <c r="Y1592" t="s">
        <v>9283</v>
      </c>
      <c r="Z1592" t="s">
        <v>9284</v>
      </c>
      <c r="AA1592" t="s">
        <v>9285</v>
      </c>
      <c r="AB1592" t="s">
        <v>235</v>
      </c>
      <c r="AC1592" t="s">
        <v>9280</v>
      </c>
      <c r="AD1592" t="s">
        <v>9281</v>
      </c>
      <c r="AE1592" t="s">
        <v>119</v>
      </c>
      <c r="AF1592" t="s">
        <v>120</v>
      </c>
      <c r="AG1592" s="3">
        <v>96950</v>
      </c>
      <c r="AH1592" t="s">
        <v>121</v>
      </c>
      <c r="AJ1592" s="10">
        <v>16702851951</v>
      </c>
      <c r="AL1592" t="s">
        <v>9286</v>
      </c>
      <c r="BD1592" t="str">
        <f>"49-9071.00"</f>
        <v>49-9071.00</v>
      </c>
      <c r="BE1592" t="s">
        <v>169</v>
      </c>
      <c r="BF1592" t="s">
        <v>9287</v>
      </c>
      <c r="BG1592" t="s">
        <v>9288</v>
      </c>
      <c r="BH1592">
        <v>5</v>
      </c>
      <c r="BI1592">
        <v>5</v>
      </c>
      <c r="BJ1592" s="1">
        <v>45809</v>
      </c>
      <c r="BK1592" s="1">
        <v>46173</v>
      </c>
      <c r="BL1592" s="1">
        <v>45809</v>
      </c>
      <c r="BM1592" s="1">
        <v>46173</v>
      </c>
      <c r="BN1592">
        <v>35</v>
      </c>
      <c r="BO1592">
        <v>0</v>
      </c>
      <c r="BP1592">
        <v>7</v>
      </c>
      <c r="BQ1592">
        <v>7</v>
      </c>
      <c r="BR1592">
        <v>7</v>
      </c>
      <c r="BS1592">
        <v>7</v>
      </c>
      <c r="BT1592">
        <v>7</v>
      </c>
      <c r="BU1592">
        <v>0</v>
      </c>
      <c r="BV1592" t="str">
        <f>"8:00 AM"</f>
        <v>8:00 AM</v>
      </c>
      <c r="BW1592" t="str">
        <f>"4:00 PM"</f>
        <v>4:00 PM</v>
      </c>
      <c r="BX1592" t="s">
        <v>133</v>
      </c>
      <c r="BY1592">
        <v>0</v>
      </c>
      <c r="BZ1592">
        <v>24</v>
      </c>
      <c r="CA1592" t="s">
        <v>115</v>
      </c>
      <c r="CC1592" t="s">
        <v>13213</v>
      </c>
      <c r="CD1592" t="s">
        <v>9289</v>
      </c>
      <c r="CE1592" t="s">
        <v>139</v>
      </c>
      <c r="CF1592" t="s">
        <v>119</v>
      </c>
      <c r="CG1592" t="s">
        <v>120</v>
      </c>
      <c r="CH1592" s="3">
        <v>96950</v>
      </c>
      <c r="CI1592" s="4">
        <v>9.75</v>
      </c>
      <c r="CJ1592" s="4">
        <v>10</v>
      </c>
      <c r="CK1592" s="4">
        <v>14.63</v>
      </c>
      <c r="CL1592" s="4">
        <v>15</v>
      </c>
      <c r="CM1592" t="s">
        <v>136</v>
      </c>
      <c r="CN1592" t="s">
        <v>139</v>
      </c>
      <c r="CO1592" t="s">
        <v>137</v>
      </c>
      <c r="CQ1592" t="s">
        <v>115</v>
      </c>
      <c r="CR1592" t="s">
        <v>138</v>
      </c>
      <c r="CS1592" t="s">
        <v>139</v>
      </c>
      <c r="CT1592" t="s">
        <v>138</v>
      </c>
      <c r="CU1592" t="s">
        <v>139</v>
      </c>
      <c r="CV1592" t="s">
        <v>138</v>
      </c>
      <c r="CW1592" t="s">
        <v>139</v>
      </c>
      <c r="CX1592" t="s">
        <v>416</v>
      </c>
      <c r="CY1592" s="10">
        <v>16702851951</v>
      </c>
      <c r="CZ1592" t="s">
        <v>9286</v>
      </c>
      <c r="DA1592" t="s">
        <v>417</v>
      </c>
      <c r="DB1592" t="s">
        <v>138</v>
      </c>
      <c r="DC1592" t="s">
        <v>115</v>
      </c>
      <c r="DD1592" t="s">
        <v>418</v>
      </c>
      <c r="DE1592" t="s">
        <v>419</v>
      </c>
      <c r="DF1592" t="s">
        <v>420</v>
      </c>
      <c r="DG1592" t="s">
        <v>421</v>
      </c>
      <c r="DH1592" t="s">
        <v>422</v>
      </c>
    </row>
    <row r="1593" spans="1:112" ht="14.45" customHeight="1" x14ac:dyDescent="0.25">
      <c r="A1593" t="s">
        <v>1686</v>
      </c>
      <c r="B1593" t="s">
        <v>1155</v>
      </c>
      <c r="C1593" s="1">
        <v>45700</v>
      </c>
      <c r="D1593" s="1">
        <v>45751</v>
      </c>
      <c r="E1593" t="s">
        <v>114</v>
      </c>
      <c r="G1593" t="s">
        <v>115</v>
      </c>
      <c r="H1593" t="s">
        <v>115</v>
      </c>
      <c r="I1593" t="s">
        <v>115</v>
      </c>
      <c r="J1593" t="s">
        <v>1687</v>
      </c>
      <c r="K1593" t="s">
        <v>1687</v>
      </c>
      <c r="L1593" t="s">
        <v>1688</v>
      </c>
      <c r="M1593" t="s">
        <v>1689</v>
      </c>
      <c r="N1593" t="s">
        <v>128</v>
      </c>
      <c r="O1593" t="s">
        <v>120</v>
      </c>
      <c r="P1593" s="3">
        <v>96950</v>
      </c>
      <c r="Q1593" t="s">
        <v>121</v>
      </c>
      <c r="R1593" t="s">
        <v>1661</v>
      </c>
      <c r="S1593" s="10">
        <v>16707891106</v>
      </c>
      <c r="U1593" t="s">
        <v>1690</v>
      </c>
      <c r="V1593">
        <v>236116</v>
      </c>
      <c r="W1593" t="s">
        <v>532</v>
      </c>
      <c r="X1593" t="s">
        <v>138</v>
      </c>
      <c r="Y1593" t="s">
        <v>1691</v>
      </c>
      <c r="Z1593" t="s">
        <v>1692</v>
      </c>
      <c r="AA1593" t="s">
        <v>1693</v>
      </c>
      <c r="AB1593" t="s">
        <v>997</v>
      </c>
      <c r="AC1593" t="s">
        <v>1688</v>
      </c>
      <c r="AD1593" t="s">
        <v>1689</v>
      </c>
      <c r="AE1593" t="s">
        <v>128</v>
      </c>
      <c r="AF1593" t="s">
        <v>120</v>
      </c>
      <c r="AG1593" s="3">
        <v>96950</v>
      </c>
      <c r="AH1593" t="s">
        <v>121</v>
      </c>
      <c r="AI1593" t="s">
        <v>1694</v>
      </c>
      <c r="AJ1593" s="10">
        <v>16707891106</v>
      </c>
      <c r="AL1593" t="s">
        <v>1695</v>
      </c>
      <c r="BD1593" t="str">
        <f>"49-9071.00"</f>
        <v>49-9071.00</v>
      </c>
      <c r="BE1593" t="s">
        <v>169</v>
      </c>
      <c r="BF1593" t="s">
        <v>1696</v>
      </c>
      <c r="BG1593" t="s">
        <v>169</v>
      </c>
      <c r="BH1593">
        <v>20</v>
      </c>
      <c r="BI1593">
        <v>17</v>
      </c>
      <c r="BJ1593" s="1">
        <v>45717</v>
      </c>
      <c r="BK1593" s="1">
        <v>46081</v>
      </c>
      <c r="BL1593" s="1">
        <v>45751</v>
      </c>
      <c r="BM1593" s="1">
        <v>46081</v>
      </c>
      <c r="BN1593">
        <v>35</v>
      </c>
      <c r="BO1593">
        <v>0</v>
      </c>
      <c r="BP1593">
        <v>7</v>
      </c>
      <c r="BQ1593">
        <v>7</v>
      </c>
      <c r="BR1593">
        <v>7</v>
      </c>
      <c r="BS1593">
        <v>7</v>
      </c>
      <c r="BT1593">
        <v>7</v>
      </c>
      <c r="BU1593">
        <v>0</v>
      </c>
      <c r="BV1593" t="str">
        <f>"8:00 AM"</f>
        <v>8:00 AM</v>
      </c>
      <c r="BW1593" t="str">
        <f>"4:00 PM"</f>
        <v>4:00 PM</v>
      </c>
      <c r="BX1593" t="s">
        <v>240</v>
      </c>
      <c r="BY1593">
        <v>0</v>
      </c>
      <c r="BZ1593">
        <v>24</v>
      </c>
      <c r="CA1593" t="s">
        <v>115</v>
      </c>
      <c r="CC1593" t="s">
        <v>1697</v>
      </c>
      <c r="CD1593" t="s">
        <v>1688</v>
      </c>
      <c r="CE1593" t="s">
        <v>1689</v>
      </c>
      <c r="CF1593" t="s">
        <v>128</v>
      </c>
      <c r="CG1593" t="s">
        <v>120</v>
      </c>
      <c r="CH1593" s="3">
        <v>96950</v>
      </c>
      <c r="CI1593" s="4">
        <v>9.75</v>
      </c>
      <c r="CJ1593" s="4">
        <v>9.75</v>
      </c>
      <c r="CK1593" s="4">
        <v>14.63</v>
      </c>
      <c r="CL1593" s="4">
        <v>14.63</v>
      </c>
      <c r="CM1593" t="s">
        <v>136</v>
      </c>
      <c r="CO1593" t="s">
        <v>137</v>
      </c>
      <c r="CQ1593" t="s">
        <v>138</v>
      </c>
      <c r="CR1593" t="s">
        <v>138</v>
      </c>
      <c r="CS1593" t="s">
        <v>139</v>
      </c>
      <c r="CT1593" t="s">
        <v>138</v>
      </c>
      <c r="CU1593" t="s">
        <v>139</v>
      </c>
      <c r="CV1593" t="s">
        <v>138</v>
      </c>
      <c r="CW1593" t="s">
        <v>139</v>
      </c>
      <c r="CX1593" s="2" t="s">
        <v>1698</v>
      </c>
      <c r="CY1593" s="10">
        <v>16707852508</v>
      </c>
      <c r="CZ1593" t="s">
        <v>1695</v>
      </c>
      <c r="DA1593" t="s">
        <v>208</v>
      </c>
      <c r="DB1593" t="s">
        <v>138</v>
      </c>
      <c r="DC1593" t="s">
        <v>138</v>
      </c>
    </row>
    <row r="1594" spans="1:112" ht="14.45" customHeight="1" x14ac:dyDescent="0.25">
      <c r="A1594" t="s">
        <v>3828</v>
      </c>
      <c r="B1594" t="s">
        <v>158</v>
      </c>
      <c r="C1594" s="1">
        <v>45724</v>
      </c>
      <c r="D1594" s="1">
        <v>45751</v>
      </c>
      <c r="E1594" t="s">
        <v>114</v>
      </c>
      <c r="G1594" t="s">
        <v>138</v>
      </c>
      <c r="H1594" t="s">
        <v>115</v>
      </c>
      <c r="I1594" t="s">
        <v>115</v>
      </c>
      <c r="J1594" t="s">
        <v>3829</v>
      </c>
      <c r="K1594" t="s">
        <v>3830</v>
      </c>
      <c r="L1594" t="s">
        <v>3831</v>
      </c>
      <c r="M1594" t="s">
        <v>3832</v>
      </c>
      <c r="N1594" t="s">
        <v>119</v>
      </c>
      <c r="O1594" t="s">
        <v>120</v>
      </c>
      <c r="P1594" s="3">
        <v>96950</v>
      </c>
      <c r="Q1594" t="s">
        <v>121</v>
      </c>
      <c r="S1594" s="10">
        <v>16702332677</v>
      </c>
      <c r="U1594" t="s">
        <v>3833</v>
      </c>
      <c r="V1594">
        <v>4581</v>
      </c>
      <c r="W1594" t="s">
        <v>123</v>
      </c>
      <c r="Y1594" t="s">
        <v>3834</v>
      </c>
      <c r="Z1594" t="s">
        <v>3835</v>
      </c>
      <c r="AA1594" t="s">
        <v>2500</v>
      </c>
      <c r="AB1594" t="s">
        <v>235</v>
      </c>
      <c r="AC1594" t="s">
        <v>3831</v>
      </c>
      <c r="AD1594" t="s">
        <v>3832</v>
      </c>
      <c r="AE1594" t="s">
        <v>119</v>
      </c>
      <c r="AF1594" t="s">
        <v>120</v>
      </c>
      <c r="AG1594" s="3">
        <v>96950</v>
      </c>
      <c r="AH1594" t="s">
        <v>121</v>
      </c>
      <c r="AJ1594" s="10">
        <v>16702332677</v>
      </c>
      <c r="AL1594" t="s">
        <v>3836</v>
      </c>
      <c r="BD1594" t="str">
        <f>"37-2011.00"</f>
        <v>37-2011.00</v>
      </c>
      <c r="BE1594" t="s">
        <v>1133</v>
      </c>
      <c r="BF1594" t="s">
        <v>3837</v>
      </c>
      <c r="BG1594" t="s">
        <v>2620</v>
      </c>
      <c r="BH1594">
        <v>1</v>
      </c>
      <c r="BJ1594" s="1">
        <v>45838</v>
      </c>
      <c r="BK1594" s="1">
        <v>46202</v>
      </c>
      <c r="BN1594">
        <v>35</v>
      </c>
      <c r="BO1594">
        <v>0</v>
      </c>
      <c r="BP1594">
        <v>7</v>
      </c>
      <c r="BQ1594">
        <v>7</v>
      </c>
      <c r="BR1594">
        <v>7</v>
      </c>
      <c r="BS1594">
        <v>7</v>
      </c>
      <c r="BT1594">
        <v>7</v>
      </c>
      <c r="BU1594">
        <v>0</v>
      </c>
      <c r="BV1594" t="str">
        <f>"9:00 AM"</f>
        <v>9:00 AM</v>
      </c>
      <c r="BW1594" t="str">
        <f>"5:00 PM"</f>
        <v>5:00 PM</v>
      </c>
      <c r="BX1594" t="s">
        <v>133</v>
      </c>
      <c r="BY1594">
        <v>0</v>
      </c>
      <c r="BZ1594">
        <v>6</v>
      </c>
      <c r="CA1594" t="s">
        <v>115</v>
      </c>
      <c r="CC1594" t="s">
        <v>3838</v>
      </c>
      <c r="CD1594" t="s">
        <v>3839</v>
      </c>
      <c r="CE1594" t="s">
        <v>3831</v>
      </c>
      <c r="CF1594" t="s">
        <v>119</v>
      </c>
      <c r="CG1594" t="s">
        <v>120</v>
      </c>
      <c r="CH1594" s="3">
        <v>96950</v>
      </c>
      <c r="CI1594" s="4">
        <v>8.2899999999999991</v>
      </c>
      <c r="CJ1594" s="4">
        <v>8.4</v>
      </c>
      <c r="CK1594" s="4">
        <v>12.44</v>
      </c>
      <c r="CL1594" s="4">
        <v>12.6</v>
      </c>
      <c r="CM1594" t="s">
        <v>136</v>
      </c>
      <c r="CO1594" t="s">
        <v>137</v>
      </c>
      <c r="CQ1594" t="s">
        <v>115</v>
      </c>
      <c r="CR1594" t="s">
        <v>138</v>
      </c>
      <c r="CS1594" t="s">
        <v>139</v>
      </c>
      <c r="CT1594" t="s">
        <v>138</v>
      </c>
      <c r="CU1594" t="s">
        <v>139</v>
      </c>
      <c r="CV1594" t="s">
        <v>138</v>
      </c>
      <c r="CW1594" t="s">
        <v>139</v>
      </c>
      <c r="CX1594" t="s">
        <v>3840</v>
      </c>
      <c r="CY1594" s="10">
        <v>16702332677</v>
      </c>
      <c r="CZ1594" t="s">
        <v>3836</v>
      </c>
      <c r="DA1594" t="s">
        <v>139</v>
      </c>
      <c r="DB1594" t="s">
        <v>138</v>
      </c>
      <c r="DC1594" t="s">
        <v>115</v>
      </c>
    </row>
    <row r="1595" spans="1:112" ht="14.45" customHeight="1" x14ac:dyDescent="0.25">
      <c r="A1595" t="s">
        <v>5716</v>
      </c>
      <c r="B1595" t="s">
        <v>158</v>
      </c>
      <c r="C1595" s="1">
        <v>45718</v>
      </c>
      <c r="D1595" s="1">
        <v>45751</v>
      </c>
      <c r="E1595" t="s">
        <v>210</v>
      </c>
      <c r="F1595" s="1">
        <v>45868</v>
      </c>
      <c r="G1595" t="s">
        <v>115</v>
      </c>
      <c r="H1595" t="s">
        <v>115</v>
      </c>
      <c r="I1595" t="s">
        <v>115</v>
      </c>
      <c r="J1595" t="s">
        <v>4599</v>
      </c>
      <c r="K1595" t="s">
        <v>4600</v>
      </c>
      <c r="L1595" t="s">
        <v>4601</v>
      </c>
      <c r="M1595" t="s">
        <v>4602</v>
      </c>
      <c r="N1595" t="s">
        <v>128</v>
      </c>
      <c r="O1595" t="s">
        <v>120</v>
      </c>
      <c r="P1595" s="3">
        <v>96950</v>
      </c>
      <c r="Q1595" t="s">
        <v>121</v>
      </c>
      <c r="R1595" t="s">
        <v>439</v>
      </c>
      <c r="S1595" s="10">
        <v>16702350823</v>
      </c>
      <c r="U1595" t="s">
        <v>4603</v>
      </c>
      <c r="V1595">
        <v>54121</v>
      </c>
      <c r="W1595" t="s">
        <v>123</v>
      </c>
      <c r="Y1595" t="s">
        <v>2418</v>
      </c>
      <c r="Z1595" t="s">
        <v>2419</v>
      </c>
      <c r="AA1595" t="s">
        <v>2420</v>
      </c>
      <c r="AB1595" t="s">
        <v>516</v>
      </c>
      <c r="AC1595" t="s">
        <v>4601</v>
      </c>
      <c r="AD1595" t="s">
        <v>4602</v>
      </c>
      <c r="AE1595" t="s">
        <v>128</v>
      </c>
      <c r="AF1595" t="s">
        <v>120</v>
      </c>
      <c r="AG1595" s="3">
        <v>96950</v>
      </c>
      <c r="AH1595" t="s">
        <v>121</v>
      </c>
      <c r="AI1595" t="s">
        <v>439</v>
      </c>
      <c r="AJ1595" s="10">
        <v>16702350823</v>
      </c>
      <c r="AL1595" t="s">
        <v>4604</v>
      </c>
      <c r="BD1595" t="str">
        <f>"43-6012.00"</f>
        <v>43-6012.00</v>
      </c>
      <c r="BE1595" t="s">
        <v>4605</v>
      </c>
      <c r="BF1595" t="s">
        <v>4606</v>
      </c>
      <c r="BG1595" t="s">
        <v>188</v>
      </c>
      <c r="BH1595">
        <v>3</v>
      </c>
      <c r="BJ1595" s="1">
        <v>45870</v>
      </c>
      <c r="BK1595" s="1">
        <v>46234</v>
      </c>
      <c r="BN1595">
        <v>35</v>
      </c>
      <c r="BO1595">
        <v>0</v>
      </c>
      <c r="BP1595">
        <v>7</v>
      </c>
      <c r="BQ1595">
        <v>7</v>
      </c>
      <c r="BR1595">
        <v>7</v>
      </c>
      <c r="BS1595">
        <v>7</v>
      </c>
      <c r="BT1595">
        <v>7</v>
      </c>
      <c r="BU1595">
        <v>0</v>
      </c>
      <c r="BV1595" t="str">
        <f>"9:00 AM"</f>
        <v>9:00 AM</v>
      </c>
      <c r="BW1595" t="str">
        <f>"5:00 PM"</f>
        <v>5:00 PM</v>
      </c>
      <c r="BX1595" t="s">
        <v>133</v>
      </c>
      <c r="BY1595">
        <v>0</v>
      </c>
      <c r="BZ1595">
        <v>6</v>
      </c>
      <c r="CA1595" t="s">
        <v>115</v>
      </c>
      <c r="CC1595" t="s">
        <v>449</v>
      </c>
      <c r="CD1595" t="s">
        <v>4607</v>
      </c>
      <c r="CE1595" t="s">
        <v>512</v>
      </c>
      <c r="CF1595" t="s">
        <v>128</v>
      </c>
      <c r="CG1595" t="s">
        <v>120</v>
      </c>
      <c r="CH1595" s="3">
        <v>96950</v>
      </c>
      <c r="CI1595" s="4">
        <v>14.26</v>
      </c>
      <c r="CJ1595" s="4">
        <v>14.26</v>
      </c>
      <c r="CK1595" s="4">
        <v>21.39</v>
      </c>
      <c r="CL1595" s="4">
        <v>21.39</v>
      </c>
      <c r="CM1595" t="s">
        <v>136</v>
      </c>
      <c r="CN1595" t="s">
        <v>449</v>
      </c>
      <c r="CO1595" t="s">
        <v>137</v>
      </c>
      <c r="CQ1595" t="s">
        <v>115</v>
      </c>
      <c r="CR1595" t="s">
        <v>138</v>
      </c>
      <c r="CS1595" t="s">
        <v>139</v>
      </c>
      <c r="CT1595" t="s">
        <v>138</v>
      </c>
      <c r="CU1595" t="s">
        <v>139</v>
      </c>
      <c r="CV1595" t="s">
        <v>138</v>
      </c>
      <c r="CW1595" t="s">
        <v>139</v>
      </c>
      <c r="CX1595" t="s">
        <v>450</v>
      </c>
      <c r="CY1595" s="10">
        <v>16702350823</v>
      </c>
      <c r="CZ1595" t="s">
        <v>4604</v>
      </c>
      <c r="DA1595" t="s">
        <v>451</v>
      </c>
      <c r="DB1595" t="s">
        <v>138</v>
      </c>
      <c r="DC1595" t="s">
        <v>115</v>
      </c>
    </row>
    <row r="1596" spans="1:112" ht="14.45" customHeight="1" x14ac:dyDescent="0.25">
      <c r="A1596" t="s">
        <v>8421</v>
      </c>
      <c r="B1596" t="s">
        <v>248</v>
      </c>
      <c r="C1596" s="1">
        <v>45707</v>
      </c>
      <c r="D1596" s="1">
        <v>45751</v>
      </c>
      <c r="E1596" t="s">
        <v>210</v>
      </c>
      <c r="F1596" s="1">
        <v>45806</v>
      </c>
      <c r="G1596" t="s">
        <v>115</v>
      </c>
      <c r="H1596" t="s">
        <v>115</v>
      </c>
      <c r="I1596" t="s">
        <v>115</v>
      </c>
      <c r="J1596" t="s">
        <v>7149</v>
      </c>
      <c r="K1596" t="s">
        <v>7150</v>
      </c>
      <c r="L1596" t="s">
        <v>5176</v>
      </c>
      <c r="M1596" t="s">
        <v>7151</v>
      </c>
      <c r="N1596" t="s">
        <v>128</v>
      </c>
      <c r="O1596" t="s">
        <v>120</v>
      </c>
      <c r="P1596" s="3">
        <v>96950</v>
      </c>
      <c r="Q1596" t="s">
        <v>121</v>
      </c>
      <c r="S1596" s="10">
        <v>16703236877</v>
      </c>
      <c r="U1596" t="s">
        <v>7152</v>
      </c>
      <c r="V1596">
        <v>621610</v>
      </c>
      <c r="W1596" t="s">
        <v>123</v>
      </c>
      <c r="Y1596" t="s">
        <v>1274</v>
      </c>
      <c r="Z1596" t="s">
        <v>2640</v>
      </c>
      <c r="AA1596" t="s">
        <v>276</v>
      </c>
      <c r="AB1596" t="s">
        <v>126</v>
      </c>
      <c r="AC1596" t="s">
        <v>2641</v>
      </c>
      <c r="AE1596" t="s">
        <v>2011</v>
      </c>
      <c r="AF1596" t="s">
        <v>707</v>
      </c>
      <c r="AG1596" s="3">
        <v>96931</v>
      </c>
      <c r="AH1596" t="s">
        <v>121</v>
      </c>
      <c r="AJ1596" s="10">
        <v>16716498746</v>
      </c>
      <c r="AK1596">
        <v>203</v>
      </c>
      <c r="AL1596" t="s">
        <v>2642</v>
      </c>
      <c r="BD1596" t="str">
        <f>"31-1122.00"</f>
        <v>31-1122.00</v>
      </c>
      <c r="BE1596" t="s">
        <v>6109</v>
      </c>
      <c r="BF1596" t="s">
        <v>8422</v>
      </c>
      <c r="BG1596" t="s">
        <v>6111</v>
      </c>
      <c r="BH1596">
        <v>3</v>
      </c>
      <c r="BI1596">
        <v>3</v>
      </c>
      <c r="BJ1596" s="1">
        <v>45808</v>
      </c>
      <c r="BK1596" s="1">
        <v>46142</v>
      </c>
      <c r="BL1596" s="1">
        <v>45808</v>
      </c>
      <c r="BM1596" s="1">
        <v>46142</v>
      </c>
      <c r="BN1596">
        <v>40</v>
      </c>
      <c r="BO1596">
        <v>0</v>
      </c>
      <c r="BP1596">
        <v>8</v>
      </c>
      <c r="BQ1596">
        <v>8</v>
      </c>
      <c r="BR1596">
        <v>8</v>
      </c>
      <c r="BS1596">
        <v>8</v>
      </c>
      <c r="BT1596">
        <v>5</v>
      </c>
      <c r="BU1596">
        <v>3</v>
      </c>
      <c r="BV1596" t="str">
        <f>"8:30 AM"</f>
        <v>8:30 AM</v>
      </c>
      <c r="BW1596" t="str">
        <f>"5:30 PM"</f>
        <v>5:30 PM</v>
      </c>
      <c r="BX1596" t="s">
        <v>240</v>
      </c>
      <c r="BY1596">
        <v>0</v>
      </c>
      <c r="BZ1596">
        <v>12</v>
      </c>
      <c r="CA1596" t="s">
        <v>115</v>
      </c>
      <c r="CC1596" t="s">
        <v>6112</v>
      </c>
      <c r="CD1596" t="s">
        <v>5176</v>
      </c>
      <c r="CE1596" t="s">
        <v>2638</v>
      </c>
      <c r="CF1596" t="s">
        <v>128</v>
      </c>
      <c r="CG1596" t="s">
        <v>120</v>
      </c>
      <c r="CH1596" s="3">
        <v>96950</v>
      </c>
      <c r="CI1596" s="4">
        <v>11.24</v>
      </c>
      <c r="CJ1596" s="4">
        <v>11.24</v>
      </c>
      <c r="CK1596" s="4">
        <v>16.86</v>
      </c>
      <c r="CL1596" s="4">
        <v>16.86</v>
      </c>
      <c r="CM1596" t="s">
        <v>136</v>
      </c>
      <c r="CN1596" t="s">
        <v>139</v>
      </c>
      <c r="CO1596" t="s">
        <v>137</v>
      </c>
      <c r="CQ1596" t="s">
        <v>115</v>
      </c>
      <c r="CR1596" t="s">
        <v>138</v>
      </c>
      <c r="CS1596" t="s">
        <v>139</v>
      </c>
      <c r="CT1596" t="s">
        <v>138</v>
      </c>
      <c r="CU1596" t="s">
        <v>139</v>
      </c>
      <c r="CV1596" t="s">
        <v>138</v>
      </c>
      <c r="CW1596" t="s">
        <v>139</v>
      </c>
      <c r="CX1596" t="s">
        <v>139</v>
      </c>
      <c r="CY1596" s="10">
        <v>16703236877</v>
      </c>
      <c r="CZ1596" t="s">
        <v>7154</v>
      </c>
      <c r="DA1596" t="s">
        <v>139</v>
      </c>
      <c r="DB1596" t="s">
        <v>138</v>
      </c>
      <c r="DC1596" t="s">
        <v>115</v>
      </c>
    </row>
    <row r="1597" spans="1:112" ht="14.45" customHeight="1" x14ac:dyDescent="0.25">
      <c r="A1597" t="s">
        <v>8883</v>
      </c>
      <c r="B1597" t="s">
        <v>248</v>
      </c>
      <c r="C1597" s="1">
        <v>45707</v>
      </c>
      <c r="D1597" s="1">
        <v>45751</v>
      </c>
      <c r="E1597" t="s">
        <v>210</v>
      </c>
      <c r="F1597" s="1">
        <v>45776</v>
      </c>
      <c r="G1597" t="s">
        <v>115</v>
      </c>
      <c r="H1597" t="s">
        <v>115</v>
      </c>
      <c r="I1597" t="s">
        <v>115</v>
      </c>
      <c r="J1597" t="s">
        <v>6108</v>
      </c>
      <c r="K1597" t="s">
        <v>2636</v>
      </c>
      <c r="L1597" t="s">
        <v>5176</v>
      </c>
      <c r="M1597" t="s">
        <v>2638</v>
      </c>
      <c r="N1597" t="s">
        <v>128</v>
      </c>
      <c r="O1597" t="s">
        <v>120</v>
      </c>
      <c r="P1597" s="3">
        <v>96950</v>
      </c>
      <c r="Q1597" t="s">
        <v>121</v>
      </c>
      <c r="S1597" s="10">
        <v>16703236877</v>
      </c>
      <c r="U1597" t="s">
        <v>2639</v>
      </c>
      <c r="V1597">
        <v>621610</v>
      </c>
      <c r="W1597" t="s">
        <v>123</v>
      </c>
      <c r="Y1597" t="s">
        <v>1274</v>
      </c>
      <c r="Z1597" t="s">
        <v>2640</v>
      </c>
      <c r="AA1597" t="s">
        <v>276</v>
      </c>
      <c r="AB1597" t="s">
        <v>126</v>
      </c>
      <c r="AC1597" t="s">
        <v>2641</v>
      </c>
      <c r="AE1597" t="s">
        <v>2011</v>
      </c>
      <c r="AF1597" t="s">
        <v>707</v>
      </c>
      <c r="AG1597" s="3">
        <v>96931</v>
      </c>
      <c r="AH1597" t="s">
        <v>121</v>
      </c>
      <c r="AJ1597" s="10">
        <v>16716498746</v>
      </c>
      <c r="AK1597">
        <v>203</v>
      </c>
      <c r="AL1597" t="s">
        <v>2642</v>
      </c>
      <c r="BD1597" t="str">
        <f>"31-1122.00"</f>
        <v>31-1122.00</v>
      </c>
      <c r="BE1597" t="s">
        <v>6109</v>
      </c>
      <c r="BF1597" t="s">
        <v>6110</v>
      </c>
      <c r="BG1597" t="s">
        <v>6111</v>
      </c>
      <c r="BH1597">
        <v>2</v>
      </c>
      <c r="BI1597">
        <v>2</v>
      </c>
      <c r="BJ1597" s="1">
        <v>45778</v>
      </c>
      <c r="BK1597" s="1">
        <v>46142</v>
      </c>
      <c r="BL1597" s="1">
        <v>45778</v>
      </c>
      <c r="BM1597" s="1">
        <v>46142</v>
      </c>
      <c r="BN1597">
        <v>40</v>
      </c>
      <c r="BO1597">
        <v>0</v>
      </c>
      <c r="BP1597">
        <v>8</v>
      </c>
      <c r="BQ1597">
        <v>8</v>
      </c>
      <c r="BR1597">
        <v>8</v>
      </c>
      <c r="BS1597">
        <v>8</v>
      </c>
      <c r="BT1597">
        <v>5</v>
      </c>
      <c r="BU1597">
        <v>3</v>
      </c>
      <c r="BV1597" t="str">
        <f>"8:30 AM"</f>
        <v>8:30 AM</v>
      </c>
      <c r="BW1597" t="str">
        <f>"5:30 PM"</f>
        <v>5:30 PM</v>
      </c>
      <c r="BX1597" t="s">
        <v>240</v>
      </c>
      <c r="BY1597">
        <v>0</v>
      </c>
      <c r="BZ1597">
        <v>12</v>
      </c>
      <c r="CA1597" t="s">
        <v>115</v>
      </c>
      <c r="CC1597" t="s">
        <v>8884</v>
      </c>
      <c r="CD1597" t="s">
        <v>5176</v>
      </c>
      <c r="CE1597" t="s">
        <v>2638</v>
      </c>
      <c r="CF1597" t="s">
        <v>128</v>
      </c>
      <c r="CG1597" t="s">
        <v>120</v>
      </c>
      <c r="CH1597" s="3">
        <v>96950</v>
      </c>
      <c r="CI1597" s="4">
        <v>11.24</v>
      </c>
      <c r="CJ1597" s="4">
        <v>11.24</v>
      </c>
      <c r="CK1597" s="4">
        <v>16.86</v>
      </c>
      <c r="CL1597" s="4">
        <v>16.86</v>
      </c>
      <c r="CM1597" t="s">
        <v>136</v>
      </c>
      <c r="CN1597" t="s">
        <v>139</v>
      </c>
      <c r="CO1597" t="s">
        <v>137</v>
      </c>
      <c r="CQ1597" t="s">
        <v>115</v>
      </c>
      <c r="CR1597" t="s">
        <v>138</v>
      </c>
      <c r="CS1597" t="s">
        <v>139</v>
      </c>
      <c r="CT1597" t="s">
        <v>138</v>
      </c>
      <c r="CU1597" t="s">
        <v>139</v>
      </c>
      <c r="CV1597" t="s">
        <v>138</v>
      </c>
      <c r="CW1597" t="s">
        <v>139</v>
      </c>
      <c r="CX1597" t="s">
        <v>139</v>
      </c>
      <c r="CY1597" s="10">
        <v>16703236877</v>
      </c>
      <c r="CZ1597" t="s">
        <v>2646</v>
      </c>
      <c r="DA1597" t="s">
        <v>139</v>
      </c>
      <c r="DB1597" t="s">
        <v>138</v>
      </c>
      <c r="DC1597" t="s">
        <v>115</v>
      </c>
    </row>
    <row r="1598" spans="1:112" ht="14.45" customHeight="1" x14ac:dyDescent="0.25">
      <c r="A1598" t="s">
        <v>9589</v>
      </c>
      <c r="B1598" t="s">
        <v>248</v>
      </c>
      <c r="C1598" s="1">
        <v>45701</v>
      </c>
      <c r="D1598" s="1">
        <v>45751</v>
      </c>
      <c r="E1598" t="s">
        <v>114</v>
      </c>
      <c r="G1598" t="s">
        <v>115</v>
      </c>
      <c r="H1598" t="s">
        <v>115</v>
      </c>
      <c r="I1598" t="s">
        <v>115</v>
      </c>
      <c r="J1598" t="s">
        <v>3300</v>
      </c>
      <c r="K1598" t="s">
        <v>3301</v>
      </c>
      <c r="L1598" t="s">
        <v>3302</v>
      </c>
      <c r="M1598" t="s">
        <v>3303</v>
      </c>
      <c r="N1598" t="s">
        <v>128</v>
      </c>
      <c r="O1598" t="s">
        <v>120</v>
      </c>
      <c r="P1598" s="3">
        <v>96950</v>
      </c>
      <c r="Q1598" t="s">
        <v>121</v>
      </c>
      <c r="R1598" t="s">
        <v>139</v>
      </c>
      <c r="S1598" s="10">
        <v>16702351980</v>
      </c>
      <c r="U1598" t="s">
        <v>3304</v>
      </c>
      <c r="V1598">
        <v>561320</v>
      </c>
      <c r="W1598" t="s">
        <v>532</v>
      </c>
      <c r="X1598" t="s">
        <v>138</v>
      </c>
      <c r="Y1598" t="s">
        <v>1274</v>
      </c>
      <c r="Z1598" t="s">
        <v>3305</v>
      </c>
      <c r="AA1598" t="s">
        <v>888</v>
      </c>
      <c r="AB1598" t="s">
        <v>1986</v>
      </c>
      <c r="AC1598" t="s">
        <v>3306</v>
      </c>
      <c r="AD1598" t="s">
        <v>3303</v>
      </c>
      <c r="AE1598" t="s">
        <v>128</v>
      </c>
      <c r="AF1598" t="s">
        <v>120</v>
      </c>
      <c r="AG1598" s="3">
        <v>96950</v>
      </c>
      <c r="AH1598" t="s">
        <v>121</v>
      </c>
      <c r="AJ1598" s="10">
        <v>16702351980</v>
      </c>
      <c r="AL1598" t="s">
        <v>3307</v>
      </c>
      <c r="BD1598" t="str">
        <f>"37-2011.00"</f>
        <v>37-2011.00</v>
      </c>
      <c r="BE1598" t="s">
        <v>1133</v>
      </c>
      <c r="BF1598" t="s">
        <v>3308</v>
      </c>
      <c r="BG1598" t="s">
        <v>3178</v>
      </c>
      <c r="BH1598">
        <v>10</v>
      </c>
      <c r="BI1598">
        <v>10</v>
      </c>
      <c r="BJ1598" s="1">
        <v>45717</v>
      </c>
      <c r="BK1598" s="1">
        <v>46081</v>
      </c>
      <c r="BL1598" s="1">
        <v>45751</v>
      </c>
      <c r="BM1598" s="1">
        <v>46081</v>
      </c>
      <c r="BN1598">
        <v>35</v>
      </c>
      <c r="BO1598">
        <v>0</v>
      </c>
      <c r="BP1598">
        <v>7</v>
      </c>
      <c r="BQ1598">
        <v>7</v>
      </c>
      <c r="BR1598">
        <v>7</v>
      </c>
      <c r="BS1598">
        <v>7</v>
      </c>
      <c r="BT1598">
        <v>7</v>
      </c>
      <c r="BU1598">
        <v>0</v>
      </c>
      <c r="BV1598" t="str">
        <f>"8:00 AM"</f>
        <v>8:00 AM</v>
      </c>
      <c r="BW1598" t="str">
        <f>"4:00 PM"</f>
        <v>4:00 PM</v>
      </c>
      <c r="BX1598" t="s">
        <v>240</v>
      </c>
      <c r="BY1598">
        <v>0</v>
      </c>
      <c r="BZ1598">
        <v>12</v>
      </c>
      <c r="CA1598" t="s">
        <v>115</v>
      </c>
      <c r="CC1598" t="s">
        <v>7953</v>
      </c>
      <c r="CD1598" t="s">
        <v>1813</v>
      </c>
      <c r="CE1598" t="s">
        <v>3309</v>
      </c>
      <c r="CF1598" t="s">
        <v>128</v>
      </c>
      <c r="CG1598" t="s">
        <v>120</v>
      </c>
      <c r="CH1598" s="3">
        <v>96950</v>
      </c>
      <c r="CI1598" s="4">
        <v>8.2899999999999991</v>
      </c>
      <c r="CJ1598" s="4">
        <v>8.2899999999999991</v>
      </c>
      <c r="CK1598" s="4">
        <v>12.44</v>
      </c>
      <c r="CL1598" s="4">
        <v>12.44</v>
      </c>
      <c r="CM1598" t="s">
        <v>136</v>
      </c>
      <c r="CN1598" t="s">
        <v>3180</v>
      </c>
      <c r="CO1598" t="s">
        <v>137</v>
      </c>
      <c r="CQ1598" t="s">
        <v>115</v>
      </c>
      <c r="CR1598" t="s">
        <v>138</v>
      </c>
      <c r="CS1598" t="s">
        <v>139</v>
      </c>
      <c r="CT1598" t="s">
        <v>138</v>
      </c>
      <c r="CU1598" t="s">
        <v>139</v>
      </c>
      <c r="CV1598" t="s">
        <v>138</v>
      </c>
      <c r="CW1598" t="s">
        <v>139</v>
      </c>
      <c r="CX1598" t="s">
        <v>3310</v>
      </c>
      <c r="CY1598" s="10">
        <v>16702351980</v>
      </c>
      <c r="CZ1598" t="s">
        <v>3307</v>
      </c>
      <c r="DA1598" t="s">
        <v>139</v>
      </c>
      <c r="DB1598" t="s">
        <v>138</v>
      </c>
      <c r="DC1598" t="s">
        <v>138</v>
      </c>
    </row>
    <row r="1599" spans="1:112" ht="14.45" customHeight="1" x14ac:dyDescent="0.25">
      <c r="A1599" t="s">
        <v>10566</v>
      </c>
      <c r="B1599" t="s">
        <v>248</v>
      </c>
      <c r="C1599" s="1">
        <v>45713</v>
      </c>
      <c r="D1599" s="1">
        <v>45751</v>
      </c>
      <c r="E1599" t="s">
        <v>114</v>
      </c>
      <c r="G1599" t="s">
        <v>115</v>
      </c>
      <c r="H1599" t="s">
        <v>115</v>
      </c>
      <c r="I1599" t="s">
        <v>115</v>
      </c>
      <c r="J1599" t="s">
        <v>7149</v>
      </c>
      <c r="K1599" t="s">
        <v>7150</v>
      </c>
      <c r="L1599" t="s">
        <v>2637</v>
      </c>
      <c r="M1599" t="s">
        <v>7151</v>
      </c>
      <c r="N1599" t="s">
        <v>128</v>
      </c>
      <c r="O1599" t="s">
        <v>120</v>
      </c>
      <c r="P1599" s="3">
        <v>96950</v>
      </c>
      <c r="Q1599" t="s">
        <v>121</v>
      </c>
      <c r="S1599" s="10">
        <v>16703236877</v>
      </c>
      <c r="U1599" t="s">
        <v>7152</v>
      </c>
      <c r="V1599">
        <v>621610</v>
      </c>
      <c r="W1599" t="s">
        <v>123</v>
      </c>
      <c r="Y1599" t="s">
        <v>1274</v>
      </c>
      <c r="Z1599" t="s">
        <v>2640</v>
      </c>
      <c r="AA1599" t="s">
        <v>276</v>
      </c>
      <c r="AB1599" t="s">
        <v>126</v>
      </c>
      <c r="AC1599" t="s">
        <v>2641</v>
      </c>
      <c r="AE1599" t="s">
        <v>2011</v>
      </c>
      <c r="AF1599" t="s">
        <v>707</v>
      </c>
      <c r="AG1599" s="3">
        <v>96931</v>
      </c>
      <c r="AH1599" t="s">
        <v>121</v>
      </c>
      <c r="AJ1599" s="10">
        <v>16716498746</v>
      </c>
      <c r="AK1599">
        <v>203</v>
      </c>
      <c r="AL1599" t="s">
        <v>2642</v>
      </c>
      <c r="BD1599" t="str">
        <f>"29-1141.00"</f>
        <v>29-1141.00</v>
      </c>
      <c r="BE1599" t="s">
        <v>258</v>
      </c>
      <c r="BF1599" t="s">
        <v>7153</v>
      </c>
      <c r="BG1599" t="s">
        <v>5036</v>
      </c>
      <c r="BH1599">
        <v>3</v>
      </c>
      <c r="BI1599">
        <v>3</v>
      </c>
      <c r="BJ1599" s="1">
        <v>45778</v>
      </c>
      <c r="BK1599" s="1">
        <v>46142</v>
      </c>
      <c r="BL1599" s="1">
        <v>45778</v>
      </c>
      <c r="BM1599" s="1">
        <v>46142</v>
      </c>
      <c r="BN1599">
        <v>40</v>
      </c>
      <c r="BO1599">
        <v>0</v>
      </c>
      <c r="BP1599">
        <v>8</v>
      </c>
      <c r="BQ1599">
        <v>8</v>
      </c>
      <c r="BR1599">
        <v>8</v>
      </c>
      <c r="BS1599">
        <v>8</v>
      </c>
      <c r="BT1599">
        <v>5</v>
      </c>
      <c r="BU1599">
        <v>3</v>
      </c>
      <c r="BV1599" t="str">
        <f>"8:30 AM"</f>
        <v>8:30 AM</v>
      </c>
      <c r="BW1599" t="str">
        <f>"5:30 PM"</f>
        <v>5:30 PM</v>
      </c>
      <c r="BX1599" t="s">
        <v>189</v>
      </c>
      <c r="BY1599">
        <v>0</v>
      </c>
      <c r="BZ1599">
        <v>0</v>
      </c>
      <c r="CA1599" t="s">
        <v>115</v>
      </c>
      <c r="CC1599" s="2" t="s">
        <v>5037</v>
      </c>
      <c r="CD1599" t="s">
        <v>2637</v>
      </c>
      <c r="CE1599" t="s">
        <v>7151</v>
      </c>
      <c r="CF1599" t="s">
        <v>128</v>
      </c>
      <c r="CG1599" t="s">
        <v>120</v>
      </c>
      <c r="CH1599" s="3">
        <v>96950</v>
      </c>
      <c r="CI1599" s="4">
        <v>17.05</v>
      </c>
      <c r="CJ1599" s="4">
        <v>17.05</v>
      </c>
      <c r="CM1599" t="s">
        <v>136</v>
      </c>
      <c r="CN1599" t="s">
        <v>139</v>
      </c>
      <c r="CO1599" t="s">
        <v>137</v>
      </c>
      <c r="CQ1599" t="s">
        <v>115</v>
      </c>
      <c r="CR1599" t="s">
        <v>138</v>
      </c>
      <c r="CS1599" t="s">
        <v>139</v>
      </c>
      <c r="CT1599" t="s">
        <v>139</v>
      </c>
      <c r="CU1599" t="s">
        <v>139</v>
      </c>
      <c r="CV1599" t="s">
        <v>138</v>
      </c>
      <c r="CW1599" t="s">
        <v>139</v>
      </c>
      <c r="CX1599" t="s">
        <v>139</v>
      </c>
      <c r="CY1599" s="10">
        <v>16703236877</v>
      </c>
      <c r="CZ1599" t="s">
        <v>7154</v>
      </c>
      <c r="DA1599" t="s">
        <v>139</v>
      </c>
      <c r="DB1599" t="s">
        <v>138</v>
      </c>
      <c r="DC1599" t="s">
        <v>115</v>
      </c>
    </row>
    <row r="1600" spans="1:112" ht="14.45" customHeight="1" x14ac:dyDescent="0.25">
      <c r="A1600" t="s">
        <v>11113</v>
      </c>
      <c r="B1600" t="s">
        <v>248</v>
      </c>
      <c r="C1600" s="1">
        <v>45713</v>
      </c>
      <c r="D1600" s="1">
        <v>45751</v>
      </c>
      <c r="E1600" t="s">
        <v>210</v>
      </c>
      <c r="F1600" s="1">
        <v>45776</v>
      </c>
      <c r="G1600" t="s">
        <v>138</v>
      </c>
      <c r="H1600" t="s">
        <v>115</v>
      </c>
      <c r="I1600" t="s">
        <v>115</v>
      </c>
      <c r="J1600" t="s">
        <v>5033</v>
      </c>
      <c r="K1600" t="s">
        <v>2636</v>
      </c>
      <c r="L1600" t="s">
        <v>2637</v>
      </c>
      <c r="M1600" t="s">
        <v>5034</v>
      </c>
      <c r="N1600" t="s">
        <v>128</v>
      </c>
      <c r="O1600" t="s">
        <v>120</v>
      </c>
      <c r="P1600" s="3">
        <v>96950</v>
      </c>
      <c r="Q1600" t="s">
        <v>121</v>
      </c>
      <c r="S1600" s="10">
        <v>16703236877</v>
      </c>
      <c r="U1600" t="s">
        <v>2639</v>
      </c>
      <c r="V1600">
        <v>62161</v>
      </c>
      <c r="W1600" t="s">
        <v>123</v>
      </c>
      <c r="Y1600" t="s">
        <v>1274</v>
      </c>
      <c r="Z1600" t="s">
        <v>2640</v>
      </c>
      <c r="AA1600" t="s">
        <v>276</v>
      </c>
      <c r="AB1600" t="s">
        <v>126</v>
      </c>
      <c r="AC1600" t="s">
        <v>2641</v>
      </c>
      <c r="AE1600" t="s">
        <v>2011</v>
      </c>
      <c r="AF1600" t="s">
        <v>707</v>
      </c>
      <c r="AG1600" s="3">
        <v>96931</v>
      </c>
      <c r="AH1600" t="s">
        <v>121</v>
      </c>
      <c r="AJ1600" s="10">
        <v>16716498746</v>
      </c>
      <c r="AK1600">
        <v>203</v>
      </c>
      <c r="AL1600" t="s">
        <v>2642</v>
      </c>
      <c r="BD1600" t="str">
        <f>"29-1141.00"</f>
        <v>29-1141.00</v>
      </c>
      <c r="BE1600" t="s">
        <v>258</v>
      </c>
      <c r="BF1600" t="s">
        <v>5035</v>
      </c>
      <c r="BG1600" t="s">
        <v>5036</v>
      </c>
      <c r="BH1600">
        <v>1</v>
      </c>
      <c r="BI1600">
        <v>1</v>
      </c>
      <c r="BJ1600" s="1">
        <v>45778</v>
      </c>
      <c r="BK1600" s="1">
        <v>46873</v>
      </c>
      <c r="BL1600" s="1">
        <v>45778</v>
      </c>
      <c r="BM1600" s="1">
        <v>46873</v>
      </c>
      <c r="BN1600">
        <v>40</v>
      </c>
      <c r="BO1600">
        <v>0</v>
      </c>
      <c r="BP1600">
        <v>8</v>
      </c>
      <c r="BQ1600">
        <v>8</v>
      </c>
      <c r="BR1600">
        <v>8</v>
      </c>
      <c r="BS1600">
        <v>8</v>
      </c>
      <c r="BT1600">
        <v>5</v>
      </c>
      <c r="BU1600">
        <v>3</v>
      </c>
      <c r="BV1600" t="str">
        <f>"8:30 AM"</f>
        <v>8:30 AM</v>
      </c>
      <c r="BW1600" t="str">
        <f>"5:30 PM"</f>
        <v>5:30 PM</v>
      </c>
      <c r="BX1600" t="s">
        <v>189</v>
      </c>
      <c r="BY1600">
        <v>0</v>
      </c>
      <c r="BZ1600">
        <v>0</v>
      </c>
      <c r="CA1600" t="s">
        <v>115</v>
      </c>
      <c r="CC1600" s="2" t="s">
        <v>5037</v>
      </c>
      <c r="CD1600" t="s">
        <v>2637</v>
      </c>
      <c r="CE1600" t="s">
        <v>5034</v>
      </c>
      <c r="CF1600" t="s">
        <v>128</v>
      </c>
      <c r="CG1600" t="s">
        <v>120</v>
      </c>
      <c r="CH1600" s="3">
        <v>96950</v>
      </c>
      <c r="CI1600" s="4">
        <v>17.05</v>
      </c>
      <c r="CJ1600" s="4">
        <v>17.05</v>
      </c>
      <c r="CM1600" t="s">
        <v>136</v>
      </c>
      <c r="CN1600" t="s">
        <v>139</v>
      </c>
      <c r="CO1600" t="s">
        <v>137</v>
      </c>
      <c r="CQ1600" t="s">
        <v>115</v>
      </c>
      <c r="CR1600" t="s">
        <v>138</v>
      </c>
      <c r="CS1600" t="s">
        <v>139</v>
      </c>
      <c r="CT1600" t="s">
        <v>139</v>
      </c>
      <c r="CU1600" t="s">
        <v>139</v>
      </c>
      <c r="CV1600" t="s">
        <v>138</v>
      </c>
      <c r="CW1600" t="s">
        <v>139</v>
      </c>
      <c r="CX1600" t="s">
        <v>139</v>
      </c>
      <c r="CY1600" s="10">
        <v>16703236877</v>
      </c>
      <c r="CZ1600" t="s">
        <v>2646</v>
      </c>
      <c r="DA1600" t="s">
        <v>139</v>
      </c>
      <c r="DB1600" t="s">
        <v>138</v>
      </c>
      <c r="DC1600" t="s">
        <v>115</v>
      </c>
    </row>
    <row r="1601" spans="1:112" ht="14.45" customHeight="1" x14ac:dyDescent="0.25">
      <c r="A1601" t="s">
        <v>12032</v>
      </c>
      <c r="B1601" t="s">
        <v>142</v>
      </c>
      <c r="C1601" s="1">
        <v>45745</v>
      </c>
      <c r="D1601" s="1">
        <v>45751</v>
      </c>
      <c r="E1601" t="s">
        <v>114</v>
      </c>
      <c r="G1601" t="s">
        <v>115</v>
      </c>
      <c r="H1601" t="s">
        <v>115</v>
      </c>
      <c r="I1601" t="s">
        <v>138</v>
      </c>
      <c r="J1601" t="s">
        <v>12033</v>
      </c>
      <c r="L1601" t="s">
        <v>12034</v>
      </c>
      <c r="N1601" t="s">
        <v>12035</v>
      </c>
      <c r="O1601" t="s">
        <v>12036</v>
      </c>
      <c r="P1601" s="3">
        <v>5655</v>
      </c>
      <c r="Q1601" t="s">
        <v>121</v>
      </c>
      <c r="R1601" t="s">
        <v>331</v>
      </c>
      <c r="S1601" s="10">
        <v>18026358300</v>
      </c>
      <c r="T1601">
        <v>110</v>
      </c>
      <c r="U1601" t="s">
        <v>12037</v>
      </c>
      <c r="V1601">
        <v>56173</v>
      </c>
      <c r="W1601" t="s">
        <v>123</v>
      </c>
      <c r="Y1601" t="s">
        <v>12038</v>
      </c>
      <c r="Z1601" t="s">
        <v>12039</v>
      </c>
      <c r="AB1601" t="s">
        <v>7560</v>
      </c>
      <c r="AC1601" t="s">
        <v>12034</v>
      </c>
      <c r="AE1601" t="s">
        <v>12035</v>
      </c>
      <c r="AF1601" t="s">
        <v>12036</v>
      </c>
      <c r="AG1601" s="3">
        <v>5655</v>
      </c>
      <c r="AH1601" t="s">
        <v>121</v>
      </c>
      <c r="AI1601" t="s">
        <v>12035</v>
      </c>
      <c r="AJ1601" s="10">
        <v>18026358300</v>
      </c>
      <c r="AK1601">
        <v>110</v>
      </c>
      <c r="AL1601" t="s">
        <v>12040</v>
      </c>
      <c r="BD1601" t="str">
        <f>"37-3011.00"</f>
        <v>37-3011.00</v>
      </c>
      <c r="BE1601" t="s">
        <v>927</v>
      </c>
      <c r="BF1601" t="s">
        <v>12041</v>
      </c>
      <c r="BG1601" t="s">
        <v>12042</v>
      </c>
      <c r="BH1601">
        <v>2</v>
      </c>
      <c r="BJ1601" s="1">
        <v>45761</v>
      </c>
      <c r="BK1601" s="1">
        <v>45968</v>
      </c>
      <c r="BN1601">
        <v>55</v>
      </c>
      <c r="BO1601">
        <v>0</v>
      </c>
      <c r="BP1601">
        <v>10</v>
      </c>
      <c r="BQ1601">
        <v>10</v>
      </c>
      <c r="BR1601">
        <v>10</v>
      </c>
      <c r="BS1601">
        <v>10</v>
      </c>
      <c r="BT1601">
        <v>10</v>
      </c>
      <c r="BU1601">
        <v>5</v>
      </c>
      <c r="BV1601" t="str">
        <f>"7:00 AM"</f>
        <v>7:00 AM</v>
      </c>
      <c r="BW1601" t="str">
        <f>"5:00 PM"</f>
        <v>5:00 PM</v>
      </c>
      <c r="BX1601" t="s">
        <v>240</v>
      </c>
      <c r="BY1601">
        <v>0</v>
      </c>
      <c r="BZ1601">
        <v>0</v>
      </c>
      <c r="CA1601" t="s">
        <v>115</v>
      </c>
      <c r="CC1601" t="s">
        <v>12043</v>
      </c>
      <c r="CD1601" t="s">
        <v>12034</v>
      </c>
      <c r="CE1601" t="s">
        <v>331</v>
      </c>
      <c r="CF1601" t="s">
        <v>12035</v>
      </c>
      <c r="CG1601" t="s">
        <v>120</v>
      </c>
      <c r="CH1601" s="3">
        <v>96950</v>
      </c>
      <c r="CI1601" s="4">
        <v>16.5</v>
      </c>
      <c r="CJ1601" s="4">
        <v>21</v>
      </c>
      <c r="CK1601" s="4">
        <v>24.25</v>
      </c>
      <c r="CL1601" s="4">
        <v>31.5</v>
      </c>
      <c r="CM1601" t="s">
        <v>136</v>
      </c>
      <c r="CN1601" t="s">
        <v>331</v>
      </c>
      <c r="CO1601" t="s">
        <v>173</v>
      </c>
      <c r="CQ1601" t="s">
        <v>115</v>
      </c>
      <c r="CR1601" t="s">
        <v>138</v>
      </c>
      <c r="CS1601" t="s">
        <v>138</v>
      </c>
      <c r="CT1601" t="s">
        <v>138</v>
      </c>
      <c r="CU1601" t="s">
        <v>138</v>
      </c>
      <c r="CV1601" t="s">
        <v>138</v>
      </c>
      <c r="CW1601" t="s">
        <v>138</v>
      </c>
      <c r="CX1601" t="s">
        <v>12044</v>
      </c>
      <c r="CY1601" s="10">
        <v>18026358314</v>
      </c>
      <c r="CZ1601" t="s">
        <v>12040</v>
      </c>
      <c r="DA1601" t="s">
        <v>12045</v>
      </c>
      <c r="DB1601" t="s">
        <v>138</v>
      </c>
      <c r="DC1601" t="s">
        <v>115</v>
      </c>
      <c r="DD1601" t="s">
        <v>12046</v>
      </c>
      <c r="DE1601" t="s">
        <v>294</v>
      </c>
      <c r="DF1601" t="s">
        <v>1176</v>
      </c>
      <c r="DG1601" t="s">
        <v>12033</v>
      </c>
      <c r="DH1601" t="s">
        <v>12040</v>
      </c>
    </row>
    <row r="1602" spans="1:112" ht="14.45" customHeight="1" x14ac:dyDescent="0.25">
      <c r="A1602" t="s">
        <v>12258</v>
      </c>
      <c r="B1602" t="s">
        <v>248</v>
      </c>
      <c r="C1602" s="1">
        <v>45708</v>
      </c>
      <c r="D1602" s="1">
        <v>45751</v>
      </c>
      <c r="E1602" t="s">
        <v>114</v>
      </c>
      <c r="G1602" t="s">
        <v>115</v>
      </c>
      <c r="H1602" t="s">
        <v>115</v>
      </c>
      <c r="I1602" t="s">
        <v>115</v>
      </c>
      <c r="J1602" t="s">
        <v>7149</v>
      </c>
      <c r="K1602" t="s">
        <v>7150</v>
      </c>
      <c r="L1602" t="s">
        <v>5176</v>
      </c>
      <c r="M1602" t="s">
        <v>7151</v>
      </c>
      <c r="N1602" t="s">
        <v>128</v>
      </c>
      <c r="O1602" t="s">
        <v>120</v>
      </c>
      <c r="P1602" s="3">
        <v>96950</v>
      </c>
      <c r="Q1602" t="s">
        <v>121</v>
      </c>
      <c r="S1602" s="10">
        <v>16703236877</v>
      </c>
      <c r="U1602" t="s">
        <v>7152</v>
      </c>
      <c r="V1602">
        <v>621610</v>
      </c>
      <c r="W1602" t="s">
        <v>123</v>
      </c>
      <c r="Y1602" t="s">
        <v>1274</v>
      </c>
      <c r="Z1602" t="s">
        <v>2640</v>
      </c>
      <c r="AA1602" t="s">
        <v>276</v>
      </c>
      <c r="AB1602" t="s">
        <v>126</v>
      </c>
      <c r="AC1602" t="s">
        <v>2641</v>
      </c>
      <c r="AE1602" t="s">
        <v>2011</v>
      </c>
      <c r="AF1602" t="s">
        <v>707</v>
      </c>
      <c r="AG1602" s="3">
        <v>96931</v>
      </c>
      <c r="AH1602" t="s">
        <v>121</v>
      </c>
      <c r="AJ1602" s="10">
        <v>16716498746</v>
      </c>
      <c r="AK1602">
        <v>203</v>
      </c>
      <c r="AL1602" t="s">
        <v>2642</v>
      </c>
      <c r="BD1602" t="str">
        <f>"31-1122.00"</f>
        <v>31-1122.00</v>
      </c>
      <c r="BE1602" t="s">
        <v>6109</v>
      </c>
      <c r="BF1602" t="s">
        <v>8422</v>
      </c>
      <c r="BG1602" t="s">
        <v>6111</v>
      </c>
      <c r="BH1602">
        <v>3</v>
      </c>
      <c r="BI1602">
        <v>3</v>
      </c>
      <c r="BJ1602" s="1">
        <v>45778</v>
      </c>
      <c r="BK1602" s="1">
        <v>46142</v>
      </c>
      <c r="BL1602" s="1">
        <v>45778</v>
      </c>
      <c r="BM1602" s="1">
        <v>46142</v>
      </c>
      <c r="BN1602">
        <v>40</v>
      </c>
      <c r="BO1602">
        <v>0</v>
      </c>
      <c r="BP1602">
        <v>8</v>
      </c>
      <c r="BQ1602">
        <v>8</v>
      </c>
      <c r="BR1602">
        <v>8</v>
      </c>
      <c r="BS1602">
        <v>8</v>
      </c>
      <c r="BT1602">
        <v>5</v>
      </c>
      <c r="BU1602">
        <v>3</v>
      </c>
      <c r="BV1602" t="str">
        <f>"8:30 AM"</f>
        <v>8:30 AM</v>
      </c>
      <c r="BW1602" t="str">
        <f>"5:30 PM"</f>
        <v>5:30 PM</v>
      </c>
      <c r="BX1602" t="s">
        <v>240</v>
      </c>
      <c r="BY1602">
        <v>0</v>
      </c>
      <c r="BZ1602">
        <v>12</v>
      </c>
      <c r="CA1602" t="s">
        <v>115</v>
      </c>
      <c r="CC1602" t="s">
        <v>12259</v>
      </c>
      <c r="CD1602" t="s">
        <v>5176</v>
      </c>
      <c r="CE1602" t="s">
        <v>2638</v>
      </c>
      <c r="CF1602" t="s">
        <v>128</v>
      </c>
      <c r="CG1602" t="s">
        <v>120</v>
      </c>
      <c r="CH1602" s="3">
        <v>96950</v>
      </c>
      <c r="CI1602" s="4">
        <v>11.24</v>
      </c>
      <c r="CJ1602" s="4">
        <v>11.24</v>
      </c>
      <c r="CK1602" s="4">
        <v>16.86</v>
      </c>
      <c r="CL1602" s="4">
        <v>16.86</v>
      </c>
      <c r="CM1602" t="s">
        <v>136</v>
      </c>
      <c r="CN1602" t="s">
        <v>139</v>
      </c>
      <c r="CO1602" t="s">
        <v>137</v>
      </c>
      <c r="CQ1602" t="s">
        <v>115</v>
      </c>
      <c r="CR1602" t="s">
        <v>138</v>
      </c>
      <c r="CS1602" t="s">
        <v>139</v>
      </c>
      <c r="CT1602" t="s">
        <v>138</v>
      </c>
      <c r="CU1602" t="s">
        <v>139</v>
      </c>
      <c r="CV1602" t="s">
        <v>138</v>
      </c>
      <c r="CW1602" t="s">
        <v>139</v>
      </c>
      <c r="CX1602" t="s">
        <v>139</v>
      </c>
      <c r="CY1602" s="10">
        <v>16703236877</v>
      </c>
      <c r="CZ1602" t="s">
        <v>7154</v>
      </c>
      <c r="DA1602" t="s">
        <v>139</v>
      </c>
      <c r="DB1602" t="s">
        <v>138</v>
      </c>
      <c r="DC1602" t="s">
        <v>115</v>
      </c>
    </row>
    <row r="1603" spans="1:112" ht="14.45" customHeight="1" x14ac:dyDescent="0.25">
      <c r="A1603" t="s">
        <v>12266</v>
      </c>
      <c r="B1603" t="s">
        <v>158</v>
      </c>
      <c r="C1603" s="1">
        <v>45728</v>
      </c>
      <c r="D1603" s="1">
        <v>45751</v>
      </c>
      <c r="E1603" t="s">
        <v>114</v>
      </c>
      <c r="G1603" t="s">
        <v>115</v>
      </c>
      <c r="H1603" t="s">
        <v>115</v>
      </c>
      <c r="I1603" t="s">
        <v>115</v>
      </c>
      <c r="J1603" t="s">
        <v>1718</v>
      </c>
      <c r="L1603" t="s">
        <v>1720</v>
      </c>
      <c r="N1603" t="s">
        <v>128</v>
      </c>
      <c r="O1603" t="s">
        <v>120</v>
      </c>
      <c r="P1603" s="3">
        <v>96950</v>
      </c>
      <c r="Q1603" t="s">
        <v>121</v>
      </c>
      <c r="S1603" s="10">
        <v>16702335776</v>
      </c>
      <c r="U1603" t="s">
        <v>1721</v>
      </c>
      <c r="V1603">
        <v>561320</v>
      </c>
      <c r="W1603" t="s">
        <v>123</v>
      </c>
      <c r="Y1603" t="s">
        <v>1722</v>
      </c>
      <c r="Z1603" t="s">
        <v>1723</v>
      </c>
      <c r="AA1603" t="s">
        <v>888</v>
      </c>
      <c r="AB1603" t="s">
        <v>705</v>
      </c>
      <c r="AC1603" t="s">
        <v>1720</v>
      </c>
      <c r="AE1603" t="s">
        <v>128</v>
      </c>
      <c r="AF1603" t="s">
        <v>120</v>
      </c>
      <c r="AG1603" s="3">
        <v>96950</v>
      </c>
      <c r="AH1603" t="s">
        <v>121</v>
      </c>
      <c r="AJ1603" s="10">
        <v>16702335776</v>
      </c>
      <c r="AL1603" t="s">
        <v>1727</v>
      </c>
      <c r="BD1603" t="str">
        <f>"39-5012.00"</f>
        <v>39-5012.00</v>
      </c>
      <c r="BE1603" t="s">
        <v>1772</v>
      </c>
      <c r="BF1603" t="s">
        <v>12267</v>
      </c>
      <c r="BG1603" t="s">
        <v>2223</v>
      </c>
      <c r="BH1603">
        <v>5</v>
      </c>
      <c r="BJ1603" s="1">
        <v>45792</v>
      </c>
      <c r="BK1603" s="1">
        <v>46156</v>
      </c>
      <c r="BN1603">
        <v>35</v>
      </c>
      <c r="BO1603">
        <v>0</v>
      </c>
      <c r="BP1603">
        <v>7</v>
      </c>
      <c r="BQ1603">
        <v>7</v>
      </c>
      <c r="BR1603">
        <v>7</v>
      </c>
      <c r="BS1603">
        <v>7</v>
      </c>
      <c r="BT1603">
        <v>7</v>
      </c>
      <c r="BU1603">
        <v>0</v>
      </c>
      <c r="BV1603" t="str">
        <f>"9:00 AM"</f>
        <v>9:00 AM</v>
      </c>
      <c r="BW1603" t="str">
        <f>"5:00 PM"</f>
        <v>5:00 PM</v>
      </c>
      <c r="BX1603" t="s">
        <v>133</v>
      </c>
      <c r="BY1603">
        <v>0</v>
      </c>
      <c r="BZ1603">
        <v>24</v>
      </c>
      <c r="CA1603" t="s">
        <v>115</v>
      </c>
      <c r="CC1603" t="s">
        <v>224</v>
      </c>
      <c r="CD1603" t="s">
        <v>128</v>
      </c>
      <c r="CF1603" t="s">
        <v>128</v>
      </c>
      <c r="CG1603" t="s">
        <v>120</v>
      </c>
      <c r="CH1603" s="3">
        <v>96950</v>
      </c>
      <c r="CI1603" s="4">
        <v>7.98</v>
      </c>
      <c r="CJ1603" s="4">
        <v>7.98</v>
      </c>
      <c r="CK1603" s="4">
        <v>11.97</v>
      </c>
      <c r="CL1603" s="4">
        <v>11.97</v>
      </c>
      <c r="CM1603" t="s">
        <v>136</v>
      </c>
      <c r="CN1603" t="s">
        <v>139</v>
      </c>
      <c r="CO1603" t="s">
        <v>137</v>
      </c>
      <c r="CQ1603" t="s">
        <v>115</v>
      </c>
      <c r="CR1603" t="s">
        <v>138</v>
      </c>
      <c r="CS1603" t="s">
        <v>139</v>
      </c>
      <c r="CT1603" t="s">
        <v>138</v>
      </c>
      <c r="CU1603" t="s">
        <v>139</v>
      </c>
      <c r="CV1603" t="s">
        <v>138</v>
      </c>
      <c r="CW1603" t="s">
        <v>139</v>
      </c>
      <c r="CX1603" t="s">
        <v>139</v>
      </c>
      <c r="CY1603" s="10">
        <v>16702335776</v>
      </c>
      <c r="CZ1603" t="s">
        <v>1727</v>
      </c>
      <c r="DA1603" t="s">
        <v>139</v>
      </c>
      <c r="DB1603" t="s">
        <v>138</v>
      </c>
      <c r="DC1603" t="s">
        <v>115</v>
      </c>
    </row>
    <row r="1604" spans="1:112" ht="14.45" customHeight="1" x14ac:dyDescent="0.25">
      <c r="A1604" t="s">
        <v>13017</v>
      </c>
      <c r="B1604" t="s">
        <v>248</v>
      </c>
      <c r="C1604" s="1">
        <v>45700</v>
      </c>
      <c r="D1604" s="1">
        <v>45751</v>
      </c>
      <c r="E1604" t="s">
        <v>114</v>
      </c>
      <c r="G1604" t="s">
        <v>115</v>
      </c>
      <c r="H1604" t="s">
        <v>115</v>
      </c>
      <c r="I1604" t="s">
        <v>115</v>
      </c>
      <c r="J1604" t="s">
        <v>5021</v>
      </c>
      <c r="K1604" t="s">
        <v>5021</v>
      </c>
      <c r="L1604" t="s">
        <v>5022</v>
      </c>
      <c r="N1604" t="s">
        <v>128</v>
      </c>
      <c r="O1604" t="s">
        <v>120</v>
      </c>
      <c r="P1604" s="3">
        <v>96950</v>
      </c>
      <c r="Q1604" t="s">
        <v>121</v>
      </c>
      <c r="S1604" s="10">
        <v>16702353334</v>
      </c>
      <c r="U1604" t="s">
        <v>5023</v>
      </c>
      <c r="V1604">
        <v>713120</v>
      </c>
      <c r="W1604" t="s">
        <v>123</v>
      </c>
      <c r="Y1604" t="s">
        <v>5024</v>
      </c>
      <c r="Z1604" t="s">
        <v>5025</v>
      </c>
      <c r="AA1604" t="s">
        <v>5024</v>
      </c>
      <c r="AB1604" t="s">
        <v>126</v>
      </c>
      <c r="AC1604" t="s">
        <v>5022</v>
      </c>
      <c r="AE1604" t="s">
        <v>128</v>
      </c>
      <c r="AF1604" t="s">
        <v>120</v>
      </c>
      <c r="AG1604" s="3">
        <v>96950</v>
      </c>
      <c r="AH1604" t="s">
        <v>121</v>
      </c>
      <c r="AJ1604" s="10">
        <v>16702353334</v>
      </c>
      <c r="AL1604" t="s">
        <v>5026</v>
      </c>
      <c r="BD1604" t="str">
        <f>"49-9091.00"</f>
        <v>49-9091.00</v>
      </c>
      <c r="BE1604" t="s">
        <v>5027</v>
      </c>
      <c r="BF1604" t="s">
        <v>6511</v>
      </c>
      <c r="BG1604" t="s">
        <v>6512</v>
      </c>
      <c r="BH1604">
        <v>2</v>
      </c>
      <c r="BI1604">
        <v>2</v>
      </c>
      <c r="BJ1604" s="1">
        <v>45778</v>
      </c>
      <c r="BK1604" s="1">
        <v>45930</v>
      </c>
      <c r="BL1604" s="1">
        <v>45778</v>
      </c>
      <c r="BM1604" s="1">
        <v>45930</v>
      </c>
      <c r="BN1604">
        <v>40</v>
      </c>
      <c r="BO1604">
        <v>0</v>
      </c>
      <c r="BP1604">
        <v>8</v>
      </c>
      <c r="BQ1604">
        <v>8</v>
      </c>
      <c r="BR1604">
        <v>8</v>
      </c>
      <c r="BS1604">
        <v>8</v>
      </c>
      <c r="BT1604">
        <v>8</v>
      </c>
      <c r="BU1604">
        <v>0</v>
      </c>
      <c r="BV1604" t="str">
        <f>"9:00 AM"</f>
        <v>9:00 AM</v>
      </c>
      <c r="BW1604" t="str">
        <f>"5:00 PM"</f>
        <v>5:00 PM</v>
      </c>
      <c r="BX1604" t="s">
        <v>133</v>
      </c>
      <c r="BY1604">
        <v>3</v>
      </c>
      <c r="BZ1604">
        <v>12</v>
      </c>
      <c r="CA1604" t="s">
        <v>115</v>
      </c>
      <c r="CC1604" t="s">
        <v>6513</v>
      </c>
      <c r="CD1604" t="s">
        <v>5022</v>
      </c>
      <c r="CF1604" t="s">
        <v>119</v>
      </c>
      <c r="CG1604" t="s">
        <v>120</v>
      </c>
      <c r="CH1604" s="3">
        <v>96950</v>
      </c>
      <c r="CI1604" s="4">
        <v>10.02</v>
      </c>
      <c r="CJ1604" s="4">
        <v>10.02</v>
      </c>
      <c r="CK1604" s="4">
        <v>15.03</v>
      </c>
      <c r="CL1604" s="4">
        <v>15.03</v>
      </c>
      <c r="CM1604" t="s">
        <v>136</v>
      </c>
      <c r="CN1604" t="s">
        <v>240</v>
      </c>
      <c r="CO1604" t="s">
        <v>137</v>
      </c>
      <c r="CQ1604" t="s">
        <v>115</v>
      </c>
      <c r="CR1604" t="s">
        <v>138</v>
      </c>
      <c r="CS1604" t="s">
        <v>139</v>
      </c>
      <c r="CT1604" t="s">
        <v>138</v>
      </c>
      <c r="CU1604" t="s">
        <v>138</v>
      </c>
      <c r="CV1604" t="s">
        <v>138</v>
      </c>
      <c r="CW1604" t="s">
        <v>139</v>
      </c>
      <c r="CX1604" t="s">
        <v>5031</v>
      </c>
      <c r="CY1604" s="10">
        <v>16702353334</v>
      </c>
      <c r="CZ1604" t="s">
        <v>5026</v>
      </c>
      <c r="DA1604" t="s">
        <v>139</v>
      </c>
      <c r="DB1604" t="s">
        <v>138</v>
      </c>
      <c r="DC1604" t="s">
        <v>115</v>
      </c>
    </row>
    <row r="1605" spans="1:112" ht="14.45" customHeight="1" x14ac:dyDescent="0.25">
      <c r="A1605" t="s">
        <v>10787</v>
      </c>
      <c r="B1605" t="s">
        <v>113</v>
      </c>
      <c r="C1605" s="1">
        <v>45753</v>
      </c>
      <c r="D1605" s="1">
        <v>45753</v>
      </c>
      <c r="E1605" t="s">
        <v>210</v>
      </c>
      <c r="F1605" s="1">
        <v>45875</v>
      </c>
      <c r="G1605" t="s">
        <v>115</v>
      </c>
      <c r="H1605" t="s">
        <v>115</v>
      </c>
      <c r="I1605" t="s">
        <v>115</v>
      </c>
      <c r="J1605" t="s">
        <v>470</v>
      </c>
      <c r="K1605" t="s">
        <v>8488</v>
      </c>
      <c r="L1605" t="s">
        <v>473</v>
      </c>
      <c r="N1605" t="s">
        <v>119</v>
      </c>
      <c r="O1605" t="s">
        <v>120</v>
      </c>
      <c r="P1605" s="3">
        <v>96950</v>
      </c>
      <c r="Q1605" t="s">
        <v>121</v>
      </c>
      <c r="S1605" s="10">
        <v>16702876273</v>
      </c>
      <c r="U1605" t="s">
        <v>474</v>
      </c>
      <c r="V1605">
        <v>812112</v>
      </c>
      <c r="W1605" t="s">
        <v>123</v>
      </c>
      <c r="Y1605" t="s">
        <v>475</v>
      </c>
      <c r="Z1605" t="s">
        <v>476</v>
      </c>
      <c r="AA1605" t="s">
        <v>477</v>
      </c>
      <c r="AB1605" t="s">
        <v>3053</v>
      </c>
      <c r="AC1605" t="s">
        <v>473</v>
      </c>
      <c r="AE1605" t="s">
        <v>119</v>
      </c>
      <c r="AF1605" t="s">
        <v>120</v>
      </c>
      <c r="AG1605" s="3">
        <v>96950</v>
      </c>
      <c r="AH1605" t="s">
        <v>121</v>
      </c>
      <c r="AJ1605" s="10">
        <v>16702876273</v>
      </c>
      <c r="AL1605" t="s">
        <v>479</v>
      </c>
      <c r="BD1605" t="str">
        <f>"39-5012.00"</f>
        <v>39-5012.00</v>
      </c>
      <c r="BE1605" t="s">
        <v>1772</v>
      </c>
      <c r="BF1605" t="s">
        <v>10226</v>
      </c>
      <c r="BG1605" t="s">
        <v>5806</v>
      </c>
      <c r="BH1605">
        <v>2</v>
      </c>
      <c r="BJ1605" s="1">
        <v>45877</v>
      </c>
      <c r="BK1605" s="1">
        <v>46241</v>
      </c>
      <c r="BN1605">
        <v>35</v>
      </c>
      <c r="BO1605">
        <v>0</v>
      </c>
      <c r="BP1605">
        <v>6</v>
      </c>
      <c r="BQ1605">
        <v>6</v>
      </c>
      <c r="BR1605">
        <v>6</v>
      </c>
      <c r="BS1605">
        <v>6</v>
      </c>
      <c r="BT1605">
        <v>6</v>
      </c>
      <c r="BU1605">
        <v>5</v>
      </c>
      <c r="BV1605" t="str">
        <f>"10:00 AM"</f>
        <v>10:00 AM</v>
      </c>
      <c r="BW1605" t="str">
        <f>"5:00 PM"</f>
        <v>5:00 PM</v>
      </c>
      <c r="BX1605" t="s">
        <v>133</v>
      </c>
      <c r="BY1605">
        <v>0</v>
      </c>
      <c r="BZ1605">
        <v>12</v>
      </c>
      <c r="CA1605" t="s">
        <v>115</v>
      </c>
      <c r="CC1605" s="2" t="s">
        <v>10227</v>
      </c>
      <c r="CD1605" t="s">
        <v>10788</v>
      </c>
      <c r="CF1605" t="s">
        <v>119</v>
      </c>
      <c r="CG1605" t="s">
        <v>120</v>
      </c>
      <c r="CH1605" s="3">
        <v>96950</v>
      </c>
      <c r="CI1605" s="4">
        <v>7.98</v>
      </c>
      <c r="CJ1605" s="4">
        <v>7.98</v>
      </c>
      <c r="CK1605" s="4">
        <v>11.97</v>
      </c>
      <c r="CL1605" s="4">
        <v>11.97</v>
      </c>
      <c r="CM1605" t="s">
        <v>136</v>
      </c>
      <c r="CN1605" t="s">
        <v>2832</v>
      </c>
      <c r="CO1605" t="s">
        <v>137</v>
      </c>
      <c r="CQ1605" t="s">
        <v>115</v>
      </c>
      <c r="CR1605" t="s">
        <v>138</v>
      </c>
      <c r="CS1605" t="s">
        <v>139</v>
      </c>
      <c r="CT1605" t="s">
        <v>138</v>
      </c>
      <c r="CU1605" t="s">
        <v>139</v>
      </c>
      <c r="CV1605" t="s">
        <v>138</v>
      </c>
      <c r="CW1605" t="s">
        <v>139</v>
      </c>
      <c r="CX1605" t="s">
        <v>485</v>
      </c>
      <c r="CY1605" s="10">
        <v>16702876273</v>
      </c>
      <c r="CZ1605" t="s">
        <v>486</v>
      </c>
      <c r="DA1605" t="s">
        <v>246</v>
      </c>
      <c r="DB1605" t="s">
        <v>138</v>
      </c>
      <c r="DC1605" t="s">
        <v>115</v>
      </c>
    </row>
    <row r="1606" spans="1:112" ht="14.45" customHeight="1" x14ac:dyDescent="0.25">
      <c r="A1606" t="s">
        <v>193</v>
      </c>
      <c r="B1606" t="s">
        <v>142</v>
      </c>
      <c r="C1606" s="1">
        <v>45741</v>
      </c>
      <c r="D1606" s="1">
        <v>45754</v>
      </c>
      <c r="E1606" t="s">
        <v>114</v>
      </c>
      <c r="G1606" t="s">
        <v>115</v>
      </c>
      <c r="H1606" t="s">
        <v>115</v>
      </c>
      <c r="I1606" t="s">
        <v>115</v>
      </c>
      <c r="J1606" t="s">
        <v>194</v>
      </c>
      <c r="K1606" t="s">
        <v>139</v>
      </c>
      <c r="L1606" t="s">
        <v>195</v>
      </c>
      <c r="M1606" t="s">
        <v>196</v>
      </c>
      <c r="N1606" t="s">
        <v>119</v>
      </c>
      <c r="O1606" t="s">
        <v>120</v>
      </c>
      <c r="P1606" s="3">
        <v>96950</v>
      </c>
      <c r="Q1606" t="s">
        <v>121</v>
      </c>
      <c r="R1606" t="s">
        <v>139</v>
      </c>
      <c r="S1606" s="10">
        <v>16702346560</v>
      </c>
      <c r="U1606" t="s">
        <v>197</v>
      </c>
      <c r="V1606">
        <v>238220</v>
      </c>
      <c r="W1606" t="s">
        <v>123</v>
      </c>
      <c r="Y1606" t="s">
        <v>198</v>
      </c>
      <c r="Z1606" t="s">
        <v>199</v>
      </c>
      <c r="AA1606" t="s">
        <v>200</v>
      </c>
      <c r="AB1606" t="s">
        <v>201</v>
      </c>
      <c r="AC1606" t="s">
        <v>195</v>
      </c>
      <c r="AD1606" t="s">
        <v>196</v>
      </c>
      <c r="AE1606" t="s">
        <v>119</v>
      </c>
      <c r="AF1606" t="s">
        <v>120</v>
      </c>
      <c r="AG1606" s="3">
        <v>96950</v>
      </c>
      <c r="AH1606" t="s">
        <v>121</v>
      </c>
      <c r="AJ1606" s="10">
        <v>16702346560</v>
      </c>
      <c r="AL1606" t="s">
        <v>202</v>
      </c>
      <c r="BD1606" t="str">
        <f>"49-9021.00"</f>
        <v>49-9021.00</v>
      </c>
      <c r="BE1606" t="s">
        <v>203</v>
      </c>
      <c r="BF1606" t="s">
        <v>204</v>
      </c>
      <c r="BG1606" t="s">
        <v>205</v>
      </c>
      <c r="BH1606">
        <v>1</v>
      </c>
      <c r="BJ1606" s="1">
        <v>45870</v>
      </c>
      <c r="BK1606" s="1">
        <v>46234</v>
      </c>
      <c r="BN1606">
        <v>35</v>
      </c>
      <c r="BO1606">
        <v>0</v>
      </c>
      <c r="BP1606">
        <v>7</v>
      </c>
      <c r="BQ1606">
        <v>7</v>
      </c>
      <c r="BR1606">
        <v>7</v>
      </c>
      <c r="BS1606">
        <v>7</v>
      </c>
      <c r="BT1606">
        <v>7</v>
      </c>
      <c r="BU1606">
        <v>0</v>
      </c>
      <c r="BV1606" t="str">
        <f>"8:00 AM"</f>
        <v>8:00 AM</v>
      </c>
      <c r="BW1606" t="str">
        <f>"4:00 PM"</f>
        <v>4:00 PM</v>
      </c>
      <c r="BX1606" t="s">
        <v>133</v>
      </c>
      <c r="BY1606">
        <v>0</v>
      </c>
      <c r="BZ1606">
        <v>24</v>
      </c>
      <c r="CA1606" t="s">
        <v>115</v>
      </c>
      <c r="CC1606" t="s">
        <v>206</v>
      </c>
      <c r="CD1606" t="s">
        <v>195</v>
      </c>
      <c r="CE1606" t="s">
        <v>196</v>
      </c>
      <c r="CF1606" t="s">
        <v>119</v>
      </c>
      <c r="CG1606" t="s">
        <v>120</v>
      </c>
      <c r="CH1606" s="3">
        <v>96950</v>
      </c>
      <c r="CI1606" s="4">
        <v>11</v>
      </c>
      <c r="CJ1606" s="4">
        <v>15</v>
      </c>
      <c r="CK1606" s="4">
        <v>16.5</v>
      </c>
      <c r="CL1606" s="4">
        <v>22.5</v>
      </c>
      <c r="CM1606" t="s">
        <v>136</v>
      </c>
      <c r="CO1606" t="s">
        <v>137</v>
      </c>
      <c r="CQ1606" t="s">
        <v>138</v>
      </c>
      <c r="CR1606" t="s">
        <v>138</v>
      </c>
      <c r="CS1606" t="s">
        <v>138</v>
      </c>
      <c r="CT1606" t="s">
        <v>138</v>
      </c>
      <c r="CU1606" t="s">
        <v>139</v>
      </c>
      <c r="CV1606" t="s">
        <v>138</v>
      </c>
      <c r="CW1606" t="s">
        <v>138</v>
      </c>
      <c r="CX1606" t="s">
        <v>207</v>
      </c>
      <c r="CY1606" s="10">
        <v>16702346560</v>
      </c>
      <c r="CZ1606" t="s">
        <v>202</v>
      </c>
      <c r="DA1606" t="s">
        <v>208</v>
      </c>
      <c r="DB1606" t="s">
        <v>138</v>
      </c>
      <c r="DC1606" t="s">
        <v>115</v>
      </c>
    </row>
    <row r="1607" spans="1:112" ht="14.45" customHeight="1" x14ac:dyDescent="0.25">
      <c r="A1607" t="s">
        <v>1671</v>
      </c>
      <c r="B1607" t="s">
        <v>142</v>
      </c>
      <c r="C1607" s="1">
        <v>45737</v>
      </c>
      <c r="D1607" s="1">
        <v>45754</v>
      </c>
      <c r="E1607" t="s">
        <v>210</v>
      </c>
      <c r="F1607" s="1">
        <v>45929</v>
      </c>
      <c r="G1607" t="s">
        <v>138</v>
      </c>
      <c r="H1607" t="s">
        <v>115</v>
      </c>
      <c r="I1607" t="s">
        <v>115</v>
      </c>
      <c r="J1607" t="s">
        <v>1672</v>
      </c>
      <c r="K1607" t="s">
        <v>1672</v>
      </c>
      <c r="L1607" t="s">
        <v>1673</v>
      </c>
      <c r="M1607" t="s">
        <v>1674</v>
      </c>
      <c r="N1607" t="s">
        <v>128</v>
      </c>
      <c r="O1607" t="s">
        <v>120</v>
      </c>
      <c r="P1607" s="3">
        <v>96950</v>
      </c>
      <c r="Q1607" t="s">
        <v>121</v>
      </c>
      <c r="R1607" t="s">
        <v>1661</v>
      </c>
      <c r="S1607" s="10">
        <v>16702870614</v>
      </c>
      <c r="U1607" t="s">
        <v>1675</v>
      </c>
      <c r="V1607">
        <v>56132</v>
      </c>
      <c r="W1607" t="s">
        <v>123</v>
      </c>
      <c r="Y1607" t="s">
        <v>1676</v>
      </c>
      <c r="Z1607" t="s">
        <v>1677</v>
      </c>
      <c r="AA1607" t="s">
        <v>1678</v>
      </c>
      <c r="AB1607" t="s">
        <v>448</v>
      </c>
      <c r="AC1607" t="s">
        <v>1673</v>
      </c>
      <c r="AD1607" t="s">
        <v>1674</v>
      </c>
      <c r="AE1607" t="s">
        <v>128</v>
      </c>
      <c r="AF1607" t="s">
        <v>120</v>
      </c>
      <c r="AG1607" s="3">
        <v>96950</v>
      </c>
      <c r="AH1607" t="s">
        <v>121</v>
      </c>
      <c r="AJ1607" s="10">
        <v>16702870614</v>
      </c>
      <c r="AL1607" t="s">
        <v>1679</v>
      </c>
      <c r="BD1607" t="str">
        <f>"49-9071.00"</f>
        <v>49-9071.00</v>
      </c>
      <c r="BE1607" t="s">
        <v>169</v>
      </c>
      <c r="BF1607" t="s">
        <v>1680</v>
      </c>
      <c r="BG1607" t="s">
        <v>1681</v>
      </c>
      <c r="BH1607">
        <v>10</v>
      </c>
      <c r="BJ1607" s="1">
        <v>45931</v>
      </c>
      <c r="BK1607" s="1">
        <v>47026</v>
      </c>
      <c r="BN1607">
        <v>35</v>
      </c>
      <c r="BO1607">
        <v>0</v>
      </c>
      <c r="BP1607">
        <v>7</v>
      </c>
      <c r="BQ1607">
        <v>7</v>
      </c>
      <c r="BR1607">
        <v>7</v>
      </c>
      <c r="BS1607">
        <v>7</v>
      </c>
      <c r="BT1607">
        <v>7</v>
      </c>
      <c r="BU1607">
        <v>0</v>
      </c>
      <c r="BV1607" t="str">
        <f>"8:00 AM"</f>
        <v>8:00 AM</v>
      </c>
      <c r="BW1607" t="str">
        <f>"4:00 PM"</f>
        <v>4:00 PM</v>
      </c>
      <c r="BX1607" t="s">
        <v>133</v>
      </c>
      <c r="BY1607">
        <v>0</v>
      </c>
      <c r="BZ1607">
        <v>6</v>
      </c>
      <c r="CA1607" t="s">
        <v>115</v>
      </c>
      <c r="CC1607" t="s">
        <v>1682</v>
      </c>
      <c r="CD1607" t="s">
        <v>1683</v>
      </c>
      <c r="CE1607" t="s">
        <v>1674</v>
      </c>
      <c r="CF1607" t="s">
        <v>128</v>
      </c>
      <c r="CG1607" t="s">
        <v>120</v>
      </c>
      <c r="CH1607" s="3">
        <v>96950</v>
      </c>
      <c r="CI1607" s="4">
        <v>9.75</v>
      </c>
      <c r="CJ1607" s="4">
        <v>9.75</v>
      </c>
      <c r="CK1607" s="4">
        <v>14.63</v>
      </c>
      <c r="CL1607" s="4">
        <v>14.63</v>
      </c>
      <c r="CM1607" t="s">
        <v>136</v>
      </c>
      <c r="CN1607" t="s">
        <v>1684</v>
      </c>
      <c r="CO1607" t="s">
        <v>137</v>
      </c>
      <c r="CQ1607" t="s">
        <v>115</v>
      </c>
      <c r="CR1607" t="s">
        <v>138</v>
      </c>
      <c r="CS1607" t="s">
        <v>139</v>
      </c>
      <c r="CT1607" t="s">
        <v>138</v>
      </c>
      <c r="CU1607" t="s">
        <v>138</v>
      </c>
      <c r="CV1607" t="s">
        <v>138</v>
      </c>
      <c r="CW1607" t="s">
        <v>139</v>
      </c>
      <c r="CX1607" t="s">
        <v>1685</v>
      </c>
      <c r="CY1607" s="10">
        <v>16702870614</v>
      </c>
      <c r="CZ1607" t="s">
        <v>1679</v>
      </c>
      <c r="DA1607" t="s">
        <v>208</v>
      </c>
      <c r="DB1607" t="s">
        <v>138</v>
      </c>
      <c r="DC1607" t="s">
        <v>115</v>
      </c>
    </row>
    <row r="1608" spans="1:112" ht="14.45" customHeight="1" x14ac:dyDescent="0.25">
      <c r="A1608" t="s">
        <v>1699</v>
      </c>
      <c r="B1608" t="s">
        <v>248</v>
      </c>
      <c r="C1608" s="1">
        <v>45706</v>
      </c>
      <c r="D1608" s="1">
        <v>45754</v>
      </c>
      <c r="E1608" t="s">
        <v>114</v>
      </c>
      <c r="G1608" t="s">
        <v>115</v>
      </c>
      <c r="H1608" t="s">
        <v>115</v>
      </c>
      <c r="I1608" t="s">
        <v>115</v>
      </c>
      <c r="J1608" t="s">
        <v>1592</v>
      </c>
      <c r="L1608" t="s">
        <v>1593</v>
      </c>
      <c r="M1608" t="s">
        <v>1599</v>
      </c>
      <c r="N1608" t="s">
        <v>128</v>
      </c>
      <c r="O1608" t="s">
        <v>120</v>
      </c>
      <c r="P1608" s="3">
        <v>96950</v>
      </c>
      <c r="Q1608" t="s">
        <v>121</v>
      </c>
      <c r="R1608" t="s">
        <v>139</v>
      </c>
      <c r="S1608" s="10">
        <v>16702330744</v>
      </c>
      <c r="U1608" t="s">
        <v>1595</v>
      </c>
      <c r="V1608">
        <v>488320</v>
      </c>
      <c r="W1608" t="s">
        <v>123</v>
      </c>
      <c r="Y1608" t="s">
        <v>1596</v>
      </c>
      <c r="Z1608" t="s">
        <v>1597</v>
      </c>
      <c r="AA1608" t="s">
        <v>1700</v>
      </c>
      <c r="AB1608" t="s">
        <v>516</v>
      </c>
      <c r="AC1608" t="s">
        <v>1593</v>
      </c>
      <c r="AD1608" t="s">
        <v>1599</v>
      </c>
      <c r="AE1608" t="s">
        <v>128</v>
      </c>
      <c r="AF1608" t="s">
        <v>120</v>
      </c>
      <c r="AG1608" s="3">
        <v>96950</v>
      </c>
      <c r="AH1608" t="s">
        <v>121</v>
      </c>
      <c r="AJ1608" s="10">
        <v>16702330744</v>
      </c>
      <c r="AL1608" t="s">
        <v>1605</v>
      </c>
      <c r="BD1608" t="str">
        <f>"51-4121.00"</f>
        <v>51-4121.00</v>
      </c>
      <c r="BE1608" t="s">
        <v>1601</v>
      </c>
      <c r="BF1608" t="s">
        <v>1701</v>
      </c>
      <c r="BG1608" t="s">
        <v>1603</v>
      </c>
      <c r="BH1608">
        <v>1</v>
      </c>
      <c r="BI1608">
        <v>1</v>
      </c>
      <c r="BJ1608" s="1">
        <v>45748</v>
      </c>
      <c r="BK1608" s="1">
        <v>46112</v>
      </c>
      <c r="BL1608" s="1">
        <v>45754</v>
      </c>
      <c r="BM1608" s="1">
        <v>46112</v>
      </c>
      <c r="BN1608">
        <v>40</v>
      </c>
      <c r="BO1608">
        <v>0</v>
      </c>
      <c r="BP1608">
        <v>8</v>
      </c>
      <c r="BQ1608">
        <v>8</v>
      </c>
      <c r="BR1608">
        <v>8</v>
      </c>
      <c r="BS1608">
        <v>8</v>
      </c>
      <c r="BT1608">
        <v>8</v>
      </c>
      <c r="BU1608">
        <v>0</v>
      </c>
      <c r="BV1608" t="str">
        <f>"8:00 AM"</f>
        <v>8:00 AM</v>
      </c>
      <c r="BW1608" t="str">
        <f>"5:00 PM"</f>
        <v>5:00 PM</v>
      </c>
      <c r="BX1608" t="s">
        <v>133</v>
      </c>
      <c r="BY1608">
        <v>0</v>
      </c>
      <c r="BZ1608">
        <v>12</v>
      </c>
      <c r="CA1608" t="s">
        <v>115</v>
      </c>
      <c r="CC1608" t="s">
        <v>224</v>
      </c>
      <c r="CD1608" t="s">
        <v>1594</v>
      </c>
      <c r="CF1608" t="s">
        <v>128</v>
      </c>
      <c r="CG1608" t="s">
        <v>120</v>
      </c>
      <c r="CH1608" s="3">
        <v>96950</v>
      </c>
      <c r="CI1608" s="4">
        <v>20.25</v>
      </c>
      <c r="CJ1608" s="4">
        <v>20.25</v>
      </c>
      <c r="CK1608" s="4">
        <v>30.38</v>
      </c>
      <c r="CL1608" s="4">
        <v>30.38</v>
      </c>
      <c r="CM1608" t="s">
        <v>136</v>
      </c>
      <c r="CN1608" t="s">
        <v>139</v>
      </c>
      <c r="CO1608" t="s">
        <v>137</v>
      </c>
      <c r="CQ1608" t="s">
        <v>115</v>
      </c>
      <c r="CR1608" t="s">
        <v>138</v>
      </c>
      <c r="CS1608" t="s">
        <v>139</v>
      </c>
      <c r="CT1608" t="s">
        <v>138</v>
      </c>
      <c r="CU1608" t="s">
        <v>139</v>
      </c>
      <c r="CV1608" t="s">
        <v>138</v>
      </c>
      <c r="CW1608" t="s">
        <v>139</v>
      </c>
      <c r="CX1608" t="s">
        <v>139</v>
      </c>
      <c r="CY1608" s="10">
        <v>16702330744</v>
      </c>
      <c r="CZ1608" t="s">
        <v>1605</v>
      </c>
      <c r="DA1608" t="s">
        <v>139</v>
      </c>
      <c r="DB1608" t="s">
        <v>138</v>
      </c>
      <c r="DC1608" t="s">
        <v>115</v>
      </c>
    </row>
    <row r="1609" spans="1:112" ht="14.45" customHeight="1" x14ac:dyDescent="0.25">
      <c r="A1609" t="s">
        <v>3270</v>
      </c>
      <c r="B1609" t="s">
        <v>142</v>
      </c>
      <c r="C1609" s="1">
        <v>45742</v>
      </c>
      <c r="D1609" s="1">
        <v>45754</v>
      </c>
      <c r="E1609" t="s">
        <v>114</v>
      </c>
      <c r="G1609" t="s">
        <v>115</v>
      </c>
      <c r="H1609" t="s">
        <v>138</v>
      </c>
      <c r="I1609" t="s">
        <v>115</v>
      </c>
      <c r="J1609" t="s">
        <v>3271</v>
      </c>
      <c r="K1609" t="s">
        <v>3272</v>
      </c>
      <c r="L1609" t="s">
        <v>3273</v>
      </c>
      <c r="M1609" t="s">
        <v>3274</v>
      </c>
      <c r="N1609" t="s">
        <v>128</v>
      </c>
      <c r="O1609" t="s">
        <v>120</v>
      </c>
      <c r="P1609" s="3">
        <v>96950</v>
      </c>
      <c r="Q1609" t="s">
        <v>121</v>
      </c>
      <c r="S1609" s="10">
        <v>16702349011</v>
      </c>
      <c r="U1609" t="s">
        <v>3275</v>
      </c>
      <c r="V1609">
        <v>333120</v>
      </c>
      <c r="W1609" t="s">
        <v>123</v>
      </c>
      <c r="Y1609" t="s">
        <v>3276</v>
      </c>
      <c r="Z1609" t="s">
        <v>2808</v>
      </c>
      <c r="AA1609" t="s">
        <v>3277</v>
      </c>
      <c r="AB1609" t="s">
        <v>448</v>
      </c>
      <c r="AC1609" t="s">
        <v>3273</v>
      </c>
      <c r="AD1609" t="s">
        <v>3274</v>
      </c>
      <c r="AE1609" t="s">
        <v>128</v>
      </c>
      <c r="AF1609" t="s">
        <v>120</v>
      </c>
      <c r="AG1609" s="3">
        <v>96950</v>
      </c>
      <c r="AH1609" t="s">
        <v>121</v>
      </c>
      <c r="AJ1609" s="10">
        <v>16702349011</v>
      </c>
      <c r="AL1609" t="s">
        <v>3278</v>
      </c>
      <c r="BD1609" t="str">
        <f>"51-9021.00"</f>
        <v>51-9021.00</v>
      </c>
      <c r="BE1609" t="s">
        <v>3279</v>
      </c>
      <c r="BF1609" t="s">
        <v>3280</v>
      </c>
      <c r="BG1609" t="s">
        <v>3281</v>
      </c>
      <c r="BH1609">
        <v>6</v>
      </c>
      <c r="BJ1609" s="1">
        <v>45931</v>
      </c>
      <c r="BK1609" s="1">
        <v>46295</v>
      </c>
      <c r="BN1609">
        <v>40</v>
      </c>
      <c r="BO1609">
        <v>0</v>
      </c>
      <c r="BP1609">
        <v>8</v>
      </c>
      <c r="BQ1609">
        <v>8</v>
      </c>
      <c r="BR1609">
        <v>8</v>
      </c>
      <c r="BS1609">
        <v>8</v>
      </c>
      <c r="BT1609">
        <v>8</v>
      </c>
      <c r="BU1609">
        <v>0</v>
      </c>
      <c r="BV1609" t="str">
        <f>"8:00 AM"</f>
        <v>8:00 AM</v>
      </c>
      <c r="BW1609" t="str">
        <f>"5:00 PM"</f>
        <v>5:00 PM</v>
      </c>
      <c r="BX1609" t="s">
        <v>133</v>
      </c>
      <c r="BY1609">
        <v>0</v>
      </c>
      <c r="BZ1609">
        <v>12</v>
      </c>
      <c r="CA1609" t="s">
        <v>115</v>
      </c>
      <c r="CC1609" t="s">
        <v>3282</v>
      </c>
      <c r="CD1609" t="s">
        <v>3273</v>
      </c>
      <c r="CE1609" t="s">
        <v>3274</v>
      </c>
      <c r="CF1609" t="s">
        <v>128</v>
      </c>
      <c r="CG1609" t="s">
        <v>120</v>
      </c>
      <c r="CH1609" s="3">
        <v>96950</v>
      </c>
      <c r="CI1609" s="4">
        <v>9.57</v>
      </c>
      <c r="CJ1609" s="4">
        <v>9.57</v>
      </c>
      <c r="CK1609" s="4">
        <v>14.35</v>
      </c>
      <c r="CL1609" s="4">
        <v>14.35</v>
      </c>
      <c r="CM1609" t="s">
        <v>136</v>
      </c>
      <c r="CN1609" t="s">
        <v>3283</v>
      </c>
      <c r="CO1609" t="s">
        <v>137</v>
      </c>
      <c r="CQ1609" t="s">
        <v>115</v>
      </c>
      <c r="CR1609" t="s">
        <v>138</v>
      </c>
      <c r="CS1609" t="s">
        <v>138</v>
      </c>
      <c r="CT1609" t="s">
        <v>138</v>
      </c>
      <c r="CU1609" t="s">
        <v>139</v>
      </c>
      <c r="CV1609" t="s">
        <v>138</v>
      </c>
      <c r="CW1609" t="s">
        <v>139</v>
      </c>
      <c r="CX1609" t="s">
        <v>625</v>
      </c>
      <c r="CY1609" s="10">
        <v>16707837461</v>
      </c>
      <c r="CZ1609" t="s">
        <v>620</v>
      </c>
      <c r="DA1609" t="s">
        <v>3284</v>
      </c>
      <c r="DB1609" t="s">
        <v>138</v>
      </c>
      <c r="DC1609" t="s">
        <v>115</v>
      </c>
    </row>
    <row r="1610" spans="1:112" ht="14.45" customHeight="1" x14ac:dyDescent="0.25">
      <c r="A1610" t="s">
        <v>4553</v>
      </c>
      <c r="B1610" t="s">
        <v>142</v>
      </c>
      <c r="C1610" s="1">
        <v>45742</v>
      </c>
      <c r="D1610" s="1">
        <v>45754</v>
      </c>
      <c r="E1610" t="s">
        <v>210</v>
      </c>
      <c r="F1610" s="1">
        <v>45929</v>
      </c>
      <c r="G1610" t="s">
        <v>115</v>
      </c>
      <c r="H1610" t="s">
        <v>138</v>
      </c>
      <c r="I1610" t="s">
        <v>115</v>
      </c>
      <c r="J1610" t="s">
        <v>612</v>
      </c>
      <c r="K1610" t="s">
        <v>613</v>
      </c>
      <c r="L1610" t="s">
        <v>614</v>
      </c>
      <c r="M1610" t="s">
        <v>615</v>
      </c>
      <c r="N1610" t="s">
        <v>128</v>
      </c>
      <c r="O1610" t="s">
        <v>120</v>
      </c>
      <c r="P1610" s="3">
        <v>96950</v>
      </c>
      <c r="Q1610" t="s">
        <v>121</v>
      </c>
      <c r="S1610" s="10">
        <v>16707837461</v>
      </c>
      <c r="U1610" t="s">
        <v>616</v>
      </c>
      <c r="V1610">
        <v>56132</v>
      </c>
      <c r="W1610" t="s">
        <v>532</v>
      </c>
      <c r="X1610" t="s">
        <v>138</v>
      </c>
      <c r="Y1610" t="s">
        <v>617</v>
      </c>
      <c r="Z1610" t="s">
        <v>618</v>
      </c>
      <c r="AA1610" t="s">
        <v>3008</v>
      </c>
      <c r="AB1610" t="s">
        <v>516</v>
      </c>
      <c r="AC1610" t="s">
        <v>614</v>
      </c>
      <c r="AD1610" t="s">
        <v>615</v>
      </c>
      <c r="AE1610" t="s">
        <v>128</v>
      </c>
      <c r="AF1610" t="s">
        <v>120</v>
      </c>
      <c r="AG1610" s="3">
        <v>96950</v>
      </c>
      <c r="AH1610" t="s">
        <v>121</v>
      </c>
      <c r="AJ1610" s="10">
        <v>16707837461</v>
      </c>
      <c r="AL1610" t="s">
        <v>620</v>
      </c>
      <c r="BD1610" t="str">
        <f>"39-5012.00"</f>
        <v>39-5012.00</v>
      </c>
      <c r="BE1610" t="s">
        <v>1772</v>
      </c>
      <c r="BF1610" t="s">
        <v>4554</v>
      </c>
      <c r="BG1610" t="s">
        <v>2223</v>
      </c>
      <c r="BH1610">
        <v>6</v>
      </c>
      <c r="BJ1610" s="1">
        <v>45931</v>
      </c>
      <c r="BK1610" s="1">
        <v>46295</v>
      </c>
      <c r="BN1610">
        <v>35</v>
      </c>
      <c r="BO1610">
        <v>0</v>
      </c>
      <c r="BP1610">
        <v>7</v>
      </c>
      <c r="BQ1610">
        <v>7</v>
      </c>
      <c r="BR1610">
        <v>7</v>
      </c>
      <c r="BS1610">
        <v>7</v>
      </c>
      <c r="BT1610">
        <v>7</v>
      </c>
      <c r="BU1610">
        <v>0</v>
      </c>
      <c r="BV1610" t="str">
        <f>"10:00 AM"</f>
        <v>10:00 AM</v>
      </c>
      <c r="BW1610" t="str">
        <f>"6:00 PM"</f>
        <v>6:00 PM</v>
      </c>
      <c r="BX1610" t="s">
        <v>133</v>
      </c>
      <c r="BY1610">
        <v>0</v>
      </c>
      <c r="BZ1610">
        <v>12</v>
      </c>
      <c r="CA1610" t="s">
        <v>115</v>
      </c>
      <c r="CC1610" t="s">
        <v>4555</v>
      </c>
      <c r="CD1610" t="s">
        <v>614</v>
      </c>
      <c r="CE1610" t="s">
        <v>615</v>
      </c>
      <c r="CF1610" t="s">
        <v>128</v>
      </c>
      <c r="CG1610" t="s">
        <v>120</v>
      </c>
      <c r="CH1610" s="3">
        <v>96950</v>
      </c>
      <c r="CI1610" s="4">
        <v>7.98</v>
      </c>
      <c r="CJ1610" s="4">
        <v>7.98</v>
      </c>
      <c r="CK1610" s="4">
        <v>11.97</v>
      </c>
      <c r="CL1610" s="4">
        <v>11.97</v>
      </c>
      <c r="CM1610" t="s">
        <v>1472</v>
      </c>
      <c r="CN1610" t="s">
        <v>624</v>
      </c>
      <c r="CO1610" t="s">
        <v>137</v>
      </c>
      <c r="CQ1610" t="s">
        <v>115</v>
      </c>
      <c r="CR1610" t="s">
        <v>138</v>
      </c>
      <c r="CS1610" t="s">
        <v>138</v>
      </c>
      <c r="CT1610" t="s">
        <v>138</v>
      </c>
      <c r="CU1610" t="s">
        <v>139</v>
      </c>
      <c r="CV1610" t="s">
        <v>138</v>
      </c>
      <c r="CW1610" t="s">
        <v>139</v>
      </c>
      <c r="CX1610" t="s">
        <v>625</v>
      </c>
      <c r="CY1610" s="10">
        <v>16707837461</v>
      </c>
      <c r="CZ1610" t="s">
        <v>620</v>
      </c>
      <c r="DA1610" t="s">
        <v>3284</v>
      </c>
      <c r="DB1610" t="s">
        <v>138</v>
      </c>
      <c r="DC1610" t="s">
        <v>138</v>
      </c>
    </row>
    <row r="1611" spans="1:112" ht="14.45" customHeight="1" x14ac:dyDescent="0.25">
      <c r="A1611" t="s">
        <v>4565</v>
      </c>
      <c r="B1611" t="s">
        <v>248</v>
      </c>
      <c r="C1611" s="1">
        <v>45701</v>
      </c>
      <c r="D1611" s="1">
        <v>45754</v>
      </c>
      <c r="E1611" t="s">
        <v>114</v>
      </c>
      <c r="G1611" t="s">
        <v>115</v>
      </c>
      <c r="H1611" t="s">
        <v>115</v>
      </c>
      <c r="I1611" t="s">
        <v>115</v>
      </c>
      <c r="J1611" t="s">
        <v>3300</v>
      </c>
      <c r="K1611" t="s">
        <v>3301</v>
      </c>
      <c r="L1611" t="s">
        <v>3302</v>
      </c>
      <c r="M1611" t="s">
        <v>3303</v>
      </c>
      <c r="N1611" t="s">
        <v>128</v>
      </c>
      <c r="O1611" t="s">
        <v>120</v>
      </c>
      <c r="P1611" s="3">
        <v>96950</v>
      </c>
      <c r="Q1611" t="s">
        <v>121</v>
      </c>
      <c r="R1611" t="s">
        <v>139</v>
      </c>
      <c r="S1611" s="10">
        <v>16702351980</v>
      </c>
      <c r="U1611" t="s">
        <v>3304</v>
      </c>
      <c r="V1611">
        <v>561320</v>
      </c>
      <c r="W1611" t="s">
        <v>532</v>
      </c>
      <c r="X1611" t="s">
        <v>138</v>
      </c>
      <c r="Y1611" t="s">
        <v>1274</v>
      </c>
      <c r="Z1611" t="s">
        <v>3305</v>
      </c>
      <c r="AA1611" t="s">
        <v>888</v>
      </c>
      <c r="AB1611" t="s">
        <v>1986</v>
      </c>
      <c r="AC1611" t="s">
        <v>3306</v>
      </c>
      <c r="AD1611" t="s">
        <v>3303</v>
      </c>
      <c r="AE1611" t="s">
        <v>128</v>
      </c>
      <c r="AF1611" t="s">
        <v>120</v>
      </c>
      <c r="AG1611" s="3">
        <v>96950</v>
      </c>
      <c r="AH1611" t="s">
        <v>121</v>
      </c>
      <c r="AJ1611" s="10">
        <v>16702351980</v>
      </c>
      <c r="AL1611" t="s">
        <v>3307</v>
      </c>
      <c r="BD1611" t="str">
        <f>"35-2014.00"</f>
        <v>35-2014.00</v>
      </c>
      <c r="BE1611" t="s">
        <v>221</v>
      </c>
      <c r="BF1611" t="s">
        <v>4566</v>
      </c>
      <c r="BG1611" t="s">
        <v>3966</v>
      </c>
      <c r="BH1611">
        <v>10</v>
      </c>
      <c r="BI1611">
        <v>10</v>
      </c>
      <c r="BJ1611" s="1">
        <v>45717</v>
      </c>
      <c r="BK1611" s="1">
        <v>46081</v>
      </c>
      <c r="BL1611" s="1">
        <v>45754</v>
      </c>
      <c r="BM1611" s="1">
        <v>46081</v>
      </c>
      <c r="BN1611">
        <v>35</v>
      </c>
      <c r="BO1611">
        <v>0</v>
      </c>
      <c r="BP1611">
        <v>7</v>
      </c>
      <c r="BQ1611">
        <v>7</v>
      </c>
      <c r="BR1611">
        <v>7</v>
      </c>
      <c r="BS1611">
        <v>7</v>
      </c>
      <c r="BT1611">
        <v>7</v>
      </c>
      <c r="BU1611">
        <v>0</v>
      </c>
      <c r="BV1611" t="str">
        <f>"8:00 AM"</f>
        <v>8:00 AM</v>
      </c>
      <c r="BW1611" t="str">
        <f>"4:00 PM"</f>
        <v>4:00 PM</v>
      </c>
      <c r="BX1611" t="s">
        <v>240</v>
      </c>
      <c r="BY1611">
        <v>0</v>
      </c>
      <c r="BZ1611">
        <v>12</v>
      </c>
      <c r="CA1611" t="s">
        <v>115</v>
      </c>
      <c r="CC1611" s="2" t="s">
        <v>4567</v>
      </c>
      <c r="CD1611" t="s">
        <v>2096</v>
      </c>
      <c r="CE1611" t="s">
        <v>4568</v>
      </c>
      <c r="CF1611" t="s">
        <v>272</v>
      </c>
      <c r="CG1611" t="s">
        <v>120</v>
      </c>
      <c r="CH1611" s="3">
        <v>96952</v>
      </c>
      <c r="CI1611" s="4">
        <v>8.83</v>
      </c>
      <c r="CJ1611" s="4">
        <v>8.83</v>
      </c>
      <c r="CK1611" s="4">
        <v>13.25</v>
      </c>
      <c r="CL1611" s="4">
        <v>13.25</v>
      </c>
      <c r="CM1611" t="s">
        <v>136</v>
      </c>
      <c r="CN1611" t="s">
        <v>3180</v>
      </c>
      <c r="CO1611" t="s">
        <v>137</v>
      </c>
      <c r="CQ1611" t="s">
        <v>115</v>
      </c>
      <c r="CR1611" t="s">
        <v>138</v>
      </c>
      <c r="CS1611" t="s">
        <v>139</v>
      </c>
      <c r="CT1611" t="s">
        <v>138</v>
      </c>
      <c r="CU1611" t="s">
        <v>139</v>
      </c>
      <c r="CV1611" t="s">
        <v>138</v>
      </c>
      <c r="CW1611" t="s">
        <v>139</v>
      </c>
      <c r="CX1611" t="s">
        <v>4569</v>
      </c>
      <c r="CY1611" s="10">
        <v>16702351980</v>
      </c>
      <c r="CZ1611" t="s">
        <v>3307</v>
      </c>
      <c r="DA1611" t="s">
        <v>139</v>
      </c>
      <c r="DB1611" t="s">
        <v>138</v>
      </c>
      <c r="DC1611" t="s">
        <v>138</v>
      </c>
    </row>
    <row r="1612" spans="1:112" ht="14.45" customHeight="1" x14ac:dyDescent="0.25">
      <c r="A1612" t="s">
        <v>7201</v>
      </c>
      <c r="B1612" t="s">
        <v>142</v>
      </c>
      <c r="C1612" s="1">
        <v>45740</v>
      </c>
      <c r="D1612" s="1">
        <v>45754</v>
      </c>
      <c r="E1612" t="s">
        <v>210</v>
      </c>
      <c r="F1612" s="1">
        <v>45929</v>
      </c>
      <c r="G1612" t="s">
        <v>115</v>
      </c>
      <c r="H1612" t="s">
        <v>115</v>
      </c>
      <c r="I1612" t="s">
        <v>115</v>
      </c>
      <c r="J1612" t="s">
        <v>2707</v>
      </c>
      <c r="K1612" t="s">
        <v>2708</v>
      </c>
      <c r="L1612" t="s">
        <v>1327</v>
      </c>
      <c r="M1612" t="s">
        <v>2709</v>
      </c>
      <c r="N1612" t="s">
        <v>119</v>
      </c>
      <c r="O1612" t="s">
        <v>120</v>
      </c>
      <c r="P1612" s="3">
        <v>96950</v>
      </c>
      <c r="Q1612" t="s">
        <v>121</v>
      </c>
      <c r="S1612" s="10">
        <v>16703226130</v>
      </c>
      <c r="U1612" t="s">
        <v>2710</v>
      </c>
      <c r="V1612">
        <v>312112</v>
      </c>
      <c r="W1612" t="s">
        <v>123</v>
      </c>
      <c r="Y1612" t="s">
        <v>2711</v>
      </c>
      <c r="Z1612" t="s">
        <v>2712</v>
      </c>
      <c r="AA1612" t="s">
        <v>2713</v>
      </c>
      <c r="AB1612" t="s">
        <v>2714</v>
      </c>
      <c r="AC1612" t="s">
        <v>1327</v>
      </c>
      <c r="AD1612" t="s">
        <v>2709</v>
      </c>
      <c r="AE1612" t="s">
        <v>119</v>
      </c>
      <c r="AF1612" t="s">
        <v>120</v>
      </c>
      <c r="AG1612" s="3">
        <v>96950</v>
      </c>
      <c r="AH1612" t="s">
        <v>121</v>
      </c>
      <c r="AJ1612" s="10">
        <v>16703226130</v>
      </c>
      <c r="AL1612" t="s">
        <v>2715</v>
      </c>
      <c r="BD1612" t="str">
        <f>"49-9021.00"</f>
        <v>49-9021.00</v>
      </c>
      <c r="BE1612" t="s">
        <v>203</v>
      </c>
      <c r="BF1612" t="s">
        <v>7202</v>
      </c>
      <c r="BG1612" t="s">
        <v>7203</v>
      </c>
      <c r="BH1612">
        <v>1</v>
      </c>
      <c r="BJ1612" s="1">
        <v>45931</v>
      </c>
      <c r="BK1612" s="1">
        <v>46295</v>
      </c>
      <c r="BN1612">
        <v>40</v>
      </c>
      <c r="BO1612">
        <v>0</v>
      </c>
      <c r="BP1612">
        <v>8</v>
      </c>
      <c r="BQ1612">
        <v>8</v>
      </c>
      <c r="BR1612">
        <v>8</v>
      </c>
      <c r="BS1612">
        <v>8</v>
      </c>
      <c r="BT1612">
        <v>8</v>
      </c>
      <c r="BU1612">
        <v>0</v>
      </c>
      <c r="BV1612" t="str">
        <f>"8:00 AM"</f>
        <v>8:00 AM</v>
      </c>
      <c r="BW1612" t="str">
        <f>"5:00 PM"</f>
        <v>5:00 PM</v>
      </c>
      <c r="BX1612" t="s">
        <v>133</v>
      </c>
      <c r="BY1612">
        <v>3</v>
      </c>
      <c r="BZ1612">
        <v>6</v>
      </c>
      <c r="CA1612" t="s">
        <v>115</v>
      </c>
      <c r="CC1612" t="s">
        <v>7204</v>
      </c>
      <c r="CD1612" t="s">
        <v>1327</v>
      </c>
      <c r="CE1612" t="s">
        <v>2709</v>
      </c>
      <c r="CF1612" t="s">
        <v>119</v>
      </c>
      <c r="CG1612" t="s">
        <v>120</v>
      </c>
      <c r="CH1612" s="3">
        <v>96950</v>
      </c>
      <c r="CI1612" s="4">
        <v>10.74</v>
      </c>
      <c r="CJ1612" s="4">
        <v>10.74</v>
      </c>
      <c r="CK1612" s="4">
        <v>16.11</v>
      </c>
      <c r="CL1612" s="4">
        <v>16.11</v>
      </c>
      <c r="CM1612" t="s">
        <v>136</v>
      </c>
      <c r="CO1612" t="s">
        <v>137</v>
      </c>
      <c r="CQ1612" t="s">
        <v>115</v>
      </c>
      <c r="CR1612" t="s">
        <v>138</v>
      </c>
      <c r="CS1612" t="s">
        <v>139</v>
      </c>
      <c r="CT1612" t="s">
        <v>138</v>
      </c>
      <c r="CU1612" t="s">
        <v>139</v>
      </c>
      <c r="CV1612" t="s">
        <v>138</v>
      </c>
      <c r="CW1612" t="s">
        <v>138</v>
      </c>
      <c r="CX1612" t="s">
        <v>7205</v>
      </c>
      <c r="CY1612" s="10">
        <v>16703226130</v>
      </c>
      <c r="CZ1612" t="s">
        <v>2715</v>
      </c>
      <c r="DA1612" t="s">
        <v>626</v>
      </c>
      <c r="DB1612" t="s">
        <v>138</v>
      </c>
      <c r="DC1612" t="s">
        <v>115</v>
      </c>
    </row>
    <row r="1613" spans="1:112" ht="14.45" customHeight="1" x14ac:dyDescent="0.25">
      <c r="A1613" t="s">
        <v>9906</v>
      </c>
      <c r="B1613" t="s">
        <v>248</v>
      </c>
      <c r="C1613" s="1">
        <v>45714</v>
      </c>
      <c r="D1613" s="1">
        <v>45754</v>
      </c>
      <c r="E1613" t="s">
        <v>114</v>
      </c>
      <c r="G1613" t="s">
        <v>115</v>
      </c>
      <c r="H1613" t="s">
        <v>115</v>
      </c>
      <c r="I1613" t="s">
        <v>115</v>
      </c>
      <c r="J1613" t="s">
        <v>509</v>
      </c>
      <c r="L1613" t="s">
        <v>3364</v>
      </c>
      <c r="M1613" t="s">
        <v>9907</v>
      </c>
      <c r="N1613" t="s">
        <v>128</v>
      </c>
      <c r="O1613" t="s">
        <v>120</v>
      </c>
      <c r="P1613" s="3">
        <v>96950</v>
      </c>
      <c r="Q1613" t="s">
        <v>121</v>
      </c>
      <c r="R1613" t="s">
        <v>439</v>
      </c>
      <c r="S1613" s="10">
        <v>16704330105</v>
      </c>
      <c r="U1613" t="s">
        <v>513</v>
      </c>
      <c r="V1613">
        <v>311421</v>
      </c>
      <c r="W1613" t="s">
        <v>123</v>
      </c>
      <c r="Y1613" t="s">
        <v>514</v>
      </c>
      <c r="Z1613" t="s">
        <v>515</v>
      </c>
      <c r="AB1613" t="s">
        <v>516</v>
      </c>
      <c r="AC1613" t="s">
        <v>517</v>
      </c>
      <c r="AE1613" t="s">
        <v>272</v>
      </c>
      <c r="AF1613" t="s">
        <v>120</v>
      </c>
      <c r="AG1613" s="3">
        <v>96952</v>
      </c>
      <c r="AH1613" t="s">
        <v>121</v>
      </c>
      <c r="AI1613" t="s">
        <v>439</v>
      </c>
      <c r="AJ1613" s="10">
        <v>16704330105</v>
      </c>
      <c r="AL1613" t="s">
        <v>518</v>
      </c>
      <c r="BD1613" t="str">
        <f>"49-9021.00"</f>
        <v>49-9021.00</v>
      </c>
      <c r="BE1613" t="s">
        <v>203</v>
      </c>
      <c r="BF1613" t="s">
        <v>9908</v>
      </c>
      <c r="BG1613" t="s">
        <v>9909</v>
      </c>
      <c r="BH1613">
        <v>2</v>
      </c>
      <c r="BI1613">
        <v>2</v>
      </c>
      <c r="BJ1613" s="1">
        <v>45833</v>
      </c>
      <c r="BK1613" s="1">
        <v>46197</v>
      </c>
      <c r="BL1613" s="1">
        <v>45833</v>
      </c>
      <c r="BM1613" s="1">
        <v>46197</v>
      </c>
      <c r="BN1613">
        <v>35</v>
      </c>
      <c r="BO1613">
        <v>0</v>
      </c>
      <c r="BP1613">
        <v>7</v>
      </c>
      <c r="BQ1613">
        <v>7</v>
      </c>
      <c r="BR1613">
        <v>7</v>
      </c>
      <c r="BS1613">
        <v>7</v>
      </c>
      <c r="BT1613">
        <v>7</v>
      </c>
      <c r="BU1613">
        <v>0</v>
      </c>
      <c r="BV1613" t="str">
        <f>"9:00 AM"</f>
        <v>9:00 AM</v>
      </c>
      <c r="BW1613" t="str">
        <f>"5:00 PM"</f>
        <v>5:00 PM</v>
      </c>
      <c r="BX1613" t="s">
        <v>240</v>
      </c>
      <c r="BY1613">
        <v>0</v>
      </c>
      <c r="BZ1613">
        <v>12</v>
      </c>
      <c r="CA1613" t="s">
        <v>115</v>
      </c>
      <c r="CC1613" t="s">
        <v>449</v>
      </c>
      <c r="CD1613" t="s">
        <v>9910</v>
      </c>
      <c r="CE1613" t="s">
        <v>9907</v>
      </c>
      <c r="CF1613" t="s">
        <v>128</v>
      </c>
      <c r="CG1613" t="s">
        <v>120</v>
      </c>
      <c r="CH1613" s="3">
        <v>96950</v>
      </c>
      <c r="CI1613" s="4">
        <v>10.74</v>
      </c>
      <c r="CJ1613" s="4">
        <v>10.74</v>
      </c>
      <c r="CK1613" s="4">
        <v>16.11</v>
      </c>
      <c r="CL1613" s="4">
        <v>16.11</v>
      </c>
      <c r="CM1613" t="s">
        <v>136</v>
      </c>
      <c r="CN1613" t="s">
        <v>139</v>
      </c>
      <c r="CO1613" t="s">
        <v>137</v>
      </c>
      <c r="CQ1613" t="s">
        <v>115</v>
      </c>
      <c r="CR1613" t="s">
        <v>138</v>
      </c>
      <c r="CS1613" t="s">
        <v>139</v>
      </c>
      <c r="CT1613" t="s">
        <v>138</v>
      </c>
      <c r="CU1613" t="s">
        <v>139</v>
      </c>
      <c r="CV1613" t="s">
        <v>138</v>
      </c>
      <c r="CW1613" t="s">
        <v>139</v>
      </c>
      <c r="CX1613" t="s">
        <v>450</v>
      </c>
      <c r="CY1613" s="10">
        <v>16704330105</v>
      </c>
      <c r="CZ1613" t="s">
        <v>518</v>
      </c>
      <c r="DA1613" t="s">
        <v>451</v>
      </c>
      <c r="DB1613" t="s">
        <v>138</v>
      </c>
      <c r="DC1613" t="s">
        <v>115</v>
      </c>
    </row>
    <row r="1614" spans="1:112" ht="14.45" customHeight="1" x14ac:dyDescent="0.25">
      <c r="A1614" t="s">
        <v>10163</v>
      </c>
      <c r="B1614" t="s">
        <v>1155</v>
      </c>
      <c r="C1614" s="1">
        <v>45702</v>
      </c>
      <c r="D1614" s="1">
        <v>45754</v>
      </c>
      <c r="E1614" t="s">
        <v>114</v>
      </c>
      <c r="G1614" t="s">
        <v>115</v>
      </c>
      <c r="H1614" t="s">
        <v>115</v>
      </c>
      <c r="I1614" t="s">
        <v>115</v>
      </c>
      <c r="J1614" t="s">
        <v>3300</v>
      </c>
      <c r="K1614" t="s">
        <v>3301</v>
      </c>
      <c r="L1614" t="s">
        <v>3302</v>
      </c>
      <c r="M1614" t="s">
        <v>3303</v>
      </c>
      <c r="N1614" t="s">
        <v>128</v>
      </c>
      <c r="O1614" t="s">
        <v>120</v>
      </c>
      <c r="P1614" s="3">
        <v>96950</v>
      </c>
      <c r="Q1614" t="s">
        <v>121</v>
      </c>
      <c r="R1614" t="s">
        <v>139</v>
      </c>
      <c r="S1614" s="10">
        <v>16702351980</v>
      </c>
      <c r="U1614" t="s">
        <v>3304</v>
      </c>
      <c r="V1614">
        <v>561320</v>
      </c>
      <c r="W1614" t="s">
        <v>532</v>
      </c>
      <c r="X1614" t="s">
        <v>138</v>
      </c>
      <c r="Y1614" t="s">
        <v>1274</v>
      </c>
      <c r="Z1614" t="s">
        <v>3305</v>
      </c>
      <c r="AA1614" t="s">
        <v>888</v>
      </c>
      <c r="AB1614" t="s">
        <v>1986</v>
      </c>
      <c r="AC1614" t="s">
        <v>3306</v>
      </c>
      <c r="AD1614" t="s">
        <v>3303</v>
      </c>
      <c r="AE1614" t="s">
        <v>128</v>
      </c>
      <c r="AF1614" t="s">
        <v>120</v>
      </c>
      <c r="AG1614" s="3">
        <v>96950</v>
      </c>
      <c r="AH1614" t="s">
        <v>121</v>
      </c>
      <c r="AJ1614" s="10">
        <v>16702351980</v>
      </c>
      <c r="AL1614" t="s">
        <v>3307</v>
      </c>
      <c r="BD1614" t="str">
        <f>"35-2014.00"</f>
        <v>35-2014.00</v>
      </c>
      <c r="BE1614" t="s">
        <v>221</v>
      </c>
      <c r="BF1614" t="s">
        <v>4566</v>
      </c>
      <c r="BG1614" t="s">
        <v>3966</v>
      </c>
      <c r="BH1614">
        <v>10</v>
      </c>
      <c r="BI1614">
        <v>9</v>
      </c>
      <c r="BJ1614" s="1">
        <v>45717</v>
      </c>
      <c r="BK1614" s="1">
        <v>46081</v>
      </c>
      <c r="BL1614" s="1">
        <v>45754</v>
      </c>
      <c r="BM1614" s="1">
        <v>46081</v>
      </c>
      <c r="BN1614">
        <v>35</v>
      </c>
      <c r="BO1614">
        <v>0</v>
      </c>
      <c r="BP1614">
        <v>7</v>
      </c>
      <c r="BQ1614">
        <v>7</v>
      </c>
      <c r="BR1614">
        <v>7</v>
      </c>
      <c r="BS1614">
        <v>7</v>
      </c>
      <c r="BT1614">
        <v>7</v>
      </c>
      <c r="BU1614">
        <v>0</v>
      </c>
      <c r="BV1614" t="str">
        <f t="shared" ref="BV1614:BV1619" si="34">"8:00 AM"</f>
        <v>8:00 AM</v>
      </c>
      <c r="BW1614" t="str">
        <f>"4:00 PM"</f>
        <v>4:00 PM</v>
      </c>
      <c r="BX1614" t="s">
        <v>240</v>
      </c>
      <c r="BY1614">
        <v>0</v>
      </c>
      <c r="BZ1614">
        <v>12</v>
      </c>
      <c r="CA1614" t="s">
        <v>115</v>
      </c>
      <c r="CC1614" s="2" t="s">
        <v>4567</v>
      </c>
      <c r="CD1614" t="s">
        <v>10164</v>
      </c>
      <c r="CE1614" t="s">
        <v>3303</v>
      </c>
      <c r="CF1614" t="s">
        <v>128</v>
      </c>
      <c r="CG1614" t="s">
        <v>120</v>
      </c>
      <c r="CH1614" s="3">
        <v>96950</v>
      </c>
      <c r="CI1614" s="4">
        <v>8.83</v>
      </c>
      <c r="CJ1614" s="4">
        <v>8.83</v>
      </c>
      <c r="CK1614" s="4">
        <v>13.25</v>
      </c>
      <c r="CL1614" s="4">
        <v>13.25</v>
      </c>
      <c r="CM1614" t="s">
        <v>136</v>
      </c>
      <c r="CN1614" t="s">
        <v>3180</v>
      </c>
      <c r="CO1614" t="s">
        <v>137</v>
      </c>
      <c r="CQ1614" t="s">
        <v>115</v>
      </c>
      <c r="CR1614" t="s">
        <v>138</v>
      </c>
      <c r="CS1614" t="s">
        <v>139</v>
      </c>
      <c r="CT1614" t="s">
        <v>138</v>
      </c>
      <c r="CU1614" t="s">
        <v>139</v>
      </c>
      <c r="CV1614" t="s">
        <v>138</v>
      </c>
      <c r="CW1614" t="s">
        <v>139</v>
      </c>
      <c r="CX1614" t="s">
        <v>7237</v>
      </c>
      <c r="CY1614" s="10">
        <v>16702351980</v>
      </c>
      <c r="CZ1614" t="s">
        <v>3307</v>
      </c>
      <c r="DA1614" t="s">
        <v>139</v>
      </c>
      <c r="DB1614" t="s">
        <v>138</v>
      </c>
      <c r="DC1614" t="s">
        <v>138</v>
      </c>
    </row>
    <row r="1615" spans="1:112" ht="14.45" customHeight="1" x14ac:dyDescent="0.25">
      <c r="A1615" t="s">
        <v>11088</v>
      </c>
      <c r="B1615" t="s">
        <v>142</v>
      </c>
      <c r="C1615" s="1">
        <v>45742</v>
      </c>
      <c r="D1615" s="1">
        <v>45754</v>
      </c>
      <c r="E1615" t="s">
        <v>114</v>
      </c>
      <c r="G1615" t="s">
        <v>115</v>
      </c>
      <c r="H1615" t="s">
        <v>115</v>
      </c>
      <c r="I1615" t="s">
        <v>115</v>
      </c>
      <c r="J1615" t="s">
        <v>2707</v>
      </c>
      <c r="K1615" t="s">
        <v>2708</v>
      </c>
      <c r="L1615" t="s">
        <v>1327</v>
      </c>
      <c r="M1615" t="s">
        <v>2709</v>
      </c>
      <c r="N1615" t="s">
        <v>119</v>
      </c>
      <c r="O1615" t="s">
        <v>120</v>
      </c>
      <c r="P1615" s="3">
        <v>96950</v>
      </c>
      <c r="Q1615" t="s">
        <v>121</v>
      </c>
      <c r="S1615" s="10">
        <v>16703226130</v>
      </c>
      <c r="U1615" t="s">
        <v>2710</v>
      </c>
      <c r="V1615">
        <v>312112</v>
      </c>
      <c r="W1615" t="s">
        <v>123</v>
      </c>
      <c r="Y1615" t="s">
        <v>2711</v>
      </c>
      <c r="Z1615" t="s">
        <v>2712</v>
      </c>
      <c r="AA1615" t="s">
        <v>2713</v>
      </c>
      <c r="AB1615" t="s">
        <v>2714</v>
      </c>
      <c r="AC1615" t="s">
        <v>1327</v>
      </c>
      <c r="AD1615" t="s">
        <v>2709</v>
      </c>
      <c r="AE1615" t="s">
        <v>119</v>
      </c>
      <c r="AF1615" t="s">
        <v>120</v>
      </c>
      <c r="AG1615" s="3">
        <v>96950</v>
      </c>
      <c r="AH1615" t="s">
        <v>121</v>
      </c>
      <c r="AJ1615" s="10">
        <v>16703226130</v>
      </c>
      <c r="AL1615" t="s">
        <v>2715</v>
      </c>
      <c r="BD1615" t="str">
        <f>"49-3031.00"</f>
        <v>49-3031.00</v>
      </c>
      <c r="BE1615" t="s">
        <v>1260</v>
      </c>
      <c r="BF1615" t="s">
        <v>4620</v>
      </c>
      <c r="BG1615" t="s">
        <v>4621</v>
      </c>
      <c r="BH1615">
        <v>2</v>
      </c>
      <c r="BJ1615" s="1">
        <v>45931</v>
      </c>
      <c r="BK1615" s="1">
        <v>46295</v>
      </c>
      <c r="BN1615">
        <v>40</v>
      </c>
      <c r="BO1615">
        <v>0</v>
      </c>
      <c r="BP1615">
        <v>8</v>
      </c>
      <c r="BQ1615">
        <v>8</v>
      </c>
      <c r="BR1615">
        <v>8</v>
      </c>
      <c r="BS1615">
        <v>8</v>
      </c>
      <c r="BT1615">
        <v>8</v>
      </c>
      <c r="BU1615">
        <v>0</v>
      </c>
      <c r="BV1615" t="str">
        <f t="shared" si="34"/>
        <v>8:00 AM</v>
      </c>
      <c r="BW1615" t="str">
        <f>"5:00 PM"</f>
        <v>5:00 PM</v>
      </c>
      <c r="BX1615" t="s">
        <v>133</v>
      </c>
      <c r="BY1615">
        <v>6</v>
      </c>
      <c r="BZ1615">
        <v>12</v>
      </c>
      <c r="CA1615" t="s">
        <v>115</v>
      </c>
      <c r="CC1615" t="s">
        <v>4622</v>
      </c>
      <c r="CD1615" t="s">
        <v>1327</v>
      </c>
      <c r="CE1615" t="s">
        <v>2709</v>
      </c>
      <c r="CF1615" t="s">
        <v>119</v>
      </c>
      <c r="CG1615" t="s">
        <v>120</v>
      </c>
      <c r="CH1615" s="3">
        <v>96950</v>
      </c>
      <c r="CI1615" s="4">
        <v>11.85</v>
      </c>
      <c r="CJ1615" s="4">
        <v>11.85</v>
      </c>
      <c r="CK1615" s="4">
        <v>17.77</v>
      </c>
      <c r="CL1615" s="4">
        <v>17.77</v>
      </c>
      <c r="CM1615" t="s">
        <v>136</v>
      </c>
      <c r="CO1615" t="s">
        <v>137</v>
      </c>
      <c r="CQ1615" t="s">
        <v>115</v>
      </c>
      <c r="CR1615" t="s">
        <v>138</v>
      </c>
      <c r="CS1615" t="s">
        <v>139</v>
      </c>
      <c r="CT1615" t="s">
        <v>138</v>
      </c>
      <c r="CU1615" t="s">
        <v>139</v>
      </c>
      <c r="CV1615" t="s">
        <v>138</v>
      </c>
      <c r="CW1615" t="s">
        <v>138</v>
      </c>
      <c r="CX1615" t="s">
        <v>3289</v>
      </c>
      <c r="CY1615" s="10">
        <v>16704831056</v>
      </c>
      <c r="CZ1615" t="s">
        <v>2715</v>
      </c>
      <c r="DA1615" t="s">
        <v>626</v>
      </c>
      <c r="DB1615" t="s">
        <v>138</v>
      </c>
      <c r="DC1615" t="s">
        <v>115</v>
      </c>
    </row>
    <row r="1616" spans="1:112" ht="14.45" customHeight="1" x14ac:dyDescent="0.25">
      <c r="A1616" t="s">
        <v>11758</v>
      </c>
      <c r="B1616" t="s">
        <v>142</v>
      </c>
      <c r="C1616" s="1">
        <v>45742</v>
      </c>
      <c r="D1616" s="1">
        <v>45754</v>
      </c>
      <c r="E1616" t="s">
        <v>114</v>
      </c>
      <c r="G1616" t="s">
        <v>115</v>
      </c>
      <c r="H1616" t="s">
        <v>138</v>
      </c>
      <c r="I1616" t="s">
        <v>115</v>
      </c>
      <c r="J1616" t="s">
        <v>5642</v>
      </c>
      <c r="K1616" t="s">
        <v>5642</v>
      </c>
      <c r="L1616" t="s">
        <v>1848</v>
      </c>
      <c r="M1616" t="s">
        <v>9978</v>
      </c>
      <c r="N1616" t="s">
        <v>128</v>
      </c>
      <c r="O1616" t="s">
        <v>120</v>
      </c>
      <c r="P1616" s="3">
        <v>96950</v>
      </c>
      <c r="Q1616" t="s">
        <v>121</v>
      </c>
      <c r="S1616" s="10">
        <v>16702874740</v>
      </c>
      <c r="U1616" t="s">
        <v>5644</v>
      </c>
      <c r="V1616">
        <v>333111</v>
      </c>
      <c r="W1616" t="s">
        <v>123</v>
      </c>
      <c r="Y1616" t="s">
        <v>3444</v>
      </c>
      <c r="Z1616" t="s">
        <v>3445</v>
      </c>
      <c r="AA1616" t="s">
        <v>1741</v>
      </c>
      <c r="AB1616" t="s">
        <v>126</v>
      </c>
      <c r="AC1616" t="s">
        <v>1848</v>
      </c>
      <c r="AD1616" t="s">
        <v>9979</v>
      </c>
      <c r="AE1616" t="s">
        <v>128</v>
      </c>
      <c r="AF1616" t="s">
        <v>120</v>
      </c>
      <c r="AG1616" s="3">
        <v>96950</v>
      </c>
      <c r="AH1616" t="s">
        <v>121</v>
      </c>
      <c r="AJ1616" s="10">
        <v>16702874740</v>
      </c>
      <c r="AL1616" t="s">
        <v>3278</v>
      </c>
      <c r="BD1616" t="str">
        <f>"37-2011.00"</f>
        <v>37-2011.00</v>
      </c>
      <c r="BE1616" t="s">
        <v>1133</v>
      </c>
      <c r="BF1616" t="s">
        <v>9980</v>
      </c>
      <c r="BG1616" t="s">
        <v>1431</v>
      </c>
      <c r="BH1616">
        <v>5</v>
      </c>
      <c r="BJ1616" s="1">
        <v>45931</v>
      </c>
      <c r="BK1616" s="1">
        <v>46295</v>
      </c>
      <c r="BN1616">
        <v>35</v>
      </c>
      <c r="BO1616">
        <v>0</v>
      </c>
      <c r="BP1616">
        <v>7</v>
      </c>
      <c r="BQ1616">
        <v>7</v>
      </c>
      <c r="BR1616">
        <v>7</v>
      </c>
      <c r="BS1616">
        <v>7</v>
      </c>
      <c r="BT1616">
        <v>7</v>
      </c>
      <c r="BU1616">
        <v>0</v>
      </c>
      <c r="BV1616" t="str">
        <f t="shared" si="34"/>
        <v>8:00 AM</v>
      </c>
      <c r="BW1616" t="str">
        <f>"4:00 PM"</f>
        <v>4:00 PM</v>
      </c>
      <c r="BX1616" t="s">
        <v>240</v>
      </c>
      <c r="BY1616">
        <v>0</v>
      </c>
      <c r="BZ1616">
        <v>6</v>
      </c>
      <c r="CA1616" t="s">
        <v>115</v>
      </c>
      <c r="CC1616" t="s">
        <v>9981</v>
      </c>
      <c r="CD1616" t="s">
        <v>9982</v>
      </c>
      <c r="CE1616" t="s">
        <v>9979</v>
      </c>
      <c r="CF1616" t="s">
        <v>128</v>
      </c>
      <c r="CG1616" t="s">
        <v>120</v>
      </c>
      <c r="CH1616" s="3">
        <v>96950</v>
      </c>
      <c r="CI1616" s="4">
        <v>8.2899999999999991</v>
      </c>
      <c r="CJ1616" s="4">
        <v>8.2899999999999991</v>
      </c>
      <c r="CK1616" s="4">
        <v>12.43</v>
      </c>
      <c r="CL1616" s="4">
        <v>12.43</v>
      </c>
      <c r="CM1616" t="s">
        <v>136</v>
      </c>
      <c r="CN1616" t="s">
        <v>224</v>
      </c>
      <c r="CO1616" t="s">
        <v>137</v>
      </c>
      <c r="CQ1616" t="s">
        <v>115</v>
      </c>
      <c r="CR1616" t="s">
        <v>138</v>
      </c>
      <c r="CS1616" t="s">
        <v>138</v>
      </c>
      <c r="CT1616" t="s">
        <v>138</v>
      </c>
      <c r="CU1616" t="s">
        <v>139</v>
      </c>
      <c r="CV1616" t="s">
        <v>138</v>
      </c>
      <c r="CW1616" t="s">
        <v>139</v>
      </c>
      <c r="CX1616" t="s">
        <v>625</v>
      </c>
      <c r="CY1616" s="10">
        <v>16707837461</v>
      </c>
      <c r="CZ1616" t="s">
        <v>620</v>
      </c>
      <c r="DA1616" t="s">
        <v>3284</v>
      </c>
      <c r="DB1616" t="s">
        <v>138</v>
      </c>
      <c r="DC1616" t="s">
        <v>115</v>
      </c>
    </row>
    <row r="1617" spans="1:112" ht="14.45" customHeight="1" x14ac:dyDescent="0.25">
      <c r="A1617" t="s">
        <v>12018</v>
      </c>
      <c r="B1617" t="s">
        <v>142</v>
      </c>
      <c r="C1617" s="1">
        <v>45741</v>
      </c>
      <c r="D1617" s="1">
        <v>45754</v>
      </c>
      <c r="E1617" t="s">
        <v>210</v>
      </c>
      <c r="F1617" s="1">
        <v>45929</v>
      </c>
      <c r="G1617" t="s">
        <v>115</v>
      </c>
      <c r="H1617" t="s">
        <v>115</v>
      </c>
      <c r="I1617" t="s">
        <v>115</v>
      </c>
      <c r="J1617" t="s">
        <v>2707</v>
      </c>
      <c r="K1617" t="s">
        <v>2708</v>
      </c>
      <c r="L1617" t="s">
        <v>1327</v>
      </c>
      <c r="M1617" t="s">
        <v>2709</v>
      </c>
      <c r="N1617" t="s">
        <v>119</v>
      </c>
      <c r="O1617" t="s">
        <v>120</v>
      </c>
      <c r="P1617" s="3">
        <v>96950</v>
      </c>
      <c r="Q1617" t="s">
        <v>121</v>
      </c>
      <c r="S1617" s="10">
        <v>16703226130</v>
      </c>
      <c r="U1617" t="s">
        <v>2710</v>
      </c>
      <c r="V1617">
        <v>312112</v>
      </c>
      <c r="W1617" t="s">
        <v>123</v>
      </c>
      <c r="Y1617" t="s">
        <v>2711</v>
      </c>
      <c r="Z1617" t="s">
        <v>2712</v>
      </c>
      <c r="AA1617" t="s">
        <v>2713</v>
      </c>
      <c r="AB1617" t="s">
        <v>2714</v>
      </c>
      <c r="AC1617" t="s">
        <v>1327</v>
      </c>
      <c r="AD1617" t="s">
        <v>2709</v>
      </c>
      <c r="AE1617" t="s">
        <v>119</v>
      </c>
      <c r="AF1617" t="s">
        <v>120</v>
      </c>
      <c r="AG1617" s="3">
        <v>96950</v>
      </c>
      <c r="AH1617" t="s">
        <v>121</v>
      </c>
      <c r="AJ1617" s="10">
        <v>16703226130</v>
      </c>
      <c r="AL1617" t="s">
        <v>2715</v>
      </c>
      <c r="BD1617" t="str">
        <f>"49-3023.00"</f>
        <v>49-3023.00</v>
      </c>
      <c r="BE1617" t="s">
        <v>2122</v>
      </c>
      <c r="BF1617" t="s">
        <v>4620</v>
      </c>
      <c r="BG1617" t="s">
        <v>4621</v>
      </c>
      <c r="BH1617">
        <v>2</v>
      </c>
      <c r="BJ1617" s="1">
        <v>45931</v>
      </c>
      <c r="BK1617" s="1">
        <v>46295</v>
      </c>
      <c r="BN1617">
        <v>40</v>
      </c>
      <c r="BO1617">
        <v>0</v>
      </c>
      <c r="BP1617">
        <v>8</v>
      </c>
      <c r="BQ1617">
        <v>8</v>
      </c>
      <c r="BR1617">
        <v>8</v>
      </c>
      <c r="BS1617">
        <v>8</v>
      </c>
      <c r="BT1617">
        <v>8</v>
      </c>
      <c r="BU1617">
        <v>0</v>
      </c>
      <c r="BV1617" t="str">
        <f t="shared" si="34"/>
        <v>8:00 AM</v>
      </c>
      <c r="BW1617" t="str">
        <f>"5:00 PM"</f>
        <v>5:00 PM</v>
      </c>
      <c r="BX1617" t="s">
        <v>133</v>
      </c>
      <c r="BY1617">
        <v>6</v>
      </c>
      <c r="BZ1617">
        <v>12</v>
      </c>
      <c r="CA1617" t="s">
        <v>115</v>
      </c>
      <c r="CC1617" t="s">
        <v>4622</v>
      </c>
      <c r="CD1617" t="s">
        <v>1327</v>
      </c>
      <c r="CE1617" t="s">
        <v>2709</v>
      </c>
      <c r="CF1617" t="s">
        <v>119</v>
      </c>
      <c r="CG1617" t="s">
        <v>120</v>
      </c>
      <c r="CH1617" s="3">
        <v>96950</v>
      </c>
      <c r="CI1617" s="4">
        <v>11.85</v>
      </c>
      <c r="CJ1617" s="4">
        <v>11.85</v>
      </c>
      <c r="CK1617" s="4">
        <v>17.77</v>
      </c>
      <c r="CL1617" s="4">
        <v>17.77</v>
      </c>
      <c r="CM1617" t="s">
        <v>136</v>
      </c>
      <c r="CO1617" t="s">
        <v>137</v>
      </c>
      <c r="CQ1617" t="s">
        <v>115</v>
      </c>
      <c r="CR1617" t="s">
        <v>138</v>
      </c>
      <c r="CS1617" t="s">
        <v>139</v>
      </c>
      <c r="CT1617" t="s">
        <v>138</v>
      </c>
      <c r="CU1617" t="s">
        <v>139</v>
      </c>
      <c r="CV1617" t="s">
        <v>138</v>
      </c>
      <c r="CW1617" t="s">
        <v>138</v>
      </c>
      <c r="CX1617" t="s">
        <v>7205</v>
      </c>
      <c r="CY1617" s="10">
        <v>16703226130</v>
      </c>
      <c r="CZ1617" t="s">
        <v>2715</v>
      </c>
      <c r="DA1617" t="s">
        <v>626</v>
      </c>
      <c r="DB1617" t="s">
        <v>138</v>
      </c>
      <c r="DC1617" t="s">
        <v>115</v>
      </c>
    </row>
    <row r="1618" spans="1:112" ht="14.45" customHeight="1" x14ac:dyDescent="0.25">
      <c r="A1618" t="s">
        <v>12577</v>
      </c>
      <c r="B1618" t="s">
        <v>248</v>
      </c>
      <c r="C1618" s="1">
        <v>45702</v>
      </c>
      <c r="D1618" s="1">
        <v>45754</v>
      </c>
      <c r="E1618" t="s">
        <v>210</v>
      </c>
      <c r="F1618" s="1">
        <v>45868</v>
      </c>
      <c r="G1618" t="s">
        <v>115</v>
      </c>
      <c r="H1618" t="s">
        <v>115</v>
      </c>
      <c r="I1618" t="s">
        <v>115</v>
      </c>
      <c r="J1618" t="s">
        <v>1718</v>
      </c>
      <c r="L1618" t="s">
        <v>1720</v>
      </c>
      <c r="N1618" t="s">
        <v>128</v>
      </c>
      <c r="O1618" t="s">
        <v>120</v>
      </c>
      <c r="P1618" s="3">
        <v>96950</v>
      </c>
      <c r="Q1618" t="s">
        <v>121</v>
      </c>
      <c r="S1618" s="10">
        <v>16702335776</v>
      </c>
      <c r="U1618" t="s">
        <v>1721</v>
      </c>
      <c r="V1618">
        <v>56179</v>
      </c>
      <c r="W1618" t="s">
        <v>123</v>
      </c>
      <c r="Y1618" t="s">
        <v>1722</v>
      </c>
      <c r="Z1618" t="s">
        <v>1723</v>
      </c>
      <c r="AA1618" t="s">
        <v>888</v>
      </c>
      <c r="AB1618" t="s">
        <v>705</v>
      </c>
      <c r="AC1618" t="s">
        <v>1720</v>
      </c>
      <c r="AE1618" t="s">
        <v>128</v>
      </c>
      <c r="AF1618" t="s">
        <v>120</v>
      </c>
      <c r="AG1618" s="3">
        <v>96950</v>
      </c>
      <c r="AH1618" t="s">
        <v>121</v>
      </c>
      <c r="AJ1618" s="10">
        <v>16702335776</v>
      </c>
      <c r="AL1618" t="s">
        <v>1727</v>
      </c>
      <c r="BD1618" t="str">
        <f>"49-9071.00"</f>
        <v>49-9071.00</v>
      </c>
      <c r="BE1618" t="s">
        <v>169</v>
      </c>
      <c r="BF1618" t="s">
        <v>1733</v>
      </c>
      <c r="BG1618" t="s">
        <v>1681</v>
      </c>
      <c r="BH1618">
        <v>5</v>
      </c>
      <c r="BI1618">
        <v>5</v>
      </c>
      <c r="BJ1618" s="1">
        <v>45870</v>
      </c>
      <c r="BK1618" s="1">
        <v>46234</v>
      </c>
      <c r="BL1618" s="1">
        <v>45870</v>
      </c>
      <c r="BM1618" s="1">
        <v>46234</v>
      </c>
      <c r="BN1618">
        <v>40</v>
      </c>
      <c r="BO1618">
        <v>0</v>
      </c>
      <c r="BP1618">
        <v>8</v>
      </c>
      <c r="BQ1618">
        <v>8</v>
      </c>
      <c r="BR1618">
        <v>8</v>
      </c>
      <c r="BS1618">
        <v>8</v>
      </c>
      <c r="BT1618">
        <v>8</v>
      </c>
      <c r="BU1618">
        <v>0</v>
      </c>
      <c r="BV1618" t="str">
        <f t="shared" si="34"/>
        <v>8:00 AM</v>
      </c>
      <c r="BW1618" t="str">
        <f>"5:00 PM"</f>
        <v>5:00 PM</v>
      </c>
      <c r="BX1618" t="s">
        <v>133</v>
      </c>
      <c r="BY1618">
        <v>0</v>
      </c>
      <c r="BZ1618">
        <v>24</v>
      </c>
      <c r="CA1618" t="s">
        <v>115</v>
      </c>
      <c r="CC1618" t="s">
        <v>224</v>
      </c>
      <c r="CD1618" t="s">
        <v>1448</v>
      </c>
      <c r="CF1618" t="s">
        <v>128</v>
      </c>
      <c r="CG1618" t="s">
        <v>120</v>
      </c>
      <c r="CH1618" s="3">
        <v>96950</v>
      </c>
      <c r="CI1618" s="4">
        <v>9.75</v>
      </c>
      <c r="CJ1618" s="4">
        <v>9.75</v>
      </c>
      <c r="CK1618" s="4">
        <v>14.63</v>
      </c>
      <c r="CL1618" s="4">
        <v>14.63</v>
      </c>
      <c r="CM1618" t="s">
        <v>136</v>
      </c>
      <c r="CN1618" t="s">
        <v>139</v>
      </c>
      <c r="CO1618" t="s">
        <v>137</v>
      </c>
      <c r="CQ1618" t="s">
        <v>115</v>
      </c>
      <c r="CR1618" t="s">
        <v>138</v>
      </c>
      <c r="CS1618" t="s">
        <v>139</v>
      </c>
      <c r="CT1618" t="s">
        <v>138</v>
      </c>
      <c r="CU1618" t="s">
        <v>139</v>
      </c>
      <c r="CV1618" t="s">
        <v>138</v>
      </c>
      <c r="CW1618" t="s">
        <v>139</v>
      </c>
      <c r="CX1618" t="s">
        <v>139</v>
      </c>
      <c r="CY1618" s="10">
        <v>16702335776</v>
      </c>
      <c r="CZ1618" t="s">
        <v>1727</v>
      </c>
      <c r="DA1618" t="s">
        <v>139</v>
      </c>
      <c r="DB1618" t="s">
        <v>138</v>
      </c>
      <c r="DC1618" t="s">
        <v>115</v>
      </c>
    </row>
    <row r="1619" spans="1:112" ht="14.45" customHeight="1" x14ac:dyDescent="0.25">
      <c r="A1619" t="s">
        <v>12584</v>
      </c>
      <c r="B1619" t="s">
        <v>142</v>
      </c>
      <c r="C1619" s="1">
        <v>45742</v>
      </c>
      <c r="D1619" s="1">
        <v>45754</v>
      </c>
      <c r="E1619" t="s">
        <v>114</v>
      </c>
      <c r="G1619" t="s">
        <v>115</v>
      </c>
      <c r="H1619" t="s">
        <v>115</v>
      </c>
      <c r="I1619" t="s">
        <v>115</v>
      </c>
      <c r="J1619" t="s">
        <v>2707</v>
      </c>
      <c r="K1619" t="s">
        <v>2708</v>
      </c>
      <c r="L1619" t="s">
        <v>1327</v>
      </c>
      <c r="M1619" t="s">
        <v>2709</v>
      </c>
      <c r="N1619" t="s">
        <v>119</v>
      </c>
      <c r="O1619" t="s">
        <v>120</v>
      </c>
      <c r="P1619" s="3">
        <v>96950</v>
      </c>
      <c r="Q1619" t="s">
        <v>121</v>
      </c>
      <c r="S1619" s="10">
        <v>16703226130</v>
      </c>
      <c r="U1619" t="s">
        <v>2710</v>
      </c>
      <c r="V1619">
        <v>312112</v>
      </c>
      <c r="W1619" t="s">
        <v>123</v>
      </c>
      <c r="Y1619" t="s">
        <v>2711</v>
      </c>
      <c r="Z1619" t="s">
        <v>2712</v>
      </c>
      <c r="AA1619" t="s">
        <v>2713</v>
      </c>
      <c r="AB1619" t="s">
        <v>2714</v>
      </c>
      <c r="AC1619" t="s">
        <v>1327</v>
      </c>
      <c r="AD1619" t="s">
        <v>2709</v>
      </c>
      <c r="AE1619" t="s">
        <v>119</v>
      </c>
      <c r="AF1619" t="s">
        <v>120</v>
      </c>
      <c r="AG1619" s="3">
        <v>96950</v>
      </c>
      <c r="AH1619" t="s">
        <v>121</v>
      </c>
      <c r="AJ1619" s="10">
        <v>16703226130</v>
      </c>
      <c r="AL1619" t="s">
        <v>2715</v>
      </c>
      <c r="BD1619" t="str">
        <f>"51-9198.00"</f>
        <v>51-9198.00</v>
      </c>
      <c r="BE1619" t="s">
        <v>2301</v>
      </c>
      <c r="BF1619" t="s">
        <v>3286</v>
      </c>
      <c r="BG1619" t="s">
        <v>3287</v>
      </c>
      <c r="BH1619">
        <v>4</v>
      </c>
      <c r="BJ1619" s="1">
        <v>45931</v>
      </c>
      <c r="BK1619" s="1">
        <v>46295</v>
      </c>
      <c r="BN1619">
        <v>40</v>
      </c>
      <c r="BO1619">
        <v>0</v>
      </c>
      <c r="BP1619">
        <v>8</v>
      </c>
      <c r="BQ1619">
        <v>8</v>
      </c>
      <c r="BR1619">
        <v>8</v>
      </c>
      <c r="BS1619">
        <v>8</v>
      </c>
      <c r="BT1619">
        <v>8</v>
      </c>
      <c r="BU1619">
        <v>0</v>
      </c>
      <c r="BV1619" t="str">
        <f t="shared" si="34"/>
        <v>8:00 AM</v>
      </c>
      <c r="BW1619" t="str">
        <f>"5:00 PM"</f>
        <v>5:00 PM</v>
      </c>
      <c r="BX1619" t="s">
        <v>133</v>
      </c>
      <c r="BY1619">
        <v>0</v>
      </c>
      <c r="BZ1619">
        <v>0</v>
      </c>
      <c r="CA1619" t="s">
        <v>115</v>
      </c>
      <c r="CC1619" t="s">
        <v>3288</v>
      </c>
      <c r="CD1619" t="s">
        <v>1327</v>
      </c>
      <c r="CE1619" t="s">
        <v>2709</v>
      </c>
      <c r="CF1619" t="s">
        <v>119</v>
      </c>
      <c r="CG1619" t="s">
        <v>120</v>
      </c>
      <c r="CH1619" s="3">
        <v>96950</v>
      </c>
      <c r="CI1619" s="4">
        <v>8.23</v>
      </c>
      <c r="CJ1619" s="4">
        <v>8.23</v>
      </c>
      <c r="CK1619" s="4">
        <v>12.35</v>
      </c>
      <c r="CL1619" s="4">
        <v>12.35</v>
      </c>
      <c r="CM1619" t="s">
        <v>136</v>
      </c>
      <c r="CO1619" t="s">
        <v>137</v>
      </c>
      <c r="CQ1619" t="s">
        <v>115</v>
      </c>
      <c r="CR1619" t="s">
        <v>138</v>
      </c>
      <c r="CS1619" t="s">
        <v>139</v>
      </c>
      <c r="CT1619" t="s">
        <v>138</v>
      </c>
      <c r="CU1619" t="s">
        <v>138</v>
      </c>
      <c r="CV1619" t="s">
        <v>138</v>
      </c>
      <c r="CW1619" t="s">
        <v>138</v>
      </c>
      <c r="CX1619" t="s">
        <v>12585</v>
      </c>
      <c r="CY1619" s="10">
        <v>16704831056</v>
      </c>
      <c r="CZ1619" t="s">
        <v>2715</v>
      </c>
      <c r="DA1619" t="s">
        <v>626</v>
      </c>
      <c r="DB1619" t="s">
        <v>138</v>
      </c>
      <c r="DC1619" t="s">
        <v>115</v>
      </c>
    </row>
    <row r="1620" spans="1:112" ht="14.45" customHeight="1" x14ac:dyDescent="0.25">
      <c r="A1620" t="s">
        <v>13481</v>
      </c>
      <c r="B1620" t="s">
        <v>158</v>
      </c>
      <c r="C1620" s="1">
        <v>45648</v>
      </c>
      <c r="D1620" s="1">
        <v>45754</v>
      </c>
      <c r="E1620" t="s">
        <v>114</v>
      </c>
      <c r="G1620" t="s">
        <v>138</v>
      </c>
      <c r="H1620" t="s">
        <v>115</v>
      </c>
      <c r="I1620" t="s">
        <v>115</v>
      </c>
      <c r="J1620" t="s">
        <v>1917</v>
      </c>
      <c r="K1620" t="s">
        <v>1918</v>
      </c>
      <c r="L1620" t="s">
        <v>1919</v>
      </c>
      <c r="M1620" t="s">
        <v>713</v>
      </c>
      <c r="N1620" t="s">
        <v>119</v>
      </c>
      <c r="O1620" t="s">
        <v>120</v>
      </c>
      <c r="P1620" s="3">
        <v>96950</v>
      </c>
      <c r="Q1620" t="s">
        <v>121</v>
      </c>
      <c r="R1620" t="s">
        <v>139</v>
      </c>
      <c r="S1620" s="10">
        <v>16704839683</v>
      </c>
      <c r="T1620">
        <v>6504</v>
      </c>
      <c r="U1620" t="s">
        <v>1920</v>
      </c>
      <c r="V1620">
        <v>812112</v>
      </c>
      <c r="W1620" t="s">
        <v>123</v>
      </c>
      <c r="Y1620" t="s">
        <v>368</v>
      </c>
      <c r="Z1620" t="s">
        <v>1921</v>
      </c>
      <c r="AA1620" t="s">
        <v>1922</v>
      </c>
      <c r="AB1620" t="s">
        <v>1923</v>
      </c>
      <c r="AC1620" t="s">
        <v>1924</v>
      </c>
      <c r="AD1620" t="s">
        <v>1925</v>
      </c>
      <c r="AE1620" t="s">
        <v>119</v>
      </c>
      <c r="AF1620" t="s">
        <v>120</v>
      </c>
      <c r="AG1620" s="3">
        <v>96950</v>
      </c>
      <c r="AH1620" t="s">
        <v>121</v>
      </c>
      <c r="AJ1620" s="10">
        <v>16704839683</v>
      </c>
      <c r="AL1620" t="s">
        <v>1926</v>
      </c>
      <c r="BD1620" t="str">
        <f>"39-5012.00"</f>
        <v>39-5012.00</v>
      </c>
      <c r="BE1620" t="s">
        <v>1772</v>
      </c>
      <c r="BF1620" t="s">
        <v>1927</v>
      </c>
      <c r="BG1620" t="s">
        <v>1928</v>
      </c>
      <c r="BH1620">
        <v>10</v>
      </c>
      <c r="BJ1620" s="1">
        <v>45672</v>
      </c>
      <c r="BK1620" s="1">
        <v>46660</v>
      </c>
      <c r="BN1620">
        <v>35</v>
      </c>
      <c r="BO1620">
        <v>5</v>
      </c>
      <c r="BP1620">
        <v>0</v>
      </c>
      <c r="BQ1620">
        <v>6</v>
      </c>
      <c r="BR1620">
        <v>6</v>
      </c>
      <c r="BS1620">
        <v>6</v>
      </c>
      <c r="BT1620">
        <v>6</v>
      </c>
      <c r="BU1620">
        <v>6</v>
      </c>
      <c r="BV1620" t="str">
        <f>"11:00 AM"</f>
        <v>11:00 AM</v>
      </c>
      <c r="BW1620" t="str">
        <f>"6:00 PM"</f>
        <v>6:00 PM</v>
      </c>
      <c r="BX1620" t="s">
        <v>240</v>
      </c>
      <c r="BY1620">
        <v>0</v>
      </c>
      <c r="BZ1620">
        <v>24</v>
      </c>
      <c r="CA1620" t="s">
        <v>115</v>
      </c>
      <c r="CC1620" s="2" t="s">
        <v>1929</v>
      </c>
      <c r="CD1620" t="s">
        <v>1919</v>
      </c>
      <c r="CE1620" t="s">
        <v>713</v>
      </c>
      <c r="CF1620" t="s">
        <v>119</v>
      </c>
      <c r="CG1620" t="s">
        <v>120</v>
      </c>
      <c r="CH1620" s="3">
        <v>96950</v>
      </c>
      <c r="CI1620" s="4">
        <v>7.98</v>
      </c>
      <c r="CJ1620" s="4">
        <v>7.98</v>
      </c>
      <c r="CK1620" s="4">
        <v>11.97</v>
      </c>
      <c r="CL1620" s="4">
        <v>11.97</v>
      </c>
      <c r="CM1620" t="s">
        <v>136</v>
      </c>
      <c r="CN1620" t="s">
        <v>139</v>
      </c>
      <c r="CO1620" t="s">
        <v>137</v>
      </c>
      <c r="CQ1620" t="s">
        <v>115</v>
      </c>
      <c r="CR1620" t="s">
        <v>138</v>
      </c>
      <c r="CS1620" t="s">
        <v>139</v>
      </c>
      <c r="CT1620" t="s">
        <v>138</v>
      </c>
      <c r="CU1620" t="s">
        <v>139</v>
      </c>
      <c r="CV1620" t="s">
        <v>138</v>
      </c>
      <c r="CW1620" t="s">
        <v>139</v>
      </c>
      <c r="CX1620" t="s">
        <v>224</v>
      </c>
      <c r="CY1620" s="10">
        <v>16704839683</v>
      </c>
      <c r="CZ1620" t="s">
        <v>1926</v>
      </c>
      <c r="DA1620" t="s">
        <v>139</v>
      </c>
      <c r="DB1620" t="s">
        <v>138</v>
      </c>
      <c r="DC1620" t="s">
        <v>115</v>
      </c>
    </row>
    <row r="1621" spans="1:112" ht="14.45" customHeight="1" x14ac:dyDescent="0.25">
      <c r="A1621" t="s">
        <v>4563</v>
      </c>
      <c r="B1621" t="s">
        <v>158</v>
      </c>
      <c r="C1621" s="1">
        <v>45730</v>
      </c>
      <c r="D1621" s="1">
        <v>45755</v>
      </c>
      <c r="E1621" t="s">
        <v>210</v>
      </c>
      <c r="F1621" s="1">
        <v>45900</v>
      </c>
      <c r="G1621" t="s">
        <v>115</v>
      </c>
      <c r="H1621" t="s">
        <v>115</v>
      </c>
      <c r="I1621" t="s">
        <v>115</v>
      </c>
      <c r="J1621" t="s">
        <v>436</v>
      </c>
      <c r="L1621" t="s">
        <v>437</v>
      </c>
      <c r="M1621" t="s">
        <v>438</v>
      </c>
      <c r="N1621" t="s">
        <v>128</v>
      </c>
      <c r="O1621" t="s">
        <v>120</v>
      </c>
      <c r="P1621" s="3">
        <v>96950</v>
      </c>
      <c r="Q1621" t="s">
        <v>121</v>
      </c>
      <c r="R1621" t="s">
        <v>439</v>
      </c>
      <c r="S1621" s="10">
        <v>16702358948</v>
      </c>
      <c r="U1621" t="s">
        <v>440</v>
      </c>
      <c r="V1621">
        <v>23622</v>
      </c>
      <c r="W1621" t="s">
        <v>123</v>
      </c>
      <c r="Y1621" t="s">
        <v>441</v>
      </c>
      <c r="Z1621" t="s">
        <v>442</v>
      </c>
      <c r="AB1621" t="s">
        <v>443</v>
      </c>
      <c r="AC1621" t="s">
        <v>438</v>
      </c>
      <c r="AD1621" t="s">
        <v>444</v>
      </c>
      <c r="AE1621" t="s">
        <v>128</v>
      </c>
      <c r="AF1621" t="s">
        <v>120</v>
      </c>
      <c r="AG1621" s="3">
        <v>96950</v>
      </c>
      <c r="AH1621" t="s">
        <v>121</v>
      </c>
      <c r="AI1621" t="s">
        <v>439</v>
      </c>
      <c r="AJ1621" s="10">
        <v>16702358948</v>
      </c>
      <c r="AL1621" t="s">
        <v>445</v>
      </c>
      <c r="BD1621" t="str">
        <f>"11-1021.00"</f>
        <v>11-1021.00</v>
      </c>
      <c r="BE1621" t="s">
        <v>446</v>
      </c>
      <c r="BF1621" t="s">
        <v>447</v>
      </c>
      <c r="BG1621" t="s">
        <v>448</v>
      </c>
      <c r="BH1621">
        <v>1</v>
      </c>
      <c r="BJ1621" s="1">
        <v>45902</v>
      </c>
      <c r="BK1621" s="1">
        <v>46266</v>
      </c>
      <c r="BN1621">
        <v>35</v>
      </c>
      <c r="BO1621">
        <v>0</v>
      </c>
      <c r="BP1621">
        <v>7</v>
      </c>
      <c r="BQ1621">
        <v>7</v>
      </c>
      <c r="BR1621">
        <v>7</v>
      </c>
      <c r="BS1621">
        <v>7</v>
      </c>
      <c r="BT1621">
        <v>7</v>
      </c>
      <c r="BU1621">
        <v>0</v>
      </c>
      <c r="BV1621" t="str">
        <f>"9:00 AM"</f>
        <v>9:00 AM</v>
      </c>
      <c r="BW1621" t="str">
        <f>"5:00 PM"</f>
        <v>5:00 PM</v>
      </c>
      <c r="BX1621" t="s">
        <v>189</v>
      </c>
      <c r="BY1621">
        <v>0</v>
      </c>
      <c r="BZ1621">
        <v>12</v>
      </c>
      <c r="CA1621" t="s">
        <v>138</v>
      </c>
      <c r="CB1621">
        <v>3</v>
      </c>
      <c r="CC1621" t="s">
        <v>4564</v>
      </c>
      <c r="CD1621" t="s">
        <v>438</v>
      </c>
      <c r="CE1621" t="s">
        <v>444</v>
      </c>
      <c r="CF1621" t="s">
        <v>128</v>
      </c>
      <c r="CG1621" t="s">
        <v>120</v>
      </c>
      <c r="CH1621" s="3">
        <v>96950</v>
      </c>
      <c r="CI1621" s="4">
        <v>22.09</v>
      </c>
      <c r="CJ1621" s="4">
        <v>22.09</v>
      </c>
      <c r="CK1621" s="4">
        <v>33.14</v>
      </c>
      <c r="CL1621" s="4">
        <v>33.14</v>
      </c>
      <c r="CM1621" t="s">
        <v>136</v>
      </c>
      <c r="CN1621" t="s">
        <v>449</v>
      </c>
      <c r="CO1621" t="s">
        <v>137</v>
      </c>
      <c r="CQ1621" t="s">
        <v>115</v>
      </c>
      <c r="CR1621" t="s">
        <v>138</v>
      </c>
      <c r="CS1621" t="s">
        <v>139</v>
      </c>
      <c r="CT1621" t="s">
        <v>139</v>
      </c>
      <c r="CU1621" t="s">
        <v>139</v>
      </c>
      <c r="CV1621" t="s">
        <v>138</v>
      </c>
      <c r="CW1621" t="s">
        <v>139</v>
      </c>
      <c r="CX1621" t="s">
        <v>450</v>
      </c>
      <c r="CY1621" s="10">
        <v>16702358948</v>
      </c>
      <c r="CZ1621" t="s">
        <v>445</v>
      </c>
      <c r="DA1621" t="s">
        <v>451</v>
      </c>
      <c r="DB1621" t="s">
        <v>138</v>
      </c>
      <c r="DC1621" t="s">
        <v>115</v>
      </c>
    </row>
    <row r="1622" spans="1:112" ht="14.45" customHeight="1" x14ac:dyDescent="0.25">
      <c r="A1622" t="s">
        <v>5201</v>
      </c>
      <c r="B1622" t="s">
        <v>113</v>
      </c>
      <c r="C1622" s="1">
        <v>45755</v>
      </c>
      <c r="D1622" s="1">
        <v>45755</v>
      </c>
      <c r="E1622" t="s">
        <v>210</v>
      </c>
      <c r="F1622" s="1">
        <v>45929</v>
      </c>
      <c r="G1622" t="s">
        <v>138</v>
      </c>
      <c r="H1622" t="s">
        <v>115</v>
      </c>
      <c r="I1622" t="s">
        <v>115</v>
      </c>
      <c r="J1622" t="s">
        <v>2467</v>
      </c>
      <c r="K1622" t="s">
        <v>2468</v>
      </c>
      <c r="L1622" t="s">
        <v>2469</v>
      </c>
      <c r="N1622" t="s">
        <v>119</v>
      </c>
      <c r="O1622" t="s">
        <v>120</v>
      </c>
      <c r="P1622" s="3">
        <v>96950</v>
      </c>
      <c r="Q1622" t="s">
        <v>121</v>
      </c>
      <c r="S1622" s="10">
        <v>16702345900</v>
      </c>
      <c r="T1622">
        <v>574</v>
      </c>
      <c r="U1622" t="s">
        <v>2470</v>
      </c>
      <c r="V1622">
        <v>721110</v>
      </c>
      <c r="W1622" t="s">
        <v>123</v>
      </c>
      <c r="Y1622" t="s">
        <v>2471</v>
      </c>
      <c r="Z1622" t="s">
        <v>2472</v>
      </c>
      <c r="AB1622" t="s">
        <v>2473</v>
      </c>
      <c r="AC1622" t="s">
        <v>2469</v>
      </c>
      <c r="AE1622" t="s">
        <v>119</v>
      </c>
      <c r="AF1622" t="s">
        <v>120</v>
      </c>
      <c r="AG1622" s="3">
        <v>96950</v>
      </c>
      <c r="AH1622" t="s">
        <v>121</v>
      </c>
      <c r="AJ1622" s="10">
        <v>16702345900</v>
      </c>
      <c r="AK1622">
        <v>266</v>
      </c>
      <c r="AL1622" t="s">
        <v>2474</v>
      </c>
      <c r="BD1622" t="str">
        <f>"43-3031.00"</f>
        <v>43-3031.00</v>
      </c>
      <c r="BE1622" t="s">
        <v>387</v>
      </c>
      <c r="BF1622" t="s">
        <v>5202</v>
      </c>
      <c r="BG1622" t="s">
        <v>5203</v>
      </c>
      <c r="BH1622">
        <v>3</v>
      </c>
      <c r="BJ1622" s="1">
        <v>45931</v>
      </c>
      <c r="BK1622" s="1">
        <v>47026</v>
      </c>
      <c r="BN1622">
        <v>40</v>
      </c>
      <c r="BO1622">
        <v>0</v>
      </c>
      <c r="BP1622">
        <v>8</v>
      </c>
      <c r="BQ1622">
        <v>8</v>
      </c>
      <c r="BR1622">
        <v>8</v>
      </c>
      <c r="BS1622">
        <v>8</v>
      </c>
      <c r="BT1622">
        <v>8</v>
      </c>
      <c r="BU1622">
        <v>0</v>
      </c>
      <c r="BV1622" t="str">
        <f>"8:00 AM"</f>
        <v>8:00 AM</v>
      </c>
      <c r="BW1622" t="str">
        <f>"5:00 PM"</f>
        <v>5:00 PM</v>
      </c>
      <c r="BX1622" t="s">
        <v>133</v>
      </c>
      <c r="BY1622">
        <v>0</v>
      </c>
      <c r="BZ1622">
        <v>24</v>
      </c>
      <c r="CA1622" t="s">
        <v>115</v>
      </c>
      <c r="CC1622" t="s">
        <v>5204</v>
      </c>
      <c r="CD1622" t="s">
        <v>2477</v>
      </c>
      <c r="CF1622" t="s">
        <v>119</v>
      </c>
      <c r="CG1622" t="s">
        <v>120</v>
      </c>
      <c r="CH1622" s="3">
        <v>96950</v>
      </c>
      <c r="CI1622" s="4">
        <v>12.28</v>
      </c>
      <c r="CJ1622" s="4">
        <v>12.28</v>
      </c>
      <c r="CK1622" s="4">
        <v>18.420000000000002</v>
      </c>
      <c r="CL1622" s="4">
        <v>18.420000000000002</v>
      </c>
      <c r="CM1622" t="s">
        <v>136</v>
      </c>
      <c r="CO1622" t="s">
        <v>137</v>
      </c>
      <c r="CQ1622" t="s">
        <v>115</v>
      </c>
      <c r="CR1622" t="s">
        <v>138</v>
      </c>
      <c r="CS1622" t="s">
        <v>139</v>
      </c>
      <c r="CT1622" t="s">
        <v>138</v>
      </c>
      <c r="CU1622" t="s">
        <v>139</v>
      </c>
      <c r="CV1622" t="s">
        <v>138</v>
      </c>
      <c r="CW1622" t="s">
        <v>139</v>
      </c>
      <c r="CX1622" t="s">
        <v>2594</v>
      </c>
      <c r="CY1622" s="10">
        <v>16702345900</v>
      </c>
      <c r="CZ1622" t="s">
        <v>2595</v>
      </c>
      <c r="DA1622" t="s">
        <v>139</v>
      </c>
      <c r="DB1622" t="s">
        <v>138</v>
      </c>
      <c r="DC1622" t="s">
        <v>115</v>
      </c>
    </row>
    <row r="1623" spans="1:112" ht="14.45" customHeight="1" x14ac:dyDescent="0.25">
      <c r="A1623" t="s">
        <v>7054</v>
      </c>
      <c r="B1623" t="s">
        <v>113</v>
      </c>
      <c r="C1623" s="1">
        <v>45700</v>
      </c>
      <c r="D1623" s="1">
        <v>45755</v>
      </c>
      <c r="E1623" t="s">
        <v>210</v>
      </c>
      <c r="F1623" s="1">
        <v>45807</v>
      </c>
      <c r="G1623" t="s">
        <v>115</v>
      </c>
      <c r="H1623" t="s">
        <v>115</v>
      </c>
      <c r="I1623" t="s">
        <v>115</v>
      </c>
      <c r="J1623" t="s">
        <v>2481</v>
      </c>
      <c r="K1623" t="s">
        <v>2482</v>
      </c>
      <c r="L1623" t="s">
        <v>2483</v>
      </c>
      <c r="M1623" t="s">
        <v>2484</v>
      </c>
      <c r="N1623" t="s">
        <v>128</v>
      </c>
      <c r="O1623" t="s">
        <v>120</v>
      </c>
      <c r="P1623" s="3">
        <v>96950</v>
      </c>
      <c r="Q1623" t="s">
        <v>121</v>
      </c>
      <c r="S1623" s="10">
        <v>16702340455</v>
      </c>
      <c r="U1623" t="s">
        <v>2485</v>
      </c>
      <c r="V1623">
        <v>23622</v>
      </c>
      <c r="W1623" t="s">
        <v>123</v>
      </c>
      <c r="Y1623" t="s">
        <v>2486</v>
      </c>
      <c r="Z1623" t="s">
        <v>2487</v>
      </c>
      <c r="AA1623" t="s">
        <v>2488</v>
      </c>
      <c r="AB1623" t="s">
        <v>126</v>
      </c>
      <c r="AC1623" t="s">
        <v>2483</v>
      </c>
      <c r="AD1623" t="s">
        <v>2484</v>
      </c>
      <c r="AE1623" t="s">
        <v>128</v>
      </c>
      <c r="AF1623" t="s">
        <v>120</v>
      </c>
      <c r="AG1623" s="3">
        <v>96950</v>
      </c>
      <c r="AH1623" t="s">
        <v>121</v>
      </c>
      <c r="AJ1623" s="10">
        <v>16702340455</v>
      </c>
      <c r="AL1623" t="s">
        <v>2489</v>
      </c>
      <c r="BD1623" t="str">
        <f>"49-9071.00"</f>
        <v>49-9071.00</v>
      </c>
      <c r="BE1623" t="s">
        <v>169</v>
      </c>
      <c r="BF1623" t="s">
        <v>2490</v>
      </c>
      <c r="BG1623" t="s">
        <v>1404</v>
      </c>
      <c r="BH1623">
        <v>10</v>
      </c>
      <c r="BJ1623" s="1">
        <v>45809</v>
      </c>
      <c r="BK1623" s="1">
        <v>46173</v>
      </c>
      <c r="BN1623">
        <v>35</v>
      </c>
      <c r="BO1623">
        <v>0</v>
      </c>
      <c r="BP1623">
        <v>7</v>
      </c>
      <c r="BQ1623">
        <v>7</v>
      </c>
      <c r="BR1623">
        <v>7</v>
      </c>
      <c r="BS1623">
        <v>7</v>
      </c>
      <c r="BT1623">
        <v>7</v>
      </c>
      <c r="BU1623">
        <v>0</v>
      </c>
      <c r="BV1623" t="str">
        <f>"8:00 AM"</f>
        <v>8:00 AM</v>
      </c>
      <c r="BW1623" t="str">
        <f>"4:00 PM"</f>
        <v>4:00 PM</v>
      </c>
      <c r="BX1623" t="s">
        <v>133</v>
      </c>
      <c r="BY1623">
        <v>0</v>
      </c>
      <c r="BZ1623">
        <v>12</v>
      </c>
      <c r="CA1623" t="s">
        <v>115</v>
      </c>
      <c r="CC1623" t="s">
        <v>2491</v>
      </c>
      <c r="CD1623" t="s">
        <v>2492</v>
      </c>
      <c r="CE1623" t="s">
        <v>2483</v>
      </c>
      <c r="CF1623" t="s">
        <v>128</v>
      </c>
      <c r="CG1623" t="s">
        <v>120</v>
      </c>
      <c r="CH1623" s="3">
        <v>96950</v>
      </c>
      <c r="CI1623" s="4">
        <v>9.75</v>
      </c>
      <c r="CJ1623" s="4">
        <v>9.75</v>
      </c>
      <c r="CK1623" s="4">
        <v>14.63</v>
      </c>
      <c r="CL1623" s="4">
        <v>14.63</v>
      </c>
      <c r="CM1623" t="s">
        <v>136</v>
      </c>
      <c r="CN1623" t="s">
        <v>331</v>
      </c>
      <c r="CO1623" t="s">
        <v>137</v>
      </c>
      <c r="CQ1623" t="s">
        <v>115</v>
      </c>
      <c r="CR1623" t="s">
        <v>138</v>
      </c>
      <c r="CS1623" t="s">
        <v>139</v>
      </c>
      <c r="CT1623" t="s">
        <v>138</v>
      </c>
      <c r="CU1623" t="s">
        <v>139</v>
      </c>
      <c r="CV1623" t="s">
        <v>138</v>
      </c>
      <c r="CW1623" t="s">
        <v>139</v>
      </c>
      <c r="CX1623" t="s">
        <v>7055</v>
      </c>
      <c r="CY1623" s="10">
        <v>16702340455</v>
      </c>
      <c r="CZ1623" t="s">
        <v>2489</v>
      </c>
      <c r="DA1623" t="s">
        <v>2494</v>
      </c>
      <c r="DB1623" t="s">
        <v>138</v>
      </c>
      <c r="DC1623" t="s">
        <v>115</v>
      </c>
    </row>
    <row r="1624" spans="1:112" ht="14.45" customHeight="1" x14ac:dyDescent="0.25">
      <c r="A1624" t="s">
        <v>11451</v>
      </c>
      <c r="B1624" t="s">
        <v>142</v>
      </c>
      <c r="C1624" s="1">
        <v>45742</v>
      </c>
      <c r="D1624" s="1">
        <v>45755</v>
      </c>
      <c r="E1624" t="s">
        <v>114</v>
      </c>
      <c r="G1624" t="s">
        <v>115</v>
      </c>
      <c r="H1624" t="s">
        <v>115</v>
      </c>
      <c r="I1624" t="s">
        <v>115</v>
      </c>
      <c r="J1624" t="s">
        <v>490</v>
      </c>
      <c r="L1624" t="s">
        <v>6219</v>
      </c>
      <c r="M1624" t="s">
        <v>6220</v>
      </c>
      <c r="N1624" t="s">
        <v>119</v>
      </c>
      <c r="O1624" t="s">
        <v>120</v>
      </c>
      <c r="P1624" s="3">
        <v>96950</v>
      </c>
      <c r="Q1624" t="s">
        <v>121</v>
      </c>
      <c r="S1624" s="10">
        <v>16707899238</v>
      </c>
      <c r="U1624" t="s">
        <v>6221</v>
      </c>
      <c r="V1624">
        <v>561730</v>
      </c>
      <c r="W1624" t="s">
        <v>123</v>
      </c>
      <c r="Y1624" t="s">
        <v>487</v>
      </c>
      <c r="Z1624" t="s">
        <v>2834</v>
      </c>
      <c r="AA1624" t="s">
        <v>6222</v>
      </c>
      <c r="AB1624" t="s">
        <v>295</v>
      </c>
      <c r="AC1624" t="s">
        <v>6219</v>
      </c>
      <c r="AD1624" t="s">
        <v>6220</v>
      </c>
      <c r="AE1624" t="s">
        <v>119</v>
      </c>
      <c r="AF1624" t="s">
        <v>120</v>
      </c>
      <c r="AG1624" s="3">
        <v>96950</v>
      </c>
      <c r="AH1624" t="s">
        <v>121</v>
      </c>
      <c r="AJ1624" s="10">
        <v>16707899238</v>
      </c>
      <c r="AL1624" t="s">
        <v>491</v>
      </c>
      <c r="BD1624" t="str">
        <f>"37-2011.00"</f>
        <v>37-2011.00</v>
      </c>
      <c r="BE1624" t="s">
        <v>1133</v>
      </c>
      <c r="BF1624" t="s">
        <v>11452</v>
      </c>
      <c r="BG1624" t="s">
        <v>5361</v>
      </c>
      <c r="BH1624">
        <v>5</v>
      </c>
      <c r="BJ1624" s="1">
        <v>45863</v>
      </c>
      <c r="BK1624" s="1">
        <v>46227</v>
      </c>
      <c r="BN1624">
        <v>35</v>
      </c>
      <c r="BO1624">
        <v>0</v>
      </c>
      <c r="BP1624">
        <v>6</v>
      </c>
      <c r="BQ1624">
        <v>6</v>
      </c>
      <c r="BR1624">
        <v>6</v>
      </c>
      <c r="BS1624">
        <v>6</v>
      </c>
      <c r="BT1624">
        <v>6</v>
      </c>
      <c r="BU1624">
        <v>5</v>
      </c>
      <c r="BV1624" t="str">
        <f>"8:00 AM"</f>
        <v>8:00 AM</v>
      </c>
      <c r="BW1624" t="str">
        <f>"5:00 PM"</f>
        <v>5:00 PM</v>
      </c>
      <c r="BX1624" t="s">
        <v>240</v>
      </c>
      <c r="BY1624">
        <v>0</v>
      </c>
      <c r="BZ1624">
        <v>12</v>
      </c>
      <c r="CA1624" t="s">
        <v>115</v>
      </c>
      <c r="CC1624" s="2" t="s">
        <v>11453</v>
      </c>
      <c r="CD1624" t="s">
        <v>6219</v>
      </c>
      <c r="CE1624" t="s">
        <v>6220</v>
      </c>
      <c r="CF1624" t="s">
        <v>119</v>
      </c>
      <c r="CG1624" t="s">
        <v>120</v>
      </c>
      <c r="CH1624" s="3">
        <v>96950</v>
      </c>
      <c r="CI1624" s="4">
        <v>8.2899999999999991</v>
      </c>
      <c r="CJ1624" s="4">
        <v>8.2899999999999991</v>
      </c>
      <c r="CK1624" s="4">
        <v>12.44</v>
      </c>
      <c r="CL1624" s="4">
        <v>12.44</v>
      </c>
      <c r="CM1624" t="s">
        <v>136</v>
      </c>
      <c r="CN1624" t="s">
        <v>9247</v>
      </c>
      <c r="CO1624" t="s">
        <v>137</v>
      </c>
      <c r="CQ1624" t="s">
        <v>138</v>
      </c>
      <c r="CR1624" t="s">
        <v>138</v>
      </c>
      <c r="CS1624" t="s">
        <v>139</v>
      </c>
      <c r="CT1624" t="s">
        <v>138</v>
      </c>
      <c r="CU1624" t="s">
        <v>139</v>
      </c>
      <c r="CV1624" t="s">
        <v>138</v>
      </c>
      <c r="CW1624" t="s">
        <v>139</v>
      </c>
      <c r="CX1624" t="s">
        <v>485</v>
      </c>
      <c r="CY1624" s="10">
        <v>16707899238</v>
      </c>
      <c r="CZ1624" t="s">
        <v>491</v>
      </c>
      <c r="DA1624" t="s">
        <v>246</v>
      </c>
      <c r="DB1624" t="s">
        <v>138</v>
      </c>
      <c r="DC1624" t="s">
        <v>115</v>
      </c>
    </row>
    <row r="1625" spans="1:112" ht="14.45" customHeight="1" x14ac:dyDescent="0.25">
      <c r="A1625" t="s">
        <v>12824</v>
      </c>
      <c r="B1625" t="s">
        <v>248</v>
      </c>
      <c r="C1625" s="1">
        <v>45721</v>
      </c>
      <c r="D1625" s="1">
        <v>45755</v>
      </c>
      <c r="E1625" t="s">
        <v>114</v>
      </c>
      <c r="G1625" t="s">
        <v>138</v>
      </c>
      <c r="H1625" t="s">
        <v>115</v>
      </c>
      <c r="I1625" t="s">
        <v>115</v>
      </c>
      <c r="J1625" t="s">
        <v>11456</v>
      </c>
      <c r="K1625" t="s">
        <v>11457</v>
      </c>
      <c r="L1625" t="s">
        <v>11458</v>
      </c>
      <c r="M1625" t="s">
        <v>512</v>
      </c>
      <c r="N1625" t="s">
        <v>128</v>
      </c>
      <c r="O1625" t="s">
        <v>120</v>
      </c>
      <c r="P1625" s="3">
        <v>96950</v>
      </c>
      <c r="Q1625" t="s">
        <v>121</v>
      </c>
      <c r="R1625" t="s">
        <v>439</v>
      </c>
      <c r="S1625" s="10">
        <v>16702337546</v>
      </c>
      <c r="U1625" t="s">
        <v>11459</v>
      </c>
      <c r="V1625">
        <v>812112</v>
      </c>
      <c r="W1625" t="s">
        <v>123</v>
      </c>
      <c r="Y1625" t="s">
        <v>11460</v>
      </c>
      <c r="Z1625" t="s">
        <v>11461</v>
      </c>
      <c r="AA1625" t="s">
        <v>2156</v>
      </c>
      <c r="AB1625" t="s">
        <v>126</v>
      </c>
      <c r="AC1625" t="s">
        <v>11458</v>
      </c>
      <c r="AD1625" t="s">
        <v>512</v>
      </c>
      <c r="AE1625" t="s">
        <v>128</v>
      </c>
      <c r="AF1625" t="s">
        <v>120</v>
      </c>
      <c r="AG1625" s="3">
        <v>96950</v>
      </c>
      <c r="AH1625" t="s">
        <v>121</v>
      </c>
      <c r="AI1625" t="s">
        <v>439</v>
      </c>
      <c r="AJ1625" s="10">
        <v>16702337546</v>
      </c>
      <c r="AL1625" t="s">
        <v>11462</v>
      </c>
      <c r="BD1625" t="str">
        <f>"39-5012.00"</f>
        <v>39-5012.00</v>
      </c>
      <c r="BE1625" t="s">
        <v>1772</v>
      </c>
      <c r="BF1625" t="s">
        <v>11463</v>
      </c>
      <c r="BG1625" t="s">
        <v>2423</v>
      </c>
      <c r="BH1625">
        <v>3</v>
      </c>
      <c r="BI1625">
        <v>3</v>
      </c>
      <c r="BJ1625" s="1">
        <v>45839</v>
      </c>
      <c r="BK1625" s="1">
        <v>46934</v>
      </c>
      <c r="BL1625" s="1">
        <v>45839</v>
      </c>
      <c r="BM1625" s="1">
        <v>46934</v>
      </c>
      <c r="BN1625">
        <v>35</v>
      </c>
      <c r="BO1625">
        <v>5</v>
      </c>
      <c r="BP1625">
        <v>6</v>
      </c>
      <c r="BQ1625">
        <v>6</v>
      </c>
      <c r="BR1625">
        <v>0</v>
      </c>
      <c r="BS1625">
        <v>6</v>
      </c>
      <c r="BT1625">
        <v>6</v>
      </c>
      <c r="BU1625">
        <v>6</v>
      </c>
      <c r="BV1625" t="str">
        <f>"10:00 AM"</f>
        <v>10:00 AM</v>
      </c>
      <c r="BW1625" t="str">
        <f>"6:00 PM"</f>
        <v>6:00 PM</v>
      </c>
      <c r="BX1625" t="s">
        <v>240</v>
      </c>
      <c r="BY1625">
        <v>0</v>
      </c>
      <c r="BZ1625">
        <v>6</v>
      </c>
      <c r="CA1625" t="s">
        <v>115</v>
      </c>
      <c r="CC1625" t="s">
        <v>449</v>
      </c>
      <c r="CD1625" t="s">
        <v>11464</v>
      </c>
      <c r="CE1625" t="s">
        <v>512</v>
      </c>
      <c r="CF1625" t="s">
        <v>128</v>
      </c>
      <c r="CG1625" t="s">
        <v>120</v>
      </c>
      <c r="CH1625" s="3">
        <v>96950</v>
      </c>
      <c r="CI1625" s="4">
        <v>7.98</v>
      </c>
      <c r="CJ1625" s="4">
        <v>7.98</v>
      </c>
      <c r="CK1625" s="4">
        <v>11.97</v>
      </c>
      <c r="CL1625" s="4">
        <v>11.97</v>
      </c>
      <c r="CM1625" t="s">
        <v>136</v>
      </c>
      <c r="CN1625" t="s">
        <v>449</v>
      </c>
      <c r="CO1625" t="s">
        <v>137</v>
      </c>
      <c r="CQ1625" t="s">
        <v>115</v>
      </c>
      <c r="CR1625" t="s">
        <v>138</v>
      </c>
      <c r="CS1625" t="s">
        <v>139</v>
      </c>
      <c r="CT1625" t="s">
        <v>138</v>
      </c>
      <c r="CU1625" t="s">
        <v>139</v>
      </c>
      <c r="CV1625" t="s">
        <v>138</v>
      </c>
      <c r="CW1625" t="s">
        <v>139</v>
      </c>
      <c r="CX1625" t="s">
        <v>450</v>
      </c>
      <c r="CY1625" s="10">
        <v>16702337546</v>
      </c>
      <c r="CZ1625" t="s">
        <v>11462</v>
      </c>
      <c r="DA1625" t="s">
        <v>451</v>
      </c>
      <c r="DB1625" t="s">
        <v>138</v>
      </c>
      <c r="DC1625" t="s">
        <v>115</v>
      </c>
    </row>
    <row r="1626" spans="1:112" ht="14.45" customHeight="1" x14ac:dyDescent="0.25">
      <c r="A1626" t="s">
        <v>1639</v>
      </c>
      <c r="B1626" t="s">
        <v>158</v>
      </c>
      <c r="C1626" s="1">
        <v>45683</v>
      </c>
      <c r="D1626" s="1">
        <v>45756</v>
      </c>
      <c r="E1626" t="s">
        <v>114</v>
      </c>
      <c r="G1626" t="s">
        <v>115</v>
      </c>
      <c r="H1626" t="s">
        <v>115</v>
      </c>
      <c r="I1626" t="s">
        <v>115</v>
      </c>
      <c r="J1626" t="s">
        <v>1640</v>
      </c>
      <c r="L1626" t="s">
        <v>1214</v>
      </c>
      <c r="N1626" t="s">
        <v>128</v>
      </c>
      <c r="O1626" t="s">
        <v>120</v>
      </c>
      <c r="P1626" s="3">
        <v>96950</v>
      </c>
      <c r="Q1626" t="s">
        <v>121</v>
      </c>
      <c r="S1626" s="10">
        <v>16702873717</v>
      </c>
      <c r="U1626" t="s">
        <v>1215</v>
      </c>
      <c r="V1626">
        <v>561612</v>
      </c>
      <c r="W1626" t="s">
        <v>123</v>
      </c>
      <c r="Y1626" t="s">
        <v>1216</v>
      </c>
      <c r="Z1626" t="s">
        <v>1217</v>
      </c>
      <c r="AB1626" t="s">
        <v>277</v>
      </c>
      <c r="AC1626" t="s">
        <v>1214</v>
      </c>
      <c r="AE1626" t="s">
        <v>128</v>
      </c>
      <c r="AF1626" t="s">
        <v>120</v>
      </c>
      <c r="AG1626" s="3">
        <v>96950</v>
      </c>
      <c r="AH1626" t="s">
        <v>121</v>
      </c>
      <c r="AJ1626" s="10">
        <v>16702873717</v>
      </c>
      <c r="AL1626" t="s">
        <v>1218</v>
      </c>
      <c r="BD1626" t="str">
        <f>"33-9032.00"</f>
        <v>33-9032.00</v>
      </c>
      <c r="BE1626" t="s">
        <v>1641</v>
      </c>
      <c r="BF1626" t="s">
        <v>1642</v>
      </c>
      <c r="BG1626" t="s">
        <v>1643</v>
      </c>
      <c r="BH1626">
        <v>3</v>
      </c>
      <c r="BJ1626" s="1">
        <v>45803</v>
      </c>
      <c r="BK1626" s="1">
        <v>46167</v>
      </c>
      <c r="BN1626">
        <v>40</v>
      </c>
      <c r="BO1626">
        <v>0</v>
      </c>
      <c r="BP1626">
        <v>8</v>
      </c>
      <c r="BQ1626">
        <v>8</v>
      </c>
      <c r="BR1626">
        <v>8</v>
      </c>
      <c r="BS1626">
        <v>8</v>
      </c>
      <c r="BT1626">
        <v>8</v>
      </c>
      <c r="BU1626">
        <v>0</v>
      </c>
      <c r="BV1626" t="str">
        <f>"9:00 AM"</f>
        <v>9:00 AM</v>
      </c>
      <c r="BW1626" t="str">
        <f>"6:00 PM"</f>
        <v>6:00 PM</v>
      </c>
      <c r="BX1626" t="s">
        <v>240</v>
      </c>
      <c r="BY1626">
        <v>0</v>
      </c>
      <c r="BZ1626">
        <v>6</v>
      </c>
      <c r="CA1626" t="s">
        <v>115</v>
      </c>
      <c r="CC1626" t="s">
        <v>1644</v>
      </c>
      <c r="CD1626" t="s">
        <v>1000</v>
      </c>
      <c r="CF1626" t="s">
        <v>128</v>
      </c>
      <c r="CG1626" t="s">
        <v>120</v>
      </c>
      <c r="CH1626" s="3">
        <v>96950</v>
      </c>
      <c r="CI1626" s="4">
        <v>8.15</v>
      </c>
      <c r="CJ1626" s="4">
        <v>8.15</v>
      </c>
      <c r="CK1626" s="4">
        <v>0</v>
      </c>
      <c r="CL1626" s="4">
        <v>0</v>
      </c>
      <c r="CM1626" t="s">
        <v>136</v>
      </c>
      <c r="CN1626" t="s">
        <v>240</v>
      </c>
      <c r="CO1626" t="s">
        <v>137</v>
      </c>
      <c r="CQ1626" t="s">
        <v>115</v>
      </c>
      <c r="CR1626" t="s">
        <v>138</v>
      </c>
      <c r="CS1626" t="s">
        <v>139</v>
      </c>
      <c r="CT1626" t="s">
        <v>139</v>
      </c>
      <c r="CU1626" t="s">
        <v>139</v>
      </c>
      <c r="CV1626" t="s">
        <v>138</v>
      </c>
      <c r="CW1626" t="s">
        <v>139</v>
      </c>
      <c r="CX1626" t="s">
        <v>1645</v>
      </c>
      <c r="CY1626" s="10">
        <v>16702873717</v>
      </c>
      <c r="CZ1626" t="s">
        <v>1218</v>
      </c>
      <c r="DA1626" t="s">
        <v>139</v>
      </c>
      <c r="DB1626" t="s">
        <v>138</v>
      </c>
      <c r="DC1626" t="s">
        <v>115</v>
      </c>
      <c r="DD1626" t="s">
        <v>1216</v>
      </c>
      <c r="DE1626" t="s">
        <v>1217</v>
      </c>
      <c r="DG1626" t="s">
        <v>1646</v>
      </c>
      <c r="DH1626" t="s">
        <v>1218</v>
      </c>
    </row>
    <row r="1627" spans="1:112" ht="14.45" customHeight="1" x14ac:dyDescent="0.25">
      <c r="A1627" t="s">
        <v>1647</v>
      </c>
      <c r="B1627" t="s">
        <v>142</v>
      </c>
      <c r="C1627" s="1">
        <v>45744</v>
      </c>
      <c r="D1627" s="1">
        <v>45756</v>
      </c>
      <c r="E1627" t="s">
        <v>114</v>
      </c>
      <c r="G1627" t="s">
        <v>115</v>
      </c>
      <c r="H1627" t="s">
        <v>115</v>
      </c>
      <c r="I1627" t="s">
        <v>115</v>
      </c>
      <c r="J1627" t="s">
        <v>1483</v>
      </c>
      <c r="K1627" t="s">
        <v>1483</v>
      </c>
      <c r="L1627" t="s">
        <v>1484</v>
      </c>
      <c r="N1627" t="s">
        <v>128</v>
      </c>
      <c r="O1627" t="s">
        <v>120</v>
      </c>
      <c r="P1627" s="3">
        <v>96950</v>
      </c>
      <c r="Q1627" t="s">
        <v>121</v>
      </c>
      <c r="S1627" s="10">
        <v>16702871415</v>
      </c>
      <c r="U1627" t="s">
        <v>1485</v>
      </c>
      <c r="V1627">
        <v>561320</v>
      </c>
      <c r="W1627" t="s">
        <v>123</v>
      </c>
      <c r="Y1627" t="s">
        <v>1648</v>
      </c>
      <c r="Z1627" t="s">
        <v>1649</v>
      </c>
      <c r="AA1627" t="s">
        <v>1650</v>
      </c>
      <c r="AB1627" t="s">
        <v>295</v>
      </c>
      <c r="AC1627" t="s">
        <v>1651</v>
      </c>
      <c r="AE1627" t="s">
        <v>128</v>
      </c>
      <c r="AG1627" s="3">
        <v>96950</v>
      </c>
      <c r="AH1627" t="s">
        <v>1652</v>
      </c>
      <c r="AJ1627" s="10">
        <v>16702871415</v>
      </c>
      <c r="AL1627" t="s">
        <v>1489</v>
      </c>
      <c r="BD1627" t="str">
        <f>"49-9071.00"</f>
        <v>49-9071.00</v>
      </c>
      <c r="BE1627" t="s">
        <v>169</v>
      </c>
      <c r="BF1627" t="s">
        <v>1653</v>
      </c>
      <c r="BG1627" t="s">
        <v>1469</v>
      </c>
      <c r="BH1627">
        <v>10</v>
      </c>
      <c r="BJ1627" s="1">
        <v>45863</v>
      </c>
      <c r="BK1627" s="1">
        <v>46229</v>
      </c>
      <c r="BN1627">
        <v>35</v>
      </c>
      <c r="BO1627">
        <v>0</v>
      </c>
      <c r="BP1627">
        <v>7</v>
      </c>
      <c r="BQ1627">
        <v>7</v>
      </c>
      <c r="BR1627">
        <v>7</v>
      </c>
      <c r="BS1627">
        <v>7</v>
      </c>
      <c r="BT1627">
        <v>7</v>
      </c>
      <c r="BU1627">
        <v>0</v>
      </c>
      <c r="BV1627" t="str">
        <f>"8:00 AM"</f>
        <v>8:00 AM</v>
      </c>
      <c r="BW1627" t="str">
        <f>"4:00 PM"</f>
        <v>4:00 PM</v>
      </c>
      <c r="BX1627" t="s">
        <v>240</v>
      </c>
      <c r="BY1627">
        <v>0</v>
      </c>
      <c r="BZ1627">
        <v>12</v>
      </c>
      <c r="CA1627" t="s">
        <v>115</v>
      </c>
      <c r="CC1627" t="s">
        <v>1654</v>
      </c>
      <c r="CD1627" t="s">
        <v>1655</v>
      </c>
      <c r="CF1627" t="s">
        <v>128</v>
      </c>
      <c r="CG1627" t="s">
        <v>120</v>
      </c>
      <c r="CH1627" s="3">
        <v>96950</v>
      </c>
      <c r="CI1627" s="4">
        <v>9.75</v>
      </c>
      <c r="CJ1627" s="4">
        <v>9.75</v>
      </c>
      <c r="CK1627" s="4">
        <v>14.63</v>
      </c>
      <c r="CL1627" s="4">
        <v>14.63</v>
      </c>
      <c r="CM1627" t="s">
        <v>136</v>
      </c>
      <c r="CN1627" t="s">
        <v>139</v>
      </c>
      <c r="CO1627" t="s">
        <v>137</v>
      </c>
      <c r="CQ1627" t="s">
        <v>115</v>
      </c>
      <c r="CR1627" t="s">
        <v>138</v>
      </c>
      <c r="CS1627" t="s">
        <v>138</v>
      </c>
      <c r="CT1627" t="s">
        <v>138</v>
      </c>
      <c r="CU1627" t="s">
        <v>139</v>
      </c>
      <c r="CV1627" t="s">
        <v>138</v>
      </c>
      <c r="CW1627" t="s">
        <v>139</v>
      </c>
      <c r="CX1627" t="s">
        <v>1656</v>
      </c>
      <c r="CY1627" s="10">
        <v>16702871415</v>
      </c>
      <c r="CZ1627" t="s">
        <v>1489</v>
      </c>
      <c r="DA1627" t="s">
        <v>139</v>
      </c>
      <c r="DB1627" t="s">
        <v>138</v>
      </c>
      <c r="DC1627" t="s">
        <v>115</v>
      </c>
    </row>
    <row r="1628" spans="1:112" ht="14.45" customHeight="1" x14ac:dyDescent="0.25">
      <c r="A1628" t="s">
        <v>3266</v>
      </c>
      <c r="B1628" t="s">
        <v>248</v>
      </c>
      <c r="C1628" s="1">
        <v>45692</v>
      </c>
      <c r="D1628" s="1">
        <v>45756</v>
      </c>
      <c r="E1628" t="s">
        <v>210</v>
      </c>
      <c r="F1628" s="1">
        <v>45868</v>
      </c>
      <c r="G1628" t="s">
        <v>115</v>
      </c>
      <c r="H1628" t="s">
        <v>115</v>
      </c>
      <c r="I1628" t="s">
        <v>115</v>
      </c>
      <c r="J1628" t="s">
        <v>2574</v>
      </c>
      <c r="K1628" t="s">
        <v>2575</v>
      </c>
      <c r="L1628" t="s">
        <v>2576</v>
      </c>
      <c r="M1628" t="s">
        <v>2577</v>
      </c>
      <c r="N1628" t="s">
        <v>128</v>
      </c>
      <c r="O1628" t="s">
        <v>120</v>
      </c>
      <c r="P1628" s="3">
        <v>96950</v>
      </c>
      <c r="Q1628" t="s">
        <v>121</v>
      </c>
      <c r="S1628" s="10">
        <v>16703223311</v>
      </c>
      <c r="T1628">
        <v>4504</v>
      </c>
      <c r="U1628" t="s">
        <v>2578</v>
      </c>
      <c r="V1628">
        <v>72111</v>
      </c>
      <c r="W1628" t="s">
        <v>123</v>
      </c>
      <c r="Y1628" t="s">
        <v>1097</v>
      </c>
      <c r="Z1628" t="s">
        <v>2579</v>
      </c>
      <c r="AB1628" t="s">
        <v>981</v>
      </c>
      <c r="AC1628" t="s">
        <v>2576</v>
      </c>
      <c r="AD1628" t="s">
        <v>2577</v>
      </c>
      <c r="AE1628" t="s">
        <v>128</v>
      </c>
      <c r="AF1628" t="s">
        <v>120</v>
      </c>
      <c r="AG1628" s="3">
        <v>96950</v>
      </c>
      <c r="AH1628" t="s">
        <v>121</v>
      </c>
      <c r="AJ1628" s="10">
        <v>16703223311</v>
      </c>
      <c r="AK1628">
        <v>4506</v>
      </c>
      <c r="AL1628" t="s">
        <v>2580</v>
      </c>
      <c r="BD1628" t="str">
        <f>"35-2014.00"</f>
        <v>35-2014.00</v>
      </c>
      <c r="BE1628" t="s">
        <v>221</v>
      </c>
      <c r="BF1628" t="s">
        <v>3267</v>
      </c>
      <c r="BG1628" t="s">
        <v>373</v>
      </c>
      <c r="BH1628">
        <v>3</v>
      </c>
      <c r="BI1628">
        <v>3</v>
      </c>
      <c r="BJ1628" s="1">
        <v>45870</v>
      </c>
      <c r="BK1628" s="1">
        <v>46234</v>
      </c>
      <c r="BL1628" s="1">
        <v>45870</v>
      </c>
      <c r="BM1628" s="1">
        <v>46234</v>
      </c>
      <c r="BN1628">
        <v>35</v>
      </c>
      <c r="BO1628">
        <v>0</v>
      </c>
      <c r="BP1628">
        <v>7</v>
      </c>
      <c r="BQ1628">
        <v>7</v>
      </c>
      <c r="BR1628">
        <v>7</v>
      </c>
      <c r="BS1628">
        <v>7</v>
      </c>
      <c r="BT1628">
        <v>7</v>
      </c>
      <c r="BU1628">
        <v>0</v>
      </c>
      <c r="BV1628" t="str">
        <f>"8:00 AM"</f>
        <v>8:00 AM</v>
      </c>
      <c r="BW1628" t="str">
        <f>"5:00 PM"</f>
        <v>5:00 PM</v>
      </c>
      <c r="BX1628" t="s">
        <v>240</v>
      </c>
      <c r="BY1628">
        <v>0</v>
      </c>
      <c r="BZ1628">
        <v>6</v>
      </c>
      <c r="CA1628" t="s">
        <v>115</v>
      </c>
      <c r="CC1628" s="2" t="s">
        <v>3268</v>
      </c>
      <c r="CD1628" t="s">
        <v>2576</v>
      </c>
      <c r="CE1628" t="s">
        <v>2577</v>
      </c>
      <c r="CF1628" t="s">
        <v>128</v>
      </c>
      <c r="CG1628" t="s">
        <v>120</v>
      </c>
      <c r="CH1628" s="3">
        <v>96950</v>
      </c>
      <c r="CI1628" s="4">
        <v>9.59</v>
      </c>
      <c r="CJ1628" s="4">
        <v>11.59</v>
      </c>
      <c r="CK1628" s="4">
        <v>14.38</v>
      </c>
      <c r="CL1628" s="4">
        <v>17.38</v>
      </c>
      <c r="CM1628" t="s">
        <v>136</v>
      </c>
      <c r="CN1628" t="s">
        <v>2585</v>
      </c>
      <c r="CO1628" t="s">
        <v>137</v>
      </c>
      <c r="CQ1628" t="s">
        <v>115</v>
      </c>
      <c r="CR1628" t="s">
        <v>138</v>
      </c>
      <c r="CS1628" t="s">
        <v>139</v>
      </c>
      <c r="CT1628" t="s">
        <v>138</v>
      </c>
      <c r="CU1628" t="s">
        <v>139</v>
      </c>
      <c r="CV1628" t="s">
        <v>138</v>
      </c>
      <c r="CW1628" t="s">
        <v>138</v>
      </c>
      <c r="CX1628" t="s">
        <v>3269</v>
      </c>
      <c r="CY1628" s="10">
        <v>16703223311</v>
      </c>
      <c r="CZ1628" t="s">
        <v>2587</v>
      </c>
      <c r="DA1628" t="s">
        <v>2588</v>
      </c>
      <c r="DB1628" t="s">
        <v>138</v>
      </c>
      <c r="DC1628" t="s">
        <v>115</v>
      </c>
      <c r="DD1628" t="s">
        <v>2589</v>
      </c>
      <c r="DE1628" t="s">
        <v>2590</v>
      </c>
      <c r="DF1628" t="s">
        <v>1176</v>
      </c>
      <c r="DG1628" t="s">
        <v>2591</v>
      </c>
      <c r="DH1628" t="s">
        <v>2592</v>
      </c>
    </row>
    <row r="1629" spans="1:112" ht="14.45" customHeight="1" x14ac:dyDescent="0.25">
      <c r="A1629" t="s">
        <v>4531</v>
      </c>
      <c r="B1629" t="s">
        <v>142</v>
      </c>
      <c r="C1629" s="1">
        <v>45744</v>
      </c>
      <c r="D1629" s="1">
        <v>45756</v>
      </c>
      <c r="E1629" t="s">
        <v>210</v>
      </c>
      <c r="F1629" s="1">
        <v>45929</v>
      </c>
      <c r="G1629" t="s">
        <v>115</v>
      </c>
      <c r="H1629" t="s">
        <v>115</v>
      </c>
      <c r="I1629" t="s">
        <v>115</v>
      </c>
      <c r="J1629" t="s">
        <v>4532</v>
      </c>
      <c r="L1629" t="s">
        <v>4533</v>
      </c>
      <c r="M1629" t="s">
        <v>793</v>
      </c>
      <c r="N1629" t="s">
        <v>119</v>
      </c>
      <c r="O1629" t="s">
        <v>120</v>
      </c>
      <c r="P1629" s="3">
        <v>96950</v>
      </c>
      <c r="Q1629" t="s">
        <v>121</v>
      </c>
      <c r="S1629" s="10">
        <v>16702348904</v>
      </c>
      <c r="U1629" t="s">
        <v>789</v>
      </c>
      <c r="V1629">
        <v>811210</v>
      </c>
      <c r="W1629" t="s">
        <v>123</v>
      </c>
      <c r="Y1629" t="s">
        <v>790</v>
      </c>
      <c r="Z1629" t="s">
        <v>791</v>
      </c>
      <c r="AA1629" t="s">
        <v>418</v>
      </c>
      <c r="AB1629" t="s">
        <v>792</v>
      </c>
      <c r="AC1629" t="s">
        <v>4533</v>
      </c>
      <c r="AE1629" t="s">
        <v>119</v>
      </c>
      <c r="AF1629" t="s">
        <v>120</v>
      </c>
      <c r="AG1629" s="3">
        <v>96950</v>
      </c>
      <c r="AH1629" t="s">
        <v>121</v>
      </c>
      <c r="AJ1629" s="10">
        <v>16702348904</v>
      </c>
      <c r="AL1629" t="s">
        <v>795</v>
      </c>
      <c r="BD1629" t="str">
        <f>"43-3031.00"</f>
        <v>43-3031.00</v>
      </c>
      <c r="BE1629" t="s">
        <v>387</v>
      </c>
      <c r="BF1629" t="s">
        <v>4534</v>
      </c>
      <c r="BG1629" t="s">
        <v>4535</v>
      </c>
      <c r="BH1629">
        <v>1</v>
      </c>
      <c r="BJ1629" s="1">
        <v>45931</v>
      </c>
      <c r="BK1629" s="1">
        <v>46295</v>
      </c>
      <c r="BN1629">
        <v>35</v>
      </c>
      <c r="BO1629">
        <v>0</v>
      </c>
      <c r="BP1629">
        <v>7</v>
      </c>
      <c r="BQ1629">
        <v>7</v>
      </c>
      <c r="BR1629">
        <v>7</v>
      </c>
      <c r="BS1629">
        <v>7</v>
      </c>
      <c r="BT1629">
        <v>7</v>
      </c>
      <c r="BU1629">
        <v>0</v>
      </c>
      <c r="BV1629" t="str">
        <f>"8:00 AM"</f>
        <v>8:00 AM</v>
      </c>
      <c r="BW1629" t="str">
        <f>"4:00 PM"</f>
        <v>4:00 PM</v>
      </c>
      <c r="BX1629" t="s">
        <v>133</v>
      </c>
      <c r="BY1629">
        <v>0</v>
      </c>
      <c r="BZ1629">
        <v>12</v>
      </c>
      <c r="CA1629" t="s">
        <v>115</v>
      </c>
      <c r="CC1629" t="s">
        <v>4536</v>
      </c>
      <c r="CD1629" t="s">
        <v>4533</v>
      </c>
      <c r="CF1629" t="s">
        <v>119</v>
      </c>
      <c r="CG1629" t="s">
        <v>120</v>
      </c>
      <c r="CH1629" s="3">
        <v>96950</v>
      </c>
      <c r="CI1629" s="4">
        <v>12.28</v>
      </c>
      <c r="CJ1629" s="4">
        <v>12.28</v>
      </c>
      <c r="CK1629" s="4">
        <v>18.420000000000002</v>
      </c>
      <c r="CL1629" s="4">
        <v>18.420000000000002</v>
      </c>
      <c r="CM1629" t="s">
        <v>136</v>
      </c>
      <c r="CN1629" t="s">
        <v>139</v>
      </c>
      <c r="CO1629" t="s">
        <v>137</v>
      </c>
      <c r="CQ1629" t="s">
        <v>115</v>
      </c>
      <c r="CR1629" t="s">
        <v>138</v>
      </c>
      <c r="CS1629" t="s">
        <v>139</v>
      </c>
      <c r="CT1629" t="s">
        <v>138</v>
      </c>
      <c r="CU1629" t="s">
        <v>139</v>
      </c>
      <c r="CV1629" t="s">
        <v>138</v>
      </c>
      <c r="CW1629" t="s">
        <v>139</v>
      </c>
      <c r="CX1629" t="s">
        <v>4537</v>
      </c>
      <c r="CY1629" s="10">
        <v>16702348904</v>
      </c>
      <c r="CZ1629" t="s">
        <v>795</v>
      </c>
      <c r="DA1629" t="s">
        <v>139</v>
      </c>
      <c r="DB1629" t="s">
        <v>138</v>
      </c>
      <c r="DC1629" t="s">
        <v>115</v>
      </c>
    </row>
    <row r="1630" spans="1:112" ht="14.45" customHeight="1" x14ac:dyDescent="0.25">
      <c r="A1630" t="s">
        <v>5205</v>
      </c>
      <c r="B1630" t="s">
        <v>248</v>
      </c>
      <c r="C1630" s="1">
        <v>45700</v>
      </c>
      <c r="D1630" s="1">
        <v>45756</v>
      </c>
      <c r="E1630" t="s">
        <v>210</v>
      </c>
      <c r="F1630" s="1">
        <v>45809</v>
      </c>
      <c r="G1630" t="s">
        <v>115</v>
      </c>
      <c r="H1630" t="s">
        <v>115</v>
      </c>
      <c r="I1630" t="s">
        <v>115</v>
      </c>
      <c r="J1630" t="s">
        <v>5206</v>
      </c>
      <c r="L1630" t="s">
        <v>5207</v>
      </c>
      <c r="M1630" t="s">
        <v>5208</v>
      </c>
      <c r="N1630" t="s">
        <v>128</v>
      </c>
      <c r="O1630" t="s">
        <v>120</v>
      </c>
      <c r="P1630" s="3">
        <v>96950</v>
      </c>
      <c r="Q1630" t="s">
        <v>121</v>
      </c>
      <c r="R1630" t="s">
        <v>439</v>
      </c>
      <c r="S1630" s="10">
        <v>16703228300</v>
      </c>
      <c r="U1630" t="s">
        <v>5209</v>
      </c>
      <c r="V1630">
        <v>813990</v>
      </c>
      <c r="W1630" t="s">
        <v>123</v>
      </c>
      <c r="Y1630" t="s">
        <v>5210</v>
      </c>
      <c r="Z1630" t="s">
        <v>4446</v>
      </c>
      <c r="AB1630" t="s">
        <v>516</v>
      </c>
      <c r="AC1630" t="s">
        <v>5207</v>
      </c>
      <c r="AD1630" t="s">
        <v>5208</v>
      </c>
      <c r="AE1630" t="s">
        <v>128</v>
      </c>
      <c r="AF1630" t="s">
        <v>120</v>
      </c>
      <c r="AG1630" s="3">
        <v>96950</v>
      </c>
      <c r="AH1630" t="s">
        <v>121</v>
      </c>
      <c r="AI1630" t="s">
        <v>439</v>
      </c>
      <c r="AJ1630" s="10">
        <v>16703228300</v>
      </c>
      <c r="AL1630" t="s">
        <v>5211</v>
      </c>
      <c r="BD1630" t="str">
        <f>"49-9099.00"</f>
        <v>49-9099.00</v>
      </c>
      <c r="BE1630" t="s">
        <v>1041</v>
      </c>
      <c r="BF1630" t="s">
        <v>5212</v>
      </c>
      <c r="BG1630" t="s">
        <v>5213</v>
      </c>
      <c r="BH1630">
        <v>3</v>
      </c>
      <c r="BI1630">
        <v>3</v>
      </c>
      <c r="BJ1630" s="1">
        <v>45811</v>
      </c>
      <c r="BK1630" s="1">
        <v>46175</v>
      </c>
      <c r="BL1630" s="1">
        <v>45811</v>
      </c>
      <c r="BM1630" s="1">
        <v>46175</v>
      </c>
      <c r="BN1630">
        <v>35</v>
      </c>
      <c r="BO1630">
        <v>0</v>
      </c>
      <c r="BP1630">
        <v>7</v>
      </c>
      <c r="BQ1630">
        <v>7</v>
      </c>
      <c r="BR1630">
        <v>7</v>
      </c>
      <c r="BS1630">
        <v>7</v>
      </c>
      <c r="BT1630">
        <v>7</v>
      </c>
      <c r="BU1630">
        <v>0</v>
      </c>
      <c r="BV1630" t="str">
        <f>"8:00 AM"</f>
        <v>8:00 AM</v>
      </c>
      <c r="BW1630" t="str">
        <f>"5:00 PM"</f>
        <v>5:00 PM</v>
      </c>
      <c r="BX1630" t="s">
        <v>240</v>
      </c>
      <c r="BY1630">
        <v>0</v>
      </c>
      <c r="BZ1630">
        <v>12</v>
      </c>
      <c r="CA1630" t="s">
        <v>115</v>
      </c>
      <c r="CC1630" t="s">
        <v>449</v>
      </c>
      <c r="CD1630" t="s">
        <v>5214</v>
      </c>
      <c r="CE1630" t="s">
        <v>5215</v>
      </c>
      <c r="CF1630" t="s">
        <v>128</v>
      </c>
      <c r="CG1630" t="s">
        <v>120</v>
      </c>
      <c r="CH1630" s="3">
        <v>96950</v>
      </c>
      <c r="CI1630" s="4">
        <v>10.02</v>
      </c>
      <c r="CJ1630" s="4">
        <v>10.87</v>
      </c>
      <c r="CK1630" s="4">
        <v>15.03</v>
      </c>
      <c r="CL1630" s="4">
        <v>16.309999999999999</v>
      </c>
      <c r="CM1630" t="s">
        <v>136</v>
      </c>
      <c r="CN1630" t="s">
        <v>449</v>
      </c>
      <c r="CO1630" t="s">
        <v>137</v>
      </c>
      <c r="CQ1630" t="s">
        <v>115</v>
      </c>
      <c r="CR1630" t="s">
        <v>138</v>
      </c>
      <c r="CS1630" t="s">
        <v>139</v>
      </c>
      <c r="CT1630" t="s">
        <v>138</v>
      </c>
      <c r="CU1630" t="s">
        <v>139</v>
      </c>
      <c r="CV1630" t="s">
        <v>138</v>
      </c>
      <c r="CW1630" t="s">
        <v>139</v>
      </c>
      <c r="CX1630" t="s">
        <v>450</v>
      </c>
      <c r="CY1630" s="10">
        <v>16703228300</v>
      </c>
      <c r="CZ1630" t="s">
        <v>5211</v>
      </c>
      <c r="DA1630" t="s">
        <v>451</v>
      </c>
      <c r="DB1630" t="s">
        <v>138</v>
      </c>
      <c r="DC1630" t="s">
        <v>115</v>
      </c>
    </row>
    <row r="1631" spans="1:112" ht="14.45" customHeight="1" x14ac:dyDescent="0.25">
      <c r="A1631" t="s">
        <v>5706</v>
      </c>
      <c r="B1631" t="s">
        <v>158</v>
      </c>
      <c r="C1631" s="1">
        <v>45687</v>
      </c>
      <c r="D1631" s="1">
        <v>45756</v>
      </c>
      <c r="E1631" t="s">
        <v>114</v>
      </c>
      <c r="G1631" t="s">
        <v>115</v>
      </c>
      <c r="H1631" t="s">
        <v>115</v>
      </c>
      <c r="I1631" t="s">
        <v>115</v>
      </c>
      <c r="J1631" t="s">
        <v>5707</v>
      </c>
      <c r="L1631" t="s">
        <v>5708</v>
      </c>
      <c r="N1631" t="s">
        <v>128</v>
      </c>
      <c r="O1631" t="s">
        <v>120</v>
      </c>
      <c r="P1631" s="3">
        <v>96950</v>
      </c>
      <c r="Q1631" t="s">
        <v>121</v>
      </c>
      <c r="S1631" s="10">
        <v>16702355009</v>
      </c>
      <c r="U1631" t="s">
        <v>1349</v>
      </c>
      <c r="V1631">
        <v>561311</v>
      </c>
      <c r="W1631" t="s">
        <v>532</v>
      </c>
      <c r="X1631" t="s">
        <v>138</v>
      </c>
      <c r="Y1631" t="s">
        <v>1350</v>
      </c>
      <c r="Z1631" t="s">
        <v>1351</v>
      </c>
      <c r="AA1631" t="s">
        <v>1352</v>
      </c>
      <c r="AB1631" t="s">
        <v>126</v>
      </c>
      <c r="AC1631" t="s">
        <v>5708</v>
      </c>
      <c r="AE1631" t="s">
        <v>128</v>
      </c>
      <c r="AF1631" t="s">
        <v>120</v>
      </c>
      <c r="AG1631" s="3">
        <v>96950</v>
      </c>
      <c r="AH1631" t="s">
        <v>121</v>
      </c>
      <c r="AJ1631" s="10">
        <v>16702355009</v>
      </c>
      <c r="AL1631" t="s">
        <v>1354</v>
      </c>
      <c r="BD1631" t="str">
        <f>"37-2011.00"</f>
        <v>37-2011.00</v>
      </c>
      <c r="BE1631" t="s">
        <v>1133</v>
      </c>
      <c r="BF1631" t="s">
        <v>5709</v>
      </c>
      <c r="BG1631" t="s">
        <v>5710</v>
      </c>
      <c r="BH1631">
        <v>10</v>
      </c>
      <c r="BJ1631" s="1">
        <v>45689</v>
      </c>
      <c r="BK1631" s="1">
        <v>46053</v>
      </c>
      <c r="BN1631">
        <v>35</v>
      </c>
      <c r="BO1631">
        <v>0</v>
      </c>
      <c r="BP1631">
        <v>7</v>
      </c>
      <c r="BQ1631">
        <v>7</v>
      </c>
      <c r="BR1631">
        <v>7</v>
      </c>
      <c r="BS1631">
        <v>7</v>
      </c>
      <c r="BT1631">
        <v>7</v>
      </c>
      <c r="BU1631">
        <v>0</v>
      </c>
      <c r="BV1631" t="str">
        <f>"8:00 AM"</f>
        <v>8:00 AM</v>
      </c>
      <c r="BW1631" t="str">
        <f>"4:00 PM"</f>
        <v>4:00 PM</v>
      </c>
      <c r="BX1631" t="s">
        <v>240</v>
      </c>
      <c r="BY1631">
        <v>0</v>
      </c>
      <c r="BZ1631">
        <v>12</v>
      </c>
      <c r="CA1631" t="s">
        <v>115</v>
      </c>
      <c r="CC1631" s="2" t="s">
        <v>5711</v>
      </c>
      <c r="CD1631" t="s">
        <v>5712</v>
      </c>
      <c r="CE1631" t="s">
        <v>5713</v>
      </c>
      <c r="CF1631" t="s">
        <v>128</v>
      </c>
      <c r="CG1631" t="s">
        <v>120</v>
      </c>
      <c r="CH1631" s="3">
        <v>96950</v>
      </c>
      <c r="CI1631" s="4">
        <v>8.2899999999999991</v>
      </c>
      <c r="CJ1631" s="4">
        <v>8.2899999999999991</v>
      </c>
      <c r="CK1631" s="4">
        <v>12.44</v>
      </c>
      <c r="CL1631" s="4">
        <v>12.44</v>
      </c>
      <c r="CM1631" t="s">
        <v>136</v>
      </c>
      <c r="CN1631" t="s">
        <v>5714</v>
      </c>
      <c r="CO1631" t="s">
        <v>137</v>
      </c>
      <c r="CQ1631" t="s">
        <v>115</v>
      </c>
      <c r="CR1631" t="s">
        <v>138</v>
      </c>
      <c r="CS1631" t="s">
        <v>139</v>
      </c>
      <c r="CT1631" t="s">
        <v>138</v>
      </c>
      <c r="CU1631" t="s">
        <v>138</v>
      </c>
      <c r="CV1631" t="s">
        <v>138</v>
      </c>
      <c r="CW1631" t="s">
        <v>139</v>
      </c>
      <c r="CX1631" t="s">
        <v>3181</v>
      </c>
      <c r="CY1631" s="10">
        <v>16702355009</v>
      </c>
      <c r="CZ1631" t="s">
        <v>1354</v>
      </c>
      <c r="DA1631" t="s">
        <v>139</v>
      </c>
      <c r="DB1631" t="s">
        <v>138</v>
      </c>
      <c r="DC1631" t="s">
        <v>138</v>
      </c>
    </row>
    <row r="1632" spans="1:112" ht="14.45" customHeight="1" x14ac:dyDescent="0.25">
      <c r="A1632" t="s">
        <v>6107</v>
      </c>
      <c r="B1632" t="s">
        <v>248</v>
      </c>
      <c r="C1632" s="1">
        <v>45707</v>
      </c>
      <c r="D1632" s="1">
        <v>45756</v>
      </c>
      <c r="E1632" t="s">
        <v>210</v>
      </c>
      <c r="F1632" s="1">
        <v>45776</v>
      </c>
      <c r="G1632" t="s">
        <v>138</v>
      </c>
      <c r="H1632" t="s">
        <v>115</v>
      </c>
      <c r="I1632" t="s">
        <v>115</v>
      </c>
      <c r="J1632" t="s">
        <v>6108</v>
      </c>
      <c r="K1632" t="s">
        <v>2636</v>
      </c>
      <c r="L1632" t="s">
        <v>5176</v>
      </c>
      <c r="M1632" t="s">
        <v>2638</v>
      </c>
      <c r="N1632" t="s">
        <v>128</v>
      </c>
      <c r="O1632" t="s">
        <v>120</v>
      </c>
      <c r="P1632" s="3">
        <v>96950</v>
      </c>
      <c r="Q1632" t="s">
        <v>121</v>
      </c>
      <c r="S1632" s="10">
        <v>16703236877</v>
      </c>
      <c r="U1632" t="s">
        <v>2639</v>
      </c>
      <c r="V1632">
        <v>621610</v>
      </c>
      <c r="W1632" t="s">
        <v>123</v>
      </c>
      <c r="Y1632" t="s">
        <v>1274</v>
      </c>
      <c r="Z1632" t="s">
        <v>2640</v>
      </c>
      <c r="AA1632" t="s">
        <v>276</v>
      </c>
      <c r="AB1632" t="s">
        <v>126</v>
      </c>
      <c r="AC1632" t="s">
        <v>2641</v>
      </c>
      <c r="AE1632" t="s">
        <v>2011</v>
      </c>
      <c r="AF1632" t="s">
        <v>707</v>
      </c>
      <c r="AG1632" s="3">
        <v>96931</v>
      </c>
      <c r="AH1632" t="s">
        <v>121</v>
      </c>
      <c r="AJ1632" s="10">
        <v>16716498746</v>
      </c>
      <c r="AK1632">
        <v>203</v>
      </c>
      <c r="AL1632" t="s">
        <v>2642</v>
      </c>
      <c r="BD1632" t="str">
        <f>"31-1122.00"</f>
        <v>31-1122.00</v>
      </c>
      <c r="BE1632" t="s">
        <v>6109</v>
      </c>
      <c r="BF1632" t="s">
        <v>6110</v>
      </c>
      <c r="BG1632" t="s">
        <v>6111</v>
      </c>
      <c r="BH1632">
        <v>1</v>
      </c>
      <c r="BI1632">
        <v>1</v>
      </c>
      <c r="BJ1632" s="1">
        <v>45778</v>
      </c>
      <c r="BK1632" s="1">
        <v>46873</v>
      </c>
      <c r="BL1632" s="1">
        <v>45778</v>
      </c>
      <c r="BM1632" s="1">
        <v>46873</v>
      </c>
      <c r="BN1632">
        <v>40</v>
      </c>
      <c r="BO1632">
        <v>0</v>
      </c>
      <c r="BP1632">
        <v>8</v>
      </c>
      <c r="BQ1632">
        <v>8</v>
      </c>
      <c r="BR1632">
        <v>8</v>
      </c>
      <c r="BS1632">
        <v>8</v>
      </c>
      <c r="BT1632">
        <v>5</v>
      </c>
      <c r="BU1632">
        <v>3</v>
      </c>
      <c r="BV1632" t="str">
        <f>"8:30 AM"</f>
        <v>8:30 AM</v>
      </c>
      <c r="BW1632" t="str">
        <f>"5:30 PM"</f>
        <v>5:30 PM</v>
      </c>
      <c r="BX1632" t="s">
        <v>240</v>
      </c>
      <c r="BY1632">
        <v>0</v>
      </c>
      <c r="BZ1632">
        <v>12</v>
      </c>
      <c r="CA1632" t="s">
        <v>115</v>
      </c>
      <c r="CC1632" t="s">
        <v>6112</v>
      </c>
      <c r="CD1632" t="s">
        <v>5176</v>
      </c>
      <c r="CE1632" t="s">
        <v>2638</v>
      </c>
      <c r="CF1632" t="s">
        <v>128</v>
      </c>
      <c r="CG1632" t="s">
        <v>120</v>
      </c>
      <c r="CH1632" s="3">
        <v>96950</v>
      </c>
      <c r="CI1632" s="4">
        <v>11.24</v>
      </c>
      <c r="CJ1632" s="4">
        <v>11.24</v>
      </c>
      <c r="CK1632" s="4">
        <v>16.86</v>
      </c>
      <c r="CL1632" s="4">
        <v>16.86</v>
      </c>
      <c r="CM1632" t="s">
        <v>136</v>
      </c>
      <c r="CO1632" t="s">
        <v>137</v>
      </c>
      <c r="CQ1632" t="s">
        <v>115</v>
      </c>
      <c r="CR1632" t="s">
        <v>138</v>
      </c>
      <c r="CS1632" t="s">
        <v>139</v>
      </c>
      <c r="CT1632" t="s">
        <v>138</v>
      </c>
      <c r="CU1632" t="s">
        <v>139</v>
      </c>
      <c r="CV1632" t="s">
        <v>138</v>
      </c>
      <c r="CW1632" t="s">
        <v>139</v>
      </c>
      <c r="CX1632" t="s">
        <v>139</v>
      </c>
      <c r="CY1632" s="10">
        <v>16703236877</v>
      </c>
      <c r="CZ1632" t="s">
        <v>2646</v>
      </c>
      <c r="DA1632" t="s">
        <v>139</v>
      </c>
      <c r="DB1632" t="s">
        <v>138</v>
      </c>
      <c r="DC1632" t="s">
        <v>115</v>
      </c>
    </row>
    <row r="1633" spans="1:112" ht="14.45" customHeight="1" x14ac:dyDescent="0.25">
      <c r="A1633" t="s">
        <v>7182</v>
      </c>
      <c r="B1633" t="s">
        <v>248</v>
      </c>
      <c r="C1633" s="1">
        <v>45708</v>
      </c>
      <c r="D1633" s="1">
        <v>45756</v>
      </c>
      <c r="E1633" t="s">
        <v>210</v>
      </c>
      <c r="F1633" s="1">
        <v>45776</v>
      </c>
      <c r="G1633" t="s">
        <v>115</v>
      </c>
      <c r="H1633" t="s">
        <v>115</v>
      </c>
      <c r="I1633" t="s">
        <v>115</v>
      </c>
      <c r="J1633" t="s">
        <v>7149</v>
      </c>
      <c r="K1633" t="s">
        <v>7150</v>
      </c>
      <c r="L1633" t="s">
        <v>2637</v>
      </c>
      <c r="M1633" t="s">
        <v>7151</v>
      </c>
      <c r="N1633" t="s">
        <v>128</v>
      </c>
      <c r="O1633" t="s">
        <v>120</v>
      </c>
      <c r="P1633" s="3">
        <v>96950</v>
      </c>
      <c r="Q1633" t="s">
        <v>121</v>
      </c>
      <c r="S1633" s="10">
        <v>16703236877</v>
      </c>
      <c r="U1633" t="s">
        <v>7152</v>
      </c>
      <c r="V1633">
        <v>621610</v>
      </c>
      <c r="W1633" t="s">
        <v>123</v>
      </c>
      <c r="Y1633" t="s">
        <v>1274</v>
      </c>
      <c r="Z1633" t="s">
        <v>2640</v>
      </c>
      <c r="AA1633" t="s">
        <v>276</v>
      </c>
      <c r="AB1633" t="s">
        <v>126</v>
      </c>
      <c r="AC1633" t="s">
        <v>2641</v>
      </c>
      <c r="AE1633" t="s">
        <v>2011</v>
      </c>
      <c r="AF1633" t="s">
        <v>707</v>
      </c>
      <c r="AG1633" s="3">
        <v>96931</v>
      </c>
      <c r="AH1633" t="s">
        <v>121</v>
      </c>
      <c r="AJ1633" s="10">
        <v>16716498746</v>
      </c>
      <c r="AK1633">
        <v>203</v>
      </c>
      <c r="AL1633" t="s">
        <v>2642</v>
      </c>
      <c r="BD1633" t="str">
        <f>"29-1141.00"</f>
        <v>29-1141.00</v>
      </c>
      <c r="BE1633" t="s">
        <v>258</v>
      </c>
      <c r="BF1633" t="s">
        <v>7153</v>
      </c>
      <c r="BG1633" t="s">
        <v>5036</v>
      </c>
      <c r="BH1633">
        <v>3</v>
      </c>
      <c r="BI1633">
        <v>3</v>
      </c>
      <c r="BJ1633" s="1">
        <v>45778</v>
      </c>
      <c r="BK1633" s="1">
        <v>46142</v>
      </c>
      <c r="BL1633" s="1">
        <v>45778</v>
      </c>
      <c r="BM1633" s="1">
        <v>46142</v>
      </c>
      <c r="BN1633">
        <v>40</v>
      </c>
      <c r="BO1633">
        <v>0</v>
      </c>
      <c r="BP1633">
        <v>8</v>
      </c>
      <c r="BQ1633">
        <v>8</v>
      </c>
      <c r="BR1633">
        <v>8</v>
      </c>
      <c r="BS1633">
        <v>8</v>
      </c>
      <c r="BT1633">
        <v>5</v>
      </c>
      <c r="BU1633">
        <v>3</v>
      </c>
      <c r="BV1633" t="str">
        <f>"8:30 AM"</f>
        <v>8:30 AM</v>
      </c>
      <c r="BW1633" t="str">
        <f>"5:30 PM"</f>
        <v>5:30 PM</v>
      </c>
      <c r="BX1633" t="s">
        <v>189</v>
      </c>
      <c r="BY1633">
        <v>0</v>
      </c>
      <c r="BZ1633">
        <v>0</v>
      </c>
      <c r="CA1633" t="s">
        <v>115</v>
      </c>
      <c r="CC1633" s="2" t="s">
        <v>5037</v>
      </c>
      <c r="CD1633" t="s">
        <v>2637</v>
      </c>
      <c r="CE1633" t="s">
        <v>7151</v>
      </c>
      <c r="CF1633" t="s">
        <v>128</v>
      </c>
      <c r="CG1633" t="s">
        <v>120</v>
      </c>
      <c r="CH1633" s="3">
        <v>96950</v>
      </c>
      <c r="CI1633" s="4">
        <v>17.05</v>
      </c>
      <c r="CJ1633" s="4">
        <v>17.05</v>
      </c>
      <c r="CM1633" t="s">
        <v>136</v>
      </c>
      <c r="CN1633" t="s">
        <v>139</v>
      </c>
      <c r="CO1633" t="s">
        <v>137</v>
      </c>
      <c r="CQ1633" t="s">
        <v>115</v>
      </c>
      <c r="CR1633" t="s">
        <v>138</v>
      </c>
      <c r="CS1633" t="s">
        <v>139</v>
      </c>
      <c r="CT1633" t="s">
        <v>139</v>
      </c>
      <c r="CU1633" t="s">
        <v>139</v>
      </c>
      <c r="CV1633" t="s">
        <v>138</v>
      </c>
      <c r="CW1633" t="s">
        <v>139</v>
      </c>
      <c r="CX1633" t="s">
        <v>139</v>
      </c>
      <c r="CY1633" s="10">
        <v>16703236877</v>
      </c>
      <c r="CZ1633" t="s">
        <v>7154</v>
      </c>
      <c r="DA1633" t="s">
        <v>139</v>
      </c>
      <c r="DB1633" t="s">
        <v>138</v>
      </c>
      <c r="DC1633" t="s">
        <v>115</v>
      </c>
    </row>
    <row r="1634" spans="1:112" ht="14.45" customHeight="1" x14ac:dyDescent="0.25">
      <c r="A1634" t="s">
        <v>7593</v>
      </c>
      <c r="B1634" t="s">
        <v>248</v>
      </c>
      <c r="C1634" s="1">
        <v>45708</v>
      </c>
      <c r="D1634" s="1">
        <v>45756</v>
      </c>
      <c r="E1634" t="s">
        <v>114</v>
      </c>
      <c r="G1634" t="s">
        <v>115</v>
      </c>
      <c r="H1634" t="s">
        <v>115</v>
      </c>
      <c r="I1634" t="s">
        <v>115</v>
      </c>
      <c r="J1634" t="s">
        <v>4256</v>
      </c>
      <c r="K1634" t="s">
        <v>4257</v>
      </c>
      <c r="L1634" t="s">
        <v>4258</v>
      </c>
      <c r="M1634" t="s">
        <v>4259</v>
      </c>
      <c r="N1634" t="s">
        <v>128</v>
      </c>
      <c r="O1634" t="s">
        <v>120</v>
      </c>
      <c r="P1634" s="3">
        <v>96950</v>
      </c>
      <c r="Q1634" t="s">
        <v>121</v>
      </c>
      <c r="S1634" s="10">
        <v>16702353285</v>
      </c>
      <c r="U1634" t="s">
        <v>4260</v>
      </c>
      <c r="V1634">
        <v>81111</v>
      </c>
      <c r="W1634" t="s">
        <v>123</v>
      </c>
      <c r="Y1634" t="s">
        <v>4261</v>
      </c>
      <c r="Z1634" t="s">
        <v>4262</v>
      </c>
      <c r="AA1634" t="s">
        <v>645</v>
      </c>
      <c r="AB1634" t="s">
        <v>4263</v>
      </c>
      <c r="AC1634" t="s">
        <v>4258</v>
      </c>
      <c r="AD1634" t="s">
        <v>4259</v>
      </c>
      <c r="AE1634" t="s">
        <v>128</v>
      </c>
      <c r="AF1634" t="s">
        <v>120</v>
      </c>
      <c r="AG1634" s="3">
        <v>96950</v>
      </c>
      <c r="AH1634" t="s">
        <v>121</v>
      </c>
      <c r="AJ1634" s="10">
        <v>16702353285</v>
      </c>
      <c r="AL1634" t="s">
        <v>4264</v>
      </c>
      <c r="BD1634" t="str">
        <f>"49-3021.00"</f>
        <v>49-3021.00</v>
      </c>
      <c r="BE1634" t="s">
        <v>694</v>
      </c>
      <c r="BF1634" t="s">
        <v>6026</v>
      </c>
      <c r="BG1634" t="s">
        <v>6027</v>
      </c>
      <c r="BH1634">
        <v>1</v>
      </c>
      <c r="BI1634">
        <v>1</v>
      </c>
      <c r="BJ1634" s="1">
        <v>45809</v>
      </c>
      <c r="BK1634" s="1">
        <v>46173</v>
      </c>
      <c r="BL1634" s="1">
        <v>45809</v>
      </c>
      <c r="BM1634" s="1">
        <v>46173</v>
      </c>
      <c r="BN1634">
        <v>40</v>
      </c>
      <c r="BO1634">
        <v>0</v>
      </c>
      <c r="BP1634">
        <v>8</v>
      </c>
      <c r="BQ1634">
        <v>8</v>
      </c>
      <c r="BR1634">
        <v>8</v>
      </c>
      <c r="BS1634">
        <v>8</v>
      </c>
      <c r="BT1634">
        <v>8</v>
      </c>
      <c r="BU1634">
        <v>0</v>
      </c>
      <c r="BV1634" t="str">
        <f>"8:00 AM"</f>
        <v>8:00 AM</v>
      </c>
      <c r="BW1634" t="str">
        <f>"5:00 PM"</f>
        <v>5:00 PM</v>
      </c>
      <c r="BX1634" t="s">
        <v>133</v>
      </c>
      <c r="BY1634">
        <v>0</v>
      </c>
      <c r="BZ1634">
        <v>12</v>
      </c>
      <c r="CA1634" t="s">
        <v>115</v>
      </c>
      <c r="CC1634" t="s">
        <v>240</v>
      </c>
      <c r="CD1634" t="s">
        <v>4258</v>
      </c>
      <c r="CE1634" t="s">
        <v>4259</v>
      </c>
      <c r="CF1634" t="s">
        <v>128</v>
      </c>
      <c r="CG1634" t="s">
        <v>120</v>
      </c>
      <c r="CH1634" s="3">
        <v>96950</v>
      </c>
      <c r="CI1634" s="4">
        <v>11.18</v>
      </c>
      <c r="CJ1634" s="4">
        <v>11.18</v>
      </c>
      <c r="CK1634" s="4">
        <v>16.77</v>
      </c>
      <c r="CL1634" s="4">
        <v>16.77</v>
      </c>
      <c r="CM1634" t="s">
        <v>136</v>
      </c>
      <c r="CN1634" t="s">
        <v>224</v>
      </c>
      <c r="CO1634" t="s">
        <v>137</v>
      </c>
      <c r="CQ1634" t="s">
        <v>115</v>
      </c>
      <c r="CR1634" t="s">
        <v>138</v>
      </c>
      <c r="CS1634" t="s">
        <v>139</v>
      </c>
      <c r="CT1634" t="s">
        <v>138</v>
      </c>
      <c r="CU1634" t="s">
        <v>139</v>
      </c>
      <c r="CV1634" t="s">
        <v>138</v>
      </c>
      <c r="CW1634" t="s">
        <v>139</v>
      </c>
      <c r="CX1634" t="s">
        <v>1432</v>
      </c>
      <c r="CY1634" s="10">
        <v>16702353285</v>
      </c>
      <c r="CZ1634" t="s">
        <v>4264</v>
      </c>
      <c r="DA1634" t="s">
        <v>139</v>
      </c>
      <c r="DB1634" t="s">
        <v>138</v>
      </c>
      <c r="DC1634" t="s">
        <v>115</v>
      </c>
      <c r="DD1634" t="s">
        <v>4261</v>
      </c>
      <c r="DE1634" t="s">
        <v>4262</v>
      </c>
      <c r="DF1634" t="s">
        <v>276</v>
      </c>
      <c r="DG1634" t="s">
        <v>4256</v>
      </c>
      <c r="DH1634" t="s">
        <v>4264</v>
      </c>
    </row>
    <row r="1635" spans="1:112" ht="14.45" customHeight="1" x14ac:dyDescent="0.25">
      <c r="A1635" t="s">
        <v>7964</v>
      </c>
      <c r="B1635" t="s">
        <v>158</v>
      </c>
      <c r="C1635" s="1">
        <v>45683</v>
      </c>
      <c r="D1635" s="1">
        <v>45756</v>
      </c>
      <c r="E1635" t="s">
        <v>114</v>
      </c>
      <c r="G1635" t="s">
        <v>115</v>
      </c>
      <c r="H1635" t="s">
        <v>115</v>
      </c>
      <c r="I1635" t="s">
        <v>115</v>
      </c>
      <c r="J1635" t="s">
        <v>1213</v>
      </c>
      <c r="L1635" t="s">
        <v>1214</v>
      </c>
      <c r="N1635" t="s">
        <v>128</v>
      </c>
      <c r="O1635" t="s">
        <v>120</v>
      </c>
      <c r="P1635" s="3">
        <v>96950</v>
      </c>
      <c r="Q1635" t="s">
        <v>121</v>
      </c>
      <c r="S1635" s="10">
        <v>16702873717</v>
      </c>
      <c r="U1635" t="s">
        <v>1215</v>
      </c>
      <c r="V1635">
        <v>56132</v>
      </c>
      <c r="W1635" t="s">
        <v>123</v>
      </c>
      <c r="Y1635" t="s">
        <v>1216</v>
      </c>
      <c r="Z1635" t="s">
        <v>1217</v>
      </c>
      <c r="AB1635" t="s">
        <v>277</v>
      </c>
      <c r="AC1635" t="s">
        <v>1214</v>
      </c>
      <c r="AE1635" t="s">
        <v>119</v>
      </c>
      <c r="AF1635" t="s">
        <v>120</v>
      </c>
      <c r="AG1635" s="3">
        <v>96950</v>
      </c>
      <c r="AH1635" t="s">
        <v>121</v>
      </c>
      <c r="AJ1635" s="10">
        <v>16702873717</v>
      </c>
      <c r="AL1635" t="s">
        <v>1218</v>
      </c>
      <c r="BD1635" t="str">
        <f>"49-9071.00"</f>
        <v>49-9071.00</v>
      </c>
      <c r="BE1635" t="s">
        <v>169</v>
      </c>
      <c r="BF1635" t="s">
        <v>1219</v>
      </c>
      <c r="BG1635" t="s">
        <v>1220</v>
      </c>
      <c r="BH1635">
        <v>4</v>
      </c>
      <c r="BJ1635" s="1">
        <v>45803</v>
      </c>
      <c r="BK1635" s="1">
        <v>46167</v>
      </c>
      <c r="BN1635">
        <v>40</v>
      </c>
      <c r="BO1635">
        <v>0</v>
      </c>
      <c r="BP1635">
        <v>0</v>
      </c>
      <c r="BQ1635">
        <v>8</v>
      </c>
      <c r="BR1635">
        <v>8</v>
      </c>
      <c r="BS1635">
        <v>8</v>
      </c>
      <c r="BT1635">
        <v>8</v>
      </c>
      <c r="BU1635">
        <v>8</v>
      </c>
      <c r="BV1635" t="str">
        <f>"7:00 AM"</f>
        <v>7:00 AM</v>
      </c>
      <c r="BW1635" t="str">
        <f>"4:00 PM"</f>
        <v>4:00 PM</v>
      </c>
      <c r="BX1635" t="s">
        <v>240</v>
      </c>
      <c r="BY1635">
        <v>0</v>
      </c>
      <c r="BZ1635">
        <v>3</v>
      </c>
      <c r="CA1635" t="s">
        <v>115</v>
      </c>
      <c r="CC1635" s="2" t="s">
        <v>7965</v>
      </c>
      <c r="CD1635" t="s">
        <v>1000</v>
      </c>
      <c r="CF1635" t="s">
        <v>128</v>
      </c>
      <c r="CG1635" t="s">
        <v>120</v>
      </c>
      <c r="CH1635" s="3">
        <v>96950</v>
      </c>
      <c r="CI1635" s="4">
        <v>9.75</v>
      </c>
      <c r="CJ1635" s="4">
        <v>9.75</v>
      </c>
      <c r="CK1635" s="4">
        <v>0</v>
      </c>
      <c r="CL1635" s="4">
        <v>0</v>
      </c>
      <c r="CM1635" t="s">
        <v>136</v>
      </c>
      <c r="CN1635" t="s">
        <v>240</v>
      </c>
      <c r="CO1635" t="s">
        <v>137</v>
      </c>
      <c r="CQ1635" t="s">
        <v>115</v>
      </c>
      <c r="CR1635" t="s">
        <v>138</v>
      </c>
      <c r="CS1635" t="s">
        <v>139</v>
      </c>
      <c r="CT1635" t="s">
        <v>139</v>
      </c>
      <c r="CU1635" t="s">
        <v>139</v>
      </c>
      <c r="CV1635" t="s">
        <v>138</v>
      </c>
      <c r="CW1635" t="s">
        <v>139</v>
      </c>
      <c r="CX1635" t="s">
        <v>1645</v>
      </c>
      <c r="CY1635" s="10">
        <v>16702873717</v>
      </c>
      <c r="CZ1635" t="s">
        <v>1218</v>
      </c>
      <c r="DA1635" t="s">
        <v>139</v>
      </c>
      <c r="DB1635" t="s">
        <v>138</v>
      </c>
      <c r="DC1635" t="s">
        <v>115</v>
      </c>
    </row>
    <row r="1636" spans="1:112" ht="14.45" customHeight="1" x14ac:dyDescent="0.25">
      <c r="A1636" t="s">
        <v>12014</v>
      </c>
      <c r="B1636" t="s">
        <v>158</v>
      </c>
      <c r="C1636" s="1">
        <v>45698</v>
      </c>
      <c r="D1636" s="1">
        <v>45756</v>
      </c>
      <c r="E1636" t="s">
        <v>114</v>
      </c>
      <c r="G1636" t="s">
        <v>138</v>
      </c>
      <c r="H1636" t="s">
        <v>138</v>
      </c>
      <c r="I1636" t="s">
        <v>115</v>
      </c>
      <c r="J1636" t="s">
        <v>612</v>
      </c>
      <c r="K1636" t="s">
        <v>613</v>
      </c>
      <c r="L1636" t="s">
        <v>614</v>
      </c>
      <c r="M1636" t="s">
        <v>615</v>
      </c>
      <c r="N1636" t="s">
        <v>128</v>
      </c>
      <c r="O1636" t="s">
        <v>120</v>
      </c>
      <c r="P1636" s="3">
        <v>96950</v>
      </c>
      <c r="Q1636" t="s">
        <v>121</v>
      </c>
      <c r="S1636" s="10">
        <v>16707837461</v>
      </c>
      <c r="U1636" t="s">
        <v>616</v>
      </c>
      <c r="V1636">
        <v>56132</v>
      </c>
      <c r="W1636" t="s">
        <v>532</v>
      </c>
      <c r="X1636" t="s">
        <v>138</v>
      </c>
      <c r="Y1636" t="s">
        <v>617</v>
      </c>
      <c r="Z1636" t="s">
        <v>618</v>
      </c>
      <c r="AA1636" t="s">
        <v>619</v>
      </c>
      <c r="AB1636" t="s">
        <v>516</v>
      </c>
      <c r="AC1636" t="s">
        <v>614</v>
      </c>
      <c r="AD1636" t="s">
        <v>615</v>
      </c>
      <c r="AE1636" t="s">
        <v>128</v>
      </c>
      <c r="AF1636" t="s">
        <v>120</v>
      </c>
      <c r="AG1636" s="3">
        <v>96950</v>
      </c>
      <c r="AH1636" t="s">
        <v>121</v>
      </c>
      <c r="AJ1636" s="10">
        <v>16707837461</v>
      </c>
      <c r="AL1636" t="s">
        <v>620</v>
      </c>
      <c r="BD1636" t="str">
        <f>"49-9071.00"</f>
        <v>49-9071.00</v>
      </c>
      <c r="BE1636" t="s">
        <v>169</v>
      </c>
      <c r="BF1636" t="s">
        <v>6816</v>
      </c>
      <c r="BG1636" t="s">
        <v>661</v>
      </c>
      <c r="BH1636">
        <v>5</v>
      </c>
      <c r="BJ1636" s="1">
        <v>45779</v>
      </c>
      <c r="BK1636" s="1">
        <v>46874</v>
      </c>
      <c r="BN1636">
        <v>35</v>
      </c>
      <c r="BO1636">
        <v>0</v>
      </c>
      <c r="BP1636">
        <v>7</v>
      </c>
      <c r="BQ1636">
        <v>7</v>
      </c>
      <c r="BR1636">
        <v>7</v>
      </c>
      <c r="BS1636">
        <v>7</v>
      </c>
      <c r="BT1636">
        <v>7</v>
      </c>
      <c r="BU1636">
        <v>0</v>
      </c>
      <c r="BV1636" t="str">
        <f>"8:00 AM"</f>
        <v>8:00 AM</v>
      </c>
      <c r="BW1636" t="str">
        <f>"4:00 PM"</f>
        <v>4:00 PM</v>
      </c>
      <c r="BX1636" t="s">
        <v>240</v>
      </c>
      <c r="BY1636">
        <v>0</v>
      </c>
      <c r="BZ1636">
        <v>12</v>
      </c>
      <c r="CA1636" t="s">
        <v>115</v>
      </c>
      <c r="CC1636" s="2" t="s">
        <v>12015</v>
      </c>
      <c r="CD1636" t="s">
        <v>623</v>
      </c>
      <c r="CE1636" t="s">
        <v>614</v>
      </c>
      <c r="CF1636" t="s">
        <v>128</v>
      </c>
      <c r="CG1636" t="s">
        <v>120</v>
      </c>
      <c r="CH1636" s="3">
        <v>96950</v>
      </c>
      <c r="CI1636" s="4">
        <v>9.75</v>
      </c>
      <c r="CJ1636" s="4">
        <v>9.75</v>
      </c>
      <c r="CK1636" s="4">
        <v>14.62</v>
      </c>
      <c r="CL1636" s="4">
        <v>14.62</v>
      </c>
      <c r="CM1636" t="s">
        <v>136</v>
      </c>
      <c r="CN1636" t="s">
        <v>12016</v>
      </c>
      <c r="CO1636" t="s">
        <v>137</v>
      </c>
      <c r="CQ1636" t="s">
        <v>115</v>
      </c>
      <c r="CR1636" t="s">
        <v>138</v>
      </c>
      <c r="CS1636" t="s">
        <v>138</v>
      </c>
      <c r="CT1636" t="s">
        <v>138</v>
      </c>
      <c r="CU1636" t="s">
        <v>139</v>
      </c>
      <c r="CV1636" t="s">
        <v>138</v>
      </c>
      <c r="CW1636" t="s">
        <v>139</v>
      </c>
      <c r="CX1636" t="s">
        <v>625</v>
      </c>
      <c r="CY1636" s="10">
        <v>16707837461</v>
      </c>
      <c r="CZ1636" t="s">
        <v>620</v>
      </c>
      <c r="DA1636" t="s">
        <v>3284</v>
      </c>
      <c r="DB1636" t="s">
        <v>138</v>
      </c>
      <c r="DC1636" t="s">
        <v>138</v>
      </c>
    </row>
    <row r="1637" spans="1:112" ht="14.45" customHeight="1" x14ac:dyDescent="0.25">
      <c r="A1637" t="s">
        <v>157</v>
      </c>
      <c r="B1637" t="s">
        <v>158</v>
      </c>
      <c r="C1637" s="1">
        <v>45712</v>
      </c>
      <c r="D1637" s="1">
        <v>45757</v>
      </c>
      <c r="E1637" t="s">
        <v>114</v>
      </c>
      <c r="G1637" t="s">
        <v>115</v>
      </c>
      <c r="H1637" t="s">
        <v>115</v>
      </c>
      <c r="I1637" t="s">
        <v>115</v>
      </c>
      <c r="J1637" t="s">
        <v>159</v>
      </c>
      <c r="L1637" t="s">
        <v>160</v>
      </c>
      <c r="N1637" t="s">
        <v>119</v>
      </c>
      <c r="O1637" t="s">
        <v>120</v>
      </c>
      <c r="P1637" s="3">
        <v>96950</v>
      </c>
      <c r="Q1637" t="s">
        <v>121</v>
      </c>
      <c r="S1637" s="10">
        <v>16702356622</v>
      </c>
      <c r="U1637" t="s">
        <v>161</v>
      </c>
      <c r="V1637">
        <v>531110</v>
      </c>
      <c r="W1637" t="s">
        <v>123</v>
      </c>
      <c r="Y1637" t="s">
        <v>162</v>
      </c>
      <c r="Z1637" t="s">
        <v>163</v>
      </c>
      <c r="AA1637" t="s">
        <v>164</v>
      </c>
      <c r="AB1637" t="s">
        <v>165</v>
      </c>
      <c r="AC1637" t="s">
        <v>166</v>
      </c>
      <c r="AD1637" t="s">
        <v>167</v>
      </c>
      <c r="AE1637" t="s">
        <v>119</v>
      </c>
      <c r="AF1637" t="s">
        <v>120</v>
      </c>
      <c r="AG1637" s="3">
        <v>96950</v>
      </c>
      <c r="AH1637" t="s">
        <v>121</v>
      </c>
      <c r="AJ1637" s="10">
        <v>16702356622</v>
      </c>
      <c r="AL1637" t="s">
        <v>168</v>
      </c>
      <c r="BD1637" t="str">
        <f>"49-9071.00"</f>
        <v>49-9071.00</v>
      </c>
      <c r="BE1637" t="s">
        <v>169</v>
      </c>
      <c r="BF1637" t="s">
        <v>170</v>
      </c>
      <c r="BG1637" t="s">
        <v>169</v>
      </c>
      <c r="BH1637">
        <v>4</v>
      </c>
      <c r="BJ1637" s="1">
        <v>45793</v>
      </c>
      <c r="BK1637" s="1">
        <v>46157</v>
      </c>
      <c r="BN1637">
        <v>40</v>
      </c>
      <c r="BO1637">
        <v>0</v>
      </c>
      <c r="BP1637">
        <v>8</v>
      </c>
      <c r="BQ1637">
        <v>8</v>
      </c>
      <c r="BR1637">
        <v>8</v>
      </c>
      <c r="BS1637">
        <v>8</v>
      </c>
      <c r="BT1637">
        <v>8</v>
      </c>
      <c r="BU1637">
        <v>0</v>
      </c>
      <c r="BV1637" t="str">
        <f>"8:00 AM"</f>
        <v>8:00 AM</v>
      </c>
      <c r="BW1637" t="str">
        <f>"5:00 PM"</f>
        <v>5:00 PM</v>
      </c>
      <c r="BX1637" t="s">
        <v>133</v>
      </c>
      <c r="BY1637">
        <v>0</v>
      </c>
      <c r="BZ1637">
        <v>6</v>
      </c>
      <c r="CA1637" t="s">
        <v>115</v>
      </c>
      <c r="CC1637" t="s">
        <v>171</v>
      </c>
      <c r="CD1637" t="s">
        <v>172</v>
      </c>
      <c r="CF1637" t="s">
        <v>119</v>
      </c>
      <c r="CG1637" t="s">
        <v>120</v>
      </c>
      <c r="CH1637" s="3">
        <v>96950</v>
      </c>
      <c r="CI1637" s="4">
        <v>9.75</v>
      </c>
      <c r="CJ1637" s="4">
        <v>11</v>
      </c>
      <c r="CK1637" s="4">
        <v>14.63</v>
      </c>
      <c r="CL1637" s="4">
        <v>16.5</v>
      </c>
      <c r="CM1637" t="s">
        <v>136</v>
      </c>
      <c r="CO1637" t="s">
        <v>173</v>
      </c>
      <c r="CQ1637" t="s">
        <v>115</v>
      </c>
      <c r="CR1637" t="s">
        <v>138</v>
      </c>
      <c r="CS1637" t="s">
        <v>138</v>
      </c>
      <c r="CT1637" t="s">
        <v>138</v>
      </c>
      <c r="CU1637" t="s">
        <v>139</v>
      </c>
      <c r="CV1637" t="s">
        <v>138</v>
      </c>
      <c r="CW1637" t="s">
        <v>138</v>
      </c>
      <c r="CX1637" t="s">
        <v>174</v>
      </c>
      <c r="CY1637" s="10">
        <v>16702356622</v>
      </c>
      <c r="CZ1637" t="s">
        <v>168</v>
      </c>
      <c r="DA1637" t="s">
        <v>139</v>
      </c>
      <c r="DB1637" t="s">
        <v>138</v>
      </c>
      <c r="DC1637" t="s">
        <v>115</v>
      </c>
    </row>
    <row r="1638" spans="1:112" ht="14.45" customHeight="1" x14ac:dyDescent="0.25">
      <c r="A1638" t="s">
        <v>1657</v>
      </c>
      <c r="B1638" t="s">
        <v>142</v>
      </c>
      <c r="C1638" s="1">
        <v>45748</v>
      </c>
      <c r="D1638" s="1">
        <v>45757</v>
      </c>
      <c r="E1638" t="s">
        <v>114</v>
      </c>
      <c r="G1638" t="s">
        <v>115</v>
      </c>
      <c r="H1638" t="s">
        <v>115</v>
      </c>
      <c r="I1638" t="s">
        <v>115</v>
      </c>
      <c r="J1638" t="s">
        <v>1658</v>
      </c>
      <c r="L1638" t="s">
        <v>1659</v>
      </c>
      <c r="M1638" t="s">
        <v>1660</v>
      </c>
      <c r="N1638" t="s">
        <v>119</v>
      </c>
      <c r="O1638" t="s">
        <v>120</v>
      </c>
      <c r="P1638" s="3">
        <v>96950</v>
      </c>
      <c r="Q1638" t="s">
        <v>121</v>
      </c>
      <c r="R1638" t="s">
        <v>1661</v>
      </c>
      <c r="S1638" s="10">
        <v>16702357701</v>
      </c>
      <c r="U1638" t="s">
        <v>1662</v>
      </c>
      <c r="V1638">
        <v>52211</v>
      </c>
      <c r="W1638" t="s">
        <v>123</v>
      </c>
      <c r="Y1638" t="s">
        <v>1663</v>
      </c>
      <c r="Z1638" t="s">
        <v>1664</v>
      </c>
      <c r="AA1638" t="s">
        <v>1665</v>
      </c>
      <c r="AB1638" t="s">
        <v>295</v>
      </c>
      <c r="AC1638" t="s">
        <v>1659</v>
      </c>
      <c r="AD1638" t="s">
        <v>1660</v>
      </c>
      <c r="AE1638" t="s">
        <v>119</v>
      </c>
      <c r="AF1638" t="s">
        <v>120</v>
      </c>
      <c r="AG1638" s="3">
        <v>96950</v>
      </c>
      <c r="AH1638" t="s">
        <v>121</v>
      </c>
      <c r="AI1638" t="s">
        <v>762</v>
      </c>
      <c r="AJ1638" s="10">
        <v>16702357701</v>
      </c>
      <c r="AL1638" t="s">
        <v>1666</v>
      </c>
      <c r="BD1638" t="str">
        <f>"43-3031.00"</f>
        <v>43-3031.00</v>
      </c>
      <c r="BE1638" t="s">
        <v>387</v>
      </c>
      <c r="BF1638" t="s">
        <v>1667</v>
      </c>
      <c r="BG1638" t="s">
        <v>1668</v>
      </c>
      <c r="BH1638">
        <v>2</v>
      </c>
      <c r="BJ1638" s="1">
        <v>45870</v>
      </c>
      <c r="BK1638" s="1">
        <v>46234</v>
      </c>
      <c r="BN1638">
        <v>38</v>
      </c>
      <c r="BO1638">
        <v>0</v>
      </c>
      <c r="BP1638">
        <v>7</v>
      </c>
      <c r="BQ1638">
        <v>7</v>
      </c>
      <c r="BR1638">
        <v>7</v>
      </c>
      <c r="BS1638">
        <v>7</v>
      </c>
      <c r="BT1638">
        <v>7</v>
      </c>
      <c r="BU1638">
        <v>3</v>
      </c>
      <c r="BV1638" t="str">
        <f>"8:45 AM"</f>
        <v>8:45 AM</v>
      </c>
      <c r="BW1638" t="str">
        <f>"4:45 PM"</f>
        <v>4:45 PM</v>
      </c>
      <c r="BX1638" t="s">
        <v>189</v>
      </c>
      <c r="BY1638">
        <v>0</v>
      </c>
      <c r="BZ1638">
        <v>24</v>
      </c>
      <c r="CA1638" t="s">
        <v>115</v>
      </c>
      <c r="CC1638" s="2" t="s">
        <v>1669</v>
      </c>
      <c r="CD1638" t="s">
        <v>1659</v>
      </c>
      <c r="CE1638" t="s">
        <v>1660</v>
      </c>
      <c r="CF1638" t="s">
        <v>119</v>
      </c>
      <c r="CG1638" t="s">
        <v>120</v>
      </c>
      <c r="CH1638" s="3">
        <v>96950</v>
      </c>
      <c r="CI1638" s="4">
        <v>12.28</v>
      </c>
      <c r="CJ1638" s="4">
        <v>13</v>
      </c>
      <c r="CK1638" s="4">
        <v>18.420000000000002</v>
      </c>
      <c r="CL1638" s="4">
        <v>19.5</v>
      </c>
      <c r="CM1638" t="s">
        <v>136</v>
      </c>
      <c r="CO1638" t="s">
        <v>137</v>
      </c>
      <c r="CQ1638" t="s">
        <v>115</v>
      </c>
      <c r="CR1638" t="s">
        <v>138</v>
      </c>
      <c r="CS1638" t="s">
        <v>139</v>
      </c>
      <c r="CT1638" t="s">
        <v>138</v>
      </c>
      <c r="CU1638" t="s">
        <v>139</v>
      </c>
      <c r="CV1638" t="s">
        <v>138</v>
      </c>
      <c r="CW1638" t="s">
        <v>139</v>
      </c>
      <c r="CX1638" t="s">
        <v>1670</v>
      </c>
      <c r="CY1638" s="10">
        <v>16702357701</v>
      </c>
      <c r="CZ1638" t="s">
        <v>1666</v>
      </c>
      <c r="DA1638" t="s">
        <v>139</v>
      </c>
      <c r="DB1638" t="s">
        <v>138</v>
      </c>
      <c r="DC1638" t="s">
        <v>115</v>
      </c>
    </row>
    <row r="1639" spans="1:112" ht="14.45" customHeight="1" x14ac:dyDescent="0.25">
      <c r="A1639" t="s">
        <v>2515</v>
      </c>
      <c r="B1639" t="s">
        <v>248</v>
      </c>
      <c r="C1639" s="1">
        <v>45706</v>
      </c>
      <c r="D1639" s="1">
        <v>45757</v>
      </c>
      <c r="E1639" t="s">
        <v>210</v>
      </c>
      <c r="F1639" s="1">
        <v>45837</v>
      </c>
      <c r="G1639" t="s">
        <v>115</v>
      </c>
      <c r="H1639" t="s">
        <v>115</v>
      </c>
      <c r="I1639" t="s">
        <v>115</v>
      </c>
      <c r="J1639" t="s">
        <v>2516</v>
      </c>
      <c r="K1639" t="s">
        <v>2517</v>
      </c>
      <c r="L1639" t="s">
        <v>2518</v>
      </c>
      <c r="M1639" t="s">
        <v>2519</v>
      </c>
      <c r="N1639" t="s">
        <v>128</v>
      </c>
      <c r="O1639" t="s">
        <v>120</v>
      </c>
      <c r="P1639" s="3">
        <v>96950</v>
      </c>
      <c r="Q1639" t="s">
        <v>121</v>
      </c>
      <c r="S1639" s="10">
        <v>16702358233</v>
      </c>
      <c r="U1639" t="s">
        <v>2520</v>
      </c>
      <c r="V1639">
        <v>531110</v>
      </c>
      <c r="W1639" t="s">
        <v>123</v>
      </c>
      <c r="Y1639" t="s">
        <v>2521</v>
      </c>
      <c r="Z1639" t="s">
        <v>2522</v>
      </c>
      <c r="AA1639" t="s">
        <v>2523</v>
      </c>
      <c r="AB1639" t="s">
        <v>2524</v>
      </c>
      <c r="AC1639" t="s">
        <v>2518</v>
      </c>
      <c r="AD1639" t="s">
        <v>2519</v>
      </c>
      <c r="AE1639" t="s">
        <v>128</v>
      </c>
      <c r="AF1639" t="s">
        <v>120</v>
      </c>
      <c r="AG1639" s="3">
        <v>96950</v>
      </c>
      <c r="AH1639" t="s">
        <v>121</v>
      </c>
      <c r="AJ1639" s="10">
        <v>16702358233</v>
      </c>
      <c r="AL1639" t="s">
        <v>2525</v>
      </c>
      <c r="BD1639" t="str">
        <f>"49-9071.00"</f>
        <v>49-9071.00</v>
      </c>
      <c r="BE1639" t="s">
        <v>169</v>
      </c>
      <c r="BF1639" t="s">
        <v>2526</v>
      </c>
      <c r="BG1639" t="s">
        <v>1101</v>
      </c>
      <c r="BH1639">
        <v>3</v>
      </c>
      <c r="BI1639">
        <v>3</v>
      </c>
      <c r="BJ1639" s="1">
        <v>45839</v>
      </c>
      <c r="BK1639" s="1">
        <v>46203</v>
      </c>
      <c r="BL1639" s="1">
        <v>45839</v>
      </c>
      <c r="BM1639" s="1">
        <v>46203</v>
      </c>
      <c r="BN1639">
        <v>35</v>
      </c>
      <c r="BO1639">
        <v>0</v>
      </c>
      <c r="BP1639">
        <v>7</v>
      </c>
      <c r="BQ1639">
        <v>7</v>
      </c>
      <c r="BR1639">
        <v>7</v>
      </c>
      <c r="BS1639">
        <v>7</v>
      </c>
      <c r="BT1639">
        <v>7</v>
      </c>
      <c r="BU1639">
        <v>0</v>
      </c>
      <c r="BV1639" t="str">
        <f>"9:00 AM"</f>
        <v>9:00 AM</v>
      </c>
      <c r="BW1639" t="str">
        <f>"5:00 PM"</f>
        <v>5:00 PM</v>
      </c>
      <c r="BX1639" t="s">
        <v>133</v>
      </c>
      <c r="BY1639">
        <v>0</v>
      </c>
      <c r="BZ1639">
        <v>24</v>
      </c>
      <c r="CA1639" t="s">
        <v>115</v>
      </c>
      <c r="CC1639" s="2" t="s">
        <v>2527</v>
      </c>
      <c r="CD1639" t="s">
        <v>2518</v>
      </c>
      <c r="CE1639" t="s">
        <v>2519</v>
      </c>
      <c r="CF1639" t="s">
        <v>128</v>
      </c>
      <c r="CG1639" t="s">
        <v>120</v>
      </c>
      <c r="CH1639" s="3">
        <v>96950</v>
      </c>
      <c r="CI1639" s="4">
        <v>9.75</v>
      </c>
      <c r="CJ1639" s="4">
        <v>9.75</v>
      </c>
      <c r="CK1639" s="4">
        <v>14.62</v>
      </c>
      <c r="CL1639" s="4">
        <v>14.62</v>
      </c>
      <c r="CM1639" t="s">
        <v>136</v>
      </c>
      <c r="CN1639" t="s">
        <v>191</v>
      </c>
      <c r="CO1639" t="s">
        <v>137</v>
      </c>
      <c r="CQ1639" t="s">
        <v>115</v>
      </c>
      <c r="CR1639" t="s">
        <v>138</v>
      </c>
      <c r="CS1639" t="s">
        <v>139</v>
      </c>
      <c r="CT1639" t="s">
        <v>138</v>
      </c>
      <c r="CU1639" t="s">
        <v>139</v>
      </c>
      <c r="CV1639" t="s">
        <v>138</v>
      </c>
      <c r="CW1639" t="s">
        <v>139</v>
      </c>
      <c r="CX1639" t="s">
        <v>2528</v>
      </c>
      <c r="CY1639" s="10">
        <v>16702358233</v>
      </c>
      <c r="CZ1639" t="s">
        <v>2529</v>
      </c>
      <c r="DA1639" t="s">
        <v>139</v>
      </c>
      <c r="DB1639" t="s">
        <v>138</v>
      </c>
      <c r="DC1639" t="s">
        <v>115</v>
      </c>
    </row>
    <row r="1640" spans="1:112" ht="14.45" customHeight="1" x14ac:dyDescent="0.25">
      <c r="A1640" t="s">
        <v>2530</v>
      </c>
      <c r="B1640" t="s">
        <v>248</v>
      </c>
      <c r="C1640" s="1">
        <v>45721</v>
      </c>
      <c r="D1640" s="1">
        <v>45757</v>
      </c>
      <c r="E1640" t="s">
        <v>210</v>
      </c>
      <c r="F1640" s="1">
        <v>45858</v>
      </c>
      <c r="G1640" t="s">
        <v>115</v>
      </c>
      <c r="H1640" t="s">
        <v>115</v>
      </c>
      <c r="I1640" t="s">
        <v>115</v>
      </c>
      <c r="J1640" t="s">
        <v>2531</v>
      </c>
      <c r="K1640" t="s">
        <v>2532</v>
      </c>
      <c r="L1640" t="s">
        <v>2533</v>
      </c>
      <c r="N1640" t="s">
        <v>128</v>
      </c>
      <c r="O1640" t="s">
        <v>120</v>
      </c>
      <c r="P1640" s="3">
        <v>96950</v>
      </c>
      <c r="Q1640" t="s">
        <v>121</v>
      </c>
      <c r="R1640" t="s">
        <v>439</v>
      </c>
      <c r="S1640" s="10">
        <v>16702332888</v>
      </c>
      <c r="U1640" t="s">
        <v>2534</v>
      </c>
      <c r="V1640">
        <v>812112</v>
      </c>
      <c r="W1640" t="s">
        <v>123</v>
      </c>
      <c r="Y1640" t="s">
        <v>2535</v>
      </c>
      <c r="Z1640" t="s">
        <v>2536</v>
      </c>
      <c r="AA1640" t="s">
        <v>2537</v>
      </c>
      <c r="AB1640" t="s">
        <v>2538</v>
      </c>
      <c r="AC1640" t="s">
        <v>2533</v>
      </c>
      <c r="AD1640" t="s">
        <v>1813</v>
      </c>
      <c r="AE1640" t="s">
        <v>128</v>
      </c>
      <c r="AF1640" t="s">
        <v>120</v>
      </c>
      <c r="AG1640" s="3">
        <v>96950</v>
      </c>
      <c r="AH1640" t="s">
        <v>121</v>
      </c>
      <c r="AI1640" t="s">
        <v>439</v>
      </c>
      <c r="AJ1640" s="10">
        <v>16702332888</v>
      </c>
      <c r="AL1640" t="s">
        <v>2539</v>
      </c>
      <c r="BD1640" t="str">
        <f>"39-5012.00"</f>
        <v>39-5012.00</v>
      </c>
      <c r="BE1640" t="s">
        <v>1772</v>
      </c>
      <c r="BF1640" t="s">
        <v>2540</v>
      </c>
      <c r="BG1640" t="s">
        <v>2223</v>
      </c>
      <c r="BH1640">
        <v>4</v>
      </c>
      <c r="BI1640">
        <v>4</v>
      </c>
      <c r="BJ1640" s="1">
        <v>45860</v>
      </c>
      <c r="BK1640" s="1">
        <v>46224</v>
      </c>
      <c r="BL1640" s="1">
        <v>45860</v>
      </c>
      <c r="BM1640" s="1">
        <v>46224</v>
      </c>
      <c r="BN1640">
        <v>35</v>
      </c>
      <c r="BO1640">
        <v>7</v>
      </c>
      <c r="BP1640">
        <v>0</v>
      </c>
      <c r="BQ1640">
        <v>7</v>
      </c>
      <c r="BR1640">
        <v>0</v>
      </c>
      <c r="BS1640">
        <v>7</v>
      </c>
      <c r="BT1640">
        <v>7</v>
      </c>
      <c r="BU1640">
        <v>7</v>
      </c>
      <c r="BV1640" t="str">
        <f>"10:00 AM"</f>
        <v>10:00 AM</v>
      </c>
      <c r="BW1640" t="str">
        <f>"6:00 PM"</f>
        <v>6:00 PM</v>
      </c>
      <c r="BX1640" t="s">
        <v>240</v>
      </c>
      <c r="BY1640">
        <v>0</v>
      </c>
      <c r="BZ1640">
        <v>12</v>
      </c>
      <c r="CA1640" t="s">
        <v>115</v>
      </c>
      <c r="CC1640" t="s">
        <v>449</v>
      </c>
      <c r="CD1640" t="s">
        <v>1813</v>
      </c>
      <c r="CF1640" t="s">
        <v>128</v>
      </c>
      <c r="CG1640" t="s">
        <v>120</v>
      </c>
      <c r="CH1640" s="3">
        <v>96950</v>
      </c>
      <c r="CI1640" s="4">
        <v>7.98</v>
      </c>
      <c r="CJ1640" s="4">
        <v>7.98</v>
      </c>
      <c r="CK1640" s="4">
        <v>11.97</v>
      </c>
      <c r="CL1640" s="4">
        <v>11.97</v>
      </c>
      <c r="CM1640" t="s">
        <v>136</v>
      </c>
      <c r="CN1640" t="s">
        <v>449</v>
      </c>
      <c r="CO1640" t="s">
        <v>137</v>
      </c>
      <c r="CQ1640" t="s">
        <v>115</v>
      </c>
      <c r="CR1640" t="s">
        <v>138</v>
      </c>
      <c r="CS1640" t="s">
        <v>139</v>
      </c>
      <c r="CT1640" t="s">
        <v>138</v>
      </c>
      <c r="CU1640" t="s">
        <v>139</v>
      </c>
      <c r="CV1640" t="s">
        <v>138</v>
      </c>
      <c r="CW1640" t="s">
        <v>139</v>
      </c>
      <c r="CX1640" t="s">
        <v>450</v>
      </c>
      <c r="CY1640" s="10">
        <v>16702332888</v>
      </c>
      <c r="CZ1640" t="s">
        <v>2539</v>
      </c>
      <c r="DA1640" t="s">
        <v>451</v>
      </c>
      <c r="DB1640" t="s">
        <v>138</v>
      </c>
      <c r="DC1640" t="s">
        <v>115</v>
      </c>
    </row>
    <row r="1641" spans="1:112" ht="14.45" customHeight="1" x14ac:dyDescent="0.25">
      <c r="A1641" t="s">
        <v>3841</v>
      </c>
      <c r="B1641" t="s">
        <v>142</v>
      </c>
      <c r="C1641" s="1">
        <v>45748</v>
      </c>
      <c r="D1641" s="1">
        <v>45757</v>
      </c>
      <c r="E1641" t="s">
        <v>114</v>
      </c>
      <c r="G1641" t="s">
        <v>115</v>
      </c>
      <c r="H1641" t="s">
        <v>115</v>
      </c>
      <c r="I1641" t="s">
        <v>115</v>
      </c>
      <c r="J1641" t="s">
        <v>867</v>
      </c>
      <c r="K1641" t="s">
        <v>3842</v>
      </c>
      <c r="L1641" t="s">
        <v>869</v>
      </c>
      <c r="M1641" t="s">
        <v>870</v>
      </c>
      <c r="N1641" t="s">
        <v>128</v>
      </c>
      <c r="O1641" t="s">
        <v>120</v>
      </c>
      <c r="P1641" s="3">
        <v>96950</v>
      </c>
      <c r="Q1641" t="s">
        <v>121</v>
      </c>
      <c r="S1641" s="10">
        <v>16702857365</v>
      </c>
      <c r="U1641" t="s">
        <v>871</v>
      </c>
      <c r="V1641">
        <v>237990</v>
      </c>
      <c r="W1641" t="s">
        <v>123</v>
      </c>
      <c r="Y1641" t="s">
        <v>872</v>
      </c>
      <c r="Z1641" t="s">
        <v>873</v>
      </c>
      <c r="AA1641" t="s">
        <v>874</v>
      </c>
      <c r="AB1641" t="s">
        <v>875</v>
      </c>
      <c r="AC1641" t="s">
        <v>869</v>
      </c>
      <c r="AD1641" t="s">
        <v>870</v>
      </c>
      <c r="AE1641" t="s">
        <v>128</v>
      </c>
      <c r="AF1641" t="s">
        <v>120</v>
      </c>
      <c r="AG1641" s="3">
        <v>96950</v>
      </c>
      <c r="AH1641" t="s">
        <v>121</v>
      </c>
      <c r="AI1641" t="s">
        <v>128</v>
      </c>
      <c r="AJ1641" s="10">
        <v>16702858958</v>
      </c>
      <c r="AL1641" t="s">
        <v>876</v>
      </c>
      <c r="BD1641" t="str">
        <f>"49-9071.00"</f>
        <v>49-9071.00</v>
      </c>
      <c r="BE1641" t="s">
        <v>169</v>
      </c>
      <c r="BF1641" t="s">
        <v>3843</v>
      </c>
      <c r="BG1641" t="s">
        <v>1469</v>
      </c>
      <c r="BH1641">
        <v>10</v>
      </c>
      <c r="BJ1641" s="1">
        <v>45870</v>
      </c>
      <c r="BK1641" s="1">
        <v>45869</v>
      </c>
      <c r="BN1641">
        <v>35</v>
      </c>
      <c r="BO1641">
        <v>0</v>
      </c>
      <c r="BP1641">
        <v>7</v>
      </c>
      <c r="BQ1641">
        <v>7</v>
      </c>
      <c r="BR1641">
        <v>7</v>
      </c>
      <c r="BS1641">
        <v>7</v>
      </c>
      <c r="BT1641">
        <v>7</v>
      </c>
      <c r="BU1641">
        <v>0</v>
      </c>
      <c r="BV1641" t="str">
        <f>"9:00 AM"</f>
        <v>9:00 AM</v>
      </c>
      <c r="BW1641" t="str">
        <f>"5:00 PM"</f>
        <v>5:00 PM</v>
      </c>
      <c r="BX1641" t="s">
        <v>133</v>
      </c>
      <c r="BY1641">
        <v>0</v>
      </c>
      <c r="BZ1641">
        <v>24</v>
      </c>
      <c r="CA1641" t="s">
        <v>115</v>
      </c>
      <c r="CC1641" s="2" t="s">
        <v>3844</v>
      </c>
      <c r="CD1641" t="s">
        <v>869</v>
      </c>
      <c r="CE1641" t="s">
        <v>870</v>
      </c>
      <c r="CF1641" t="s">
        <v>128</v>
      </c>
      <c r="CG1641" t="s">
        <v>120</v>
      </c>
      <c r="CH1641" s="3">
        <v>96950</v>
      </c>
      <c r="CI1641" s="4">
        <v>9.75</v>
      </c>
      <c r="CJ1641" s="4">
        <v>9.75</v>
      </c>
      <c r="CK1641" s="4">
        <v>14.63</v>
      </c>
      <c r="CL1641" s="4">
        <v>14.63</v>
      </c>
      <c r="CM1641" t="s">
        <v>136</v>
      </c>
      <c r="CN1641" t="s">
        <v>331</v>
      </c>
      <c r="CO1641" t="s">
        <v>173</v>
      </c>
      <c r="CQ1641" t="s">
        <v>115</v>
      </c>
      <c r="CR1641" t="s">
        <v>138</v>
      </c>
      <c r="CS1641" t="s">
        <v>138</v>
      </c>
      <c r="CT1641" t="s">
        <v>138</v>
      </c>
      <c r="CU1641" t="s">
        <v>139</v>
      </c>
      <c r="CV1641" t="s">
        <v>138</v>
      </c>
      <c r="CW1641" t="s">
        <v>138</v>
      </c>
      <c r="CX1641" t="s">
        <v>3845</v>
      </c>
      <c r="CY1641" s="10">
        <v>16702857365</v>
      </c>
      <c r="CZ1641" t="s">
        <v>876</v>
      </c>
      <c r="DA1641" t="s">
        <v>331</v>
      </c>
      <c r="DB1641" t="s">
        <v>138</v>
      </c>
      <c r="DC1641" t="s">
        <v>115</v>
      </c>
      <c r="DD1641" t="s">
        <v>872</v>
      </c>
      <c r="DE1641" t="s">
        <v>873</v>
      </c>
      <c r="DF1641" t="s">
        <v>3846</v>
      </c>
      <c r="DG1641" t="s">
        <v>882</v>
      </c>
      <c r="DH1641" t="s">
        <v>876</v>
      </c>
    </row>
    <row r="1642" spans="1:112" ht="14.45" customHeight="1" x14ac:dyDescent="0.25">
      <c r="A1642" t="s">
        <v>4556</v>
      </c>
      <c r="B1642" t="s">
        <v>113</v>
      </c>
      <c r="C1642" s="1">
        <v>45730</v>
      </c>
      <c r="D1642" s="1">
        <v>45757</v>
      </c>
      <c r="E1642" t="s">
        <v>114</v>
      </c>
      <c r="G1642" t="s">
        <v>138</v>
      </c>
      <c r="H1642" t="s">
        <v>115</v>
      </c>
      <c r="I1642" t="s">
        <v>115</v>
      </c>
      <c r="J1642" t="s">
        <v>318</v>
      </c>
      <c r="K1642" t="s">
        <v>319</v>
      </c>
      <c r="L1642" t="s">
        <v>1118</v>
      </c>
      <c r="M1642" t="s">
        <v>321</v>
      </c>
      <c r="N1642" t="s">
        <v>128</v>
      </c>
      <c r="O1642" t="s">
        <v>120</v>
      </c>
      <c r="P1642" s="3">
        <v>96950</v>
      </c>
      <c r="Q1642" t="s">
        <v>121</v>
      </c>
      <c r="S1642" s="10">
        <v>16702336927</v>
      </c>
      <c r="U1642" t="s">
        <v>322</v>
      </c>
      <c r="V1642">
        <v>23622</v>
      </c>
      <c r="W1642" t="s">
        <v>123</v>
      </c>
      <c r="Y1642" t="s">
        <v>323</v>
      </c>
      <c r="Z1642" t="s">
        <v>324</v>
      </c>
      <c r="AA1642" t="s">
        <v>325</v>
      </c>
      <c r="AB1642" t="s">
        <v>126</v>
      </c>
      <c r="AC1642" t="s">
        <v>1118</v>
      </c>
      <c r="AD1642" t="s">
        <v>321</v>
      </c>
      <c r="AE1642" t="s">
        <v>128</v>
      </c>
      <c r="AF1642" t="s">
        <v>120</v>
      </c>
      <c r="AG1642" s="3">
        <v>96950</v>
      </c>
      <c r="AH1642" t="s">
        <v>121</v>
      </c>
      <c r="AJ1642" s="10">
        <v>16702336927</v>
      </c>
      <c r="AL1642" t="s">
        <v>326</v>
      </c>
      <c r="BD1642" t="str">
        <f>"43-3031.00"</f>
        <v>43-3031.00</v>
      </c>
      <c r="BE1642" t="s">
        <v>387</v>
      </c>
      <c r="BF1642" t="s">
        <v>4557</v>
      </c>
      <c r="BG1642" t="s">
        <v>188</v>
      </c>
      <c r="BH1642">
        <v>3</v>
      </c>
      <c r="BJ1642" s="1">
        <v>45809</v>
      </c>
      <c r="BK1642" s="1">
        <v>46904</v>
      </c>
      <c r="BN1642">
        <v>35</v>
      </c>
      <c r="BO1642">
        <v>0</v>
      </c>
      <c r="BP1642">
        <v>7</v>
      </c>
      <c r="BQ1642">
        <v>7</v>
      </c>
      <c r="BR1642">
        <v>7</v>
      </c>
      <c r="BS1642">
        <v>7</v>
      </c>
      <c r="BT1642">
        <v>7</v>
      </c>
      <c r="BU1642">
        <v>0</v>
      </c>
      <c r="BV1642" t="str">
        <f>"9:00 AM"</f>
        <v>9:00 AM</v>
      </c>
      <c r="BW1642" t="str">
        <f>"5:00 PM"</f>
        <v>5:00 PM</v>
      </c>
      <c r="BX1642" t="s">
        <v>133</v>
      </c>
      <c r="BY1642">
        <v>0</v>
      </c>
      <c r="BZ1642">
        <v>24</v>
      </c>
      <c r="CA1642" t="s">
        <v>115</v>
      </c>
      <c r="CC1642" t="s">
        <v>4558</v>
      </c>
      <c r="CD1642" t="s">
        <v>1118</v>
      </c>
      <c r="CE1642" t="s">
        <v>4559</v>
      </c>
      <c r="CF1642" t="s">
        <v>128</v>
      </c>
      <c r="CG1642" t="s">
        <v>120</v>
      </c>
      <c r="CH1642" s="3">
        <v>96950</v>
      </c>
      <c r="CI1642" s="4">
        <v>12.28</v>
      </c>
      <c r="CJ1642" s="4">
        <v>12.28</v>
      </c>
      <c r="CK1642" s="4">
        <v>18.420000000000002</v>
      </c>
      <c r="CL1642" s="4">
        <v>18.420000000000002</v>
      </c>
      <c r="CM1642" t="s">
        <v>136</v>
      </c>
      <c r="CN1642" t="s">
        <v>139</v>
      </c>
      <c r="CO1642" t="s">
        <v>137</v>
      </c>
      <c r="CQ1642" t="s">
        <v>115</v>
      </c>
      <c r="CR1642" t="s">
        <v>138</v>
      </c>
      <c r="CS1642" t="s">
        <v>139</v>
      </c>
      <c r="CT1642" t="s">
        <v>139</v>
      </c>
      <c r="CU1642" t="s">
        <v>139</v>
      </c>
      <c r="CV1642" t="s">
        <v>138</v>
      </c>
      <c r="CW1642" t="s">
        <v>139</v>
      </c>
      <c r="CX1642" t="s">
        <v>4560</v>
      </c>
      <c r="CY1642" s="10">
        <v>16702336927</v>
      </c>
      <c r="CZ1642" t="s">
        <v>326</v>
      </c>
      <c r="DA1642" t="s">
        <v>139</v>
      </c>
      <c r="DB1642" t="s">
        <v>138</v>
      </c>
      <c r="DC1642" t="s">
        <v>115</v>
      </c>
    </row>
    <row r="1643" spans="1:112" ht="14.45" customHeight="1" x14ac:dyDescent="0.25">
      <c r="A1643" t="s">
        <v>7170</v>
      </c>
      <c r="B1643" t="s">
        <v>248</v>
      </c>
      <c r="C1643" s="1">
        <v>45705</v>
      </c>
      <c r="D1643" s="1">
        <v>45757</v>
      </c>
      <c r="E1643" t="s">
        <v>210</v>
      </c>
      <c r="F1643" s="1">
        <v>45719</v>
      </c>
      <c r="G1643" t="s">
        <v>138</v>
      </c>
      <c r="H1643" t="s">
        <v>115</v>
      </c>
      <c r="I1643" t="s">
        <v>115</v>
      </c>
      <c r="J1643" t="s">
        <v>7171</v>
      </c>
      <c r="L1643" t="s">
        <v>7172</v>
      </c>
      <c r="N1643" t="s">
        <v>128</v>
      </c>
      <c r="O1643" t="s">
        <v>120</v>
      </c>
      <c r="P1643" s="3">
        <v>96950</v>
      </c>
      <c r="Q1643" t="s">
        <v>121</v>
      </c>
      <c r="S1643" s="10">
        <v>16702359373</v>
      </c>
      <c r="U1643" t="s">
        <v>7173</v>
      </c>
      <c r="V1643">
        <v>561520</v>
      </c>
      <c r="W1643" t="s">
        <v>123</v>
      </c>
      <c r="Y1643" t="s">
        <v>7174</v>
      </c>
      <c r="Z1643" t="s">
        <v>7175</v>
      </c>
      <c r="AB1643" t="s">
        <v>516</v>
      </c>
      <c r="AC1643" t="s">
        <v>7172</v>
      </c>
      <c r="AE1643" t="s">
        <v>128</v>
      </c>
      <c r="AF1643" t="s">
        <v>120</v>
      </c>
      <c r="AG1643" s="3">
        <v>96950</v>
      </c>
      <c r="AH1643" t="s">
        <v>121</v>
      </c>
      <c r="AJ1643" s="10">
        <v>16702359373</v>
      </c>
      <c r="AL1643" t="s">
        <v>7176</v>
      </c>
      <c r="BD1643" t="str">
        <f>"17-3023.00"</f>
        <v>17-3023.00</v>
      </c>
      <c r="BE1643" t="s">
        <v>7177</v>
      </c>
      <c r="BF1643" t="s">
        <v>7178</v>
      </c>
      <c r="BG1643" t="s">
        <v>7179</v>
      </c>
      <c r="BH1643">
        <v>1</v>
      </c>
      <c r="BI1643">
        <v>1</v>
      </c>
      <c r="BJ1643" s="1">
        <v>45720</v>
      </c>
      <c r="BK1643" s="1">
        <v>46085</v>
      </c>
      <c r="BL1643" s="1">
        <v>45757</v>
      </c>
      <c r="BM1643" s="1">
        <v>46085</v>
      </c>
      <c r="BN1643">
        <v>35</v>
      </c>
      <c r="BO1643">
        <v>0</v>
      </c>
      <c r="BP1643">
        <v>7</v>
      </c>
      <c r="BQ1643">
        <v>7</v>
      </c>
      <c r="BR1643">
        <v>7</v>
      </c>
      <c r="BS1643">
        <v>0</v>
      </c>
      <c r="BT1643">
        <v>7</v>
      </c>
      <c r="BU1643">
        <v>7</v>
      </c>
      <c r="BV1643" t="str">
        <f>"8:00 AM"</f>
        <v>8:00 AM</v>
      </c>
      <c r="BW1643" t="str">
        <f>"4:00 PM"</f>
        <v>4:00 PM</v>
      </c>
      <c r="BX1643" t="s">
        <v>189</v>
      </c>
      <c r="BY1643">
        <v>0</v>
      </c>
      <c r="BZ1643">
        <v>24</v>
      </c>
      <c r="CA1643" t="s">
        <v>138</v>
      </c>
      <c r="CB1643">
        <v>4</v>
      </c>
      <c r="CC1643" t="s">
        <v>7180</v>
      </c>
      <c r="CD1643" t="s">
        <v>7181</v>
      </c>
      <c r="CF1643" t="s">
        <v>119</v>
      </c>
      <c r="CG1643" t="s">
        <v>120</v>
      </c>
      <c r="CH1643" s="3">
        <v>96950</v>
      </c>
      <c r="CI1643" s="4">
        <v>15.75</v>
      </c>
      <c r="CJ1643" s="4">
        <v>19.61</v>
      </c>
      <c r="CK1643" s="4">
        <v>0</v>
      </c>
      <c r="CL1643" s="4">
        <v>0</v>
      </c>
      <c r="CM1643" t="s">
        <v>136</v>
      </c>
      <c r="CO1643" t="s">
        <v>137</v>
      </c>
      <c r="CQ1643" t="s">
        <v>115</v>
      </c>
      <c r="CR1643" t="s">
        <v>138</v>
      </c>
      <c r="CS1643" t="s">
        <v>139</v>
      </c>
      <c r="CT1643" t="s">
        <v>139</v>
      </c>
      <c r="CU1643" t="s">
        <v>139</v>
      </c>
      <c r="CV1643" t="s">
        <v>138</v>
      </c>
      <c r="CW1643" t="s">
        <v>139</v>
      </c>
      <c r="CX1643" t="s">
        <v>3519</v>
      </c>
      <c r="CY1643" s="10">
        <v>16702359373</v>
      </c>
      <c r="CZ1643" t="s">
        <v>7176</v>
      </c>
      <c r="DA1643" t="s">
        <v>331</v>
      </c>
      <c r="DB1643" t="s">
        <v>138</v>
      </c>
      <c r="DC1643" t="s">
        <v>115</v>
      </c>
    </row>
    <row r="1644" spans="1:112" ht="14.45" customHeight="1" x14ac:dyDescent="0.25">
      <c r="A1644" t="s">
        <v>9904</v>
      </c>
      <c r="B1644" t="s">
        <v>142</v>
      </c>
      <c r="C1644" s="1">
        <v>45749</v>
      </c>
      <c r="D1644" s="1">
        <v>45757</v>
      </c>
      <c r="E1644" t="s">
        <v>210</v>
      </c>
      <c r="F1644" s="1">
        <v>45929</v>
      </c>
      <c r="G1644" t="s">
        <v>115</v>
      </c>
      <c r="H1644" t="s">
        <v>115</v>
      </c>
      <c r="I1644" t="s">
        <v>115</v>
      </c>
      <c r="J1644" t="s">
        <v>4126</v>
      </c>
      <c r="K1644" t="s">
        <v>4127</v>
      </c>
      <c r="L1644" t="s">
        <v>4128</v>
      </c>
      <c r="N1644" t="s">
        <v>128</v>
      </c>
      <c r="O1644" t="s">
        <v>120</v>
      </c>
      <c r="P1644" s="3">
        <v>96950</v>
      </c>
      <c r="Q1644" t="s">
        <v>121</v>
      </c>
      <c r="S1644" s="10">
        <v>16702358778</v>
      </c>
      <c r="U1644" t="s">
        <v>1380</v>
      </c>
      <c r="V1644">
        <v>23622</v>
      </c>
      <c r="W1644" t="s">
        <v>123</v>
      </c>
      <c r="Y1644" t="s">
        <v>2486</v>
      </c>
      <c r="Z1644" t="s">
        <v>4129</v>
      </c>
      <c r="AA1644" t="s">
        <v>4130</v>
      </c>
      <c r="AB1644" t="s">
        <v>516</v>
      </c>
      <c r="AC1644" t="s">
        <v>4137</v>
      </c>
      <c r="AE1644" t="s">
        <v>128</v>
      </c>
      <c r="AF1644" t="s">
        <v>120</v>
      </c>
      <c r="AG1644" s="3">
        <v>96950</v>
      </c>
      <c r="AH1644" t="s">
        <v>121</v>
      </c>
      <c r="AJ1644" s="10">
        <v>16702358778</v>
      </c>
      <c r="AL1644" t="s">
        <v>3408</v>
      </c>
      <c r="BD1644" t="str">
        <f>"49-9071.00"</f>
        <v>49-9071.00</v>
      </c>
      <c r="BE1644" t="s">
        <v>169</v>
      </c>
      <c r="BF1644" t="s">
        <v>4138</v>
      </c>
      <c r="BG1644" t="s">
        <v>4139</v>
      </c>
      <c r="BH1644">
        <v>20</v>
      </c>
      <c r="BJ1644" s="1">
        <v>45931</v>
      </c>
      <c r="BK1644" s="1">
        <v>46295</v>
      </c>
      <c r="BN1644">
        <v>40</v>
      </c>
      <c r="BO1644">
        <v>0</v>
      </c>
      <c r="BP1644">
        <v>8</v>
      </c>
      <c r="BQ1644">
        <v>8</v>
      </c>
      <c r="BR1644">
        <v>8</v>
      </c>
      <c r="BS1644">
        <v>8</v>
      </c>
      <c r="BT1644">
        <v>8</v>
      </c>
      <c r="BU1644">
        <v>0</v>
      </c>
      <c r="BV1644" t="str">
        <f>"7:30 AM"</f>
        <v>7:30 AM</v>
      </c>
      <c r="BW1644" t="str">
        <f>"4:30 PM"</f>
        <v>4:30 PM</v>
      </c>
      <c r="BX1644" t="s">
        <v>133</v>
      </c>
      <c r="BY1644">
        <v>0</v>
      </c>
      <c r="BZ1644">
        <v>12</v>
      </c>
      <c r="CA1644" t="s">
        <v>115</v>
      </c>
      <c r="CC1644" t="s">
        <v>9905</v>
      </c>
      <c r="CD1644" t="s">
        <v>4128</v>
      </c>
      <c r="CF1644" t="s">
        <v>128</v>
      </c>
      <c r="CG1644" t="s">
        <v>120</v>
      </c>
      <c r="CH1644" s="3">
        <v>96950</v>
      </c>
      <c r="CI1644" s="4">
        <v>9.75</v>
      </c>
      <c r="CJ1644" s="4">
        <v>9.75</v>
      </c>
      <c r="CK1644" s="4">
        <v>14.63</v>
      </c>
      <c r="CL1644" s="4">
        <v>14.63</v>
      </c>
      <c r="CM1644" t="s">
        <v>136</v>
      </c>
      <c r="CN1644" t="s">
        <v>139</v>
      </c>
      <c r="CO1644" t="s">
        <v>173</v>
      </c>
      <c r="CQ1644" t="s">
        <v>115</v>
      </c>
      <c r="CR1644" t="s">
        <v>138</v>
      </c>
      <c r="CS1644" t="s">
        <v>138</v>
      </c>
      <c r="CT1644" t="s">
        <v>138</v>
      </c>
      <c r="CU1644" t="s">
        <v>139</v>
      </c>
      <c r="CV1644" t="s">
        <v>138</v>
      </c>
      <c r="CW1644" t="s">
        <v>138</v>
      </c>
      <c r="CX1644" t="s">
        <v>1079</v>
      </c>
      <c r="CY1644" s="10">
        <v>16702358778</v>
      </c>
      <c r="CZ1644" t="s">
        <v>3408</v>
      </c>
      <c r="DA1644" t="s">
        <v>139</v>
      </c>
      <c r="DB1644" t="s">
        <v>138</v>
      </c>
      <c r="DC1644" t="s">
        <v>115</v>
      </c>
    </row>
    <row r="1645" spans="1:112" ht="14.45" customHeight="1" x14ac:dyDescent="0.25">
      <c r="A1645" t="s">
        <v>10159</v>
      </c>
      <c r="B1645" t="s">
        <v>142</v>
      </c>
      <c r="C1645" s="1">
        <v>45747</v>
      </c>
      <c r="D1645" s="1">
        <v>45757</v>
      </c>
      <c r="E1645" t="s">
        <v>210</v>
      </c>
      <c r="F1645" s="1">
        <v>45929</v>
      </c>
      <c r="G1645" t="s">
        <v>138</v>
      </c>
      <c r="H1645" t="s">
        <v>138</v>
      </c>
      <c r="I1645" t="s">
        <v>115</v>
      </c>
      <c r="J1645" t="s">
        <v>7628</v>
      </c>
      <c r="K1645" t="s">
        <v>4220</v>
      </c>
      <c r="L1645" t="s">
        <v>7629</v>
      </c>
      <c r="N1645" t="s">
        <v>128</v>
      </c>
      <c r="O1645" t="s">
        <v>120</v>
      </c>
      <c r="P1645" s="3">
        <v>96950</v>
      </c>
      <c r="Q1645" t="s">
        <v>121</v>
      </c>
      <c r="S1645" s="10">
        <v>16702352567</v>
      </c>
      <c r="U1645" t="s">
        <v>4221</v>
      </c>
      <c r="V1645">
        <v>332710</v>
      </c>
      <c r="W1645" t="s">
        <v>123</v>
      </c>
      <c r="Y1645" t="s">
        <v>7630</v>
      </c>
      <c r="Z1645" t="s">
        <v>7631</v>
      </c>
      <c r="AA1645" t="s">
        <v>7632</v>
      </c>
      <c r="AB1645" t="s">
        <v>997</v>
      </c>
      <c r="AC1645" t="s">
        <v>7629</v>
      </c>
      <c r="AE1645" t="s">
        <v>128</v>
      </c>
      <c r="AF1645" t="s">
        <v>120</v>
      </c>
      <c r="AG1645" s="3">
        <v>96950</v>
      </c>
      <c r="AH1645" t="s">
        <v>121</v>
      </c>
      <c r="AJ1645" s="10">
        <v>16702352567</v>
      </c>
      <c r="AL1645" t="s">
        <v>4222</v>
      </c>
      <c r="BD1645" t="str">
        <f>"51-4041.00"</f>
        <v>51-4041.00</v>
      </c>
      <c r="BE1645" t="s">
        <v>7633</v>
      </c>
      <c r="BF1645" t="s">
        <v>7634</v>
      </c>
      <c r="BG1645" t="s">
        <v>7635</v>
      </c>
      <c r="BH1645">
        <v>1</v>
      </c>
      <c r="BJ1645" s="1">
        <v>45930</v>
      </c>
      <c r="BK1645" s="1">
        <v>47027</v>
      </c>
      <c r="BN1645">
        <v>40</v>
      </c>
      <c r="BO1645">
        <v>0</v>
      </c>
      <c r="BP1645">
        <v>8</v>
      </c>
      <c r="BQ1645">
        <v>8</v>
      </c>
      <c r="BR1645">
        <v>8</v>
      </c>
      <c r="BS1645">
        <v>8</v>
      </c>
      <c r="BT1645">
        <v>8</v>
      </c>
      <c r="BU1645">
        <v>0</v>
      </c>
      <c r="BV1645" t="str">
        <f>"8:00 AM"</f>
        <v>8:00 AM</v>
      </c>
      <c r="BW1645" t="str">
        <f>"5:00 PM"</f>
        <v>5:00 PM</v>
      </c>
      <c r="BX1645" t="s">
        <v>133</v>
      </c>
      <c r="BY1645">
        <v>0</v>
      </c>
      <c r="BZ1645">
        <v>12</v>
      </c>
      <c r="CA1645" t="s">
        <v>115</v>
      </c>
      <c r="CC1645" t="s">
        <v>7636</v>
      </c>
      <c r="CD1645" t="s">
        <v>4223</v>
      </c>
      <c r="CF1645" t="s">
        <v>119</v>
      </c>
      <c r="CG1645" t="s">
        <v>120</v>
      </c>
      <c r="CH1645" s="3">
        <v>96950</v>
      </c>
      <c r="CI1645" s="4">
        <v>16.8</v>
      </c>
      <c r="CJ1645" s="4">
        <v>16.8</v>
      </c>
      <c r="CK1645" s="4">
        <v>25.2</v>
      </c>
      <c r="CL1645" s="4">
        <v>25.2</v>
      </c>
      <c r="CM1645" t="s">
        <v>136</v>
      </c>
      <c r="CO1645" t="s">
        <v>137</v>
      </c>
      <c r="CQ1645" t="s">
        <v>115</v>
      </c>
      <c r="CR1645" t="s">
        <v>138</v>
      </c>
      <c r="CS1645" t="s">
        <v>139</v>
      </c>
      <c r="CT1645" t="s">
        <v>139</v>
      </c>
      <c r="CU1645" t="s">
        <v>139</v>
      </c>
      <c r="CV1645" t="s">
        <v>138</v>
      </c>
      <c r="CW1645" t="s">
        <v>139</v>
      </c>
      <c r="CX1645" t="s">
        <v>7637</v>
      </c>
      <c r="CY1645" s="10">
        <v>16702352567</v>
      </c>
      <c r="CZ1645" t="s">
        <v>4222</v>
      </c>
      <c r="DA1645" t="s">
        <v>139</v>
      </c>
      <c r="DB1645" t="s">
        <v>138</v>
      </c>
      <c r="DC1645" t="s">
        <v>115</v>
      </c>
    </row>
    <row r="1646" spans="1:112" ht="14.45" customHeight="1" x14ac:dyDescent="0.25">
      <c r="A1646" t="s">
        <v>10561</v>
      </c>
      <c r="B1646" t="s">
        <v>142</v>
      </c>
      <c r="C1646" s="1">
        <v>45747</v>
      </c>
      <c r="D1646" s="1">
        <v>45757</v>
      </c>
      <c r="E1646" t="s">
        <v>210</v>
      </c>
      <c r="F1646" s="1">
        <v>45929</v>
      </c>
      <c r="G1646" t="s">
        <v>115</v>
      </c>
      <c r="H1646" t="s">
        <v>115</v>
      </c>
      <c r="I1646" t="s">
        <v>115</v>
      </c>
      <c r="J1646" t="s">
        <v>7701</v>
      </c>
      <c r="K1646" t="s">
        <v>7702</v>
      </c>
      <c r="L1646" t="s">
        <v>7703</v>
      </c>
      <c r="M1646" t="s">
        <v>7704</v>
      </c>
      <c r="N1646" t="s">
        <v>119</v>
      </c>
      <c r="O1646" t="s">
        <v>120</v>
      </c>
      <c r="P1646" s="3">
        <v>96950</v>
      </c>
      <c r="Q1646" t="s">
        <v>121</v>
      </c>
      <c r="S1646" s="10">
        <v>16702349226</v>
      </c>
      <c r="U1646" t="s">
        <v>7705</v>
      </c>
      <c r="V1646">
        <v>722511</v>
      </c>
      <c r="W1646" t="s">
        <v>123</v>
      </c>
      <c r="Y1646" t="s">
        <v>3834</v>
      </c>
      <c r="Z1646" t="s">
        <v>7706</v>
      </c>
      <c r="AA1646" t="s">
        <v>4093</v>
      </c>
      <c r="AB1646" t="s">
        <v>235</v>
      </c>
      <c r="AC1646" t="s">
        <v>7703</v>
      </c>
      <c r="AD1646" t="s">
        <v>7704</v>
      </c>
      <c r="AE1646" t="s">
        <v>119</v>
      </c>
      <c r="AF1646" t="s">
        <v>120</v>
      </c>
      <c r="AG1646" s="3">
        <v>96950</v>
      </c>
      <c r="AH1646" t="s">
        <v>121</v>
      </c>
      <c r="AJ1646" s="10">
        <v>16702349226</v>
      </c>
      <c r="AL1646" t="s">
        <v>7707</v>
      </c>
      <c r="BD1646" t="str">
        <f>"35-2014.00"</f>
        <v>35-2014.00</v>
      </c>
      <c r="BE1646" t="s">
        <v>221</v>
      </c>
      <c r="BF1646" t="s">
        <v>7708</v>
      </c>
      <c r="BG1646" t="s">
        <v>373</v>
      </c>
      <c r="BH1646">
        <v>5</v>
      </c>
      <c r="BJ1646" s="1">
        <v>45931</v>
      </c>
      <c r="BK1646" s="1">
        <v>46295</v>
      </c>
      <c r="BN1646">
        <v>36</v>
      </c>
      <c r="BO1646">
        <v>6</v>
      </c>
      <c r="BP1646">
        <v>0</v>
      </c>
      <c r="BQ1646">
        <v>6</v>
      </c>
      <c r="BR1646">
        <v>6</v>
      </c>
      <c r="BS1646">
        <v>6</v>
      </c>
      <c r="BT1646">
        <v>6</v>
      </c>
      <c r="BU1646">
        <v>6</v>
      </c>
      <c r="BV1646" t="str">
        <f>"8:00 AM"</f>
        <v>8:00 AM</v>
      </c>
      <c r="BW1646" t="str">
        <f>"2:00 PM"</f>
        <v>2:00 PM</v>
      </c>
      <c r="BX1646" t="s">
        <v>240</v>
      </c>
      <c r="BY1646">
        <v>0</v>
      </c>
      <c r="BZ1646">
        <v>3</v>
      </c>
      <c r="CA1646" t="s">
        <v>115</v>
      </c>
      <c r="CC1646" t="s">
        <v>10562</v>
      </c>
      <c r="CD1646" t="s">
        <v>7703</v>
      </c>
      <c r="CE1646" t="s">
        <v>7704</v>
      </c>
      <c r="CF1646" t="s">
        <v>119</v>
      </c>
      <c r="CG1646" t="s">
        <v>120</v>
      </c>
      <c r="CH1646" s="3">
        <v>96950</v>
      </c>
      <c r="CI1646" s="4">
        <v>8.83</v>
      </c>
      <c r="CJ1646" s="4">
        <v>8.83</v>
      </c>
      <c r="CK1646" s="4">
        <v>13.25</v>
      </c>
      <c r="CL1646" s="4">
        <v>13.25</v>
      </c>
      <c r="CM1646" t="s">
        <v>136</v>
      </c>
      <c r="CN1646" t="s">
        <v>139</v>
      </c>
      <c r="CO1646" t="s">
        <v>137</v>
      </c>
      <c r="CQ1646" t="s">
        <v>115</v>
      </c>
      <c r="CR1646" t="s">
        <v>138</v>
      </c>
      <c r="CS1646" t="s">
        <v>139</v>
      </c>
      <c r="CT1646" t="s">
        <v>138</v>
      </c>
      <c r="CU1646" t="s">
        <v>139</v>
      </c>
      <c r="CV1646" t="s">
        <v>138</v>
      </c>
      <c r="CW1646" t="s">
        <v>139</v>
      </c>
      <c r="CX1646" t="s">
        <v>10563</v>
      </c>
      <c r="CY1646" s="10">
        <v>16702349226</v>
      </c>
      <c r="CZ1646" t="s">
        <v>10564</v>
      </c>
      <c r="DA1646" t="s">
        <v>139</v>
      </c>
      <c r="DB1646" t="s">
        <v>138</v>
      </c>
      <c r="DC1646" t="s">
        <v>115</v>
      </c>
    </row>
    <row r="1647" spans="1:112" ht="14.45" customHeight="1" x14ac:dyDescent="0.25">
      <c r="A1647" t="s">
        <v>10780</v>
      </c>
      <c r="B1647" t="s">
        <v>142</v>
      </c>
      <c r="C1647" s="1">
        <v>45749</v>
      </c>
      <c r="D1647" s="1">
        <v>45757</v>
      </c>
      <c r="E1647" t="s">
        <v>210</v>
      </c>
      <c r="F1647" s="1">
        <v>45929</v>
      </c>
      <c r="G1647" t="s">
        <v>115</v>
      </c>
      <c r="H1647" t="s">
        <v>115</v>
      </c>
      <c r="I1647" t="s">
        <v>115</v>
      </c>
      <c r="J1647" t="s">
        <v>4126</v>
      </c>
      <c r="K1647" t="s">
        <v>4127</v>
      </c>
      <c r="L1647" t="s">
        <v>4128</v>
      </c>
      <c r="N1647" t="s">
        <v>128</v>
      </c>
      <c r="O1647" t="s">
        <v>120</v>
      </c>
      <c r="P1647" s="3">
        <v>96950</v>
      </c>
      <c r="Q1647" t="s">
        <v>121</v>
      </c>
      <c r="S1647" s="10">
        <v>16702358778</v>
      </c>
      <c r="U1647" t="s">
        <v>1380</v>
      </c>
      <c r="V1647">
        <v>23622</v>
      </c>
      <c r="W1647" t="s">
        <v>123</v>
      </c>
      <c r="Y1647" t="s">
        <v>2486</v>
      </c>
      <c r="Z1647" t="s">
        <v>4129</v>
      </c>
      <c r="AA1647" t="s">
        <v>4130</v>
      </c>
      <c r="AB1647" t="s">
        <v>516</v>
      </c>
      <c r="AC1647" t="s">
        <v>4137</v>
      </c>
      <c r="AE1647" t="s">
        <v>128</v>
      </c>
      <c r="AF1647" t="s">
        <v>120</v>
      </c>
      <c r="AG1647" s="3">
        <v>96950</v>
      </c>
      <c r="AH1647" t="s">
        <v>121</v>
      </c>
      <c r="AJ1647" s="10">
        <v>16702358778</v>
      </c>
      <c r="AL1647" t="s">
        <v>3408</v>
      </c>
      <c r="BD1647" t="str">
        <f>"49-9071.00"</f>
        <v>49-9071.00</v>
      </c>
      <c r="BE1647" t="s">
        <v>169</v>
      </c>
      <c r="BF1647" t="s">
        <v>4138</v>
      </c>
      <c r="BG1647" t="s">
        <v>4139</v>
      </c>
      <c r="BH1647">
        <v>20</v>
      </c>
      <c r="BJ1647" s="1">
        <v>45931</v>
      </c>
      <c r="BK1647" s="1">
        <v>46295</v>
      </c>
      <c r="BN1647">
        <v>40</v>
      </c>
      <c r="BO1647">
        <v>0</v>
      </c>
      <c r="BP1647">
        <v>8</v>
      </c>
      <c r="BQ1647">
        <v>8</v>
      </c>
      <c r="BR1647">
        <v>8</v>
      </c>
      <c r="BS1647">
        <v>8</v>
      </c>
      <c r="BT1647">
        <v>8</v>
      </c>
      <c r="BU1647">
        <v>0</v>
      </c>
      <c r="BV1647" t="str">
        <f>"7:30 AM"</f>
        <v>7:30 AM</v>
      </c>
      <c r="BW1647" t="str">
        <f>"4:30 PM"</f>
        <v>4:30 PM</v>
      </c>
      <c r="BX1647" t="s">
        <v>133</v>
      </c>
      <c r="BY1647">
        <v>0</v>
      </c>
      <c r="BZ1647">
        <v>12</v>
      </c>
      <c r="CA1647" t="s">
        <v>115</v>
      </c>
      <c r="CC1647" t="s">
        <v>9905</v>
      </c>
      <c r="CD1647" t="s">
        <v>4128</v>
      </c>
      <c r="CF1647" t="s">
        <v>128</v>
      </c>
      <c r="CG1647" t="s">
        <v>120</v>
      </c>
      <c r="CH1647" s="3">
        <v>96950</v>
      </c>
      <c r="CI1647" s="4">
        <v>9.75</v>
      </c>
      <c r="CJ1647" s="4">
        <v>9.75</v>
      </c>
      <c r="CK1647" s="4">
        <v>14.63</v>
      </c>
      <c r="CL1647" s="4">
        <v>14.63</v>
      </c>
      <c r="CM1647" t="s">
        <v>136</v>
      </c>
      <c r="CN1647" t="s">
        <v>139</v>
      </c>
      <c r="CO1647" t="s">
        <v>173</v>
      </c>
      <c r="CQ1647" t="s">
        <v>115</v>
      </c>
      <c r="CR1647" t="s">
        <v>138</v>
      </c>
      <c r="CS1647" t="s">
        <v>138</v>
      </c>
      <c r="CT1647" t="s">
        <v>138</v>
      </c>
      <c r="CU1647" t="s">
        <v>139</v>
      </c>
      <c r="CV1647" t="s">
        <v>138</v>
      </c>
      <c r="CW1647" t="s">
        <v>138</v>
      </c>
      <c r="CX1647" t="s">
        <v>1079</v>
      </c>
      <c r="CY1647" s="10">
        <v>16702358778</v>
      </c>
      <c r="CZ1647" t="s">
        <v>3408</v>
      </c>
      <c r="DA1647" t="s">
        <v>139</v>
      </c>
      <c r="DB1647" t="s">
        <v>138</v>
      </c>
      <c r="DC1647" t="s">
        <v>115</v>
      </c>
    </row>
    <row r="1648" spans="1:112" ht="14.45" customHeight="1" x14ac:dyDescent="0.25">
      <c r="A1648" t="s">
        <v>11454</v>
      </c>
      <c r="B1648" t="s">
        <v>248</v>
      </c>
      <c r="C1648" s="1">
        <v>45721</v>
      </c>
      <c r="D1648" s="1">
        <v>45757</v>
      </c>
      <c r="E1648" t="s">
        <v>210</v>
      </c>
      <c r="F1648" s="1">
        <v>45858</v>
      </c>
      <c r="G1648" t="s">
        <v>138</v>
      </c>
      <c r="H1648" t="s">
        <v>115</v>
      </c>
      <c r="I1648" t="s">
        <v>115</v>
      </c>
      <c r="J1648" t="s">
        <v>2531</v>
      </c>
      <c r="K1648" t="s">
        <v>2532</v>
      </c>
      <c r="L1648" t="s">
        <v>2533</v>
      </c>
      <c r="N1648" t="s">
        <v>128</v>
      </c>
      <c r="O1648" t="s">
        <v>120</v>
      </c>
      <c r="P1648" s="3">
        <v>96950</v>
      </c>
      <c r="Q1648" t="s">
        <v>121</v>
      </c>
      <c r="R1648" t="s">
        <v>439</v>
      </c>
      <c r="S1648" s="10">
        <v>16702332888</v>
      </c>
      <c r="U1648" t="s">
        <v>2534</v>
      </c>
      <c r="V1648">
        <v>812112</v>
      </c>
      <c r="W1648" t="s">
        <v>123</v>
      </c>
      <c r="Y1648" t="s">
        <v>2535</v>
      </c>
      <c r="Z1648" t="s">
        <v>2536</v>
      </c>
      <c r="AA1648" t="s">
        <v>2537</v>
      </c>
      <c r="AB1648" t="s">
        <v>2538</v>
      </c>
      <c r="AC1648" t="s">
        <v>2533</v>
      </c>
      <c r="AD1648" t="s">
        <v>1813</v>
      </c>
      <c r="AE1648" t="s">
        <v>128</v>
      </c>
      <c r="AF1648" t="s">
        <v>120</v>
      </c>
      <c r="AG1648" s="3">
        <v>96950</v>
      </c>
      <c r="AH1648" t="s">
        <v>121</v>
      </c>
      <c r="AI1648" t="s">
        <v>439</v>
      </c>
      <c r="AJ1648" s="10">
        <v>16702332888</v>
      </c>
      <c r="AL1648" t="s">
        <v>2539</v>
      </c>
      <c r="BD1648" t="str">
        <f>"39-5012.00"</f>
        <v>39-5012.00</v>
      </c>
      <c r="BE1648" t="s">
        <v>1772</v>
      </c>
      <c r="BF1648" t="s">
        <v>2540</v>
      </c>
      <c r="BG1648" t="s">
        <v>2223</v>
      </c>
      <c r="BH1648">
        <v>4</v>
      </c>
      <c r="BI1648">
        <v>4</v>
      </c>
      <c r="BJ1648" s="1">
        <v>45860</v>
      </c>
      <c r="BK1648" s="1">
        <v>46955</v>
      </c>
      <c r="BL1648" s="1">
        <v>45860</v>
      </c>
      <c r="BM1648" s="1">
        <v>46955</v>
      </c>
      <c r="BN1648">
        <v>35</v>
      </c>
      <c r="BO1648">
        <v>7</v>
      </c>
      <c r="BP1648">
        <v>0</v>
      </c>
      <c r="BQ1648">
        <v>7</v>
      </c>
      <c r="BR1648">
        <v>0</v>
      </c>
      <c r="BS1648">
        <v>7</v>
      </c>
      <c r="BT1648">
        <v>7</v>
      </c>
      <c r="BU1648">
        <v>7</v>
      </c>
      <c r="BV1648" t="str">
        <f>"10:00 AM"</f>
        <v>10:00 AM</v>
      </c>
      <c r="BW1648" t="str">
        <f>"6:00 PM"</f>
        <v>6:00 PM</v>
      </c>
      <c r="BX1648" t="s">
        <v>240</v>
      </c>
      <c r="BY1648">
        <v>0</v>
      </c>
      <c r="BZ1648">
        <v>12</v>
      </c>
      <c r="CA1648" t="s">
        <v>115</v>
      </c>
      <c r="CC1648" t="s">
        <v>449</v>
      </c>
      <c r="CD1648" t="s">
        <v>1813</v>
      </c>
      <c r="CF1648" t="s">
        <v>128</v>
      </c>
      <c r="CG1648" t="s">
        <v>120</v>
      </c>
      <c r="CH1648" s="3">
        <v>96950</v>
      </c>
      <c r="CI1648" s="4">
        <v>7.98</v>
      </c>
      <c r="CJ1648" s="4">
        <v>7.98</v>
      </c>
      <c r="CK1648" s="4">
        <v>11.97</v>
      </c>
      <c r="CL1648" s="4">
        <v>11.97</v>
      </c>
      <c r="CM1648" t="s">
        <v>136</v>
      </c>
      <c r="CN1648" t="s">
        <v>449</v>
      </c>
      <c r="CO1648" t="s">
        <v>137</v>
      </c>
      <c r="CQ1648" t="s">
        <v>115</v>
      </c>
      <c r="CR1648" t="s">
        <v>138</v>
      </c>
      <c r="CS1648" t="s">
        <v>139</v>
      </c>
      <c r="CT1648" t="s">
        <v>138</v>
      </c>
      <c r="CU1648" t="s">
        <v>139</v>
      </c>
      <c r="CV1648" t="s">
        <v>138</v>
      </c>
      <c r="CW1648" t="s">
        <v>139</v>
      </c>
      <c r="CX1648" t="s">
        <v>450</v>
      </c>
      <c r="CY1648" s="10">
        <v>16702332888</v>
      </c>
      <c r="CZ1648" t="s">
        <v>2539</v>
      </c>
      <c r="DA1648" t="s">
        <v>451</v>
      </c>
      <c r="DB1648" t="s">
        <v>138</v>
      </c>
      <c r="DC1648" t="s">
        <v>115</v>
      </c>
    </row>
    <row r="1649" spans="1:112" ht="14.45" customHeight="1" x14ac:dyDescent="0.25">
      <c r="A1649" t="s">
        <v>11455</v>
      </c>
      <c r="B1649" t="s">
        <v>248</v>
      </c>
      <c r="C1649" s="1">
        <v>45720</v>
      </c>
      <c r="D1649" s="1">
        <v>45757</v>
      </c>
      <c r="E1649" t="s">
        <v>210</v>
      </c>
      <c r="F1649" s="1">
        <v>45858</v>
      </c>
      <c r="G1649" t="s">
        <v>115</v>
      </c>
      <c r="H1649" t="s">
        <v>115</v>
      </c>
      <c r="I1649" t="s">
        <v>115</v>
      </c>
      <c r="J1649" t="s">
        <v>11456</v>
      </c>
      <c r="K1649" t="s">
        <v>11457</v>
      </c>
      <c r="L1649" t="s">
        <v>11458</v>
      </c>
      <c r="M1649" t="s">
        <v>512</v>
      </c>
      <c r="N1649" t="s">
        <v>128</v>
      </c>
      <c r="O1649" t="s">
        <v>120</v>
      </c>
      <c r="P1649" s="3">
        <v>96950</v>
      </c>
      <c r="Q1649" t="s">
        <v>121</v>
      </c>
      <c r="R1649" t="s">
        <v>439</v>
      </c>
      <c r="S1649" s="10">
        <v>16702337546</v>
      </c>
      <c r="U1649" t="s">
        <v>11459</v>
      </c>
      <c r="V1649">
        <v>812112</v>
      </c>
      <c r="W1649" t="s">
        <v>123</v>
      </c>
      <c r="Y1649" t="s">
        <v>11460</v>
      </c>
      <c r="Z1649" t="s">
        <v>11461</v>
      </c>
      <c r="AA1649" t="s">
        <v>2156</v>
      </c>
      <c r="AB1649" t="s">
        <v>126</v>
      </c>
      <c r="AC1649" t="s">
        <v>11458</v>
      </c>
      <c r="AD1649" t="s">
        <v>512</v>
      </c>
      <c r="AE1649" t="s">
        <v>128</v>
      </c>
      <c r="AF1649" t="s">
        <v>120</v>
      </c>
      <c r="AG1649" s="3">
        <v>96950</v>
      </c>
      <c r="AH1649" t="s">
        <v>121</v>
      </c>
      <c r="AI1649" t="s">
        <v>439</v>
      </c>
      <c r="AJ1649" s="10">
        <v>16702337546</v>
      </c>
      <c r="AL1649" t="s">
        <v>11462</v>
      </c>
      <c r="BD1649" t="str">
        <f>"39-5012.00"</f>
        <v>39-5012.00</v>
      </c>
      <c r="BE1649" t="s">
        <v>1772</v>
      </c>
      <c r="BF1649" t="s">
        <v>11463</v>
      </c>
      <c r="BG1649" t="s">
        <v>2423</v>
      </c>
      <c r="BH1649">
        <v>3</v>
      </c>
      <c r="BI1649">
        <v>3</v>
      </c>
      <c r="BJ1649" s="1">
        <v>45860</v>
      </c>
      <c r="BK1649" s="1">
        <v>46224</v>
      </c>
      <c r="BL1649" s="1">
        <v>45860</v>
      </c>
      <c r="BM1649" s="1">
        <v>46224</v>
      </c>
      <c r="BN1649">
        <v>35</v>
      </c>
      <c r="BO1649">
        <v>5</v>
      </c>
      <c r="BP1649">
        <v>6</v>
      </c>
      <c r="BQ1649">
        <v>6</v>
      </c>
      <c r="BR1649">
        <v>0</v>
      </c>
      <c r="BS1649">
        <v>6</v>
      </c>
      <c r="BT1649">
        <v>6</v>
      </c>
      <c r="BU1649">
        <v>6</v>
      </c>
      <c r="BV1649" t="str">
        <f>"10:00 AM"</f>
        <v>10:00 AM</v>
      </c>
      <c r="BW1649" t="str">
        <f>"6:00 PM"</f>
        <v>6:00 PM</v>
      </c>
      <c r="BX1649" t="s">
        <v>240</v>
      </c>
      <c r="BY1649">
        <v>0</v>
      </c>
      <c r="BZ1649">
        <v>6</v>
      </c>
      <c r="CA1649" t="s">
        <v>115</v>
      </c>
      <c r="CC1649" t="s">
        <v>449</v>
      </c>
      <c r="CD1649" t="s">
        <v>11464</v>
      </c>
      <c r="CE1649" t="s">
        <v>512</v>
      </c>
      <c r="CF1649" t="s">
        <v>128</v>
      </c>
      <c r="CG1649" t="s">
        <v>120</v>
      </c>
      <c r="CH1649" s="3">
        <v>96950</v>
      </c>
      <c r="CI1649" s="4">
        <v>7.98</v>
      </c>
      <c r="CJ1649" s="4">
        <v>7.98</v>
      </c>
      <c r="CK1649" s="4">
        <v>11.97</v>
      </c>
      <c r="CL1649" s="4">
        <v>11.97</v>
      </c>
      <c r="CM1649" t="s">
        <v>136</v>
      </c>
      <c r="CN1649" t="s">
        <v>449</v>
      </c>
      <c r="CO1649" t="s">
        <v>137</v>
      </c>
      <c r="CQ1649" t="s">
        <v>115</v>
      </c>
      <c r="CR1649" t="s">
        <v>138</v>
      </c>
      <c r="CS1649" t="s">
        <v>139</v>
      </c>
      <c r="CT1649" t="s">
        <v>138</v>
      </c>
      <c r="CU1649" t="s">
        <v>139</v>
      </c>
      <c r="CV1649" t="s">
        <v>138</v>
      </c>
      <c r="CW1649" t="s">
        <v>139</v>
      </c>
      <c r="CX1649" t="s">
        <v>450</v>
      </c>
      <c r="CY1649" s="10">
        <v>16702337546</v>
      </c>
      <c r="CZ1649" t="s">
        <v>11462</v>
      </c>
      <c r="DA1649" t="s">
        <v>451</v>
      </c>
      <c r="DB1649" t="s">
        <v>138</v>
      </c>
      <c r="DC1649" t="s">
        <v>115</v>
      </c>
    </row>
    <row r="1650" spans="1:112" ht="14.45" customHeight="1" x14ac:dyDescent="0.25">
      <c r="A1650" t="s">
        <v>12574</v>
      </c>
      <c r="B1650" t="s">
        <v>113</v>
      </c>
      <c r="C1650" s="1">
        <v>45757</v>
      </c>
      <c r="D1650" s="1">
        <v>45757</v>
      </c>
      <c r="E1650" t="s">
        <v>210</v>
      </c>
      <c r="F1650" s="1">
        <v>45901</v>
      </c>
      <c r="G1650" t="s">
        <v>115</v>
      </c>
      <c r="H1650" t="s">
        <v>115</v>
      </c>
      <c r="I1650" t="s">
        <v>115</v>
      </c>
      <c r="J1650" t="s">
        <v>4661</v>
      </c>
      <c r="K1650" t="s">
        <v>4662</v>
      </c>
      <c r="L1650" t="s">
        <v>12575</v>
      </c>
      <c r="M1650" t="s">
        <v>4664</v>
      </c>
      <c r="N1650" t="s">
        <v>119</v>
      </c>
      <c r="O1650" t="s">
        <v>120</v>
      </c>
      <c r="P1650" s="3">
        <v>96950</v>
      </c>
      <c r="Q1650" t="s">
        <v>121</v>
      </c>
      <c r="S1650" s="10">
        <v>16702338866</v>
      </c>
      <c r="U1650" t="s">
        <v>4665</v>
      </c>
      <c r="V1650">
        <v>53211</v>
      </c>
      <c r="W1650" t="s">
        <v>123</v>
      </c>
      <c r="Y1650" t="s">
        <v>4666</v>
      </c>
      <c r="Z1650" t="s">
        <v>4667</v>
      </c>
      <c r="AB1650" t="s">
        <v>295</v>
      </c>
      <c r="AC1650" t="s">
        <v>12575</v>
      </c>
      <c r="AD1650" t="s">
        <v>4664</v>
      </c>
      <c r="AE1650" t="s">
        <v>119</v>
      </c>
      <c r="AF1650" t="s">
        <v>120</v>
      </c>
      <c r="AG1650" s="3">
        <v>96950</v>
      </c>
      <c r="AH1650" t="s">
        <v>121</v>
      </c>
      <c r="AJ1650" s="10">
        <v>16702338866</v>
      </c>
      <c r="AL1650" t="s">
        <v>4668</v>
      </c>
      <c r="BD1650" t="str">
        <f>"49-3023.00"</f>
        <v>49-3023.00</v>
      </c>
      <c r="BE1650" t="s">
        <v>2122</v>
      </c>
      <c r="BF1650" t="s">
        <v>4669</v>
      </c>
      <c r="BG1650" t="s">
        <v>4670</v>
      </c>
      <c r="BH1650">
        <v>2</v>
      </c>
      <c r="BJ1650" s="1">
        <v>45903</v>
      </c>
      <c r="BK1650" s="1">
        <v>46267</v>
      </c>
      <c r="BN1650">
        <v>35</v>
      </c>
      <c r="BO1650">
        <v>0</v>
      </c>
      <c r="BP1650">
        <v>6</v>
      </c>
      <c r="BQ1650">
        <v>6</v>
      </c>
      <c r="BR1650">
        <v>6</v>
      </c>
      <c r="BS1650">
        <v>6</v>
      </c>
      <c r="BT1650">
        <v>6</v>
      </c>
      <c r="BU1650">
        <v>5</v>
      </c>
      <c r="BV1650" t="str">
        <f>"9:00 AM"</f>
        <v>9:00 AM</v>
      </c>
      <c r="BW1650" t="str">
        <f>"4:00 PM"</f>
        <v>4:00 PM</v>
      </c>
      <c r="BX1650" t="s">
        <v>133</v>
      </c>
      <c r="BY1650">
        <v>0</v>
      </c>
      <c r="BZ1650">
        <v>12</v>
      </c>
      <c r="CA1650" t="s">
        <v>115</v>
      </c>
      <c r="CC1650" s="2" t="s">
        <v>12576</v>
      </c>
      <c r="CD1650" t="s">
        <v>4663</v>
      </c>
      <c r="CE1650" t="s">
        <v>4664</v>
      </c>
      <c r="CF1650" t="s">
        <v>119</v>
      </c>
      <c r="CG1650" t="s">
        <v>120</v>
      </c>
      <c r="CH1650" s="3">
        <v>96950</v>
      </c>
      <c r="CI1650" s="4">
        <v>11.01</v>
      </c>
      <c r="CJ1650" s="4">
        <v>11.01</v>
      </c>
      <c r="CK1650" s="4">
        <v>16.52</v>
      </c>
      <c r="CL1650" s="4">
        <v>16.52</v>
      </c>
      <c r="CM1650" t="s">
        <v>136</v>
      </c>
      <c r="CN1650" t="s">
        <v>2832</v>
      </c>
      <c r="CO1650" t="s">
        <v>137</v>
      </c>
      <c r="CQ1650" t="s">
        <v>115</v>
      </c>
      <c r="CR1650" t="s">
        <v>138</v>
      </c>
      <c r="CS1650" t="s">
        <v>139</v>
      </c>
      <c r="CT1650" t="s">
        <v>138</v>
      </c>
      <c r="CU1650" t="s">
        <v>139</v>
      </c>
      <c r="CV1650" t="s">
        <v>138</v>
      </c>
      <c r="CW1650" t="s">
        <v>139</v>
      </c>
      <c r="CX1650" t="s">
        <v>485</v>
      </c>
      <c r="CY1650" s="10">
        <v>16702338866</v>
      </c>
      <c r="CZ1650" t="s">
        <v>4668</v>
      </c>
      <c r="DA1650" t="s">
        <v>246</v>
      </c>
      <c r="DB1650" t="s">
        <v>138</v>
      </c>
      <c r="DC1650" t="s">
        <v>115</v>
      </c>
    </row>
    <row r="1651" spans="1:112" ht="14.45" customHeight="1" x14ac:dyDescent="0.25">
      <c r="A1651" t="s">
        <v>13013</v>
      </c>
      <c r="B1651" t="s">
        <v>248</v>
      </c>
      <c r="C1651" s="1">
        <v>45714</v>
      </c>
      <c r="D1651" s="1">
        <v>45757</v>
      </c>
      <c r="E1651" t="s">
        <v>114</v>
      </c>
      <c r="G1651" t="s">
        <v>115</v>
      </c>
      <c r="H1651" t="s">
        <v>115</v>
      </c>
      <c r="I1651" t="s">
        <v>115</v>
      </c>
      <c r="J1651" t="s">
        <v>13014</v>
      </c>
      <c r="K1651" t="s">
        <v>5869</v>
      </c>
      <c r="L1651" t="s">
        <v>2737</v>
      </c>
      <c r="N1651" t="s">
        <v>119</v>
      </c>
      <c r="O1651" t="s">
        <v>120</v>
      </c>
      <c r="P1651" s="3">
        <v>96950</v>
      </c>
      <c r="Q1651" t="s">
        <v>121</v>
      </c>
      <c r="S1651" s="10">
        <v>16702337251</v>
      </c>
      <c r="U1651" t="s">
        <v>4683</v>
      </c>
      <c r="V1651">
        <v>5241</v>
      </c>
      <c r="W1651" t="s">
        <v>123</v>
      </c>
      <c r="Y1651" t="s">
        <v>4823</v>
      </c>
      <c r="Z1651" t="s">
        <v>4824</v>
      </c>
      <c r="AA1651" t="s">
        <v>4825</v>
      </c>
      <c r="AB1651" t="s">
        <v>295</v>
      </c>
      <c r="AC1651" t="s">
        <v>2737</v>
      </c>
      <c r="AE1651" t="s">
        <v>119</v>
      </c>
      <c r="AF1651" t="s">
        <v>120</v>
      </c>
      <c r="AG1651" s="3">
        <v>96950</v>
      </c>
      <c r="AH1651" t="s">
        <v>121</v>
      </c>
      <c r="AJ1651" s="10">
        <v>16702337251</v>
      </c>
      <c r="AL1651" t="s">
        <v>4684</v>
      </c>
      <c r="BD1651" t="str">
        <f>"37-2011.00"</f>
        <v>37-2011.00</v>
      </c>
      <c r="BE1651" t="s">
        <v>1133</v>
      </c>
      <c r="BF1651" t="s">
        <v>13015</v>
      </c>
      <c r="BG1651" t="s">
        <v>4218</v>
      </c>
      <c r="BH1651">
        <v>1</v>
      </c>
      <c r="BI1651">
        <v>1</v>
      </c>
      <c r="BJ1651" s="1">
        <v>45809</v>
      </c>
      <c r="BK1651" s="1">
        <v>46173</v>
      </c>
      <c r="BL1651" s="1">
        <v>45809</v>
      </c>
      <c r="BM1651" s="1">
        <v>46173</v>
      </c>
      <c r="BN1651">
        <v>40</v>
      </c>
      <c r="BO1651">
        <v>0</v>
      </c>
      <c r="BP1651">
        <v>8</v>
      </c>
      <c r="BQ1651">
        <v>8</v>
      </c>
      <c r="BR1651">
        <v>8</v>
      </c>
      <c r="BS1651">
        <v>8</v>
      </c>
      <c r="BT1651">
        <v>8</v>
      </c>
      <c r="BU1651">
        <v>0</v>
      </c>
      <c r="BV1651" t="str">
        <f>"8:00 AM"</f>
        <v>8:00 AM</v>
      </c>
      <c r="BW1651" t="str">
        <f>"5:00 PM"</f>
        <v>5:00 PM</v>
      </c>
      <c r="BX1651" t="s">
        <v>240</v>
      </c>
      <c r="BY1651">
        <v>0</v>
      </c>
      <c r="BZ1651">
        <v>6</v>
      </c>
      <c r="CA1651" t="s">
        <v>115</v>
      </c>
      <c r="CC1651" t="s">
        <v>13016</v>
      </c>
      <c r="CD1651" t="s">
        <v>2737</v>
      </c>
      <c r="CF1651" t="s">
        <v>119</v>
      </c>
      <c r="CG1651" t="s">
        <v>120</v>
      </c>
      <c r="CH1651" s="3">
        <v>96950</v>
      </c>
      <c r="CI1651" s="4">
        <v>8.2899999999999991</v>
      </c>
      <c r="CJ1651" s="4">
        <v>9</v>
      </c>
      <c r="CK1651" s="4">
        <v>12.44</v>
      </c>
      <c r="CL1651" s="4">
        <v>13.5</v>
      </c>
      <c r="CM1651" t="s">
        <v>136</v>
      </c>
      <c r="CN1651" t="s">
        <v>331</v>
      </c>
      <c r="CO1651" t="s">
        <v>137</v>
      </c>
      <c r="CQ1651" t="s">
        <v>115</v>
      </c>
      <c r="CR1651" t="s">
        <v>138</v>
      </c>
      <c r="CS1651" t="s">
        <v>138</v>
      </c>
      <c r="CT1651" t="s">
        <v>138</v>
      </c>
      <c r="CU1651" t="s">
        <v>139</v>
      </c>
      <c r="CV1651" t="s">
        <v>138</v>
      </c>
      <c r="CW1651" t="s">
        <v>138</v>
      </c>
      <c r="CX1651" t="s">
        <v>1389</v>
      </c>
      <c r="CY1651" s="10">
        <v>16702337251</v>
      </c>
      <c r="CZ1651" t="s">
        <v>4684</v>
      </c>
      <c r="DA1651" t="s">
        <v>139</v>
      </c>
      <c r="DB1651" t="s">
        <v>138</v>
      </c>
      <c r="DC1651" t="s">
        <v>115</v>
      </c>
    </row>
    <row r="1652" spans="1:112" ht="14.45" customHeight="1" x14ac:dyDescent="0.25">
      <c r="A1652" t="s">
        <v>13214</v>
      </c>
      <c r="B1652" t="s">
        <v>142</v>
      </c>
      <c r="C1652" s="1">
        <v>45749</v>
      </c>
      <c r="D1652" s="1">
        <v>45757</v>
      </c>
      <c r="E1652" t="s">
        <v>210</v>
      </c>
      <c r="F1652" s="1">
        <v>45930</v>
      </c>
      <c r="G1652" t="s">
        <v>138</v>
      </c>
      <c r="H1652" t="s">
        <v>115</v>
      </c>
      <c r="I1652" t="s">
        <v>115</v>
      </c>
      <c r="J1652" t="s">
        <v>7728</v>
      </c>
      <c r="L1652" t="s">
        <v>7729</v>
      </c>
      <c r="M1652" t="s">
        <v>7730</v>
      </c>
      <c r="N1652" t="s">
        <v>128</v>
      </c>
      <c r="O1652" t="s">
        <v>120</v>
      </c>
      <c r="P1652" s="3">
        <v>96950</v>
      </c>
      <c r="Q1652" t="s">
        <v>121</v>
      </c>
      <c r="R1652" t="s">
        <v>139</v>
      </c>
      <c r="S1652" s="10">
        <v>16703238848</v>
      </c>
      <c r="U1652" t="s">
        <v>7731</v>
      </c>
      <c r="V1652">
        <v>72111</v>
      </c>
      <c r="W1652" t="s">
        <v>123</v>
      </c>
      <c r="Y1652" t="s">
        <v>7732</v>
      </c>
      <c r="Z1652" t="s">
        <v>7733</v>
      </c>
      <c r="AB1652" t="s">
        <v>126</v>
      </c>
      <c r="AC1652" t="s">
        <v>7729</v>
      </c>
      <c r="AD1652" t="s">
        <v>7730</v>
      </c>
      <c r="AE1652" t="s">
        <v>128</v>
      </c>
      <c r="AF1652" t="s">
        <v>120</v>
      </c>
      <c r="AG1652" s="3">
        <v>96950</v>
      </c>
      <c r="AH1652" t="s">
        <v>121</v>
      </c>
      <c r="AJ1652" s="10">
        <v>16703238848</v>
      </c>
      <c r="AL1652" t="s">
        <v>7734</v>
      </c>
      <c r="BD1652" t="str">
        <f>"49-9071.00"</f>
        <v>49-9071.00</v>
      </c>
      <c r="BE1652" t="s">
        <v>169</v>
      </c>
      <c r="BF1652" t="s">
        <v>7735</v>
      </c>
      <c r="BG1652" t="s">
        <v>7736</v>
      </c>
      <c r="BH1652">
        <v>10</v>
      </c>
      <c r="BJ1652" s="1">
        <v>45931</v>
      </c>
      <c r="BK1652" s="1">
        <v>47026</v>
      </c>
      <c r="BN1652">
        <v>35</v>
      </c>
      <c r="BO1652">
        <v>0</v>
      </c>
      <c r="BP1652">
        <v>7</v>
      </c>
      <c r="BQ1652">
        <v>7</v>
      </c>
      <c r="BR1652">
        <v>7</v>
      </c>
      <c r="BS1652">
        <v>7</v>
      </c>
      <c r="BT1652">
        <v>7</v>
      </c>
      <c r="BU1652">
        <v>0</v>
      </c>
      <c r="BV1652" t="str">
        <f>"9:00 AM"</f>
        <v>9:00 AM</v>
      </c>
      <c r="BW1652" t="str">
        <f>"5:00 PM"</f>
        <v>5:00 PM</v>
      </c>
      <c r="BX1652" t="s">
        <v>133</v>
      </c>
      <c r="BY1652">
        <v>0</v>
      </c>
      <c r="BZ1652">
        <v>12</v>
      </c>
      <c r="CA1652" t="s">
        <v>115</v>
      </c>
      <c r="CC1652" t="s">
        <v>7737</v>
      </c>
      <c r="CD1652" t="s">
        <v>7729</v>
      </c>
      <c r="CE1652" t="s">
        <v>7730</v>
      </c>
      <c r="CF1652" t="s">
        <v>128</v>
      </c>
      <c r="CG1652" t="s">
        <v>120</v>
      </c>
      <c r="CH1652" s="3">
        <v>96950</v>
      </c>
      <c r="CI1652" s="4">
        <v>9.75</v>
      </c>
      <c r="CJ1652" s="4">
        <v>9.75</v>
      </c>
      <c r="CK1652" s="4">
        <v>14.63</v>
      </c>
      <c r="CL1652" s="4">
        <v>14.63</v>
      </c>
      <c r="CM1652" t="s">
        <v>136</v>
      </c>
      <c r="CN1652" t="s">
        <v>139</v>
      </c>
      <c r="CO1652" t="s">
        <v>137</v>
      </c>
      <c r="CQ1652" t="s">
        <v>115</v>
      </c>
      <c r="CR1652" t="s">
        <v>138</v>
      </c>
      <c r="CS1652" t="s">
        <v>139</v>
      </c>
      <c r="CT1652" t="s">
        <v>138</v>
      </c>
      <c r="CU1652" t="s">
        <v>139</v>
      </c>
      <c r="CV1652" t="s">
        <v>138</v>
      </c>
      <c r="CW1652" t="s">
        <v>139</v>
      </c>
      <c r="CX1652" t="s">
        <v>139</v>
      </c>
      <c r="CY1652" s="10">
        <v>16703238848</v>
      </c>
      <c r="CZ1652" t="s">
        <v>7734</v>
      </c>
      <c r="DA1652" t="s">
        <v>139</v>
      </c>
      <c r="DB1652" t="s">
        <v>138</v>
      </c>
      <c r="DC1652" t="s">
        <v>115</v>
      </c>
    </row>
    <row r="1653" spans="1:112" ht="14.45" customHeight="1" x14ac:dyDescent="0.25">
      <c r="A1653" t="s">
        <v>13215</v>
      </c>
      <c r="B1653" t="s">
        <v>142</v>
      </c>
      <c r="C1653" s="1">
        <v>45749</v>
      </c>
      <c r="D1653" s="1">
        <v>45757</v>
      </c>
      <c r="E1653" t="s">
        <v>210</v>
      </c>
      <c r="F1653" s="1">
        <v>45929</v>
      </c>
      <c r="G1653" t="s">
        <v>115</v>
      </c>
      <c r="H1653" t="s">
        <v>115</v>
      </c>
      <c r="I1653" t="s">
        <v>115</v>
      </c>
      <c r="J1653" t="s">
        <v>4126</v>
      </c>
      <c r="K1653" t="s">
        <v>4127</v>
      </c>
      <c r="L1653" t="s">
        <v>4128</v>
      </c>
      <c r="N1653" t="s">
        <v>128</v>
      </c>
      <c r="O1653" t="s">
        <v>120</v>
      </c>
      <c r="P1653" s="3">
        <v>96950</v>
      </c>
      <c r="Q1653" t="s">
        <v>121</v>
      </c>
      <c r="S1653" s="10">
        <v>16702358778</v>
      </c>
      <c r="U1653" t="s">
        <v>1380</v>
      </c>
      <c r="V1653">
        <v>23622</v>
      </c>
      <c r="W1653" t="s">
        <v>123</v>
      </c>
      <c r="Y1653" t="s">
        <v>2486</v>
      </c>
      <c r="Z1653" t="s">
        <v>4129</v>
      </c>
      <c r="AA1653" t="s">
        <v>4130</v>
      </c>
      <c r="AB1653" t="s">
        <v>516</v>
      </c>
      <c r="AC1653" t="s">
        <v>4137</v>
      </c>
      <c r="AE1653" t="s">
        <v>128</v>
      </c>
      <c r="AF1653" t="s">
        <v>120</v>
      </c>
      <c r="AG1653" s="3">
        <v>96950</v>
      </c>
      <c r="AH1653" t="s">
        <v>121</v>
      </c>
      <c r="AJ1653" s="10">
        <v>16702358778</v>
      </c>
      <c r="AL1653" t="s">
        <v>3408</v>
      </c>
      <c r="BD1653" t="str">
        <f>"49-9071.00"</f>
        <v>49-9071.00</v>
      </c>
      <c r="BE1653" t="s">
        <v>169</v>
      </c>
      <c r="BF1653" t="s">
        <v>4138</v>
      </c>
      <c r="BG1653" t="s">
        <v>4139</v>
      </c>
      <c r="BH1653">
        <v>20</v>
      </c>
      <c r="BJ1653" s="1">
        <v>45931</v>
      </c>
      <c r="BK1653" s="1">
        <v>46295</v>
      </c>
      <c r="BN1653">
        <v>40</v>
      </c>
      <c r="BO1653">
        <v>0</v>
      </c>
      <c r="BP1653">
        <v>8</v>
      </c>
      <c r="BQ1653">
        <v>8</v>
      </c>
      <c r="BR1653">
        <v>8</v>
      </c>
      <c r="BS1653">
        <v>8</v>
      </c>
      <c r="BT1653">
        <v>8</v>
      </c>
      <c r="BU1653">
        <v>0</v>
      </c>
      <c r="BV1653" t="str">
        <f>"7:30 AM"</f>
        <v>7:30 AM</v>
      </c>
      <c r="BW1653" t="str">
        <f>"4:30 PM"</f>
        <v>4:30 PM</v>
      </c>
      <c r="BX1653" t="s">
        <v>133</v>
      </c>
      <c r="BY1653">
        <v>0</v>
      </c>
      <c r="BZ1653">
        <v>12</v>
      </c>
      <c r="CA1653" t="s">
        <v>115</v>
      </c>
      <c r="CC1653" t="s">
        <v>9905</v>
      </c>
      <c r="CD1653" t="s">
        <v>4128</v>
      </c>
      <c r="CF1653" t="s">
        <v>128</v>
      </c>
      <c r="CG1653" t="s">
        <v>120</v>
      </c>
      <c r="CH1653" s="3">
        <v>96950</v>
      </c>
      <c r="CI1653" s="4">
        <v>9.75</v>
      </c>
      <c r="CJ1653" s="4">
        <v>9.75</v>
      </c>
      <c r="CK1653" s="4">
        <v>14.63</v>
      </c>
      <c r="CL1653" s="4">
        <v>14.63</v>
      </c>
      <c r="CM1653" t="s">
        <v>136</v>
      </c>
      <c r="CN1653" t="s">
        <v>139</v>
      </c>
      <c r="CO1653" t="s">
        <v>173</v>
      </c>
      <c r="CQ1653" t="s">
        <v>115</v>
      </c>
      <c r="CR1653" t="s">
        <v>138</v>
      </c>
      <c r="CS1653" t="s">
        <v>138</v>
      </c>
      <c r="CT1653" t="s">
        <v>138</v>
      </c>
      <c r="CU1653" t="s">
        <v>139</v>
      </c>
      <c r="CV1653" t="s">
        <v>138</v>
      </c>
      <c r="CW1653" t="s">
        <v>138</v>
      </c>
      <c r="CX1653" t="s">
        <v>1079</v>
      </c>
      <c r="CY1653" s="10">
        <v>16702358778</v>
      </c>
      <c r="CZ1653" t="s">
        <v>3408</v>
      </c>
      <c r="DA1653" t="s">
        <v>139</v>
      </c>
      <c r="DB1653" t="s">
        <v>138</v>
      </c>
      <c r="DC1653" t="s">
        <v>115</v>
      </c>
    </row>
    <row r="1654" spans="1:112" ht="14.45" customHeight="1" x14ac:dyDescent="0.25">
      <c r="A1654" t="s">
        <v>1702</v>
      </c>
      <c r="B1654" t="s">
        <v>248</v>
      </c>
      <c r="C1654" s="1">
        <v>45688</v>
      </c>
      <c r="D1654" s="1">
        <v>45758</v>
      </c>
      <c r="E1654" t="s">
        <v>210</v>
      </c>
      <c r="F1654" s="1">
        <v>45807</v>
      </c>
      <c r="G1654" t="s">
        <v>115</v>
      </c>
      <c r="H1654" t="s">
        <v>115</v>
      </c>
      <c r="I1654" t="s">
        <v>115</v>
      </c>
      <c r="J1654" t="s">
        <v>350</v>
      </c>
      <c r="L1654" t="s">
        <v>351</v>
      </c>
      <c r="N1654" t="s">
        <v>119</v>
      </c>
      <c r="O1654" t="s">
        <v>120</v>
      </c>
      <c r="P1654" s="3">
        <v>96950</v>
      </c>
      <c r="Q1654" t="s">
        <v>121</v>
      </c>
      <c r="R1654" t="s">
        <v>331</v>
      </c>
      <c r="S1654" s="10">
        <v>16702358748</v>
      </c>
      <c r="U1654" t="s">
        <v>352</v>
      </c>
      <c r="V1654">
        <v>23622</v>
      </c>
      <c r="W1654" t="s">
        <v>123</v>
      </c>
      <c r="Y1654" t="s">
        <v>353</v>
      </c>
      <c r="Z1654" t="s">
        <v>354</v>
      </c>
      <c r="AA1654" t="s">
        <v>355</v>
      </c>
      <c r="AB1654" t="s">
        <v>295</v>
      </c>
      <c r="AC1654" t="s">
        <v>351</v>
      </c>
      <c r="AE1654" t="s">
        <v>119</v>
      </c>
      <c r="AF1654" t="s">
        <v>120</v>
      </c>
      <c r="AG1654" s="3">
        <v>96950</v>
      </c>
      <c r="AH1654" t="s">
        <v>121</v>
      </c>
      <c r="AJ1654" s="10">
        <v>16702358748</v>
      </c>
      <c r="AL1654" t="s">
        <v>356</v>
      </c>
      <c r="BD1654" t="str">
        <f>"13-1051.00"</f>
        <v>13-1051.00</v>
      </c>
      <c r="BE1654" t="s">
        <v>357</v>
      </c>
      <c r="BF1654" t="s">
        <v>358</v>
      </c>
      <c r="BG1654" t="s">
        <v>359</v>
      </c>
      <c r="BH1654">
        <v>2</v>
      </c>
      <c r="BI1654">
        <v>2</v>
      </c>
      <c r="BJ1654" s="1">
        <v>45809</v>
      </c>
      <c r="BK1654" s="1">
        <v>46173</v>
      </c>
      <c r="BL1654" s="1">
        <v>45809</v>
      </c>
      <c r="BM1654" s="1">
        <v>46173</v>
      </c>
      <c r="BN1654">
        <v>35</v>
      </c>
      <c r="BO1654">
        <v>0</v>
      </c>
      <c r="BP1654">
        <v>7</v>
      </c>
      <c r="BQ1654">
        <v>7</v>
      </c>
      <c r="BR1654">
        <v>7</v>
      </c>
      <c r="BS1654">
        <v>7</v>
      </c>
      <c r="BT1654">
        <v>7</v>
      </c>
      <c r="BU1654">
        <v>0</v>
      </c>
      <c r="BV1654" t="str">
        <f>"8:00 AM"</f>
        <v>8:00 AM</v>
      </c>
      <c r="BW1654" t="str">
        <f>"4:00 PM"</f>
        <v>4:00 PM</v>
      </c>
      <c r="BX1654" t="s">
        <v>360</v>
      </c>
      <c r="BY1654">
        <v>0</v>
      </c>
      <c r="BZ1654">
        <v>24</v>
      </c>
      <c r="CA1654" t="s">
        <v>115</v>
      </c>
      <c r="CC1654" t="s">
        <v>361</v>
      </c>
      <c r="CD1654" t="s">
        <v>351</v>
      </c>
      <c r="CF1654" t="s">
        <v>119</v>
      </c>
      <c r="CG1654" t="s">
        <v>120</v>
      </c>
      <c r="CH1654" s="3">
        <v>96950</v>
      </c>
      <c r="CI1654" s="4">
        <v>17.25</v>
      </c>
      <c r="CJ1654" s="4">
        <v>17.5</v>
      </c>
      <c r="CK1654" s="4">
        <v>25.87</v>
      </c>
      <c r="CL1654" s="4">
        <v>26.25</v>
      </c>
      <c r="CM1654" t="s">
        <v>136</v>
      </c>
      <c r="CN1654" t="s">
        <v>139</v>
      </c>
      <c r="CO1654" t="s">
        <v>173</v>
      </c>
      <c r="CQ1654" t="s">
        <v>115</v>
      </c>
      <c r="CR1654" t="s">
        <v>138</v>
      </c>
      <c r="CS1654" t="s">
        <v>139</v>
      </c>
      <c r="CT1654" t="s">
        <v>138</v>
      </c>
      <c r="CU1654" t="s">
        <v>139</v>
      </c>
      <c r="CV1654" t="s">
        <v>138</v>
      </c>
      <c r="CW1654" t="s">
        <v>139</v>
      </c>
      <c r="CX1654" t="s">
        <v>13929</v>
      </c>
      <c r="CY1654" s="10">
        <v>16702358748</v>
      </c>
      <c r="CZ1654" t="s">
        <v>356</v>
      </c>
      <c r="DA1654" t="s">
        <v>331</v>
      </c>
      <c r="DB1654" t="s">
        <v>138</v>
      </c>
      <c r="DC1654" t="s">
        <v>115</v>
      </c>
    </row>
    <row r="1655" spans="1:112" ht="14.45" customHeight="1" x14ac:dyDescent="0.25">
      <c r="A1655" t="s">
        <v>3860</v>
      </c>
      <c r="B1655" t="s">
        <v>158</v>
      </c>
      <c r="C1655" s="1">
        <v>45684</v>
      </c>
      <c r="D1655" s="1">
        <v>45758</v>
      </c>
      <c r="E1655" t="s">
        <v>114</v>
      </c>
      <c r="G1655" t="s">
        <v>138</v>
      </c>
      <c r="H1655" t="s">
        <v>115</v>
      </c>
      <c r="I1655" t="s">
        <v>115</v>
      </c>
      <c r="J1655" t="s">
        <v>3861</v>
      </c>
      <c r="K1655" t="s">
        <v>3862</v>
      </c>
      <c r="L1655" t="s">
        <v>3863</v>
      </c>
      <c r="N1655" t="s">
        <v>119</v>
      </c>
      <c r="O1655" t="s">
        <v>120</v>
      </c>
      <c r="P1655" s="3">
        <v>96950</v>
      </c>
      <c r="Q1655" t="s">
        <v>121</v>
      </c>
      <c r="S1655" s="10">
        <v>16707851791</v>
      </c>
      <c r="U1655" t="s">
        <v>3864</v>
      </c>
      <c r="V1655">
        <v>561612</v>
      </c>
      <c r="W1655" t="s">
        <v>123</v>
      </c>
      <c r="Y1655" t="s">
        <v>3865</v>
      </c>
      <c r="Z1655" t="s">
        <v>3866</v>
      </c>
      <c r="AB1655" t="s">
        <v>1923</v>
      </c>
      <c r="AC1655" t="s">
        <v>3863</v>
      </c>
      <c r="AE1655" t="s">
        <v>119</v>
      </c>
      <c r="AF1655" t="s">
        <v>120</v>
      </c>
      <c r="AG1655" s="3">
        <v>96950</v>
      </c>
      <c r="AH1655" t="s">
        <v>121</v>
      </c>
      <c r="AJ1655" s="10">
        <v>16707851791</v>
      </c>
      <c r="AL1655" t="s">
        <v>3867</v>
      </c>
      <c r="BD1655" t="str">
        <f>"33-9032.00"</f>
        <v>33-9032.00</v>
      </c>
      <c r="BE1655" t="s">
        <v>1641</v>
      </c>
      <c r="BF1655" t="s">
        <v>3868</v>
      </c>
      <c r="BG1655" t="s">
        <v>3869</v>
      </c>
      <c r="BH1655">
        <v>10</v>
      </c>
      <c r="BJ1655" s="1">
        <v>45717</v>
      </c>
      <c r="BK1655" s="1">
        <v>46082</v>
      </c>
      <c r="BN1655">
        <v>40</v>
      </c>
      <c r="BO1655">
        <v>0</v>
      </c>
      <c r="BP1655">
        <v>8</v>
      </c>
      <c r="BQ1655">
        <v>8</v>
      </c>
      <c r="BR1655">
        <v>8</v>
      </c>
      <c r="BS1655">
        <v>8</v>
      </c>
      <c r="BT1655">
        <v>8</v>
      </c>
      <c r="BU1655">
        <v>0</v>
      </c>
      <c r="BV1655" t="str">
        <f>"7:30 AM"</f>
        <v>7:30 AM</v>
      </c>
      <c r="BW1655" t="str">
        <f>"4:30 PM"</f>
        <v>4:30 PM</v>
      </c>
      <c r="BX1655" t="s">
        <v>133</v>
      </c>
      <c r="BY1655">
        <v>12</v>
      </c>
      <c r="BZ1655">
        <v>12</v>
      </c>
      <c r="CA1655" t="s">
        <v>115</v>
      </c>
      <c r="CC1655" s="2" t="s">
        <v>3870</v>
      </c>
      <c r="CD1655" t="s">
        <v>3871</v>
      </c>
      <c r="CF1655" t="s">
        <v>119</v>
      </c>
      <c r="CG1655" t="s">
        <v>120</v>
      </c>
      <c r="CH1655" s="3">
        <v>96950</v>
      </c>
      <c r="CI1655" s="4">
        <v>8.15</v>
      </c>
      <c r="CJ1655" s="4">
        <v>9</v>
      </c>
      <c r="CK1655" s="4">
        <v>12.23</v>
      </c>
      <c r="CL1655" s="4">
        <v>13.5</v>
      </c>
      <c r="CM1655" t="s">
        <v>136</v>
      </c>
      <c r="CO1655" t="s">
        <v>137</v>
      </c>
      <c r="CQ1655" t="s">
        <v>115</v>
      </c>
      <c r="CR1655" t="s">
        <v>138</v>
      </c>
      <c r="CS1655" t="s">
        <v>138</v>
      </c>
      <c r="CT1655" t="s">
        <v>138</v>
      </c>
      <c r="CU1655" t="s">
        <v>139</v>
      </c>
      <c r="CV1655" t="s">
        <v>138</v>
      </c>
      <c r="CW1655" t="s">
        <v>138</v>
      </c>
      <c r="CX1655" s="2" t="s">
        <v>3872</v>
      </c>
      <c r="CY1655" s="10" t="s">
        <v>3873</v>
      </c>
      <c r="CZ1655" t="s">
        <v>3867</v>
      </c>
      <c r="DA1655" t="s">
        <v>139</v>
      </c>
      <c r="DB1655" t="s">
        <v>138</v>
      </c>
      <c r="DC1655" t="s">
        <v>115</v>
      </c>
      <c r="DD1655" t="s">
        <v>3865</v>
      </c>
      <c r="DE1655" t="s">
        <v>3866</v>
      </c>
      <c r="DF1655" t="s">
        <v>3008</v>
      </c>
      <c r="DG1655" t="s">
        <v>3861</v>
      </c>
      <c r="DH1655" t="s">
        <v>3867</v>
      </c>
    </row>
    <row r="1656" spans="1:112" ht="14.45" customHeight="1" x14ac:dyDescent="0.25">
      <c r="A1656" t="s">
        <v>12020</v>
      </c>
      <c r="B1656" t="s">
        <v>248</v>
      </c>
      <c r="C1656" s="1">
        <v>45697</v>
      </c>
      <c r="D1656" s="1">
        <v>45758</v>
      </c>
      <c r="E1656" t="s">
        <v>114</v>
      </c>
      <c r="G1656" t="s">
        <v>115</v>
      </c>
      <c r="H1656" t="s">
        <v>115</v>
      </c>
      <c r="I1656" t="s">
        <v>115</v>
      </c>
      <c r="J1656" t="s">
        <v>12021</v>
      </c>
      <c r="K1656" t="s">
        <v>12022</v>
      </c>
      <c r="L1656" t="s">
        <v>12023</v>
      </c>
      <c r="M1656" t="s">
        <v>12024</v>
      </c>
      <c r="N1656" t="s">
        <v>119</v>
      </c>
      <c r="O1656" t="s">
        <v>120</v>
      </c>
      <c r="P1656" s="3">
        <v>96950</v>
      </c>
      <c r="Q1656" t="s">
        <v>121</v>
      </c>
      <c r="R1656" t="s">
        <v>139</v>
      </c>
      <c r="S1656" s="10">
        <v>16702856451</v>
      </c>
      <c r="U1656" t="s">
        <v>12025</v>
      </c>
      <c r="V1656">
        <v>814110</v>
      </c>
      <c r="W1656" t="s">
        <v>123</v>
      </c>
      <c r="Y1656" t="s">
        <v>373</v>
      </c>
      <c r="Z1656" t="s">
        <v>12026</v>
      </c>
      <c r="AB1656" t="s">
        <v>12027</v>
      </c>
      <c r="AC1656" t="s">
        <v>10440</v>
      </c>
      <c r="AD1656" t="s">
        <v>12024</v>
      </c>
      <c r="AE1656" t="s">
        <v>119</v>
      </c>
      <c r="AF1656" t="s">
        <v>120</v>
      </c>
      <c r="AG1656" s="3">
        <v>96950</v>
      </c>
      <c r="AH1656" t="s">
        <v>121</v>
      </c>
      <c r="AJ1656" s="10">
        <v>16702856451</v>
      </c>
      <c r="AL1656" t="s">
        <v>12028</v>
      </c>
      <c r="BD1656" t="str">
        <f>"39-9011.01"</f>
        <v>39-9011.01</v>
      </c>
      <c r="BE1656" t="s">
        <v>12029</v>
      </c>
      <c r="BF1656" t="s">
        <v>12030</v>
      </c>
      <c r="BG1656" t="s">
        <v>6306</v>
      </c>
      <c r="BH1656">
        <v>2</v>
      </c>
      <c r="BI1656">
        <v>2</v>
      </c>
      <c r="BJ1656" s="1">
        <v>45748</v>
      </c>
      <c r="BK1656" s="1">
        <v>46112</v>
      </c>
      <c r="BL1656" s="1">
        <v>45758</v>
      </c>
      <c r="BM1656" s="1">
        <v>46112</v>
      </c>
      <c r="BN1656">
        <v>35</v>
      </c>
      <c r="BO1656">
        <v>0</v>
      </c>
      <c r="BP1656">
        <v>6</v>
      </c>
      <c r="BQ1656">
        <v>6</v>
      </c>
      <c r="BR1656">
        <v>6</v>
      </c>
      <c r="BS1656">
        <v>6</v>
      </c>
      <c r="BT1656">
        <v>6</v>
      </c>
      <c r="BU1656">
        <v>5</v>
      </c>
      <c r="BV1656" t="str">
        <f>"11:30 AM"</f>
        <v>11:30 AM</v>
      </c>
      <c r="BW1656" t="str">
        <f>"11:30 PM"</f>
        <v>11:30 PM</v>
      </c>
      <c r="BX1656" t="s">
        <v>133</v>
      </c>
      <c r="BY1656">
        <v>0</v>
      </c>
      <c r="BZ1656">
        <v>12</v>
      </c>
      <c r="CA1656" t="s">
        <v>115</v>
      </c>
      <c r="CC1656" t="s">
        <v>12031</v>
      </c>
      <c r="CD1656" t="s">
        <v>10440</v>
      </c>
      <c r="CE1656" t="s">
        <v>139</v>
      </c>
      <c r="CF1656" t="s">
        <v>119</v>
      </c>
      <c r="CG1656" t="s">
        <v>120</v>
      </c>
      <c r="CH1656" s="3">
        <v>96950</v>
      </c>
      <c r="CI1656" s="4">
        <v>7.81</v>
      </c>
      <c r="CJ1656" s="4">
        <v>7.95</v>
      </c>
      <c r="CK1656" s="4">
        <v>11.72</v>
      </c>
      <c r="CL1656" s="4">
        <v>11.93</v>
      </c>
      <c r="CM1656" t="s">
        <v>136</v>
      </c>
      <c r="CN1656" t="s">
        <v>240</v>
      </c>
      <c r="CO1656" t="s">
        <v>137</v>
      </c>
      <c r="CQ1656" t="s">
        <v>115</v>
      </c>
      <c r="CR1656" t="s">
        <v>138</v>
      </c>
      <c r="CS1656" t="s">
        <v>139</v>
      </c>
      <c r="CT1656" t="s">
        <v>138</v>
      </c>
      <c r="CU1656" t="s">
        <v>139</v>
      </c>
      <c r="CV1656" t="s">
        <v>138</v>
      </c>
      <c r="CW1656" t="s">
        <v>139</v>
      </c>
      <c r="CX1656" t="s">
        <v>416</v>
      </c>
      <c r="CY1656" s="10">
        <v>16702856451</v>
      </c>
      <c r="CZ1656" t="s">
        <v>12028</v>
      </c>
      <c r="DA1656" t="s">
        <v>417</v>
      </c>
      <c r="DB1656" t="s">
        <v>138</v>
      </c>
      <c r="DC1656" t="s">
        <v>115</v>
      </c>
      <c r="DD1656" t="s">
        <v>418</v>
      </c>
      <c r="DE1656" t="s">
        <v>419</v>
      </c>
      <c r="DF1656" t="s">
        <v>420</v>
      </c>
      <c r="DG1656" t="s">
        <v>421</v>
      </c>
      <c r="DH1656" t="s">
        <v>422</v>
      </c>
    </row>
    <row r="1657" spans="1:112" ht="14.45" customHeight="1" x14ac:dyDescent="0.25">
      <c r="A1657" t="s">
        <v>12260</v>
      </c>
      <c r="B1657" t="s">
        <v>113</v>
      </c>
      <c r="C1657" s="1">
        <v>45755</v>
      </c>
      <c r="D1657" s="1">
        <v>45758</v>
      </c>
      <c r="E1657" t="s">
        <v>210</v>
      </c>
      <c r="F1657" s="1">
        <v>45929</v>
      </c>
      <c r="G1657" t="s">
        <v>115</v>
      </c>
      <c r="H1657" t="s">
        <v>115</v>
      </c>
      <c r="I1657" t="s">
        <v>115</v>
      </c>
      <c r="J1657" t="s">
        <v>6155</v>
      </c>
      <c r="K1657" t="s">
        <v>6156</v>
      </c>
      <c r="L1657" t="s">
        <v>6157</v>
      </c>
      <c r="M1657" t="s">
        <v>1058</v>
      </c>
      <c r="N1657" t="s">
        <v>128</v>
      </c>
      <c r="O1657" t="s">
        <v>120</v>
      </c>
      <c r="P1657" s="3">
        <v>96950</v>
      </c>
      <c r="Q1657" t="s">
        <v>121</v>
      </c>
      <c r="R1657" t="s">
        <v>1287</v>
      </c>
      <c r="S1657" s="10">
        <v>16702351024</v>
      </c>
      <c r="U1657" t="s">
        <v>6158</v>
      </c>
      <c r="V1657">
        <v>236116</v>
      </c>
      <c r="W1657" t="s">
        <v>123</v>
      </c>
      <c r="Y1657" t="s">
        <v>6159</v>
      </c>
      <c r="Z1657" t="s">
        <v>6160</v>
      </c>
      <c r="AA1657" t="s">
        <v>6161</v>
      </c>
      <c r="AB1657" t="s">
        <v>997</v>
      </c>
      <c r="AC1657" t="s">
        <v>6157</v>
      </c>
      <c r="AD1657" t="s">
        <v>1058</v>
      </c>
      <c r="AE1657" t="s">
        <v>128</v>
      </c>
      <c r="AF1657" t="s">
        <v>120</v>
      </c>
      <c r="AG1657" s="3">
        <v>96950</v>
      </c>
      <c r="AH1657" t="s">
        <v>121</v>
      </c>
      <c r="AI1657" t="s">
        <v>1287</v>
      </c>
      <c r="AJ1657" s="10">
        <v>16702351024</v>
      </c>
      <c r="AL1657" t="s">
        <v>6162</v>
      </c>
      <c r="BD1657" t="str">
        <f>"49-9071.00"</f>
        <v>49-9071.00</v>
      </c>
      <c r="BE1657" t="s">
        <v>169</v>
      </c>
      <c r="BF1657" t="s">
        <v>6163</v>
      </c>
      <c r="BG1657" t="s">
        <v>2872</v>
      </c>
      <c r="BH1657">
        <v>30</v>
      </c>
      <c r="BJ1657" s="1">
        <v>45931</v>
      </c>
      <c r="BK1657" s="1">
        <v>46295</v>
      </c>
      <c r="BN1657">
        <v>35</v>
      </c>
      <c r="BO1657">
        <v>0</v>
      </c>
      <c r="BP1657">
        <v>7</v>
      </c>
      <c r="BQ1657">
        <v>7</v>
      </c>
      <c r="BR1657">
        <v>7</v>
      </c>
      <c r="BS1657">
        <v>7</v>
      </c>
      <c r="BT1657">
        <v>7</v>
      </c>
      <c r="BU1657">
        <v>0</v>
      </c>
      <c r="BV1657" t="str">
        <f>"8:00 AM"</f>
        <v>8:00 AM</v>
      </c>
      <c r="BW1657" t="str">
        <f>"4:00 PM"</f>
        <v>4:00 PM</v>
      </c>
      <c r="BX1657" t="s">
        <v>240</v>
      </c>
      <c r="BY1657">
        <v>0</v>
      </c>
      <c r="BZ1657">
        <v>12</v>
      </c>
      <c r="CA1657" t="s">
        <v>115</v>
      </c>
      <c r="CC1657" t="s">
        <v>12261</v>
      </c>
      <c r="CD1657" t="s">
        <v>6165</v>
      </c>
      <c r="CE1657" t="s">
        <v>6166</v>
      </c>
      <c r="CF1657" t="s">
        <v>128</v>
      </c>
      <c r="CG1657" t="s">
        <v>120</v>
      </c>
      <c r="CH1657" s="3">
        <v>96950</v>
      </c>
      <c r="CI1657" s="4">
        <v>9.75</v>
      </c>
      <c r="CJ1657" s="4">
        <v>10</v>
      </c>
      <c r="CK1657" s="4">
        <v>14.62</v>
      </c>
      <c r="CL1657" s="4">
        <v>15</v>
      </c>
      <c r="CM1657" t="s">
        <v>136</v>
      </c>
      <c r="CN1657" t="s">
        <v>139</v>
      </c>
      <c r="CO1657" t="s">
        <v>137</v>
      </c>
      <c r="CQ1657" t="s">
        <v>115</v>
      </c>
      <c r="CR1657" t="s">
        <v>138</v>
      </c>
      <c r="CS1657" t="s">
        <v>138</v>
      </c>
      <c r="CT1657" t="s">
        <v>138</v>
      </c>
      <c r="CU1657" t="s">
        <v>139</v>
      </c>
      <c r="CV1657" t="s">
        <v>138</v>
      </c>
      <c r="CW1657" t="s">
        <v>139</v>
      </c>
      <c r="CX1657" t="s">
        <v>1316</v>
      </c>
      <c r="CY1657" s="10">
        <v>16702351024</v>
      </c>
      <c r="CZ1657" t="s">
        <v>6162</v>
      </c>
      <c r="DA1657" t="s">
        <v>139</v>
      </c>
      <c r="DB1657" t="s">
        <v>138</v>
      </c>
      <c r="DC1657" t="s">
        <v>115</v>
      </c>
    </row>
    <row r="1658" spans="1:112" ht="14.45" customHeight="1" x14ac:dyDescent="0.25">
      <c r="A1658" t="s">
        <v>12571</v>
      </c>
      <c r="B1658" t="s">
        <v>158</v>
      </c>
      <c r="C1658" s="1">
        <v>45677</v>
      </c>
      <c r="D1658" s="1">
        <v>45758</v>
      </c>
      <c r="E1658" t="s">
        <v>114</v>
      </c>
      <c r="G1658" t="s">
        <v>115</v>
      </c>
      <c r="H1658" t="s">
        <v>115</v>
      </c>
      <c r="I1658" t="s">
        <v>115</v>
      </c>
      <c r="J1658" t="s">
        <v>1904</v>
      </c>
      <c r="K1658" t="s">
        <v>1905</v>
      </c>
      <c r="L1658" t="s">
        <v>1906</v>
      </c>
      <c r="N1658" t="s">
        <v>119</v>
      </c>
      <c r="O1658" t="s">
        <v>120</v>
      </c>
      <c r="P1658" s="3">
        <v>96950</v>
      </c>
      <c r="Q1658" t="s">
        <v>121</v>
      </c>
      <c r="S1658" s="10">
        <v>16702855943</v>
      </c>
      <c r="U1658" t="s">
        <v>1907</v>
      </c>
      <c r="V1658">
        <v>722511</v>
      </c>
      <c r="W1658" t="s">
        <v>123</v>
      </c>
      <c r="Y1658" t="s">
        <v>1908</v>
      </c>
      <c r="Z1658" t="s">
        <v>1909</v>
      </c>
      <c r="AA1658" t="s">
        <v>1910</v>
      </c>
      <c r="AB1658" t="s">
        <v>183</v>
      </c>
      <c r="AC1658" t="s">
        <v>1906</v>
      </c>
      <c r="AE1658" t="s">
        <v>119</v>
      </c>
      <c r="AF1658" t="s">
        <v>120</v>
      </c>
      <c r="AG1658" s="3">
        <v>96950</v>
      </c>
      <c r="AH1658" t="s">
        <v>121</v>
      </c>
      <c r="AJ1658" s="10">
        <v>16702855943</v>
      </c>
      <c r="AL1658" t="s">
        <v>1915</v>
      </c>
      <c r="BD1658" t="str">
        <f>"35-2014.00"</f>
        <v>35-2014.00</v>
      </c>
      <c r="BE1658" t="s">
        <v>221</v>
      </c>
      <c r="BF1658" t="s">
        <v>1912</v>
      </c>
      <c r="BG1658" t="s">
        <v>373</v>
      </c>
      <c r="BH1658">
        <v>3</v>
      </c>
      <c r="BJ1658" s="1">
        <v>45778</v>
      </c>
      <c r="BK1658" s="1">
        <v>46142</v>
      </c>
      <c r="BN1658">
        <v>35</v>
      </c>
      <c r="BO1658">
        <v>0</v>
      </c>
      <c r="BP1658">
        <v>7</v>
      </c>
      <c r="BQ1658">
        <v>7</v>
      </c>
      <c r="BR1658">
        <v>7</v>
      </c>
      <c r="BS1658">
        <v>7</v>
      </c>
      <c r="BT1658">
        <v>7</v>
      </c>
      <c r="BU1658">
        <v>0</v>
      </c>
      <c r="BV1658" t="str">
        <f>"8:00 AM"</f>
        <v>8:00 AM</v>
      </c>
      <c r="BW1658" t="str">
        <f>"4:00 PM"</f>
        <v>4:00 PM</v>
      </c>
      <c r="BX1658" t="s">
        <v>240</v>
      </c>
      <c r="BY1658">
        <v>0</v>
      </c>
      <c r="BZ1658">
        <v>12</v>
      </c>
      <c r="CA1658" t="s">
        <v>115</v>
      </c>
      <c r="CC1658" s="2" t="s">
        <v>12572</v>
      </c>
      <c r="CD1658" t="s">
        <v>12573</v>
      </c>
      <c r="CE1658" t="s">
        <v>1913</v>
      </c>
      <c r="CF1658" t="s">
        <v>119</v>
      </c>
      <c r="CG1658" t="s">
        <v>120</v>
      </c>
      <c r="CH1658" s="3">
        <v>96950</v>
      </c>
      <c r="CI1658" s="4">
        <v>8.83</v>
      </c>
      <c r="CJ1658" s="4">
        <v>8.83</v>
      </c>
      <c r="CK1658" s="4">
        <v>13.24</v>
      </c>
      <c r="CL1658" s="4">
        <v>13.24</v>
      </c>
      <c r="CM1658" t="s">
        <v>136</v>
      </c>
      <c r="CO1658" t="s">
        <v>137</v>
      </c>
      <c r="CQ1658" t="s">
        <v>115</v>
      </c>
      <c r="CR1658" t="s">
        <v>138</v>
      </c>
      <c r="CS1658" t="s">
        <v>139</v>
      </c>
      <c r="CT1658" t="s">
        <v>138</v>
      </c>
      <c r="CU1658" t="s">
        <v>139</v>
      </c>
      <c r="CV1658" t="s">
        <v>138</v>
      </c>
      <c r="CW1658" t="s">
        <v>139</v>
      </c>
      <c r="CX1658" t="s">
        <v>1914</v>
      </c>
      <c r="CY1658" s="10">
        <v>16702855943</v>
      </c>
      <c r="CZ1658" t="s">
        <v>1915</v>
      </c>
      <c r="DA1658" t="s">
        <v>417</v>
      </c>
      <c r="DB1658" t="s">
        <v>138</v>
      </c>
      <c r="DC1658" t="s">
        <v>115</v>
      </c>
    </row>
    <row r="1659" spans="1:112" ht="14.45" customHeight="1" x14ac:dyDescent="0.25">
      <c r="A1659" t="s">
        <v>13019</v>
      </c>
      <c r="B1659" t="s">
        <v>248</v>
      </c>
      <c r="C1659" s="1">
        <v>45706</v>
      </c>
      <c r="D1659" s="1">
        <v>45758</v>
      </c>
      <c r="E1659" t="s">
        <v>210</v>
      </c>
      <c r="F1659" s="1">
        <v>45760</v>
      </c>
      <c r="G1659" t="s">
        <v>115</v>
      </c>
      <c r="H1659" t="s">
        <v>115</v>
      </c>
      <c r="I1659" t="s">
        <v>115</v>
      </c>
      <c r="J1659" t="s">
        <v>3291</v>
      </c>
      <c r="K1659" t="s">
        <v>3292</v>
      </c>
      <c r="L1659" t="s">
        <v>2029</v>
      </c>
      <c r="M1659" t="s">
        <v>1448</v>
      </c>
      <c r="N1659" t="s">
        <v>128</v>
      </c>
      <c r="O1659" t="s">
        <v>120</v>
      </c>
      <c r="P1659" s="3">
        <v>96950</v>
      </c>
      <c r="Q1659" t="s">
        <v>121</v>
      </c>
      <c r="R1659" t="s">
        <v>439</v>
      </c>
      <c r="S1659" s="10">
        <v>16702330800</v>
      </c>
      <c r="U1659" t="s">
        <v>3293</v>
      </c>
      <c r="V1659">
        <v>624410</v>
      </c>
      <c r="W1659" t="s">
        <v>123</v>
      </c>
      <c r="Y1659" t="s">
        <v>2031</v>
      </c>
      <c r="Z1659" t="s">
        <v>2032</v>
      </c>
      <c r="AA1659" t="s">
        <v>2033</v>
      </c>
      <c r="AB1659" t="s">
        <v>3294</v>
      </c>
      <c r="AC1659" t="s">
        <v>2029</v>
      </c>
      <c r="AD1659" t="s">
        <v>1448</v>
      </c>
      <c r="AE1659" t="s">
        <v>128</v>
      </c>
      <c r="AF1659" t="s">
        <v>120</v>
      </c>
      <c r="AG1659" s="3">
        <v>96950</v>
      </c>
      <c r="AH1659" t="s">
        <v>121</v>
      </c>
      <c r="AI1659" t="s">
        <v>439</v>
      </c>
      <c r="AJ1659" s="10">
        <v>16702330800</v>
      </c>
      <c r="AL1659" t="s">
        <v>3295</v>
      </c>
      <c r="BD1659" t="str">
        <f>"39-9011.00"</f>
        <v>39-9011.00</v>
      </c>
      <c r="BE1659" t="s">
        <v>538</v>
      </c>
      <c r="BF1659" t="s">
        <v>3296</v>
      </c>
      <c r="BG1659" t="s">
        <v>3297</v>
      </c>
      <c r="BH1659">
        <v>2</v>
      </c>
      <c r="BI1659">
        <v>2</v>
      </c>
      <c r="BJ1659" s="1">
        <v>45762</v>
      </c>
      <c r="BK1659" s="1">
        <v>46126</v>
      </c>
      <c r="BL1659" s="1">
        <v>45762</v>
      </c>
      <c r="BM1659" s="1">
        <v>46126</v>
      </c>
      <c r="BN1659">
        <v>35</v>
      </c>
      <c r="BO1659">
        <v>0</v>
      </c>
      <c r="BP1659">
        <v>7</v>
      </c>
      <c r="BQ1659">
        <v>7</v>
      </c>
      <c r="BR1659">
        <v>7</v>
      </c>
      <c r="BS1659">
        <v>7</v>
      </c>
      <c r="BT1659">
        <v>7</v>
      </c>
      <c r="BU1659">
        <v>0</v>
      </c>
      <c r="BV1659" t="str">
        <f>"8:00 AM"</f>
        <v>8:00 AM</v>
      </c>
      <c r="BW1659" t="str">
        <f>"4:00 PM"</f>
        <v>4:00 PM</v>
      </c>
      <c r="BX1659" t="s">
        <v>133</v>
      </c>
      <c r="BY1659">
        <v>0</v>
      </c>
      <c r="BZ1659">
        <v>12</v>
      </c>
      <c r="CA1659" t="s">
        <v>115</v>
      </c>
      <c r="CC1659" s="2" t="s">
        <v>3298</v>
      </c>
      <c r="CD1659" t="s">
        <v>2029</v>
      </c>
      <c r="CE1659" t="s">
        <v>1448</v>
      </c>
      <c r="CF1659" t="s">
        <v>128</v>
      </c>
      <c r="CG1659" t="s">
        <v>120</v>
      </c>
      <c r="CH1659" s="3">
        <v>96950</v>
      </c>
      <c r="CI1659" s="4">
        <v>7.81</v>
      </c>
      <c r="CJ1659" s="4">
        <v>7.81</v>
      </c>
      <c r="CK1659" s="4">
        <v>11.72</v>
      </c>
      <c r="CL1659" s="4">
        <v>11.72</v>
      </c>
      <c r="CM1659" t="s">
        <v>136</v>
      </c>
      <c r="CN1659" t="s">
        <v>224</v>
      </c>
      <c r="CO1659" t="s">
        <v>137</v>
      </c>
      <c r="CQ1659" t="s">
        <v>115</v>
      </c>
      <c r="CR1659" t="s">
        <v>138</v>
      </c>
      <c r="CS1659" t="s">
        <v>139</v>
      </c>
      <c r="CT1659" t="s">
        <v>138</v>
      </c>
      <c r="CU1659" t="s">
        <v>139</v>
      </c>
      <c r="CV1659" t="s">
        <v>138</v>
      </c>
      <c r="CW1659" t="s">
        <v>139</v>
      </c>
      <c r="CX1659" t="s">
        <v>139</v>
      </c>
      <c r="CY1659" s="10">
        <v>16702330800</v>
      </c>
      <c r="CZ1659" t="s">
        <v>3295</v>
      </c>
      <c r="DA1659" t="s">
        <v>139</v>
      </c>
      <c r="DB1659" t="s">
        <v>138</v>
      </c>
      <c r="DC1659" t="s">
        <v>115</v>
      </c>
    </row>
    <row r="1660" spans="1:112" ht="14.45" customHeight="1" x14ac:dyDescent="0.25">
      <c r="A1660" t="s">
        <v>10522</v>
      </c>
      <c r="B1660" t="s">
        <v>113</v>
      </c>
      <c r="C1660" s="1">
        <v>45728</v>
      </c>
      <c r="D1660" s="1">
        <v>45760</v>
      </c>
      <c r="E1660" t="s">
        <v>210</v>
      </c>
      <c r="F1660" s="1">
        <v>45837</v>
      </c>
      <c r="G1660" t="s">
        <v>115</v>
      </c>
      <c r="H1660" t="s">
        <v>115</v>
      </c>
      <c r="I1660" t="s">
        <v>115</v>
      </c>
      <c r="J1660" t="s">
        <v>2012</v>
      </c>
      <c r="K1660" t="s">
        <v>6138</v>
      </c>
      <c r="L1660" t="s">
        <v>6139</v>
      </c>
      <c r="N1660" t="s">
        <v>128</v>
      </c>
      <c r="O1660" t="s">
        <v>120</v>
      </c>
      <c r="P1660" s="3">
        <v>96950</v>
      </c>
      <c r="Q1660" t="s">
        <v>121</v>
      </c>
      <c r="S1660" s="10">
        <v>16702881463</v>
      </c>
      <c r="U1660" t="s">
        <v>2015</v>
      </c>
      <c r="V1660">
        <v>722513</v>
      </c>
      <c r="W1660" t="s">
        <v>123</v>
      </c>
      <c r="Y1660" t="s">
        <v>383</v>
      </c>
      <c r="Z1660" t="s">
        <v>2016</v>
      </c>
      <c r="AA1660" t="s">
        <v>2017</v>
      </c>
      <c r="AB1660" t="s">
        <v>235</v>
      </c>
      <c r="AC1660" t="s">
        <v>6139</v>
      </c>
      <c r="AE1660" t="s">
        <v>119</v>
      </c>
      <c r="AF1660" t="s">
        <v>120</v>
      </c>
      <c r="AG1660" s="3">
        <v>96950</v>
      </c>
      <c r="AH1660" t="s">
        <v>121</v>
      </c>
      <c r="AJ1660" s="10">
        <v>16702881463</v>
      </c>
      <c r="AL1660" t="s">
        <v>2018</v>
      </c>
      <c r="BD1660" t="str">
        <f>"35-2021.00"</f>
        <v>35-2021.00</v>
      </c>
      <c r="BE1660" t="s">
        <v>282</v>
      </c>
      <c r="BF1660" t="s">
        <v>6140</v>
      </c>
      <c r="BG1660" t="s">
        <v>6141</v>
      </c>
      <c r="BH1660">
        <v>10</v>
      </c>
      <c r="BJ1660" s="1">
        <v>45839</v>
      </c>
      <c r="BK1660" s="1">
        <v>46203</v>
      </c>
      <c r="BN1660">
        <v>35</v>
      </c>
      <c r="BO1660">
        <v>0</v>
      </c>
      <c r="BP1660">
        <v>7</v>
      </c>
      <c r="BQ1660">
        <v>7</v>
      </c>
      <c r="BR1660">
        <v>7</v>
      </c>
      <c r="BS1660">
        <v>7</v>
      </c>
      <c r="BT1660">
        <v>7</v>
      </c>
      <c r="BU1660">
        <v>0</v>
      </c>
      <c r="BV1660" t="str">
        <f>"8:30 AM"</f>
        <v>8:30 AM</v>
      </c>
      <c r="BW1660" t="str">
        <f>"4:30 PM"</f>
        <v>4:30 PM</v>
      </c>
      <c r="BX1660" t="s">
        <v>240</v>
      </c>
      <c r="BY1660">
        <v>0</v>
      </c>
      <c r="BZ1660">
        <v>3</v>
      </c>
      <c r="CA1660" t="s">
        <v>115</v>
      </c>
      <c r="CC1660" t="s">
        <v>6142</v>
      </c>
      <c r="CD1660" t="s">
        <v>6139</v>
      </c>
      <c r="CF1660" t="s">
        <v>119</v>
      </c>
      <c r="CG1660" t="s">
        <v>120</v>
      </c>
      <c r="CH1660" s="3">
        <v>96950</v>
      </c>
      <c r="CI1660" s="4">
        <v>8.0399999999999991</v>
      </c>
      <c r="CJ1660" s="4">
        <v>8.0399999999999991</v>
      </c>
      <c r="CK1660" s="4">
        <v>12.06</v>
      </c>
      <c r="CL1660" s="4">
        <v>12.06</v>
      </c>
      <c r="CM1660" t="s">
        <v>136</v>
      </c>
      <c r="CN1660" t="s">
        <v>224</v>
      </c>
      <c r="CO1660" t="s">
        <v>137</v>
      </c>
      <c r="CQ1660" t="s">
        <v>115</v>
      </c>
      <c r="CR1660" t="s">
        <v>138</v>
      </c>
      <c r="CS1660" t="s">
        <v>139</v>
      </c>
      <c r="CT1660" t="s">
        <v>138</v>
      </c>
      <c r="CU1660" t="s">
        <v>139</v>
      </c>
      <c r="CV1660" t="s">
        <v>138</v>
      </c>
      <c r="CW1660" t="s">
        <v>139</v>
      </c>
      <c r="CX1660" t="s">
        <v>6143</v>
      </c>
      <c r="CY1660" s="10">
        <v>16702881463</v>
      </c>
      <c r="CZ1660" t="s">
        <v>2022</v>
      </c>
      <c r="DA1660" t="s">
        <v>417</v>
      </c>
      <c r="DB1660" t="s">
        <v>138</v>
      </c>
      <c r="DC1660" t="s">
        <v>115</v>
      </c>
    </row>
    <row r="1661" spans="1:112" ht="14.45" customHeight="1" x14ac:dyDescent="0.25">
      <c r="A1661" t="s">
        <v>227</v>
      </c>
      <c r="B1661" t="s">
        <v>113</v>
      </c>
      <c r="C1661" s="1">
        <v>45761</v>
      </c>
      <c r="D1661" s="1">
        <v>45761</v>
      </c>
      <c r="E1661" t="s">
        <v>210</v>
      </c>
      <c r="F1661" s="1">
        <v>45929</v>
      </c>
      <c r="G1661" t="s">
        <v>115</v>
      </c>
      <c r="H1661" t="s">
        <v>115</v>
      </c>
      <c r="I1661" t="s">
        <v>115</v>
      </c>
      <c r="J1661" t="s">
        <v>228</v>
      </c>
      <c r="K1661" t="s">
        <v>229</v>
      </c>
      <c r="L1661" t="s">
        <v>230</v>
      </c>
      <c r="N1661" t="s">
        <v>119</v>
      </c>
      <c r="O1661" t="s">
        <v>120</v>
      </c>
      <c r="P1661" s="3">
        <v>96950</v>
      </c>
      <c r="Q1661" t="s">
        <v>121</v>
      </c>
      <c r="S1661" s="10">
        <v>16702352333</v>
      </c>
      <c r="U1661" t="s">
        <v>231</v>
      </c>
      <c r="V1661">
        <v>722410</v>
      </c>
      <c r="W1661" t="s">
        <v>123</v>
      </c>
      <c r="Y1661" t="s">
        <v>232</v>
      </c>
      <c r="Z1661" t="s">
        <v>233</v>
      </c>
      <c r="AA1661" t="s">
        <v>234</v>
      </c>
      <c r="AB1661" t="s">
        <v>235</v>
      </c>
      <c r="AC1661" t="s">
        <v>230</v>
      </c>
      <c r="AE1661" t="s">
        <v>119</v>
      </c>
      <c r="AF1661" t="s">
        <v>120</v>
      </c>
      <c r="AG1661" s="3">
        <v>96950</v>
      </c>
      <c r="AH1661" t="s">
        <v>121</v>
      </c>
      <c r="AJ1661" s="10">
        <v>16702854040</v>
      </c>
      <c r="AL1661" t="s">
        <v>236</v>
      </c>
      <c r="BD1661" t="str">
        <f>"27-2042.00"</f>
        <v>27-2042.00</v>
      </c>
      <c r="BE1661" t="s">
        <v>237</v>
      </c>
      <c r="BF1661" t="s">
        <v>238</v>
      </c>
      <c r="BG1661" t="s">
        <v>239</v>
      </c>
      <c r="BH1661">
        <v>2</v>
      </c>
      <c r="BJ1661" s="1">
        <v>45931</v>
      </c>
      <c r="BK1661" s="1">
        <v>45930</v>
      </c>
      <c r="BN1661">
        <v>35</v>
      </c>
      <c r="BO1661">
        <v>3</v>
      </c>
      <c r="BP1661">
        <v>0</v>
      </c>
      <c r="BQ1661">
        <v>4</v>
      </c>
      <c r="BR1661">
        <v>7</v>
      </c>
      <c r="BS1661">
        <v>7</v>
      </c>
      <c r="BT1661">
        <v>7</v>
      </c>
      <c r="BU1661">
        <v>7</v>
      </c>
      <c r="BV1661" t="str">
        <f>"5:00 PM"</f>
        <v>5:00 PM</v>
      </c>
      <c r="BW1661" t="str">
        <f>"1:00 AM"</f>
        <v>1:00 AM</v>
      </c>
      <c r="BX1661" t="s">
        <v>240</v>
      </c>
      <c r="BY1661">
        <v>0</v>
      </c>
      <c r="BZ1661">
        <v>12</v>
      </c>
      <c r="CA1661" t="s">
        <v>115</v>
      </c>
      <c r="CC1661" s="2" t="s">
        <v>241</v>
      </c>
      <c r="CD1661" t="s">
        <v>242</v>
      </c>
      <c r="CF1661" t="s">
        <v>119</v>
      </c>
      <c r="CG1661" t="s">
        <v>120</v>
      </c>
      <c r="CH1661" s="3">
        <v>96950</v>
      </c>
      <c r="CI1661" s="4">
        <v>33.06</v>
      </c>
      <c r="CJ1661" s="4">
        <v>33.06</v>
      </c>
      <c r="CK1661" s="4">
        <v>49.6</v>
      </c>
      <c r="CL1661" s="4">
        <v>49.6</v>
      </c>
      <c r="CM1661" t="s">
        <v>136</v>
      </c>
      <c r="CN1661" t="s">
        <v>243</v>
      </c>
      <c r="CO1661" t="s">
        <v>137</v>
      </c>
      <c r="CQ1661" t="s">
        <v>115</v>
      </c>
      <c r="CR1661" t="s">
        <v>138</v>
      </c>
      <c r="CS1661" t="s">
        <v>139</v>
      </c>
      <c r="CT1661" t="s">
        <v>138</v>
      </c>
      <c r="CU1661" t="s">
        <v>139</v>
      </c>
      <c r="CV1661" t="s">
        <v>138</v>
      </c>
      <c r="CW1661" t="s">
        <v>139</v>
      </c>
      <c r="CX1661" t="s">
        <v>244</v>
      </c>
      <c r="CY1661" s="10">
        <v>16702877474</v>
      </c>
      <c r="CZ1661" t="s">
        <v>245</v>
      </c>
      <c r="DA1661" t="s">
        <v>246</v>
      </c>
      <c r="DB1661" t="s">
        <v>138</v>
      </c>
      <c r="DC1661" t="s">
        <v>115</v>
      </c>
    </row>
    <row r="1662" spans="1:112" ht="14.45" customHeight="1" x14ac:dyDescent="0.25">
      <c r="A1662" t="s">
        <v>3290</v>
      </c>
      <c r="B1662" t="s">
        <v>248</v>
      </c>
      <c r="C1662" s="1">
        <v>45699</v>
      </c>
      <c r="D1662" s="1">
        <v>45761</v>
      </c>
      <c r="E1662" t="s">
        <v>210</v>
      </c>
      <c r="F1662" s="1">
        <v>45853</v>
      </c>
      <c r="G1662" t="s">
        <v>115</v>
      </c>
      <c r="H1662" t="s">
        <v>115</v>
      </c>
      <c r="I1662" t="s">
        <v>115</v>
      </c>
      <c r="J1662" t="s">
        <v>3291</v>
      </c>
      <c r="K1662" t="s">
        <v>3292</v>
      </c>
      <c r="L1662" t="s">
        <v>2029</v>
      </c>
      <c r="M1662" t="s">
        <v>1448</v>
      </c>
      <c r="N1662" t="s">
        <v>128</v>
      </c>
      <c r="O1662" t="s">
        <v>120</v>
      </c>
      <c r="P1662" s="3">
        <v>96950</v>
      </c>
      <c r="Q1662" t="s">
        <v>121</v>
      </c>
      <c r="S1662" s="10">
        <v>16702330800</v>
      </c>
      <c r="U1662" t="s">
        <v>3293</v>
      </c>
      <c r="V1662">
        <v>624410</v>
      </c>
      <c r="W1662" t="s">
        <v>123</v>
      </c>
      <c r="Y1662" t="s">
        <v>2031</v>
      </c>
      <c r="Z1662" t="s">
        <v>2032</v>
      </c>
      <c r="AA1662" t="s">
        <v>2033</v>
      </c>
      <c r="AB1662" t="s">
        <v>3294</v>
      </c>
      <c r="AC1662" t="s">
        <v>2029</v>
      </c>
      <c r="AD1662" t="s">
        <v>1448</v>
      </c>
      <c r="AE1662" t="s">
        <v>128</v>
      </c>
      <c r="AF1662" t="s">
        <v>120</v>
      </c>
      <c r="AG1662" s="3">
        <v>96950</v>
      </c>
      <c r="AH1662" t="s">
        <v>121</v>
      </c>
      <c r="AJ1662" s="10">
        <v>16702330800</v>
      </c>
      <c r="AL1662" t="s">
        <v>3295</v>
      </c>
      <c r="BD1662" t="str">
        <f>"39-9011.00"</f>
        <v>39-9011.00</v>
      </c>
      <c r="BE1662" t="s">
        <v>538</v>
      </c>
      <c r="BF1662" t="s">
        <v>3296</v>
      </c>
      <c r="BG1662" t="s">
        <v>3297</v>
      </c>
      <c r="BH1662">
        <v>2</v>
      </c>
      <c r="BI1662">
        <v>2</v>
      </c>
      <c r="BJ1662" s="1">
        <v>45855</v>
      </c>
      <c r="BK1662" s="1">
        <v>46219</v>
      </c>
      <c r="BL1662" s="1">
        <v>45855</v>
      </c>
      <c r="BM1662" s="1">
        <v>46219</v>
      </c>
      <c r="BN1662">
        <v>35</v>
      </c>
      <c r="BO1662">
        <v>0</v>
      </c>
      <c r="BP1662">
        <v>7</v>
      </c>
      <c r="BQ1662">
        <v>7</v>
      </c>
      <c r="BR1662">
        <v>7</v>
      </c>
      <c r="BS1662">
        <v>7</v>
      </c>
      <c r="BT1662">
        <v>7</v>
      </c>
      <c r="BU1662">
        <v>0</v>
      </c>
      <c r="BV1662" t="str">
        <f>"8:00 AM"</f>
        <v>8:00 AM</v>
      </c>
      <c r="BW1662" t="str">
        <f>"4:00 PM"</f>
        <v>4:00 PM</v>
      </c>
      <c r="BX1662" t="s">
        <v>133</v>
      </c>
      <c r="BY1662">
        <v>0</v>
      </c>
      <c r="BZ1662">
        <v>12</v>
      </c>
      <c r="CA1662" t="s">
        <v>115</v>
      </c>
      <c r="CC1662" s="2" t="s">
        <v>3298</v>
      </c>
      <c r="CD1662" t="s">
        <v>2029</v>
      </c>
      <c r="CE1662" t="s">
        <v>1448</v>
      </c>
      <c r="CF1662" t="s">
        <v>128</v>
      </c>
      <c r="CG1662" t="s">
        <v>120</v>
      </c>
      <c r="CH1662" s="3">
        <v>96950</v>
      </c>
      <c r="CI1662" s="4">
        <v>7.81</v>
      </c>
      <c r="CJ1662" s="4">
        <v>7.81</v>
      </c>
      <c r="CK1662" s="4">
        <v>11.72</v>
      </c>
      <c r="CL1662" s="4">
        <v>11.72</v>
      </c>
      <c r="CM1662" t="s">
        <v>136</v>
      </c>
      <c r="CN1662" t="s">
        <v>224</v>
      </c>
      <c r="CO1662" t="s">
        <v>137</v>
      </c>
      <c r="CQ1662" t="s">
        <v>115</v>
      </c>
      <c r="CR1662" t="s">
        <v>138</v>
      </c>
      <c r="CS1662" t="s">
        <v>139</v>
      </c>
      <c r="CT1662" t="s">
        <v>138</v>
      </c>
      <c r="CU1662" t="s">
        <v>139</v>
      </c>
      <c r="CV1662" t="s">
        <v>138</v>
      </c>
      <c r="CW1662" t="s">
        <v>139</v>
      </c>
      <c r="CX1662" t="s">
        <v>139</v>
      </c>
      <c r="CY1662" s="10">
        <v>16702330800</v>
      </c>
      <c r="CZ1662" t="s">
        <v>3295</v>
      </c>
      <c r="DA1662" t="s">
        <v>139</v>
      </c>
      <c r="DB1662" t="s">
        <v>138</v>
      </c>
      <c r="DC1662" t="s">
        <v>115</v>
      </c>
    </row>
    <row r="1663" spans="1:112" ht="14.45" customHeight="1" x14ac:dyDescent="0.25">
      <c r="A1663" t="s">
        <v>8885</v>
      </c>
      <c r="B1663" t="s">
        <v>248</v>
      </c>
      <c r="C1663" s="1">
        <v>45700</v>
      </c>
      <c r="D1663" s="1">
        <v>45761</v>
      </c>
      <c r="E1663" t="s">
        <v>210</v>
      </c>
      <c r="F1663" s="1">
        <v>45809</v>
      </c>
      <c r="G1663" t="s">
        <v>138</v>
      </c>
      <c r="H1663" t="s">
        <v>115</v>
      </c>
      <c r="I1663" t="s">
        <v>115</v>
      </c>
      <c r="J1663" t="s">
        <v>5206</v>
      </c>
      <c r="L1663" t="s">
        <v>5207</v>
      </c>
      <c r="M1663" t="s">
        <v>5208</v>
      </c>
      <c r="N1663" t="s">
        <v>128</v>
      </c>
      <c r="O1663" t="s">
        <v>120</v>
      </c>
      <c r="P1663" s="3">
        <v>96950</v>
      </c>
      <c r="Q1663" t="s">
        <v>121</v>
      </c>
      <c r="R1663" t="s">
        <v>439</v>
      </c>
      <c r="S1663" s="10">
        <v>16703228300</v>
      </c>
      <c r="U1663" t="s">
        <v>5209</v>
      </c>
      <c r="V1663">
        <v>813990</v>
      </c>
      <c r="W1663" t="s">
        <v>123</v>
      </c>
      <c r="Y1663" t="s">
        <v>5210</v>
      </c>
      <c r="Z1663" t="s">
        <v>4446</v>
      </c>
      <c r="AB1663" t="s">
        <v>516</v>
      </c>
      <c r="AC1663" t="s">
        <v>5207</v>
      </c>
      <c r="AD1663" t="s">
        <v>5208</v>
      </c>
      <c r="AE1663" t="s">
        <v>128</v>
      </c>
      <c r="AF1663" t="s">
        <v>120</v>
      </c>
      <c r="AG1663" s="3">
        <v>96950</v>
      </c>
      <c r="AH1663" t="s">
        <v>121</v>
      </c>
      <c r="AI1663" t="s">
        <v>439</v>
      </c>
      <c r="AJ1663" s="10">
        <v>16703228300</v>
      </c>
      <c r="AL1663" t="s">
        <v>5211</v>
      </c>
      <c r="BD1663" t="str">
        <f>"49-9099.00"</f>
        <v>49-9099.00</v>
      </c>
      <c r="BE1663" t="s">
        <v>1041</v>
      </c>
      <c r="BF1663" t="s">
        <v>5212</v>
      </c>
      <c r="BG1663" t="s">
        <v>5213</v>
      </c>
      <c r="BH1663">
        <v>2</v>
      </c>
      <c r="BI1663">
        <v>2</v>
      </c>
      <c r="BJ1663" s="1">
        <v>45811</v>
      </c>
      <c r="BK1663" s="1">
        <v>46906</v>
      </c>
      <c r="BL1663" s="1">
        <v>45811</v>
      </c>
      <c r="BM1663" s="1">
        <v>46906</v>
      </c>
      <c r="BN1663">
        <v>35</v>
      </c>
      <c r="BO1663">
        <v>0</v>
      </c>
      <c r="BP1663">
        <v>7</v>
      </c>
      <c r="BQ1663">
        <v>7</v>
      </c>
      <c r="BR1663">
        <v>7</v>
      </c>
      <c r="BS1663">
        <v>7</v>
      </c>
      <c r="BT1663">
        <v>7</v>
      </c>
      <c r="BU1663">
        <v>0</v>
      </c>
      <c r="BV1663" t="str">
        <f>"8:00 AM"</f>
        <v>8:00 AM</v>
      </c>
      <c r="BW1663" t="str">
        <f>"5:00 PM"</f>
        <v>5:00 PM</v>
      </c>
      <c r="BX1663" t="s">
        <v>240</v>
      </c>
      <c r="BY1663">
        <v>0</v>
      </c>
      <c r="BZ1663">
        <v>12</v>
      </c>
      <c r="CA1663" t="s">
        <v>115</v>
      </c>
      <c r="CC1663" t="s">
        <v>449</v>
      </c>
      <c r="CD1663" t="s">
        <v>5214</v>
      </c>
      <c r="CE1663" t="s">
        <v>5215</v>
      </c>
      <c r="CF1663" t="s">
        <v>128</v>
      </c>
      <c r="CG1663" t="s">
        <v>120</v>
      </c>
      <c r="CH1663" s="3">
        <v>96950</v>
      </c>
      <c r="CI1663" s="4">
        <v>10.02</v>
      </c>
      <c r="CJ1663" s="4">
        <v>10.87</v>
      </c>
      <c r="CK1663" s="4">
        <v>15.03</v>
      </c>
      <c r="CL1663" s="4">
        <v>16.309999999999999</v>
      </c>
      <c r="CM1663" t="s">
        <v>136</v>
      </c>
      <c r="CN1663" t="s">
        <v>449</v>
      </c>
      <c r="CO1663" t="s">
        <v>137</v>
      </c>
      <c r="CQ1663" t="s">
        <v>115</v>
      </c>
      <c r="CR1663" t="s">
        <v>138</v>
      </c>
      <c r="CS1663" t="s">
        <v>139</v>
      </c>
      <c r="CT1663" t="s">
        <v>138</v>
      </c>
      <c r="CU1663" t="s">
        <v>139</v>
      </c>
      <c r="CV1663" t="s">
        <v>138</v>
      </c>
      <c r="CW1663" t="s">
        <v>139</v>
      </c>
      <c r="CX1663" t="s">
        <v>450</v>
      </c>
      <c r="CY1663" s="10">
        <v>16703228300</v>
      </c>
      <c r="CZ1663" t="s">
        <v>5211</v>
      </c>
      <c r="DA1663" t="s">
        <v>451</v>
      </c>
      <c r="DB1663" t="s">
        <v>138</v>
      </c>
      <c r="DC1663" t="s">
        <v>115</v>
      </c>
    </row>
    <row r="1664" spans="1:112" ht="14.45" customHeight="1" x14ac:dyDescent="0.25">
      <c r="A1664" t="s">
        <v>11759</v>
      </c>
      <c r="B1664" t="s">
        <v>248</v>
      </c>
      <c r="C1664" s="1">
        <v>45688</v>
      </c>
      <c r="D1664" s="1">
        <v>45761</v>
      </c>
      <c r="E1664" t="s">
        <v>114</v>
      </c>
      <c r="G1664" t="s">
        <v>115</v>
      </c>
      <c r="H1664" t="s">
        <v>115</v>
      </c>
      <c r="I1664" t="s">
        <v>115</v>
      </c>
      <c r="J1664" t="s">
        <v>350</v>
      </c>
      <c r="L1664" t="s">
        <v>351</v>
      </c>
      <c r="N1664" t="s">
        <v>119</v>
      </c>
      <c r="O1664" t="s">
        <v>120</v>
      </c>
      <c r="P1664" s="3">
        <v>96950</v>
      </c>
      <c r="Q1664" t="s">
        <v>121</v>
      </c>
      <c r="S1664" s="10">
        <v>16702358748</v>
      </c>
      <c r="U1664" t="s">
        <v>352</v>
      </c>
      <c r="V1664">
        <v>23622</v>
      </c>
      <c r="W1664" t="s">
        <v>123</v>
      </c>
      <c r="Y1664" t="s">
        <v>353</v>
      </c>
      <c r="Z1664" t="s">
        <v>354</v>
      </c>
      <c r="AA1664" t="s">
        <v>355</v>
      </c>
      <c r="AB1664" t="s">
        <v>295</v>
      </c>
      <c r="AC1664" t="s">
        <v>351</v>
      </c>
      <c r="AE1664" t="s">
        <v>119</v>
      </c>
      <c r="AF1664" t="s">
        <v>120</v>
      </c>
      <c r="AG1664" s="3">
        <v>96950</v>
      </c>
      <c r="AH1664" t="s">
        <v>121</v>
      </c>
      <c r="AJ1664" s="10">
        <v>16702358748</v>
      </c>
      <c r="AL1664" t="s">
        <v>356</v>
      </c>
      <c r="BD1664" t="str">
        <f>"17-3022.00"</f>
        <v>17-3022.00</v>
      </c>
      <c r="BE1664" t="s">
        <v>2760</v>
      </c>
      <c r="BF1664" t="s">
        <v>2761</v>
      </c>
      <c r="BG1664" t="s">
        <v>2762</v>
      </c>
      <c r="BH1664">
        <v>5</v>
      </c>
      <c r="BI1664">
        <v>5</v>
      </c>
      <c r="BJ1664" s="1">
        <v>45762</v>
      </c>
      <c r="BK1664" s="1">
        <v>46126</v>
      </c>
      <c r="BL1664" s="1">
        <v>45762</v>
      </c>
      <c r="BM1664" s="1">
        <v>46126</v>
      </c>
      <c r="BN1664">
        <v>35</v>
      </c>
      <c r="BO1664">
        <v>0</v>
      </c>
      <c r="BP1664">
        <v>7</v>
      </c>
      <c r="BQ1664">
        <v>7</v>
      </c>
      <c r="BR1664">
        <v>7</v>
      </c>
      <c r="BS1664">
        <v>7</v>
      </c>
      <c r="BT1664">
        <v>7</v>
      </c>
      <c r="BU1664">
        <v>0</v>
      </c>
      <c r="BV1664" t="str">
        <f>"8:00 AM"</f>
        <v>8:00 AM</v>
      </c>
      <c r="BW1664" t="str">
        <f>"4:00 PM"</f>
        <v>4:00 PM</v>
      </c>
      <c r="BX1664" t="s">
        <v>189</v>
      </c>
      <c r="BY1664">
        <v>0</v>
      </c>
      <c r="BZ1664">
        <v>24</v>
      </c>
      <c r="CA1664" t="s">
        <v>138</v>
      </c>
      <c r="CB1664">
        <v>10</v>
      </c>
      <c r="CC1664" t="s">
        <v>11760</v>
      </c>
      <c r="CD1664" t="s">
        <v>351</v>
      </c>
      <c r="CF1664" t="s">
        <v>119</v>
      </c>
      <c r="CG1664" t="s">
        <v>120</v>
      </c>
      <c r="CH1664" s="3">
        <v>96950</v>
      </c>
      <c r="CI1664" s="4">
        <v>15.75</v>
      </c>
      <c r="CJ1664" s="4">
        <v>15.75</v>
      </c>
      <c r="CK1664" s="4">
        <v>23.62</v>
      </c>
      <c r="CL1664" s="4">
        <v>23.62</v>
      </c>
      <c r="CM1664" t="s">
        <v>136</v>
      </c>
      <c r="CN1664" t="s">
        <v>331</v>
      </c>
      <c r="CO1664" t="s">
        <v>173</v>
      </c>
      <c r="CQ1664" t="s">
        <v>115</v>
      </c>
      <c r="CR1664" t="s">
        <v>138</v>
      </c>
      <c r="CS1664" t="s">
        <v>139</v>
      </c>
      <c r="CT1664" t="s">
        <v>138</v>
      </c>
      <c r="CU1664" t="s">
        <v>139</v>
      </c>
      <c r="CV1664" t="s">
        <v>138</v>
      </c>
      <c r="CW1664" t="s">
        <v>139</v>
      </c>
      <c r="CX1664" t="s">
        <v>13929</v>
      </c>
      <c r="CY1664" s="10">
        <v>16702358748</v>
      </c>
      <c r="CZ1664" t="s">
        <v>356</v>
      </c>
      <c r="DA1664" t="s">
        <v>331</v>
      </c>
      <c r="DB1664" t="s">
        <v>138</v>
      </c>
      <c r="DC1664" t="s">
        <v>115</v>
      </c>
    </row>
    <row r="1665" spans="1:112" ht="14.45" customHeight="1" x14ac:dyDescent="0.25">
      <c r="A1665" t="s">
        <v>112</v>
      </c>
      <c r="B1665" t="s">
        <v>113</v>
      </c>
      <c r="C1665" s="1">
        <v>45744</v>
      </c>
      <c r="D1665" s="1">
        <v>45762</v>
      </c>
      <c r="E1665" t="s">
        <v>114</v>
      </c>
      <c r="G1665" t="s">
        <v>115</v>
      </c>
      <c r="H1665" t="s">
        <v>115</v>
      </c>
      <c r="I1665" t="s">
        <v>115</v>
      </c>
      <c r="J1665" t="s">
        <v>116</v>
      </c>
      <c r="K1665" t="s">
        <v>117</v>
      </c>
      <c r="L1665" t="s">
        <v>118</v>
      </c>
      <c r="N1665" t="s">
        <v>119</v>
      </c>
      <c r="O1665" t="s">
        <v>120</v>
      </c>
      <c r="P1665" s="3">
        <v>96950</v>
      </c>
      <c r="Q1665" t="s">
        <v>121</v>
      </c>
      <c r="S1665" s="10">
        <v>16702336322</v>
      </c>
      <c r="U1665" t="s">
        <v>122</v>
      </c>
      <c r="V1665">
        <v>61162</v>
      </c>
      <c r="W1665" t="s">
        <v>123</v>
      </c>
      <c r="Y1665" t="s">
        <v>124</v>
      </c>
      <c r="Z1665" t="s">
        <v>125</v>
      </c>
      <c r="AB1665" t="s">
        <v>126</v>
      </c>
      <c r="AC1665" t="s">
        <v>127</v>
      </c>
      <c r="AE1665" t="s">
        <v>128</v>
      </c>
      <c r="AF1665" t="s">
        <v>120</v>
      </c>
      <c r="AG1665" s="3">
        <v>96950</v>
      </c>
      <c r="AH1665" t="s">
        <v>121</v>
      </c>
      <c r="AJ1665" s="10">
        <v>16702336322</v>
      </c>
      <c r="AL1665" t="s">
        <v>129</v>
      </c>
      <c r="BD1665" t="str">
        <f>"25-3021.00"</f>
        <v>25-3021.00</v>
      </c>
      <c r="BE1665" t="s">
        <v>130</v>
      </c>
      <c r="BF1665" t="s">
        <v>131</v>
      </c>
      <c r="BG1665" t="s">
        <v>132</v>
      </c>
      <c r="BH1665">
        <v>1</v>
      </c>
      <c r="BJ1665" s="1">
        <v>45778</v>
      </c>
      <c r="BK1665" s="1">
        <v>46142</v>
      </c>
      <c r="BN1665">
        <v>35</v>
      </c>
      <c r="BO1665">
        <v>6</v>
      </c>
      <c r="BP1665">
        <v>4</v>
      </c>
      <c r="BQ1665">
        <v>4</v>
      </c>
      <c r="BR1665">
        <v>4</v>
      </c>
      <c r="BS1665">
        <v>5</v>
      </c>
      <c r="BT1665">
        <v>6</v>
      </c>
      <c r="BU1665">
        <v>6</v>
      </c>
      <c r="BV1665" t="str">
        <f>"8:00 AM"</f>
        <v>8:00 AM</v>
      </c>
      <c r="BW1665" t="str">
        <f>"5:00 PM"</f>
        <v>5:00 PM</v>
      </c>
      <c r="BX1665" t="s">
        <v>133</v>
      </c>
      <c r="BY1665">
        <v>0</v>
      </c>
      <c r="BZ1665">
        <v>24</v>
      </c>
      <c r="CA1665" t="s">
        <v>115</v>
      </c>
      <c r="CC1665" t="s">
        <v>134</v>
      </c>
      <c r="CD1665" t="s">
        <v>135</v>
      </c>
      <c r="CF1665" t="s">
        <v>119</v>
      </c>
      <c r="CG1665" t="s">
        <v>120</v>
      </c>
      <c r="CH1665" s="3">
        <v>96950</v>
      </c>
      <c r="CI1665" s="4">
        <v>17.760000000000002</v>
      </c>
      <c r="CJ1665" s="4">
        <v>17.760000000000002</v>
      </c>
      <c r="CK1665" s="4">
        <v>26.64</v>
      </c>
      <c r="CL1665" s="4">
        <v>26.64</v>
      </c>
      <c r="CM1665" t="s">
        <v>136</v>
      </c>
      <c r="CO1665" t="s">
        <v>137</v>
      </c>
      <c r="CQ1665" t="s">
        <v>115</v>
      </c>
      <c r="CR1665" t="s">
        <v>138</v>
      </c>
      <c r="CS1665" t="s">
        <v>139</v>
      </c>
      <c r="CT1665" t="s">
        <v>138</v>
      </c>
      <c r="CU1665" t="s">
        <v>139</v>
      </c>
      <c r="CV1665" t="s">
        <v>138</v>
      </c>
      <c r="CW1665" t="s">
        <v>139</v>
      </c>
      <c r="CX1665" t="s">
        <v>140</v>
      </c>
      <c r="CY1665" s="10">
        <v>16702336322</v>
      </c>
      <c r="CZ1665" t="s">
        <v>129</v>
      </c>
      <c r="DA1665" t="s">
        <v>139</v>
      </c>
      <c r="DB1665" t="s">
        <v>138</v>
      </c>
      <c r="DC1665" t="s">
        <v>115</v>
      </c>
    </row>
    <row r="1666" spans="1:112" ht="14.45" customHeight="1" x14ac:dyDescent="0.25">
      <c r="A1666" t="s">
        <v>175</v>
      </c>
      <c r="B1666" t="s">
        <v>158</v>
      </c>
      <c r="C1666" s="1">
        <v>45710</v>
      </c>
      <c r="D1666" s="1">
        <v>45762</v>
      </c>
      <c r="E1666" t="s">
        <v>114</v>
      </c>
      <c r="G1666" t="s">
        <v>138</v>
      </c>
      <c r="H1666" t="s">
        <v>115</v>
      </c>
      <c r="I1666" t="s">
        <v>115</v>
      </c>
      <c r="J1666" t="s">
        <v>176</v>
      </c>
      <c r="K1666" t="s">
        <v>176</v>
      </c>
      <c r="L1666" t="s">
        <v>177</v>
      </c>
      <c r="M1666" t="s">
        <v>178</v>
      </c>
      <c r="N1666" t="s">
        <v>119</v>
      </c>
      <c r="O1666" t="s">
        <v>120</v>
      </c>
      <c r="P1666" s="3">
        <v>96950</v>
      </c>
      <c r="Q1666" t="s">
        <v>121</v>
      </c>
      <c r="S1666" s="10">
        <v>16702355912</v>
      </c>
      <c r="U1666" t="s">
        <v>179</v>
      </c>
      <c r="V1666">
        <v>5412</v>
      </c>
      <c r="W1666" t="s">
        <v>123</v>
      </c>
      <c r="Y1666" t="s">
        <v>180</v>
      </c>
      <c r="Z1666" t="s">
        <v>181</v>
      </c>
      <c r="AA1666" t="s">
        <v>182</v>
      </c>
      <c r="AB1666" t="s">
        <v>183</v>
      </c>
      <c r="AC1666" t="s">
        <v>184</v>
      </c>
      <c r="AE1666" t="s">
        <v>119</v>
      </c>
      <c r="AF1666" t="s">
        <v>120</v>
      </c>
      <c r="AG1666" s="3">
        <v>96950</v>
      </c>
      <c r="AH1666" t="s">
        <v>121</v>
      </c>
      <c r="AJ1666" s="10">
        <v>16702355912</v>
      </c>
      <c r="AL1666" t="s">
        <v>185</v>
      </c>
      <c r="BD1666" t="str">
        <f>"23-2011.00"</f>
        <v>23-2011.00</v>
      </c>
      <c r="BE1666" t="s">
        <v>186</v>
      </c>
      <c r="BF1666" t="s">
        <v>187</v>
      </c>
      <c r="BG1666" t="s">
        <v>188</v>
      </c>
      <c r="BH1666">
        <v>3</v>
      </c>
      <c r="BJ1666" s="1">
        <v>45778</v>
      </c>
      <c r="BK1666" s="1">
        <v>46873</v>
      </c>
      <c r="BN1666">
        <v>35</v>
      </c>
      <c r="BO1666">
        <v>0</v>
      </c>
      <c r="BP1666">
        <v>7</v>
      </c>
      <c r="BQ1666">
        <v>7</v>
      </c>
      <c r="BR1666">
        <v>7</v>
      </c>
      <c r="BS1666">
        <v>7</v>
      </c>
      <c r="BT1666">
        <v>7</v>
      </c>
      <c r="BU1666">
        <v>0</v>
      </c>
      <c r="BV1666" t="str">
        <f>"9:00 AM"</f>
        <v>9:00 AM</v>
      </c>
      <c r="BW1666" t="str">
        <f>"5:00 PM"</f>
        <v>5:00 PM</v>
      </c>
      <c r="BX1666" t="s">
        <v>189</v>
      </c>
      <c r="BY1666">
        <v>0</v>
      </c>
      <c r="BZ1666">
        <v>12</v>
      </c>
      <c r="CA1666" t="s">
        <v>115</v>
      </c>
      <c r="CC1666" s="2" t="s">
        <v>190</v>
      </c>
      <c r="CD1666" t="s">
        <v>177</v>
      </c>
      <c r="CE1666" t="s">
        <v>178</v>
      </c>
      <c r="CF1666" t="s">
        <v>119</v>
      </c>
      <c r="CG1666" t="s">
        <v>120</v>
      </c>
      <c r="CH1666" s="3">
        <v>96950</v>
      </c>
      <c r="CI1666" s="4">
        <v>18.59</v>
      </c>
      <c r="CJ1666" s="4">
        <v>18.59</v>
      </c>
      <c r="CK1666" s="4">
        <v>27.89</v>
      </c>
      <c r="CL1666" s="4">
        <v>27.89</v>
      </c>
      <c r="CM1666" t="s">
        <v>136</v>
      </c>
      <c r="CN1666" t="s">
        <v>191</v>
      </c>
      <c r="CO1666" t="s">
        <v>137</v>
      </c>
      <c r="CQ1666" t="s">
        <v>115</v>
      </c>
      <c r="CR1666" t="s">
        <v>138</v>
      </c>
      <c r="CS1666" t="s">
        <v>139</v>
      </c>
      <c r="CT1666" t="s">
        <v>138</v>
      </c>
      <c r="CU1666" t="s">
        <v>139</v>
      </c>
      <c r="CV1666" t="s">
        <v>138</v>
      </c>
      <c r="CW1666" t="s">
        <v>139</v>
      </c>
      <c r="CX1666" t="s">
        <v>192</v>
      </c>
      <c r="CY1666" s="10">
        <v>16702355912</v>
      </c>
      <c r="CZ1666" t="s">
        <v>185</v>
      </c>
      <c r="DA1666" t="s">
        <v>139</v>
      </c>
      <c r="DB1666" t="s">
        <v>138</v>
      </c>
      <c r="DC1666" t="s">
        <v>115</v>
      </c>
    </row>
    <row r="1667" spans="1:112" ht="14.45" customHeight="1" x14ac:dyDescent="0.25">
      <c r="A1667" t="s">
        <v>6116</v>
      </c>
      <c r="B1667" t="s">
        <v>248</v>
      </c>
      <c r="C1667" s="1">
        <v>45688</v>
      </c>
      <c r="D1667" s="1">
        <v>45762</v>
      </c>
      <c r="E1667" t="s">
        <v>210</v>
      </c>
      <c r="F1667" s="1">
        <v>45807</v>
      </c>
      <c r="G1667" t="s">
        <v>115</v>
      </c>
      <c r="H1667" t="s">
        <v>115</v>
      </c>
      <c r="I1667" t="s">
        <v>115</v>
      </c>
      <c r="J1667" t="s">
        <v>976</v>
      </c>
      <c r="L1667" t="s">
        <v>977</v>
      </c>
      <c r="M1667" t="s">
        <v>978</v>
      </c>
      <c r="N1667" t="s">
        <v>119</v>
      </c>
      <c r="O1667" t="s">
        <v>120</v>
      </c>
      <c r="P1667" s="3">
        <v>96950</v>
      </c>
      <c r="Q1667" t="s">
        <v>121</v>
      </c>
      <c r="S1667" s="10">
        <v>16702341795</v>
      </c>
      <c r="U1667" t="s">
        <v>979</v>
      </c>
      <c r="V1667">
        <v>23822</v>
      </c>
      <c r="W1667" t="s">
        <v>123</v>
      </c>
      <c r="Y1667" t="s">
        <v>215</v>
      </c>
      <c r="Z1667" t="s">
        <v>148</v>
      </c>
      <c r="AA1667" t="s">
        <v>980</v>
      </c>
      <c r="AB1667" t="s">
        <v>981</v>
      </c>
      <c r="AC1667" t="s">
        <v>2392</v>
      </c>
      <c r="AD1667" t="s">
        <v>2393</v>
      </c>
      <c r="AE1667" t="s">
        <v>128</v>
      </c>
      <c r="AF1667" t="s">
        <v>120</v>
      </c>
      <c r="AG1667" s="3">
        <v>96950</v>
      </c>
      <c r="AH1667" t="s">
        <v>121</v>
      </c>
      <c r="AJ1667" s="10">
        <v>16702341795</v>
      </c>
      <c r="AL1667" t="s">
        <v>983</v>
      </c>
      <c r="BD1667" t="str">
        <f>"49-9021.00"</f>
        <v>49-9021.00</v>
      </c>
      <c r="BE1667" t="s">
        <v>203</v>
      </c>
      <c r="BF1667" t="s">
        <v>6117</v>
      </c>
      <c r="BG1667" t="s">
        <v>6118</v>
      </c>
      <c r="BH1667">
        <v>1</v>
      </c>
      <c r="BI1667">
        <v>1</v>
      </c>
      <c r="BJ1667" s="1">
        <v>45809</v>
      </c>
      <c r="BK1667" s="1">
        <v>46173</v>
      </c>
      <c r="BL1667" s="1">
        <v>45809</v>
      </c>
      <c r="BM1667" s="1">
        <v>46173</v>
      </c>
      <c r="BN1667">
        <v>40</v>
      </c>
      <c r="BO1667">
        <v>0</v>
      </c>
      <c r="BP1667">
        <v>8</v>
      </c>
      <c r="BQ1667">
        <v>8</v>
      </c>
      <c r="BR1667">
        <v>8</v>
      </c>
      <c r="BS1667">
        <v>8</v>
      </c>
      <c r="BT1667">
        <v>8</v>
      </c>
      <c r="BU1667">
        <v>0</v>
      </c>
      <c r="BV1667" t="str">
        <f>"8:00 AM"</f>
        <v>8:00 AM</v>
      </c>
      <c r="BW1667" t="str">
        <f>"5:00 PM"</f>
        <v>5:00 PM</v>
      </c>
      <c r="BX1667" t="s">
        <v>133</v>
      </c>
      <c r="BY1667">
        <v>0</v>
      </c>
      <c r="BZ1667">
        <v>24</v>
      </c>
      <c r="CA1667" t="s">
        <v>115</v>
      </c>
      <c r="CC1667" t="s">
        <v>6119</v>
      </c>
      <c r="CD1667" t="s">
        <v>977</v>
      </c>
      <c r="CE1667" t="s">
        <v>978</v>
      </c>
      <c r="CF1667" t="s">
        <v>119</v>
      </c>
      <c r="CG1667" t="s">
        <v>120</v>
      </c>
      <c r="CH1667" s="3">
        <v>96950</v>
      </c>
      <c r="CI1667" s="4">
        <v>10.74</v>
      </c>
      <c r="CJ1667" s="4">
        <v>20.25</v>
      </c>
      <c r="CM1667" t="s">
        <v>136</v>
      </c>
      <c r="CN1667" t="s">
        <v>240</v>
      </c>
      <c r="CO1667" t="s">
        <v>137</v>
      </c>
      <c r="CQ1667" t="s">
        <v>115</v>
      </c>
      <c r="CR1667" t="s">
        <v>138</v>
      </c>
      <c r="CS1667" t="s">
        <v>138</v>
      </c>
      <c r="CT1667" t="s">
        <v>139</v>
      </c>
      <c r="CU1667" t="s">
        <v>139</v>
      </c>
      <c r="CV1667" t="s">
        <v>138</v>
      </c>
      <c r="CW1667" t="s">
        <v>138</v>
      </c>
      <c r="CX1667" t="s">
        <v>1011</v>
      </c>
      <c r="CY1667" s="10">
        <v>16702341795</v>
      </c>
      <c r="CZ1667" t="s">
        <v>983</v>
      </c>
      <c r="DA1667" t="s">
        <v>989</v>
      </c>
      <c r="DB1667" t="s">
        <v>138</v>
      </c>
      <c r="DC1667" t="s">
        <v>115</v>
      </c>
    </row>
    <row r="1668" spans="1:112" ht="14.45" customHeight="1" x14ac:dyDescent="0.25">
      <c r="A1668" t="s">
        <v>6125</v>
      </c>
      <c r="B1668" t="s">
        <v>248</v>
      </c>
      <c r="C1668" s="1">
        <v>45713</v>
      </c>
      <c r="D1668" s="1">
        <v>45762</v>
      </c>
      <c r="E1668" t="s">
        <v>114</v>
      </c>
      <c r="G1668" t="s">
        <v>115</v>
      </c>
      <c r="H1668" t="s">
        <v>115</v>
      </c>
      <c r="I1668" t="s">
        <v>115</v>
      </c>
      <c r="J1668" t="s">
        <v>6126</v>
      </c>
      <c r="K1668" t="s">
        <v>6127</v>
      </c>
      <c r="L1668" t="s">
        <v>6128</v>
      </c>
      <c r="N1668" t="s">
        <v>377</v>
      </c>
      <c r="O1668" t="s">
        <v>120</v>
      </c>
      <c r="P1668" s="3">
        <v>96951</v>
      </c>
      <c r="Q1668" t="s">
        <v>121</v>
      </c>
      <c r="S1668" s="10">
        <v>16707897746</v>
      </c>
      <c r="U1668" t="s">
        <v>6129</v>
      </c>
      <c r="V1668">
        <v>72251</v>
      </c>
      <c r="W1668" t="s">
        <v>123</v>
      </c>
      <c r="Y1668" t="s">
        <v>6130</v>
      </c>
      <c r="Z1668" t="s">
        <v>6131</v>
      </c>
      <c r="AB1668" t="s">
        <v>669</v>
      </c>
      <c r="AC1668" t="s">
        <v>6128</v>
      </c>
      <c r="AE1668" t="s">
        <v>377</v>
      </c>
      <c r="AF1668" t="s">
        <v>120</v>
      </c>
      <c r="AG1668" s="3">
        <v>96951</v>
      </c>
      <c r="AH1668" t="s">
        <v>121</v>
      </c>
      <c r="AJ1668" s="10">
        <v>16707897746</v>
      </c>
      <c r="AL1668" t="s">
        <v>6132</v>
      </c>
      <c r="BD1668" t="str">
        <f>"35-2014.00"</f>
        <v>35-2014.00</v>
      </c>
      <c r="BE1668" t="s">
        <v>221</v>
      </c>
      <c r="BF1668" t="s">
        <v>6133</v>
      </c>
      <c r="BG1668" t="s">
        <v>373</v>
      </c>
      <c r="BH1668">
        <v>2</v>
      </c>
      <c r="BI1668">
        <v>2</v>
      </c>
      <c r="BJ1668" s="1">
        <v>45809</v>
      </c>
      <c r="BK1668" s="1">
        <v>46173</v>
      </c>
      <c r="BL1668" s="1">
        <v>45809</v>
      </c>
      <c r="BM1668" s="1">
        <v>46173</v>
      </c>
      <c r="BN1668">
        <v>35</v>
      </c>
      <c r="BO1668">
        <v>0</v>
      </c>
      <c r="BP1668">
        <v>7</v>
      </c>
      <c r="BQ1668">
        <v>7</v>
      </c>
      <c r="BR1668">
        <v>7</v>
      </c>
      <c r="BS1668">
        <v>7</v>
      </c>
      <c r="BT1668">
        <v>7</v>
      </c>
      <c r="BU1668">
        <v>0</v>
      </c>
      <c r="BV1668" t="str">
        <f>"8:00 AM"</f>
        <v>8:00 AM</v>
      </c>
      <c r="BW1668" t="str">
        <f>"5:00 PM"</f>
        <v>5:00 PM</v>
      </c>
      <c r="BX1668" t="s">
        <v>240</v>
      </c>
      <c r="BY1668">
        <v>0</v>
      </c>
      <c r="BZ1668">
        <v>12</v>
      </c>
      <c r="CA1668" t="s">
        <v>115</v>
      </c>
      <c r="CC1668" s="2" t="s">
        <v>6134</v>
      </c>
      <c r="CD1668" t="s">
        <v>5387</v>
      </c>
      <c r="CF1668" t="s">
        <v>377</v>
      </c>
      <c r="CG1668" t="s">
        <v>120</v>
      </c>
      <c r="CH1668" s="3">
        <v>96951</v>
      </c>
      <c r="CI1668" s="4">
        <v>8.83</v>
      </c>
      <c r="CJ1668" s="4">
        <v>8.83</v>
      </c>
      <c r="CK1668" s="4">
        <v>13.24</v>
      </c>
      <c r="CL1668" s="4">
        <v>13.24</v>
      </c>
      <c r="CM1668" t="s">
        <v>136</v>
      </c>
      <c r="CN1668" t="s">
        <v>191</v>
      </c>
      <c r="CO1668" t="s">
        <v>137</v>
      </c>
      <c r="CQ1668" t="s">
        <v>115</v>
      </c>
      <c r="CR1668" t="s">
        <v>138</v>
      </c>
      <c r="CS1668" t="s">
        <v>139</v>
      </c>
      <c r="CT1668" t="s">
        <v>138</v>
      </c>
      <c r="CU1668" t="s">
        <v>139</v>
      </c>
      <c r="CV1668" t="s">
        <v>138</v>
      </c>
      <c r="CW1668" t="s">
        <v>139</v>
      </c>
      <c r="CX1668" t="s">
        <v>6135</v>
      </c>
      <c r="CY1668" s="10">
        <v>16707897746</v>
      </c>
      <c r="CZ1668" t="s">
        <v>6132</v>
      </c>
      <c r="DA1668" t="s">
        <v>139</v>
      </c>
      <c r="DB1668" t="s">
        <v>138</v>
      </c>
      <c r="DC1668" t="s">
        <v>115</v>
      </c>
      <c r="DD1668" t="s">
        <v>6130</v>
      </c>
      <c r="DE1668" t="s">
        <v>6131</v>
      </c>
      <c r="DG1668" t="s">
        <v>6136</v>
      </c>
      <c r="DH1668" t="s">
        <v>6132</v>
      </c>
    </row>
    <row r="1669" spans="1:112" ht="14.45" customHeight="1" x14ac:dyDescent="0.25">
      <c r="A1669" t="s">
        <v>7992</v>
      </c>
      <c r="B1669" t="s">
        <v>1155</v>
      </c>
      <c r="C1669" s="1">
        <v>45700</v>
      </c>
      <c r="D1669" s="1">
        <v>45762</v>
      </c>
      <c r="E1669" t="s">
        <v>210</v>
      </c>
      <c r="F1669" s="1">
        <v>45837</v>
      </c>
      <c r="G1669" t="s">
        <v>138</v>
      </c>
      <c r="H1669" t="s">
        <v>115</v>
      </c>
      <c r="I1669" t="s">
        <v>115</v>
      </c>
      <c r="J1669" t="s">
        <v>7993</v>
      </c>
      <c r="L1669" t="s">
        <v>7994</v>
      </c>
      <c r="M1669" t="s">
        <v>7995</v>
      </c>
      <c r="N1669" t="s">
        <v>128</v>
      </c>
      <c r="O1669" t="s">
        <v>120</v>
      </c>
      <c r="P1669" s="3">
        <v>96950</v>
      </c>
      <c r="Q1669" t="s">
        <v>121</v>
      </c>
      <c r="S1669" s="10">
        <v>16702355002</v>
      </c>
      <c r="U1669" t="s">
        <v>7996</v>
      </c>
      <c r="V1669">
        <v>5616</v>
      </c>
      <c r="W1669" t="s">
        <v>123</v>
      </c>
      <c r="Y1669" t="s">
        <v>7997</v>
      </c>
      <c r="Z1669" t="s">
        <v>7998</v>
      </c>
      <c r="AA1669" t="s">
        <v>7999</v>
      </c>
      <c r="AB1669" t="s">
        <v>8000</v>
      </c>
      <c r="AC1669" t="s">
        <v>7994</v>
      </c>
      <c r="AE1669" t="s">
        <v>128</v>
      </c>
      <c r="AF1669" t="s">
        <v>120</v>
      </c>
      <c r="AG1669" s="3">
        <v>96950</v>
      </c>
      <c r="AH1669" t="s">
        <v>121</v>
      </c>
      <c r="AJ1669" s="10">
        <v>16702355002</v>
      </c>
      <c r="AL1669" t="s">
        <v>8001</v>
      </c>
      <c r="BD1669" t="str">
        <f>"33-9032.00"</f>
        <v>33-9032.00</v>
      </c>
      <c r="BE1669" t="s">
        <v>1641</v>
      </c>
      <c r="BF1669" t="s">
        <v>8002</v>
      </c>
      <c r="BG1669" t="s">
        <v>3869</v>
      </c>
      <c r="BH1669">
        <v>4</v>
      </c>
      <c r="BI1669">
        <v>2</v>
      </c>
      <c r="BJ1669" s="1">
        <v>45839</v>
      </c>
      <c r="BK1669" s="1">
        <v>46203</v>
      </c>
      <c r="BL1669" s="1">
        <v>45839</v>
      </c>
      <c r="BM1669" s="1">
        <v>46203</v>
      </c>
      <c r="BN1669">
        <v>35</v>
      </c>
      <c r="BO1669">
        <v>0</v>
      </c>
      <c r="BP1669">
        <v>7</v>
      </c>
      <c r="BQ1669">
        <v>7</v>
      </c>
      <c r="BR1669">
        <v>7</v>
      </c>
      <c r="BS1669">
        <v>7</v>
      </c>
      <c r="BT1669">
        <v>7</v>
      </c>
      <c r="BU1669">
        <v>0</v>
      </c>
      <c r="BV1669" t="str">
        <f>"9:00 AM"</f>
        <v>9:00 AM</v>
      </c>
      <c r="BW1669" t="str">
        <f>"4:00 PM"</f>
        <v>4:00 PM</v>
      </c>
      <c r="BX1669" t="s">
        <v>133</v>
      </c>
      <c r="BY1669">
        <v>0</v>
      </c>
      <c r="BZ1669">
        <v>12</v>
      </c>
      <c r="CA1669" t="s">
        <v>115</v>
      </c>
      <c r="CC1669" s="2" t="s">
        <v>8003</v>
      </c>
      <c r="CD1669" t="s">
        <v>7995</v>
      </c>
      <c r="CE1669" t="s">
        <v>8004</v>
      </c>
      <c r="CF1669" t="s">
        <v>128</v>
      </c>
      <c r="CG1669" t="s">
        <v>120</v>
      </c>
      <c r="CH1669" s="3">
        <v>96950</v>
      </c>
      <c r="CI1669" s="4">
        <v>8.15</v>
      </c>
      <c r="CJ1669" s="4">
        <v>8.15</v>
      </c>
      <c r="CK1669" s="4">
        <v>12.22</v>
      </c>
      <c r="CL1669" s="4">
        <v>12.22</v>
      </c>
      <c r="CM1669" t="s">
        <v>136</v>
      </c>
      <c r="CO1669" t="s">
        <v>137</v>
      </c>
      <c r="CQ1669" t="s">
        <v>115</v>
      </c>
      <c r="CR1669" t="s">
        <v>138</v>
      </c>
      <c r="CS1669" t="s">
        <v>139</v>
      </c>
      <c r="CT1669" t="s">
        <v>138</v>
      </c>
      <c r="CU1669" t="s">
        <v>138</v>
      </c>
      <c r="CV1669" t="s">
        <v>138</v>
      </c>
      <c r="CW1669" t="s">
        <v>139</v>
      </c>
      <c r="CX1669" t="s">
        <v>4478</v>
      </c>
      <c r="CY1669" s="10">
        <v>16702355002</v>
      </c>
      <c r="CZ1669" t="s">
        <v>8005</v>
      </c>
      <c r="DA1669" t="s">
        <v>139</v>
      </c>
      <c r="DB1669" t="s">
        <v>138</v>
      </c>
      <c r="DC1669" t="s">
        <v>115</v>
      </c>
    </row>
    <row r="1670" spans="1:112" ht="14.45" customHeight="1" x14ac:dyDescent="0.25">
      <c r="A1670" t="s">
        <v>9585</v>
      </c>
      <c r="B1670" t="s">
        <v>248</v>
      </c>
      <c r="C1670" s="1">
        <v>45713</v>
      </c>
      <c r="D1670" s="1">
        <v>45762</v>
      </c>
      <c r="E1670" t="s">
        <v>114</v>
      </c>
      <c r="G1670" t="s">
        <v>115</v>
      </c>
      <c r="H1670" t="s">
        <v>115</v>
      </c>
      <c r="I1670" t="s">
        <v>115</v>
      </c>
      <c r="J1670" t="s">
        <v>5033</v>
      </c>
      <c r="K1670" t="s">
        <v>2636</v>
      </c>
      <c r="L1670" t="s">
        <v>2637</v>
      </c>
      <c r="M1670" t="s">
        <v>5034</v>
      </c>
      <c r="N1670" t="s">
        <v>128</v>
      </c>
      <c r="O1670" t="s">
        <v>120</v>
      </c>
      <c r="P1670" s="3">
        <v>96950</v>
      </c>
      <c r="Q1670" t="s">
        <v>121</v>
      </c>
      <c r="S1670" s="10">
        <v>16703236877</v>
      </c>
      <c r="U1670" t="s">
        <v>2639</v>
      </c>
      <c r="V1670">
        <v>62161</v>
      </c>
      <c r="W1670" t="s">
        <v>123</v>
      </c>
      <c r="Y1670" t="s">
        <v>1274</v>
      </c>
      <c r="Z1670" t="s">
        <v>2640</v>
      </c>
      <c r="AA1670" t="s">
        <v>276</v>
      </c>
      <c r="AB1670" t="s">
        <v>126</v>
      </c>
      <c r="AC1670" t="s">
        <v>2641</v>
      </c>
      <c r="AE1670" t="s">
        <v>2011</v>
      </c>
      <c r="AF1670" t="s">
        <v>707</v>
      </c>
      <c r="AG1670" s="3">
        <v>96931</v>
      </c>
      <c r="AH1670" t="s">
        <v>121</v>
      </c>
      <c r="AJ1670" s="10">
        <v>16716498746</v>
      </c>
      <c r="AK1670">
        <v>203</v>
      </c>
      <c r="AL1670" t="s">
        <v>2642</v>
      </c>
      <c r="BD1670" t="str">
        <f>"29-1141.00"</f>
        <v>29-1141.00</v>
      </c>
      <c r="BE1670" t="s">
        <v>258</v>
      </c>
      <c r="BF1670" t="s">
        <v>5035</v>
      </c>
      <c r="BG1670" t="s">
        <v>5036</v>
      </c>
      <c r="BH1670">
        <v>6</v>
      </c>
      <c r="BI1670">
        <v>6</v>
      </c>
      <c r="BJ1670" s="1">
        <v>45778</v>
      </c>
      <c r="BK1670" s="1">
        <v>46142</v>
      </c>
      <c r="BL1670" s="1">
        <v>45778</v>
      </c>
      <c r="BM1670" s="1">
        <v>46142</v>
      </c>
      <c r="BN1670">
        <v>40</v>
      </c>
      <c r="BO1670">
        <v>0</v>
      </c>
      <c r="BP1670">
        <v>8</v>
      </c>
      <c r="BQ1670">
        <v>8</v>
      </c>
      <c r="BR1670">
        <v>8</v>
      </c>
      <c r="BS1670">
        <v>8</v>
      </c>
      <c r="BT1670">
        <v>5</v>
      </c>
      <c r="BU1670">
        <v>3</v>
      </c>
      <c r="BV1670" t="str">
        <f>"8:30 AM"</f>
        <v>8:30 AM</v>
      </c>
      <c r="BW1670" t="str">
        <f>"5:30 PM"</f>
        <v>5:30 PM</v>
      </c>
      <c r="BX1670" t="s">
        <v>189</v>
      </c>
      <c r="BY1670">
        <v>0</v>
      </c>
      <c r="BZ1670">
        <v>0</v>
      </c>
      <c r="CA1670" t="s">
        <v>115</v>
      </c>
      <c r="CC1670" s="2" t="s">
        <v>5037</v>
      </c>
      <c r="CD1670" t="s">
        <v>2637</v>
      </c>
      <c r="CE1670" t="s">
        <v>5034</v>
      </c>
      <c r="CF1670" t="s">
        <v>128</v>
      </c>
      <c r="CG1670" t="s">
        <v>120</v>
      </c>
      <c r="CH1670" s="3">
        <v>96950</v>
      </c>
      <c r="CI1670" s="4">
        <v>17.05</v>
      </c>
      <c r="CJ1670" s="4">
        <v>17.05</v>
      </c>
      <c r="CM1670" t="s">
        <v>136</v>
      </c>
      <c r="CN1670" t="s">
        <v>139</v>
      </c>
      <c r="CO1670" t="s">
        <v>137</v>
      </c>
      <c r="CQ1670" t="s">
        <v>115</v>
      </c>
      <c r="CR1670" t="s">
        <v>138</v>
      </c>
      <c r="CS1670" t="s">
        <v>139</v>
      </c>
      <c r="CT1670" t="s">
        <v>139</v>
      </c>
      <c r="CU1670" t="s">
        <v>139</v>
      </c>
      <c r="CV1670" t="s">
        <v>138</v>
      </c>
      <c r="CW1670" t="s">
        <v>139</v>
      </c>
      <c r="CX1670" t="s">
        <v>139</v>
      </c>
      <c r="CY1670" s="10">
        <v>16703236877</v>
      </c>
      <c r="CZ1670" t="s">
        <v>2646</v>
      </c>
      <c r="DA1670" t="s">
        <v>139</v>
      </c>
      <c r="DB1670" t="s">
        <v>138</v>
      </c>
      <c r="DC1670" t="s">
        <v>115</v>
      </c>
    </row>
    <row r="1671" spans="1:112" ht="14.45" customHeight="1" x14ac:dyDescent="0.25">
      <c r="A1671" t="s">
        <v>10165</v>
      </c>
      <c r="B1671" t="s">
        <v>248</v>
      </c>
      <c r="C1671" s="1">
        <v>45711</v>
      </c>
      <c r="D1671" s="1">
        <v>45762</v>
      </c>
      <c r="E1671" t="s">
        <v>210</v>
      </c>
      <c r="F1671" s="1">
        <v>45868</v>
      </c>
      <c r="G1671" t="s">
        <v>115</v>
      </c>
      <c r="H1671" t="s">
        <v>115</v>
      </c>
      <c r="I1671" t="s">
        <v>115</v>
      </c>
      <c r="J1671" t="s">
        <v>5006</v>
      </c>
      <c r="K1671" t="s">
        <v>139</v>
      </c>
      <c r="L1671" t="s">
        <v>5007</v>
      </c>
      <c r="N1671" t="s">
        <v>119</v>
      </c>
      <c r="O1671" t="s">
        <v>120</v>
      </c>
      <c r="P1671" s="3">
        <v>96950</v>
      </c>
      <c r="Q1671" t="s">
        <v>121</v>
      </c>
      <c r="R1671" t="s">
        <v>139</v>
      </c>
      <c r="S1671" s="10">
        <v>16702349675</v>
      </c>
      <c r="U1671" t="s">
        <v>5008</v>
      </c>
      <c r="V1671">
        <v>561720</v>
      </c>
      <c r="W1671" t="s">
        <v>123</v>
      </c>
      <c r="Y1671" t="s">
        <v>1790</v>
      </c>
      <c r="Z1671" t="s">
        <v>5009</v>
      </c>
      <c r="AA1671" t="s">
        <v>5010</v>
      </c>
      <c r="AB1671" t="s">
        <v>5011</v>
      </c>
      <c r="AC1671" t="s">
        <v>5012</v>
      </c>
      <c r="AE1671" t="s">
        <v>128</v>
      </c>
      <c r="AF1671" t="s">
        <v>120</v>
      </c>
      <c r="AG1671" s="3">
        <v>96950</v>
      </c>
      <c r="AH1671" t="s">
        <v>121</v>
      </c>
      <c r="AI1671" t="s">
        <v>128</v>
      </c>
      <c r="AJ1671" s="10">
        <v>16704834587</v>
      </c>
      <c r="AL1671" t="s">
        <v>5013</v>
      </c>
      <c r="BD1671" t="str">
        <f>"49-9071.00"</f>
        <v>49-9071.00</v>
      </c>
      <c r="BE1671" t="s">
        <v>169</v>
      </c>
      <c r="BF1671" t="s">
        <v>5014</v>
      </c>
      <c r="BG1671" t="s">
        <v>1417</v>
      </c>
      <c r="BH1671">
        <v>7</v>
      </c>
      <c r="BI1671">
        <v>7</v>
      </c>
      <c r="BJ1671" s="1">
        <v>45870</v>
      </c>
      <c r="BK1671" s="1">
        <v>46234</v>
      </c>
      <c r="BL1671" s="1">
        <v>45870</v>
      </c>
      <c r="BM1671" s="1">
        <v>46234</v>
      </c>
      <c r="BN1671">
        <v>35</v>
      </c>
      <c r="BO1671">
        <v>0</v>
      </c>
      <c r="BP1671">
        <v>7</v>
      </c>
      <c r="BQ1671">
        <v>7</v>
      </c>
      <c r="BR1671">
        <v>7</v>
      </c>
      <c r="BS1671">
        <v>7</v>
      </c>
      <c r="BT1671">
        <v>7</v>
      </c>
      <c r="BU1671">
        <v>0</v>
      </c>
      <c r="BV1671" t="str">
        <f>"8:00 AM"</f>
        <v>8:00 AM</v>
      </c>
      <c r="BW1671" t="str">
        <f>"4:00 PM"</f>
        <v>4:00 PM</v>
      </c>
      <c r="BX1671" t="s">
        <v>133</v>
      </c>
      <c r="BY1671">
        <v>0</v>
      </c>
      <c r="BZ1671">
        <v>24</v>
      </c>
      <c r="CA1671" t="s">
        <v>115</v>
      </c>
      <c r="CC1671" s="2" t="s">
        <v>10166</v>
      </c>
      <c r="CD1671" t="s">
        <v>5016</v>
      </c>
      <c r="CF1671" t="s">
        <v>119</v>
      </c>
      <c r="CG1671" t="s">
        <v>120</v>
      </c>
      <c r="CH1671" s="3">
        <v>96950</v>
      </c>
      <c r="CI1671" s="4">
        <v>9.75</v>
      </c>
      <c r="CJ1671" s="4">
        <v>9.75</v>
      </c>
      <c r="CK1671" s="4">
        <v>0</v>
      </c>
      <c r="CL1671" s="4">
        <v>0</v>
      </c>
      <c r="CM1671" t="s">
        <v>136</v>
      </c>
      <c r="CO1671" t="s">
        <v>137</v>
      </c>
      <c r="CQ1671" t="s">
        <v>115</v>
      </c>
      <c r="CR1671" t="s">
        <v>138</v>
      </c>
      <c r="CS1671" t="s">
        <v>139</v>
      </c>
      <c r="CT1671" t="s">
        <v>139</v>
      </c>
      <c r="CU1671" t="s">
        <v>139</v>
      </c>
      <c r="CV1671" t="s">
        <v>138</v>
      </c>
      <c r="CW1671" t="s">
        <v>139</v>
      </c>
      <c r="CX1671" t="s">
        <v>5017</v>
      </c>
      <c r="CY1671" s="10">
        <v>16702349675</v>
      </c>
      <c r="CZ1671" t="s">
        <v>5013</v>
      </c>
      <c r="DA1671" t="s">
        <v>139</v>
      </c>
      <c r="DB1671" t="s">
        <v>138</v>
      </c>
      <c r="DC1671" t="s">
        <v>115</v>
      </c>
    </row>
    <row r="1672" spans="1:112" ht="14.45" customHeight="1" x14ac:dyDescent="0.25">
      <c r="A1672" t="s">
        <v>10785</v>
      </c>
      <c r="B1672" t="s">
        <v>158</v>
      </c>
      <c r="C1672" s="1">
        <v>45705</v>
      </c>
      <c r="D1672" s="1">
        <v>45762</v>
      </c>
      <c r="E1672" t="s">
        <v>114</v>
      </c>
      <c r="G1672" t="s">
        <v>115</v>
      </c>
      <c r="H1672" t="s">
        <v>115</v>
      </c>
      <c r="I1672" t="s">
        <v>115</v>
      </c>
      <c r="J1672" t="s">
        <v>976</v>
      </c>
      <c r="L1672" t="s">
        <v>977</v>
      </c>
      <c r="M1672" t="s">
        <v>978</v>
      </c>
      <c r="N1672" t="s">
        <v>119</v>
      </c>
      <c r="O1672" t="s">
        <v>120</v>
      </c>
      <c r="P1672" s="3">
        <v>96950</v>
      </c>
      <c r="Q1672" t="s">
        <v>121</v>
      </c>
      <c r="S1672" s="10">
        <v>16702341795</v>
      </c>
      <c r="U1672" t="s">
        <v>979</v>
      </c>
      <c r="V1672">
        <v>56179</v>
      </c>
      <c r="W1672" t="s">
        <v>123</v>
      </c>
      <c r="Y1672" t="s">
        <v>215</v>
      </c>
      <c r="Z1672" t="s">
        <v>148</v>
      </c>
      <c r="AA1672" t="s">
        <v>980</v>
      </c>
      <c r="AB1672" t="s">
        <v>981</v>
      </c>
      <c r="AC1672" t="s">
        <v>977</v>
      </c>
      <c r="AD1672" t="s">
        <v>978</v>
      </c>
      <c r="AE1672" t="s">
        <v>128</v>
      </c>
      <c r="AF1672" t="s">
        <v>120</v>
      </c>
      <c r="AG1672" s="3">
        <v>96950</v>
      </c>
      <c r="AH1672" t="s">
        <v>121</v>
      </c>
      <c r="AJ1672" s="10">
        <v>16702341795</v>
      </c>
      <c r="AL1672" t="s">
        <v>983</v>
      </c>
      <c r="BD1672" t="str">
        <f>"49-9071.00"</f>
        <v>49-9071.00</v>
      </c>
      <c r="BE1672" t="s">
        <v>169</v>
      </c>
      <c r="BF1672" t="s">
        <v>8805</v>
      </c>
      <c r="BG1672" t="s">
        <v>661</v>
      </c>
      <c r="BH1672">
        <v>2</v>
      </c>
      <c r="BJ1672" s="1">
        <v>45818</v>
      </c>
      <c r="BK1672" s="1">
        <v>46182</v>
      </c>
      <c r="BN1672">
        <v>40</v>
      </c>
      <c r="BO1672">
        <v>0</v>
      </c>
      <c r="BP1672">
        <v>8</v>
      </c>
      <c r="BQ1672">
        <v>8</v>
      </c>
      <c r="BR1672">
        <v>8</v>
      </c>
      <c r="BS1672">
        <v>8</v>
      </c>
      <c r="BT1672">
        <v>8</v>
      </c>
      <c r="BU1672">
        <v>0</v>
      </c>
      <c r="BV1672" t="str">
        <f>"8:00 AM"</f>
        <v>8:00 AM</v>
      </c>
      <c r="BW1672" t="str">
        <f>"5:00 PM"</f>
        <v>5:00 PM</v>
      </c>
      <c r="BX1672" t="s">
        <v>133</v>
      </c>
      <c r="BY1672">
        <v>0</v>
      </c>
      <c r="BZ1672">
        <v>12</v>
      </c>
      <c r="CA1672" t="s">
        <v>115</v>
      </c>
      <c r="CC1672" t="s">
        <v>10786</v>
      </c>
      <c r="CD1672" t="s">
        <v>977</v>
      </c>
      <c r="CE1672" t="s">
        <v>978</v>
      </c>
      <c r="CF1672" t="s">
        <v>119</v>
      </c>
      <c r="CG1672" t="s">
        <v>120</v>
      </c>
      <c r="CH1672" s="3">
        <v>96950</v>
      </c>
      <c r="CI1672" s="4">
        <v>9.75</v>
      </c>
      <c r="CJ1672" s="4">
        <v>11.25</v>
      </c>
      <c r="CK1672" s="4">
        <v>14.63</v>
      </c>
      <c r="CL1672" s="4">
        <v>16.88</v>
      </c>
      <c r="CM1672" t="s">
        <v>136</v>
      </c>
      <c r="CN1672" t="s">
        <v>240</v>
      </c>
      <c r="CO1672" t="s">
        <v>137</v>
      </c>
      <c r="CQ1672" t="s">
        <v>115</v>
      </c>
      <c r="CR1672" t="s">
        <v>138</v>
      </c>
      <c r="CS1672" t="s">
        <v>138</v>
      </c>
      <c r="CT1672" t="s">
        <v>138</v>
      </c>
      <c r="CU1672" t="s">
        <v>139</v>
      </c>
      <c r="CV1672" t="s">
        <v>138</v>
      </c>
      <c r="CW1672" t="s">
        <v>138</v>
      </c>
      <c r="CX1672" t="s">
        <v>1011</v>
      </c>
      <c r="CY1672" s="10">
        <v>16702341795</v>
      </c>
      <c r="CZ1672" t="s">
        <v>983</v>
      </c>
      <c r="DA1672" t="s">
        <v>989</v>
      </c>
      <c r="DB1672" t="s">
        <v>138</v>
      </c>
      <c r="DC1672" t="s">
        <v>115</v>
      </c>
    </row>
    <row r="1673" spans="1:112" ht="14.45" customHeight="1" x14ac:dyDescent="0.25">
      <c r="A1673" t="s">
        <v>11747</v>
      </c>
      <c r="B1673" t="s">
        <v>248</v>
      </c>
      <c r="C1673" s="1">
        <v>45714</v>
      </c>
      <c r="D1673" s="1">
        <v>45762</v>
      </c>
      <c r="E1673" t="s">
        <v>114</v>
      </c>
      <c r="G1673" t="s">
        <v>115</v>
      </c>
      <c r="H1673" t="s">
        <v>115</v>
      </c>
      <c r="I1673" t="s">
        <v>115</v>
      </c>
      <c r="J1673" t="s">
        <v>1475</v>
      </c>
      <c r="L1673" t="s">
        <v>805</v>
      </c>
      <c r="M1673" t="s">
        <v>1481</v>
      </c>
      <c r="N1673" t="s">
        <v>128</v>
      </c>
      <c r="O1673" t="s">
        <v>120</v>
      </c>
      <c r="P1673" s="3">
        <v>96950</v>
      </c>
      <c r="Q1673" t="s">
        <v>121</v>
      </c>
      <c r="S1673" s="10">
        <v>16702349110</v>
      </c>
      <c r="U1673" t="s">
        <v>807</v>
      </c>
      <c r="V1673">
        <v>54138</v>
      </c>
      <c r="W1673" t="s">
        <v>123</v>
      </c>
      <c r="Y1673" t="s">
        <v>4199</v>
      </c>
      <c r="Z1673" t="s">
        <v>4200</v>
      </c>
      <c r="AB1673" t="s">
        <v>8979</v>
      </c>
      <c r="AC1673" t="s">
        <v>805</v>
      </c>
      <c r="AD1673" t="s">
        <v>806</v>
      </c>
      <c r="AE1673" t="s">
        <v>119</v>
      </c>
      <c r="AF1673" t="s">
        <v>120</v>
      </c>
      <c r="AG1673" s="3">
        <v>96950</v>
      </c>
      <c r="AH1673" t="s">
        <v>121</v>
      </c>
      <c r="AJ1673" s="10">
        <v>16702349110</v>
      </c>
      <c r="AL1673" t="s">
        <v>811</v>
      </c>
      <c r="BD1673" t="str">
        <f>"19-4099.01"</f>
        <v>19-4099.01</v>
      </c>
      <c r="BE1673" t="s">
        <v>3217</v>
      </c>
      <c r="BF1673" t="s">
        <v>8980</v>
      </c>
      <c r="BG1673" t="s">
        <v>8981</v>
      </c>
      <c r="BH1673">
        <v>1</v>
      </c>
      <c r="BI1673">
        <v>1</v>
      </c>
      <c r="BJ1673" s="1">
        <v>45809</v>
      </c>
      <c r="BK1673" s="1">
        <v>46173</v>
      </c>
      <c r="BL1673" s="1">
        <v>45809</v>
      </c>
      <c r="BM1673" s="1">
        <v>46173</v>
      </c>
      <c r="BN1673">
        <v>35</v>
      </c>
      <c r="BO1673">
        <v>0</v>
      </c>
      <c r="BP1673">
        <v>7</v>
      </c>
      <c r="BQ1673">
        <v>7</v>
      </c>
      <c r="BR1673">
        <v>7</v>
      </c>
      <c r="BS1673">
        <v>7</v>
      </c>
      <c r="BT1673">
        <v>7</v>
      </c>
      <c r="BU1673">
        <v>0</v>
      </c>
      <c r="BV1673" t="str">
        <f>"9:00 AM"</f>
        <v>9:00 AM</v>
      </c>
      <c r="BW1673" t="str">
        <f>"5:00 PM"</f>
        <v>5:00 PM</v>
      </c>
      <c r="BX1673" t="s">
        <v>189</v>
      </c>
      <c r="BY1673">
        <v>0</v>
      </c>
      <c r="BZ1673">
        <v>24</v>
      </c>
      <c r="CA1673" t="s">
        <v>115</v>
      </c>
      <c r="CC1673" s="2" t="s">
        <v>11748</v>
      </c>
      <c r="CD1673" t="s">
        <v>8982</v>
      </c>
      <c r="CF1673" t="s">
        <v>128</v>
      </c>
      <c r="CG1673" t="s">
        <v>120</v>
      </c>
      <c r="CH1673" s="3">
        <v>96950</v>
      </c>
      <c r="CI1673" s="4">
        <v>13.12</v>
      </c>
      <c r="CJ1673" s="4">
        <v>13.12</v>
      </c>
      <c r="CK1673" s="4">
        <v>0</v>
      </c>
      <c r="CL1673" s="4">
        <v>0</v>
      </c>
      <c r="CM1673" t="s">
        <v>136</v>
      </c>
      <c r="CN1673" t="s">
        <v>224</v>
      </c>
      <c r="CO1673" t="s">
        <v>137</v>
      </c>
      <c r="CQ1673" t="s">
        <v>115</v>
      </c>
      <c r="CR1673" t="s">
        <v>138</v>
      </c>
      <c r="CS1673" t="s">
        <v>139</v>
      </c>
      <c r="CT1673" t="s">
        <v>139</v>
      </c>
      <c r="CU1673" t="s">
        <v>139</v>
      </c>
      <c r="CV1673" t="s">
        <v>138</v>
      </c>
      <c r="CW1673" t="s">
        <v>139</v>
      </c>
      <c r="CX1673" t="s">
        <v>7397</v>
      </c>
      <c r="CY1673" s="10">
        <v>16702330208</v>
      </c>
      <c r="CZ1673" t="s">
        <v>811</v>
      </c>
      <c r="DA1673" t="s">
        <v>331</v>
      </c>
      <c r="DB1673" t="s">
        <v>138</v>
      </c>
      <c r="DC1673" t="s">
        <v>115</v>
      </c>
    </row>
    <row r="1674" spans="1:112" ht="14.45" customHeight="1" x14ac:dyDescent="0.25">
      <c r="A1674" t="s">
        <v>13483</v>
      </c>
      <c r="B1674" t="s">
        <v>248</v>
      </c>
      <c r="C1674" s="1">
        <v>45707</v>
      </c>
      <c r="D1674" s="1">
        <v>45762</v>
      </c>
      <c r="E1674" t="s">
        <v>210</v>
      </c>
      <c r="F1674" s="1">
        <v>45792</v>
      </c>
      <c r="G1674" t="s">
        <v>115</v>
      </c>
      <c r="H1674" t="s">
        <v>115</v>
      </c>
      <c r="I1674" t="s">
        <v>115</v>
      </c>
      <c r="J1674" t="s">
        <v>2481</v>
      </c>
      <c r="K1674" t="s">
        <v>2482</v>
      </c>
      <c r="L1674" t="s">
        <v>2483</v>
      </c>
      <c r="M1674" t="s">
        <v>2484</v>
      </c>
      <c r="N1674" t="s">
        <v>128</v>
      </c>
      <c r="O1674" t="s">
        <v>120</v>
      </c>
      <c r="P1674" s="3">
        <v>96950</v>
      </c>
      <c r="Q1674" t="s">
        <v>121</v>
      </c>
      <c r="S1674" s="10">
        <v>16702340455</v>
      </c>
      <c r="U1674" t="s">
        <v>2485</v>
      </c>
      <c r="V1674">
        <v>23622</v>
      </c>
      <c r="W1674" t="s">
        <v>123</v>
      </c>
      <c r="Y1674" t="s">
        <v>2486</v>
      </c>
      <c r="Z1674" t="s">
        <v>2487</v>
      </c>
      <c r="AA1674" t="s">
        <v>2488</v>
      </c>
      <c r="AB1674" t="s">
        <v>126</v>
      </c>
      <c r="AC1674" t="s">
        <v>2483</v>
      </c>
      <c r="AD1674" t="s">
        <v>2484</v>
      </c>
      <c r="AE1674" t="s">
        <v>128</v>
      </c>
      <c r="AF1674" t="s">
        <v>120</v>
      </c>
      <c r="AG1674" s="3">
        <v>96950</v>
      </c>
      <c r="AH1674" t="s">
        <v>121</v>
      </c>
      <c r="AJ1674" s="10">
        <v>16702340455</v>
      </c>
      <c r="AL1674" t="s">
        <v>2489</v>
      </c>
      <c r="BD1674" t="str">
        <f>"49-9071.00"</f>
        <v>49-9071.00</v>
      </c>
      <c r="BE1674" t="s">
        <v>169</v>
      </c>
      <c r="BF1674" t="s">
        <v>2490</v>
      </c>
      <c r="BG1674" t="s">
        <v>1404</v>
      </c>
      <c r="BH1674">
        <v>5</v>
      </c>
      <c r="BI1674">
        <v>5</v>
      </c>
      <c r="BJ1674" s="1">
        <v>45794</v>
      </c>
      <c r="BK1674" s="1">
        <v>46158</v>
      </c>
      <c r="BL1674" s="1">
        <v>45794</v>
      </c>
      <c r="BM1674" s="1">
        <v>46158</v>
      </c>
      <c r="BN1674">
        <v>35</v>
      </c>
      <c r="BO1674">
        <v>0</v>
      </c>
      <c r="BP1674">
        <v>7</v>
      </c>
      <c r="BQ1674">
        <v>7</v>
      </c>
      <c r="BR1674">
        <v>7</v>
      </c>
      <c r="BS1674">
        <v>7</v>
      </c>
      <c r="BT1674">
        <v>7</v>
      </c>
      <c r="BU1674">
        <v>0</v>
      </c>
      <c r="BV1674" t="str">
        <f>"8:00 AM"</f>
        <v>8:00 AM</v>
      </c>
      <c r="BW1674" t="str">
        <f>"4:00 PM"</f>
        <v>4:00 PM</v>
      </c>
      <c r="BX1674" t="s">
        <v>133</v>
      </c>
      <c r="BY1674">
        <v>0</v>
      </c>
      <c r="BZ1674">
        <v>12</v>
      </c>
      <c r="CA1674" t="s">
        <v>115</v>
      </c>
      <c r="CC1674" t="s">
        <v>2491</v>
      </c>
      <c r="CD1674" t="s">
        <v>2492</v>
      </c>
      <c r="CE1674" t="s">
        <v>2483</v>
      </c>
      <c r="CF1674" t="s">
        <v>128</v>
      </c>
      <c r="CG1674" t="s">
        <v>120</v>
      </c>
      <c r="CH1674" s="3">
        <v>96950</v>
      </c>
      <c r="CI1674" s="4">
        <v>9.75</v>
      </c>
      <c r="CJ1674" s="4">
        <v>9.75</v>
      </c>
      <c r="CK1674" s="4">
        <v>14.63</v>
      </c>
      <c r="CL1674" s="4">
        <v>14.63</v>
      </c>
      <c r="CM1674" t="s">
        <v>136</v>
      </c>
      <c r="CN1674" t="s">
        <v>331</v>
      </c>
      <c r="CO1674" t="s">
        <v>137</v>
      </c>
      <c r="CQ1674" t="s">
        <v>115</v>
      </c>
      <c r="CR1674" t="s">
        <v>138</v>
      </c>
      <c r="CS1674" t="s">
        <v>139</v>
      </c>
      <c r="CT1674" t="s">
        <v>138</v>
      </c>
      <c r="CU1674" t="s">
        <v>139</v>
      </c>
      <c r="CV1674" t="s">
        <v>138</v>
      </c>
      <c r="CW1674" t="s">
        <v>139</v>
      </c>
      <c r="CX1674" t="s">
        <v>13484</v>
      </c>
      <c r="CY1674" s="10">
        <v>16702340455</v>
      </c>
      <c r="CZ1674" t="s">
        <v>2489</v>
      </c>
      <c r="DA1674" t="s">
        <v>2494</v>
      </c>
      <c r="DB1674" t="s">
        <v>138</v>
      </c>
      <c r="DC1674" t="s">
        <v>115</v>
      </c>
    </row>
    <row r="1675" spans="1:112" ht="14.45" customHeight="1" x14ac:dyDescent="0.25">
      <c r="A1675" t="s">
        <v>13485</v>
      </c>
      <c r="B1675" t="s">
        <v>248</v>
      </c>
      <c r="C1675" s="1">
        <v>45708</v>
      </c>
      <c r="D1675" s="1">
        <v>45762</v>
      </c>
      <c r="E1675" t="s">
        <v>114</v>
      </c>
      <c r="G1675" t="s">
        <v>115</v>
      </c>
      <c r="H1675" t="s">
        <v>115</v>
      </c>
      <c r="I1675" t="s">
        <v>115</v>
      </c>
      <c r="J1675" t="s">
        <v>1414</v>
      </c>
      <c r="L1675" t="s">
        <v>5283</v>
      </c>
      <c r="N1675" t="s">
        <v>119</v>
      </c>
      <c r="O1675" t="s">
        <v>120</v>
      </c>
      <c r="P1675" s="3">
        <v>96950</v>
      </c>
      <c r="Q1675" t="s">
        <v>121</v>
      </c>
      <c r="S1675" s="10">
        <v>16702346445</v>
      </c>
      <c r="T1675">
        <v>2263</v>
      </c>
      <c r="U1675" t="s">
        <v>1415</v>
      </c>
      <c r="V1675">
        <v>53111</v>
      </c>
      <c r="W1675" t="s">
        <v>123</v>
      </c>
      <c r="Y1675" t="s">
        <v>676</v>
      </c>
      <c r="Z1675" t="s">
        <v>677</v>
      </c>
      <c r="AB1675" t="s">
        <v>678</v>
      </c>
      <c r="AC1675" t="s">
        <v>3934</v>
      </c>
      <c r="AE1675" t="s">
        <v>119</v>
      </c>
      <c r="AF1675" t="s">
        <v>120</v>
      </c>
      <c r="AG1675" s="3">
        <v>96950</v>
      </c>
      <c r="AH1675" t="s">
        <v>121</v>
      </c>
      <c r="AJ1675" s="10">
        <v>16702346445</v>
      </c>
      <c r="AK1675">
        <v>2263</v>
      </c>
      <c r="AL1675" t="s">
        <v>680</v>
      </c>
      <c r="BD1675" t="str">
        <f>"49-9071.00"</f>
        <v>49-9071.00</v>
      </c>
      <c r="BE1675" t="s">
        <v>169</v>
      </c>
      <c r="BF1675" t="s">
        <v>13486</v>
      </c>
      <c r="BG1675" t="s">
        <v>1417</v>
      </c>
      <c r="BH1675">
        <v>2</v>
      </c>
      <c r="BI1675">
        <v>2</v>
      </c>
      <c r="BJ1675" s="1">
        <v>45809</v>
      </c>
      <c r="BK1675" s="1">
        <v>46173</v>
      </c>
      <c r="BL1675" s="1">
        <v>45809</v>
      </c>
      <c r="BM1675" s="1">
        <v>46173</v>
      </c>
      <c r="BN1675">
        <v>40</v>
      </c>
      <c r="BO1675">
        <v>0</v>
      </c>
      <c r="BP1675">
        <v>8</v>
      </c>
      <c r="BQ1675">
        <v>8</v>
      </c>
      <c r="BR1675">
        <v>8</v>
      </c>
      <c r="BS1675">
        <v>8</v>
      </c>
      <c r="BT1675">
        <v>8</v>
      </c>
      <c r="BU1675">
        <v>0</v>
      </c>
      <c r="BV1675" t="str">
        <f>"8:00 AM"</f>
        <v>8:00 AM</v>
      </c>
      <c r="BW1675" t="str">
        <f>"5:00 PM"</f>
        <v>5:00 PM</v>
      </c>
      <c r="BX1675" t="s">
        <v>240</v>
      </c>
      <c r="BY1675">
        <v>0</v>
      </c>
      <c r="BZ1675">
        <v>12</v>
      </c>
      <c r="CA1675" t="s">
        <v>115</v>
      </c>
      <c r="CC1675" t="s">
        <v>13487</v>
      </c>
      <c r="CD1675" t="s">
        <v>13488</v>
      </c>
      <c r="CF1675" t="s">
        <v>119</v>
      </c>
      <c r="CG1675" t="s">
        <v>120</v>
      </c>
      <c r="CH1675" s="3">
        <v>96950</v>
      </c>
      <c r="CI1675" s="4">
        <v>9.75</v>
      </c>
      <c r="CJ1675" s="4">
        <v>10</v>
      </c>
      <c r="CK1675" s="4">
        <v>14.63</v>
      </c>
      <c r="CL1675" s="4">
        <v>15</v>
      </c>
      <c r="CM1675" t="s">
        <v>136</v>
      </c>
      <c r="CN1675" t="s">
        <v>685</v>
      </c>
      <c r="CO1675" t="s">
        <v>137</v>
      </c>
      <c r="CQ1675" t="s">
        <v>115</v>
      </c>
      <c r="CR1675" t="s">
        <v>138</v>
      </c>
      <c r="CS1675" t="s">
        <v>139</v>
      </c>
      <c r="CT1675" t="s">
        <v>138</v>
      </c>
      <c r="CU1675" t="s">
        <v>139</v>
      </c>
      <c r="CV1675" t="s">
        <v>138</v>
      </c>
      <c r="CW1675" t="s">
        <v>139</v>
      </c>
      <c r="CX1675" s="2" t="s">
        <v>13934</v>
      </c>
      <c r="CY1675" s="10">
        <v>16702346445</v>
      </c>
      <c r="CZ1675" t="s">
        <v>680</v>
      </c>
      <c r="DA1675" t="s">
        <v>139</v>
      </c>
      <c r="DB1675" t="s">
        <v>138</v>
      </c>
      <c r="DC1675" t="s">
        <v>115</v>
      </c>
      <c r="DD1675" t="s">
        <v>676</v>
      </c>
      <c r="DE1675" t="s">
        <v>677</v>
      </c>
      <c r="DG1675" t="s">
        <v>1414</v>
      </c>
      <c r="DH1675" t="s">
        <v>680</v>
      </c>
    </row>
    <row r="1676" spans="1:112" ht="14.45" customHeight="1" x14ac:dyDescent="0.25">
      <c r="A1676" t="s">
        <v>3874</v>
      </c>
      <c r="B1676" t="s">
        <v>142</v>
      </c>
      <c r="C1676" s="1">
        <v>45749</v>
      </c>
      <c r="D1676" s="1">
        <v>45763</v>
      </c>
      <c r="E1676" t="s">
        <v>210</v>
      </c>
      <c r="F1676" s="1">
        <v>45929</v>
      </c>
      <c r="G1676" t="s">
        <v>115</v>
      </c>
      <c r="H1676" t="s">
        <v>115</v>
      </c>
      <c r="I1676" t="s">
        <v>115</v>
      </c>
      <c r="J1676" t="s">
        <v>3335</v>
      </c>
      <c r="L1676" t="s">
        <v>1362</v>
      </c>
      <c r="M1676" t="s">
        <v>1363</v>
      </c>
      <c r="N1676" t="s">
        <v>119</v>
      </c>
      <c r="O1676" t="s">
        <v>120</v>
      </c>
      <c r="P1676" s="3">
        <v>96950</v>
      </c>
      <c r="Q1676" t="s">
        <v>121</v>
      </c>
      <c r="S1676" s="10">
        <v>16702357642</v>
      </c>
      <c r="U1676" t="s">
        <v>3336</v>
      </c>
      <c r="V1676">
        <v>56132</v>
      </c>
      <c r="W1676" t="s">
        <v>123</v>
      </c>
      <c r="Y1676" t="s">
        <v>1365</v>
      </c>
      <c r="Z1676" t="s">
        <v>1366</v>
      </c>
      <c r="AA1676" t="s">
        <v>1367</v>
      </c>
      <c r="AB1676" t="s">
        <v>1368</v>
      </c>
      <c r="AC1676" t="s">
        <v>1362</v>
      </c>
      <c r="AD1676" t="s">
        <v>1363</v>
      </c>
      <c r="AE1676" t="s">
        <v>119</v>
      </c>
      <c r="AF1676" t="s">
        <v>120</v>
      </c>
      <c r="AG1676" s="3">
        <v>96950</v>
      </c>
      <c r="AH1676" t="s">
        <v>121</v>
      </c>
      <c r="AJ1676" s="10">
        <v>16702357642</v>
      </c>
      <c r="AL1676" t="s">
        <v>3337</v>
      </c>
      <c r="BD1676" t="str">
        <f>"37-2012.00"</f>
        <v>37-2012.00</v>
      </c>
      <c r="BE1676" t="s">
        <v>647</v>
      </c>
      <c r="BF1676" t="s">
        <v>3875</v>
      </c>
      <c r="BG1676" t="s">
        <v>3876</v>
      </c>
      <c r="BH1676">
        <v>5</v>
      </c>
      <c r="BJ1676" s="1">
        <v>45931</v>
      </c>
      <c r="BK1676" s="1">
        <v>46295</v>
      </c>
      <c r="BN1676">
        <v>40</v>
      </c>
      <c r="BO1676">
        <v>0</v>
      </c>
      <c r="BP1676">
        <v>8</v>
      </c>
      <c r="BQ1676">
        <v>8</v>
      </c>
      <c r="BR1676">
        <v>8</v>
      </c>
      <c r="BS1676">
        <v>8</v>
      </c>
      <c r="BT1676">
        <v>8</v>
      </c>
      <c r="BU1676">
        <v>0</v>
      </c>
      <c r="BV1676" t="str">
        <f>"7:00 AM"</f>
        <v>7:00 AM</v>
      </c>
      <c r="BW1676" t="str">
        <f>"4:00 PM"</f>
        <v>4:00 PM</v>
      </c>
      <c r="BX1676" t="s">
        <v>133</v>
      </c>
      <c r="BY1676">
        <v>0</v>
      </c>
      <c r="BZ1676">
        <v>3</v>
      </c>
      <c r="CA1676" t="s">
        <v>115</v>
      </c>
      <c r="CC1676" t="s">
        <v>3877</v>
      </c>
      <c r="CD1676" t="s">
        <v>3878</v>
      </c>
      <c r="CE1676" t="s">
        <v>1375</v>
      </c>
      <c r="CF1676" t="s">
        <v>119</v>
      </c>
      <c r="CG1676" t="s">
        <v>120</v>
      </c>
      <c r="CH1676" s="3">
        <v>96950</v>
      </c>
      <c r="CI1676" s="4">
        <v>7.77</v>
      </c>
      <c r="CJ1676" s="4">
        <v>7.77</v>
      </c>
      <c r="CK1676" s="4">
        <v>11.66</v>
      </c>
      <c r="CL1676" s="4">
        <v>11.66</v>
      </c>
      <c r="CM1676" t="s">
        <v>136</v>
      </c>
      <c r="CN1676" t="s">
        <v>139</v>
      </c>
      <c r="CO1676" t="s">
        <v>137</v>
      </c>
      <c r="CQ1676" t="s">
        <v>115</v>
      </c>
      <c r="CR1676" t="s">
        <v>138</v>
      </c>
      <c r="CS1676" t="s">
        <v>138</v>
      </c>
      <c r="CT1676" t="s">
        <v>138</v>
      </c>
      <c r="CU1676" t="s">
        <v>139</v>
      </c>
      <c r="CV1676" t="s">
        <v>138</v>
      </c>
      <c r="CW1676" t="s">
        <v>139</v>
      </c>
      <c r="CX1676" t="s">
        <v>139</v>
      </c>
      <c r="CY1676" s="10">
        <v>16702357642</v>
      </c>
      <c r="CZ1676" t="s">
        <v>3337</v>
      </c>
      <c r="DA1676" t="s">
        <v>139</v>
      </c>
      <c r="DB1676" t="s">
        <v>138</v>
      </c>
      <c r="DC1676" t="s">
        <v>115</v>
      </c>
    </row>
    <row r="1677" spans="1:112" ht="14.45" customHeight="1" x14ac:dyDescent="0.25">
      <c r="A1677" t="s">
        <v>3890</v>
      </c>
      <c r="B1677" t="s">
        <v>158</v>
      </c>
      <c r="C1677" s="1">
        <v>45713</v>
      </c>
      <c r="D1677" s="1">
        <v>45763</v>
      </c>
      <c r="E1677" t="s">
        <v>114</v>
      </c>
      <c r="G1677" t="s">
        <v>115</v>
      </c>
      <c r="H1677" t="s">
        <v>115</v>
      </c>
      <c r="I1677" t="s">
        <v>115</v>
      </c>
      <c r="J1677" t="s">
        <v>1561</v>
      </c>
      <c r="L1677" t="s">
        <v>1570</v>
      </c>
      <c r="M1677" t="s">
        <v>1563</v>
      </c>
      <c r="N1677" t="s">
        <v>128</v>
      </c>
      <c r="O1677" t="s">
        <v>120</v>
      </c>
      <c r="P1677" s="3">
        <v>96950</v>
      </c>
      <c r="Q1677" t="s">
        <v>121</v>
      </c>
      <c r="S1677" s="10">
        <v>16703229240</v>
      </c>
      <c r="U1677" t="s">
        <v>1564</v>
      </c>
      <c r="V1677">
        <v>488320</v>
      </c>
      <c r="W1677" t="s">
        <v>123</v>
      </c>
      <c r="Y1677" t="s">
        <v>1565</v>
      </c>
      <c r="Z1677" t="s">
        <v>1097</v>
      </c>
      <c r="AA1677" t="s">
        <v>489</v>
      </c>
      <c r="AB1677" t="s">
        <v>516</v>
      </c>
      <c r="AC1677" t="s">
        <v>1570</v>
      </c>
      <c r="AD1677" t="s">
        <v>1563</v>
      </c>
      <c r="AE1677" t="s">
        <v>128</v>
      </c>
      <c r="AF1677" t="s">
        <v>120</v>
      </c>
      <c r="AG1677" s="3">
        <v>96950</v>
      </c>
      <c r="AH1677" t="s">
        <v>121</v>
      </c>
      <c r="AJ1677" s="10">
        <v>16703229240</v>
      </c>
      <c r="AL1677" t="s">
        <v>1567</v>
      </c>
      <c r="BD1677" t="str">
        <f>"49-3031.00"</f>
        <v>49-3031.00</v>
      </c>
      <c r="BE1677" t="s">
        <v>1260</v>
      </c>
      <c r="BF1677" t="s">
        <v>2847</v>
      </c>
      <c r="BG1677" t="s">
        <v>2848</v>
      </c>
      <c r="BH1677">
        <v>1</v>
      </c>
      <c r="BJ1677" s="1">
        <v>45834</v>
      </c>
      <c r="BK1677" s="1">
        <v>46198</v>
      </c>
      <c r="BN1677">
        <v>40</v>
      </c>
      <c r="BO1677">
        <v>0</v>
      </c>
      <c r="BP1677">
        <v>8</v>
      </c>
      <c r="BQ1677">
        <v>8</v>
      </c>
      <c r="BR1677">
        <v>8</v>
      </c>
      <c r="BS1677">
        <v>8</v>
      </c>
      <c r="BT1677">
        <v>8</v>
      </c>
      <c r="BU1677">
        <v>0</v>
      </c>
      <c r="BV1677" t="str">
        <f>"8:00 AM"</f>
        <v>8:00 AM</v>
      </c>
      <c r="BW1677" t="str">
        <f>"5:00 PM"</f>
        <v>5:00 PM</v>
      </c>
      <c r="BX1677" t="s">
        <v>240</v>
      </c>
      <c r="BY1677">
        <v>0</v>
      </c>
      <c r="BZ1677">
        <v>24</v>
      </c>
      <c r="CA1677" t="s">
        <v>115</v>
      </c>
      <c r="CC1677" t="s">
        <v>2849</v>
      </c>
      <c r="CD1677" t="s">
        <v>1570</v>
      </c>
      <c r="CE1677" t="s">
        <v>1563</v>
      </c>
      <c r="CF1677" t="s">
        <v>128</v>
      </c>
      <c r="CG1677" t="s">
        <v>120</v>
      </c>
      <c r="CH1677" s="3">
        <v>96950</v>
      </c>
      <c r="CI1677" s="4">
        <v>11.85</v>
      </c>
      <c r="CJ1677" s="4">
        <v>11.85</v>
      </c>
      <c r="CK1677" s="4">
        <v>17.78</v>
      </c>
      <c r="CL1677" s="4">
        <v>17.78</v>
      </c>
      <c r="CM1677" t="s">
        <v>136</v>
      </c>
      <c r="CN1677" t="s">
        <v>331</v>
      </c>
      <c r="CO1677" t="s">
        <v>173</v>
      </c>
      <c r="CQ1677" t="s">
        <v>115</v>
      </c>
      <c r="CR1677" t="s">
        <v>138</v>
      </c>
      <c r="CS1677" t="s">
        <v>139</v>
      </c>
      <c r="CT1677" t="s">
        <v>138</v>
      </c>
      <c r="CU1677" t="s">
        <v>139</v>
      </c>
      <c r="CV1677" t="s">
        <v>138</v>
      </c>
      <c r="CW1677" t="s">
        <v>139</v>
      </c>
      <c r="CX1677" t="s">
        <v>331</v>
      </c>
      <c r="CY1677" s="10">
        <v>16703229240</v>
      </c>
      <c r="CZ1677" t="s">
        <v>139</v>
      </c>
      <c r="DA1677" t="s">
        <v>208</v>
      </c>
      <c r="DB1677" t="s">
        <v>138</v>
      </c>
      <c r="DC1677" t="s">
        <v>115</v>
      </c>
    </row>
    <row r="1678" spans="1:112" ht="14.45" customHeight="1" x14ac:dyDescent="0.25">
      <c r="A1678" t="s">
        <v>3918</v>
      </c>
      <c r="B1678" t="s">
        <v>248</v>
      </c>
      <c r="C1678" s="1">
        <v>45693</v>
      </c>
      <c r="D1678" s="1">
        <v>45763</v>
      </c>
      <c r="E1678" t="s">
        <v>210</v>
      </c>
      <c r="F1678" s="1">
        <v>45817</v>
      </c>
      <c r="G1678" t="s">
        <v>115</v>
      </c>
      <c r="H1678" t="s">
        <v>115</v>
      </c>
      <c r="I1678" t="s">
        <v>115</v>
      </c>
      <c r="J1678" t="s">
        <v>976</v>
      </c>
      <c r="L1678" t="s">
        <v>977</v>
      </c>
      <c r="M1678" t="s">
        <v>978</v>
      </c>
      <c r="N1678" t="s">
        <v>119</v>
      </c>
      <c r="O1678" t="s">
        <v>120</v>
      </c>
      <c r="P1678" s="3">
        <v>96950</v>
      </c>
      <c r="Q1678" t="s">
        <v>121</v>
      </c>
      <c r="S1678" s="10">
        <v>16702341795</v>
      </c>
      <c r="U1678" t="s">
        <v>979</v>
      </c>
      <c r="V1678">
        <v>722511</v>
      </c>
      <c r="W1678" t="s">
        <v>123</v>
      </c>
      <c r="Y1678" t="s">
        <v>215</v>
      </c>
      <c r="Z1678" t="s">
        <v>148</v>
      </c>
      <c r="AA1678" t="s">
        <v>980</v>
      </c>
      <c r="AB1678" t="s">
        <v>981</v>
      </c>
      <c r="AC1678" t="s">
        <v>2392</v>
      </c>
      <c r="AD1678" t="s">
        <v>2393</v>
      </c>
      <c r="AE1678" t="s">
        <v>128</v>
      </c>
      <c r="AF1678" t="s">
        <v>120</v>
      </c>
      <c r="AG1678" s="3">
        <v>96950</v>
      </c>
      <c r="AH1678" t="s">
        <v>121</v>
      </c>
      <c r="AJ1678" s="10">
        <v>16702341795</v>
      </c>
      <c r="AL1678" t="s">
        <v>983</v>
      </c>
      <c r="BD1678" t="str">
        <f>"35-1012.00"</f>
        <v>35-1012.00</v>
      </c>
      <c r="BE1678" t="s">
        <v>3493</v>
      </c>
      <c r="BF1678" t="s">
        <v>3494</v>
      </c>
      <c r="BG1678" t="s">
        <v>3919</v>
      </c>
      <c r="BH1678">
        <v>1</v>
      </c>
      <c r="BI1678">
        <v>1</v>
      </c>
      <c r="BJ1678" s="1">
        <v>45819</v>
      </c>
      <c r="BK1678" s="1">
        <v>46183</v>
      </c>
      <c r="BL1678" s="1">
        <v>45819</v>
      </c>
      <c r="BM1678" s="1">
        <v>46183</v>
      </c>
      <c r="BN1678">
        <v>35</v>
      </c>
      <c r="BO1678">
        <v>0</v>
      </c>
      <c r="BP1678">
        <v>6</v>
      </c>
      <c r="BQ1678">
        <v>6</v>
      </c>
      <c r="BR1678">
        <v>6</v>
      </c>
      <c r="BS1678">
        <v>6</v>
      </c>
      <c r="BT1678">
        <v>6</v>
      </c>
      <c r="BU1678">
        <v>5</v>
      </c>
      <c r="BV1678" t="str">
        <f>"7:00 AM"</f>
        <v>7:00 AM</v>
      </c>
      <c r="BW1678" t="str">
        <f>"2:00 PM"</f>
        <v>2:00 PM</v>
      </c>
      <c r="BX1678" t="s">
        <v>133</v>
      </c>
      <c r="BY1678">
        <v>0</v>
      </c>
      <c r="BZ1678">
        <v>12</v>
      </c>
      <c r="CA1678" t="s">
        <v>138</v>
      </c>
      <c r="CB1678">
        <v>10</v>
      </c>
      <c r="CC1678" t="s">
        <v>3495</v>
      </c>
      <c r="CD1678" t="s">
        <v>3920</v>
      </c>
      <c r="CE1678" t="s">
        <v>977</v>
      </c>
      <c r="CF1678" t="s">
        <v>119</v>
      </c>
      <c r="CG1678" t="s">
        <v>120</v>
      </c>
      <c r="CH1678" s="3">
        <v>96950</v>
      </c>
      <c r="CI1678" s="4">
        <v>10.6</v>
      </c>
      <c r="CJ1678" s="4">
        <v>11</v>
      </c>
      <c r="CK1678" s="4">
        <v>15.9</v>
      </c>
      <c r="CL1678" s="4">
        <v>16.5</v>
      </c>
      <c r="CM1678" t="s">
        <v>136</v>
      </c>
      <c r="CN1678">
        <v>0</v>
      </c>
      <c r="CO1678" t="s">
        <v>137</v>
      </c>
      <c r="CQ1678" t="s">
        <v>115</v>
      </c>
      <c r="CR1678" t="s">
        <v>138</v>
      </c>
      <c r="CS1678" t="s">
        <v>138</v>
      </c>
      <c r="CT1678" t="s">
        <v>138</v>
      </c>
      <c r="CU1678" t="s">
        <v>139</v>
      </c>
      <c r="CV1678" t="s">
        <v>138</v>
      </c>
      <c r="CW1678" t="s">
        <v>139</v>
      </c>
      <c r="CX1678" t="s">
        <v>3921</v>
      </c>
      <c r="CY1678" s="10">
        <v>16702341795</v>
      </c>
      <c r="CZ1678" t="s">
        <v>983</v>
      </c>
      <c r="DA1678" t="s">
        <v>989</v>
      </c>
      <c r="DB1678" t="s">
        <v>138</v>
      </c>
      <c r="DC1678" t="s">
        <v>115</v>
      </c>
    </row>
    <row r="1679" spans="1:112" ht="14.45" customHeight="1" x14ac:dyDescent="0.25">
      <c r="A1679" t="s">
        <v>4577</v>
      </c>
      <c r="B1679" t="s">
        <v>142</v>
      </c>
      <c r="C1679" s="1">
        <v>45749</v>
      </c>
      <c r="D1679" s="1">
        <v>45763</v>
      </c>
      <c r="E1679" t="s">
        <v>210</v>
      </c>
      <c r="F1679" s="1">
        <v>45929</v>
      </c>
      <c r="G1679" t="s">
        <v>115</v>
      </c>
      <c r="H1679" t="s">
        <v>115</v>
      </c>
      <c r="I1679" t="s">
        <v>115</v>
      </c>
      <c r="J1679" t="s">
        <v>1361</v>
      </c>
      <c r="K1679" t="s">
        <v>4578</v>
      </c>
      <c r="L1679" t="s">
        <v>1362</v>
      </c>
      <c r="M1679" t="s">
        <v>1363</v>
      </c>
      <c r="N1679" t="s">
        <v>119</v>
      </c>
      <c r="O1679" t="s">
        <v>120</v>
      </c>
      <c r="P1679" s="3">
        <v>96950</v>
      </c>
      <c r="Q1679" t="s">
        <v>121</v>
      </c>
      <c r="R1679" t="s">
        <v>139</v>
      </c>
      <c r="S1679" s="10">
        <v>16702357642</v>
      </c>
      <c r="U1679" t="s">
        <v>1364</v>
      </c>
      <c r="V1679">
        <v>621610</v>
      </c>
      <c r="W1679" t="s">
        <v>123</v>
      </c>
      <c r="Y1679" t="s">
        <v>1365</v>
      </c>
      <c r="Z1679" t="s">
        <v>1366</v>
      </c>
      <c r="AA1679" t="s">
        <v>1367</v>
      </c>
      <c r="AB1679" t="s">
        <v>4579</v>
      </c>
      <c r="AC1679" t="s">
        <v>1362</v>
      </c>
      <c r="AD1679" t="s">
        <v>1363</v>
      </c>
      <c r="AE1679" t="s">
        <v>119</v>
      </c>
      <c r="AF1679" t="s">
        <v>120</v>
      </c>
      <c r="AG1679" s="3">
        <v>96950</v>
      </c>
      <c r="AH1679" t="s">
        <v>121</v>
      </c>
      <c r="AJ1679" s="10">
        <v>16702357642</v>
      </c>
      <c r="AL1679" t="s">
        <v>1370</v>
      </c>
      <c r="BD1679" t="str">
        <f>"31-1121.00"</f>
        <v>31-1121.00</v>
      </c>
      <c r="BE1679" t="s">
        <v>4580</v>
      </c>
      <c r="BF1679" t="s">
        <v>4581</v>
      </c>
      <c r="BG1679" t="s">
        <v>4582</v>
      </c>
      <c r="BH1679">
        <v>6</v>
      </c>
      <c r="BJ1679" s="1">
        <v>45931</v>
      </c>
      <c r="BK1679" s="1">
        <v>46295</v>
      </c>
      <c r="BN1679">
        <v>40</v>
      </c>
      <c r="BO1679">
        <v>0</v>
      </c>
      <c r="BP1679">
        <v>8</v>
      </c>
      <c r="BQ1679">
        <v>8</v>
      </c>
      <c r="BR1679">
        <v>8</v>
      </c>
      <c r="BS1679">
        <v>8</v>
      </c>
      <c r="BT1679">
        <v>8</v>
      </c>
      <c r="BU1679">
        <v>0</v>
      </c>
      <c r="BV1679" t="str">
        <f>"7:00 AM"</f>
        <v>7:00 AM</v>
      </c>
      <c r="BW1679" t="str">
        <f>"4:00 PM"</f>
        <v>4:00 PM</v>
      </c>
      <c r="BX1679" t="s">
        <v>133</v>
      </c>
      <c r="BY1679">
        <v>0</v>
      </c>
      <c r="BZ1679">
        <v>12</v>
      </c>
      <c r="CA1679" t="s">
        <v>115</v>
      </c>
      <c r="CC1679" t="s">
        <v>4583</v>
      </c>
      <c r="CD1679" t="s">
        <v>4584</v>
      </c>
      <c r="CE1679" t="s">
        <v>4585</v>
      </c>
      <c r="CF1679" t="s">
        <v>119</v>
      </c>
      <c r="CG1679" t="s">
        <v>120</v>
      </c>
      <c r="CH1679" s="3">
        <v>96950</v>
      </c>
      <c r="CI1679" s="4">
        <v>11.24</v>
      </c>
      <c r="CJ1679" s="4">
        <v>11.24</v>
      </c>
      <c r="CK1679" s="4">
        <v>16.86</v>
      </c>
      <c r="CL1679" s="4">
        <v>16.86</v>
      </c>
      <c r="CM1679" t="s">
        <v>136</v>
      </c>
      <c r="CN1679" t="s">
        <v>139</v>
      </c>
      <c r="CO1679" t="s">
        <v>137</v>
      </c>
      <c r="CQ1679" t="s">
        <v>115</v>
      </c>
      <c r="CR1679" t="s">
        <v>138</v>
      </c>
      <c r="CS1679" t="s">
        <v>138</v>
      </c>
      <c r="CT1679" t="s">
        <v>138</v>
      </c>
      <c r="CU1679" t="s">
        <v>139</v>
      </c>
      <c r="CV1679" t="s">
        <v>138</v>
      </c>
      <c r="CW1679" t="s">
        <v>139</v>
      </c>
      <c r="CX1679" t="s">
        <v>139</v>
      </c>
      <c r="CY1679" s="10">
        <v>16702357642</v>
      </c>
      <c r="CZ1679" t="s">
        <v>1370</v>
      </c>
      <c r="DA1679" t="s">
        <v>139</v>
      </c>
      <c r="DB1679" t="s">
        <v>138</v>
      </c>
      <c r="DC1679" t="s">
        <v>115</v>
      </c>
    </row>
    <row r="1680" spans="1:112" ht="14.45" customHeight="1" x14ac:dyDescent="0.25">
      <c r="A1680" t="s">
        <v>6120</v>
      </c>
      <c r="B1680" t="s">
        <v>142</v>
      </c>
      <c r="C1680" s="1">
        <v>45749</v>
      </c>
      <c r="D1680" s="1">
        <v>45763</v>
      </c>
      <c r="E1680" t="s">
        <v>210</v>
      </c>
      <c r="F1680" s="1">
        <v>45929</v>
      </c>
      <c r="G1680" t="s">
        <v>115</v>
      </c>
      <c r="H1680" t="s">
        <v>115</v>
      </c>
      <c r="I1680" t="s">
        <v>115</v>
      </c>
      <c r="J1680" t="s">
        <v>2604</v>
      </c>
      <c r="K1680" t="s">
        <v>2605</v>
      </c>
      <c r="L1680" t="s">
        <v>2606</v>
      </c>
      <c r="M1680" t="s">
        <v>2607</v>
      </c>
      <c r="N1680" t="s">
        <v>128</v>
      </c>
      <c r="O1680" t="s">
        <v>120</v>
      </c>
      <c r="P1680" s="3">
        <v>96950</v>
      </c>
      <c r="Q1680" t="s">
        <v>121</v>
      </c>
      <c r="S1680" s="10">
        <v>16702353313</v>
      </c>
      <c r="U1680" t="s">
        <v>2608</v>
      </c>
      <c r="V1680">
        <v>721110</v>
      </c>
      <c r="W1680" t="s">
        <v>123</v>
      </c>
      <c r="Y1680" t="s">
        <v>632</v>
      </c>
      <c r="Z1680" t="s">
        <v>633</v>
      </c>
      <c r="AB1680" t="s">
        <v>516</v>
      </c>
      <c r="AC1680" t="s">
        <v>2606</v>
      </c>
      <c r="AE1680" t="s">
        <v>128</v>
      </c>
      <c r="AF1680" t="s">
        <v>120</v>
      </c>
      <c r="AG1680" s="3">
        <v>96950</v>
      </c>
      <c r="AH1680" t="s">
        <v>121</v>
      </c>
      <c r="AJ1680" s="10">
        <v>16702353313</v>
      </c>
      <c r="AL1680" t="s">
        <v>2609</v>
      </c>
      <c r="BD1680" t="str">
        <f>"37-2012.00"</f>
        <v>37-2012.00</v>
      </c>
      <c r="BE1680" t="s">
        <v>647</v>
      </c>
      <c r="BF1680" t="s">
        <v>5321</v>
      </c>
      <c r="BG1680" t="s">
        <v>2611</v>
      </c>
      <c r="BH1680">
        <v>3</v>
      </c>
      <c r="BJ1680" s="1">
        <v>45931</v>
      </c>
      <c r="BK1680" s="1">
        <v>46295</v>
      </c>
      <c r="BN1680">
        <v>36</v>
      </c>
      <c r="BO1680">
        <v>6</v>
      </c>
      <c r="BP1680">
        <v>6</v>
      </c>
      <c r="BQ1680">
        <v>6</v>
      </c>
      <c r="BR1680">
        <v>0</v>
      </c>
      <c r="BS1680">
        <v>6</v>
      </c>
      <c r="BT1680">
        <v>6</v>
      </c>
      <c r="BU1680">
        <v>6</v>
      </c>
      <c r="BV1680" t="str">
        <f>"8:00 AM"</f>
        <v>8:00 AM</v>
      </c>
      <c r="BW1680" t="str">
        <f>"6:00 PM"</f>
        <v>6:00 PM</v>
      </c>
      <c r="BX1680" t="s">
        <v>133</v>
      </c>
      <c r="BY1680">
        <v>0</v>
      </c>
      <c r="BZ1680">
        <v>3</v>
      </c>
      <c r="CA1680" t="s">
        <v>115</v>
      </c>
      <c r="CC1680" t="s">
        <v>6121</v>
      </c>
      <c r="CD1680" t="s">
        <v>6122</v>
      </c>
      <c r="CF1680" t="s">
        <v>119</v>
      </c>
      <c r="CG1680" t="s">
        <v>120</v>
      </c>
      <c r="CH1680" s="3">
        <v>96950</v>
      </c>
      <c r="CI1680" s="4">
        <v>7.77</v>
      </c>
      <c r="CJ1680" s="4">
        <v>7.77</v>
      </c>
      <c r="CM1680" t="s">
        <v>136</v>
      </c>
      <c r="CN1680" t="s">
        <v>240</v>
      </c>
      <c r="CO1680" t="s">
        <v>137</v>
      </c>
      <c r="CQ1680" t="s">
        <v>138</v>
      </c>
      <c r="CR1680" t="s">
        <v>138</v>
      </c>
      <c r="CS1680" t="s">
        <v>139</v>
      </c>
      <c r="CT1680" t="s">
        <v>139</v>
      </c>
      <c r="CU1680" t="s">
        <v>139</v>
      </c>
      <c r="CV1680" t="s">
        <v>138</v>
      </c>
      <c r="CW1680" t="s">
        <v>139</v>
      </c>
      <c r="CX1680" t="s">
        <v>240</v>
      </c>
      <c r="CY1680" s="10">
        <v>16702353313</v>
      </c>
      <c r="CZ1680" t="s">
        <v>2609</v>
      </c>
      <c r="DA1680" t="s">
        <v>139</v>
      </c>
      <c r="DB1680" t="s">
        <v>138</v>
      </c>
      <c r="DC1680" t="s">
        <v>115</v>
      </c>
      <c r="DD1680" t="s">
        <v>2615</v>
      </c>
      <c r="DE1680" t="s">
        <v>2616</v>
      </c>
      <c r="DF1680" t="s">
        <v>489</v>
      </c>
      <c r="DG1680" t="s">
        <v>2617</v>
      </c>
      <c r="DH1680" t="s">
        <v>2609</v>
      </c>
    </row>
    <row r="1681" spans="1:112" ht="14.45" customHeight="1" x14ac:dyDescent="0.25">
      <c r="A1681" t="s">
        <v>7196</v>
      </c>
      <c r="B1681" t="s">
        <v>142</v>
      </c>
      <c r="C1681" s="1">
        <v>45749</v>
      </c>
      <c r="D1681" s="1">
        <v>45763</v>
      </c>
      <c r="E1681" t="s">
        <v>210</v>
      </c>
      <c r="F1681" s="1">
        <v>45929</v>
      </c>
      <c r="G1681" t="s">
        <v>138</v>
      </c>
      <c r="H1681" t="s">
        <v>115</v>
      </c>
      <c r="I1681" t="s">
        <v>115</v>
      </c>
      <c r="J1681" t="s">
        <v>4747</v>
      </c>
      <c r="K1681" t="s">
        <v>4748</v>
      </c>
      <c r="L1681" t="s">
        <v>4749</v>
      </c>
      <c r="M1681" t="s">
        <v>2607</v>
      </c>
      <c r="N1681" t="s">
        <v>128</v>
      </c>
      <c r="O1681" t="s">
        <v>120</v>
      </c>
      <c r="P1681" s="3">
        <v>96950</v>
      </c>
      <c r="Q1681" t="s">
        <v>121</v>
      </c>
      <c r="S1681" s="10">
        <v>16702353313</v>
      </c>
      <c r="U1681" t="s">
        <v>4750</v>
      </c>
      <c r="V1681">
        <v>236220</v>
      </c>
      <c r="W1681" t="s">
        <v>123</v>
      </c>
      <c r="Y1681" t="s">
        <v>632</v>
      </c>
      <c r="Z1681" t="s">
        <v>633</v>
      </c>
      <c r="AB1681" t="s">
        <v>218</v>
      </c>
      <c r="AC1681" t="s">
        <v>4749</v>
      </c>
      <c r="AE1681" t="s">
        <v>128</v>
      </c>
      <c r="AF1681" t="s">
        <v>120</v>
      </c>
      <c r="AG1681" s="3">
        <v>96950</v>
      </c>
      <c r="AH1681" t="s">
        <v>121</v>
      </c>
      <c r="AJ1681" s="10">
        <v>16702353313</v>
      </c>
      <c r="AL1681" t="s">
        <v>2609</v>
      </c>
      <c r="BD1681" t="str">
        <f>"37-2011.00"</f>
        <v>37-2011.00</v>
      </c>
      <c r="BE1681" t="s">
        <v>1133</v>
      </c>
      <c r="BF1681" t="s">
        <v>7197</v>
      </c>
      <c r="BG1681" t="s">
        <v>7198</v>
      </c>
      <c r="BH1681">
        <v>5</v>
      </c>
      <c r="BJ1681" s="1">
        <v>45931</v>
      </c>
      <c r="BK1681" s="1">
        <v>47026</v>
      </c>
      <c r="BN1681">
        <v>36</v>
      </c>
      <c r="BO1681">
        <v>6</v>
      </c>
      <c r="BP1681">
        <v>6</v>
      </c>
      <c r="BQ1681">
        <v>0</v>
      </c>
      <c r="BR1681">
        <v>6</v>
      </c>
      <c r="BS1681">
        <v>6</v>
      </c>
      <c r="BT1681">
        <v>6</v>
      </c>
      <c r="BU1681">
        <v>6</v>
      </c>
      <c r="BV1681" t="str">
        <f>"8:00 AM"</f>
        <v>8:00 AM</v>
      </c>
      <c r="BW1681" t="str">
        <f>"5:00 PM"</f>
        <v>5:00 PM</v>
      </c>
      <c r="BX1681" t="s">
        <v>133</v>
      </c>
      <c r="BY1681">
        <v>0</v>
      </c>
      <c r="BZ1681">
        <v>12</v>
      </c>
      <c r="CA1681" t="s">
        <v>115</v>
      </c>
      <c r="CC1681" t="s">
        <v>7199</v>
      </c>
      <c r="CD1681" t="s">
        <v>7200</v>
      </c>
      <c r="CE1681" t="s">
        <v>1913</v>
      </c>
      <c r="CF1681" t="s">
        <v>119</v>
      </c>
      <c r="CG1681" t="s">
        <v>120</v>
      </c>
      <c r="CH1681" s="3">
        <v>96950</v>
      </c>
      <c r="CI1681" s="4">
        <v>8.2899999999999991</v>
      </c>
      <c r="CJ1681" s="4">
        <v>8.2899999999999991</v>
      </c>
      <c r="CM1681" t="s">
        <v>136</v>
      </c>
      <c r="CO1681" t="s">
        <v>137</v>
      </c>
      <c r="CQ1681" t="s">
        <v>138</v>
      </c>
      <c r="CR1681" t="s">
        <v>138</v>
      </c>
      <c r="CS1681" t="s">
        <v>139</v>
      </c>
      <c r="CT1681" t="s">
        <v>139</v>
      </c>
      <c r="CU1681" t="s">
        <v>139</v>
      </c>
      <c r="CV1681" t="s">
        <v>138</v>
      </c>
      <c r="CW1681" t="s">
        <v>139</v>
      </c>
      <c r="CX1681" t="s">
        <v>240</v>
      </c>
      <c r="CY1681" s="10">
        <v>16702353313</v>
      </c>
      <c r="CZ1681" t="s">
        <v>2609</v>
      </c>
      <c r="DA1681" t="s">
        <v>139</v>
      </c>
      <c r="DB1681" t="s">
        <v>138</v>
      </c>
      <c r="DC1681" t="s">
        <v>115</v>
      </c>
    </row>
    <row r="1682" spans="1:112" ht="14.45" customHeight="1" x14ac:dyDescent="0.25">
      <c r="A1682" t="s">
        <v>7968</v>
      </c>
      <c r="B1682" t="s">
        <v>158</v>
      </c>
      <c r="C1682" s="1">
        <v>45709</v>
      </c>
      <c r="D1682" s="1">
        <v>45763</v>
      </c>
      <c r="E1682" t="s">
        <v>114</v>
      </c>
      <c r="G1682" t="s">
        <v>115</v>
      </c>
      <c r="H1682" t="s">
        <v>115</v>
      </c>
      <c r="I1682" t="s">
        <v>115</v>
      </c>
      <c r="J1682" t="s">
        <v>318</v>
      </c>
      <c r="K1682" t="s">
        <v>7969</v>
      </c>
      <c r="L1682" t="s">
        <v>7970</v>
      </c>
      <c r="M1682" t="s">
        <v>321</v>
      </c>
      <c r="N1682" t="s">
        <v>128</v>
      </c>
      <c r="O1682" t="s">
        <v>120</v>
      </c>
      <c r="P1682" s="3">
        <v>96950</v>
      </c>
      <c r="Q1682" t="s">
        <v>121</v>
      </c>
      <c r="S1682" s="10">
        <v>16702336927</v>
      </c>
      <c r="U1682" t="s">
        <v>322</v>
      </c>
      <c r="V1682">
        <v>811111</v>
      </c>
      <c r="W1682" t="s">
        <v>123</v>
      </c>
      <c r="Y1682" t="s">
        <v>323</v>
      </c>
      <c r="Z1682" t="s">
        <v>324</v>
      </c>
      <c r="AA1682" t="s">
        <v>325</v>
      </c>
      <c r="AB1682" t="s">
        <v>126</v>
      </c>
      <c r="AC1682" t="s">
        <v>6896</v>
      </c>
      <c r="AD1682" t="s">
        <v>321</v>
      </c>
      <c r="AE1682" t="s">
        <v>128</v>
      </c>
      <c r="AF1682" t="s">
        <v>120</v>
      </c>
      <c r="AG1682" s="3">
        <v>96950</v>
      </c>
      <c r="AH1682" t="s">
        <v>121</v>
      </c>
      <c r="AJ1682" s="10">
        <v>16702336927</v>
      </c>
      <c r="AL1682" t="s">
        <v>5257</v>
      </c>
      <c r="BD1682" t="str">
        <f>"49-3023.00"</f>
        <v>49-3023.00</v>
      </c>
      <c r="BE1682" t="s">
        <v>2122</v>
      </c>
      <c r="BF1682" t="s">
        <v>7971</v>
      </c>
      <c r="BG1682" t="s">
        <v>7972</v>
      </c>
      <c r="BH1682">
        <v>6</v>
      </c>
      <c r="BJ1682" s="1">
        <v>45809</v>
      </c>
      <c r="BK1682" s="1">
        <v>46173</v>
      </c>
      <c r="BN1682">
        <v>35</v>
      </c>
      <c r="BO1682">
        <v>0</v>
      </c>
      <c r="BP1682">
        <v>7</v>
      </c>
      <c r="BQ1682">
        <v>7</v>
      </c>
      <c r="BR1682">
        <v>7</v>
      </c>
      <c r="BS1682">
        <v>7</v>
      </c>
      <c r="BT1682">
        <v>7</v>
      </c>
      <c r="BU1682">
        <v>0</v>
      </c>
      <c r="BV1682" t="str">
        <f>"7:30 AM"</f>
        <v>7:30 AM</v>
      </c>
      <c r="BW1682" t="str">
        <f>"3:30 PM"</f>
        <v>3:30 PM</v>
      </c>
      <c r="BX1682" t="s">
        <v>133</v>
      </c>
      <c r="BY1682">
        <v>0</v>
      </c>
      <c r="BZ1682">
        <v>12</v>
      </c>
      <c r="CA1682" t="s">
        <v>115</v>
      </c>
      <c r="CC1682" t="s">
        <v>7973</v>
      </c>
      <c r="CD1682" t="s">
        <v>7970</v>
      </c>
      <c r="CE1682" t="s">
        <v>321</v>
      </c>
      <c r="CF1682" t="s">
        <v>128</v>
      </c>
      <c r="CG1682" t="s">
        <v>120</v>
      </c>
      <c r="CH1682" s="3">
        <v>96950</v>
      </c>
      <c r="CI1682" s="4">
        <v>11.01</v>
      </c>
      <c r="CJ1682" s="4">
        <v>11.01</v>
      </c>
      <c r="CK1682" s="4">
        <v>16.52</v>
      </c>
      <c r="CL1682" s="4">
        <v>16.52</v>
      </c>
      <c r="CM1682" t="s">
        <v>136</v>
      </c>
      <c r="CN1682" t="s">
        <v>331</v>
      </c>
      <c r="CO1682" t="s">
        <v>137</v>
      </c>
      <c r="CQ1682" t="s">
        <v>115</v>
      </c>
      <c r="CR1682" t="s">
        <v>138</v>
      </c>
      <c r="CS1682" t="s">
        <v>139</v>
      </c>
      <c r="CT1682" t="s">
        <v>138</v>
      </c>
      <c r="CU1682" t="s">
        <v>139</v>
      </c>
      <c r="CV1682" t="s">
        <v>138</v>
      </c>
      <c r="CW1682" t="s">
        <v>139</v>
      </c>
      <c r="CX1682" t="s">
        <v>2228</v>
      </c>
      <c r="CY1682" s="10">
        <v>16702336927</v>
      </c>
      <c r="CZ1682" t="s">
        <v>5257</v>
      </c>
      <c r="DA1682" t="s">
        <v>331</v>
      </c>
      <c r="DB1682" t="s">
        <v>138</v>
      </c>
      <c r="DC1682" t="s">
        <v>115</v>
      </c>
    </row>
    <row r="1683" spans="1:112" ht="14.45" customHeight="1" x14ac:dyDescent="0.25">
      <c r="A1683" t="s">
        <v>8009</v>
      </c>
      <c r="B1683" t="s">
        <v>142</v>
      </c>
      <c r="C1683" s="1">
        <v>45749</v>
      </c>
      <c r="D1683" s="1">
        <v>45763</v>
      </c>
      <c r="E1683" t="s">
        <v>210</v>
      </c>
      <c r="F1683" s="1">
        <v>45929</v>
      </c>
      <c r="G1683" t="s">
        <v>138</v>
      </c>
      <c r="H1683" t="s">
        <v>115</v>
      </c>
      <c r="I1683" t="s">
        <v>115</v>
      </c>
      <c r="J1683" t="s">
        <v>4747</v>
      </c>
      <c r="K1683" t="s">
        <v>4748</v>
      </c>
      <c r="L1683" t="s">
        <v>4749</v>
      </c>
      <c r="M1683" t="s">
        <v>2607</v>
      </c>
      <c r="N1683" t="s">
        <v>119</v>
      </c>
      <c r="O1683" t="s">
        <v>120</v>
      </c>
      <c r="P1683" s="3">
        <v>96950</v>
      </c>
      <c r="Q1683" t="s">
        <v>121</v>
      </c>
      <c r="R1683" t="s">
        <v>139</v>
      </c>
      <c r="S1683" s="10">
        <v>16702353313</v>
      </c>
      <c r="U1683" t="s">
        <v>4750</v>
      </c>
      <c r="V1683">
        <v>713290</v>
      </c>
      <c r="W1683" t="s">
        <v>123</v>
      </c>
      <c r="Y1683" t="s">
        <v>716</v>
      </c>
      <c r="Z1683" t="s">
        <v>3959</v>
      </c>
      <c r="AA1683" t="s">
        <v>139</v>
      </c>
      <c r="AB1683" t="s">
        <v>398</v>
      </c>
      <c r="AC1683" t="s">
        <v>4749</v>
      </c>
      <c r="AE1683" t="s">
        <v>119</v>
      </c>
      <c r="AF1683" t="s">
        <v>120</v>
      </c>
      <c r="AG1683" s="3">
        <v>96950</v>
      </c>
      <c r="AH1683" t="s">
        <v>121</v>
      </c>
      <c r="AJ1683" s="10">
        <v>16702353313</v>
      </c>
      <c r="AL1683" t="s">
        <v>2609</v>
      </c>
      <c r="BD1683" t="str">
        <f>"49-9071.00"</f>
        <v>49-9071.00</v>
      </c>
      <c r="BE1683" t="s">
        <v>169</v>
      </c>
      <c r="BF1683" t="s">
        <v>4751</v>
      </c>
      <c r="BG1683" t="s">
        <v>4752</v>
      </c>
      <c r="BH1683">
        <v>6</v>
      </c>
      <c r="BJ1683" s="1">
        <v>45931</v>
      </c>
      <c r="BK1683" s="1">
        <v>47026</v>
      </c>
      <c r="BN1683">
        <v>36</v>
      </c>
      <c r="BO1683">
        <v>6</v>
      </c>
      <c r="BP1683">
        <v>6</v>
      </c>
      <c r="BQ1683">
        <v>6</v>
      </c>
      <c r="BR1683">
        <v>0</v>
      </c>
      <c r="BS1683">
        <v>6</v>
      </c>
      <c r="BT1683">
        <v>6</v>
      </c>
      <c r="BU1683">
        <v>6</v>
      </c>
      <c r="BV1683" t="str">
        <f>"8:00 AM"</f>
        <v>8:00 AM</v>
      </c>
      <c r="BW1683" t="str">
        <f>"6:00 PM"</f>
        <v>6:00 PM</v>
      </c>
      <c r="BX1683" t="s">
        <v>133</v>
      </c>
      <c r="BY1683">
        <v>0</v>
      </c>
      <c r="BZ1683">
        <v>24</v>
      </c>
      <c r="CA1683" t="s">
        <v>115</v>
      </c>
      <c r="CC1683" t="s">
        <v>8010</v>
      </c>
      <c r="CD1683" t="s">
        <v>4178</v>
      </c>
      <c r="CF1683" t="s">
        <v>119</v>
      </c>
      <c r="CG1683" t="s">
        <v>120</v>
      </c>
      <c r="CH1683" s="3">
        <v>96950</v>
      </c>
      <c r="CI1683" s="4">
        <v>9.75</v>
      </c>
      <c r="CJ1683" s="4">
        <v>9.75</v>
      </c>
      <c r="CM1683" t="s">
        <v>136</v>
      </c>
      <c r="CN1683" t="s">
        <v>240</v>
      </c>
      <c r="CO1683" t="s">
        <v>137</v>
      </c>
      <c r="CQ1683" t="s">
        <v>138</v>
      </c>
      <c r="CR1683" t="s">
        <v>138</v>
      </c>
      <c r="CS1683" t="s">
        <v>139</v>
      </c>
      <c r="CT1683" t="s">
        <v>139</v>
      </c>
      <c r="CU1683" t="s">
        <v>139</v>
      </c>
      <c r="CV1683" t="s">
        <v>138</v>
      </c>
      <c r="CW1683" t="s">
        <v>139</v>
      </c>
      <c r="CX1683" t="s">
        <v>139</v>
      </c>
      <c r="CY1683" s="10">
        <v>16702353313</v>
      </c>
      <c r="CZ1683" t="s">
        <v>2609</v>
      </c>
      <c r="DA1683" t="s">
        <v>139</v>
      </c>
      <c r="DB1683" t="s">
        <v>138</v>
      </c>
      <c r="DC1683" t="s">
        <v>115</v>
      </c>
    </row>
    <row r="1684" spans="1:112" ht="14.45" customHeight="1" x14ac:dyDescent="0.25">
      <c r="A1684" t="s">
        <v>8431</v>
      </c>
      <c r="B1684" t="s">
        <v>142</v>
      </c>
      <c r="C1684" s="1">
        <v>45749</v>
      </c>
      <c r="D1684" s="1">
        <v>45763</v>
      </c>
      <c r="E1684" t="s">
        <v>210</v>
      </c>
      <c r="F1684" s="1">
        <v>45929</v>
      </c>
      <c r="G1684" t="s">
        <v>138</v>
      </c>
      <c r="H1684" t="s">
        <v>115</v>
      </c>
      <c r="I1684" t="s">
        <v>115</v>
      </c>
      <c r="J1684" t="s">
        <v>2617</v>
      </c>
      <c r="K1684" t="s">
        <v>4177</v>
      </c>
      <c r="L1684" t="s">
        <v>8432</v>
      </c>
      <c r="N1684" t="s">
        <v>119</v>
      </c>
      <c r="O1684" t="s">
        <v>120</v>
      </c>
      <c r="P1684" s="3">
        <v>96950</v>
      </c>
      <c r="Q1684" t="s">
        <v>121</v>
      </c>
      <c r="S1684" s="10">
        <v>16702353313</v>
      </c>
      <c r="U1684" t="s">
        <v>2608</v>
      </c>
      <c r="V1684">
        <v>721110</v>
      </c>
      <c r="W1684" t="s">
        <v>123</v>
      </c>
      <c r="Y1684" t="s">
        <v>716</v>
      </c>
      <c r="Z1684" t="s">
        <v>3959</v>
      </c>
      <c r="AB1684" t="s">
        <v>235</v>
      </c>
      <c r="AC1684" t="s">
        <v>2606</v>
      </c>
      <c r="AE1684" t="s">
        <v>119</v>
      </c>
      <c r="AF1684" t="s">
        <v>120</v>
      </c>
      <c r="AG1684" s="3">
        <v>96950</v>
      </c>
      <c r="AH1684" t="s">
        <v>121</v>
      </c>
      <c r="AJ1684" s="10">
        <v>16702353313</v>
      </c>
      <c r="AL1684" t="s">
        <v>2609</v>
      </c>
      <c r="BD1684" t="str">
        <f>"51-6011.00"</f>
        <v>51-6011.00</v>
      </c>
      <c r="BE1684" t="s">
        <v>3395</v>
      </c>
      <c r="BF1684" t="s">
        <v>4179</v>
      </c>
      <c r="BG1684" t="s">
        <v>4180</v>
      </c>
      <c r="BH1684">
        <v>4</v>
      </c>
      <c r="BJ1684" s="1">
        <v>45931</v>
      </c>
      <c r="BK1684" s="1">
        <v>47026</v>
      </c>
      <c r="BN1684">
        <v>36</v>
      </c>
      <c r="BO1684">
        <v>6</v>
      </c>
      <c r="BP1684">
        <v>6</v>
      </c>
      <c r="BQ1684">
        <v>0</v>
      </c>
      <c r="BR1684">
        <v>6</v>
      </c>
      <c r="BS1684">
        <v>6</v>
      </c>
      <c r="BT1684">
        <v>6</v>
      </c>
      <c r="BU1684">
        <v>6</v>
      </c>
      <c r="BV1684" t="str">
        <f>"6:00 AM"</f>
        <v>6:00 AM</v>
      </c>
      <c r="BW1684" t="str">
        <f>"6:00 AM"</f>
        <v>6:00 AM</v>
      </c>
      <c r="BX1684" t="s">
        <v>133</v>
      </c>
      <c r="BY1684">
        <v>0</v>
      </c>
      <c r="BZ1684">
        <v>3</v>
      </c>
      <c r="CA1684" t="s">
        <v>115</v>
      </c>
      <c r="CC1684" t="s">
        <v>8433</v>
      </c>
      <c r="CD1684" t="s">
        <v>4182</v>
      </c>
      <c r="CF1684" t="s">
        <v>119</v>
      </c>
      <c r="CG1684" t="s">
        <v>120</v>
      </c>
      <c r="CH1684" s="3">
        <v>96950</v>
      </c>
      <c r="CI1684" s="4">
        <v>7.85</v>
      </c>
      <c r="CJ1684" s="4">
        <v>7.85</v>
      </c>
      <c r="CM1684" t="s">
        <v>136</v>
      </c>
      <c r="CN1684" t="s">
        <v>240</v>
      </c>
      <c r="CO1684" t="s">
        <v>137</v>
      </c>
      <c r="CQ1684" t="s">
        <v>138</v>
      </c>
      <c r="CR1684" t="s">
        <v>138</v>
      </c>
      <c r="CS1684" t="s">
        <v>139</v>
      </c>
      <c r="CT1684" t="s">
        <v>139</v>
      </c>
      <c r="CU1684" t="s">
        <v>139</v>
      </c>
      <c r="CV1684" t="s">
        <v>138</v>
      </c>
      <c r="CW1684" t="s">
        <v>139</v>
      </c>
      <c r="CX1684" t="s">
        <v>240</v>
      </c>
      <c r="CY1684" s="10">
        <v>16702353313</v>
      </c>
      <c r="CZ1684" t="s">
        <v>2609</v>
      </c>
      <c r="DA1684" t="s">
        <v>8434</v>
      </c>
      <c r="DB1684" t="s">
        <v>138</v>
      </c>
      <c r="DC1684" t="s">
        <v>115</v>
      </c>
      <c r="DD1684" t="s">
        <v>2615</v>
      </c>
      <c r="DE1684" t="s">
        <v>2616</v>
      </c>
      <c r="DF1684" t="s">
        <v>489</v>
      </c>
      <c r="DG1684" t="s">
        <v>2617</v>
      </c>
      <c r="DH1684" t="s">
        <v>2609</v>
      </c>
    </row>
    <row r="1685" spans="1:112" ht="14.45" customHeight="1" x14ac:dyDescent="0.25">
      <c r="A1685" t="s">
        <v>9188</v>
      </c>
      <c r="B1685" t="s">
        <v>248</v>
      </c>
      <c r="C1685" s="1">
        <v>45705</v>
      </c>
      <c r="D1685" s="1">
        <v>45763</v>
      </c>
      <c r="E1685" t="s">
        <v>210</v>
      </c>
      <c r="F1685" s="1">
        <v>45868</v>
      </c>
      <c r="G1685" t="s">
        <v>115</v>
      </c>
      <c r="H1685" t="s">
        <v>115</v>
      </c>
      <c r="I1685" t="s">
        <v>115</v>
      </c>
      <c r="J1685" t="s">
        <v>9189</v>
      </c>
      <c r="K1685" t="s">
        <v>9190</v>
      </c>
      <c r="L1685" t="s">
        <v>9191</v>
      </c>
      <c r="M1685" t="s">
        <v>1448</v>
      </c>
      <c r="N1685" t="s">
        <v>128</v>
      </c>
      <c r="O1685" t="s">
        <v>120</v>
      </c>
      <c r="P1685" s="3">
        <v>96950</v>
      </c>
      <c r="Q1685" t="s">
        <v>121</v>
      </c>
      <c r="R1685" t="s">
        <v>1287</v>
      </c>
      <c r="S1685" s="10">
        <v>16702877877</v>
      </c>
      <c r="U1685" t="s">
        <v>9192</v>
      </c>
      <c r="V1685">
        <v>236116</v>
      </c>
      <c r="W1685" t="s">
        <v>123</v>
      </c>
      <c r="Y1685" t="s">
        <v>9193</v>
      </c>
      <c r="Z1685" t="s">
        <v>9194</v>
      </c>
      <c r="AA1685" t="s">
        <v>139</v>
      </c>
      <c r="AB1685" t="s">
        <v>126</v>
      </c>
      <c r="AC1685" t="s">
        <v>9195</v>
      </c>
      <c r="AD1685" t="s">
        <v>1448</v>
      </c>
      <c r="AE1685" t="s">
        <v>128</v>
      </c>
      <c r="AF1685" t="s">
        <v>120</v>
      </c>
      <c r="AG1685" s="3">
        <v>96950</v>
      </c>
      <c r="AH1685" t="s">
        <v>121</v>
      </c>
      <c r="AI1685" t="s">
        <v>1287</v>
      </c>
      <c r="AJ1685" s="10">
        <v>16702877877</v>
      </c>
      <c r="AL1685" t="s">
        <v>9196</v>
      </c>
      <c r="BD1685" t="str">
        <f>"49-9071.00"</f>
        <v>49-9071.00</v>
      </c>
      <c r="BE1685" t="s">
        <v>169</v>
      </c>
      <c r="BF1685" t="s">
        <v>9197</v>
      </c>
      <c r="BG1685" t="s">
        <v>2872</v>
      </c>
      <c r="BH1685">
        <v>8</v>
      </c>
      <c r="BI1685">
        <v>8</v>
      </c>
      <c r="BJ1685" s="1">
        <v>45870</v>
      </c>
      <c r="BK1685" s="1">
        <v>46234</v>
      </c>
      <c r="BL1685" s="1">
        <v>45870</v>
      </c>
      <c r="BM1685" s="1">
        <v>46234</v>
      </c>
      <c r="BN1685">
        <v>40</v>
      </c>
      <c r="BO1685">
        <v>0</v>
      </c>
      <c r="BP1685">
        <v>8</v>
      </c>
      <c r="BQ1685">
        <v>8</v>
      </c>
      <c r="BR1685">
        <v>8</v>
      </c>
      <c r="BS1685">
        <v>8</v>
      </c>
      <c r="BT1685">
        <v>8</v>
      </c>
      <c r="BU1685">
        <v>0</v>
      </c>
      <c r="BV1685" t="str">
        <f>"8:00 AM"</f>
        <v>8:00 AM</v>
      </c>
      <c r="BW1685" t="str">
        <f>"5:00 PM"</f>
        <v>5:00 PM</v>
      </c>
      <c r="BX1685" t="s">
        <v>240</v>
      </c>
      <c r="BY1685">
        <v>0</v>
      </c>
      <c r="BZ1685">
        <v>12</v>
      </c>
      <c r="CA1685" t="s">
        <v>115</v>
      </c>
      <c r="CC1685" t="s">
        <v>9198</v>
      </c>
      <c r="CD1685" t="s">
        <v>9199</v>
      </c>
      <c r="CE1685" t="s">
        <v>1448</v>
      </c>
      <c r="CF1685" t="s">
        <v>128</v>
      </c>
      <c r="CG1685" t="s">
        <v>120</v>
      </c>
      <c r="CH1685" s="3">
        <v>96950</v>
      </c>
      <c r="CI1685" s="4">
        <v>9.75</v>
      </c>
      <c r="CJ1685" s="4">
        <v>10</v>
      </c>
      <c r="CK1685" s="4">
        <v>14.62</v>
      </c>
      <c r="CL1685" s="4">
        <v>15</v>
      </c>
      <c r="CM1685" t="s">
        <v>136</v>
      </c>
      <c r="CN1685" t="s">
        <v>139</v>
      </c>
      <c r="CO1685" t="s">
        <v>137</v>
      </c>
      <c r="CQ1685" t="s">
        <v>115</v>
      </c>
      <c r="CR1685" t="s">
        <v>138</v>
      </c>
      <c r="CS1685" t="s">
        <v>138</v>
      </c>
      <c r="CT1685" t="s">
        <v>138</v>
      </c>
      <c r="CU1685" t="s">
        <v>139</v>
      </c>
      <c r="CV1685" t="s">
        <v>138</v>
      </c>
      <c r="CW1685" t="s">
        <v>139</v>
      </c>
      <c r="CX1685" t="s">
        <v>1316</v>
      </c>
      <c r="CY1685" s="10">
        <v>16702877877</v>
      </c>
      <c r="CZ1685" t="s">
        <v>9196</v>
      </c>
      <c r="DA1685" t="s">
        <v>139</v>
      </c>
      <c r="DB1685" t="s">
        <v>138</v>
      </c>
      <c r="DC1685" t="s">
        <v>115</v>
      </c>
    </row>
    <row r="1686" spans="1:112" ht="14.45" customHeight="1" x14ac:dyDescent="0.25">
      <c r="A1686" t="s">
        <v>9601</v>
      </c>
      <c r="B1686" t="s">
        <v>142</v>
      </c>
      <c r="C1686" s="1">
        <v>45749</v>
      </c>
      <c r="D1686" s="1">
        <v>45763</v>
      </c>
      <c r="E1686" t="s">
        <v>210</v>
      </c>
      <c r="F1686" s="1">
        <v>45929</v>
      </c>
      <c r="G1686" t="s">
        <v>115</v>
      </c>
      <c r="H1686" t="s">
        <v>115</v>
      </c>
      <c r="I1686" t="s">
        <v>115</v>
      </c>
      <c r="J1686" t="s">
        <v>1361</v>
      </c>
      <c r="L1686" t="s">
        <v>1362</v>
      </c>
      <c r="M1686" t="s">
        <v>1363</v>
      </c>
      <c r="N1686" t="s">
        <v>119</v>
      </c>
      <c r="O1686" t="s">
        <v>120</v>
      </c>
      <c r="P1686" s="3">
        <v>96950</v>
      </c>
      <c r="Q1686" t="s">
        <v>121</v>
      </c>
      <c r="R1686" t="s">
        <v>139</v>
      </c>
      <c r="S1686" s="10">
        <v>16702357642</v>
      </c>
      <c r="U1686" t="s">
        <v>1364</v>
      </c>
      <c r="V1686">
        <v>56173</v>
      </c>
      <c r="W1686" t="s">
        <v>123</v>
      </c>
      <c r="Y1686" t="s">
        <v>1365</v>
      </c>
      <c r="Z1686" t="s">
        <v>1366</v>
      </c>
      <c r="AA1686" t="s">
        <v>1367</v>
      </c>
      <c r="AB1686" t="s">
        <v>1368</v>
      </c>
      <c r="AC1686" t="s">
        <v>1362</v>
      </c>
      <c r="AD1686" t="s">
        <v>1363</v>
      </c>
      <c r="AE1686" t="s">
        <v>119</v>
      </c>
      <c r="AF1686" t="s">
        <v>120</v>
      </c>
      <c r="AG1686" s="3">
        <v>96950</v>
      </c>
      <c r="AH1686" t="s">
        <v>121</v>
      </c>
      <c r="AJ1686" s="10">
        <v>16702357642</v>
      </c>
      <c r="AL1686" t="s">
        <v>1370</v>
      </c>
      <c r="BD1686" t="str">
        <f>"37-3011.00"</f>
        <v>37-3011.00</v>
      </c>
      <c r="BE1686" t="s">
        <v>927</v>
      </c>
      <c r="BF1686" t="s">
        <v>9602</v>
      </c>
      <c r="BG1686" t="s">
        <v>9603</v>
      </c>
      <c r="BH1686">
        <v>4</v>
      </c>
      <c r="BJ1686" s="1">
        <v>45931</v>
      </c>
      <c r="BK1686" s="1">
        <v>46295</v>
      </c>
      <c r="BN1686">
        <v>40</v>
      </c>
      <c r="BO1686">
        <v>0</v>
      </c>
      <c r="BP1686">
        <v>8</v>
      </c>
      <c r="BQ1686">
        <v>8</v>
      </c>
      <c r="BR1686">
        <v>8</v>
      </c>
      <c r="BS1686">
        <v>8</v>
      </c>
      <c r="BT1686">
        <v>8</v>
      </c>
      <c r="BU1686">
        <v>0</v>
      </c>
      <c r="BV1686" t="str">
        <f>"8:00 AM"</f>
        <v>8:00 AM</v>
      </c>
      <c r="BW1686" t="str">
        <f>"5:00 PM"</f>
        <v>5:00 PM</v>
      </c>
      <c r="BX1686" t="s">
        <v>133</v>
      </c>
      <c r="BY1686">
        <v>0</v>
      </c>
      <c r="BZ1686">
        <v>3</v>
      </c>
      <c r="CA1686" t="s">
        <v>115</v>
      </c>
      <c r="CC1686" t="s">
        <v>9604</v>
      </c>
      <c r="CD1686" t="s">
        <v>4584</v>
      </c>
      <c r="CE1686" t="s">
        <v>4585</v>
      </c>
      <c r="CF1686" t="s">
        <v>119</v>
      </c>
      <c r="CG1686" t="s">
        <v>120</v>
      </c>
      <c r="CH1686" s="3">
        <v>96950</v>
      </c>
      <c r="CI1686" s="4">
        <v>8.57</v>
      </c>
      <c r="CJ1686" s="4">
        <v>8.57</v>
      </c>
      <c r="CK1686" s="4">
        <v>12.86</v>
      </c>
      <c r="CL1686" s="4">
        <v>12.86</v>
      </c>
      <c r="CM1686" t="s">
        <v>136</v>
      </c>
      <c r="CN1686" t="s">
        <v>139</v>
      </c>
      <c r="CO1686" t="s">
        <v>137</v>
      </c>
      <c r="CQ1686" t="s">
        <v>115</v>
      </c>
      <c r="CR1686" t="s">
        <v>138</v>
      </c>
      <c r="CS1686" t="s">
        <v>138</v>
      </c>
      <c r="CT1686" t="s">
        <v>138</v>
      </c>
      <c r="CU1686" t="s">
        <v>139</v>
      </c>
      <c r="CV1686" t="s">
        <v>138</v>
      </c>
      <c r="CW1686" t="s">
        <v>139</v>
      </c>
      <c r="CX1686" t="s">
        <v>139</v>
      </c>
      <c r="CY1686" s="10">
        <v>16702357642</v>
      </c>
      <c r="CZ1686" t="s">
        <v>1370</v>
      </c>
      <c r="DA1686" t="s">
        <v>139</v>
      </c>
      <c r="DB1686" t="s">
        <v>138</v>
      </c>
      <c r="DC1686" t="s">
        <v>115</v>
      </c>
    </row>
    <row r="1687" spans="1:112" ht="14.45" customHeight="1" x14ac:dyDescent="0.25">
      <c r="A1687" t="s">
        <v>9605</v>
      </c>
      <c r="B1687" t="s">
        <v>142</v>
      </c>
      <c r="C1687" s="1">
        <v>45749</v>
      </c>
      <c r="D1687" s="1">
        <v>45763</v>
      </c>
      <c r="E1687" t="s">
        <v>210</v>
      </c>
      <c r="F1687" s="1">
        <v>45929</v>
      </c>
      <c r="G1687" t="s">
        <v>115</v>
      </c>
      <c r="H1687" t="s">
        <v>115</v>
      </c>
      <c r="I1687" t="s">
        <v>115</v>
      </c>
      <c r="J1687" t="s">
        <v>9606</v>
      </c>
      <c r="K1687" t="s">
        <v>9607</v>
      </c>
      <c r="L1687" t="s">
        <v>9608</v>
      </c>
      <c r="M1687" t="s">
        <v>9609</v>
      </c>
      <c r="N1687" t="s">
        <v>128</v>
      </c>
      <c r="O1687" t="s">
        <v>120</v>
      </c>
      <c r="P1687" s="3">
        <v>96950</v>
      </c>
      <c r="Q1687" t="s">
        <v>121</v>
      </c>
      <c r="S1687" s="10">
        <v>16702353313</v>
      </c>
      <c r="U1687" t="s">
        <v>4750</v>
      </c>
      <c r="V1687">
        <v>23622</v>
      </c>
      <c r="W1687" t="s">
        <v>123</v>
      </c>
      <c r="Y1687" t="s">
        <v>632</v>
      </c>
      <c r="Z1687" t="s">
        <v>633</v>
      </c>
      <c r="AB1687" t="s">
        <v>218</v>
      </c>
      <c r="AC1687" t="s">
        <v>9608</v>
      </c>
      <c r="AE1687" t="s">
        <v>128</v>
      </c>
      <c r="AF1687" t="s">
        <v>120</v>
      </c>
      <c r="AG1687" s="3">
        <v>96950</v>
      </c>
      <c r="AH1687" t="s">
        <v>121</v>
      </c>
      <c r="AJ1687" s="10">
        <v>16702353313</v>
      </c>
      <c r="AL1687" t="s">
        <v>2609</v>
      </c>
      <c r="BD1687" t="str">
        <f>"53-7061.00"</f>
        <v>53-7061.00</v>
      </c>
      <c r="BE1687" t="s">
        <v>9610</v>
      </c>
      <c r="BF1687" t="s">
        <v>9611</v>
      </c>
      <c r="BG1687" t="s">
        <v>9612</v>
      </c>
      <c r="BH1687">
        <v>3</v>
      </c>
      <c r="BJ1687" s="1">
        <v>45931</v>
      </c>
      <c r="BK1687" s="1">
        <v>46325</v>
      </c>
      <c r="BN1687">
        <v>36</v>
      </c>
      <c r="BO1687">
        <v>6</v>
      </c>
      <c r="BP1687">
        <v>6</v>
      </c>
      <c r="BQ1687">
        <v>6</v>
      </c>
      <c r="BR1687">
        <v>6</v>
      </c>
      <c r="BS1687">
        <v>0</v>
      </c>
      <c r="BT1687">
        <v>6</v>
      </c>
      <c r="BU1687">
        <v>6</v>
      </c>
      <c r="BV1687" t="str">
        <f>"8:00 AM"</f>
        <v>8:00 AM</v>
      </c>
      <c r="BW1687" t="str">
        <f>"6:00 PM"</f>
        <v>6:00 PM</v>
      </c>
      <c r="BX1687" t="s">
        <v>133</v>
      </c>
      <c r="BY1687">
        <v>0</v>
      </c>
      <c r="BZ1687">
        <v>12</v>
      </c>
      <c r="CA1687" t="s">
        <v>115</v>
      </c>
      <c r="CC1687" t="s">
        <v>9613</v>
      </c>
      <c r="CD1687" t="s">
        <v>2613</v>
      </c>
      <c r="CF1687" t="s">
        <v>128</v>
      </c>
      <c r="CG1687" t="s">
        <v>120</v>
      </c>
      <c r="CH1687" s="3">
        <v>96950</v>
      </c>
      <c r="CI1687" s="4">
        <v>7.59</v>
      </c>
      <c r="CJ1687" s="4">
        <v>7.59</v>
      </c>
      <c r="CM1687" t="s">
        <v>9614</v>
      </c>
      <c r="CN1687" t="s">
        <v>240</v>
      </c>
      <c r="CO1687" t="s">
        <v>137</v>
      </c>
      <c r="CQ1687" t="s">
        <v>138</v>
      </c>
      <c r="CR1687" t="s">
        <v>138</v>
      </c>
      <c r="CS1687" t="s">
        <v>139</v>
      </c>
      <c r="CT1687" t="s">
        <v>139</v>
      </c>
      <c r="CU1687" t="s">
        <v>139</v>
      </c>
      <c r="CV1687" t="s">
        <v>138</v>
      </c>
      <c r="CW1687" t="s">
        <v>139</v>
      </c>
      <c r="CX1687" t="s">
        <v>240</v>
      </c>
      <c r="CY1687" s="10">
        <v>16702353313</v>
      </c>
      <c r="CZ1687" t="s">
        <v>2609</v>
      </c>
      <c r="DA1687" t="s">
        <v>139</v>
      </c>
      <c r="DB1687" t="s">
        <v>138</v>
      </c>
      <c r="DC1687" t="s">
        <v>115</v>
      </c>
    </row>
    <row r="1688" spans="1:112" ht="14.45" customHeight="1" x14ac:dyDescent="0.25">
      <c r="A1688" t="s">
        <v>10160</v>
      </c>
      <c r="B1688" t="s">
        <v>158</v>
      </c>
      <c r="C1688" s="1">
        <v>45699</v>
      </c>
      <c r="D1688" s="1">
        <v>45763</v>
      </c>
      <c r="E1688" t="s">
        <v>210</v>
      </c>
      <c r="F1688" s="1">
        <v>45868</v>
      </c>
      <c r="G1688" t="s">
        <v>115</v>
      </c>
      <c r="H1688" t="s">
        <v>115</v>
      </c>
      <c r="I1688" t="s">
        <v>115</v>
      </c>
      <c r="J1688" t="s">
        <v>867</v>
      </c>
      <c r="K1688" t="s">
        <v>3842</v>
      </c>
      <c r="L1688" t="s">
        <v>869</v>
      </c>
      <c r="M1688" t="s">
        <v>870</v>
      </c>
      <c r="N1688" t="s">
        <v>128</v>
      </c>
      <c r="O1688" t="s">
        <v>120</v>
      </c>
      <c r="P1688" s="3">
        <v>96950</v>
      </c>
      <c r="Q1688" t="s">
        <v>121</v>
      </c>
      <c r="S1688" s="10">
        <v>16702857365</v>
      </c>
      <c r="U1688" t="s">
        <v>871</v>
      </c>
      <c r="V1688">
        <v>237990</v>
      </c>
      <c r="W1688" t="s">
        <v>123</v>
      </c>
      <c r="Y1688" t="s">
        <v>872</v>
      </c>
      <c r="Z1688" t="s">
        <v>873</v>
      </c>
      <c r="AA1688" t="s">
        <v>874</v>
      </c>
      <c r="AB1688" t="s">
        <v>875</v>
      </c>
      <c r="AC1688" t="s">
        <v>869</v>
      </c>
      <c r="AD1688" t="s">
        <v>870</v>
      </c>
      <c r="AE1688" t="s">
        <v>128</v>
      </c>
      <c r="AF1688" t="s">
        <v>120</v>
      </c>
      <c r="AG1688" s="3">
        <v>96950</v>
      </c>
      <c r="AH1688" t="s">
        <v>121</v>
      </c>
      <c r="AJ1688" s="10">
        <v>16702858958</v>
      </c>
      <c r="AL1688" t="s">
        <v>876</v>
      </c>
      <c r="BD1688" t="str">
        <f>"49-9071.00"</f>
        <v>49-9071.00</v>
      </c>
      <c r="BE1688" t="s">
        <v>169</v>
      </c>
      <c r="BF1688" t="s">
        <v>3843</v>
      </c>
      <c r="BG1688" t="s">
        <v>1469</v>
      </c>
      <c r="BH1688">
        <v>10</v>
      </c>
      <c r="BJ1688" s="1">
        <v>45870</v>
      </c>
      <c r="BK1688" s="1">
        <v>46234</v>
      </c>
      <c r="BN1688">
        <v>35</v>
      </c>
      <c r="BO1688">
        <v>0</v>
      </c>
      <c r="BP1688">
        <v>7</v>
      </c>
      <c r="BQ1688">
        <v>7</v>
      </c>
      <c r="BR1688">
        <v>7</v>
      </c>
      <c r="BS1688">
        <v>7</v>
      </c>
      <c r="BT1688">
        <v>7</v>
      </c>
      <c r="BU1688">
        <v>0</v>
      </c>
      <c r="BV1688" t="str">
        <f>"9:00 AM"</f>
        <v>9:00 AM</v>
      </c>
      <c r="BW1688" t="str">
        <f>"5:00 PM"</f>
        <v>5:00 PM</v>
      </c>
      <c r="BX1688" t="s">
        <v>133</v>
      </c>
      <c r="BY1688">
        <v>0</v>
      </c>
      <c r="BZ1688">
        <v>24</v>
      </c>
      <c r="CA1688" t="s">
        <v>115</v>
      </c>
      <c r="CC1688" s="2" t="s">
        <v>3844</v>
      </c>
      <c r="CD1688" t="s">
        <v>869</v>
      </c>
      <c r="CE1688" t="s">
        <v>870</v>
      </c>
      <c r="CF1688" t="s">
        <v>128</v>
      </c>
      <c r="CG1688" t="s">
        <v>120</v>
      </c>
      <c r="CH1688" s="3">
        <v>96950</v>
      </c>
      <c r="CI1688" s="4">
        <v>9.75</v>
      </c>
      <c r="CJ1688" s="4">
        <v>9.75</v>
      </c>
      <c r="CK1688" s="4">
        <v>14.63</v>
      </c>
      <c r="CL1688" s="4">
        <v>14.63</v>
      </c>
      <c r="CM1688" t="s">
        <v>136</v>
      </c>
      <c r="CN1688" t="s">
        <v>331</v>
      </c>
      <c r="CO1688" t="s">
        <v>137</v>
      </c>
      <c r="CQ1688" t="s">
        <v>115</v>
      </c>
      <c r="CR1688" t="s">
        <v>138</v>
      </c>
      <c r="CS1688" t="s">
        <v>138</v>
      </c>
      <c r="CT1688" t="s">
        <v>138</v>
      </c>
      <c r="CU1688" t="s">
        <v>139</v>
      </c>
      <c r="CV1688" t="s">
        <v>138</v>
      </c>
      <c r="CW1688" t="s">
        <v>138</v>
      </c>
      <c r="CX1688" t="s">
        <v>10161</v>
      </c>
      <c r="CY1688" s="10" t="s">
        <v>8113</v>
      </c>
      <c r="CZ1688" t="s">
        <v>876</v>
      </c>
      <c r="DA1688" t="s">
        <v>331</v>
      </c>
      <c r="DB1688" t="s">
        <v>138</v>
      </c>
      <c r="DC1688" t="s">
        <v>115</v>
      </c>
      <c r="DD1688" t="s">
        <v>872</v>
      </c>
      <c r="DE1688" t="s">
        <v>873</v>
      </c>
      <c r="DF1688" t="s">
        <v>3846</v>
      </c>
      <c r="DG1688" t="s">
        <v>10162</v>
      </c>
      <c r="DH1688" t="s">
        <v>876</v>
      </c>
    </row>
    <row r="1689" spans="1:112" ht="14.45" customHeight="1" x14ac:dyDescent="0.25">
      <c r="A1689" t="s">
        <v>11465</v>
      </c>
      <c r="B1689" t="s">
        <v>248</v>
      </c>
      <c r="C1689" s="1">
        <v>45717</v>
      </c>
      <c r="D1689" s="1">
        <v>45763</v>
      </c>
      <c r="E1689" t="s">
        <v>210</v>
      </c>
      <c r="F1689" s="1">
        <v>45807</v>
      </c>
      <c r="G1689" t="s">
        <v>115</v>
      </c>
      <c r="H1689" t="s">
        <v>115</v>
      </c>
      <c r="I1689" t="s">
        <v>115</v>
      </c>
      <c r="J1689" t="s">
        <v>2415</v>
      </c>
      <c r="L1689" t="s">
        <v>2416</v>
      </c>
      <c r="N1689" t="s">
        <v>128</v>
      </c>
      <c r="O1689" t="s">
        <v>120</v>
      </c>
      <c r="P1689" s="3">
        <v>96950</v>
      </c>
      <c r="Q1689" t="s">
        <v>121</v>
      </c>
      <c r="R1689" t="s">
        <v>439</v>
      </c>
      <c r="S1689" s="10">
        <v>16702877742</v>
      </c>
      <c r="U1689" t="s">
        <v>2417</v>
      </c>
      <c r="V1689">
        <v>812112</v>
      </c>
      <c r="W1689" t="s">
        <v>123</v>
      </c>
      <c r="Y1689" t="s">
        <v>2418</v>
      </c>
      <c r="Z1689" t="s">
        <v>2419</v>
      </c>
      <c r="AA1689" t="s">
        <v>2420</v>
      </c>
      <c r="AB1689" t="s">
        <v>277</v>
      </c>
      <c r="AC1689" t="s">
        <v>2416</v>
      </c>
      <c r="AE1689" t="s">
        <v>128</v>
      </c>
      <c r="AF1689" t="s">
        <v>120</v>
      </c>
      <c r="AG1689" s="3">
        <v>96950</v>
      </c>
      <c r="AH1689" t="s">
        <v>121</v>
      </c>
      <c r="AI1689" t="s">
        <v>439</v>
      </c>
      <c r="AJ1689" s="10">
        <v>16702877742</v>
      </c>
      <c r="AL1689" t="s">
        <v>2421</v>
      </c>
      <c r="BD1689" t="str">
        <f>"39-5012.00"</f>
        <v>39-5012.00</v>
      </c>
      <c r="BE1689" t="s">
        <v>1772</v>
      </c>
      <c r="BF1689" t="s">
        <v>2422</v>
      </c>
      <c r="BG1689" t="s">
        <v>2423</v>
      </c>
      <c r="BH1689">
        <v>3</v>
      </c>
      <c r="BI1689">
        <v>3</v>
      </c>
      <c r="BJ1689" s="1">
        <v>45809</v>
      </c>
      <c r="BK1689" s="1">
        <v>46173</v>
      </c>
      <c r="BL1689" s="1">
        <v>45809</v>
      </c>
      <c r="BM1689" s="1">
        <v>46173</v>
      </c>
      <c r="BN1689">
        <v>35</v>
      </c>
      <c r="BO1689">
        <v>5</v>
      </c>
      <c r="BP1689">
        <v>6</v>
      </c>
      <c r="BQ1689">
        <v>6</v>
      </c>
      <c r="BR1689">
        <v>0</v>
      </c>
      <c r="BS1689">
        <v>6</v>
      </c>
      <c r="BT1689">
        <v>6</v>
      </c>
      <c r="BU1689">
        <v>6</v>
      </c>
      <c r="BV1689" t="str">
        <f>"10:00 AM"</f>
        <v>10:00 AM</v>
      </c>
      <c r="BW1689" t="str">
        <f>"5:00 PM"</f>
        <v>5:00 PM</v>
      </c>
      <c r="BX1689" t="s">
        <v>240</v>
      </c>
      <c r="BY1689">
        <v>0</v>
      </c>
      <c r="BZ1689">
        <v>6</v>
      </c>
      <c r="CA1689" t="s">
        <v>115</v>
      </c>
      <c r="CC1689" t="s">
        <v>449</v>
      </c>
      <c r="CD1689" t="s">
        <v>512</v>
      </c>
      <c r="CF1689" t="s">
        <v>128</v>
      </c>
      <c r="CG1689" t="s">
        <v>120</v>
      </c>
      <c r="CH1689" s="3">
        <v>96950</v>
      </c>
      <c r="CI1689" s="4">
        <v>7.98</v>
      </c>
      <c r="CJ1689" s="4">
        <v>7.98</v>
      </c>
      <c r="CK1689" s="4">
        <v>11.97</v>
      </c>
      <c r="CL1689" s="4">
        <v>11.97</v>
      </c>
      <c r="CM1689" t="s">
        <v>136</v>
      </c>
      <c r="CN1689" t="s">
        <v>449</v>
      </c>
      <c r="CO1689" t="s">
        <v>137</v>
      </c>
      <c r="CQ1689" t="s">
        <v>115</v>
      </c>
      <c r="CR1689" t="s">
        <v>138</v>
      </c>
      <c r="CS1689" t="s">
        <v>139</v>
      </c>
      <c r="CT1689" t="s">
        <v>138</v>
      </c>
      <c r="CU1689" t="s">
        <v>139</v>
      </c>
      <c r="CV1689" t="s">
        <v>138</v>
      </c>
      <c r="CW1689" t="s">
        <v>139</v>
      </c>
      <c r="CX1689" t="s">
        <v>450</v>
      </c>
      <c r="CY1689" s="10">
        <v>16702877742</v>
      </c>
      <c r="CZ1689" t="s">
        <v>2421</v>
      </c>
      <c r="DA1689" t="s">
        <v>208</v>
      </c>
      <c r="DB1689" t="s">
        <v>138</v>
      </c>
      <c r="DC1689" t="s">
        <v>115</v>
      </c>
    </row>
    <row r="1690" spans="1:112" ht="14.45" customHeight="1" x14ac:dyDescent="0.25">
      <c r="A1690" t="s">
        <v>11756</v>
      </c>
      <c r="B1690" t="s">
        <v>142</v>
      </c>
      <c r="C1690" s="1">
        <v>45749</v>
      </c>
      <c r="D1690" s="1">
        <v>45763</v>
      </c>
      <c r="E1690" t="s">
        <v>210</v>
      </c>
      <c r="F1690" s="1">
        <v>45929</v>
      </c>
      <c r="G1690" t="s">
        <v>138</v>
      </c>
      <c r="H1690" t="s">
        <v>115</v>
      </c>
      <c r="I1690" t="s">
        <v>115</v>
      </c>
      <c r="J1690" t="s">
        <v>2604</v>
      </c>
      <c r="K1690" t="s">
        <v>2605</v>
      </c>
      <c r="L1690" t="s">
        <v>2606</v>
      </c>
      <c r="M1690" t="s">
        <v>2607</v>
      </c>
      <c r="N1690" t="s">
        <v>128</v>
      </c>
      <c r="O1690" t="s">
        <v>120</v>
      </c>
      <c r="P1690" s="3">
        <v>96950</v>
      </c>
      <c r="Q1690" t="s">
        <v>121</v>
      </c>
      <c r="S1690" s="10">
        <v>16702353313</v>
      </c>
      <c r="U1690" t="s">
        <v>2608</v>
      </c>
      <c r="V1690">
        <v>721110</v>
      </c>
      <c r="W1690" t="s">
        <v>123</v>
      </c>
      <c r="Y1690" t="s">
        <v>632</v>
      </c>
      <c r="Z1690" t="s">
        <v>633</v>
      </c>
      <c r="AB1690" t="s">
        <v>516</v>
      </c>
      <c r="AC1690" t="s">
        <v>2606</v>
      </c>
      <c r="AE1690" t="s">
        <v>128</v>
      </c>
      <c r="AF1690" t="s">
        <v>120</v>
      </c>
      <c r="AG1690" s="3">
        <v>96950</v>
      </c>
      <c r="AH1690" t="s">
        <v>121</v>
      </c>
      <c r="AJ1690" s="10">
        <v>16702353313</v>
      </c>
      <c r="AL1690" t="s">
        <v>2609</v>
      </c>
      <c r="BD1690" t="str">
        <f>"37-2012.00"</f>
        <v>37-2012.00</v>
      </c>
      <c r="BE1690" t="s">
        <v>647</v>
      </c>
      <c r="BF1690" t="s">
        <v>5321</v>
      </c>
      <c r="BG1690" t="s">
        <v>4180</v>
      </c>
      <c r="BH1690">
        <v>8</v>
      </c>
      <c r="BJ1690" s="1">
        <v>45931</v>
      </c>
      <c r="BK1690" s="1">
        <v>47026</v>
      </c>
      <c r="BN1690">
        <v>36</v>
      </c>
      <c r="BO1690">
        <v>6</v>
      </c>
      <c r="BP1690">
        <v>6</v>
      </c>
      <c r="BQ1690">
        <v>0</v>
      </c>
      <c r="BR1690">
        <v>6</v>
      </c>
      <c r="BS1690">
        <v>6</v>
      </c>
      <c r="BT1690">
        <v>6</v>
      </c>
      <c r="BU1690">
        <v>6</v>
      </c>
      <c r="BV1690" t="str">
        <f>"8:00 AM"</f>
        <v>8:00 AM</v>
      </c>
      <c r="BW1690" t="str">
        <f>"6:00 PM"</f>
        <v>6:00 PM</v>
      </c>
      <c r="BX1690" t="s">
        <v>133</v>
      </c>
      <c r="BY1690">
        <v>0</v>
      </c>
      <c r="BZ1690">
        <v>3</v>
      </c>
      <c r="CA1690" t="s">
        <v>115</v>
      </c>
      <c r="CC1690" t="s">
        <v>11757</v>
      </c>
      <c r="CD1690" t="s">
        <v>6122</v>
      </c>
      <c r="CF1690" t="s">
        <v>119</v>
      </c>
      <c r="CG1690" t="s">
        <v>120</v>
      </c>
      <c r="CH1690" s="3">
        <v>96950</v>
      </c>
      <c r="CI1690" s="4">
        <v>7.77</v>
      </c>
      <c r="CJ1690" s="4">
        <v>7.77</v>
      </c>
      <c r="CM1690" t="s">
        <v>136</v>
      </c>
      <c r="CN1690" t="s">
        <v>240</v>
      </c>
      <c r="CO1690" t="s">
        <v>137</v>
      </c>
      <c r="CQ1690" t="s">
        <v>138</v>
      </c>
      <c r="CR1690" t="s">
        <v>138</v>
      </c>
      <c r="CS1690" t="s">
        <v>139</v>
      </c>
      <c r="CT1690" t="s">
        <v>139</v>
      </c>
      <c r="CU1690" t="s">
        <v>139</v>
      </c>
      <c r="CV1690" t="s">
        <v>138</v>
      </c>
      <c r="CW1690" t="s">
        <v>139</v>
      </c>
      <c r="CX1690" t="s">
        <v>240</v>
      </c>
      <c r="CY1690" s="10">
        <v>16702353313</v>
      </c>
      <c r="CZ1690" t="s">
        <v>2609</v>
      </c>
      <c r="DA1690" t="s">
        <v>139</v>
      </c>
      <c r="DB1690" t="s">
        <v>138</v>
      </c>
      <c r="DC1690" t="s">
        <v>115</v>
      </c>
      <c r="DD1690" t="s">
        <v>2615</v>
      </c>
      <c r="DE1690" t="s">
        <v>2616</v>
      </c>
      <c r="DF1690" t="s">
        <v>489</v>
      </c>
      <c r="DG1690" t="s">
        <v>2617</v>
      </c>
      <c r="DH1690" t="s">
        <v>2609</v>
      </c>
    </row>
    <row r="1691" spans="1:112" ht="14.45" customHeight="1" x14ac:dyDescent="0.25">
      <c r="A1691" t="s">
        <v>12268</v>
      </c>
      <c r="B1691" t="s">
        <v>142</v>
      </c>
      <c r="C1691" s="1">
        <v>45749</v>
      </c>
      <c r="D1691" s="1">
        <v>45763</v>
      </c>
      <c r="E1691" t="s">
        <v>210</v>
      </c>
      <c r="F1691" s="1">
        <v>45929</v>
      </c>
      <c r="G1691" t="s">
        <v>115</v>
      </c>
      <c r="H1691" t="s">
        <v>115</v>
      </c>
      <c r="I1691" t="s">
        <v>115</v>
      </c>
      <c r="J1691" t="s">
        <v>1361</v>
      </c>
      <c r="L1691" t="s">
        <v>1362</v>
      </c>
      <c r="M1691" t="s">
        <v>1363</v>
      </c>
      <c r="N1691" t="s">
        <v>119</v>
      </c>
      <c r="O1691" t="s">
        <v>120</v>
      </c>
      <c r="P1691" s="3">
        <v>96950</v>
      </c>
      <c r="Q1691" t="s">
        <v>121</v>
      </c>
      <c r="R1691" t="s">
        <v>139</v>
      </c>
      <c r="S1691" s="10">
        <v>16702357642</v>
      </c>
      <c r="U1691" t="s">
        <v>1364</v>
      </c>
      <c r="V1691">
        <v>53111</v>
      </c>
      <c r="W1691" t="s">
        <v>123</v>
      </c>
      <c r="Y1691" t="s">
        <v>1365</v>
      </c>
      <c r="Z1691" t="s">
        <v>1366</v>
      </c>
      <c r="AA1691" t="s">
        <v>1367</v>
      </c>
      <c r="AB1691" t="s">
        <v>1368</v>
      </c>
      <c r="AC1691" t="s">
        <v>1362</v>
      </c>
      <c r="AD1691" t="s">
        <v>1363</v>
      </c>
      <c r="AE1691" t="s">
        <v>119</v>
      </c>
      <c r="AF1691" t="s">
        <v>120</v>
      </c>
      <c r="AG1691" s="3">
        <v>96950</v>
      </c>
      <c r="AH1691" t="s">
        <v>121</v>
      </c>
      <c r="AJ1691" s="10">
        <v>16702357642</v>
      </c>
      <c r="AL1691" t="s">
        <v>1370</v>
      </c>
      <c r="BD1691" t="str">
        <f>"13-2011.00"</f>
        <v>13-2011.00</v>
      </c>
      <c r="BE1691" t="s">
        <v>893</v>
      </c>
      <c r="BF1691" t="s">
        <v>12269</v>
      </c>
      <c r="BG1691" t="s">
        <v>201</v>
      </c>
      <c r="BH1691">
        <v>3</v>
      </c>
      <c r="BJ1691" s="1">
        <v>45931</v>
      </c>
      <c r="BK1691" s="1">
        <v>46295</v>
      </c>
      <c r="BN1691">
        <v>40</v>
      </c>
      <c r="BO1691">
        <v>0</v>
      </c>
      <c r="BP1691">
        <v>8</v>
      </c>
      <c r="BQ1691">
        <v>8</v>
      </c>
      <c r="BR1691">
        <v>8</v>
      </c>
      <c r="BS1691">
        <v>8</v>
      </c>
      <c r="BT1691">
        <v>8</v>
      </c>
      <c r="BU1691">
        <v>0</v>
      </c>
      <c r="BV1691" t="str">
        <f>"8:00 AM"</f>
        <v>8:00 AM</v>
      </c>
      <c r="BW1691" t="str">
        <f>"5:00 PM"</f>
        <v>5:00 PM</v>
      </c>
      <c r="BX1691" t="s">
        <v>360</v>
      </c>
      <c r="BY1691">
        <v>0</v>
      </c>
      <c r="BZ1691">
        <v>24</v>
      </c>
      <c r="CA1691" t="s">
        <v>115</v>
      </c>
      <c r="CC1691" t="s">
        <v>12270</v>
      </c>
      <c r="CD1691" t="s">
        <v>1362</v>
      </c>
      <c r="CE1691" t="s">
        <v>1363</v>
      </c>
      <c r="CF1691" t="s">
        <v>119</v>
      </c>
      <c r="CG1691" t="s">
        <v>120</v>
      </c>
      <c r="CH1691" s="3">
        <v>96950</v>
      </c>
      <c r="CI1691" s="4">
        <v>17.48</v>
      </c>
      <c r="CJ1691" s="4">
        <v>17.48</v>
      </c>
      <c r="CK1691" s="4">
        <v>26.22</v>
      </c>
      <c r="CL1691" s="4">
        <v>26.22</v>
      </c>
      <c r="CM1691" t="s">
        <v>136</v>
      </c>
      <c r="CN1691" t="s">
        <v>240</v>
      </c>
      <c r="CO1691" t="s">
        <v>137</v>
      </c>
      <c r="CQ1691" t="s">
        <v>115</v>
      </c>
      <c r="CR1691" t="s">
        <v>138</v>
      </c>
      <c r="CS1691" t="s">
        <v>138</v>
      </c>
      <c r="CT1691" t="s">
        <v>138</v>
      </c>
      <c r="CU1691" t="s">
        <v>139</v>
      </c>
      <c r="CV1691" t="s">
        <v>138</v>
      </c>
      <c r="CW1691" t="s">
        <v>139</v>
      </c>
      <c r="CX1691" t="s">
        <v>139</v>
      </c>
      <c r="CY1691" s="10">
        <v>16702357642</v>
      </c>
      <c r="CZ1691" t="s">
        <v>1370</v>
      </c>
      <c r="DA1691" t="s">
        <v>139</v>
      </c>
      <c r="DB1691" t="s">
        <v>138</v>
      </c>
      <c r="DC1691" t="s">
        <v>115</v>
      </c>
    </row>
    <row r="1692" spans="1:112" ht="14.45" customHeight="1" x14ac:dyDescent="0.25">
      <c r="A1692" t="s">
        <v>12580</v>
      </c>
      <c r="B1692" t="s">
        <v>248</v>
      </c>
      <c r="C1692" s="1">
        <v>45694</v>
      </c>
      <c r="D1692" s="1">
        <v>45763</v>
      </c>
      <c r="E1692" t="s">
        <v>210</v>
      </c>
      <c r="F1692" s="1">
        <v>45868</v>
      </c>
      <c r="G1692" t="s">
        <v>115</v>
      </c>
      <c r="H1692" t="s">
        <v>115</v>
      </c>
      <c r="I1692" t="s">
        <v>115</v>
      </c>
      <c r="J1692" t="s">
        <v>249</v>
      </c>
      <c r="L1692" t="s">
        <v>250</v>
      </c>
      <c r="M1692" t="s">
        <v>251</v>
      </c>
      <c r="N1692" t="s">
        <v>119</v>
      </c>
      <c r="O1692" t="s">
        <v>120</v>
      </c>
      <c r="P1692" s="3">
        <v>96950</v>
      </c>
      <c r="Q1692" t="s">
        <v>121</v>
      </c>
      <c r="S1692" s="10">
        <v>16702368202</v>
      </c>
      <c r="T1692">
        <v>3554</v>
      </c>
      <c r="U1692" t="s">
        <v>252</v>
      </c>
      <c r="V1692">
        <v>62211</v>
      </c>
      <c r="W1692" t="s">
        <v>123</v>
      </c>
      <c r="Y1692" t="s">
        <v>253</v>
      </c>
      <c r="Z1692" t="s">
        <v>254</v>
      </c>
      <c r="AA1692" t="s">
        <v>255</v>
      </c>
      <c r="AB1692" t="s">
        <v>256</v>
      </c>
      <c r="AC1692" t="s">
        <v>250</v>
      </c>
      <c r="AD1692" t="s">
        <v>251</v>
      </c>
      <c r="AE1692" t="s">
        <v>119</v>
      </c>
      <c r="AF1692" t="s">
        <v>120</v>
      </c>
      <c r="AG1692" s="3">
        <v>96950</v>
      </c>
      <c r="AH1692" t="s">
        <v>121</v>
      </c>
      <c r="AJ1692" s="10">
        <v>16702368202</v>
      </c>
      <c r="AK1692">
        <v>3554</v>
      </c>
      <c r="AL1692" t="s">
        <v>257</v>
      </c>
      <c r="BD1692" t="str">
        <f>"29-2011.00"</f>
        <v>29-2011.00</v>
      </c>
      <c r="BE1692" t="s">
        <v>932</v>
      </c>
      <c r="BF1692" t="s">
        <v>933</v>
      </c>
      <c r="BG1692" t="s">
        <v>934</v>
      </c>
      <c r="BH1692">
        <v>2</v>
      </c>
      <c r="BI1692">
        <v>2</v>
      </c>
      <c r="BJ1692" s="1">
        <v>45870</v>
      </c>
      <c r="BK1692" s="1">
        <v>46234</v>
      </c>
      <c r="BL1692" s="1">
        <v>45870</v>
      </c>
      <c r="BM1692" s="1">
        <v>46234</v>
      </c>
      <c r="BN1692">
        <v>40</v>
      </c>
      <c r="BO1692">
        <v>0</v>
      </c>
      <c r="BP1692">
        <v>8</v>
      </c>
      <c r="BQ1692">
        <v>8</v>
      </c>
      <c r="BR1692">
        <v>8</v>
      </c>
      <c r="BS1692">
        <v>8</v>
      </c>
      <c r="BT1692">
        <v>8</v>
      </c>
      <c r="BU1692">
        <v>0</v>
      </c>
      <c r="BV1692" t="str">
        <f>"7:00 AM"</f>
        <v>7:00 AM</v>
      </c>
      <c r="BW1692" t="str">
        <f>"4:00 PM"</f>
        <v>4:00 PM</v>
      </c>
      <c r="BX1692" t="s">
        <v>360</v>
      </c>
      <c r="BY1692">
        <v>0</v>
      </c>
      <c r="BZ1692">
        <v>24</v>
      </c>
      <c r="CA1692" t="s">
        <v>115</v>
      </c>
      <c r="CC1692" s="2" t="s">
        <v>935</v>
      </c>
      <c r="CD1692" t="s">
        <v>250</v>
      </c>
      <c r="CE1692" t="s">
        <v>251</v>
      </c>
      <c r="CF1692" t="s">
        <v>119</v>
      </c>
      <c r="CG1692" t="s">
        <v>120</v>
      </c>
      <c r="CH1692" s="3">
        <v>96950</v>
      </c>
      <c r="CI1692" s="4">
        <v>23.57</v>
      </c>
      <c r="CJ1692" s="4">
        <v>23.57</v>
      </c>
      <c r="CK1692" s="4">
        <v>35.36</v>
      </c>
      <c r="CL1692" s="4">
        <v>35.36</v>
      </c>
      <c r="CM1692" t="s">
        <v>136</v>
      </c>
      <c r="CN1692" t="s">
        <v>12581</v>
      </c>
      <c r="CO1692" t="s">
        <v>137</v>
      </c>
      <c r="CQ1692" t="s">
        <v>138</v>
      </c>
      <c r="CR1692" t="s">
        <v>138</v>
      </c>
      <c r="CS1692" t="s">
        <v>139</v>
      </c>
      <c r="CT1692" t="s">
        <v>138</v>
      </c>
      <c r="CU1692" t="s">
        <v>139</v>
      </c>
      <c r="CV1692" t="s">
        <v>138</v>
      </c>
      <c r="CW1692" t="s">
        <v>139</v>
      </c>
      <c r="CX1692" t="s">
        <v>12582</v>
      </c>
      <c r="CY1692" s="10">
        <v>16702368202</v>
      </c>
      <c r="CZ1692" t="s">
        <v>263</v>
      </c>
      <c r="DA1692" t="s">
        <v>139</v>
      </c>
      <c r="DB1692" t="s">
        <v>138</v>
      </c>
      <c r="DC1692" t="s">
        <v>115</v>
      </c>
      <c r="DD1692" t="s">
        <v>264</v>
      </c>
      <c r="DE1692" t="s">
        <v>265</v>
      </c>
      <c r="DF1692" t="s">
        <v>266</v>
      </c>
      <c r="DG1692" t="s">
        <v>249</v>
      </c>
      <c r="DH1692" t="s">
        <v>267</v>
      </c>
    </row>
    <row r="1693" spans="1:112" ht="14.45" customHeight="1" x14ac:dyDescent="0.25">
      <c r="A1693" t="s">
        <v>12583</v>
      </c>
      <c r="B1693" t="s">
        <v>142</v>
      </c>
      <c r="C1693" s="1">
        <v>45749</v>
      </c>
      <c r="D1693" s="1">
        <v>45763</v>
      </c>
      <c r="E1693" t="s">
        <v>114</v>
      </c>
      <c r="G1693" t="s">
        <v>115</v>
      </c>
      <c r="H1693" t="s">
        <v>115</v>
      </c>
      <c r="I1693" t="s">
        <v>115</v>
      </c>
      <c r="J1693" t="s">
        <v>6168</v>
      </c>
      <c r="K1693" t="s">
        <v>6169</v>
      </c>
      <c r="L1693" t="s">
        <v>6170</v>
      </c>
      <c r="N1693" t="s">
        <v>119</v>
      </c>
      <c r="O1693" t="s">
        <v>120</v>
      </c>
      <c r="P1693" s="3">
        <v>96950</v>
      </c>
      <c r="Q1693" t="s">
        <v>121</v>
      </c>
      <c r="S1693" s="10">
        <v>16702869645</v>
      </c>
      <c r="U1693" t="s">
        <v>6171</v>
      </c>
      <c r="V1693">
        <v>812112</v>
      </c>
      <c r="W1693" t="s">
        <v>123</v>
      </c>
      <c r="Y1693" t="s">
        <v>5456</v>
      </c>
      <c r="Z1693" t="s">
        <v>6172</v>
      </c>
      <c r="AB1693" t="s">
        <v>6173</v>
      </c>
      <c r="AC1693" t="s">
        <v>6170</v>
      </c>
      <c r="AE1693" t="s">
        <v>119</v>
      </c>
      <c r="AF1693" t="s">
        <v>120</v>
      </c>
      <c r="AG1693" s="3">
        <v>96950</v>
      </c>
      <c r="AH1693" t="s">
        <v>121</v>
      </c>
      <c r="AJ1693" s="10">
        <v>16702869645</v>
      </c>
      <c r="AL1693" t="s">
        <v>4327</v>
      </c>
      <c r="AM1693" t="s">
        <v>400</v>
      </c>
      <c r="AN1693" t="s">
        <v>4324</v>
      </c>
      <c r="AO1693" t="s">
        <v>6175</v>
      </c>
      <c r="AQ1693" t="s">
        <v>4326</v>
      </c>
      <c r="AS1693" t="s">
        <v>119</v>
      </c>
      <c r="AT1693" t="s">
        <v>120</v>
      </c>
      <c r="AU1693" s="3">
        <v>96950</v>
      </c>
      <c r="AV1693" t="s">
        <v>121</v>
      </c>
      <c r="AX1693">
        <v>16702875139</v>
      </c>
      <c r="AZ1693" t="s">
        <v>8822</v>
      </c>
      <c r="BA1693" t="s">
        <v>4328</v>
      </c>
      <c r="BD1693" t="str">
        <f>"39-5092.00"</f>
        <v>39-5092.00</v>
      </c>
      <c r="BE1693" t="s">
        <v>311</v>
      </c>
      <c r="BF1693" t="s">
        <v>6176</v>
      </c>
      <c r="BG1693" t="s">
        <v>5042</v>
      </c>
      <c r="BH1693">
        <v>4</v>
      </c>
      <c r="BJ1693" s="1">
        <v>45839</v>
      </c>
      <c r="BK1693" s="1">
        <v>46203</v>
      </c>
      <c r="BN1693">
        <v>35</v>
      </c>
      <c r="BO1693">
        <v>5</v>
      </c>
      <c r="BP1693">
        <v>5</v>
      </c>
      <c r="BQ1693">
        <v>5</v>
      </c>
      <c r="BR1693">
        <v>5</v>
      </c>
      <c r="BS1693">
        <v>5</v>
      </c>
      <c r="BT1693">
        <v>5</v>
      </c>
      <c r="BU1693">
        <v>5</v>
      </c>
      <c r="BV1693" t="str">
        <f>"1:00 PM"</f>
        <v>1:00 PM</v>
      </c>
      <c r="BW1693" t="str">
        <f>"6:00 PM"</f>
        <v>6:00 PM</v>
      </c>
      <c r="BX1693" t="s">
        <v>240</v>
      </c>
      <c r="BY1693">
        <v>0</v>
      </c>
      <c r="BZ1693">
        <v>6</v>
      </c>
      <c r="CA1693" t="s">
        <v>115</v>
      </c>
      <c r="CC1693" t="s">
        <v>6177</v>
      </c>
      <c r="CD1693" t="s">
        <v>1619</v>
      </c>
      <c r="CE1693" t="s">
        <v>3839</v>
      </c>
      <c r="CF1693" t="s">
        <v>119</v>
      </c>
      <c r="CG1693" t="s">
        <v>120</v>
      </c>
      <c r="CH1693" s="3">
        <v>96950</v>
      </c>
      <c r="CI1693" s="4">
        <v>7.85</v>
      </c>
      <c r="CJ1693" s="4">
        <v>7.85</v>
      </c>
      <c r="CK1693" s="4">
        <v>11.78</v>
      </c>
      <c r="CL1693" s="4">
        <v>11.78</v>
      </c>
      <c r="CM1693" t="s">
        <v>136</v>
      </c>
      <c r="CN1693" t="s">
        <v>240</v>
      </c>
      <c r="CO1693" t="s">
        <v>137</v>
      </c>
      <c r="CQ1693" t="s">
        <v>115</v>
      </c>
      <c r="CR1693" t="s">
        <v>138</v>
      </c>
      <c r="CS1693" t="s">
        <v>139</v>
      </c>
      <c r="CT1693" t="s">
        <v>138</v>
      </c>
      <c r="CU1693" t="s">
        <v>139</v>
      </c>
      <c r="CV1693" t="s">
        <v>138</v>
      </c>
      <c r="CW1693" t="s">
        <v>139</v>
      </c>
      <c r="CX1693" t="s">
        <v>11877</v>
      </c>
      <c r="CY1693" s="10">
        <v>16702869645</v>
      </c>
      <c r="CZ1693" t="s">
        <v>4327</v>
      </c>
      <c r="DA1693" t="s">
        <v>139</v>
      </c>
      <c r="DB1693" t="s">
        <v>138</v>
      </c>
      <c r="DC1693" t="s">
        <v>115</v>
      </c>
      <c r="DD1693" t="s">
        <v>4324</v>
      </c>
      <c r="DE1693" t="s">
        <v>6175</v>
      </c>
      <c r="DG1693" t="s">
        <v>4328</v>
      </c>
      <c r="DH1693" t="s">
        <v>8822</v>
      </c>
    </row>
    <row r="1694" spans="1:112" ht="14.45" customHeight="1" x14ac:dyDescent="0.25">
      <c r="A1694" t="s">
        <v>13219</v>
      </c>
      <c r="B1694" t="s">
        <v>142</v>
      </c>
      <c r="C1694" s="1">
        <v>45749</v>
      </c>
      <c r="D1694" s="1">
        <v>45763</v>
      </c>
      <c r="E1694" t="s">
        <v>114</v>
      </c>
      <c r="G1694" t="s">
        <v>138</v>
      </c>
      <c r="H1694" t="s">
        <v>115</v>
      </c>
      <c r="I1694" t="s">
        <v>115</v>
      </c>
      <c r="J1694" t="s">
        <v>8984</v>
      </c>
      <c r="K1694" t="s">
        <v>8985</v>
      </c>
      <c r="L1694" t="s">
        <v>4423</v>
      </c>
      <c r="N1694" t="s">
        <v>128</v>
      </c>
      <c r="O1694" t="s">
        <v>120</v>
      </c>
      <c r="P1694" s="3">
        <v>96950</v>
      </c>
      <c r="Q1694" t="s">
        <v>121</v>
      </c>
      <c r="S1694" s="10">
        <v>16707891106</v>
      </c>
      <c r="U1694" t="s">
        <v>4546</v>
      </c>
      <c r="V1694">
        <v>54121</v>
      </c>
      <c r="W1694" t="s">
        <v>123</v>
      </c>
      <c r="Y1694" t="s">
        <v>1691</v>
      </c>
      <c r="Z1694" t="s">
        <v>1692</v>
      </c>
      <c r="AA1694" t="s">
        <v>1693</v>
      </c>
      <c r="AB1694" t="s">
        <v>126</v>
      </c>
      <c r="AC1694" t="s">
        <v>4545</v>
      </c>
      <c r="AE1694" t="s">
        <v>128</v>
      </c>
      <c r="AF1694" t="s">
        <v>120</v>
      </c>
      <c r="AG1694" s="3">
        <v>96950</v>
      </c>
      <c r="AH1694" t="s">
        <v>121</v>
      </c>
      <c r="AJ1694" s="10">
        <v>16707891106</v>
      </c>
      <c r="AL1694" t="s">
        <v>4552</v>
      </c>
      <c r="BD1694" t="str">
        <f>"43-3031.00"</f>
        <v>43-3031.00</v>
      </c>
      <c r="BE1694" t="s">
        <v>387</v>
      </c>
      <c r="BF1694" t="s">
        <v>8986</v>
      </c>
      <c r="BG1694" t="s">
        <v>8748</v>
      </c>
      <c r="BH1694">
        <v>11</v>
      </c>
      <c r="BJ1694" s="1">
        <v>45870</v>
      </c>
      <c r="BK1694" s="1">
        <v>46964</v>
      </c>
      <c r="BN1694">
        <v>35</v>
      </c>
      <c r="BO1694">
        <v>0</v>
      </c>
      <c r="BP1694">
        <v>7</v>
      </c>
      <c r="BQ1694">
        <v>7</v>
      </c>
      <c r="BR1694">
        <v>7</v>
      </c>
      <c r="BS1694">
        <v>7</v>
      </c>
      <c r="BT1694">
        <v>7</v>
      </c>
      <c r="BU1694">
        <v>0</v>
      </c>
      <c r="BV1694" t="str">
        <f>"8:00 AM"</f>
        <v>8:00 AM</v>
      </c>
      <c r="BW1694" t="str">
        <f>"4:00 PM"</f>
        <v>4:00 PM</v>
      </c>
      <c r="BX1694" t="s">
        <v>133</v>
      </c>
      <c r="BY1694">
        <v>0</v>
      </c>
      <c r="BZ1694">
        <v>24</v>
      </c>
      <c r="CA1694" t="s">
        <v>115</v>
      </c>
      <c r="CC1694" s="2" t="s">
        <v>13220</v>
      </c>
      <c r="CD1694" t="s">
        <v>4423</v>
      </c>
      <c r="CF1694" t="s">
        <v>128</v>
      </c>
      <c r="CG1694" t="s">
        <v>120</v>
      </c>
      <c r="CH1694" s="3">
        <v>96950</v>
      </c>
      <c r="CI1694" s="4">
        <v>12.28</v>
      </c>
      <c r="CJ1694" s="4">
        <v>12.28</v>
      </c>
      <c r="CK1694" s="4">
        <v>18.420000000000002</v>
      </c>
      <c r="CL1694" s="4">
        <v>18.420000000000002</v>
      </c>
      <c r="CM1694" t="s">
        <v>136</v>
      </c>
      <c r="CO1694" t="s">
        <v>137</v>
      </c>
      <c r="CQ1694" t="s">
        <v>115</v>
      </c>
      <c r="CR1694" t="s">
        <v>138</v>
      </c>
      <c r="CS1694" t="s">
        <v>139</v>
      </c>
      <c r="CT1694" t="s">
        <v>138</v>
      </c>
      <c r="CU1694" t="s">
        <v>139</v>
      </c>
      <c r="CV1694" t="s">
        <v>138</v>
      </c>
      <c r="CW1694" t="s">
        <v>139</v>
      </c>
      <c r="CX1694" t="s">
        <v>9111</v>
      </c>
      <c r="CY1694" s="10">
        <v>16707891106</v>
      </c>
      <c r="CZ1694" t="s">
        <v>4552</v>
      </c>
      <c r="DA1694" t="s">
        <v>6885</v>
      </c>
      <c r="DB1694" t="s">
        <v>138</v>
      </c>
      <c r="DC1694" t="s">
        <v>115</v>
      </c>
    </row>
    <row r="1695" spans="1:112" ht="14.45" customHeight="1" x14ac:dyDescent="0.25">
      <c r="A1695" t="s">
        <v>3334</v>
      </c>
      <c r="B1695" t="s">
        <v>142</v>
      </c>
      <c r="C1695" s="1">
        <v>45749</v>
      </c>
      <c r="D1695" s="1">
        <v>45764</v>
      </c>
      <c r="E1695" t="s">
        <v>210</v>
      </c>
      <c r="F1695" s="1">
        <v>45929</v>
      </c>
      <c r="G1695" t="s">
        <v>115</v>
      </c>
      <c r="H1695" t="s">
        <v>115</v>
      </c>
      <c r="I1695" t="s">
        <v>115</v>
      </c>
      <c r="J1695" t="s">
        <v>3335</v>
      </c>
      <c r="L1695" t="s">
        <v>1362</v>
      </c>
      <c r="M1695" t="s">
        <v>1363</v>
      </c>
      <c r="N1695" t="s">
        <v>119</v>
      </c>
      <c r="O1695" t="s">
        <v>120</v>
      </c>
      <c r="P1695" s="3">
        <v>96950</v>
      </c>
      <c r="Q1695" t="s">
        <v>121</v>
      </c>
      <c r="S1695" s="10">
        <v>16702357642</v>
      </c>
      <c r="U1695" t="s">
        <v>3336</v>
      </c>
      <c r="V1695">
        <v>56173</v>
      </c>
      <c r="W1695" t="s">
        <v>123</v>
      </c>
      <c r="Y1695" t="s">
        <v>1365</v>
      </c>
      <c r="Z1695" t="s">
        <v>1366</v>
      </c>
      <c r="AA1695" t="s">
        <v>1367</v>
      </c>
      <c r="AB1695" t="s">
        <v>1368</v>
      </c>
      <c r="AC1695" t="s">
        <v>1362</v>
      </c>
      <c r="AD1695" t="s">
        <v>1363</v>
      </c>
      <c r="AE1695" t="s">
        <v>119</v>
      </c>
      <c r="AF1695" t="s">
        <v>120</v>
      </c>
      <c r="AG1695" s="3">
        <v>96950</v>
      </c>
      <c r="AH1695" t="s">
        <v>121</v>
      </c>
      <c r="AJ1695" s="10">
        <v>16702357642</v>
      </c>
      <c r="AL1695" t="s">
        <v>3337</v>
      </c>
      <c r="BD1695" t="str">
        <f>"49-3031.00"</f>
        <v>49-3031.00</v>
      </c>
      <c r="BE1695" t="s">
        <v>1260</v>
      </c>
      <c r="BF1695" t="s">
        <v>3338</v>
      </c>
      <c r="BG1695" t="s">
        <v>3339</v>
      </c>
      <c r="BH1695">
        <v>5</v>
      </c>
      <c r="BJ1695" s="1">
        <v>45931</v>
      </c>
      <c r="BK1695" s="1">
        <v>46295</v>
      </c>
      <c r="BN1695">
        <v>40</v>
      </c>
      <c r="BO1695">
        <v>0</v>
      </c>
      <c r="BP1695">
        <v>8</v>
      </c>
      <c r="BQ1695">
        <v>8</v>
      </c>
      <c r="BR1695">
        <v>8</v>
      </c>
      <c r="BS1695">
        <v>8</v>
      </c>
      <c r="BT1695">
        <v>8</v>
      </c>
      <c r="BU1695">
        <v>0</v>
      </c>
      <c r="BV1695" t="str">
        <f>"8:00 AM"</f>
        <v>8:00 AM</v>
      </c>
      <c r="BW1695" t="str">
        <f>"5:00 PM"</f>
        <v>5:00 PM</v>
      </c>
      <c r="BX1695" t="s">
        <v>133</v>
      </c>
      <c r="BY1695">
        <v>0</v>
      </c>
      <c r="BZ1695">
        <v>12</v>
      </c>
      <c r="CA1695" t="s">
        <v>115</v>
      </c>
      <c r="CC1695" s="2" t="s">
        <v>3340</v>
      </c>
      <c r="CD1695" t="s">
        <v>852</v>
      </c>
      <c r="CE1695" t="s">
        <v>139</v>
      </c>
      <c r="CF1695" t="s">
        <v>119</v>
      </c>
      <c r="CG1695" t="s">
        <v>120</v>
      </c>
      <c r="CH1695" s="3">
        <v>96950</v>
      </c>
      <c r="CI1695" s="4">
        <v>11.85</v>
      </c>
      <c r="CJ1695" s="4">
        <v>11.85</v>
      </c>
      <c r="CK1695" s="4">
        <v>17.78</v>
      </c>
      <c r="CL1695" s="4">
        <v>17.78</v>
      </c>
      <c r="CM1695" t="s">
        <v>136</v>
      </c>
      <c r="CN1695" t="s">
        <v>139</v>
      </c>
      <c r="CO1695" t="s">
        <v>137</v>
      </c>
      <c r="CQ1695" t="s">
        <v>115</v>
      </c>
      <c r="CR1695" t="s">
        <v>138</v>
      </c>
      <c r="CS1695" t="s">
        <v>138</v>
      </c>
      <c r="CT1695" t="s">
        <v>138</v>
      </c>
      <c r="CU1695" t="s">
        <v>139</v>
      </c>
      <c r="CV1695" t="s">
        <v>138</v>
      </c>
      <c r="CW1695" t="s">
        <v>139</v>
      </c>
      <c r="CX1695" t="s">
        <v>139</v>
      </c>
      <c r="CY1695" s="10">
        <v>16702357642</v>
      </c>
      <c r="CZ1695" t="s">
        <v>3337</v>
      </c>
      <c r="DA1695" t="s">
        <v>139</v>
      </c>
      <c r="DB1695" t="s">
        <v>138</v>
      </c>
      <c r="DC1695" t="s">
        <v>115</v>
      </c>
    </row>
    <row r="1696" spans="1:112" ht="14.45" customHeight="1" x14ac:dyDescent="0.25">
      <c r="A1696" t="s">
        <v>5216</v>
      </c>
      <c r="B1696" t="s">
        <v>158</v>
      </c>
      <c r="C1696" s="1">
        <v>45729</v>
      </c>
      <c r="D1696" s="1">
        <v>45764</v>
      </c>
      <c r="E1696" t="s">
        <v>210</v>
      </c>
      <c r="F1696" s="1">
        <v>45837</v>
      </c>
      <c r="G1696" t="s">
        <v>115</v>
      </c>
      <c r="H1696" t="s">
        <v>115</v>
      </c>
      <c r="I1696" t="s">
        <v>115</v>
      </c>
      <c r="J1696" t="s">
        <v>1965</v>
      </c>
      <c r="K1696" t="s">
        <v>1966</v>
      </c>
      <c r="L1696" t="s">
        <v>1967</v>
      </c>
      <c r="N1696" t="s">
        <v>119</v>
      </c>
      <c r="O1696" t="s">
        <v>120</v>
      </c>
      <c r="P1696" s="3">
        <v>96950</v>
      </c>
      <c r="Q1696" t="s">
        <v>121</v>
      </c>
      <c r="S1696" s="10">
        <v>16702339442</v>
      </c>
      <c r="U1696" t="s">
        <v>1968</v>
      </c>
      <c r="V1696">
        <v>423430</v>
      </c>
      <c r="W1696" t="s">
        <v>123</v>
      </c>
      <c r="Y1696" t="s">
        <v>1969</v>
      </c>
      <c r="Z1696" t="s">
        <v>1970</v>
      </c>
      <c r="AA1696" t="s">
        <v>1971</v>
      </c>
      <c r="AB1696" t="s">
        <v>295</v>
      </c>
      <c r="AC1696" t="s">
        <v>1972</v>
      </c>
      <c r="AE1696" t="s">
        <v>119</v>
      </c>
      <c r="AF1696" t="s">
        <v>120</v>
      </c>
      <c r="AG1696" s="3">
        <v>96950</v>
      </c>
      <c r="AH1696" t="s">
        <v>121</v>
      </c>
      <c r="AJ1696" s="10">
        <v>16702339442</v>
      </c>
      <c r="AL1696" t="s">
        <v>1973</v>
      </c>
      <c r="BD1696" t="str">
        <f>"49-9071.00"</f>
        <v>49-9071.00</v>
      </c>
      <c r="BE1696" t="s">
        <v>169</v>
      </c>
      <c r="BF1696" t="s">
        <v>1974</v>
      </c>
      <c r="BG1696" t="s">
        <v>169</v>
      </c>
      <c r="BH1696">
        <v>5</v>
      </c>
      <c r="BJ1696" s="1">
        <v>45839</v>
      </c>
      <c r="BK1696" s="1">
        <v>46203</v>
      </c>
      <c r="BN1696">
        <v>40</v>
      </c>
      <c r="BO1696">
        <v>0</v>
      </c>
      <c r="BP1696">
        <v>8</v>
      </c>
      <c r="BQ1696">
        <v>8</v>
      </c>
      <c r="BR1696">
        <v>8</v>
      </c>
      <c r="BS1696">
        <v>8</v>
      </c>
      <c r="BT1696">
        <v>8</v>
      </c>
      <c r="BU1696">
        <v>0</v>
      </c>
      <c r="BV1696" t="str">
        <f>"8:00 AM"</f>
        <v>8:00 AM</v>
      </c>
      <c r="BW1696" t="str">
        <f>"5:00 PM"</f>
        <v>5:00 PM</v>
      </c>
      <c r="BX1696" t="s">
        <v>133</v>
      </c>
      <c r="BY1696">
        <v>0</v>
      </c>
      <c r="BZ1696">
        <v>12</v>
      </c>
      <c r="CA1696" t="s">
        <v>115</v>
      </c>
      <c r="CC1696" t="s">
        <v>1975</v>
      </c>
      <c r="CD1696" t="s">
        <v>1972</v>
      </c>
      <c r="CF1696" t="s">
        <v>119</v>
      </c>
      <c r="CG1696" t="s">
        <v>120</v>
      </c>
      <c r="CH1696" s="3">
        <v>96950</v>
      </c>
      <c r="CI1696" s="4">
        <v>9.75</v>
      </c>
      <c r="CJ1696" s="4">
        <v>9.75</v>
      </c>
      <c r="CK1696" s="4">
        <v>14.63</v>
      </c>
      <c r="CL1696" s="4">
        <v>14.63</v>
      </c>
      <c r="CM1696" t="s">
        <v>136</v>
      </c>
      <c r="CO1696" t="s">
        <v>137</v>
      </c>
      <c r="CQ1696" t="s">
        <v>138</v>
      </c>
      <c r="CR1696" t="s">
        <v>138</v>
      </c>
      <c r="CS1696" t="s">
        <v>138</v>
      </c>
      <c r="CT1696" t="s">
        <v>138</v>
      </c>
      <c r="CU1696" t="s">
        <v>139</v>
      </c>
      <c r="CV1696" t="s">
        <v>138</v>
      </c>
      <c r="CW1696" t="s">
        <v>139</v>
      </c>
      <c r="CX1696" t="s">
        <v>5017</v>
      </c>
      <c r="CY1696" s="10">
        <v>16702339442</v>
      </c>
      <c r="CZ1696" t="s">
        <v>1977</v>
      </c>
      <c r="DA1696" t="s">
        <v>139</v>
      </c>
      <c r="DB1696" t="s">
        <v>138</v>
      </c>
      <c r="DC1696" t="s">
        <v>115</v>
      </c>
    </row>
    <row r="1697" spans="1:112" ht="14.45" customHeight="1" x14ac:dyDescent="0.25">
      <c r="A1697" t="s">
        <v>6629</v>
      </c>
      <c r="B1697" t="s">
        <v>158</v>
      </c>
      <c r="C1697" s="1">
        <v>45734</v>
      </c>
      <c r="D1697" s="1">
        <v>45764</v>
      </c>
      <c r="E1697" t="s">
        <v>114</v>
      </c>
      <c r="G1697" t="s">
        <v>115</v>
      </c>
      <c r="H1697" t="s">
        <v>115</v>
      </c>
      <c r="I1697" t="s">
        <v>115</v>
      </c>
      <c r="J1697" t="s">
        <v>1239</v>
      </c>
      <c r="K1697" t="s">
        <v>2055</v>
      </c>
      <c r="L1697" t="s">
        <v>3328</v>
      </c>
      <c r="N1697" t="s">
        <v>128</v>
      </c>
      <c r="O1697" t="s">
        <v>120</v>
      </c>
      <c r="P1697" s="3">
        <v>96950</v>
      </c>
      <c r="Q1697" t="s">
        <v>121</v>
      </c>
      <c r="S1697" s="10">
        <v>16707833052</v>
      </c>
      <c r="U1697" t="s">
        <v>1242</v>
      </c>
      <c r="V1697">
        <v>56132</v>
      </c>
      <c r="W1697" t="s">
        <v>123</v>
      </c>
      <c r="Y1697" t="s">
        <v>1243</v>
      </c>
      <c r="Z1697" t="s">
        <v>1244</v>
      </c>
      <c r="AA1697" t="s">
        <v>6630</v>
      </c>
      <c r="AB1697" t="s">
        <v>4540</v>
      </c>
      <c r="AC1697" t="s">
        <v>3328</v>
      </c>
      <c r="AE1697" t="s">
        <v>128</v>
      </c>
      <c r="AF1697" t="s">
        <v>120</v>
      </c>
      <c r="AG1697" s="3">
        <v>96950</v>
      </c>
      <c r="AH1697" t="s">
        <v>121</v>
      </c>
      <c r="AJ1697" s="10">
        <v>16707833052</v>
      </c>
      <c r="AL1697" t="s">
        <v>1251</v>
      </c>
      <c r="BD1697" t="str">
        <f>"35-3011.00"</f>
        <v>35-3011.00</v>
      </c>
      <c r="BE1697" t="s">
        <v>3960</v>
      </c>
      <c r="BF1697" t="s">
        <v>6631</v>
      </c>
      <c r="BG1697" t="s">
        <v>6632</v>
      </c>
      <c r="BH1697">
        <v>8</v>
      </c>
      <c r="BJ1697" s="1">
        <v>45839</v>
      </c>
      <c r="BK1697" s="1">
        <v>46203</v>
      </c>
      <c r="BN1697">
        <v>35</v>
      </c>
      <c r="BO1697">
        <v>0</v>
      </c>
      <c r="BP1697">
        <v>7</v>
      </c>
      <c r="BQ1697">
        <v>7</v>
      </c>
      <c r="BR1697">
        <v>7</v>
      </c>
      <c r="BS1697">
        <v>7</v>
      </c>
      <c r="BT1697">
        <v>7</v>
      </c>
      <c r="BU1697">
        <v>0</v>
      </c>
      <c r="BV1697" t="str">
        <f>"7:00 PM"</f>
        <v>7:00 PM</v>
      </c>
      <c r="BW1697" t="str">
        <f>"2:00 AM"</f>
        <v>2:00 AM</v>
      </c>
      <c r="BX1697" t="s">
        <v>133</v>
      </c>
      <c r="BY1697">
        <v>0</v>
      </c>
      <c r="BZ1697">
        <v>12</v>
      </c>
      <c r="CA1697" t="s">
        <v>115</v>
      </c>
      <c r="CC1697" t="s">
        <v>6633</v>
      </c>
      <c r="CD1697" t="s">
        <v>3328</v>
      </c>
      <c r="CF1697" t="s">
        <v>306</v>
      </c>
      <c r="CG1697" t="s">
        <v>120</v>
      </c>
      <c r="CH1697" s="3">
        <v>96950</v>
      </c>
      <c r="CI1697" s="4">
        <v>8.15</v>
      </c>
      <c r="CJ1697" s="4">
        <v>8.15</v>
      </c>
      <c r="CK1697" s="4">
        <v>12.23</v>
      </c>
      <c r="CL1697" s="4">
        <v>12.23</v>
      </c>
      <c r="CM1697" t="s">
        <v>136</v>
      </c>
      <c r="CN1697" t="s">
        <v>331</v>
      </c>
      <c r="CO1697" t="s">
        <v>137</v>
      </c>
      <c r="CQ1697" t="s">
        <v>115</v>
      </c>
      <c r="CR1697" t="s">
        <v>138</v>
      </c>
      <c r="CS1697" t="s">
        <v>139</v>
      </c>
      <c r="CT1697" t="s">
        <v>138</v>
      </c>
      <c r="CU1697" t="s">
        <v>139</v>
      </c>
      <c r="CV1697" t="s">
        <v>138</v>
      </c>
      <c r="CW1697" t="s">
        <v>139</v>
      </c>
      <c r="CX1697" t="s">
        <v>3333</v>
      </c>
      <c r="CY1697" s="10">
        <v>16702353052</v>
      </c>
      <c r="CZ1697" t="s">
        <v>1251</v>
      </c>
      <c r="DA1697" t="s">
        <v>331</v>
      </c>
      <c r="DB1697" t="s">
        <v>138</v>
      </c>
      <c r="DC1697" t="s">
        <v>115</v>
      </c>
    </row>
    <row r="1698" spans="1:112" ht="14.45" customHeight="1" x14ac:dyDescent="0.25">
      <c r="A1698" t="s">
        <v>7980</v>
      </c>
      <c r="B1698" t="s">
        <v>142</v>
      </c>
      <c r="C1698" s="1">
        <v>45750</v>
      </c>
      <c r="D1698" s="1">
        <v>45764</v>
      </c>
      <c r="E1698" t="s">
        <v>210</v>
      </c>
      <c r="F1698" s="1">
        <v>45929</v>
      </c>
      <c r="G1698" t="s">
        <v>138</v>
      </c>
      <c r="H1698" t="s">
        <v>115</v>
      </c>
      <c r="I1698" t="s">
        <v>115</v>
      </c>
      <c r="J1698" t="s">
        <v>7981</v>
      </c>
      <c r="K1698" t="s">
        <v>7982</v>
      </c>
      <c r="L1698" t="s">
        <v>7983</v>
      </c>
      <c r="M1698" t="s">
        <v>7984</v>
      </c>
      <c r="N1698" t="s">
        <v>128</v>
      </c>
      <c r="O1698" t="s">
        <v>120</v>
      </c>
      <c r="P1698" s="3">
        <v>96950</v>
      </c>
      <c r="Q1698" t="s">
        <v>121</v>
      </c>
      <c r="S1698" s="10">
        <v>16702338223</v>
      </c>
      <c r="U1698" t="s">
        <v>7985</v>
      </c>
      <c r="V1698">
        <v>722511</v>
      </c>
      <c r="W1698" t="s">
        <v>123</v>
      </c>
      <c r="Y1698" t="s">
        <v>7986</v>
      </c>
      <c r="Z1698" t="s">
        <v>7987</v>
      </c>
      <c r="AB1698" t="s">
        <v>126</v>
      </c>
      <c r="AC1698" t="s">
        <v>7988</v>
      </c>
      <c r="AE1698" t="s">
        <v>128</v>
      </c>
      <c r="AF1698" t="s">
        <v>120</v>
      </c>
      <c r="AG1698" s="3">
        <v>96950</v>
      </c>
      <c r="AH1698" t="s">
        <v>121</v>
      </c>
      <c r="AJ1698" s="10">
        <v>16702338223</v>
      </c>
      <c r="AL1698" t="s">
        <v>7989</v>
      </c>
      <c r="BD1698" t="str">
        <f>"35-2014.00"</f>
        <v>35-2014.00</v>
      </c>
      <c r="BE1698" t="s">
        <v>221</v>
      </c>
      <c r="BF1698" t="s">
        <v>7990</v>
      </c>
      <c r="BG1698" t="s">
        <v>5797</v>
      </c>
      <c r="BH1698">
        <v>3</v>
      </c>
      <c r="BJ1698" s="1">
        <v>45931</v>
      </c>
      <c r="BK1698" s="1">
        <v>46295</v>
      </c>
      <c r="BN1698">
        <v>35</v>
      </c>
      <c r="BO1698">
        <v>5</v>
      </c>
      <c r="BP1698">
        <v>5</v>
      </c>
      <c r="BQ1698">
        <v>5</v>
      </c>
      <c r="BR1698">
        <v>5</v>
      </c>
      <c r="BS1698">
        <v>5</v>
      </c>
      <c r="BT1698">
        <v>5</v>
      </c>
      <c r="BU1698">
        <v>5</v>
      </c>
      <c r="BV1698" t="str">
        <f>"11:00 AM"</f>
        <v>11:00 AM</v>
      </c>
      <c r="BW1698" t="str">
        <f>"5:00 PM"</f>
        <v>5:00 PM</v>
      </c>
      <c r="BX1698" t="s">
        <v>133</v>
      </c>
      <c r="BY1698">
        <v>0</v>
      </c>
      <c r="BZ1698">
        <v>6</v>
      </c>
      <c r="CA1698" t="s">
        <v>115</v>
      </c>
      <c r="CC1698" s="2" t="s">
        <v>7991</v>
      </c>
      <c r="CD1698" t="s">
        <v>7983</v>
      </c>
      <c r="CE1698" t="s">
        <v>7984</v>
      </c>
      <c r="CF1698" t="s">
        <v>128</v>
      </c>
      <c r="CG1698" t="s">
        <v>120</v>
      </c>
      <c r="CH1698" s="3">
        <v>96950</v>
      </c>
      <c r="CI1698" s="4">
        <v>8.69</v>
      </c>
      <c r="CJ1698" s="4">
        <v>8.69</v>
      </c>
      <c r="CK1698" s="4">
        <v>13.04</v>
      </c>
      <c r="CL1698" s="4">
        <v>13.04</v>
      </c>
      <c r="CM1698" t="s">
        <v>136</v>
      </c>
      <c r="CO1698" t="s">
        <v>137</v>
      </c>
      <c r="CQ1698" t="s">
        <v>115</v>
      </c>
      <c r="CR1698" t="s">
        <v>138</v>
      </c>
      <c r="CS1698" t="s">
        <v>139</v>
      </c>
      <c r="CT1698" t="s">
        <v>138</v>
      </c>
      <c r="CU1698" t="s">
        <v>138</v>
      </c>
      <c r="CV1698" t="s">
        <v>138</v>
      </c>
      <c r="CW1698" t="s">
        <v>139</v>
      </c>
      <c r="CX1698" t="s">
        <v>139</v>
      </c>
      <c r="CY1698" s="10">
        <v>16702338223</v>
      </c>
      <c r="CZ1698" t="s">
        <v>7989</v>
      </c>
      <c r="DA1698" t="s">
        <v>139</v>
      </c>
      <c r="DB1698" t="s">
        <v>138</v>
      </c>
      <c r="DC1698" t="s">
        <v>115</v>
      </c>
    </row>
    <row r="1699" spans="1:112" ht="14.45" customHeight="1" x14ac:dyDescent="0.25">
      <c r="A1699" t="s">
        <v>8423</v>
      </c>
      <c r="B1699" t="s">
        <v>142</v>
      </c>
      <c r="C1699" s="1">
        <v>45755</v>
      </c>
      <c r="D1699" s="1">
        <v>45764</v>
      </c>
      <c r="E1699" t="s">
        <v>114</v>
      </c>
      <c r="G1699" t="s">
        <v>138</v>
      </c>
      <c r="H1699" t="s">
        <v>115</v>
      </c>
      <c r="I1699" t="s">
        <v>115</v>
      </c>
      <c r="J1699" t="s">
        <v>1283</v>
      </c>
      <c r="K1699" t="s">
        <v>7714</v>
      </c>
      <c r="L1699" t="s">
        <v>7715</v>
      </c>
      <c r="M1699" t="s">
        <v>7716</v>
      </c>
      <c r="N1699" t="s">
        <v>128</v>
      </c>
      <c r="O1699" t="s">
        <v>120</v>
      </c>
      <c r="P1699" s="3">
        <v>96950</v>
      </c>
      <c r="Q1699" t="s">
        <v>121</v>
      </c>
      <c r="S1699" s="10">
        <v>16702359981</v>
      </c>
      <c r="T1699">
        <v>0</v>
      </c>
      <c r="U1699" t="s">
        <v>7717</v>
      </c>
      <c r="V1699">
        <v>541611</v>
      </c>
      <c r="W1699" t="s">
        <v>123</v>
      </c>
      <c r="Y1699" t="s">
        <v>1289</v>
      </c>
      <c r="Z1699" t="s">
        <v>1290</v>
      </c>
      <c r="AB1699" t="s">
        <v>126</v>
      </c>
      <c r="AC1699" t="s">
        <v>7715</v>
      </c>
      <c r="AD1699" t="s">
        <v>7716</v>
      </c>
      <c r="AE1699" t="s">
        <v>128</v>
      </c>
      <c r="AF1699" t="s">
        <v>120</v>
      </c>
      <c r="AG1699" s="3">
        <v>96950</v>
      </c>
      <c r="AH1699" t="s">
        <v>121</v>
      </c>
      <c r="AJ1699" s="10">
        <v>16702359981</v>
      </c>
      <c r="AK1699">
        <v>0</v>
      </c>
      <c r="AL1699" t="s">
        <v>1298</v>
      </c>
      <c r="BD1699" t="str">
        <f>"13-2011.00"</f>
        <v>13-2011.00</v>
      </c>
      <c r="BE1699" t="s">
        <v>893</v>
      </c>
      <c r="BF1699" t="s">
        <v>7718</v>
      </c>
      <c r="BG1699" t="s">
        <v>895</v>
      </c>
      <c r="BH1699">
        <v>1</v>
      </c>
      <c r="BJ1699" s="1">
        <v>45931</v>
      </c>
      <c r="BK1699" s="1">
        <v>47026</v>
      </c>
      <c r="BN1699">
        <v>35</v>
      </c>
      <c r="BO1699">
        <v>0</v>
      </c>
      <c r="BP1699">
        <v>7</v>
      </c>
      <c r="BQ1699">
        <v>7</v>
      </c>
      <c r="BR1699">
        <v>7</v>
      </c>
      <c r="BS1699">
        <v>7</v>
      </c>
      <c r="BT1699">
        <v>7</v>
      </c>
      <c r="BU1699">
        <v>0</v>
      </c>
      <c r="BV1699" t="str">
        <f>"10:00 AM"</f>
        <v>10:00 AM</v>
      </c>
      <c r="BW1699" t="str">
        <f>"5:00 PM"</f>
        <v>5:00 PM</v>
      </c>
      <c r="BX1699" t="s">
        <v>133</v>
      </c>
      <c r="BY1699">
        <v>0</v>
      </c>
      <c r="BZ1699">
        <v>36</v>
      </c>
      <c r="CA1699" t="s">
        <v>115</v>
      </c>
      <c r="CC1699" t="s">
        <v>8424</v>
      </c>
      <c r="CD1699" t="s">
        <v>7715</v>
      </c>
      <c r="CE1699" t="s">
        <v>7716</v>
      </c>
      <c r="CF1699" t="s">
        <v>128</v>
      </c>
      <c r="CG1699" t="s">
        <v>120</v>
      </c>
      <c r="CH1699" s="3">
        <v>96950</v>
      </c>
      <c r="CI1699" s="4">
        <v>17.48</v>
      </c>
      <c r="CJ1699" s="4">
        <v>17.48</v>
      </c>
      <c r="CK1699" s="4">
        <v>26.22</v>
      </c>
      <c r="CL1699" s="4">
        <v>26.22</v>
      </c>
      <c r="CM1699" t="s">
        <v>136</v>
      </c>
      <c r="CN1699" t="s">
        <v>8425</v>
      </c>
      <c r="CO1699" t="s">
        <v>137</v>
      </c>
      <c r="CQ1699" t="s">
        <v>115</v>
      </c>
      <c r="CR1699" t="s">
        <v>138</v>
      </c>
      <c r="CS1699" t="s">
        <v>138</v>
      </c>
      <c r="CT1699" t="s">
        <v>138</v>
      </c>
      <c r="CU1699" t="s">
        <v>139</v>
      </c>
      <c r="CV1699" t="s">
        <v>138</v>
      </c>
      <c r="CW1699" t="s">
        <v>138</v>
      </c>
      <c r="CX1699" t="s">
        <v>8426</v>
      </c>
      <c r="CY1699" s="10">
        <v>16702359981</v>
      </c>
      <c r="CZ1699" t="s">
        <v>1298</v>
      </c>
      <c r="DA1699" t="s">
        <v>626</v>
      </c>
      <c r="DB1699" t="s">
        <v>138</v>
      </c>
      <c r="DC1699" t="s">
        <v>115</v>
      </c>
      <c r="DD1699" t="s">
        <v>7722</v>
      </c>
      <c r="DE1699" t="s">
        <v>7723</v>
      </c>
      <c r="DF1699" t="s">
        <v>1176</v>
      </c>
      <c r="DG1699" t="s">
        <v>7724</v>
      </c>
      <c r="DH1699" t="s">
        <v>7725</v>
      </c>
    </row>
    <row r="1700" spans="1:112" ht="14.45" customHeight="1" x14ac:dyDescent="0.25">
      <c r="A1700" t="s">
        <v>9594</v>
      </c>
      <c r="B1700" t="s">
        <v>248</v>
      </c>
      <c r="C1700" s="1">
        <v>45720</v>
      </c>
      <c r="D1700" s="1">
        <v>45764</v>
      </c>
      <c r="E1700" t="s">
        <v>210</v>
      </c>
      <c r="F1700" s="1">
        <v>45868</v>
      </c>
      <c r="G1700" t="s">
        <v>115</v>
      </c>
      <c r="H1700" t="s">
        <v>115</v>
      </c>
      <c r="I1700" t="s">
        <v>115</v>
      </c>
      <c r="J1700" t="s">
        <v>3291</v>
      </c>
      <c r="K1700" t="s">
        <v>3292</v>
      </c>
      <c r="L1700" t="s">
        <v>2029</v>
      </c>
      <c r="M1700" t="s">
        <v>1448</v>
      </c>
      <c r="N1700" t="s">
        <v>128</v>
      </c>
      <c r="O1700" t="s">
        <v>120</v>
      </c>
      <c r="P1700" s="3">
        <v>96950</v>
      </c>
      <c r="Q1700" t="s">
        <v>121</v>
      </c>
      <c r="S1700" s="10">
        <v>16702330800</v>
      </c>
      <c r="U1700" t="s">
        <v>3293</v>
      </c>
      <c r="V1700">
        <v>624410</v>
      </c>
      <c r="W1700" t="s">
        <v>123</v>
      </c>
      <c r="Y1700" t="s">
        <v>2031</v>
      </c>
      <c r="Z1700" t="s">
        <v>2032</v>
      </c>
      <c r="AA1700" t="s">
        <v>2033</v>
      </c>
      <c r="AB1700" t="s">
        <v>3294</v>
      </c>
      <c r="AC1700" t="s">
        <v>2029</v>
      </c>
      <c r="AD1700" t="s">
        <v>1448</v>
      </c>
      <c r="AE1700" t="s">
        <v>128</v>
      </c>
      <c r="AF1700" t="s">
        <v>120</v>
      </c>
      <c r="AG1700" s="3">
        <v>96950</v>
      </c>
      <c r="AH1700" t="s">
        <v>121</v>
      </c>
      <c r="AJ1700" s="10">
        <v>16702330800</v>
      </c>
      <c r="AL1700" t="s">
        <v>3295</v>
      </c>
      <c r="BD1700" t="str">
        <f>"43-3031.00"</f>
        <v>43-3031.00</v>
      </c>
      <c r="BE1700" t="s">
        <v>387</v>
      </c>
      <c r="BF1700" t="s">
        <v>9595</v>
      </c>
      <c r="BG1700" t="s">
        <v>9596</v>
      </c>
      <c r="BH1700">
        <v>1</v>
      </c>
      <c r="BI1700">
        <v>1</v>
      </c>
      <c r="BJ1700" s="1">
        <v>45870</v>
      </c>
      <c r="BK1700" s="1">
        <v>46234</v>
      </c>
      <c r="BL1700" s="1">
        <v>45870</v>
      </c>
      <c r="BM1700" s="1">
        <v>46234</v>
      </c>
      <c r="BN1700">
        <v>35</v>
      </c>
      <c r="BO1700">
        <v>0</v>
      </c>
      <c r="BP1700">
        <v>7</v>
      </c>
      <c r="BQ1700">
        <v>7</v>
      </c>
      <c r="BR1700">
        <v>7</v>
      </c>
      <c r="BS1700">
        <v>7</v>
      </c>
      <c r="BT1700">
        <v>7</v>
      </c>
      <c r="BU1700">
        <v>0</v>
      </c>
      <c r="BV1700" t="str">
        <f>"9:00 AM"</f>
        <v>9:00 AM</v>
      </c>
      <c r="BW1700" t="str">
        <f>"5:00 PM"</f>
        <v>5:00 PM</v>
      </c>
      <c r="BX1700" t="s">
        <v>133</v>
      </c>
      <c r="BY1700">
        <v>0</v>
      </c>
      <c r="BZ1700">
        <v>24</v>
      </c>
      <c r="CA1700" t="s">
        <v>115</v>
      </c>
      <c r="CC1700" s="2" t="s">
        <v>9597</v>
      </c>
      <c r="CD1700" t="s">
        <v>2029</v>
      </c>
      <c r="CE1700" t="s">
        <v>1448</v>
      </c>
      <c r="CF1700" t="s">
        <v>128</v>
      </c>
      <c r="CG1700" t="s">
        <v>120</v>
      </c>
      <c r="CH1700" s="3">
        <v>96950</v>
      </c>
      <c r="CI1700" s="4">
        <v>12.28</v>
      </c>
      <c r="CJ1700" s="4">
        <v>12.28</v>
      </c>
      <c r="CK1700" s="4">
        <v>18.420000000000002</v>
      </c>
      <c r="CL1700" s="4">
        <v>18.420000000000002</v>
      </c>
      <c r="CM1700" t="s">
        <v>136</v>
      </c>
      <c r="CN1700" t="s">
        <v>224</v>
      </c>
      <c r="CO1700" t="s">
        <v>137</v>
      </c>
      <c r="CQ1700" t="s">
        <v>115</v>
      </c>
      <c r="CR1700" t="s">
        <v>138</v>
      </c>
      <c r="CS1700" t="s">
        <v>139</v>
      </c>
      <c r="CT1700" t="s">
        <v>138</v>
      </c>
      <c r="CU1700" t="s">
        <v>139</v>
      </c>
      <c r="CV1700" t="s">
        <v>138</v>
      </c>
      <c r="CW1700" t="s">
        <v>139</v>
      </c>
      <c r="CX1700" t="s">
        <v>224</v>
      </c>
      <c r="CY1700" s="10">
        <v>16702330800</v>
      </c>
      <c r="CZ1700" t="s">
        <v>3295</v>
      </c>
      <c r="DA1700" t="s">
        <v>139</v>
      </c>
      <c r="DB1700" t="s">
        <v>138</v>
      </c>
      <c r="DC1700" t="s">
        <v>115</v>
      </c>
    </row>
    <row r="1701" spans="1:112" ht="14.45" customHeight="1" x14ac:dyDescent="0.25">
      <c r="A1701" t="s">
        <v>9918</v>
      </c>
      <c r="B1701" t="s">
        <v>248</v>
      </c>
      <c r="C1701" s="1">
        <v>45708</v>
      </c>
      <c r="D1701" s="1">
        <v>45764</v>
      </c>
      <c r="E1701" t="s">
        <v>114</v>
      </c>
      <c r="G1701" t="s">
        <v>115</v>
      </c>
      <c r="H1701" t="s">
        <v>115</v>
      </c>
      <c r="I1701" t="s">
        <v>115</v>
      </c>
      <c r="J1701" t="s">
        <v>976</v>
      </c>
      <c r="L1701" t="s">
        <v>977</v>
      </c>
      <c r="M1701" t="s">
        <v>978</v>
      </c>
      <c r="N1701" t="s">
        <v>119</v>
      </c>
      <c r="O1701" t="s">
        <v>120</v>
      </c>
      <c r="P1701" s="3">
        <v>96950</v>
      </c>
      <c r="Q1701" t="s">
        <v>121</v>
      </c>
      <c r="S1701" s="10">
        <v>16702341795</v>
      </c>
      <c r="U1701" t="s">
        <v>979</v>
      </c>
      <c r="V1701">
        <v>11199</v>
      </c>
      <c r="W1701" t="s">
        <v>123</v>
      </c>
      <c r="Y1701" t="s">
        <v>215</v>
      </c>
      <c r="Z1701" t="s">
        <v>148</v>
      </c>
      <c r="AA1701" t="s">
        <v>980</v>
      </c>
      <c r="AB1701" t="s">
        <v>981</v>
      </c>
      <c r="AC1701" t="s">
        <v>2392</v>
      </c>
      <c r="AD1701" t="s">
        <v>2393</v>
      </c>
      <c r="AE1701" t="s">
        <v>128</v>
      </c>
      <c r="AF1701" t="s">
        <v>120</v>
      </c>
      <c r="AG1701" s="3">
        <v>96950</v>
      </c>
      <c r="AH1701" t="s">
        <v>121</v>
      </c>
      <c r="AJ1701" s="10">
        <v>16702341795</v>
      </c>
      <c r="AL1701" t="s">
        <v>983</v>
      </c>
      <c r="BD1701" t="str">
        <f>"45-2092.00"</f>
        <v>45-2092.00</v>
      </c>
      <c r="BE1701" t="s">
        <v>1875</v>
      </c>
      <c r="BF1701" t="s">
        <v>9919</v>
      </c>
      <c r="BG1701" t="s">
        <v>9920</v>
      </c>
      <c r="BH1701">
        <v>5</v>
      </c>
      <c r="BI1701">
        <v>5</v>
      </c>
      <c r="BJ1701" s="1">
        <v>45731</v>
      </c>
      <c r="BK1701" s="1">
        <v>46095</v>
      </c>
      <c r="BL1701" s="1">
        <v>45764</v>
      </c>
      <c r="BM1701" s="1">
        <v>46095</v>
      </c>
      <c r="BN1701">
        <v>40</v>
      </c>
      <c r="BO1701">
        <v>0</v>
      </c>
      <c r="BP1701">
        <v>8</v>
      </c>
      <c r="BQ1701">
        <v>8</v>
      </c>
      <c r="BR1701">
        <v>8</v>
      </c>
      <c r="BS1701">
        <v>8</v>
      </c>
      <c r="BT1701">
        <v>8</v>
      </c>
      <c r="BU1701">
        <v>0</v>
      </c>
      <c r="BV1701" t="str">
        <f>"8:00 AM"</f>
        <v>8:00 AM</v>
      </c>
      <c r="BW1701" t="str">
        <f>"5:00 PM"</f>
        <v>5:00 PM</v>
      </c>
      <c r="BX1701" t="s">
        <v>240</v>
      </c>
      <c r="BY1701">
        <v>0</v>
      </c>
      <c r="BZ1701">
        <v>3</v>
      </c>
      <c r="CA1701" t="s">
        <v>115</v>
      </c>
      <c r="CC1701" t="s">
        <v>9921</v>
      </c>
      <c r="CD1701" t="s">
        <v>410</v>
      </c>
      <c r="CE1701" t="s">
        <v>977</v>
      </c>
      <c r="CF1701" t="s">
        <v>290</v>
      </c>
      <c r="CG1701" t="s">
        <v>120</v>
      </c>
      <c r="CH1701" s="3">
        <v>96952</v>
      </c>
      <c r="CI1701" s="4">
        <v>11.91</v>
      </c>
      <c r="CJ1701" s="4">
        <v>12.25</v>
      </c>
      <c r="CK1701" s="4">
        <v>17.87</v>
      </c>
      <c r="CL1701" s="4">
        <v>18.38</v>
      </c>
      <c r="CM1701" t="s">
        <v>136</v>
      </c>
      <c r="CN1701" t="s">
        <v>240</v>
      </c>
      <c r="CO1701" t="s">
        <v>137</v>
      </c>
      <c r="CQ1701" t="s">
        <v>115</v>
      </c>
      <c r="CR1701" t="s">
        <v>138</v>
      </c>
      <c r="CS1701" t="s">
        <v>138</v>
      </c>
      <c r="CT1701" t="s">
        <v>139</v>
      </c>
      <c r="CU1701" t="s">
        <v>139</v>
      </c>
      <c r="CV1701" t="s">
        <v>138</v>
      </c>
      <c r="CW1701" t="s">
        <v>138</v>
      </c>
      <c r="CX1701" t="s">
        <v>988</v>
      </c>
      <c r="CY1701" s="10">
        <v>16702341795</v>
      </c>
      <c r="CZ1701" t="s">
        <v>983</v>
      </c>
      <c r="DA1701" t="s">
        <v>989</v>
      </c>
      <c r="DB1701" t="s">
        <v>138</v>
      </c>
      <c r="DC1701" t="s">
        <v>115</v>
      </c>
    </row>
    <row r="1702" spans="1:112" ht="14.45" customHeight="1" x14ac:dyDescent="0.25">
      <c r="A1702" t="s">
        <v>11106</v>
      </c>
      <c r="B1702" t="s">
        <v>248</v>
      </c>
      <c r="C1702" s="1">
        <v>45722</v>
      </c>
      <c r="D1702" s="1">
        <v>45764</v>
      </c>
      <c r="E1702" t="s">
        <v>114</v>
      </c>
      <c r="G1702" t="s">
        <v>115</v>
      </c>
      <c r="H1702" t="s">
        <v>115</v>
      </c>
      <c r="I1702" t="s">
        <v>115</v>
      </c>
      <c r="J1702" t="s">
        <v>2977</v>
      </c>
      <c r="K1702" t="s">
        <v>13928</v>
      </c>
      <c r="L1702" t="s">
        <v>5738</v>
      </c>
      <c r="N1702" t="s">
        <v>119</v>
      </c>
      <c r="O1702" t="s">
        <v>120</v>
      </c>
      <c r="P1702" s="3">
        <v>96950</v>
      </c>
      <c r="Q1702" t="s">
        <v>121</v>
      </c>
      <c r="R1702" t="s">
        <v>4424</v>
      </c>
      <c r="S1702" s="10">
        <v>16707898088</v>
      </c>
      <c r="U1702" t="s">
        <v>2980</v>
      </c>
      <c r="V1702">
        <v>621340</v>
      </c>
      <c r="W1702" t="s">
        <v>123</v>
      </c>
      <c r="Y1702" t="s">
        <v>2981</v>
      </c>
      <c r="Z1702" t="s">
        <v>2982</v>
      </c>
      <c r="AA1702" t="s">
        <v>2983</v>
      </c>
      <c r="AB1702" t="s">
        <v>5739</v>
      </c>
      <c r="AC1702" t="s">
        <v>5738</v>
      </c>
      <c r="AE1702" t="s">
        <v>119</v>
      </c>
      <c r="AF1702" t="s">
        <v>120</v>
      </c>
      <c r="AG1702" s="3">
        <v>96950</v>
      </c>
      <c r="AH1702" t="s">
        <v>121</v>
      </c>
      <c r="AI1702" t="s">
        <v>4424</v>
      </c>
      <c r="AJ1702" s="10">
        <v>16707898088</v>
      </c>
      <c r="AL1702" t="s">
        <v>2985</v>
      </c>
      <c r="BD1702" t="str">
        <f>"29-1123.00"</f>
        <v>29-1123.00</v>
      </c>
      <c r="BE1702" t="s">
        <v>11107</v>
      </c>
      <c r="BF1702" t="s">
        <v>11108</v>
      </c>
      <c r="BG1702" t="s">
        <v>11109</v>
      </c>
      <c r="BH1702">
        <v>7</v>
      </c>
      <c r="BI1702">
        <v>7</v>
      </c>
      <c r="BJ1702" s="1">
        <v>45839</v>
      </c>
      <c r="BK1702" s="1">
        <v>46203</v>
      </c>
      <c r="BL1702" s="1">
        <v>45839</v>
      </c>
      <c r="BM1702" s="1">
        <v>46203</v>
      </c>
      <c r="BN1702">
        <v>35</v>
      </c>
      <c r="BO1702">
        <v>0</v>
      </c>
      <c r="BP1702">
        <v>7</v>
      </c>
      <c r="BQ1702">
        <v>7</v>
      </c>
      <c r="BR1702">
        <v>7</v>
      </c>
      <c r="BS1702">
        <v>7</v>
      </c>
      <c r="BT1702">
        <v>7</v>
      </c>
      <c r="BU1702">
        <v>0</v>
      </c>
      <c r="BV1702" t="str">
        <f>"8:00 AM"</f>
        <v>8:00 AM</v>
      </c>
      <c r="BW1702" t="str">
        <f>"4:00 PM"</f>
        <v>4:00 PM</v>
      </c>
      <c r="BX1702" t="s">
        <v>360</v>
      </c>
      <c r="BY1702">
        <v>0</v>
      </c>
      <c r="BZ1702">
        <v>12</v>
      </c>
      <c r="CA1702" t="s">
        <v>115</v>
      </c>
      <c r="CC1702" t="s">
        <v>11110</v>
      </c>
      <c r="CD1702" t="s">
        <v>11111</v>
      </c>
      <c r="CF1702" t="s">
        <v>119</v>
      </c>
      <c r="CG1702" t="s">
        <v>120</v>
      </c>
      <c r="CH1702" s="3">
        <v>96950</v>
      </c>
      <c r="CI1702" s="4">
        <v>45.34</v>
      </c>
      <c r="CJ1702" s="4">
        <v>45.34</v>
      </c>
      <c r="CK1702" s="4">
        <v>68.010000000000005</v>
      </c>
      <c r="CL1702" s="4">
        <v>68.010000000000005</v>
      </c>
      <c r="CM1702" t="s">
        <v>136</v>
      </c>
      <c r="CN1702" t="s">
        <v>139</v>
      </c>
      <c r="CO1702" t="s">
        <v>137</v>
      </c>
      <c r="CQ1702" t="s">
        <v>115</v>
      </c>
      <c r="CR1702" t="s">
        <v>138</v>
      </c>
      <c r="CS1702" t="s">
        <v>138</v>
      </c>
      <c r="CT1702" t="s">
        <v>138</v>
      </c>
      <c r="CU1702" t="s">
        <v>139</v>
      </c>
      <c r="CV1702" t="s">
        <v>138</v>
      </c>
      <c r="CW1702" t="s">
        <v>138</v>
      </c>
      <c r="CX1702" t="s">
        <v>11112</v>
      </c>
      <c r="CY1702" s="10">
        <v>16707898088</v>
      </c>
      <c r="CZ1702" t="s">
        <v>2985</v>
      </c>
      <c r="DA1702" t="s">
        <v>139</v>
      </c>
      <c r="DB1702" t="s">
        <v>138</v>
      </c>
      <c r="DC1702" t="s">
        <v>115</v>
      </c>
      <c r="DD1702" t="s">
        <v>2981</v>
      </c>
      <c r="DE1702" t="s">
        <v>2982</v>
      </c>
      <c r="DF1702" t="s">
        <v>149</v>
      </c>
      <c r="DG1702" t="s">
        <v>13928</v>
      </c>
      <c r="DH1702" t="s">
        <v>2985</v>
      </c>
    </row>
    <row r="1703" spans="1:112" ht="14.45" customHeight="1" x14ac:dyDescent="0.25">
      <c r="A1703" t="s">
        <v>12047</v>
      </c>
      <c r="B1703" t="s">
        <v>248</v>
      </c>
      <c r="C1703" s="1">
        <v>45726</v>
      </c>
      <c r="D1703" s="1">
        <v>45764</v>
      </c>
      <c r="E1703" t="s">
        <v>210</v>
      </c>
      <c r="F1703" s="1">
        <v>45807</v>
      </c>
      <c r="G1703" t="s">
        <v>115</v>
      </c>
      <c r="H1703" t="s">
        <v>115</v>
      </c>
      <c r="I1703" t="s">
        <v>115</v>
      </c>
      <c r="J1703" t="s">
        <v>12048</v>
      </c>
      <c r="K1703" t="s">
        <v>12049</v>
      </c>
      <c r="L1703" t="s">
        <v>12050</v>
      </c>
      <c r="N1703" t="s">
        <v>128</v>
      </c>
      <c r="O1703" t="s">
        <v>120</v>
      </c>
      <c r="P1703" s="3">
        <v>96950</v>
      </c>
      <c r="Q1703" t="s">
        <v>121</v>
      </c>
      <c r="S1703" s="10">
        <v>16702854763</v>
      </c>
      <c r="U1703" t="s">
        <v>12051</v>
      </c>
      <c r="V1703">
        <v>56132</v>
      </c>
      <c r="W1703" t="s">
        <v>532</v>
      </c>
      <c r="X1703" t="s">
        <v>138</v>
      </c>
      <c r="Y1703" t="s">
        <v>12052</v>
      </c>
      <c r="Z1703" t="s">
        <v>12053</v>
      </c>
      <c r="AA1703" t="s">
        <v>12054</v>
      </c>
      <c r="AB1703" t="s">
        <v>126</v>
      </c>
      <c r="AC1703" t="s">
        <v>12050</v>
      </c>
      <c r="AE1703" t="s">
        <v>128</v>
      </c>
      <c r="AF1703" t="s">
        <v>120</v>
      </c>
      <c r="AG1703" s="3">
        <v>96950</v>
      </c>
      <c r="AH1703" t="s">
        <v>121</v>
      </c>
      <c r="AJ1703" s="10">
        <v>16702854763</v>
      </c>
      <c r="AL1703" t="s">
        <v>12055</v>
      </c>
      <c r="BD1703" t="str">
        <f>"49-9071.00"</f>
        <v>49-9071.00</v>
      </c>
      <c r="BE1703" t="s">
        <v>169</v>
      </c>
      <c r="BF1703" t="s">
        <v>12056</v>
      </c>
      <c r="BG1703" t="s">
        <v>11434</v>
      </c>
      <c r="BH1703">
        <v>1</v>
      </c>
      <c r="BI1703">
        <v>1</v>
      </c>
      <c r="BJ1703" s="1">
        <v>45809</v>
      </c>
      <c r="BK1703" s="1">
        <v>46173</v>
      </c>
      <c r="BL1703" s="1">
        <v>45809</v>
      </c>
      <c r="BM1703" s="1">
        <v>46173</v>
      </c>
      <c r="BN1703">
        <v>35</v>
      </c>
      <c r="BO1703">
        <v>0</v>
      </c>
      <c r="BP1703">
        <v>7</v>
      </c>
      <c r="BQ1703">
        <v>7</v>
      </c>
      <c r="BR1703">
        <v>7</v>
      </c>
      <c r="BS1703">
        <v>7</v>
      </c>
      <c r="BT1703">
        <v>7</v>
      </c>
      <c r="BU1703">
        <v>0</v>
      </c>
      <c r="BV1703" t="str">
        <f>"9:00 AM"</f>
        <v>9:00 AM</v>
      </c>
      <c r="BW1703" t="str">
        <f>"5:00 PM"</f>
        <v>5:00 PM</v>
      </c>
      <c r="BX1703" t="s">
        <v>133</v>
      </c>
      <c r="BY1703">
        <v>0</v>
      </c>
      <c r="BZ1703">
        <v>6</v>
      </c>
      <c r="CA1703" t="s">
        <v>115</v>
      </c>
      <c r="CC1703" t="s">
        <v>1194</v>
      </c>
      <c r="CD1703" t="s">
        <v>12050</v>
      </c>
      <c r="CF1703" t="s">
        <v>128</v>
      </c>
      <c r="CG1703" t="s">
        <v>120</v>
      </c>
      <c r="CH1703" s="3">
        <v>96950</v>
      </c>
      <c r="CI1703" s="4">
        <v>9.75</v>
      </c>
      <c r="CJ1703" s="4">
        <v>9.75</v>
      </c>
      <c r="CK1703" s="4">
        <v>14.63</v>
      </c>
      <c r="CL1703" s="4">
        <v>14.63</v>
      </c>
      <c r="CM1703" t="s">
        <v>136</v>
      </c>
      <c r="CO1703" t="s">
        <v>137</v>
      </c>
      <c r="CQ1703" t="s">
        <v>115</v>
      </c>
      <c r="CR1703" t="s">
        <v>138</v>
      </c>
      <c r="CS1703" t="s">
        <v>139</v>
      </c>
      <c r="CT1703" t="s">
        <v>138</v>
      </c>
      <c r="CU1703" t="s">
        <v>139</v>
      </c>
      <c r="CV1703" t="s">
        <v>138</v>
      </c>
      <c r="CW1703" t="s">
        <v>139</v>
      </c>
      <c r="CX1703" t="s">
        <v>2806</v>
      </c>
      <c r="CY1703" s="10">
        <v>16702854763</v>
      </c>
      <c r="CZ1703" t="s">
        <v>12055</v>
      </c>
      <c r="DA1703" t="s">
        <v>139</v>
      </c>
      <c r="DB1703" t="s">
        <v>138</v>
      </c>
      <c r="DC1703" t="s">
        <v>138</v>
      </c>
      <c r="DD1703" t="s">
        <v>12052</v>
      </c>
      <c r="DE1703" t="s">
        <v>12053</v>
      </c>
      <c r="DG1703" t="s">
        <v>12048</v>
      </c>
      <c r="DH1703" t="s">
        <v>12055</v>
      </c>
    </row>
    <row r="1704" spans="1:112" ht="14.45" customHeight="1" x14ac:dyDescent="0.25">
      <c r="A1704" t="s">
        <v>12062</v>
      </c>
      <c r="B1704" t="s">
        <v>248</v>
      </c>
      <c r="C1704" s="1">
        <v>45714</v>
      </c>
      <c r="D1704" s="1">
        <v>45764</v>
      </c>
      <c r="E1704" t="s">
        <v>114</v>
      </c>
      <c r="G1704" t="s">
        <v>115</v>
      </c>
      <c r="H1704" t="s">
        <v>115</v>
      </c>
      <c r="I1704" t="s">
        <v>115</v>
      </c>
      <c r="J1704" t="s">
        <v>2060</v>
      </c>
      <c r="K1704" t="s">
        <v>2061</v>
      </c>
      <c r="L1704" t="s">
        <v>2062</v>
      </c>
      <c r="M1704" t="s">
        <v>2063</v>
      </c>
      <c r="N1704" t="s">
        <v>119</v>
      </c>
      <c r="O1704" t="s">
        <v>120</v>
      </c>
      <c r="P1704" s="3">
        <v>96950</v>
      </c>
      <c r="Q1704" t="s">
        <v>121</v>
      </c>
      <c r="R1704" t="s">
        <v>331</v>
      </c>
      <c r="S1704" s="10">
        <v>16702346900</v>
      </c>
      <c r="U1704" t="s">
        <v>2064</v>
      </c>
      <c r="V1704">
        <v>722511</v>
      </c>
      <c r="W1704" t="s">
        <v>123</v>
      </c>
      <c r="Y1704" t="s">
        <v>2065</v>
      </c>
      <c r="Z1704" t="s">
        <v>2066</v>
      </c>
      <c r="AB1704" t="s">
        <v>295</v>
      </c>
      <c r="AC1704" t="s">
        <v>2063</v>
      </c>
      <c r="AE1704" t="s">
        <v>119</v>
      </c>
      <c r="AF1704" t="s">
        <v>120</v>
      </c>
      <c r="AG1704" s="3">
        <v>96950</v>
      </c>
      <c r="AH1704" t="s">
        <v>121</v>
      </c>
      <c r="AJ1704" s="10">
        <v>16702346900</v>
      </c>
      <c r="AL1704" t="s">
        <v>2067</v>
      </c>
      <c r="BD1704" t="str">
        <f>"35-2014.00"</f>
        <v>35-2014.00</v>
      </c>
      <c r="BE1704" t="s">
        <v>221</v>
      </c>
      <c r="BF1704" t="s">
        <v>2068</v>
      </c>
      <c r="BG1704" t="s">
        <v>373</v>
      </c>
      <c r="BH1704">
        <v>2</v>
      </c>
      <c r="BI1704">
        <v>2</v>
      </c>
      <c r="BJ1704" s="1">
        <v>45778</v>
      </c>
      <c r="BK1704" s="1">
        <v>46142</v>
      </c>
      <c r="BL1704" s="1">
        <v>45778</v>
      </c>
      <c r="BM1704" s="1">
        <v>46142</v>
      </c>
      <c r="BN1704">
        <v>40</v>
      </c>
      <c r="BO1704">
        <v>7</v>
      </c>
      <c r="BP1704">
        <v>0</v>
      </c>
      <c r="BQ1704">
        <v>6</v>
      </c>
      <c r="BR1704">
        <v>6</v>
      </c>
      <c r="BS1704">
        <v>7</v>
      </c>
      <c r="BT1704">
        <v>7</v>
      </c>
      <c r="BU1704">
        <v>7</v>
      </c>
      <c r="BV1704" t="str">
        <f>"11:00 PM"</f>
        <v>11:00 PM</v>
      </c>
      <c r="BW1704" t="str">
        <f>"9:00 PM"</f>
        <v>9:00 PM</v>
      </c>
      <c r="BX1704" t="s">
        <v>240</v>
      </c>
      <c r="BY1704">
        <v>0</v>
      </c>
      <c r="BZ1704">
        <v>6</v>
      </c>
      <c r="CA1704" t="s">
        <v>115</v>
      </c>
      <c r="CC1704" s="2" t="s">
        <v>12063</v>
      </c>
      <c r="CD1704" t="s">
        <v>2063</v>
      </c>
      <c r="CE1704" t="s">
        <v>2062</v>
      </c>
      <c r="CF1704" t="s">
        <v>119</v>
      </c>
      <c r="CG1704" t="s">
        <v>120</v>
      </c>
      <c r="CH1704" s="3">
        <v>96950</v>
      </c>
      <c r="CI1704" s="4">
        <v>8.83</v>
      </c>
      <c r="CJ1704" s="4">
        <v>8.83</v>
      </c>
      <c r="CK1704" s="4">
        <v>13.25</v>
      </c>
      <c r="CL1704" s="4">
        <v>13.25</v>
      </c>
      <c r="CM1704" t="s">
        <v>136</v>
      </c>
      <c r="CN1704" t="s">
        <v>191</v>
      </c>
      <c r="CO1704" t="s">
        <v>137</v>
      </c>
      <c r="CQ1704" t="s">
        <v>115</v>
      </c>
      <c r="CR1704" t="s">
        <v>138</v>
      </c>
      <c r="CS1704" t="s">
        <v>139</v>
      </c>
      <c r="CT1704" t="s">
        <v>138</v>
      </c>
      <c r="CU1704" t="s">
        <v>139</v>
      </c>
      <c r="CV1704" t="s">
        <v>138</v>
      </c>
      <c r="CW1704" t="s">
        <v>139</v>
      </c>
      <c r="CX1704" t="s">
        <v>12064</v>
      </c>
      <c r="CY1704" s="10">
        <v>16702346900</v>
      </c>
      <c r="CZ1704" t="s">
        <v>2067</v>
      </c>
      <c r="DA1704" t="s">
        <v>331</v>
      </c>
      <c r="DB1704" t="s">
        <v>138</v>
      </c>
      <c r="DC1704" t="s">
        <v>115</v>
      </c>
      <c r="DD1704" t="s">
        <v>10151</v>
      </c>
      <c r="DE1704" t="s">
        <v>1635</v>
      </c>
      <c r="DF1704" t="s">
        <v>2073</v>
      </c>
      <c r="DG1704" t="s">
        <v>12065</v>
      </c>
      <c r="DH1704" t="s">
        <v>2067</v>
      </c>
    </row>
    <row r="1705" spans="1:112" ht="14.45" customHeight="1" x14ac:dyDescent="0.25">
      <c r="A1705" t="s">
        <v>13021</v>
      </c>
      <c r="B1705" t="s">
        <v>158</v>
      </c>
      <c r="C1705" s="1">
        <v>45735</v>
      </c>
      <c r="D1705" s="1">
        <v>45764</v>
      </c>
      <c r="E1705" t="s">
        <v>114</v>
      </c>
      <c r="G1705" t="s">
        <v>138</v>
      </c>
      <c r="H1705" t="s">
        <v>115</v>
      </c>
      <c r="I1705" t="s">
        <v>115</v>
      </c>
      <c r="J1705" t="s">
        <v>1572</v>
      </c>
      <c r="K1705" t="s">
        <v>1573</v>
      </c>
      <c r="L1705" t="s">
        <v>1574</v>
      </c>
      <c r="N1705" t="s">
        <v>128</v>
      </c>
      <c r="O1705" t="s">
        <v>120</v>
      </c>
      <c r="P1705" s="3">
        <v>96950</v>
      </c>
      <c r="Q1705" t="s">
        <v>121</v>
      </c>
      <c r="R1705" t="s">
        <v>1575</v>
      </c>
      <c r="S1705" s="10">
        <v>16702343207</v>
      </c>
      <c r="U1705" t="s">
        <v>1576</v>
      </c>
      <c r="V1705">
        <v>61111</v>
      </c>
      <c r="W1705" t="s">
        <v>123</v>
      </c>
      <c r="Y1705" t="s">
        <v>1577</v>
      </c>
      <c r="Z1705" t="s">
        <v>1578</v>
      </c>
      <c r="AA1705" t="s">
        <v>1579</v>
      </c>
      <c r="AB1705" t="s">
        <v>126</v>
      </c>
      <c r="AC1705" t="s">
        <v>1574</v>
      </c>
      <c r="AE1705" t="s">
        <v>128</v>
      </c>
      <c r="AF1705" t="s">
        <v>120</v>
      </c>
      <c r="AG1705" s="3">
        <v>96950</v>
      </c>
      <c r="AH1705" t="s">
        <v>121</v>
      </c>
      <c r="AI1705" t="s">
        <v>1575</v>
      </c>
      <c r="AJ1705" s="10">
        <v>16702343203</v>
      </c>
      <c r="AL1705" t="s">
        <v>1580</v>
      </c>
      <c r="BD1705" t="str">
        <f>"35-2012.00"</f>
        <v>35-2012.00</v>
      </c>
      <c r="BE1705" t="s">
        <v>835</v>
      </c>
      <c r="BF1705" t="s">
        <v>2023</v>
      </c>
      <c r="BG1705" t="s">
        <v>223</v>
      </c>
      <c r="BH1705">
        <v>1</v>
      </c>
      <c r="BJ1705" s="1">
        <v>45778</v>
      </c>
      <c r="BK1705" s="1">
        <v>46143</v>
      </c>
      <c r="BN1705">
        <v>35</v>
      </c>
      <c r="BO1705">
        <v>0</v>
      </c>
      <c r="BP1705">
        <v>7</v>
      </c>
      <c r="BQ1705">
        <v>7</v>
      </c>
      <c r="BR1705">
        <v>7</v>
      </c>
      <c r="BS1705">
        <v>7</v>
      </c>
      <c r="BT1705">
        <v>7</v>
      </c>
      <c r="BU1705">
        <v>0</v>
      </c>
      <c r="BV1705" t="str">
        <f>"6:00 AM"</f>
        <v>6:00 AM</v>
      </c>
      <c r="BW1705" t="str">
        <f>"2:00 PM"</f>
        <v>2:00 PM</v>
      </c>
      <c r="BX1705" t="s">
        <v>133</v>
      </c>
      <c r="BY1705">
        <v>0</v>
      </c>
      <c r="BZ1705">
        <v>12</v>
      </c>
      <c r="CA1705" t="s">
        <v>115</v>
      </c>
      <c r="CC1705" s="2" t="s">
        <v>2024</v>
      </c>
      <c r="CD1705" t="s">
        <v>2025</v>
      </c>
      <c r="CE1705" t="s">
        <v>2026</v>
      </c>
      <c r="CF1705" t="s">
        <v>128</v>
      </c>
      <c r="CG1705" t="s">
        <v>120</v>
      </c>
      <c r="CH1705" s="3">
        <v>96950</v>
      </c>
      <c r="CI1705" s="4">
        <v>8.85</v>
      </c>
      <c r="CJ1705" s="4">
        <v>8.85</v>
      </c>
      <c r="CK1705" s="4">
        <v>13.28</v>
      </c>
      <c r="CL1705" s="4">
        <v>13.28</v>
      </c>
      <c r="CM1705" t="s">
        <v>136</v>
      </c>
      <c r="CO1705" t="s">
        <v>137</v>
      </c>
      <c r="CQ1705" t="s">
        <v>115</v>
      </c>
      <c r="CR1705" t="s">
        <v>138</v>
      </c>
      <c r="CS1705" t="s">
        <v>139</v>
      </c>
      <c r="CT1705" t="s">
        <v>138</v>
      </c>
      <c r="CU1705" t="s">
        <v>139</v>
      </c>
      <c r="CV1705" t="s">
        <v>138</v>
      </c>
      <c r="CW1705" t="s">
        <v>139</v>
      </c>
      <c r="CX1705" t="s">
        <v>13022</v>
      </c>
      <c r="CY1705" s="10">
        <v>16702343207</v>
      </c>
      <c r="CZ1705" t="s">
        <v>1580</v>
      </c>
      <c r="DA1705" t="s">
        <v>139</v>
      </c>
      <c r="DB1705" t="s">
        <v>138</v>
      </c>
      <c r="DC1705" t="s">
        <v>115</v>
      </c>
    </row>
    <row r="1706" spans="1:112" ht="14.45" customHeight="1" x14ac:dyDescent="0.25">
      <c r="A1706" t="s">
        <v>13216</v>
      </c>
      <c r="B1706" t="s">
        <v>142</v>
      </c>
      <c r="C1706" s="1">
        <v>45749</v>
      </c>
      <c r="D1706" s="1">
        <v>45764</v>
      </c>
      <c r="E1706" t="s">
        <v>210</v>
      </c>
      <c r="F1706" s="1">
        <v>45930</v>
      </c>
      <c r="G1706" t="s">
        <v>138</v>
      </c>
      <c r="H1706" t="s">
        <v>115</v>
      </c>
      <c r="I1706" t="s">
        <v>115</v>
      </c>
      <c r="J1706" t="s">
        <v>3335</v>
      </c>
      <c r="L1706" t="s">
        <v>1362</v>
      </c>
      <c r="M1706" t="s">
        <v>1363</v>
      </c>
      <c r="N1706" t="s">
        <v>119</v>
      </c>
      <c r="O1706" t="s">
        <v>120</v>
      </c>
      <c r="P1706" s="3">
        <v>96950</v>
      </c>
      <c r="Q1706" t="s">
        <v>121</v>
      </c>
      <c r="S1706" s="10">
        <v>16702357642</v>
      </c>
      <c r="U1706" t="s">
        <v>3336</v>
      </c>
      <c r="V1706">
        <v>56173</v>
      </c>
      <c r="W1706" t="s">
        <v>123</v>
      </c>
      <c r="Y1706" t="s">
        <v>1365</v>
      </c>
      <c r="Z1706" t="s">
        <v>1366</v>
      </c>
      <c r="AA1706" t="s">
        <v>1367</v>
      </c>
      <c r="AB1706" t="s">
        <v>1368</v>
      </c>
      <c r="AC1706" t="s">
        <v>1362</v>
      </c>
      <c r="AD1706" t="s">
        <v>1363</v>
      </c>
      <c r="AE1706" t="s">
        <v>119</v>
      </c>
      <c r="AF1706" t="s">
        <v>120</v>
      </c>
      <c r="AG1706" s="3">
        <v>96950</v>
      </c>
      <c r="AH1706" t="s">
        <v>121</v>
      </c>
      <c r="AJ1706" s="10">
        <v>16702357642</v>
      </c>
      <c r="AL1706" t="s">
        <v>3337</v>
      </c>
      <c r="BD1706" t="str">
        <f>"37-3011.00"</f>
        <v>37-3011.00</v>
      </c>
      <c r="BE1706" t="s">
        <v>927</v>
      </c>
      <c r="BF1706" t="s">
        <v>13217</v>
      </c>
      <c r="BG1706" t="s">
        <v>9603</v>
      </c>
      <c r="BH1706">
        <v>4</v>
      </c>
      <c r="BJ1706" s="1">
        <v>45932</v>
      </c>
      <c r="BK1706" s="1">
        <v>47027</v>
      </c>
      <c r="BN1706">
        <v>35</v>
      </c>
      <c r="BO1706">
        <v>0</v>
      </c>
      <c r="BP1706">
        <v>7</v>
      </c>
      <c r="BQ1706">
        <v>7</v>
      </c>
      <c r="BR1706">
        <v>7</v>
      </c>
      <c r="BS1706">
        <v>7</v>
      </c>
      <c r="BT1706">
        <v>7</v>
      </c>
      <c r="BU1706">
        <v>0</v>
      </c>
      <c r="BV1706" t="str">
        <f>"8:00 AM"</f>
        <v>8:00 AM</v>
      </c>
      <c r="BW1706" t="str">
        <f>"4:00 PM"</f>
        <v>4:00 PM</v>
      </c>
      <c r="BX1706" t="s">
        <v>133</v>
      </c>
      <c r="BY1706">
        <v>3</v>
      </c>
      <c r="BZ1706">
        <v>3</v>
      </c>
      <c r="CA1706" t="s">
        <v>115</v>
      </c>
      <c r="CC1706" t="s">
        <v>13218</v>
      </c>
      <c r="CD1706" t="s">
        <v>852</v>
      </c>
      <c r="CE1706" t="s">
        <v>139</v>
      </c>
      <c r="CF1706" t="s">
        <v>119</v>
      </c>
      <c r="CG1706" t="s">
        <v>120</v>
      </c>
      <c r="CH1706" s="3">
        <v>96950</v>
      </c>
      <c r="CI1706" s="4">
        <v>8.57</v>
      </c>
      <c r="CJ1706" s="4">
        <v>8.57</v>
      </c>
      <c r="CK1706" s="4">
        <v>12.86</v>
      </c>
      <c r="CL1706" s="4">
        <v>12.86</v>
      </c>
      <c r="CM1706" t="s">
        <v>136</v>
      </c>
      <c r="CN1706" t="s">
        <v>139</v>
      </c>
      <c r="CO1706" t="s">
        <v>137</v>
      </c>
      <c r="CQ1706" t="s">
        <v>115</v>
      </c>
      <c r="CR1706" t="s">
        <v>138</v>
      </c>
      <c r="CS1706" t="s">
        <v>138</v>
      </c>
      <c r="CT1706" t="s">
        <v>138</v>
      </c>
      <c r="CU1706" t="s">
        <v>139</v>
      </c>
      <c r="CV1706" t="s">
        <v>138</v>
      </c>
      <c r="CW1706" t="s">
        <v>139</v>
      </c>
      <c r="CX1706" t="s">
        <v>139</v>
      </c>
      <c r="CY1706" s="10">
        <v>16702357642</v>
      </c>
      <c r="CZ1706" t="s">
        <v>3337</v>
      </c>
      <c r="DA1706" t="s">
        <v>139</v>
      </c>
      <c r="DB1706" t="s">
        <v>138</v>
      </c>
      <c r="DC1706" t="s">
        <v>115</v>
      </c>
    </row>
    <row r="1707" spans="1:112" ht="14.45" customHeight="1" x14ac:dyDescent="0.25">
      <c r="A1707" t="s">
        <v>13222</v>
      </c>
      <c r="B1707" t="s">
        <v>248</v>
      </c>
      <c r="C1707" s="1">
        <v>45716</v>
      </c>
      <c r="D1707" s="1">
        <v>45764</v>
      </c>
      <c r="E1707" t="s">
        <v>114</v>
      </c>
      <c r="G1707" t="s">
        <v>115</v>
      </c>
      <c r="H1707" t="s">
        <v>115</v>
      </c>
      <c r="I1707" t="s">
        <v>115</v>
      </c>
      <c r="J1707" t="s">
        <v>976</v>
      </c>
      <c r="K1707" t="s">
        <v>976</v>
      </c>
      <c r="L1707" t="s">
        <v>977</v>
      </c>
      <c r="M1707" t="s">
        <v>978</v>
      </c>
      <c r="N1707" t="s">
        <v>119</v>
      </c>
      <c r="O1707" t="s">
        <v>120</v>
      </c>
      <c r="P1707" s="3">
        <v>96950</v>
      </c>
      <c r="Q1707" t="s">
        <v>121</v>
      </c>
      <c r="S1707" s="10">
        <v>16702341795</v>
      </c>
      <c r="U1707" t="s">
        <v>979</v>
      </c>
      <c r="V1707">
        <v>722511</v>
      </c>
      <c r="W1707" t="s">
        <v>123</v>
      </c>
      <c r="Y1707" t="s">
        <v>215</v>
      </c>
      <c r="Z1707" t="s">
        <v>148</v>
      </c>
      <c r="AA1707" t="s">
        <v>980</v>
      </c>
      <c r="AB1707" t="s">
        <v>981</v>
      </c>
      <c r="AC1707" t="s">
        <v>982</v>
      </c>
      <c r="AD1707" t="s">
        <v>978</v>
      </c>
      <c r="AE1707" t="s">
        <v>119</v>
      </c>
      <c r="AF1707" t="s">
        <v>120</v>
      </c>
      <c r="AG1707" s="3">
        <v>96950</v>
      </c>
      <c r="AH1707" t="s">
        <v>121</v>
      </c>
      <c r="AJ1707" s="10">
        <v>16702341795</v>
      </c>
      <c r="AL1707" t="s">
        <v>983</v>
      </c>
      <c r="BD1707" t="str">
        <f>"35-2014.00"</f>
        <v>35-2014.00</v>
      </c>
      <c r="BE1707" t="s">
        <v>221</v>
      </c>
      <c r="BF1707" t="s">
        <v>984</v>
      </c>
      <c r="BG1707" t="s">
        <v>223</v>
      </c>
      <c r="BH1707">
        <v>2</v>
      </c>
      <c r="BI1707">
        <v>2</v>
      </c>
      <c r="BJ1707" s="1">
        <v>45748</v>
      </c>
      <c r="BK1707" s="1">
        <v>46112</v>
      </c>
      <c r="BL1707" s="1">
        <v>45764</v>
      </c>
      <c r="BM1707" s="1">
        <v>46112</v>
      </c>
      <c r="BN1707">
        <v>35</v>
      </c>
      <c r="BO1707">
        <v>0</v>
      </c>
      <c r="BP1707">
        <v>6</v>
      </c>
      <c r="BQ1707">
        <v>6</v>
      </c>
      <c r="BR1707">
        <v>6</v>
      </c>
      <c r="BS1707">
        <v>6</v>
      </c>
      <c r="BT1707">
        <v>6</v>
      </c>
      <c r="BU1707">
        <v>5</v>
      </c>
      <c r="BV1707" t="str">
        <f>"7:00 AM"</f>
        <v>7:00 AM</v>
      </c>
      <c r="BW1707" t="str">
        <f>"2:00 PM"</f>
        <v>2:00 PM</v>
      </c>
      <c r="BX1707" t="s">
        <v>240</v>
      </c>
      <c r="BY1707">
        <v>0</v>
      </c>
      <c r="BZ1707">
        <v>12</v>
      </c>
      <c r="CA1707" t="s">
        <v>115</v>
      </c>
      <c r="CC1707" t="s">
        <v>1589</v>
      </c>
      <c r="CD1707" t="s">
        <v>977</v>
      </c>
      <c r="CE1707" t="s">
        <v>13223</v>
      </c>
      <c r="CF1707" t="s">
        <v>290</v>
      </c>
      <c r="CG1707" t="s">
        <v>120</v>
      </c>
      <c r="CH1707" s="3">
        <v>96952</v>
      </c>
      <c r="CI1707" s="4">
        <v>8.83</v>
      </c>
      <c r="CJ1707" s="4">
        <v>10</v>
      </c>
      <c r="CK1707" s="4">
        <v>13.25</v>
      </c>
      <c r="CL1707" s="4">
        <v>15</v>
      </c>
      <c r="CM1707" t="s">
        <v>136</v>
      </c>
      <c r="CN1707" t="s">
        <v>240</v>
      </c>
      <c r="CO1707" t="s">
        <v>137</v>
      </c>
      <c r="CQ1707" t="s">
        <v>115</v>
      </c>
      <c r="CR1707" t="s">
        <v>138</v>
      </c>
      <c r="CS1707" t="s">
        <v>138</v>
      </c>
      <c r="CT1707" t="s">
        <v>138</v>
      </c>
      <c r="CU1707" t="s">
        <v>139</v>
      </c>
      <c r="CV1707" t="s">
        <v>138</v>
      </c>
      <c r="CW1707" t="s">
        <v>138</v>
      </c>
      <c r="CX1707" t="s">
        <v>988</v>
      </c>
      <c r="CY1707" s="10">
        <v>16702341795</v>
      </c>
      <c r="CZ1707" t="s">
        <v>983</v>
      </c>
      <c r="DA1707" t="s">
        <v>989</v>
      </c>
      <c r="DB1707" t="s">
        <v>138</v>
      </c>
      <c r="DC1707" t="s">
        <v>115</v>
      </c>
    </row>
    <row r="1708" spans="1:112" ht="14.45" customHeight="1" x14ac:dyDescent="0.25">
      <c r="A1708" t="s">
        <v>13707</v>
      </c>
      <c r="B1708" t="s">
        <v>142</v>
      </c>
      <c r="C1708" s="1">
        <v>45756</v>
      </c>
      <c r="D1708" s="1">
        <v>45764</v>
      </c>
      <c r="E1708" t="s">
        <v>114</v>
      </c>
      <c r="G1708" t="s">
        <v>115</v>
      </c>
      <c r="H1708" t="s">
        <v>115</v>
      </c>
      <c r="I1708" t="s">
        <v>115</v>
      </c>
      <c r="J1708" t="s">
        <v>2574</v>
      </c>
      <c r="K1708" t="s">
        <v>2575</v>
      </c>
      <c r="L1708" t="s">
        <v>2576</v>
      </c>
      <c r="M1708" t="s">
        <v>2577</v>
      </c>
      <c r="N1708" t="s">
        <v>128</v>
      </c>
      <c r="O1708" t="s">
        <v>120</v>
      </c>
      <c r="P1708" s="3">
        <v>96950</v>
      </c>
      <c r="Q1708" t="s">
        <v>121</v>
      </c>
      <c r="S1708" s="10">
        <v>16703223311</v>
      </c>
      <c r="T1708">
        <v>4504</v>
      </c>
      <c r="U1708" t="s">
        <v>2578</v>
      </c>
      <c r="V1708">
        <v>72111</v>
      </c>
      <c r="W1708" t="s">
        <v>123</v>
      </c>
      <c r="Y1708" t="s">
        <v>1097</v>
      </c>
      <c r="Z1708" t="s">
        <v>2579</v>
      </c>
      <c r="AB1708" t="s">
        <v>981</v>
      </c>
      <c r="AC1708" t="s">
        <v>2576</v>
      </c>
      <c r="AD1708" t="s">
        <v>2577</v>
      </c>
      <c r="AE1708" t="s">
        <v>128</v>
      </c>
      <c r="AF1708" t="s">
        <v>120</v>
      </c>
      <c r="AG1708" s="3">
        <v>96950</v>
      </c>
      <c r="AH1708" t="s">
        <v>121</v>
      </c>
      <c r="AJ1708" s="10">
        <v>16703223311</v>
      </c>
      <c r="AK1708">
        <v>4506</v>
      </c>
      <c r="AL1708" t="s">
        <v>2580</v>
      </c>
      <c r="BD1708" t="str">
        <f>"35-9021.00"</f>
        <v>35-9021.00</v>
      </c>
      <c r="BE1708" t="s">
        <v>7866</v>
      </c>
      <c r="BF1708" t="s">
        <v>13708</v>
      </c>
      <c r="BG1708" t="s">
        <v>13709</v>
      </c>
      <c r="BH1708">
        <v>3</v>
      </c>
      <c r="BJ1708" s="1">
        <v>45931</v>
      </c>
      <c r="BK1708" s="1">
        <v>46295</v>
      </c>
      <c r="BN1708">
        <v>35</v>
      </c>
      <c r="BO1708">
        <v>0</v>
      </c>
      <c r="BP1708">
        <v>7</v>
      </c>
      <c r="BQ1708">
        <v>7</v>
      </c>
      <c r="BR1708">
        <v>7</v>
      </c>
      <c r="BS1708">
        <v>7</v>
      </c>
      <c r="BT1708">
        <v>7</v>
      </c>
      <c r="BU1708">
        <v>0</v>
      </c>
      <c r="BV1708" t="str">
        <f>"8:00 AM"</f>
        <v>8:00 AM</v>
      </c>
      <c r="BW1708" t="str">
        <f>"5:00 PM"</f>
        <v>5:00 PM</v>
      </c>
      <c r="BX1708" t="s">
        <v>240</v>
      </c>
      <c r="BY1708">
        <v>0</v>
      </c>
      <c r="BZ1708">
        <v>3</v>
      </c>
      <c r="CA1708" t="s">
        <v>115</v>
      </c>
      <c r="CC1708" t="s">
        <v>13710</v>
      </c>
      <c r="CD1708" t="s">
        <v>2576</v>
      </c>
      <c r="CE1708" t="s">
        <v>2577</v>
      </c>
      <c r="CF1708" t="s">
        <v>128</v>
      </c>
      <c r="CG1708" t="s">
        <v>120</v>
      </c>
      <c r="CH1708" s="3">
        <v>96950</v>
      </c>
      <c r="CI1708" s="4">
        <v>8.0299999999999994</v>
      </c>
      <c r="CJ1708" s="4">
        <v>10.029999999999999</v>
      </c>
      <c r="CK1708" s="4">
        <v>12.04</v>
      </c>
      <c r="CL1708" s="4">
        <v>15.04</v>
      </c>
      <c r="CM1708" t="s">
        <v>136</v>
      </c>
      <c r="CN1708" t="s">
        <v>2585</v>
      </c>
      <c r="CO1708" t="s">
        <v>137</v>
      </c>
      <c r="CQ1708" t="s">
        <v>115</v>
      </c>
      <c r="CR1708" t="s">
        <v>138</v>
      </c>
      <c r="CS1708" t="s">
        <v>139</v>
      </c>
      <c r="CT1708" t="s">
        <v>138</v>
      </c>
      <c r="CU1708" t="s">
        <v>139</v>
      </c>
      <c r="CV1708" t="s">
        <v>138</v>
      </c>
      <c r="CW1708" t="s">
        <v>138</v>
      </c>
      <c r="CX1708" t="s">
        <v>3269</v>
      </c>
      <c r="CY1708" s="10">
        <v>16703223311</v>
      </c>
      <c r="CZ1708" t="s">
        <v>2587</v>
      </c>
      <c r="DA1708" t="s">
        <v>2588</v>
      </c>
      <c r="DB1708" t="s">
        <v>138</v>
      </c>
      <c r="DC1708" t="s">
        <v>115</v>
      </c>
      <c r="DD1708" t="s">
        <v>2589</v>
      </c>
      <c r="DE1708" t="s">
        <v>2590</v>
      </c>
      <c r="DF1708" t="s">
        <v>1176</v>
      </c>
      <c r="DG1708" t="s">
        <v>2591</v>
      </c>
      <c r="DH1708" t="s">
        <v>2592</v>
      </c>
    </row>
    <row r="1709" spans="1:112" ht="14.45" customHeight="1" x14ac:dyDescent="0.25">
      <c r="A1709" t="s">
        <v>247</v>
      </c>
      <c r="B1709" t="s">
        <v>248</v>
      </c>
      <c r="C1709" s="1">
        <v>45694</v>
      </c>
      <c r="D1709" s="1">
        <v>45765</v>
      </c>
      <c r="E1709" t="s">
        <v>210</v>
      </c>
      <c r="F1709" s="1">
        <v>45868</v>
      </c>
      <c r="G1709" t="s">
        <v>115</v>
      </c>
      <c r="H1709" t="s">
        <v>115</v>
      </c>
      <c r="I1709" t="s">
        <v>115</v>
      </c>
      <c r="J1709" t="s">
        <v>249</v>
      </c>
      <c r="L1709" t="s">
        <v>250</v>
      </c>
      <c r="M1709" t="s">
        <v>251</v>
      </c>
      <c r="N1709" t="s">
        <v>119</v>
      </c>
      <c r="O1709" t="s">
        <v>120</v>
      </c>
      <c r="P1709" s="3">
        <v>96950</v>
      </c>
      <c r="Q1709" t="s">
        <v>121</v>
      </c>
      <c r="S1709" s="10">
        <v>16702368202</v>
      </c>
      <c r="T1709">
        <v>3554</v>
      </c>
      <c r="U1709" t="s">
        <v>252</v>
      </c>
      <c r="V1709">
        <v>62211</v>
      </c>
      <c r="W1709" t="s">
        <v>123</v>
      </c>
      <c r="Y1709" t="s">
        <v>253</v>
      </c>
      <c r="Z1709" t="s">
        <v>254</v>
      </c>
      <c r="AA1709" t="s">
        <v>255</v>
      </c>
      <c r="AB1709" t="s">
        <v>256</v>
      </c>
      <c r="AC1709" t="s">
        <v>250</v>
      </c>
      <c r="AD1709" t="s">
        <v>251</v>
      </c>
      <c r="AE1709" t="s">
        <v>119</v>
      </c>
      <c r="AF1709" t="s">
        <v>120</v>
      </c>
      <c r="AG1709" s="3">
        <v>96950</v>
      </c>
      <c r="AH1709" t="s">
        <v>121</v>
      </c>
      <c r="AJ1709" s="10">
        <v>16702368202</v>
      </c>
      <c r="AK1709">
        <v>3554</v>
      </c>
      <c r="AL1709" t="s">
        <v>257</v>
      </c>
      <c r="BD1709" t="str">
        <f>"29-1141.00"</f>
        <v>29-1141.00</v>
      </c>
      <c r="BE1709" t="s">
        <v>258</v>
      </c>
      <c r="BF1709" t="s">
        <v>259</v>
      </c>
      <c r="BG1709" t="s">
        <v>258</v>
      </c>
      <c r="BH1709">
        <v>21</v>
      </c>
      <c r="BI1709">
        <v>21</v>
      </c>
      <c r="BJ1709" s="1">
        <v>45870</v>
      </c>
      <c r="BK1709" s="1">
        <v>46234</v>
      </c>
      <c r="BL1709" s="1">
        <v>45870</v>
      </c>
      <c r="BM1709" s="1">
        <v>46234</v>
      </c>
      <c r="BN1709">
        <v>40</v>
      </c>
      <c r="BO1709">
        <v>12</v>
      </c>
      <c r="BP1709">
        <v>12</v>
      </c>
      <c r="BQ1709">
        <v>12</v>
      </c>
      <c r="BR1709">
        <v>4</v>
      </c>
      <c r="BS1709">
        <v>0</v>
      </c>
      <c r="BT1709">
        <v>0</v>
      </c>
      <c r="BU1709">
        <v>0</v>
      </c>
      <c r="BV1709" t="str">
        <f>"7:30 AM"</f>
        <v>7:30 AM</v>
      </c>
      <c r="BW1709" t="str">
        <f>"7:30 PM"</f>
        <v>7:30 PM</v>
      </c>
      <c r="BX1709" t="s">
        <v>189</v>
      </c>
      <c r="BY1709">
        <v>0</v>
      </c>
      <c r="BZ1709">
        <v>0</v>
      </c>
      <c r="CA1709" t="s">
        <v>115</v>
      </c>
      <c r="CC1709" s="2" t="s">
        <v>260</v>
      </c>
      <c r="CD1709" t="s">
        <v>250</v>
      </c>
      <c r="CE1709" t="s">
        <v>251</v>
      </c>
      <c r="CF1709" t="s">
        <v>119</v>
      </c>
      <c r="CG1709" t="s">
        <v>120</v>
      </c>
      <c r="CH1709" s="3">
        <v>96950</v>
      </c>
      <c r="CI1709" s="4">
        <v>22.22</v>
      </c>
      <c r="CJ1709" s="4">
        <v>32.9</v>
      </c>
      <c r="CM1709" t="s">
        <v>136</v>
      </c>
      <c r="CN1709" t="s">
        <v>261</v>
      </c>
      <c r="CO1709" t="s">
        <v>137</v>
      </c>
      <c r="CQ1709" t="s">
        <v>138</v>
      </c>
      <c r="CR1709" t="s">
        <v>138</v>
      </c>
      <c r="CS1709" t="s">
        <v>139</v>
      </c>
      <c r="CT1709" t="s">
        <v>139</v>
      </c>
      <c r="CU1709" t="s">
        <v>139</v>
      </c>
      <c r="CV1709" t="s">
        <v>138</v>
      </c>
      <c r="CW1709" t="s">
        <v>139</v>
      </c>
      <c r="CX1709" t="s">
        <v>262</v>
      </c>
      <c r="CY1709" s="10">
        <v>16702368202</v>
      </c>
      <c r="CZ1709" t="s">
        <v>263</v>
      </c>
      <c r="DA1709" t="s">
        <v>139</v>
      </c>
      <c r="DB1709" t="s">
        <v>138</v>
      </c>
      <c r="DC1709" t="s">
        <v>115</v>
      </c>
      <c r="DD1709" t="s">
        <v>264</v>
      </c>
      <c r="DE1709" t="s">
        <v>265</v>
      </c>
      <c r="DF1709" t="s">
        <v>266</v>
      </c>
      <c r="DG1709" t="s">
        <v>249</v>
      </c>
      <c r="DH1709" t="s">
        <v>267</v>
      </c>
    </row>
    <row r="1710" spans="1:112" ht="14.45" customHeight="1" x14ac:dyDescent="0.25">
      <c r="A1710" t="s">
        <v>8886</v>
      </c>
      <c r="B1710" t="s">
        <v>1155</v>
      </c>
      <c r="C1710" s="1">
        <v>45711</v>
      </c>
      <c r="D1710" s="1">
        <v>45765</v>
      </c>
      <c r="E1710" t="s">
        <v>114</v>
      </c>
      <c r="G1710" t="s">
        <v>115</v>
      </c>
      <c r="H1710" t="s">
        <v>115</v>
      </c>
      <c r="I1710" t="s">
        <v>115</v>
      </c>
      <c r="J1710" t="s">
        <v>176</v>
      </c>
      <c r="K1710" t="s">
        <v>3746</v>
      </c>
      <c r="L1710" t="s">
        <v>177</v>
      </c>
      <c r="M1710" t="s">
        <v>178</v>
      </c>
      <c r="N1710" t="s">
        <v>128</v>
      </c>
      <c r="O1710" t="s">
        <v>120</v>
      </c>
      <c r="P1710" s="3">
        <v>96950</v>
      </c>
      <c r="Q1710" t="s">
        <v>121</v>
      </c>
      <c r="S1710" s="10">
        <v>16702355912</v>
      </c>
      <c r="U1710" t="s">
        <v>179</v>
      </c>
      <c r="V1710">
        <v>56132</v>
      </c>
      <c r="W1710" t="s">
        <v>532</v>
      </c>
      <c r="X1710" t="s">
        <v>138</v>
      </c>
      <c r="Y1710" t="s">
        <v>180</v>
      </c>
      <c r="Z1710" t="s">
        <v>181</v>
      </c>
      <c r="AA1710" t="s">
        <v>182</v>
      </c>
      <c r="AB1710" t="s">
        <v>183</v>
      </c>
      <c r="AC1710" t="s">
        <v>184</v>
      </c>
      <c r="AE1710" t="s">
        <v>119</v>
      </c>
      <c r="AF1710" t="s">
        <v>120</v>
      </c>
      <c r="AG1710" s="3">
        <v>96950</v>
      </c>
      <c r="AH1710" t="s">
        <v>121</v>
      </c>
      <c r="AJ1710" s="10">
        <v>16702355912</v>
      </c>
      <c r="AL1710" t="s">
        <v>185</v>
      </c>
      <c r="BD1710" t="str">
        <f>"35-2014.00"</f>
        <v>35-2014.00</v>
      </c>
      <c r="BE1710" t="s">
        <v>221</v>
      </c>
      <c r="BF1710" t="s">
        <v>3747</v>
      </c>
      <c r="BG1710" t="s">
        <v>3748</v>
      </c>
      <c r="BH1710">
        <v>3</v>
      </c>
      <c r="BI1710">
        <v>2</v>
      </c>
      <c r="BJ1710" s="1">
        <v>45778</v>
      </c>
      <c r="BK1710" s="1">
        <v>46142</v>
      </c>
      <c r="BL1710" s="1">
        <v>45778</v>
      </c>
      <c r="BM1710" s="1">
        <v>46142</v>
      </c>
      <c r="BN1710">
        <v>35</v>
      </c>
      <c r="BO1710">
        <v>0</v>
      </c>
      <c r="BP1710">
        <v>7</v>
      </c>
      <c r="BQ1710">
        <v>7</v>
      </c>
      <c r="BR1710">
        <v>7</v>
      </c>
      <c r="BS1710">
        <v>7</v>
      </c>
      <c r="BT1710">
        <v>7</v>
      </c>
      <c r="BU1710">
        <v>0</v>
      </c>
      <c r="BV1710" t="str">
        <f>"8:00 AM"</f>
        <v>8:00 AM</v>
      </c>
      <c r="BW1710" t="str">
        <f>"4:00 PM"</f>
        <v>4:00 PM</v>
      </c>
      <c r="BX1710" t="s">
        <v>240</v>
      </c>
      <c r="BY1710">
        <v>0</v>
      </c>
      <c r="BZ1710">
        <v>12</v>
      </c>
      <c r="CA1710" t="s">
        <v>115</v>
      </c>
      <c r="CC1710" t="s">
        <v>3750</v>
      </c>
      <c r="CD1710" t="s">
        <v>177</v>
      </c>
      <c r="CE1710" t="s">
        <v>178</v>
      </c>
      <c r="CF1710" t="s">
        <v>119</v>
      </c>
      <c r="CG1710" t="s">
        <v>120</v>
      </c>
      <c r="CH1710" s="3">
        <v>96950</v>
      </c>
      <c r="CI1710" s="4">
        <v>8.83</v>
      </c>
      <c r="CJ1710" s="4">
        <v>8.83</v>
      </c>
      <c r="CK1710" s="4">
        <v>13.25</v>
      </c>
      <c r="CL1710" s="4">
        <v>13.25</v>
      </c>
      <c r="CM1710" t="s">
        <v>136</v>
      </c>
      <c r="CN1710" t="s">
        <v>191</v>
      </c>
      <c r="CO1710" t="s">
        <v>137</v>
      </c>
      <c r="CQ1710" t="s">
        <v>115</v>
      </c>
      <c r="CR1710" t="s">
        <v>138</v>
      </c>
      <c r="CS1710" t="s">
        <v>139</v>
      </c>
      <c r="CT1710" t="s">
        <v>138</v>
      </c>
      <c r="CU1710" t="s">
        <v>139</v>
      </c>
      <c r="CV1710" t="s">
        <v>138</v>
      </c>
      <c r="CW1710" t="s">
        <v>139</v>
      </c>
      <c r="CX1710" t="s">
        <v>192</v>
      </c>
      <c r="CY1710" s="10">
        <v>16702355912</v>
      </c>
      <c r="CZ1710" t="s">
        <v>185</v>
      </c>
      <c r="DA1710" t="s">
        <v>139</v>
      </c>
      <c r="DB1710" t="s">
        <v>138</v>
      </c>
      <c r="DC1710" t="s">
        <v>138</v>
      </c>
    </row>
    <row r="1711" spans="1:112" ht="14.45" customHeight="1" x14ac:dyDescent="0.25">
      <c r="A1711" t="s">
        <v>9914</v>
      </c>
      <c r="B1711" t="s">
        <v>248</v>
      </c>
      <c r="C1711" s="1">
        <v>45693</v>
      </c>
      <c r="D1711" s="1">
        <v>45765</v>
      </c>
      <c r="E1711" t="s">
        <v>210</v>
      </c>
      <c r="F1711" s="1">
        <v>45837</v>
      </c>
      <c r="G1711" t="s">
        <v>138</v>
      </c>
      <c r="H1711" t="s">
        <v>115</v>
      </c>
      <c r="I1711" t="s">
        <v>115</v>
      </c>
      <c r="J1711" t="s">
        <v>976</v>
      </c>
      <c r="L1711" t="s">
        <v>977</v>
      </c>
      <c r="M1711" t="s">
        <v>978</v>
      </c>
      <c r="N1711" t="s">
        <v>119</v>
      </c>
      <c r="O1711" t="s">
        <v>120</v>
      </c>
      <c r="P1711" s="3">
        <v>96950</v>
      </c>
      <c r="Q1711" t="s">
        <v>121</v>
      </c>
      <c r="S1711" s="10">
        <v>16702341795</v>
      </c>
      <c r="U1711" t="s">
        <v>979</v>
      </c>
      <c r="V1711">
        <v>311612</v>
      </c>
      <c r="W1711" t="s">
        <v>123</v>
      </c>
      <c r="Y1711" t="s">
        <v>1005</v>
      </c>
      <c r="Z1711" t="s">
        <v>148</v>
      </c>
      <c r="AA1711" t="s">
        <v>980</v>
      </c>
      <c r="AB1711" t="s">
        <v>981</v>
      </c>
      <c r="AC1711" t="s">
        <v>977</v>
      </c>
      <c r="AD1711" t="s">
        <v>978</v>
      </c>
      <c r="AE1711" t="s">
        <v>119</v>
      </c>
      <c r="AF1711" t="s">
        <v>120</v>
      </c>
      <c r="AG1711" s="3">
        <v>96950</v>
      </c>
      <c r="AH1711" t="s">
        <v>121</v>
      </c>
      <c r="AJ1711" s="10">
        <v>16702341795</v>
      </c>
      <c r="AL1711" t="s">
        <v>983</v>
      </c>
      <c r="BD1711" t="str">
        <f>"51-3021.00"</f>
        <v>51-3021.00</v>
      </c>
      <c r="BE1711" t="s">
        <v>2948</v>
      </c>
      <c r="BF1711" t="s">
        <v>2949</v>
      </c>
      <c r="BG1711" t="s">
        <v>2950</v>
      </c>
      <c r="BH1711">
        <v>1</v>
      </c>
      <c r="BI1711">
        <v>1</v>
      </c>
      <c r="BJ1711" s="1">
        <v>45839</v>
      </c>
      <c r="BK1711" s="1">
        <v>46934</v>
      </c>
      <c r="BL1711" s="1">
        <v>45839</v>
      </c>
      <c r="BM1711" s="1">
        <v>46934</v>
      </c>
      <c r="BN1711">
        <v>35</v>
      </c>
      <c r="BO1711">
        <v>0</v>
      </c>
      <c r="BP1711">
        <v>6</v>
      </c>
      <c r="BQ1711">
        <v>6</v>
      </c>
      <c r="BR1711">
        <v>6</v>
      </c>
      <c r="BS1711">
        <v>6</v>
      </c>
      <c r="BT1711">
        <v>6</v>
      </c>
      <c r="BU1711">
        <v>5</v>
      </c>
      <c r="BV1711" t="str">
        <f>"8:00 AM"</f>
        <v>8:00 AM</v>
      </c>
      <c r="BW1711" t="str">
        <f>"3:00 PM"</f>
        <v>3:00 PM</v>
      </c>
      <c r="BX1711" t="s">
        <v>240</v>
      </c>
      <c r="BY1711">
        <v>0</v>
      </c>
      <c r="BZ1711">
        <v>3</v>
      </c>
      <c r="CA1711" t="s">
        <v>115</v>
      </c>
      <c r="CC1711" s="2" t="s">
        <v>2951</v>
      </c>
      <c r="CD1711" t="s">
        <v>9652</v>
      </c>
      <c r="CF1711" t="s">
        <v>119</v>
      </c>
      <c r="CG1711" t="s">
        <v>120</v>
      </c>
      <c r="CH1711" s="3">
        <v>96950</v>
      </c>
      <c r="CI1711" s="4">
        <v>8.6300000000000008</v>
      </c>
      <c r="CJ1711" s="4">
        <v>10</v>
      </c>
      <c r="CK1711" s="4">
        <v>12.95</v>
      </c>
      <c r="CL1711" s="4">
        <v>15</v>
      </c>
      <c r="CM1711" t="s">
        <v>136</v>
      </c>
      <c r="CN1711">
        <v>0</v>
      </c>
      <c r="CO1711" t="s">
        <v>137</v>
      </c>
      <c r="CQ1711" t="s">
        <v>115</v>
      </c>
      <c r="CR1711" t="s">
        <v>138</v>
      </c>
      <c r="CS1711" t="s">
        <v>138</v>
      </c>
      <c r="CT1711" t="s">
        <v>138</v>
      </c>
      <c r="CU1711" t="s">
        <v>139</v>
      </c>
      <c r="CV1711" t="s">
        <v>138</v>
      </c>
      <c r="CW1711" t="s">
        <v>138</v>
      </c>
      <c r="CX1711" t="s">
        <v>988</v>
      </c>
      <c r="CY1711" s="10">
        <v>16702341795</v>
      </c>
      <c r="CZ1711" t="s">
        <v>983</v>
      </c>
      <c r="DA1711" t="s">
        <v>989</v>
      </c>
      <c r="DB1711" t="s">
        <v>138</v>
      </c>
      <c r="DC1711" t="s">
        <v>115</v>
      </c>
    </row>
    <row r="1712" spans="1:112" ht="14.45" customHeight="1" x14ac:dyDescent="0.25">
      <c r="A1712" t="s">
        <v>12578</v>
      </c>
      <c r="B1712" t="s">
        <v>158</v>
      </c>
      <c r="C1712" s="1">
        <v>45700</v>
      </c>
      <c r="D1712" s="1">
        <v>45765</v>
      </c>
      <c r="E1712" t="s">
        <v>114</v>
      </c>
      <c r="G1712" t="s">
        <v>138</v>
      </c>
      <c r="H1712" t="s">
        <v>115</v>
      </c>
      <c r="I1712" t="s">
        <v>115</v>
      </c>
      <c r="J1712" t="s">
        <v>976</v>
      </c>
      <c r="L1712" t="s">
        <v>977</v>
      </c>
      <c r="M1712" t="s">
        <v>978</v>
      </c>
      <c r="N1712" t="s">
        <v>119</v>
      </c>
      <c r="O1712" t="s">
        <v>120</v>
      </c>
      <c r="P1712" s="3">
        <v>96950</v>
      </c>
      <c r="Q1712" t="s">
        <v>121</v>
      </c>
      <c r="S1712" s="10">
        <v>16702341795</v>
      </c>
      <c r="U1712" t="s">
        <v>979</v>
      </c>
      <c r="V1712">
        <v>551114</v>
      </c>
      <c r="W1712" t="s">
        <v>123</v>
      </c>
      <c r="Y1712" t="s">
        <v>215</v>
      </c>
      <c r="Z1712" t="s">
        <v>148</v>
      </c>
      <c r="AA1712" t="s">
        <v>980</v>
      </c>
      <c r="AB1712" t="s">
        <v>981</v>
      </c>
      <c r="AC1712" t="s">
        <v>982</v>
      </c>
      <c r="AD1712" t="s">
        <v>978</v>
      </c>
      <c r="AE1712" t="s">
        <v>128</v>
      </c>
      <c r="AF1712" t="s">
        <v>120</v>
      </c>
      <c r="AG1712" s="3">
        <v>96950</v>
      </c>
      <c r="AH1712" t="s">
        <v>121</v>
      </c>
      <c r="AJ1712" s="10">
        <v>16702341795</v>
      </c>
      <c r="AL1712" t="s">
        <v>983</v>
      </c>
      <c r="BD1712" t="str">
        <f>"13-2011.00"</f>
        <v>13-2011.00</v>
      </c>
      <c r="BE1712" t="s">
        <v>893</v>
      </c>
      <c r="BF1712" t="s">
        <v>2810</v>
      </c>
      <c r="BG1712" t="s">
        <v>895</v>
      </c>
      <c r="BH1712">
        <v>1</v>
      </c>
      <c r="BJ1712" s="1">
        <v>45778</v>
      </c>
      <c r="BK1712" s="1">
        <v>46142</v>
      </c>
      <c r="BN1712">
        <v>40</v>
      </c>
      <c r="BO1712">
        <v>0</v>
      </c>
      <c r="BP1712">
        <v>8</v>
      </c>
      <c r="BQ1712">
        <v>8</v>
      </c>
      <c r="BR1712">
        <v>8</v>
      </c>
      <c r="BS1712">
        <v>8</v>
      </c>
      <c r="BT1712">
        <v>8</v>
      </c>
      <c r="BU1712">
        <v>0</v>
      </c>
      <c r="BV1712" t="str">
        <f>"8:00 AM"</f>
        <v>8:00 AM</v>
      </c>
      <c r="BW1712" t="str">
        <f>"5:00 PM"</f>
        <v>5:00 PM</v>
      </c>
      <c r="BX1712" t="s">
        <v>360</v>
      </c>
      <c r="BY1712">
        <v>0</v>
      </c>
      <c r="BZ1712">
        <v>36</v>
      </c>
      <c r="CA1712" t="s">
        <v>115</v>
      </c>
      <c r="CC1712" s="2" t="s">
        <v>12579</v>
      </c>
      <c r="CD1712" t="s">
        <v>2812</v>
      </c>
      <c r="CE1712" t="s">
        <v>2813</v>
      </c>
      <c r="CF1712" t="s">
        <v>128</v>
      </c>
      <c r="CG1712" t="s">
        <v>120</v>
      </c>
      <c r="CH1712" s="3">
        <v>96950</v>
      </c>
      <c r="CI1712" s="4">
        <v>17.48</v>
      </c>
      <c r="CJ1712" s="4">
        <v>18.5</v>
      </c>
      <c r="CM1712" t="s">
        <v>136</v>
      </c>
      <c r="CN1712" t="s">
        <v>240</v>
      </c>
      <c r="CO1712" t="s">
        <v>137</v>
      </c>
      <c r="CQ1712" t="s">
        <v>115</v>
      </c>
      <c r="CR1712" t="s">
        <v>138</v>
      </c>
      <c r="CS1712" t="s">
        <v>138</v>
      </c>
      <c r="CT1712" t="s">
        <v>139</v>
      </c>
      <c r="CU1712" t="s">
        <v>138</v>
      </c>
      <c r="CV1712" t="s">
        <v>138</v>
      </c>
      <c r="CW1712" t="s">
        <v>139</v>
      </c>
      <c r="CX1712" t="s">
        <v>2814</v>
      </c>
      <c r="CY1712" s="10">
        <v>16702341795</v>
      </c>
      <c r="CZ1712" t="s">
        <v>983</v>
      </c>
      <c r="DA1712" t="s">
        <v>989</v>
      </c>
      <c r="DB1712" t="s">
        <v>138</v>
      </c>
      <c r="DC1712" t="s">
        <v>115</v>
      </c>
    </row>
    <row r="1713" spans="1:112" ht="14.45" customHeight="1" x14ac:dyDescent="0.25">
      <c r="A1713" t="s">
        <v>13018</v>
      </c>
      <c r="B1713" t="s">
        <v>113</v>
      </c>
      <c r="C1713" s="1">
        <v>45765</v>
      </c>
      <c r="D1713" s="1">
        <v>45765</v>
      </c>
      <c r="E1713" t="s">
        <v>210</v>
      </c>
      <c r="F1713" s="1">
        <v>45929</v>
      </c>
      <c r="G1713" t="s">
        <v>138</v>
      </c>
      <c r="H1713" t="s">
        <v>115</v>
      </c>
      <c r="I1713" t="s">
        <v>115</v>
      </c>
      <c r="J1713" t="s">
        <v>287</v>
      </c>
      <c r="K1713" t="s">
        <v>139</v>
      </c>
      <c r="L1713" t="s">
        <v>288</v>
      </c>
      <c r="M1713" t="s">
        <v>289</v>
      </c>
      <c r="N1713" t="s">
        <v>290</v>
      </c>
      <c r="O1713" t="s">
        <v>120</v>
      </c>
      <c r="P1713" s="3">
        <v>96952</v>
      </c>
      <c r="Q1713" t="s">
        <v>121</v>
      </c>
      <c r="R1713" t="s">
        <v>139</v>
      </c>
      <c r="S1713" s="10">
        <v>16704339989</v>
      </c>
      <c r="U1713" t="s">
        <v>291</v>
      </c>
      <c r="V1713">
        <v>481111</v>
      </c>
      <c r="W1713" t="s">
        <v>123</v>
      </c>
      <c r="Y1713" t="s">
        <v>292</v>
      </c>
      <c r="Z1713" t="s">
        <v>293</v>
      </c>
      <c r="AA1713" t="s">
        <v>294</v>
      </c>
      <c r="AB1713" t="s">
        <v>295</v>
      </c>
      <c r="AC1713" t="s">
        <v>288</v>
      </c>
      <c r="AD1713" t="s">
        <v>289</v>
      </c>
      <c r="AE1713" t="s">
        <v>290</v>
      </c>
      <c r="AF1713" t="s">
        <v>120</v>
      </c>
      <c r="AG1713" s="3">
        <v>96952</v>
      </c>
      <c r="AH1713" t="s">
        <v>121</v>
      </c>
      <c r="AJ1713" s="10">
        <v>16704339989</v>
      </c>
      <c r="AL1713" t="s">
        <v>296</v>
      </c>
      <c r="BD1713" t="str">
        <f>"49-3011.00"</f>
        <v>49-3011.00</v>
      </c>
      <c r="BE1713" t="s">
        <v>6214</v>
      </c>
      <c r="BF1713" t="s">
        <v>8375</v>
      </c>
      <c r="BG1713" t="s">
        <v>8376</v>
      </c>
      <c r="BH1713">
        <v>2</v>
      </c>
      <c r="BJ1713" s="1">
        <v>45931</v>
      </c>
      <c r="BK1713" s="1">
        <v>47026</v>
      </c>
      <c r="BN1713">
        <v>40</v>
      </c>
      <c r="BO1713">
        <v>0</v>
      </c>
      <c r="BP1713">
        <v>8</v>
      </c>
      <c r="BQ1713">
        <v>8</v>
      </c>
      <c r="BR1713">
        <v>8</v>
      </c>
      <c r="BS1713">
        <v>8</v>
      </c>
      <c r="BT1713">
        <v>8</v>
      </c>
      <c r="BU1713">
        <v>0</v>
      </c>
      <c r="BV1713" t="str">
        <f>"7:30 AM"</f>
        <v>7:30 AM</v>
      </c>
      <c r="BW1713" t="str">
        <f>"4:30 PM"</f>
        <v>4:30 PM</v>
      </c>
      <c r="BX1713" t="s">
        <v>133</v>
      </c>
      <c r="BY1713">
        <v>0</v>
      </c>
      <c r="BZ1713">
        <v>18</v>
      </c>
      <c r="CA1713" t="s">
        <v>115</v>
      </c>
      <c r="CC1713" s="2" t="s">
        <v>8377</v>
      </c>
      <c r="CD1713" t="s">
        <v>288</v>
      </c>
      <c r="CE1713" t="s">
        <v>289</v>
      </c>
      <c r="CF1713" t="s">
        <v>290</v>
      </c>
      <c r="CG1713" t="s">
        <v>120</v>
      </c>
      <c r="CH1713" s="3">
        <v>96952</v>
      </c>
      <c r="CI1713" s="4">
        <v>11.85</v>
      </c>
      <c r="CJ1713" s="4">
        <v>11.9</v>
      </c>
      <c r="CK1713" s="4">
        <v>0</v>
      </c>
      <c r="CL1713" s="4">
        <v>0</v>
      </c>
      <c r="CM1713" t="s">
        <v>136</v>
      </c>
      <c r="CN1713" t="s">
        <v>139</v>
      </c>
      <c r="CO1713" t="s">
        <v>137</v>
      </c>
      <c r="CQ1713" t="s">
        <v>115</v>
      </c>
      <c r="CR1713" t="s">
        <v>138</v>
      </c>
      <c r="CS1713" t="s">
        <v>139</v>
      </c>
      <c r="CT1713" t="s">
        <v>139</v>
      </c>
      <c r="CU1713" t="s">
        <v>138</v>
      </c>
      <c r="CV1713" t="s">
        <v>138</v>
      </c>
      <c r="CW1713" t="s">
        <v>139</v>
      </c>
      <c r="CX1713" t="s">
        <v>301</v>
      </c>
      <c r="CY1713" s="10">
        <v>16704339989</v>
      </c>
      <c r="CZ1713" t="s">
        <v>302</v>
      </c>
      <c r="DA1713" t="s">
        <v>139</v>
      </c>
      <c r="DB1713" t="s">
        <v>138</v>
      </c>
      <c r="DC1713" t="s">
        <v>115</v>
      </c>
    </row>
    <row r="1714" spans="1:112" ht="14.45" customHeight="1" x14ac:dyDescent="0.25">
      <c r="A1714" t="s">
        <v>13714</v>
      </c>
      <c r="B1714" t="s">
        <v>158</v>
      </c>
      <c r="C1714" s="1">
        <v>45733</v>
      </c>
      <c r="D1714" s="1">
        <v>45765</v>
      </c>
      <c r="E1714" t="s">
        <v>114</v>
      </c>
      <c r="G1714" t="s">
        <v>115</v>
      </c>
      <c r="H1714" t="s">
        <v>115</v>
      </c>
      <c r="I1714" t="s">
        <v>115</v>
      </c>
      <c r="J1714" t="s">
        <v>1239</v>
      </c>
      <c r="K1714" t="s">
        <v>13715</v>
      </c>
      <c r="L1714" t="s">
        <v>3328</v>
      </c>
      <c r="N1714" t="s">
        <v>306</v>
      </c>
      <c r="O1714" t="s">
        <v>120</v>
      </c>
      <c r="P1714" s="3">
        <v>96950</v>
      </c>
      <c r="Q1714" t="s">
        <v>121</v>
      </c>
      <c r="S1714" s="10">
        <v>16707833052</v>
      </c>
      <c r="U1714" t="s">
        <v>1242</v>
      </c>
      <c r="V1714">
        <v>23899</v>
      </c>
      <c r="W1714" t="s">
        <v>123</v>
      </c>
      <c r="Y1714" t="s">
        <v>13716</v>
      </c>
      <c r="Z1714" t="s">
        <v>13717</v>
      </c>
      <c r="AB1714" t="s">
        <v>2827</v>
      </c>
      <c r="AC1714" t="s">
        <v>3328</v>
      </c>
      <c r="AE1714" t="s">
        <v>306</v>
      </c>
      <c r="AF1714" t="s">
        <v>120</v>
      </c>
      <c r="AG1714" s="3">
        <v>96950</v>
      </c>
      <c r="AH1714" t="s">
        <v>121</v>
      </c>
      <c r="AJ1714" s="10">
        <v>16707833052</v>
      </c>
      <c r="AL1714" t="s">
        <v>1251</v>
      </c>
      <c r="BD1714" t="str">
        <f>"37-3019.00"</f>
        <v>37-3019.00</v>
      </c>
      <c r="BE1714" t="s">
        <v>13718</v>
      </c>
      <c r="BF1714" t="s">
        <v>13719</v>
      </c>
      <c r="BG1714" t="s">
        <v>11434</v>
      </c>
      <c r="BH1714">
        <v>10</v>
      </c>
      <c r="BJ1714" s="1">
        <v>45839</v>
      </c>
      <c r="BK1714" s="1">
        <v>46203</v>
      </c>
      <c r="BN1714">
        <v>35</v>
      </c>
      <c r="BO1714">
        <v>0</v>
      </c>
      <c r="BP1714">
        <v>7</v>
      </c>
      <c r="BQ1714">
        <v>7</v>
      </c>
      <c r="BR1714">
        <v>7</v>
      </c>
      <c r="BS1714">
        <v>7</v>
      </c>
      <c r="BT1714">
        <v>7</v>
      </c>
      <c r="BU1714">
        <v>0</v>
      </c>
      <c r="BV1714" t="str">
        <f>"8:00 AM"</f>
        <v>8:00 AM</v>
      </c>
      <c r="BW1714" t="str">
        <f>"3:00 PM"</f>
        <v>3:00 PM</v>
      </c>
      <c r="BX1714" t="s">
        <v>133</v>
      </c>
      <c r="BY1714">
        <v>0</v>
      </c>
      <c r="BZ1714">
        <v>24</v>
      </c>
      <c r="CA1714" t="s">
        <v>115</v>
      </c>
      <c r="CC1714" t="s">
        <v>13720</v>
      </c>
      <c r="CD1714" t="s">
        <v>3328</v>
      </c>
      <c r="CF1714" t="s">
        <v>306</v>
      </c>
      <c r="CG1714" t="s">
        <v>120</v>
      </c>
      <c r="CH1714" s="3">
        <v>96950</v>
      </c>
      <c r="CI1714" s="4">
        <v>9.5399999999999991</v>
      </c>
      <c r="CJ1714" s="4">
        <v>9.5399999999999991</v>
      </c>
      <c r="CK1714" s="4">
        <v>14.31</v>
      </c>
      <c r="CL1714" s="4">
        <v>14.31</v>
      </c>
      <c r="CM1714" t="s">
        <v>136</v>
      </c>
      <c r="CN1714" t="s">
        <v>224</v>
      </c>
      <c r="CO1714" t="s">
        <v>137</v>
      </c>
      <c r="CQ1714" t="s">
        <v>115</v>
      </c>
      <c r="CR1714" t="s">
        <v>138</v>
      </c>
      <c r="CS1714" t="s">
        <v>139</v>
      </c>
      <c r="CT1714" t="s">
        <v>138</v>
      </c>
      <c r="CU1714" t="s">
        <v>139</v>
      </c>
      <c r="CV1714" t="s">
        <v>138</v>
      </c>
      <c r="CW1714" t="s">
        <v>139</v>
      </c>
      <c r="CX1714" t="s">
        <v>6573</v>
      </c>
      <c r="CY1714" s="10">
        <v>16702353052</v>
      </c>
      <c r="CZ1714" t="s">
        <v>1245</v>
      </c>
      <c r="DA1714" t="s">
        <v>139</v>
      </c>
      <c r="DB1714" t="s">
        <v>138</v>
      </c>
      <c r="DC1714" t="s">
        <v>115</v>
      </c>
    </row>
    <row r="1715" spans="1:112" ht="14.45" customHeight="1" x14ac:dyDescent="0.25">
      <c r="A1715" t="s">
        <v>4561</v>
      </c>
      <c r="B1715" t="s">
        <v>113</v>
      </c>
      <c r="C1715" s="1">
        <v>45750</v>
      </c>
      <c r="D1715" s="1">
        <v>45768</v>
      </c>
      <c r="E1715" t="s">
        <v>210</v>
      </c>
      <c r="F1715" s="1">
        <v>45929</v>
      </c>
      <c r="G1715" t="s">
        <v>115</v>
      </c>
      <c r="H1715" t="s">
        <v>115</v>
      </c>
      <c r="I1715" t="s">
        <v>115</v>
      </c>
      <c r="J1715" t="s">
        <v>867</v>
      </c>
      <c r="K1715" t="s">
        <v>868</v>
      </c>
      <c r="L1715" t="s">
        <v>869</v>
      </c>
      <c r="M1715" t="s">
        <v>870</v>
      </c>
      <c r="N1715" t="s">
        <v>128</v>
      </c>
      <c r="O1715" t="s">
        <v>120</v>
      </c>
      <c r="P1715" s="3">
        <v>96950</v>
      </c>
      <c r="Q1715" t="s">
        <v>121</v>
      </c>
      <c r="S1715" s="10">
        <v>16702858958</v>
      </c>
      <c r="U1715" t="s">
        <v>871</v>
      </c>
      <c r="V1715">
        <v>722513</v>
      </c>
      <c r="W1715" t="s">
        <v>123</v>
      </c>
      <c r="Y1715" t="s">
        <v>872</v>
      </c>
      <c r="Z1715" t="s">
        <v>873</v>
      </c>
      <c r="AA1715" t="s">
        <v>874</v>
      </c>
      <c r="AB1715" t="s">
        <v>875</v>
      </c>
      <c r="AC1715" t="s">
        <v>869</v>
      </c>
      <c r="AD1715" t="s">
        <v>870</v>
      </c>
      <c r="AE1715" t="s">
        <v>128</v>
      </c>
      <c r="AF1715" t="s">
        <v>120</v>
      </c>
      <c r="AG1715" s="3">
        <v>96950</v>
      </c>
      <c r="AH1715" t="s">
        <v>121</v>
      </c>
      <c r="AJ1715" s="10">
        <v>16702858958</v>
      </c>
      <c r="AL1715" t="s">
        <v>876</v>
      </c>
      <c r="BD1715" t="str">
        <f>"35-2021.00"</f>
        <v>35-2021.00</v>
      </c>
      <c r="BE1715" t="s">
        <v>282</v>
      </c>
      <c r="BF1715" t="s">
        <v>877</v>
      </c>
      <c r="BG1715" t="s">
        <v>878</v>
      </c>
      <c r="BH1715">
        <v>10</v>
      </c>
      <c r="BJ1715" s="1">
        <v>45931</v>
      </c>
      <c r="BK1715" s="1">
        <v>46295</v>
      </c>
      <c r="BN1715">
        <v>35</v>
      </c>
      <c r="BO1715">
        <v>0</v>
      </c>
      <c r="BP1715">
        <v>7</v>
      </c>
      <c r="BQ1715">
        <v>7</v>
      </c>
      <c r="BR1715">
        <v>7</v>
      </c>
      <c r="BS1715">
        <v>7</v>
      </c>
      <c r="BT1715">
        <v>7</v>
      </c>
      <c r="BU1715">
        <v>0</v>
      </c>
      <c r="BV1715" t="str">
        <f>"9:00 AM"</f>
        <v>9:00 AM</v>
      </c>
      <c r="BW1715" t="str">
        <f>"5:00 PM"</f>
        <v>5:00 PM</v>
      </c>
      <c r="BX1715" t="s">
        <v>240</v>
      </c>
      <c r="BY1715">
        <v>0</v>
      </c>
      <c r="BZ1715">
        <v>3</v>
      </c>
      <c r="CA1715" t="s">
        <v>115</v>
      </c>
      <c r="CC1715" s="2" t="s">
        <v>879</v>
      </c>
      <c r="CD1715" t="s">
        <v>869</v>
      </c>
      <c r="CE1715" t="s">
        <v>870</v>
      </c>
      <c r="CF1715" t="s">
        <v>128</v>
      </c>
      <c r="CG1715" t="s">
        <v>120</v>
      </c>
      <c r="CH1715" s="3">
        <v>96950</v>
      </c>
      <c r="CI1715" s="4">
        <v>7.95</v>
      </c>
      <c r="CJ1715" s="4">
        <v>7.95</v>
      </c>
      <c r="CK1715" s="4">
        <v>11.93</v>
      </c>
      <c r="CL1715" s="4">
        <v>11.93</v>
      </c>
      <c r="CM1715" t="s">
        <v>136</v>
      </c>
      <c r="CN1715" t="s">
        <v>331</v>
      </c>
      <c r="CO1715" t="s">
        <v>137</v>
      </c>
      <c r="CQ1715" t="s">
        <v>115</v>
      </c>
      <c r="CR1715" t="s">
        <v>138</v>
      </c>
      <c r="CS1715" t="s">
        <v>138</v>
      </c>
      <c r="CT1715" t="s">
        <v>138</v>
      </c>
      <c r="CU1715" t="s">
        <v>139</v>
      </c>
      <c r="CV1715" t="s">
        <v>138</v>
      </c>
      <c r="CW1715" t="s">
        <v>138</v>
      </c>
      <c r="CX1715" t="s">
        <v>4562</v>
      </c>
      <c r="CY1715" s="10">
        <v>636702858958</v>
      </c>
      <c r="CZ1715" t="s">
        <v>876</v>
      </c>
      <c r="DA1715" t="s">
        <v>331</v>
      </c>
      <c r="DB1715" t="s">
        <v>138</v>
      </c>
      <c r="DC1715" t="s">
        <v>115</v>
      </c>
      <c r="DD1715" t="s">
        <v>872</v>
      </c>
      <c r="DE1715" t="s">
        <v>873</v>
      </c>
      <c r="DF1715" t="s">
        <v>3846</v>
      </c>
      <c r="DG1715" t="s">
        <v>882</v>
      </c>
      <c r="DH1715" t="s">
        <v>876</v>
      </c>
    </row>
    <row r="1716" spans="1:112" ht="14.45" customHeight="1" x14ac:dyDescent="0.25">
      <c r="A1716" t="s">
        <v>5734</v>
      </c>
      <c r="B1716" t="s">
        <v>113</v>
      </c>
      <c r="C1716" s="1">
        <v>45757</v>
      </c>
      <c r="D1716" s="1">
        <v>45768</v>
      </c>
      <c r="E1716" t="s">
        <v>210</v>
      </c>
      <c r="F1716" s="1">
        <v>45929</v>
      </c>
      <c r="G1716" t="s">
        <v>115</v>
      </c>
      <c r="H1716" t="s">
        <v>115</v>
      </c>
      <c r="I1716" t="s">
        <v>115</v>
      </c>
      <c r="J1716" t="s">
        <v>867</v>
      </c>
      <c r="K1716" t="s">
        <v>868</v>
      </c>
      <c r="L1716" t="s">
        <v>869</v>
      </c>
      <c r="M1716" t="s">
        <v>870</v>
      </c>
      <c r="N1716" t="s">
        <v>128</v>
      </c>
      <c r="O1716" t="s">
        <v>120</v>
      </c>
      <c r="P1716" s="3">
        <v>96950</v>
      </c>
      <c r="Q1716" t="s">
        <v>121</v>
      </c>
      <c r="S1716" s="10">
        <v>16702858958</v>
      </c>
      <c r="U1716" t="s">
        <v>871</v>
      </c>
      <c r="V1716">
        <v>722513</v>
      </c>
      <c r="W1716" t="s">
        <v>123</v>
      </c>
      <c r="Y1716" t="s">
        <v>872</v>
      </c>
      <c r="Z1716" t="s">
        <v>873</v>
      </c>
      <c r="AA1716" t="s">
        <v>874</v>
      </c>
      <c r="AB1716" t="s">
        <v>875</v>
      </c>
      <c r="AC1716" t="s">
        <v>869</v>
      </c>
      <c r="AD1716" t="s">
        <v>870</v>
      </c>
      <c r="AE1716" t="s">
        <v>128</v>
      </c>
      <c r="AF1716" t="s">
        <v>120</v>
      </c>
      <c r="AG1716" s="3">
        <v>96950</v>
      </c>
      <c r="AH1716" t="s">
        <v>121</v>
      </c>
      <c r="AI1716" t="s">
        <v>128</v>
      </c>
      <c r="AJ1716" s="10">
        <v>16702858958</v>
      </c>
      <c r="AL1716" t="s">
        <v>876</v>
      </c>
      <c r="BD1716" t="str">
        <f>"35-2021.00"</f>
        <v>35-2021.00</v>
      </c>
      <c r="BE1716" t="s">
        <v>282</v>
      </c>
      <c r="BF1716" t="s">
        <v>877</v>
      </c>
      <c r="BG1716" t="s">
        <v>878</v>
      </c>
      <c r="BH1716">
        <v>10</v>
      </c>
      <c r="BJ1716" s="1">
        <v>45931</v>
      </c>
      <c r="BK1716" s="1">
        <v>46295</v>
      </c>
      <c r="BN1716">
        <v>35</v>
      </c>
      <c r="BO1716">
        <v>0</v>
      </c>
      <c r="BP1716">
        <v>7</v>
      </c>
      <c r="BQ1716">
        <v>7</v>
      </c>
      <c r="BR1716">
        <v>7</v>
      </c>
      <c r="BS1716">
        <v>7</v>
      </c>
      <c r="BT1716">
        <v>7</v>
      </c>
      <c r="BU1716">
        <v>0</v>
      </c>
      <c r="BV1716" t="str">
        <f>"9:00 AM"</f>
        <v>9:00 AM</v>
      </c>
      <c r="BW1716" t="str">
        <f>"5:00 PM"</f>
        <v>5:00 PM</v>
      </c>
      <c r="BX1716" t="s">
        <v>240</v>
      </c>
      <c r="BY1716">
        <v>0</v>
      </c>
      <c r="BZ1716">
        <v>3</v>
      </c>
      <c r="CA1716" t="s">
        <v>115</v>
      </c>
      <c r="CC1716" s="2" t="s">
        <v>879</v>
      </c>
      <c r="CD1716" t="s">
        <v>869</v>
      </c>
      <c r="CE1716" t="s">
        <v>870</v>
      </c>
      <c r="CF1716" t="s">
        <v>128</v>
      </c>
      <c r="CG1716" t="s">
        <v>120</v>
      </c>
      <c r="CH1716" s="3">
        <v>96950</v>
      </c>
      <c r="CI1716" s="4">
        <v>7.95</v>
      </c>
      <c r="CJ1716" s="4">
        <v>7.95</v>
      </c>
      <c r="CK1716" s="4">
        <v>11.93</v>
      </c>
      <c r="CL1716" s="4">
        <v>11.93</v>
      </c>
      <c r="CM1716" t="s">
        <v>136</v>
      </c>
      <c r="CN1716" t="s">
        <v>331</v>
      </c>
      <c r="CO1716" t="s">
        <v>137</v>
      </c>
      <c r="CQ1716" t="s">
        <v>115</v>
      </c>
      <c r="CR1716" t="s">
        <v>138</v>
      </c>
      <c r="CS1716" t="s">
        <v>138</v>
      </c>
      <c r="CT1716" t="s">
        <v>138</v>
      </c>
      <c r="CU1716" t="s">
        <v>139</v>
      </c>
      <c r="CV1716" t="s">
        <v>138</v>
      </c>
      <c r="CW1716" t="s">
        <v>138</v>
      </c>
      <c r="CX1716" t="s">
        <v>5735</v>
      </c>
      <c r="CY1716" s="10">
        <v>16702858958</v>
      </c>
      <c r="CZ1716" t="s">
        <v>876</v>
      </c>
      <c r="DA1716" t="s">
        <v>331</v>
      </c>
      <c r="DB1716" t="s">
        <v>138</v>
      </c>
      <c r="DC1716" t="s">
        <v>115</v>
      </c>
      <c r="DD1716" t="s">
        <v>872</v>
      </c>
      <c r="DE1716" t="s">
        <v>873</v>
      </c>
      <c r="DF1716" t="s">
        <v>3846</v>
      </c>
      <c r="DG1716" t="s">
        <v>882</v>
      </c>
      <c r="DH1716" t="s">
        <v>876</v>
      </c>
    </row>
    <row r="1717" spans="1:112" ht="14.45" customHeight="1" x14ac:dyDescent="0.25">
      <c r="A1717" t="s">
        <v>8427</v>
      </c>
      <c r="B1717" t="s">
        <v>248</v>
      </c>
      <c r="C1717" s="1">
        <v>45721</v>
      </c>
      <c r="D1717" s="1">
        <v>45768</v>
      </c>
      <c r="E1717" t="s">
        <v>210</v>
      </c>
      <c r="F1717" s="1">
        <v>45837</v>
      </c>
      <c r="G1717" t="s">
        <v>115</v>
      </c>
      <c r="H1717" t="s">
        <v>115</v>
      </c>
      <c r="I1717" t="s">
        <v>115</v>
      </c>
      <c r="J1717" t="s">
        <v>2836</v>
      </c>
      <c r="L1717" t="s">
        <v>2837</v>
      </c>
      <c r="M1717" t="s">
        <v>2838</v>
      </c>
      <c r="N1717" t="s">
        <v>119</v>
      </c>
      <c r="O1717" t="s">
        <v>120</v>
      </c>
      <c r="P1717" s="3">
        <v>96950</v>
      </c>
      <c r="Q1717" t="s">
        <v>121</v>
      </c>
      <c r="S1717" s="10">
        <v>16702331217</v>
      </c>
      <c r="U1717" t="s">
        <v>2839</v>
      </c>
      <c r="V1717">
        <v>812112</v>
      </c>
      <c r="W1717" t="s">
        <v>123</v>
      </c>
      <c r="Y1717" t="s">
        <v>2840</v>
      </c>
      <c r="Z1717" t="s">
        <v>2472</v>
      </c>
      <c r="AA1717" t="s">
        <v>2841</v>
      </c>
      <c r="AB1717" t="s">
        <v>235</v>
      </c>
      <c r="AC1717" t="s">
        <v>2837</v>
      </c>
      <c r="AD1717" t="s">
        <v>2838</v>
      </c>
      <c r="AE1717" t="s">
        <v>119</v>
      </c>
      <c r="AF1717" t="s">
        <v>120</v>
      </c>
      <c r="AG1717" s="3">
        <v>96950</v>
      </c>
      <c r="AH1717" t="s">
        <v>121</v>
      </c>
      <c r="AJ1717" s="10">
        <v>16702331217</v>
      </c>
      <c r="AL1717" t="s">
        <v>2842</v>
      </c>
      <c r="BD1717" t="str">
        <f>"39-5012.00"</f>
        <v>39-5012.00</v>
      </c>
      <c r="BE1717" t="s">
        <v>1772</v>
      </c>
      <c r="BF1717" t="s">
        <v>2843</v>
      </c>
      <c r="BG1717" t="s">
        <v>2447</v>
      </c>
      <c r="BH1717">
        <v>2</v>
      </c>
      <c r="BI1717">
        <v>2</v>
      </c>
      <c r="BJ1717" s="1">
        <v>45474</v>
      </c>
      <c r="BK1717" s="1">
        <v>45838</v>
      </c>
      <c r="BL1717" s="1">
        <v>45768</v>
      </c>
      <c r="BM1717" s="1">
        <v>45838</v>
      </c>
      <c r="BN1717">
        <v>35</v>
      </c>
      <c r="BO1717">
        <v>0</v>
      </c>
      <c r="BP1717">
        <v>7</v>
      </c>
      <c r="BQ1717">
        <v>7</v>
      </c>
      <c r="BR1717">
        <v>0</v>
      </c>
      <c r="BS1717">
        <v>7</v>
      </c>
      <c r="BT1717">
        <v>7</v>
      </c>
      <c r="BU1717">
        <v>7</v>
      </c>
      <c r="BV1717" t="str">
        <f>"10:00 AM"</f>
        <v>10:00 AM</v>
      </c>
      <c r="BW1717" t="str">
        <f>"6:00 PM"</f>
        <v>6:00 PM</v>
      </c>
      <c r="BX1717" t="s">
        <v>133</v>
      </c>
      <c r="BY1717">
        <v>0</v>
      </c>
      <c r="BZ1717">
        <v>24</v>
      </c>
      <c r="CA1717" t="s">
        <v>115</v>
      </c>
      <c r="CC1717" t="s">
        <v>2844</v>
      </c>
      <c r="CD1717" t="s">
        <v>2837</v>
      </c>
      <c r="CE1717" t="s">
        <v>139</v>
      </c>
      <c r="CF1717" t="s">
        <v>119</v>
      </c>
      <c r="CG1717" t="s">
        <v>120</v>
      </c>
      <c r="CH1717" s="3">
        <v>96950</v>
      </c>
      <c r="CI1717" s="4">
        <v>7.98</v>
      </c>
      <c r="CJ1717" s="4">
        <v>7.98</v>
      </c>
      <c r="CK1717" s="4">
        <v>11.97</v>
      </c>
      <c r="CL1717" s="4">
        <v>11.97</v>
      </c>
      <c r="CM1717" t="s">
        <v>136</v>
      </c>
      <c r="CN1717" t="s">
        <v>139</v>
      </c>
      <c r="CO1717" t="s">
        <v>137</v>
      </c>
      <c r="CQ1717" t="s">
        <v>115</v>
      </c>
      <c r="CR1717" t="s">
        <v>138</v>
      </c>
      <c r="CS1717" t="s">
        <v>139</v>
      </c>
      <c r="CT1717" t="s">
        <v>138</v>
      </c>
      <c r="CU1717" t="s">
        <v>139</v>
      </c>
      <c r="CV1717" t="s">
        <v>138</v>
      </c>
      <c r="CW1717" t="s">
        <v>139</v>
      </c>
      <c r="CX1717" t="s">
        <v>416</v>
      </c>
      <c r="CY1717" s="10">
        <v>16702331217</v>
      </c>
      <c r="CZ1717" t="s">
        <v>2845</v>
      </c>
      <c r="DA1717" t="s">
        <v>417</v>
      </c>
      <c r="DB1717" t="s">
        <v>138</v>
      </c>
      <c r="DC1717" t="s">
        <v>115</v>
      </c>
      <c r="DD1717" t="s">
        <v>418</v>
      </c>
      <c r="DE1717" t="s">
        <v>419</v>
      </c>
      <c r="DF1717" t="s">
        <v>420</v>
      </c>
      <c r="DG1717" t="s">
        <v>421</v>
      </c>
      <c r="DH1717" t="s">
        <v>422</v>
      </c>
    </row>
    <row r="1718" spans="1:112" ht="14.45" customHeight="1" x14ac:dyDescent="0.25">
      <c r="A1718" t="s">
        <v>8891</v>
      </c>
      <c r="B1718" t="s">
        <v>1155</v>
      </c>
      <c r="C1718" s="1">
        <v>45712</v>
      </c>
      <c r="D1718" s="1">
        <v>45768</v>
      </c>
      <c r="E1718" t="s">
        <v>210</v>
      </c>
      <c r="F1718" s="1">
        <v>45867</v>
      </c>
      <c r="G1718" t="s">
        <v>115</v>
      </c>
      <c r="H1718" t="s">
        <v>115</v>
      </c>
      <c r="I1718" t="s">
        <v>115</v>
      </c>
      <c r="J1718" t="s">
        <v>1156</v>
      </c>
      <c r="K1718" t="s">
        <v>1157</v>
      </c>
      <c r="L1718" t="s">
        <v>1158</v>
      </c>
      <c r="N1718" t="s">
        <v>119</v>
      </c>
      <c r="O1718" t="s">
        <v>120</v>
      </c>
      <c r="P1718" s="3">
        <v>96950</v>
      </c>
      <c r="Q1718" t="s">
        <v>121</v>
      </c>
      <c r="R1718" t="s">
        <v>139</v>
      </c>
      <c r="S1718" s="10">
        <v>16702347873</v>
      </c>
      <c r="U1718" t="s">
        <v>1159</v>
      </c>
      <c r="V1718">
        <v>56132</v>
      </c>
      <c r="W1718" t="s">
        <v>123</v>
      </c>
      <c r="Y1718" t="s">
        <v>1160</v>
      </c>
      <c r="Z1718" t="s">
        <v>1161</v>
      </c>
      <c r="AA1718" t="s">
        <v>1162</v>
      </c>
      <c r="AB1718" t="s">
        <v>126</v>
      </c>
      <c r="AC1718" t="s">
        <v>1158</v>
      </c>
      <c r="AE1718" t="s">
        <v>128</v>
      </c>
      <c r="AF1718" t="s">
        <v>120</v>
      </c>
      <c r="AG1718" s="3">
        <v>96950</v>
      </c>
      <c r="AH1718" t="s">
        <v>121</v>
      </c>
      <c r="AJ1718" s="10">
        <v>16702347873</v>
      </c>
      <c r="AL1718" t="s">
        <v>1163</v>
      </c>
      <c r="BD1718" t="str">
        <f>"37-2011.00"</f>
        <v>37-2011.00</v>
      </c>
      <c r="BE1718" t="s">
        <v>1133</v>
      </c>
      <c r="BF1718" t="s">
        <v>1164</v>
      </c>
      <c r="BG1718" t="s">
        <v>1165</v>
      </c>
      <c r="BH1718">
        <v>8</v>
      </c>
      <c r="BI1718">
        <v>7</v>
      </c>
      <c r="BJ1718" s="1">
        <v>45869</v>
      </c>
      <c r="BK1718" s="1">
        <v>46233</v>
      </c>
      <c r="BL1718" s="1">
        <v>45869</v>
      </c>
      <c r="BM1718" s="1">
        <v>46233</v>
      </c>
      <c r="BN1718">
        <v>35</v>
      </c>
      <c r="BO1718">
        <v>0</v>
      </c>
      <c r="BP1718">
        <v>7</v>
      </c>
      <c r="BQ1718">
        <v>7</v>
      </c>
      <c r="BR1718">
        <v>7</v>
      </c>
      <c r="BS1718">
        <v>7</v>
      </c>
      <c r="BT1718">
        <v>7</v>
      </c>
      <c r="BU1718">
        <v>0</v>
      </c>
      <c r="BV1718" t="str">
        <f>"8:00 AM"</f>
        <v>8:00 AM</v>
      </c>
      <c r="BW1718" t="str">
        <f>"4:00 PM"</f>
        <v>4:00 PM</v>
      </c>
      <c r="BX1718" t="s">
        <v>240</v>
      </c>
      <c r="BY1718">
        <v>0</v>
      </c>
      <c r="BZ1718">
        <v>6</v>
      </c>
      <c r="CA1718" t="s">
        <v>115</v>
      </c>
      <c r="CC1718" t="s">
        <v>2850</v>
      </c>
      <c r="CD1718" t="s">
        <v>1167</v>
      </c>
      <c r="CF1718" t="s">
        <v>128</v>
      </c>
      <c r="CG1718" t="s">
        <v>120</v>
      </c>
      <c r="CH1718" s="3">
        <v>96950</v>
      </c>
      <c r="CI1718" s="4">
        <v>8.2899999999999991</v>
      </c>
      <c r="CJ1718" s="4">
        <v>8.2899999999999991</v>
      </c>
      <c r="CK1718" s="4">
        <v>12.44</v>
      </c>
      <c r="CL1718" s="4">
        <v>12.44</v>
      </c>
      <c r="CM1718" t="s">
        <v>136</v>
      </c>
      <c r="CO1718" t="s">
        <v>137</v>
      </c>
      <c r="CQ1718" t="s">
        <v>115</v>
      </c>
      <c r="CR1718" t="s">
        <v>138</v>
      </c>
      <c r="CS1718" t="s">
        <v>139</v>
      </c>
      <c r="CT1718" t="s">
        <v>138</v>
      </c>
      <c r="CU1718" t="s">
        <v>139</v>
      </c>
      <c r="CV1718" t="s">
        <v>138</v>
      </c>
      <c r="CW1718" t="s">
        <v>139</v>
      </c>
      <c r="CX1718" t="s">
        <v>1079</v>
      </c>
      <c r="CY1718" s="10">
        <v>16702347873</v>
      </c>
      <c r="CZ1718" t="s">
        <v>1163</v>
      </c>
      <c r="DA1718" t="s">
        <v>417</v>
      </c>
      <c r="DB1718" t="s">
        <v>138</v>
      </c>
      <c r="DC1718" t="s">
        <v>115</v>
      </c>
    </row>
    <row r="1719" spans="1:112" ht="14.45" customHeight="1" x14ac:dyDescent="0.25">
      <c r="A1719" t="s">
        <v>9200</v>
      </c>
      <c r="B1719" t="s">
        <v>113</v>
      </c>
      <c r="C1719" s="1">
        <v>45763</v>
      </c>
      <c r="D1719" s="1">
        <v>45768</v>
      </c>
      <c r="E1719" t="s">
        <v>210</v>
      </c>
      <c r="F1719" s="1">
        <v>45929</v>
      </c>
      <c r="G1719" t="s">
        <v>115</v>
      </c>
      <c r="H1719" t="s">
        <v>115</v>
      </c>
      <c r="I1719" t="s">
        <v>115</v>
      </c>
      <c r="J1719" t="s">
        <v>867</v>
      </c>
      <c r="K1719" t="s">
        <v>868</v>
      </c>
      <c r="L1719" t="s">
        <v>869</v>
      </c>
      <c r="M1719" t="s">
        <v>870</v>
      </c>
      <c r="N1719" t="s">
        <v>128</v>
      </c>
      <c r="O1719" t="s">
        <v>120</v>
      </c>
      <c r="P1719" s="3">
        <v>96950</v>
      </c>
      <c r="Q1719" t="s">
        <v>121</v>
      </c>
      <c r="S1719" s="10">
        <v>16702858958</v>
      </c>
      <c r="U1719" t="s">
        <v>871</v>
      </c>
      <c r="V1719">
        <v>722513</v>
      </c>
      <c r="W1719" t="s">
        <v>123</v>
      </c>
      <c r="Y1719" t="s">
        <v>872</v>
      </c>
      <c r="Z1719" t="s">
        <v>873</v>
      </c>
      <c r="AA1719" t="s">
        <v>874</v>
      </c>
      <c r="AB1719" t="s">
        <v>875</v>
      </c>
      <c r="AC1719" t="s">
        <v>869</v>
      </c>
      <c r="AD1719" t="s">
        <v>870</v>
      </c>
      <c r="AE1719" t="s">
        <v>128</v>
      </c>
      <c r="AF1719" t="s">
        <v>120</v>
      </c>
      <c r="AG1719" s="3">
        <v>96950</v>
      </c>
      <c r="AH1719" t="s">
        <v>121</v>
      </c>
      <c r="AJ1719" s="10">
        <v>16702858958</v>
      </c>
      <c r="AL1719" t="s">
        <v>876</v>
      </c>
      <c r="BD1719" t="str">
        <f>"35-2021.00"</f>
        <v>35-2021.00</v>
      </c>
      <c r="BE1719" t="s">
        <v>282</v>
      </c>
      <c r="BF1719" t="s">
        <v>877</v>
      </c>
      <c r="BG1719" t="s">
        <v>878</v>
      </c>
      <c r="BH1719">
        <v>10</v>
      </c>
      <c r="BJ1719" s="1">
        <v>45931</v>
      </c>
      <c r="BK1719" s="1">
        <v>46295</v>
      </c>
      <c r="BN1719">
        <v>35</v>
      </c>
      <c r="BO1719">
        <v>0</v>
      </c>
      <c r="BP1719">
        <v>7</v>
      </c>
      <c r="BQ1719">
        <v>7</v>
      </c>
      <c r="BR1719">
        <v>7</v>
      </c>
      <c r="BS1719">
        <v>7</v>
      </c>
      <c r="BT1719">
        <v>7</v>
      </c>
      <c r="BU1719">
        <v>0</v>
      </c>
      <c r="BV1719" t="str">
        <f>"9:00 AM"</f>
        <v>9:00 AM</v>
      </c>
      <c r="BW1719" t="str">
        <f>"5:00 PM"</f>
        <v>5:00 PM</v>
      </c>
      <c r="BX1719" t="s">
        <v>240</v>
      </c>
      <c r="BY1719">
        <v>0</v>
      </c>
      <c r="BZ1719">
        <v>3</v>
      </c>
      <c r="CA1719" t="s">
        <v>115</v>
      </c>
      <c r="CC1719" s="2" t="s">
        <v>879</v>
      </c>
      <c r="CD1719" t="s">
        <v>869</v>
      </c>
      <c r="CE1719" t="s">
        <v>870</v>
      </c>
      <c r="CF1719" t="s">
        <v>128</v>
      </c>
      <c r="CG1719" t="s">
        <v>120</v>
      </c>
      <c r="CH1719" s="3">
        <v>96950</v>
      </c>
      <c r="CI1719" s="4">
        <v>7.95</v>
      </c>
      <c r="CJ1719" s="4">
        <v>7.95</v>
      </c>
      <c r="CK1719" s="4">
        <v>11.93</v>
      </c>
      <c r="CL1719" s="4">
        <v>11.93</v>
      </c>
      <c r="CM1719" t="s">
        <v>136</v>
      </c>
      <c r="CN1719" t="s">
        <v>331</v>
      </c>
      <c r="CO1719" t="s">
        <v>137</v>
      </c>
      <c r="CQ1719" t="s">
        <v>115</v>
      </c>
      <c r="CR1719" t="s">
        <v>138</v>
      </c>
      <c r="CS1719" t="s">
        <v>138</v>
      </c>
      <c r="CT1719" t="s">
        <v>138</v>
      </c>
      <c r="CU1719" t="s">
        <v>139</v>
      </c>
      <c r="CV1719" t="s">
        <v>138</v>
      </c>
      <c r="CW1719" t="s">
        <v>138</v>
      </c>
      <c r="CX1719" t="s">
        <v>4562</v>
      </c>
      <c r="CY1719" s="10">
        <v>16702858958</v>
      </c>
      <c r="CZ1719" t="s">
        <v>876</v>
      </c>
      <c r="DA1719" t="s">
        <v>331</v>
      </c>
      <c r="DB1719" t="s">
        <v>138</v>
      </c>
      <c r="DC1719" t="s">
        <v>115</v>
      </c>
      <c r="DD1719" t="s">
        <v>872</v>
      </c>
      <c r="DE1719" t="s">
        <v>873</v>
      </c>
      <c r="DF1719" t="s">
        <v>881</v>
      </c>
      <c r="DG1719" t="s">
        <v>882</v>
      </c>
      <c r="DH1719" t="s">
        <v>876</v>
      </c>
    </row>
    <row r="1720" spans="1:112" ht="14.45" customHeight="1" x14ac:dyDescent="0.25">
      <c r="A1720" t="s">
        <v>9201</v>
      </c>
      <c r="B1720" t="s">
        <v>1155</v>
      </c>
      <c r="C1720" s="1">
        <v>45694</v>
      </c>
      <c r="D1720" s="1">
        <v>45768</v>
      </c>
      <c r="E1720" t="s">
        <v>114</v>
      </c>
      <c r="G1720" t="s">
        <v>115</v>
      </c>
      <c r="H1720" t="s">
        <v>115</v>
      </c>
      <c r="I1720" t="s">
        <v>115</v>
      </c>
      <c r="J1720" t="s">
        <v>249</v>
      </c>
      <c r="L1720" t="s">
        <v>250</v>
      </c>
      <c r="M1720" t="s">
        <v>251</v>
      </c>
      <c r="N1720" t="s">
        <v>119</v>
      </c>
      <c r="O1720" t="s">
        <v>120</v>
      </c>
      <c r="P1720" s="3">
        <v>96950</v>
      </c>
      <c r="Q1720" t="s">
        <v>121</v>
      </c>
      <c r="S1720" s="10">
        <v>16702368202</v>
      </c>
      <c r="T1720">
        <v>3554</v>
      </c>
      <c r="U1720" t="s">
        <v>252</v>
      </c>
      <c r="V1720">
        <v>62211</v>
      </c>
      <c r="W1720" t="s">
        <v>123</v>
      </c>
      <c r="Y1720" t="s">
        <v>253</v>
      </c>
      <c r="Z1720" t="s">
        <v>254</v>
      </c>
      <c r="AA1720" t="s">
        <v>255</v>
      </c>
      <c r="AB1720" t="s">
        <v>256</v>
      </c>
      <c r="AC1720" t="s">
        <v>250</v>
      </c>
      <c r="AD1720" t="s">
        <v>251</v>
      </c>
      <c r="AE1720" t="s">
        <v>119</v>
      </c>
      <c r="AF1720" t="s">
        <v>120</v>
      </c>
      <c r="AG1720" s="3">
        <v>96950</v>
      </c>
      <c r="AH1720" t="s">
        <v>121</v>
      </c>
      <c r="AJ1720" s="10">
        <v>16702368202</v>
      </c>
      <c r="AK1720">
        <v>3554</v>
      </c>
      <c r="AL1720" t="s">
        <v>257</v>
      </c>
      <c r="BD1720" t="str">
        <f>"29-1141.00"</f>
        <v>29-1141.00</v>
      </c>
      <c r="BE1720" t="s">
        <v>258</v>
      </c>
      <c r="BF1720" t="s">
        <v>259</v>
      </c>
      <c r="BG1720" t="s">
        <v>258</v>
      </c>
      <c r="BH1720">
        <v>20</v>
      </c>
      <c r="BI1720">
        <v>18</v>
      </c>
      <c r="BJ1720" s="1">
        <v>45809</v>
      </c>
      <c r="BK1720" s="1">
        <v>46173</v>
      </c>
      <c r="BL1720" s="1">
        <v>45809</v>
      </c>
      <c r="BM1720" s="1">
        <v>46173</v>
      </c>
      <c r="BN1720">
        <v>40</v>
      </c>
      <c r="BO1720">
        <v>12</v>
      </c>
      <c r="BP1720">
        <v>12</v>
      </c>
      <c r="BQ1720">
        <v>12</v>
      </c>
      <c r="BR1720">
        <v>4</v>
      </c>
      <c r="BS1720">
        <v>0</v>
      </c>
      <c r="BT1720">
        <v>0</v>
      </c>
      <c r="BU1720">
        <v>0</v>
      </c>
      <c r="BV1720" t="str">
        <f>"7:30 AM"</f>
        <v>7:30 AM</v>
      </c>
      <c r="BW1720" t="str">
        <f>"7:30 PM"</f>
        <v>7:30 PM</v>
      </c>
      <c r="BX1720" t="s">
        <v>189</v>
      </c>
      <c r="BY1720">
        <v>0</v>
      </c>
      <c r="BZ1720">
        <v>0</v>
      </c>
      <c r="CA1720" t="s">
        <v>115</v>
      </c>
      <c r="CC1720" s="2" t="s">
        <v>9202</v>
      </c>
      <c r="CD1720" t="s">
        <v>250</v>
      </c>
      <c r="CE1720" t="s">
        <v>251</v>
      </c>
      <c r="CF1720" t="s">
        <v>119</v>
      </c>
      <c r="CG1720" t="s">
        <v>120</v>
      </c>
      <c r="CH1720" s="3">
        <v>96950</v>
      </c>
      <c r="CI1720" s="4">
        <v>22.22</v>
      </c>
      <c r="CJ1720" s="4">
        <v>32.9</v>
      </c>
      <c r="CM1720" t="s">
        <v>136</v>
      </c>
      <c r="CN1720" t="s">
        <v>261</v>
      </c>
      <c r="CO1720" t="s">
        <v>137</v>
      </c>
      <c r="CQ1720" t="s">
        <v>138</v>
      </c>
      <c r="CR1720" t="s">
        <v>138</v>
      </c>
      <c r="CS1720" t="s">
        <v>139</v>
      </c>
      <c r="CT1720" t="s">
        <v>139</v>
      </c>
      <c r="CU1720" t="s">
        <v>139</v>
      </c>
      <c r="CV1720" t="s">
        <v>138</v>
      </c>
      <c r="CW1720" t="s">
        <v>139</v>
      </c>
      <c r="CX1720" t="s">
        <v>262</v>
      </c>
      <c r="CY1720" s="10" t="s">
        <v>9203</v>
      </c>
      <c r="CZ1720" t="s">
        <v>263</v>
      </c>
      <c r="DA1720" t="s">
        <v>139</v>
      </c>
      <c r="DB1720" t="s">
        <v>138</v>
      </c>
      <c r="DC1720" t="s">
        <v>115</v>
      </c>
      <c r="DD1720" t="s">
        <v>264</v>
      </c>
      <c r="DE1720" t="s">
        <v>265</v>
      </c>
      <c r="DF1720" t="s">
        <v>266</v>
      </c>
      <c r="DG1720" t="s">
        <v>249</v>
      </c>
      <c r="DH1720" t="s">
        <v>267</v>
      </c>
    </row>
    <row r="1721" spans="1:112" ht="14.45" customHeight="1" x14ac:dyDescent="0.25">
      <c r="A1721" t="s">
        <v>9204</v>
      </c>
      <c r="B1721" t="s">
        <v>1155</v>
      </c>
      <c r="C1721" s="1">
        <v>45718</v>
      </c>
      <c r="D1721" s="1">
        <v>45768</v>
      </c>
      <c r="E1721" t="s">
        <v>210</v>
      </c>
      <c r="F1721" s="1">
        <v>45837</v>
      </c>
      <c r="G1721" t="s">
        <v>115</v>
      </c>
      <c r="H1721" t="s">
        <v>115</v>
      </c>
      <c r="I1721" t="s">
        <v>115</v>
      </c>
      <c r="J1721" t="s">
        <v>5359</v>
      </c>
      <c r="L1721" t="s">
        <v>639</v>
      </c>
      <c r="M1721" t="s">
        <v>5360</v>
      </c>
      <c r="N1721" t="s">
        <v>128</v>
      </c>
      <c r="O1721" t="s">
        <v>120</v>
      </c>
      <c r="P1721" s="3">
        <v>96950</v>
      </c>
      <c r="Q1721" t="s">
        <v>121</v>
      </c>
      <c r="S1721" s="10">
        <v>16702881463</v>
      </c>
      <c r="U1721" t="s">
        <v>2015</v>
      </c>
      <c r="V1721">
        <v>561320</v>
      </c>
      <c r="W1721" t="s">
        <v>123</v>
      </c>
      <c r="Y1721" t="s">
        <v>643</v>
      </c>
      <c r="Z1721" t="s">
        <v>644</v>
      </c>
      <c r="AA1721" t="s">
        <v>645</v>
      </c>
      <c r="AB1721" t="s">
        <v>516</v>
      </c>
      <c r="AC1721" t="s">
        <v>9205</v>
      </c>
      <c r="AD1721" t="s">
        <v>5360</v>
      </c>
      <c r="AE1721" t="s">
        <v>128</v>
      </c>
      <c r="AF1721" t="s">
        <v>120</v>
      </c>
      <c r="AG1721" s="3">
        <v>96950</v>
      </c>
      <c r="AH1721" t="s">
        <v>121</v>
      </c>
      <c r="AJ1721" s="10">
        <v>16702881463</v>
      </c>
      <c r="AL1721" t="s">
        <v>2018</v>
      </c>
      <c r="BD1721" t="str">
        <f>"43-3031.00"</f>
        <v>43-3031.00</v>
      </c>
      <c r="BE1721" t="s">
        <v>387</v>
      </c>
      <c r="BF1721" t="s">
        <v>9206</v>
      </c>
      <c r="BG1721" t="s">
        <v>9207</v>
      </c>
      <c r="BH1721">
        <v>6</v>
      </c>
      <c r="BI1721">
        <v>4</v>
      </c>
      <c r="BJ1721" s="1">
        <v>45839</v>
      </c>
      <c r="BK1721" s="1">
        <v>46203</v>
      </c>
      <c r="BL1721" s="1">
        <v>45839</v>
      </c>
      <c r="BM1721" s="1">
        <v>46203</v>
      </c>
      <c r="BN1721">
        <v>35</v>
      </c>
      <c r="BO1721">
        <v>0</v>
      </c>
      <c r="BP1721">
        <v>7</v>
      </c>
      <c r="BQ1721">
        <v>7</v>
      </c>
      <c r="BR1721">
        <v>7</v>
      </c>
      <c r="BS1721">
        <v>7</v>
      </c>
      <c r="BT1721">
        <v>7</v>
      </c>
      <c r="BU1721">
        <v>0</v>
      </c>
      <c r="BV1721" t="str">
        <f>"8:30 AM"</f>
        <v>8:30 AM</v>
      </c>
      <c r="BW1721" t="str">
        <f>"4:30 PM"</f>
        <v>4:30 PM</v>
      </c>
      <c r="BX1721" t="s">
        <v>133</v>
      </c>
      <c r="BY1721">
        <v>0</v>
      </c>
      <c r="BZ1721">
        <v>6</v>
      </c>
      <c r="CA1721" t="s">
        <v>115</v>
      </c>
      <c r="CC1721" t="s">
        <v>9208</v>
      </c>
      <c r="CD1721" t="s">
        <v>9209</v>
      </c>
      <c r="CF1721" t="s">
        <v>128</v>
      </c>
      <c r="CG1721" t="s">
        <v>120</v>
      </c>
      <c r="CH1721" s="3">
        <v>96950</v>
      </c>
      <c r="CI1721" s="4">
        <v>12.28</v>
      </c>
      <c r="CJ1721" s="4">
        <v>12.28</v>
      </c>
      <c r="CK1721" s="4">
        <v>18.420000000000002</v>
      </c>
      <c r="CL1721" s="4">
        <v>18.420000000000002</v>
      </c>
      <c r="CM1721" t="s">
        <v>136</v>
      </c>
      <c r="CN1721" t="s">
        <v>224</v>
      </c>
      <c r="CO1721" t="s">
        <v>137</v>
      </c>
      <c r="CQ1721" t="s">
        <v>115</v>
      </c>
      <c r="CR1721" t="s">
        <v>138</v>
      </c>
      <c r="CS1721" t="s">
        <v>139</v>
      </c>
      <c r="CT1721" t="s">
        <v>138</v>
      </c>
      <c r="CU1721" t="s">
        <v>139</v>
      </c>
      <c r="CV1721" t="s">
        <v>138</v>
      </c>
      <c r="CW1721" t="s">
        <v>139</v>
      </c>
      <c r="CX1721" s="2" t="s">
        <v>5362</v>
      </c>
      <c r="CY1721" s="10">
        <v>16702881463</v>
      </c>
      <c r="CZ1721" t="s">
        <v>2022</v>
      </c>
      <c r="DA1721" t="s">
        <v>417</v>
      </c>
      <c r="DB1721" t="s">
        <v>138</v>
      </c>
      <c r="DC1721" t="s">
        <v>115</v>
      </c>
    </row>
    <row r="1722" spans="1:112" ht="14.45" customHeight="1" x14ac:dyDescent="0.25">
      <c r="A1722" t="s">
        <v>9210</v>
      </c>
      <c r="B1722" t="s">
        <v>248</v>
      </c>
      <c r="C1722" s="1">
        <v>45721</v>
      </c>
      <c r="D1722" s="1">
        <v>45768</v>
      </c>
      <c r="E1722" t="s">
        <v>210</v>
      </c>
      <c r="F1722" s="1">
        <v>45899</v>
      </c>
      <c r="G1722" t="s">
        <v>115</v>
      </c>
      <c r="H1722" t="s">
        <v>115</v>
      </c>
      <c r="I1722" t="s">
        <v>115</v>
      </c>
      <c r="J1722" t="s">
        <v>6155</v>
      </c>
      <c r="K1722" t="s">
        <v>6156</v>
      </c>
      <c r="L1722" t="s">
        <v>6157</v>
      </c>
      <c r="M1722" t="s">
        <v>1058</v>
      </c>
      <c r="N1722" t="s">
        <v>128</v>
      </c>
      <c r="O1722" t="s">
        <v>120</v>
      </c>
      <c r="P1722" s="3">
        <v>96950</v>
      </c>
      <c r="Q1722" t="s">
        <v>121</v>
      </c>
      <c r="R1722" t="s">
        <v>1287</v>
      </c>
      <c r="S1722" s="10">
        <v>16702351024</v>
      </c>
      <c r="U1722" t="s">
        <v>6158</v>
      </c>
      <c r="V1722">
        <v>236116</v>
      </c>
      <c r="W1722" t="s">
        <v>123</v>
      </c>
      <c r="Y1722" t="s">
        <v>6159</v>
      </c>
      <c r="Z1722" t="s">
        <v>6160</v>
      </c>
      <c r="AA1722" t="s">
        <v>6161</v>
      </c>
      <c r="AB1722" t="s">
        <v>997</v>
      </c>
      <c r="AC1722" t="s">
        <v>6157</v>
      </c>
      <c r="AD1722" t="s">
        <v>1058</v>
      </c>
      <c r="AE1722" t="s">
        <v>128</v>
      </c>
      <c r="AF1722" t="s">
        <v>120</v>
      </c>
      <c r="AG1722" s="3">
        <v>96950</v>
      </c>
      <c r="AH1722" t="s">
        <v>121</v>
      </c>
      <c r="AI1722" t="s">
        <v>1287</v>
      </c>
      <c r="AJ1722" s="10">
        <v>16702351024</v>
      </c>
      <c r="AL1722" t="s">
        <v>6162</v>
      </c>
      <c r="BD1722" t="str">
        <f>"49-9071.00"</f>
        <v>49-9071.00</v>
      </c>
      <c r="BE1722" t="s">
        <v>169</v>
      </c>
      <c r="BF1722" t="s">
        <v>6163</v>
      </c>
      <c r="BG1722" t="s">
        <v>2872</v>
      </c>
      <c r="BH1722">
        <v>2</v>
      </c>
      <c r="BI1722">
        <v>2</v>
      </c>
      <c r="BJ1722" s="1">
        <v>45901</v>
      </c>
      <c r="BK1722" s="1">
        <v>46265</v>
      </c>
      <c r="BL1722" s="1">
        <v>45901</v>
      </c>
      <c r="BM1722" s="1">
        <v>46265</v>
      </c>
      <c r="BN1722">
        <v>35</v>
      </c>
      <c r="BO1722">
        <v>0</v>
      </c>
      <c r="BP1722">
        <v>7</v>
      </c>
      <c r="BQ1722">
        <v>7</v>
      </c>
      <c r="BR1722">
        <v>7</v>
      </c>
      <c r="BS1722">
        <v>7</v>
      </c>
      <c r="BT1722">
        <v>7</v>
      </c>
      <c r="BU1722">
        <v>0</v>
      </c>
      <c r="BV1722" t="str">
        <f>"8:00 AM"</f>
        <v>8:00 AM</v>
      </c>
      <c r="BW1722" t="str">
        <f>"4:00 PM"</f>
        <v>4:00 PM</v>
      </c>
      <c r="BX1722" t="s">
        <v>240</v>
      </c>
      <c r="BY1722">
        <v>0</v>
      </c>
      <c r="BZ1722">
        <v>12</v>
      </c>
      <c r="CA1722" t="s">
        <v>115</v>
      </c>
      <c r="CC1722" t="s">
        <v>9211</v>
      </c>
      <c r="CD1722" t="s">
        <v>6165</v>
      </c>
      <c r="CE1722" t="s">
        <v>6166</v>
      </c>
      <c r="CF1722" t="s">
        <v>128</v>
      </c>
      <c r="CG1722" t="s">
        <v>120</v>
      </c>
      <c r="CH1722" s="3">
        <v>96950</v>
      </c>
      <c r="CI1722" s="4">
        <v>9.75</v>
      </c>
      <c r="CJ1722" s="4">
        <v>10</v>
      </c>
      <c r="CK1722" s="4">
        <v>14.62</v>
      </c>
      <c r="CL1722" s="4">
        <v>15</v>
      </c>
      <c r="CM1722" t="s">
        <v>136</v>
      </c>
      <c r="CN1722" t="s">
        <v>139</v>
      </c>
      <c r="CO1722" t="s">
        <v>137</v>
      </c>
      <c r="CQ1722" t="s">
        <v>115</v>
      </c>
      <c r="CR1722" t="s">
        <v>138</v>
      </c>
      <c r="CS1722" t="s">
        <v>138</v>
      </c>
      <c r="CT1722" t="s">
        <v>138</v>
      </c>
      <c r="CU1722" t="s">
        <v>139</v>
      </c>
      <c r="CV1722" t="s">
        <v>138</v>
      </c>
      <c r="CW1722" t="s">
        <v>139</v>
      </c>
      <c r="CX1722" t="s">
        <v>9212</v>
      </c>
      <c r="CY1722" s="10">
        <v>16702351024</v>
      </c>
      <c r="CZ1722" t="s">
        <v>6162</v>
      </c>
      <c r="DA1722" t="s">
        <v>139</v>
      </c>
      <c r="DB1722" t="s">
        <v>138</v>
      </c>
      <c r="DC1722" t="s">
        <v>115</v>
      </c>
    </row>
    <row r="1723" spans="1:112" ht="14.45" customHeight="1" x14ac:dyDescent="0.25">
      <c r="A1723" t="s">
        <v>9590</v>
      </c>
      <c r="B1723" t="s">
        <v>248</v>
      </c>
      <c r="C1723" s="1">
        <v>45722</v>
      </c>
      <c r="D1723" s="1">
        <v>45768</v>
      </c>
      <c r="E1723" t="s">
        <v>210</v>
      </c>
      <c r="F1723" s="1">
        <v>45760</v>
      </c>
      <c r="G1723" t="s">
        <v>115</v>
      </c>
      <c r="H1723" t="s">
        <v>115</v>
      </c>
      <c r="I1723" t="s">
        <v>115</v>
      </c>
      <c r="J1723" t="s">
        <v>2558</v>
      </c>
      <c r="L1723" t="s">
        <v>2559</v>
      </c>
      <c r="N1723" t="s">
        <v>128</v>
      </c>
      <c r="O1723" t="s">
        <v>120</v>
      </c>
      <c r="P1723" s="3">
        <v>96950</v>
      </c>
      <c r="Q1723" t="s">
        <v>121</v>
      </c>
      <c r="R1723" t="s">
        <v>139</v>
      </c>
      <c r="S1723" s="10">
        <v>16709898049</v>
      </c>
      <c r="U1723" t="s">
        <v>2560</v>
      </c>
      <c r="V1723">
        <v>713910</v>
      </c>
      <c r="W1723" t="s">
        <v>123</v>
      </c>
      <c r="Y1723" t="s">
        <v>2561</v>
      </c>
      <c r="Z1723" t="s">
        <v>2562</v>
      </c>
      <c r="AA1723" t="s">
        <v>2563</v>
      </c>
      <c r="AB1723" t="s">
        <v>895</v>
      </c>
      <c r="AC1723" t="s">
        <v>2559</v>
      </c>
      <c r="AE1723" t="s">
        <v>128</v>
      </c>
      <c r="AF1723" t="s">
        <v>120</v>
      </c>
      <c r="AG1723" s="3">
        <v>96950</v>
      </c>
      <c r="AH1723" t="s">
        <v>121</v>
      </c>
      <c r="AJ1723" s="10">
        <v>16709898049</v>
      </c>
      <c r="AL1723" t="s">
        <v>2564</v>
      </c>
      <c r="AM1723" t="s">
        <v>734</v>
      </c>
      <c r="AN1723" t="s">
        <v>1985</v>
      </c>
      <c r="AO1723" t="s">
        <v>2565</v>
      </c>
      <c r="AP1723" t="s">
        <v>2566</v>
      </c>
      <c r="AQ1723" t="s">
        <v>2567</v>
      </c>
      <c r="AS1723" t="s">
        <v>128</v>
      </c>
      <c r="AT1723" t="s">
        <v>120</v>
      </c>
      <c r="AU1723" s="3">
        <v>96950</v>
      </c>
      <c r="AV1723" t="s">
        <v>121</v>
      </c>
      <c r="AX1723">
        <v>16702331209</v>
      </c>
      <c r="AZ1723" t="s">
        <v>2568</v>
      </c>
      <c r="BA1723" t="s">
        <v>2569</v>
      </c>
      <c r="BB1723" t="s">
        <v>120</v>
      </c>
      <c r="BC1723" t="s">
        <v>2250</v>
      </c>
      <c r="BD1723" t="str">
        <f>"49-9071.00"</f>
        <v>49-9071.00</v>
      </c>
      <c r="BE1723" t="s">
        <v>169</v>
      </c>
      <c r="BF1723" t="s">
        <v>2570</v>
      </c>
      <c r="BG1723" t="s">
        <v>1681</v>
      </c>
      <c r="BH1723">
        <v>1</v>
      </c>
      <c r="BI1723">
        <v>1</v>
      </c>
      <c r="BJ1723" s="1">
        <v>45762</v>
      </c>
      <c r="BK1723" s="1">
        <v>46126</v>
      </c>
      <c r="BL1723" s="1">
        <v>45768</v>
      </c>
      <c r="BM1723" s="1">
        <v>46126</v>
      </c>
      <c r="BN1723">
        <v>40</v>
      </c>
      <c r="BO1723">
        <v>0</v>
      </c>
      <c r="BP1723">
        <v>8</v>
      </c>
      <c r="BQ1723">
        <v>8</v>
      </c>
      <c r="BR1723">
        <v>8</v>
      </c>
      <c r="BS1723">
        <v>8</v>
      </c>
      <c r="BT1723">
        <v>8</v>
      </c>
      <c r="BU1723">
        <v>0</v>
      </c>
      <c r="BV1723" t="str">
        <f>"8:00 AM"</f>
        <v>8:00 AM</v>
      </c>
      <c r="BW1723" t="str">
        <f>"5:00 PM"</f>
        <v>5:00 PM</v>
      </c>
      <c r="BX1723" t="s">
        <v>240</v>
      </c>
      <c r="BY1723">
        <v>0</v>
      </c>
      <c r="BZ1723">
        <v>12</v>
      </c>
      <c r="CA1723" t="s">
        <v>115</v>
      </c>
      <c r="CC1723" t="s">
        <v>224</v>
      </c>
      <c r="CD1723" t="s">
        <v>2571</v>
      </c>
      <c r="CF1723" t="s">
        <v>128</v>
      </c>
      <c r="CG1723" t="s">
        <v>120</v>
      </c>
      <c r="CH1723" s="3">
        <v>96950</v>
      </c>
      <c r="CI1723" s="4">
        <v>9.75</v>
      </c>
      <c r="CJ1723" s="4">
        <v>9.75</v>
      </c>
      <c r="CK1723" s="4">
        <v>14.63</v>
      </c>
      <c r="CL1723" s="4">
        <v>14.63</v>
      </c>
      <c r="CM1723" t="s">
        <v>136</v>
      </c>
      <c r="CN1723" t="s">
        <v>139</v>
      </c>
      <c r="CO1723" t="s">
        <v>137</v>
      </c>
      <c r="CQ1723" t="s">
        <v>115</v>
      </c>
      <c r="CR1723" t="s">
        <v>138</v>
      </c>
      <c r="CS1723" t="s">
        <v>139</v>
      </c>
      <c r="CT1723" t="s">
        <v>138</v>
      </c>
      <c r="CU1723" t="s">
        <v>139</v>
      </c>
      <c r="CV1723" t="s">
        <v>138</v>
      </c>
      <c r="CW1723" t="s">
        <v>139</v>
      </c>
      <c r="CX1723" t="s">
        <v>139</v>
      </c>
      <c r="CY1723" s="10">
        <v>16709898049</v>
      </c>
      <c r="CZ1723" t="s">
        <v>2572</v>
      </c>
      <c r="DA1723" t="s">
        <v>139</v>
      </c>
      <c r="DB1723" t="s">
        <v>138</v>
      </c>
      <c r="DC1723" t="s">
        <v>115</v>
      </c>
    </row>
    <row r="1724" spans="1:112" ht="14.45" customHeight="1" x14ac:dyDescent="0.25">
      <c r="A1724" t="s">
        <v>9645</v>
      </c>
      <c r="B1724" t="s">
        <v>1155</v>
      </c>
      <c r="C1724" s="1">
        <v>45718</v>
      </c>
      <c r="D1724" s="1">
        <v>45768</v>
      </c>
      <c r="E1724" t="s">
        <v>210</v>
      </c>
      <c r="F1724" s="1">
        <v>45837</v>
      </c>
      <c r="G1724" t="s">
        <v>115</v>
      </c>
      <c r="H1724" t="s">
        <v>115</v>
      </c>
      <c r="I1724" t="s">
        <v>115</v>
      </c>
      <c r="J1724" t="s">
        <v>2012</v>
      </c>
      <c r="K1724" t="s">
        <v>2013</v>
      </c>
      <c r="L1724" t="s">
        <v>2014</v>
      </c>
      <c r="N1724" t="s">
        <v>119</v>
      </c>
      <c r="O1724" t="s">
        <v>120</v>
      </c>
      <c r="P1724" s="3">
        <v>96950</v>
      </c>
      <c r="Q1724" t="s">
        <v>121</v>
      </c>
      <c r="S1724" s="10">
        <v>16702881463</v>
      </c>
      <c r="U1724" t="s">
        <v>2015</v>
      </c>
      <c r="V1724">
        <v>236116</v>
      </c>
      <c r="W1724" t="s">
        <v>123</v>
      </c>
      <c r="Y1724" t="s">
        <v>383</v>
      </c>
      <c r="Z1724" t="s">
        <v>2016</v>
      </c>
      <c r="AA1724" t="s">
        <v>2017</v>
      </c>
      <c r="AB1724" t="s">
        <v>235</v>
      </c>
      <c r="AC1724" t="s">
        <v>2014</v>
      </c>
      <c r="AE1724" t="s">
        <v>119</v>
      </c>
      <c r="AF1724" t="s">
        <v>120</v>
      </c>
      <c r="AG1724" s="3">
        <v>96950</v>
      </c>
      <c r="AH1724" t="s">
        <v>121</v>
      </c>
      <c r="AJ1724" s="10">
        <v>16702881463</v>
      </c>
      <c r="AL1724" t="s">
        <v>2018</v>
      </c>
      <c r="BD1724" t="str">
        <f>"49-9071.00"</f>
        <v>49-9071.00</v>
      </c>
      <c r="BE1724" t="s">
        <v>169</v>
      </c>
      <c r="BF1724" t="s">
        <v>2019</v>
      </c>
      <c r="BG1724" t="s">
        <v>169</v>
      </c>
      <c r="BH1724">
        <v>15</v>
      </c>
      <c r="BI1724">
        <v>13</v>
      </c>
      <c r="BJ1724" s="1">
        <v>45839</v>
      </c>
      <c r="BK1724" s="1">
        <v>46203</v>
      </c>
      <c r="BL1724" s="1">
        <v>45839</v>
      </c>
      <c r="BM1724" s="1">
        <v>46203</v>
      </c>
      <c r="BN1724">
        <v>35</v>
      </c>
      <c r="BO1724">
        <v>0</v>
      </c>
      <c r="BP1724">
        <v>7</v>
      </c>
      <c r="BQ1724">
        <v>7</v>
      </c>
      <c r="BR1724">
        <v>7</v>
      </c>
      <c r="BS1724">
        <v>7</v>
      </c>
      <c r="BT1724">
        <v>7</v>
      </c>
      <c r="BU1724">
        <v>0</v>
      </c>
      <c r="BV1724" t="str">
        <f>"8:30 AM"</f>
        <v>8:30 AM</v>
      </c>
      <c r="BW1724" t="str">
        <f>"4:30 PM"</f>
        <v>4:30 PM</v>
      </c>
      <c r="BX1724" t="s">
        <v>133</v>
      </c>
      <c r="BY1724">
        <v>1</v>
      </c>
      <c r="BZ1724">
        <v>6</v>
      </c>
      <c r="CA1724" t="s">
        <v>115</v>
      </c>
      <c r="CC1724" s="2" t="s">
        <v>9646</v>
      </c>
      <c r="CD1724" t="s">
        <v>2014</v>
      </c>
      <c r="CF1724" t="s">
        <v>119</v>
      </c>
      <c r="CG1724" t="s">
        <v>120</v>
      </c>
      <c r="CH1724" s="3">
        <v>96950</v>
      </c>
      <c r="CI1724" s="4">
        <v>9.75</v>
      </c>
      <c r="CJ1724" s="4">
        <v>9.75</v>
      </c>
      <c r="CK1724" s="4">
        <v>14.63</v>
      </c>
      <c r="CL1724" s="4">
        <v>14.63</v>
      </c>
      <c r="CM1724" t="s">
        <v>136</v>
      </c>
      <c r="CN1724" t="s">
        <v>224</v>
      </c>
      <c r="CO1724" t="s">
        <v>137</v>
      </c>
      <c r="CQ1724" t="s">
        <v>115</v>
      </c>
      <c r="CR1724" t="s">
        <v>138</v>
      </c>
      <c r="CS1724" t="s">
        <v>138</v>
      </c>
      <c r="CT1724" t="s">
        <v>138</v>
      </c>
      <c r="CU1724" t="s">
        <v>139</v>
      </c>
      <c r="CV1724" t="s">
        <v>138</v>
      </c>
      <c r="CW1724" t="s">
        <v>139</v>
      </c>
      <c r="CX1724" s="2" t="s">
        <v>2021</v>
      </c>
      <c r="CY1724" s="10">
        <v>16702881463</v>
      </c>
      <c r="CZ1724" t="s">
        <v>2022</v>
      </c>
      <c r="DA1724" t="s">
        <v>417</v>
      </c>
      <c r="DB1724" t="s">
        <v>138</v>
      </c>
      <c r="DC1724" t="s">
        <v>115</v>
      </c>
    </row>
    <row r="1725" spans="1:112" ht="14.45" customHeight="1" x14ac:dyDescent="0.25">
      <c r="A1725" t="s">
        <v>11103</v>
      </c>
      <c r="B1725" t="s">
        <v>113</v>
      </c>
      <c r="C1725" s="1">
        <v>45749</v>
      </c>
      <c r="D1725" s="1">
        <v>45768</v>
      </c>
      <c r="E1725" t="s">
        <v>210</v>
      </c>
      <c r="F1725" s="1">
        <v>45882</v>
      </c>
      <c r="G1725" t="s">
        <v>115</v>
      </c>
      <c r="H1725" t="s">
        <v>115</v>
      </c>
      <c r="I1725" t="s">
        <v>115</v>
      </c>
      <c r="J1725" t="s">
        <v>363</v>
      </c>
      <c r="L1725" t="s">
        <v>365</v>
      </c>
      <c r="M1725" t="s">
        <v>1211</v>
      </c>
      <c r="N1725" t="s">
        <v>119</v>
      </c>
      <c r="O1725" t="s">
        <v>120</v>
      </c>
      <c r="P1725" s="3">
        <v>96950</v>
      </c>
      <c r="Q1725" t="s">
        <v>121</v>
      </c>
      <c r="S1725" s="10">
        <v>16702350561</v>
      </c>
      <c r="T1725">
        <v>131</v>
      </c>
      <c r="U1725" t="s">
        <v>367</v>
      </c>
      <c r="V1725">
        <v>531110</v>
      </c>
      <c r="W1725" t="s">
        <v>123</v>
      </c>
      <c r="Y1725" t="s">
        <v>1204</v>
      </c>
      <c r="Z1725" t="s">
        <v>1205</v>
      </c>
      <c r="AA1725" t="s">
        <v>383</v>
      </c>
      <c r="AB1725" t="s">
        <v>235</v>
      </c>
      <c r="AC1725" t="s">
        <v>365</v>
      </c>
      <c r="AD1725" t="s">
        <v>1211</v>
      </c>
      <c r="AE1725" t="s">
        <v>119</v>
      </c>
      <c r="AF1725" t="s">
        <v>120</v>
      </c>
      <c r="AG1725" s="3">
        <v>96950</v>
      </c>
      <c r="AH1725" t="s">
        <v>121</v>
      </c>
      <c r="AJ1725" s="10">
        <v>16702350561</v>
      </c>
      <c r="AK1725">
        <v>131</v>
      </c>
      <c r="AL1725" t="s">
        <v>371</v>
      </c>
      <c r="BD1725" t="str">
        <f>"49-9021.00"</f>
        <v>49-9021.00</v>
      </c>
      <c r="BE1725" t="s">
        <v>203</v>
      </c>
      <c r="BF1725" t="s">
        <v>10519</v>
      </c>
      <c r="BG1725" t="s">
        <v>10520</v>
      </c>
      <c r="BH1725">
        <v>1</v>
      </c>
      <c r="BJ1725" s="1">
        <v>45884</v>
      </c>
      <c r="BK1725" s="1">
        <v>46248</v>
      </c>
      <c r="BN1725">
        <v>35</v>
      </c>
      <c r="BO1725">
        <v>0</v>
      </c>
      <c r="BP1725">
        <v>7</v>
      </c>
      <c r="BQ1725">
        <v>7</v>
      </c>
      <c r="BR1725">
        <v>7</v>
      </c>
      <c r="BS1725">
        <v>7</v>
      </c>
      <c r="BT1725">
        <v>7</v>
      </c>
      <c r="BU1725">
        <v>0</v>
      </c>
      <c r="BV1725" t="str">
        <f>"8:00 AM"</f>
        <v>8:00 AM</v>
      </c>
      <c r="BW1725" t="str">
        <f>"5:00 PM"</f>
        <v>5:00 PM</v>
      </c>
      <c r="BX1725" t="s">
        <v>133</v>
      </c>
      <c r="BY1725">
        <v>0</v>
      </c>
      <c r="BZ1725">
        <v>24</v>
      </c>
      <c r="CA1725" t="s">
        <v>115</v>
      </c>
      <c r="CC1725" t="s">
        <v>10521</v>
      </c>
      <c r="CD1725" t="s">
        <v>5290</v>
      </c>
      <c r="CE1725" t="s">
        <v>1211</v>
      </c>
      <c r="CF1725" t="s">
        <v>119</v>
      </c>
      <c r="CG1725" t="s">
        <v>120</v>
      </c>
      <c r="CH1725" s="3">
        <v>96950</v>
      </c>
      <c r="CI1725" s="4">
        <v>10.74</v>
      </c>
      <c r="CJ1725" s="4">
        <v>10.74</v>
      </c>
      <c r="CK1725" s="4">
        <v>16.11</v>
      </c>
      <c r="CL1725" s="4">
        <v>16.11</v>
      </c>
      <c r="CM1725" t="s">
        <v>136</v>
      </c>
      <c r="CN1725" t="s">
        <v>378</v>
      </c>
      <c r="CO1725" t="s">
        <v>137</v>
      </c>
      <c r="CQ1725" t="s">
        <v>138</v>
      </c>
      <c r="CR1725" t="s">
        <v>138</v>
      </c>
      <c r="CS1725" t="s">
        <v>139</v>
      </c>
      <c r="CT1725" t="s">
        <v>138</v>
      </c>
      <c r="CU1725" t="s">
        <v>139</v>
      </c>
      <c r="CV1725" t="s">
        <v>138</v>
      </c>
      <c r="CW1725" t="s">
        <v>139</v>
      </c>
      <c r="CX1725" t="s">
        <v>379</v>
      </c>
      <c r="CY1725" s="10">
        <v>16702350561</v>
      </c>
      <c r="CZ1725" t="s">
        <v>371</v>
      </c>
      <c r="DA1725" t="s">
        <v>246</v>
      </c>
      <c r="DB1725" t="s">
        <v>138</v>
      </c>
      <c r="DC1725" t="s">
        <v>115</v>
      </c>
    </row>
    <row r="1726" spans="1:112" ht="14.45" customHeight="1" x14ac:dyDescent="0.25">
      <c r="A1726" t="s">
        <v>12066</v>
      </c>
      <c r="B1726" t="s">
        <v>248</v>
      </c>
      <c r="C1726" s="1">
        <v>45729</v>
      </c>
      <c r="D1726" s="1">
        <v>45768</v>
      </c>
      <c r="E1726" t="s">
        <v>210</v>
      </c>
      <c r="F1726" s="1">
        <v>45807</v>
      </c>
      <c r="G1726" t="s">
        <v>115</v>
      </c>
      <c r="H1726" t="s">
        <v>115</v>
      </c>
      <c r="I1726" t="s">
        <v>115</v>
      </c>
      <c r="J1726" t="s">
        <v>527</v>
      </c>
      <c r="K1726" t="s">
        <v>528</v>
      </c>
      <c r="L1726" t="s">
        <v>529</v>
      </c>
      <c r="M1726" t="s">
        <v>536</v>
      </c>
      <c r="N1726" t="s">
        <v>128</v>
      </c>
      <c r="O1726" t="s">
        <v>120</v>
      </c>
      <c r="P1726" s="3">
        <v>96950</v>
      </c>
      <c r="Q1726" t="s">
        <v>121</v>
      </c>
      <c r="S1726" s="10">
        <v>16702352883</v>
      </c>
      <c r="T1726">
        <v>0</v>
      </c>
      <c r="U1726" t="s">
        <v>531</v>
      </c>
      <c r="V1726">
        <v>56132</v>
      </c>
      <c r="W1726" t="s">
        <v>532</v>
      </c>
      <c r="X1726" t="s">
        <v>138</v>
      </c>
      <c r="Y1726" t="s">
        <v>533</v>
      </c>
      <c r="Z1726" t="s">
        <v>534</v>
      </c>
      <c r="AA1726" t="s">
        <v>535</v>
      </c>
      <c r="AB1726" t="s">
        <v>516</v>
      </c>
      <c r="AC1726" t="s">
        <v>529</v>
      </c>
      <c r="AD1726" t="s">
        <v>536</v>
      </c>
      <c r="AE1726" t="s">
        <v>128</v>
      </c>
      <c r="AF1726" t="s">
        <v>120</v>
      </c>
      <c r="AG1726" s="3">
        <v>96950</v>
      </c>
      <c r="AH1726" t="s">
        <v>121</v>
      </c>
      <c r="AJ1726" s="10">
        <v>16702352883</v>
      </c>
      <c r="AK1726">
        <v>0</v>
      </c>
      <c r="AL1726" t="s">
        <v>537</v>
      </c>
      <c r="BD1726" t="str">
        <f>"49-9071.00"</f>
        <v>49-9071.00</v>
      </c>
      <c r="BE1726" t="s">
        <v>169</v>
      </c>
      <c r="BF1726" t="s">
        <v>10610</v>
      </c>
      <c r="BG1726" t="s">
        <v>2133</v>
      </c>
      <c r="BH1726">
        <v>10</v>
      </c>
      <c r="BI1726">
        <v>10</v>
      </c>
      <c r="BJ1726" s="1">
        <v>45809</v>
      </c>
      <c r="BK1726" s="1">
        <v>46173</v>
      </c>
      <c r="BL1726" s="1">
        <v>45809</v>
      </c>
      <c r="BM1726" s="1">
        <v>46173</v>
      </c>
      <c r="BN1726">
        <v>35</v>
      </c>
      <c r="BO1726">
        <v>0</v>
      </c>
      <c r="BP1726">
        <v>7</v>
      </c>
      <c r="BQ1726">
        <v>7</v>
      </c>
      <c r="BR1726">
        <v>7</v>
      </c>
      <c r="BS1726">
        <v>7</v>
      </c>
      <c r="BT1726">
        <v>7</v>
      </c>
      <c r="BU1726">
        <v>0</v>
      </c>
      <c r="BV1726" t="str">
        <f>"8:00 AM"</f>
        <v>8:00 AM</v>
      </c>
      <c r="BW1726" t="str">
        <f>"4:00 PM"</f>
        <v>4:00 PM</v>
      </c>
      <c r="BX1726" t="s">
        <v>133</v>
      </c>
      <c r="BY1726">
        <v>0</v>
      </c>
      <c r="BZ1726">
        <v>12</v>
      </c>
      <c r="CA1726" t="s">
        <v>115</v>
      </c>
      <c r="CC1726" s="2" t="s">
        <v>2402</v>
      </c>
      <c r="CD1726" t="s">
        <v>529</v>
      </c>
      <c r="CE1726" t="s">
        <v>542</v>
      </c>
      <c r="CF1726" t="s">
        <v>128</v>
      </c>
      <c r="CG1726" t="s">
        <v>120</v>
      </c>
      <c r="CH1726" s="3">
        <v>96950</v>
      </c>
      <c r="CI1726" s="4">
        <v>9.75</v>
      </c>
      <c r="CJ1726" s="4">
        <v>9.75</v>
      </c>
      <c r="CK1726" s="4">
        <v>14.63</v>
      </c>
      <c r="CL1726" s="4">
        <v>14.63</v>
      </c>
      <c r="CM1726" t="s">
        <v>136</v>
      </c>
      <c r="CN1726" t="s">
        <v>191</v>
      </c>
      <c r="CO1726" t="s">
        <v>137</v>
      </c>
      <c r="CQ1726" t="s">
        <v>115</v>
      </c>
      <c r="CR1726" t="s">
        <v>138</v>
      </c>
      <c r="CS1726" t="s">
        <v>139</v>
      </c>
      <c r="CT1726" t="s">
        <v>138</v>
      </c>
      <c r="CU1726" t="s">
        <v>139</v>
      </c>
      <c r="CV1726" t="s">
        <v>138</v>
      </c>
      <c r="CW1726" t="s">
        <v>139</v>
      </c>
      <c r="CX1726" t="s">
        <v>543</v>
      </c>
      <c r="CY1726" s="10">
        <v>16702352883</v>
      </c>
      <c r="CZ1726" t="s">
        <v>537</v>
      </c>
      <c r="DA1726" t="s">
        <v>331</v>
      </c>
      <c r="DB1726" t="s">
        <v>138</v>
      </c>
      <c r="DC1726" t="s">
        <v>138</v>
      </c>
    </row>
    <row r="1727" spans="1:112" ht="14.45" customHeight="1" x14ac:dyDescent="0.25">
      <c r="A1727" t="s">
        <v>3879</v>
      </c>
      <c r="B1727" t="s">
        <v>113</v>
      </c>
      <c r="C1727" s="1">
        <v>45754</v>
      </c>
      <c r="D1727" s="1">
        <v>45769</v>
      </c>
      <c r="E1727" t="s">
        <v>210</v>
      </c>
      <c r="F1727" s="1">
        <v>45929</v>
      </c>
      <c r="G1727" t="s">
        <v>115</v>
      </c>
      <c r="H1727" t="s">
        <v>115</v>
      </c>
      <c r="I1727" t="s">
        <v>115</v>
      </c>
      <c r="J1727" t="s">
        <v>3880</v>
      </c>
      <c r="K1727" t="s">
        <v>3881</v>
      </c>
      <c r="L1727" t="s">
        <v>3882</v>
      </c>
      <c r="M1727" t="s">
        <v>1286</v>
      </c>
      <c r="N1727" t="s">
        <v>128</v>
      </c>
      <c r="O1727" t="s">
        <v>120</v>
      </c>
      <c r="P1727" s="3">
        <v>96950</v>
      </c>
      <c r="Q1727" t="s">
        <v>121</v>
      </c>
      <c r="R1727" t="s">
        <v>1287</v>
      </c>
      <c r="S1727" s="10">
        <v>16702877617</v>
      </c>
      <c r="U1727" t="s">
        <v>3883</v>
      </c>
      <c r="V1727">
        <v>561520</v>
      </c>
      <c r="W1727" t="s">
        <v>123</v>
      </c>
      <c r="Y1727" t="s">
        <v>1097</v>
      </c>
      <c r="Z1727" t="s">
        <v>3884</v>
      </c>
      <c r="AA1727" t="s">
        <v>139</v>
      </c>
      <c r="AB1727" t="s">
        <v>126</v>
      </c>
      <c r="AC1727" t="s">
        <v>3885</v>
      </c>
      <c r="AD1727" t="s">
        <v>1286</v>
      </c>
      <c r="AE1727" t="s">
        <v>128</v>
      </c>
      <c r="AF1727" t="s">
        <v>120</v>
      </c>
      <c r="AG1727" s="3">
        <v>96950</v>
      </c>
      <c r="AH1727" t="s">
        <v>121</v>
      </c>
      <c r="AI1727" t="s">
        <v>1287</v>
      </c>
      <c r="AJ1727" s="10">
        <v>16702877617</v>
      </c>
      <c r="AL1727" t="s">
        <v>3886</v>
      </c>
      <c r="BD1727" t="str">
        <f>"39-7011.00"</f>
        <v>39-7011.00</v>
      </c>
      <c r="BE1727" t="s">
        <v>719</v>
      </c>
      <c r="BF1727" t="s">
        <v>3887</v>
      </c>
      <c r="BG1727" t="s">
        <v>721</v>
      </c>
      <c r="BH1727">
        <v>3</v>
      </c>
      <c r="BJ1727" s="1">
        <v>45931</v>
      </c>
      <c r="BK1727" s="1">
        <v>46295</v>
      </c>
      <c r="BN1727">
        <v>35</v>
      </c>
      <c r="BO1727">
        <v>0</v>
      </c>
      <c r="BP1727">
        <v>7</v>
      </c>
      <c r="BQ1727">
        <v>7</v>
      </c>
      <c r="BR1727">
        <v>7</v>
      </c>
      <c r="BS1727">
        <v>7</v>
      </c>
      <c r="BT1727">
        <v>7</v>
      </c>
      <c r="BU1727">
        <v>0</v>
      </c>
      <c r="BV1727" t="str">
        <f>"8:00 AM"</f>
        <v>8:00 AM</v>
      </c>
      <c r="BW1727" t="str">
        <f>"4:00 PM"</f>
        <v>4:00 PM</v>
      </c>
      <c r="BX1727" t="s">
        <v>240</v>
      </c>
      <c r="BY1727">
        <v>0</v>
      </c>
      <c r="BZ1727">
        <v>24</v>
      </c>
      <c r="CA1727" t="s">
        <v>115</v>
      </c>
      <c r="CC1727" t="s">
        <v>3888</v>
      </c>
      <c r="CD1727" t="s">
        <v>3889</v>
      </c>
      <c r="CE1727" t="s">
        <v>1286</v>
      </c>
      <c r="CF1727" t="s">
        <v>128</v>
      </c>
      <c r="CG1727" t="s">
        <v>120</v>
      </c>
      <c r="CH1727" s="3">
        <v>96950</v>
      </c>
      <c r="CI1727" s="4">
        <v>10.43</v>
      </c>
      <c r="CJ1727" s="4">
        <v>10.5</v>
      </c>
      <c r="CK1727" s="4">
        <v>15.64</v>
      </c>
      <c r="CL1727" s="4">
        <v>15.75</v>
      </c>
      <c r="CM1727" t="s">
        <v>136</v>
      </c>
      <c r="CN1727" t="s">
        <v>139</v>
      </c>
      <c r="CO1727" t="s">
        <v>137</v>
      </c>
      <c r="CQ1727" t="s">
        <v>115</v>
      </c>
      <c r="CR1727" t="s">
        <v>138</v>
      </c>
      <c r="CS1727" t="s">
        <v>138</v>
      </c>
      <c r="CT1727" t="s">
        <v>138</v>
      </c>
      <c r="CU1727" t="s">
        <v>139</v>
      </c>
      <c r="CV1727" t="s">
        <v>138</v>
      </c>
      <c r="CW1727" t="s">
        <v>139</v>
      </c>
      <c r="CX1727" t="s">
        <v>1316</v>
      </c>
      <c r="CY1727" s="10">
        <v>16702877617</v>
      </c>
      <c r="CZ1727" t="s">
        <v>3886</v>
      </c>
      <c r="DA1727" t="s">
        <v>139</v>
      </c>
      <c r="DB1727" t="s">
        <v>138</v>
      </c>
      <c r="DC1727" t="s">
        <v>115</v>
      </c>
    </row>
    <row r="1728" spans="1:112" ht="14.45" customHeight="1" x14ac:dyDescent="0.25">
      <c r="A1728" t="s">
        <v>5718</v>
      </c>
      <c r="B1728" t="s">
        <v>248</v>
      </c>
      <c r="C1728" s="1">
        <v>45712</v>
      </c>
      <c r="D1728" s="1">
        <v>45769</v>
      </c>
      <c r="E1728" t="s">
        <v>210</v>
      </c>
      <c r="F1728" s="1">
        <v>45867</v>
      </c>
      <c r="G1728" t="s">
        <v>115</v>
      </c>
      <c r="H1728" t="s">
        <v>115</v>
      </c>
      <c r="I1728" t="s">
        <v>115</v>
      </c>
      <c r="J1728" t="s">
        <v>1156</v>
      </c>
      <c r="K1728" t="s">
        <v>4509</v>
      </c>
      <c r="L1728" t="s">
        <v>1158</v>
      </c>
      <c r="N1728" t="s">
        <v>128</v>
      </c>
      <c r="O1728" t="s">
        <v>120</v>
      </c>
      <c r="P1728" s="3">
        <v>96950</v>
      </c>
      <c r="Q1728" t="s">
        <v>121</v>
      </c>
      <c r="S1728" s="10">
        <v>16702347873</v>
      </c>
      <c r="U1728" t="s">
        <v>1159</v>
      </c>
      <c r="V1728">
        <v>56132</v>
      </c>
      <c r="W1728" t="s">
        <v>123</v>
      </c>
      <c r="Y1728" t="s">
        <v>1160</v>
      </c>
      <c r="Z1728" t="s">
        <v>1161</v>
      </c>
      <c r="AA1728" t="s">
        <v>1162</v>
      </c>
      <c r="AB1728" t="s">
        <v>126</v>
      </c>
      <c r="AC1728" t="s">
        <v>1158</v>
      </c>
      <c r="AE1728" t="s">
        <v>128</v>
      </c>
      <c r="AF1728" t="s">
        <v>120</v>
      </c>
      <c r="AG1728" s="3">
        <v>96950</v>
      </c>
      <c r="AH1728" t="s">
        <v>121</v>
      </c>
      <c r="AJ1728" s="10">
        <v>16702347873</v>
      </c>
      <c r="AL1728" t="s">
        <v>1163</v>
      </c>
      <c r="BD1728" t="str">
        <f>"49-9071.00"</f>
        <v>49-9071.00</v>
      </c>
      <c r="BE1728" t="s">
        <v>169</v>
      </c>
      <c r="BF1728" t="s">
        <v>4511</v>
      </c>
      <c r="BG1728" t="s">
        <v>4512</v>
      </c>
      <c r="BH1728">
        <v>10</v>
      </c>
      <c r="BI1728">
        <v>10</v>
      </c>
      <c r="BJ1728" s="1">
        <v>45869</v>
      </c>
      <c r="BK1728" s="1">
        <v>46233</v>
      </c>
      <c r="BL1728" s="1">
        <v>45869</v>
      </c>
      <c r="BM1728" s="1">
        <v>46233</v>
      </c>
      <c r="BN1728">
        <v>35</v>
      </c>
      <c r="BO1728">
        <v>0</v>
      </c>
      <c r="BP1728">
        <v>7</v>
      </c>
      <c r="BQ1728">
        <v>7</v>
      </c>
      <c r="BR1728">
        <v>7</v>
      </c>
      <c r="BS1728">
        <v>7</v>
      </c>
      <c r="BT1728">
        <v>7</v>
      </c>
      <c r="BU1728">
        <v>0</v>
      </c>
      <c r="BV1728" t="str">
        <f>"8:00 AM"</f>
        <v>8:00 AM</v>
      </c>
      <c r="BW1728" t="str">
        <f>"4:00 PM"</f>
        <v>4:00 PM</v>
      </c>
      <c r="BX1728" t="s">
        <v>133</v>
      </c>
      <c r="BY1728">
        <v>0</v>
      </c>
      <c r="BZ1728">
        <v>12</v>
      </c>
      <c r="CA1728" t="s">
        <v>115</v>
      </c>
      <c r="CC1728" t="s">
        <v>4513</v>
      </c>
      <c r="CD1728" t="s">
        <v>1167</v>
      </c>
      <c r="CF1728" t="s">
        <v>119</v>
      </c>
      <c r="CG1728" t="s">
        <v>120</v>
      </c>
      <c r="CH1728" s="3">
        <v>96950</v>
      </c>
      <c r="CI1728" s="4">
        <v>9.75</v>
      </c>
      <c r="CJ1728" s="4">
        <v>9.75</v>
      </c>
      <c r="CK1728" s="4">
        <v>14.63</v>
      </c>
      <c r="CL1728" s="4">
        <v>14.63</v>
      </c>
      <c r="CM1728" t="s">
        <v>136</v>
      </c>
      <c r="CO1728" t="s">
        <v>137</v>
      </c>
      <c r="CQ1728" t="s">
        <v>115</v>
      </c>
      <c r="CR1728" t="s">
        <v>138</v>
      </c>
      <c r="CS1728" t="s">
        <v>139</v>
      </c>
      <c r="CT1728" t="s">
        <v>138</v>
      </c>
      <c r="CU1728" t="s">
        <v>139</v>
      </c>
      <c r="CV1728" t="s">
        <v>138</v>
      </c>
      <c r="CW1728" t="s">
        <v>139</v>
      </c>
      <c r="CX1728" t="s">
        <v>1079</v>
      </c>
      <c r="CY1728" s="10">
        <v>16702347873</v>
      </c>
      <c r="CZ1728" t="s">
        <v>1163</v>
      </c>
      <c r="DA1728" t="s">
        <v>417</v>
      </c>
      <c r="DB1728" t="s">
        <v>138</v>
      </c>
      <c r="DC1728" t="s">
        <v>115</v>
      </c>
    </row>
    <row r="1729" spans="1:112" ht="14.45" customHeight="1" x14ac:dyDescent="0.25">
      <c r="A1729" t="s">
        <v>7238</v>
      </c>
      <c r="B1729" t="s">
        <v>248</v>
      </c>
      <c r="C1729" s="1">
        <v>45729</v>
      </c>
      <c r="D1729" s="1">
        <v>45769</v>
      </c>
      <c r="E1729" t="s">
        <v>114</v>
      </c>
      <c r="G1729" t="s">
        <v>115</v>
      </c>
      <c r="H1729" t="s">
        <v>115</v>
      </c>
      <c r="I1729" t="s">
        <v>115</v>
      </c>
      <c r="J1729" t="s">
        <v>7239</v>
      </c>
      <c r="K1729" t="s">
        <v>7240</v>
      </c>
      <c r="L1729" t="s">
        <v>7241</v>
      </c>
      <c r="M1729" t="s">
        <v>139</v>
      </c>
      <c r="N1729" t="s">
        <v>119</v>
      </c>
      <c r="O1729" t="s">
        <v>120</v>
      </c>
      <c r="P1729" s="3">
        <v>96950</v>
      </c>
      <c r="Q1729" t="s">
        <v>121</v>
      </c>
      <c r="R1729" t="s">
        <v>1661</v>
      </c>
      <c r="S1729" s="10">
        <v>16702876808</v>
      </c>
      <c r="U1729" t="s">
        <v>7242</v>
      </c>
      <c r="V1729">
        <v>221114</v>
      </c>
      <c r="W1729" t="s">
        <v>123</v>
      </c>
      <c r="Y1729" t="s">
        <v>6778</v>
      </c>
      <c r="Z1729" t="s">
        <v>7243</v>
      </c>
      <c r="AB1729" t="s">
        <v>658</v>
      </c>
      <c r="AC1729" t="s">
        <v>7241</v>
      </c>
      <c r="AD1729" t="s">
        <v>139</v>
      </c>
      <c r="AE1729" t="s">
        <v>128</v>
      </c>
      <c r="AF1729" t="s">
        <v>120</v>
      </c>
      <c r="AG1729" s="3">
        <v>96950</v>
      </c>
      <c r="AH1729" t="s">
        <v>121</v>
      </c>
      <c r="AJ1729" s="10">
        <v>16702876808</v>
      </c>
      <c r="AL1729" t="s">
        <v>7244</v>
      </c>
      <c r="BD1729" t="str">
        <f>"47-2152.04"</f>
        <v>47-2152.04</v>
      </c>
      <c r="BE1729" t="s">
        <v>7245</v>
      </c>
      <c r="BF1729" t="s">
        <v>7246</v>
      </c>
      <c r="BG1729" t="s">
        <v>7247</v>
      </c>
      <c r="BH1729">
        <v>5</v>
      </c>
      <c r="BI1729">
        <v>5</v>
      </c>
      <c r="BJ1729" s="1">
        <v>45848</v>
      </c>
      <c r="BK1729" s="1">
        <v>46212</v>
      </c>
      <c r="BL1729" s="1">
        <v>45848</v>
      </c>
      <c r="BM1729" s="1">
        <v>46212</v>
      </c>
      <c r="BN1729">
        <v>35</v>
      </c>
      <c r="BO1729">
        <v>0</v>
      </c>
      <c r="BP1729">
        <v>7</v>
      </c>
      <c r="BQ1729">
        <v>7</v>
      </c>
      <c r="BR1729">
        <v>7</v>
      </c>
      <c r="BS1729">
        <v>7</v>
      </c>
      <c r="BT1729">
        <v>7</v>
      </c>
      <c r="BU1729">
        <v>0</v>
      </c>
      <c r="BV1729" t="str">
        <f>"8:00 AM"</f>
        <v>8:00 AM</v>
      </c>
      <c r="BW1729" t="str">
        <f>"5:00 PM"</f>
        <v>5:00 PM</v>
      </c>
      <c r="BX1729" t="s">
        <v>133</v>
      </c>
      <c r="BY1729">
        <v>0</v>
      </c>
      <c r="BZ1729">
        <v>18</v>
      </c>
      <c r="CA1729" t="s">
        <v>115</v>
      </c>
      <c r="CC1729" s="2" t="s">
        <v>7248</v>
      </c>
      <c r="CD1729" t="s">
        <v>7241</v>
      </c>
      <c r="CE1729" t="s">
        <v>139</v>
      </c>
      <c r="CF1729" t="s">
        <v>128</v>
      </c>
      <c r="CG1729" t="s">
        <v>120</v>
      </c>
      <c r="CH1729" s="3">
        <v>96950</v>
      </c>
      <c r="CI1729" s="4">
        <v>11.21</v>
      </c>
      <c r="CJ1729" s="4">
        <v>11.21</v>
      </c>
      <c r="CK1729" s="4">
        <v>16.809999999999999</v>
      </c>
      <c r="CL1729" s="4">
        <v>16.809999999999999</v>
      </c>
      <c r="CM1729" t="s">
        <v>136</v>
      </c>
      <c r="CN1729" t="s">
        <v>7249</v>
      </c>
      <c r="CO1729" t="s">
        <v>137</v>
      </c>
      <c r="CQ1729" t="s">
        <v>115</v>
      </c>
      <c r="CR1729" t="s">
        <v>138</v>
      </c>
      <c r="CS1729" t="s">
        <v>139</v>
      </c>
      <c r="CT1729" t="s">
        <v>138</v>
      </c>
      <c r="CU1729" t="s">
        <v>139</v>
      </c>
      <c r="CV1729" t="s">
        <v>138</v>
      </c>
      <c r="CW1729" t="s">
        <v>139</v>
      </c>
      <c r="CX1729" t="s">
        <v>2315</v>
      </c>
      <c r="CY1729" s="10">
        <v>16702876808</v>
      </c>
      <c r="CZ1729" t="s">
        <v>7250</v>
      </c>
      <c r="DA1729" t="s">
        <v>139</v>
      </c>
      <c r="DB1729" t="s">
        <v>138</v>
      </c>
      <c r="DC1729" t="s">
        <v>115</v>
      </c>
    </row>
    <row r="1730" spans="1:112" ht="14.45" customHeight="1" x14ac:dyDescent="0.25">
      <c r="A1730" t="s">
        <v>9185</v>
      </c>
      <c r="B1730" t="s">
        <v>248</v>
      </c>
      <c r="C1730" s="1">
        <v>45687</v>
      </c>
      <c r="D1730" s="1">
        <v>45769</v>
      </c>
      <c r="E1730" t="s">
        <v>210</v>
      </c>
      <c r="F1730" s="1">
        <v>45790</v>
      </c>
      <c r="G1730" t="s">
        <v>115</v>
      </c>
      <c r="H1730" t="s">
        <v>115</v>
      </c>
      <c r="I1730" t="s">
        <v>115</v>
      </c>
      <c r="J1730" t="s">
        <v>976</v>
      </c>
      <c r="L1730" t="s">
        <v>977</v>
      </c>
      <c r="M1730" t="s">
        <v>978</v>
      </c>
      <c r="N1730" t="s">
        <v>119</v>
      </c>
      <c r="O1730" t="s">
        <v>120</v>
      </c>
      <c r="P1730" s="3">
        <v>96950</v>
      </c>
      <c r="Q1730" t="s">
        <v>121</v>
      </c>
      <c r="S1730" s="10">
        <v>16702341795</v>
      </c>
      <c r="U1730" t="s">
        <v>979</v>
      </c>
      <c r="V1730">
        <v>722513</v>
      </c>
      <c r="W1730" t="s">
        <v>123</v>
      </c>
      <c r="Y1730" t="s">
        <v>215</v>
      </c>
      <c r="Z1730" t="s">
        <v>148</v>
      </c>
      <c r="AA1730" t="s">
        <v>980</v>
      </c>
      <c r="AB1730" t="s">
        <v>981</v>
      </c>
      <c r="AC1730" t="s">
        <v>2392</v>
      </c>
      <c r="AD1730" t="s">
        <v>2393</v>
      </c>
      <c r="AE1730" t="s">
        <v>128</v>
      </c>
      <c r="AF1730" t="s">
        <v>120</v>
      </c>
      <c r="AG1730" s="3">
        <v>96950</v>
      </c>
      <c r="AH1730" t="s">
        <v>121</v>
      </c>
      <c r="AJ1730" s="10">
        <v>16702341795</v>
      </c>
      <c r="AL1730" t="s">
        <v>983</v>
      </c>
      <c r="BD1730" t="str">
        <f>"51-3011.00"</f>
        <v>51-3011.00</v>
      </c>
      <c r="BE1730" t="s">
        <v>462</v>
      </c>
      <c r="BF1730" t="s">
        <v>5187</v>
      </c>
      <c r="BG1730" t="s">
        <v>464</v>
      </c>
      <c r="BH1730">
        <v>1</v>
      </c>
      <c r="BI1730">
        <v>1</v>
      </c>
      <c r="BJ1730" s="1">
        <v>45792</v>
      </c>
      <c r="BK1730" s="1">
        <v>46156</v>
      </c>
      <c r="BL1730" s="1">
        <v>45792</v>
      </c>
      <c r="BM1730" s="1">
        <v>46156</v>
      </c>
      <c r="BN1730">
        <v>35</v>
      </c>
      <c r="BO1730">
        <v>0</v>
      </c>
      <c r="BP1730">
        <v>6</v>
      </c>
      <c r="BQ1730">
        <v>6</v>
      </c>
      <c r="BR1730">
        <v>6</v>
      </c>
      <c r="BS1730">
        <v>6</v>
      </c>
      <c r="BT1730">
        <v>6</v>
      </c>
      <c r="BU1730">
        <v>5</v>
      </c>
      <c r="BV1730" t="str">
        <f>"6:00 AM"</f>
        <v>6:00 AM</v>
      </c>
      <c r="BW1730" t="str">
        <f>"1:00 PM"</f>
        <v>1:00 PM</v>
      </c>
      <c r="BX1730" t="s">
        <v>240</v>
      </c>
      <c r="BY1730">
        <v>0</v>
      </c>
      <c r="BZ1730">
        <v>12</v>
      </c>
      <c r="CA1730" t="s">
        <v>115</v>
      </c>
      <c r="CC1730" t="s">
        <v>9186</v>
      </c>
      <c r="CD1730" t="s">
        <v>9187</v>
      </c>
      <c r="CE1730" t="s">
        <v>2398</v>
      </c>
      <c r="CF1730" t="s">
        <v>272</v>
      </c>
      <c r="CG1730" t="s">
        <v>120</v>
      </c>
      <c r="CH1730" s="3">
        <v>96952</v>
      </c>
      <c r="CI1730" s="4">
        <v>8.64</v>
      </c>
      <c r="CJ1730" s="4">
        <v>10</v>
      </c>
      <c r="CK1730" s="4">
        <v>12.96</v>
      </c>
      <c r="CL1730" s="4">
        <v>15</v>
      </c>
      <c r="CM1730" t="s">
        <v>136</v>
      </c>
      <c r="CN1730" t="s">
        <v>240</v>
      </c>
      <c r="CO1730" t="s">
        <v>137</v>
      </c>
      <c r="CQ1730" t="s">
        <v>115</v>
      </c>
      <c r="CR1730" t="s">
        <v>138</v>
      </c>
      <c r="CS1730" t="s">
        <v>138</v>
      </c>
      <c r="CT1730" t="s">
        <v>138</v>
      </c>
      <c r="CU1730" t="s">
        <v>139</v>
      </c>
      <c r="CV1730" t="s">
        <v>138</v>
      </c>
      <c r="CW1730" t="s">
        <v>138</v>
      </c>
      <c r="CX1730" t="s">
        <v>1011</v>
      </c>
      <c r="CY1730" s="10">
        <v>16702341795</v>
      </c>
      <c r="CZ1730" t="s">
        <v>983</v>
      </c>
      <c r="DA1730" t="s">
        <v>989</v>
      </c>
      <c r="DB1730" t="s">
        <v>138</v>
      </c>
      <c r="DC1730" t="s">
        <v>115</v>
      </c>
    </row>
    <row r="1731" spans="1:112" ht="14.45" customHeight="1" x14ac:dyDescent="0.25">
      <c r="A1731" t="s">
        <v>10170</v>
      </c>
      <c r="B1731" t="s">
        <v>248</v>
      </c>
      <c r="C1731" s="1">
        <v>45721</v>
      </c>
      <c r="D1731" s="1">
        <v>45769</v>
      </c>
      <c r="E1731" t="s">
        <v>114</v>
      </c>
      <c r="G1731" t="s">
        <v>115</v>
      </c>
      <c r="H1731" t="s">
        <v>115</v>
      </c>
      <c r="I1731" t="s">
        <v>115</v>
      </c>
      <c r="J1731" t="s">
        <v>3814</v>
      </c>
      <c r="K1731" t="s">
        <v>10171</v>
      </c>
      <c r="L1731" t="s">
        <v>410</v>
      </c>
      <c r="M1731" t="s">
        <v>4473</v>
      </c>
      <c r="N1731" t="s">
        <v>290</v>
      </c>
      <c r="O1731" t="s">
        <v>120</v>
      </c>
      <c r="P1731" s="3">
        <v>96952</v>
      </c>
      <c r="Q1731" t="s">
        <v>121</v>
      </c>
      <c r="R1731" t="s">
        <v>139</v>
      </c>
      <c r="S1731" s="10">
        <v>16704334428</v>
      </c>
      <c r="T1731">
        <v>0</v>
      </c>
      <c r="U1731" t="s">
        <v>3817</v>
      </c>
      <c r="V1731">
        <v>561720</v>
      </c>
      <c r="W1731" t="s">
        <v>123</v>
      </c>
      <c r="Y1731" t="s">
        <v>3818</v>
      </c>
      <c r="Z1731" t="s">
        <v>3819</v>
      </c>
      <c r="AA1731" t="s">
        <v>3820</v>
      </c>
      <c r="AB1731" t="s">
        <v>256</v>
      </c>
      <c r="AC1731" t="s">
        <v>410</v>
      </c>
      <c r="AD1731" t="s">
        <v>4473</v>
      </c>
      <c r="AE1731" t="s">
        <v>290</v>
      </c>
      <c r="AF1731" t="s">
        <v>120</v>
      </c>
      <c r="AG1731" s="3">
        <v>96952</v>
      </c>
      <c r="AH1731" t="s">
        <v>121</v>
      </c>
      <c r="AJ1731" s="10">
        <v>16709894711</v>
      </c>
      <c r="AL1731" t="s">
        <v>3821</v>
      </c>
      <c r="BD1731" t="str">
        <f>"37-2011.00"</f>
        <v>37-2011.00</v>
      </c>
      <c r="BE1731" t="s">
        <v>1133</v>
      </c>
      <c r="BF1731" t="s">
        <v>10172</v>
      </c>
      <c r="BG1731" t="s">
        <v>10173</v>
      </c>
      <c r="BH1731">
        <v>3</v>
      </c>
      <c r="BI1731">
        <v>3</v>
      </c>
      <c r="BJ1731" s="1">
        <v>45839</v>
      </c>
      <c r="BK1731" s="1">
        <v>46203</v>
      </c>
      <c r="BL1731" s="1">
        <v>45839</v>
      </c>
      <c r="BM1731" s="1">
        <v>46203</v>
      </c>
      <c r="BN1731">
        <v>35</v>
      </c>
      <c r="BO1731">
        <v>0</v>
      </c>
      <c r="BP1731">
        <v>7</v>
      </c>
      <c r="BQ1731">
        <v>7</v>
      </c>
      <c r="BR1731">
        <v>7</v>
      </c>
      <c r="BS1731">
        <v>7</v>
      </c>
      <c r="BT1731">
        <v>7</v>
      </c>
      <c r="BU1731">
        <v>0</v>
      </c>
      <c r="BV1731" t="str">
        <f>"9:00 AM"</f>
        <v>9:00 AM</v>
      </c>
      <c r="BW1731" t="str">
        <f>"4:00 PM"</f>
        <v>4:00 PM</v>
      </c>
      <c r="BX1731" t="s">
        <v>240</v>
      </c>
      <c r="BY1731">
        <v>0</v>
      </c>
      <c r="BZ1731">
        <v>12</v>
      </c>
      <c r="CA1731" t="s">
        <v>115</v>
      </c>
      <c r="CC1731" t="s">
        <v>10174</v>
      </c>
      <c r="CD1731" t="s">
        <v>5523</v>
      </c>
      <c r="CE1731" t="s">
        <v>10175</v>
      </c>
      <c r="CF1731" t="s">
        <v>290</v>
      </c>
      <c r="CG1731" t="s">
        <v>120</v>
      </c>
      <c r="CH1731" s="3">
        <v>96952</v>
      </c>
      <c r="CI1731" s="4">
        <v>8.2899999999999991</v>
      </c>
      <c r="CJ1731" s="4">
        <v>8.2899999999999991</v>
      </c>
      <c r="CK1731" s="4">
        <v>12.44</v>
      </c>
      <c r="CL1731" s="4">
        <v>12.44</v>
      </c>
      <c r="CM1731" t="s">
        <v>136</v>
      </c>
      <c r="CO1731" t="s">
        <v>137</v>
      </c>
      <c r="CQ1731" t="s">
        <v>115</v>
      </c>
      <c r="CR1731" t="s">
        <v>138</v>
      </c>
      <c r="CS1731" t="s">
        <v>139</v>
      </c>
      <c r="CT1731" t="s">
        <v>138</v>
      </c>
      <c r="CU1731" t="s">
        <v>139</v>
      </c>
      <c r="CV1731" t="s">
        <v>138</v>
      </c>
      <c r="CW1731" t="s">
        <v>139</v>
      </c>
      <c r="CX1731" t="s">
        <v>4478</v>
      </c>
      <c r="CY1731" s="10">
        <v>16704334428</v>
      </c>
      <c r="CZ1731" t="s">
        <v>3821</v>
      </c>
      <c r="DA1731" t="s">
        <v>139</v>
      </c>
      <c r="DB1731" t="s">
        <v>138</v>
      </c>
      <c r="DC1731" t="s">
        <v>115</v>
      </c>
    </row>
    <row r="1732" spans="1:112" ht="14.45" customHeight="1" x14ac:dyDescent="0.25">
      <c r="A1732" t="s">
        <v>11770</v>
      </c>
      <c r="B1732" t="s">
        <v>248</v>
      </c>
      <c r="C1732" s="1">
        <v>45727</v>
      </c>
      <c r="D1732" s="1">
        <v>45769</v>
      </c>
      <c r="E1732" t="s">
        <v>114</v>
      </c>
      <c r="G1732" t="s">
        <v>115</v>
      </c>
      <c r="H1732" t="s">
        <v>115</v>
      </c>
      <c r="I1732" t="s">
        <v>115</v>
      </c>
      <c r="J1732" t="s">
        <v>1718</v>
      </c>
      <c r="L1732" t="s">
        <v>1720</v>
      </c>
      <c r="N1732" t="s">
        <v>128</v>
      </c>
      <c r="O1732" t="s">
        <v>120</v>
      </c>
      <c r="P1732" s="3">
        <v>96950</v>
      </c>
      <c r="Q1732" t="s">
        <v>121</v>
      </c>
      <c r="S1732" s="10">
        <v>16702335776</v>
      </c>
      <c r="U1732" t="s">
        <v>1721</v>
      </c>
      <c r="V1732">
        <v>541340</v>
      </c>
      <c r="W1732" t="s">
        <v>123</v>
      </c>
      <c r="Y1732" t="s">
        <v>1722</v>
      </c>
      <c r="Z1732" t="s">
        <v>1723</v>
      </c>
      <c r="AA1732" t="s">
        <v>888</v>
      </c>
      <c r="AB1732" t="s">
        <v>705</v>
      </c>
      <c r="AC1732" t="s">
        <v>1720</v>
      </c>
      <c r="AE1732" t="s">
        <v>128</v>
      </c>
      <c r="AF1732" t="s">
        <v>120</v>
      </c>
      <c r="AG1732" s="3">
        <v>96950</v>
      </c>
      <c r="AH1732" t="s">
        <v>121</v>
      </c>
      <c r="AJ1732" s="10">
        <v>16702335776</v>
      </c>
      <c r="AL1732" t="s">
        <v>1727</v>
      </c>
      <c r="BD1732" t="str">
        <f>"17-3011.00"</f>
        <v>17-3011.00</v>
      </c>
      <c r="BE1732" t="s">
        <v>1408</v>
      </c>
      <c r="BF1732" t="s">
        <v>11771</v>
      </c>
      <c r="BG1732" t="s">
        <v>4006</v>
      </c>
      <c r="BH1732">
        <v>1</v>
      </c>
      <c r="BI1732">
        <v>1</v>
      </c>
      <c r="BJ1732" s="1">
        <v>45792</v>
      </c>
      <c r="BK1732" s="1">
        <v>46156</v>
      </c>
      <c r="BL1732" s="1">
        <v>45792</v>
      </c>
      <c r="BM1732" s="1">
        <v>46156</v>
      </c>
      <c r="BN1732">
        <v>35</v>
      </c>
      <c r="BO1732">
        <v>0</v>
      </c>
      <c r="BP1732">
        <v>7</v>
      </c>
      <c r="BQ1732">
        <v>7</v>
      </c>
      <c r="BR1732">
        <v>7</v>
      </c>
      <c r="BS1732">
        <v>7</v>
      </c>
      <c r="BT1732">
        <v>7</v>
      </c>
      <c r="BU1732">
        <v>0</v>
      </c>
      <c r="BV1732" t="str">
        <f>"9:00 AM"</f>
        <v>9:00 AM</v>
      </c>
      <c r="BW1732" t="str">
        <f>"5:00 PM"</f>
        <v>5:00 PM</v>
      </c>
      <c r="BX1732" t="s">
        <v>133</v>
      </c>
      <c r="BY1732">
        <v>0</v>
      </c>
      <c r="BZ1732">
        <v>24</v>
      </c>
      <c r="CA1732" t="s">
        <v>115</v>
      </c>
      <c r="CC1732" s="2" t="s">
        <v>11772</v>
      </c>
      <c r="CD1732" t="s">
        <v>11773</v>
      </c>
      <c r="CE1732" t="s">
        <v>1448</v>
      </c>
      <c r="CF1732" t="s">
        <v>128</v>
      </c>
      <c r="CG1732" t="s">
        <v>120</v>
      </c>
      <c r="CH1732" s="3">
        <v>96950</v>
      </c>
      <c r="CI1732" s="4">
        <v>16.18</v>
      </c>
      <c r="CJ1732" s="4">
        <v>16.18</v>
      </c>
      <c r="CK1732" s="4">
        <v>24.27</v>
      </c>
      <c r="CL1732" s="4">
        <v>24.27</v>
      </c>
      <c r="CM1732" t="s">
        <v>136</v>
      </c>
      <c r="CN1732" t="s">
        <v>139</v>
      </c>
      <c r="CO1732" t="s">
        <v>137</v>
      </c>
      <c r="CQ1732" t="s">
        <v>115</v>
      </c>
      <c r="CR1732" t="s">
        <v>138</v>
      </c>
      <c r="CS1732" t="s">
        <v>139</v>
      </c>
      <c r="CT1732" t="s">
        <v>138</v>
      </c>
      <c r="CU1732" t="s">
        <v>139</v>
      </c>
      <c r="CV1732" t="s">
        <v>138</v>
      </c>
      <c r="CW1732" t="s">
        <v>139</v>
      </c>
      <c r="CX1732" t="s">
        <v>139</v>
      </c>
      <c r="CY1732" s="10">
        <v>16702335776</v>
      </c>
      <c r="CZ1732" t="s">
        <v>1727</v>
      </c>
      <c r="DA1732" t="s">
        <v>139</v>
      </c>
      <c r="DB1732" t="s">
        <v>138</v>
      </c>
      <c r="DC1732" t="s">
        <v>115</v>
      </c>
    </row>
    <row r="1733" spans="1:112" ht="14.45" customHeight="1" x14ac:dyDescent="0.25">
      <c r="A1733" t="s">
        <v>286</v>
      </c>
      <c r="B1733" t="s">
        <v>142</v>
      </c>
      <c r="C1733" s="1">
        <v>45768</v>
      </c>
      <c r="D1733" s="1">
        <v>45770</v>
      </c>
      <c r="E1733" t="s">
        <v>114</v>
      </c>
      <c r="G1733" t="s">
        <v>115</v>
      </c>
      <c r="H1733" t="s">
        <v>115</v>
      </c>
      <c r="I1733" t="s">
        <v>115</v>
      </c>
      <c r="J1733" t="s">
        <v>287</v>
      </c>
      <c r="K1733" t="s">
        <v>139</v>
      </c>
      <c r="L1733" t="s">
        <v>288</v>
      </c>
      <c r="M1733" t="s">
        <v>289</v>
      </c>
      <c r="N1733" t="s">
        <v>290</v>
      </c>
      <c r="O1733" t="s">
        <v>120</v>
      </c>
      <c r="P1733" s="3">
        <v>96952</v>
      </c>
      <c r="Q1733" t="s">
        <v>121</v>
      </c>
      <c r="R1733" t="s">
        <v>139</v>
      </c>
      <c r="S1733" s="10">
        <v>16704339989</v>
      </c>
      <c r="U1733" t="s">
        <v>291</v>
      </c>
      <c r="V1733">
        <v>481111</v>
      </c>
      <c r="W1733" t="s">
        <v>123</v>
      </c>
      <c r="Y1733" t="s">
        <v>292</v>
      </c>
      <c r="Z1733" t="s">
        <v>293</v>
      </c>
      <c r="AA1733" t="s">
        <v>294</v>
      </c>
      <c r="AB1733" t="s">
        <v>295</v>
      </c>
      <c r="AC1733" t="s">
        <v>288</v>
      </c>
      <c r="AD1733" t="s">
        <v>289</v>
      </c>
      <c r="AE1733" t="s">
        <v>290</v>
      </c>
      <c r="AF1733" t="s">
        <v>120</v>
      </c>
      <c r="AG1733" s="3">
        <v>96952</v>
      </c>
      <c r="AH1733" t="s">
        <v>121</v>
      </c>
      <c r="AJ1733" s="10">
        <v>16704339989</v>
      </c>
      <c r="AL1733" t="s">
        <v>296</v>
      </c>
      <c r="BD1733" t="str">
        <f>"43-4181.00"</f>
        <v>43-4181.00</v>
      </c>
      <c r="BE1733" t="s">
        <v>297</v>
      </c>
      <c r="BF1733" t="s">
        <v>298</v>
      </c>
      <c r="BG1733" t="s">
        <v>299</v>
      </c>
      <c r="BH1733">
        <v>2</v>
      </c>
      <c r="BJ1733" s="1">
        <v>45931</v>
      </c>
      <c r="BK1733" s="1">
        <v>46295</v>
      </c>
      <c r="BN1733">
        <v>40</v>
      </c>
      <c r="BO1733">
        <v>0</v>
      </c>
      <c r="BP1733">
        <v>8</v>
      </c>
      <c r="BQ1733">
        <v>8</v>
      </c>
      <c r="BR1733">
        <v>8</v>
      </c>
      <c r="BS1733">
        <v>8</v>
      </c>
      <c r="BT1733">
        <v>8</v>
      </c>
      <c r="BU1733">
        <v>0</v>
      </c>
      <c r="BV1733" t="str">
        <f>"8:00 AM"</f>
        <v>8:00 AM</v>
      </c>
      <c r="BW1733" t="str">
        <f>"5:00 PM"</f>
        <v>5:00 PM</v>
      </c>
      <c r="BX1733" t="s">
        <v>133</v>
      </c>
      <c r="BY1733">
        <v>0</v>
      </c>
      <c r="BZ1733">
        <v>12</v>
      </c>
      <c r="CA1733" t="s">
        <v>115</v>
      </c>
      <c r="CC1733" s="2" t="s">
        <v>300</v>
      </c>
      <c r="CD1733" t="s">
        <v>288</v>
      </c>
      <c r="CE1733" t="s">
        <v>289</v>
      </c>
      <c r="CF1733" t="s">
        <v>290</v>
      </c>
      <c r="CG1733" t="s">
        <v>120</v>
      </c>
      <c r="CH1733" s="3">
        <v>96952</v>
      </c>
      <c r="CI1733" s="4">
        <v>8.77</v>
      </c>
      <c r="CJ1733" s="4">
        <v>8.9</v>
      </c>
      <c r="CK1733" s="4">
        <v>0</v>
      </c>
      <c r="CL1733" s="4">
        <v>0</v>
      </c>
      <c r="CM1733" t="s">
        <v>136</v>
      </c>
      <c r="CN1733" t="s">
        <v>139</v>
      </c>
      <c r="CO1733" t="s">
        <v>137</v>
      </c>
      <c r="CQ1733" t="s">
        <v>115</v>
      </c>
      <c r="CR1733" t="s">
        <v>138</v>
      </c>
      <c r="CS1733" t="s">
        <v>139</v>
      </c>
      <c r="CT1733" t="s">
        <v>139</v>
      </c>
      <c r="CU1733" t="s">
        <v>138</v>
      </c>
      <c r="CV1733" t="s">
        <v>138</v>
      </c>
      <c r="CW1733" t="s">
        <v>139</v>
      </c>
      <c r="CX1733" t="s">
        <v>301</v>
      </c>
      <c r="CY1733" s="10">
        <v>16704339989</v>
      </c>
      <c r="CZ1733" t="s">
        <v>302</v>
      </c>
      <c r="DA1733" t="s">
        <v>139</v>
      </c>
      <c r="DB1733" t="s">
        <v>138</v>
      </c>
      <c r="DC1733" t="s">
        <v>115</v>
      </c>
    </row>
    <row r="1734" spans="1:112" ht="14.45" customHeight="1" x14ac:dyDescent="0.25">
      <c r="A1734" t="s">
        <v>2573</v>
      </c>
      <c r="B1734" t="s">
        <v>142</v>
      </c>
      <c r="C1734" s="1">
        <v>45756</v>
      </c>
      <c r="D1734" s="1">
        <v>45770</v>
      </c>
      <c r="E1734" t="s">
        <v>114</v>
      </c>
      <c r="G1734" t="s">
        <v>115</v>
      </c>
      <c r="H1734" t="s">
        <v>115</v>
      </c>
      <c r="I1734" t="s">
        <v>115</v>
      </c>
      <c r="J1734" t="s">
        <v>2574</v>
      </c>
      <c r="K1734" t="s">
        <v>2575</v>
      </c>
      <c r="L1734" t="s">
        <v>2576</v>
      </c>
      <c r="M1734" t="s">
        <v>2577</v>
      </c>
      <c r="N1734" t="s">
        <v>128</v>
      </c>
      <c r="O1734" t="s">
        <v>120</v>
      </c>
      <c r="P1734" s="3">
        <v>96950</v>
      </c>
      <c r="Q1734" t="s">
        <v>121</v>
      </c>
      <c r="S1734" s="10">
        <v>16703223311</v>
      </c>
      <c r="T1734">
        <v>4504</v>
      </c>
      <c r="U1734" t="s">
        <v>2578</v>
      </c>
      <c r="V1734">
        <v>72111</v>
      </c>
      <c r="W1734" t="s">
        <v>123</v>
      </c>
      <c r="Y1734" t="s">
        <v>1097</v>
      </c>
      <c r="Z1734" t="s">
        <v>2579</v>
      </c>
      <c r="AB1734" t="s">
        <v>981</v>
      </c>
      <c r="AC1734" t="s">
        <v>2576</v>
      </c>
      <c r="AD1734" t="s">
        <v>2577</v>
      </c>
      <c r="AE1734" t="s">
        <v>128</v>
      </c>
      <c r="AF1734" t="s">
        <v>120</v>
      </c>
      <c r="AG1734" s="3">
        <v>96950</v>
      </c>
      <c r="AH1734" t="s">
        <v>121</v>
      </c>
      <c r="AJ1734" s="10">
        <v>16703223311</v>
      </c>
      <c r="AK1734">
        <v>4506</v>
      </c>
      <c r="AL1734" t="s">
        <v>2580</v>
      </c>
      <c r="BD1734" t="str">
        <f>"43-1011.00"</f>
        <v>43-1011.00</v>
      </c>
      <c r="BE1734" t="s">
        <v>2581</v>
      </c>
      <c r="BF1734" t="s">
        <v>2582</v>
      </c>
      <c r="BG1734" t="s">
        <v>2583</v>
      </c>
      <c r="BH1734">
        <v>3</v>
      </c>
      <c r="BJ1734" s="1">
        <v>45992</v>
      </c>
      <c r="BK1734" s="1">
        <v>46356</v>
      </c>
      <c r="BN1734">
        <v>35</v>
      </c>
      <c r="BO1734">
        <v>0</v>
      </c>
      <c r="BP1734">
        <v>7</v>
      </c>
      <c r="BQ1734">
        <v>7</v>
      </c>
      <c r="BR1734">
        <v>7</v>
      </c>
      <c r="BS1734">
        <v>7</v>
      </c>
      <c r="BT1734">
        <v>7</v>
      </c>
      <c r="BU1734">
        <v>0</v>
      </c>
      <c r="BV1734" t="str">
        <f>"8:00 AM"</f>
        <v>8:00 AM</v>
      </c>
      <c r="BW1734" t="str">
        <f>"5:00 PM"</f>
        <v>5:00 PM</v>
      </c>
      <c r="BX1734" t="s">
        <v>133</v>
      </c>
      <c r="BY1734">
        <v>0</v>
      </c>
      <c r="BZ1734">
        <v>12</v>
      </c>
      <c r="CA1734" t="s">
        <v>138</v>
      </c>
      <c r="CB1734">
        <v>10</v>
      </c>
      <c r="CC1734" s="2" t="s">
        <v>2584</v>
      </c>
      <c r="CD1734" t="s">
        <v>2576</v>
      </c>
      <c r="CE1734" t="s">
        <v>2577</v>
      </c>
      <c r="CF1734" t="s">
        <v>128</v>
      </c>
      <c r="CG1734" t="s">
        <v>120</v>
      </c>
      <c r="CH1734" s="3">
        <v>96950</v>
      </c>
      <c r="CI1734" s="4">
        <v>12.41</v>
      </c>
      <c r="CJ1734" s="4">
        <v>14.41</v>
      </c>
      <c r="CK1734" s="4">
        <v>18.61</v>
      </c>
      <c r="CL1734" s="4">
        <v>21.61</v>
      </c>
      <c r="CM1734" t="s">
        <v>136</v>
      </c>
      <c r="CN1734" t="s">
        <v>2585</v>
      </c>
      <c r="CO1734" t="s">
        <v>137</v>
      </c>
      <c r="CQ1734" t="s">
        <v>115</v>
      </c>
      <c r="CR1734" t="s">
        <v>138</v>
      </c>
      <c r="CS1734" t="s">
        <v>139</v>
      </c>
      <c r="CT1734" t="s">
        <v>138</v>
      </c>
      <c r="CU1734" t="s">
        <v>139</v>
      </c>
      <c r="CV1734" t="s">
        <v>138</v>
      </c>
      <c r="CW1734" t="s">
        <v>138</v>
      </c>
      <c r="CX1734" t="s">
        <v>2586</v>
      </c>
      <c r="CY1734" s="10">
        <v>16703223311</v>
      </c>
      <c r="CZ1734" t="s">
        <v>2587</v>
      </c>
      <c r="DA1734" t="s">
        <v>2588</v>
      </c>
      <c r="DB1734" t="s">
        <v>138</v>
      </c>
      <c r="DC1734" t="s">
        <v>115</v>
      </c>
      <c r="DD1734" t="s">
        <v>2589</v>
      </c>
      <c r="DE1734" t="s">
        <v>2590</v>
      </c>
      <c r="DF1734" t="s">
        <v>1176</v>
      </c>
      <c r="DG1734" t="s">
        <v>2591</v>
      </c>
      <c r="DH1734" t="s">
        <v>2592</v>
      </c>
    </row>
    <row r="1735" spans="1:112" ht="14.45" customHeight="1" x14ac:dyDescent="0.25">
      <c r="A1735" t="s">
        <v>3285</v>
      </c>
      <c r="B1735" t="s">
        <v>142</v>
      </c>
      <c r="C1735" s="1">
        <v>45762</v>
      </c>
      <c r="D1735" s="1">
        <v>45770</v>
      </c>
      <c r="E1735" t="s">
        <v>114</v>
      </c>
      <c r="G1735" t="s">
        <v>115</v>
      </c>
      <c r="H1735" t="s">
        <v>115</v>
      </c>
      <c r="I1735" t="s">
        <v>115</v>
      </c>
      <c r="J1735" t="s">
        <v>2707</v>
      </c>
      <c r="K1735" t="s">
        <v>2708</v>
      </c>
      <c r="L1735" t="s">
        <v>1327</v>
      </c>
      <c r="M1735" t="s">
        <v>2709</v>
      </c>
      <c r="N1735" t="s">
        <v>119</v>
      </c>
      <c r="O1735" t="s">
        <v>120</v>
      </c>
      <c r="P1735" s="3">
        <v>96950</v>
      </c>
      <c r="Q1735" t="s">
        <v>121</v>
      </c>
      <c r="S1735" s="10">
        <v>16703226130</v>
      </c>
      <c r="U1735" t="s">
        <v>2710</v>
      </c>
      <c r="V1735">
        <v>312112</v>
      </c>
      <c r="W1735" t="s">
        <v>123</v>
      </c>
      <c r="Y1735" t="s">
        <v>2711</v>
      </c>
      <c r="Z1735" t="s">
        <v>2712</v>
      </c>
      <c r="AA1735" t="s">
        <v>2713</v>
      </c>
      <c r="AB1735" t="s">
        <v>2714</v>
      </c>
      <c r="AC1735" t="s">
        <v>1327</v>
      </c>
      <c r="AD1735" t="s">
        <v>2709</v>
      </c>
      <c r="AE1735" t="s">
        <v>119</v>
      </c>
      <c r="AF1735" t="s">
        <v>120</v>
      </c>
      <c r="AG1735" s="3">
        <v>96950</v>
      </c>
      <c r="AH1735" t="s">
        <v>121</v>
      </c>
      <c r="AJ1735" s="10">
        <v>16703226130</v>
      </c>
      <c r="AL1735" t="s">
        <v>2715</v>
      </c>
      <c r="BD1735" t="str">
        <f>"51-9198.00"</f>
        <v>51-9198.00</v>
      </c>
      <c r="BE1735" t="s">
        <v>2301</v>
      </c>
      <c r="BF1735" t="s">
        <v>3286</v>
      </c>
      <c r="BG1735" t="s">
        <v>3287</v>
      </c>
      <c r="BH1735">
        <v>3</v>
      </c>
      <c r="BJ1735" s="1">
        <v>45931</v>
      </c>
      <c r="BK1735" s="1">
        <v>46295</v>
      </c>
      <c r="BN1735">
        <v>40</v>
      </c>
      <c r="BO1735">
        <v>0</v>
      </c>
      <c r="BP1735">
        <v>8</v>
      </c>
      <c r="BQ1735">
        <v>8</v>
      </c>
      <c r="BR1735">
        <v>8</v>
      </c>
      <c r="BS1735">
        <v>8</v>
      </c>
      <c r="BT1735">
        <v>8</v>
      </c>
      <c r="BU1735">
        <v>0</v>
      </c>
      <c r="BV1735" t="str">
        <f>"8:00 AM"</f>
        <v>8:00 AM</v>
      </c>
      <c r="BW1735" t="str">
        <f>"5:00 PM"</f>
        <v>5:00 PM</v>
      </c>
      <c r="BX1735" t="s">
        <v>133</v>
      </c>
      <c r="BY1735">
        <v>0</v>
      </c>
      <c r="BZ1735">
        <v>0</v>
      </c>
      <c r="CA1735" t="s">
        <v>115</v>
      </c>
      <c r="CC1735" t="s">
        <v>3288</v>
      </c>
      <c r="CD1735" t="s">
        <v>1327</v>
      </c>
      <c r="CE1735" t="s">
        <v>2709</v>
      </c>
      <c r="CF1735" t="s">
        <v>119</v>
      </c>
      <c r="CG1735" t="s">
        <v>120</v>
      </c>
      <c r="CH1735" s="3">
        <v>96950</v>
      </c>
      <c r="CI1735" s="4">
        <v>8.23</v>
      </c>
      <c r="CJ1735" s="4">
        <v>8.23</v>
      </c>
      <c r="CK1735" s="4">
        <v>12.34</v>
      </c>
      <c r="CL1735" s="4">
        <v>12.34</v>
      </c>
      <c r="CM1735" t="s">
        <v>136</v>
      </c>
      <c r="CO1735" t="s">
        <v>137</v>
      </c>
      <c r="CQ1735" t="s">
        <v>115</v>
      </c>
      <c r="CR1735" t="s">
        <v>138</v>
      </c>
      <c r="CS1735" t="s">
        <v>139</v>
      </c>
      <c r="CT1735" t="s">
        <v>138</v>
      </c>
      <c r="CU1735" t="s">
        <v>138</v>
      </c>
      <c r="CV1735" t="s">
        <v>138</v>
      </c>
      <c r="CW1735" t="s">
        <v>138</v>
      </c>
      <c r="CX1735" t="s">
        <v>3289</v>
      </c>
      <c r="CY1735" s="10">
        <v>16704831056</v>
      </c>
      <c r="CZ1735" t="s">
        <v>2715</v>
      </c>
      <c r="DA1735" t="s">
        <v>626</v>
      </c>
      <c r="DB1735" t="s">
        <v>138</v>
      </c>
      <c r="DC1735" t="s">
        <v>115</v>
      </c>
    </row>
    <row r="1736" spans="1:112" ht="14.45" customHeight="1" x14ac:dyDescent="0.25">
      <c r="A1736" t="s">
        <v>3311</v>
      </c>
      <c r="B1736" t="s">
        <v>248</v>
      </c>
      <c r="C1736" s="1">
        <v>45711</v>
      </c>
      <c r="D1736" s="1">
        <v>45770</v>
      </c>
      <c r="E1736" t="s">
        <v>210</v>
      </c>
      <c r="F1736" s="1">
        <v>45867</v>
      </c>
      <c r="G1736" t="s">
        <v>115</v>
      </c>
      <c r="H1736" t="s">
        <v>115</v>
      </c>
      <c r="I1736" t="s">
        <v>115</v>
      </c>
      <c r="J1736" t="s">
        <v>3312</v>
      </c>
      <c r="K1736" t="s">
        <v>3313</v>
      </c>
      <c r="L1736" t="s">
        <v>3314</v>
      </c>
      <c r="M1736" t="s">
        <v>3315</v>
      </c>
      <c r="N1736" t="s">
        <v>119</v>
      </c>
      <c r="O1736" t="s">
        <v>120</v>
      </c>
      <c r="P1736" s="3">
        <v>96950</v>
      </c>
      <c r="Q1736" t="s">
        <v>121</v>
      </c>
      <c r="S1736" s="10">
        <v>16702855282</v>
      </c>
      <c r="U1736" t="s">
        <v>3316</v>
      </c>
      <c r="V1736">
        <v>459130</v>
      </c>
      <c r="W1736" t="s">
        <v>123</v>
      </c>
      <c r="Y1736" t="s">
        <v>3317</v>
      </c>
      <c r="Z1736" t="s">
        <v>3318</v>
      </c>
      <c r="AA1736" t="s">
        <v>3319</v>
      </c>
      <c r="AB1736" t="s">
        <v>295</v>
      </c>
      <c r="AC1736" t="s">
        <v>3320</v>
      </c>
      <c r="AD1736" t="s">
        <v>3321</v>
      </c>
      <c r="AE1736" t="s">
        <v>119</v>
      </c>
      <c r="AF1736" t="s">
        <v>120</v>
      </c>
      <c r="AG1736" s="3">
        <v>96950</v>
      </c>
      <c r="AH1736" t="s">
        <v>121</v>
      </c>
      <c r="AJ1736" s="10">
        <v>16702855282</v>
      </c>
      <c r="AL1736" t="s">
        <v>3322</v>
      </c>
      <c r="BD1736" t="str">
        <f>"51-6052.00"</f>
        <v>51-6052.00</v>
      </c>
      <c r="BE1736" t="s">
        <v>3323</v>
      </c>
      <c r="BF1736" t="s">
        <v>3324</v>
      </c>
      <c r="BG1736" t="s">
        <v>3325</v>
      </c>
      <c r="BH1736">
        <v>1</v>
      </c>
      <c r="BI1736">
        <v>1</v>
      </c>
      <c r="BJ1736" s="1">
        <v>45869</v>
      </c>
      <c r="BK1736" s="1">
        <v>46233</v>
      </c>
      <c r="BL1736" s="1">
        <v>45869</v>
      </c>
      <c r="BM1736" s="1">
        <v>46233</v>
      </c>
      <c r="BN1736">
        <v>35</v>
      </c>
      <c r="BO1736">
        <v>0</v>
      </c>
      <c r="BP1736">
        <v>7</v>
      </c>
      <c r="BQ1736">
        <v>7</v>
      </c>
      <c r="BR1736">
        <v>7</v>
      </c>
      <c r="BS1736">
        <v>7</v>
      </c>
      <c r="BT1736">
        <v>7</v>
      </c>
      <c r="BU1736">
        <v>0</v>
      </c>
      <c r="BV1736" t="str">
        <f>"9:00 AM"</f>
        <v>9:00 AM</v>
      </c>
      <c r="BW1736" t="str">
        <f>"5:00 PM"</f>
        <v>5:00 PM</v>
      </c>
      <c r="BX1736" t="s">
        <v>240</v>
      </c>
      <c r="BY1736">
        <v>0</v>
      </c>
      <c r="BZ1736">
        <v>12</v>
      </c>
      <c r="CA1736" t="s">
        <v>115</v>
      </c>
      <c r="CC1736" t="s">
        <v>3326</v>
      </c>
      <c r="CD1736" t="s">
        <v>3320</v>
      </c>
      <c r="CE1736" t="s">
        <v>750</v>
      </c>
      <c r="CF1736" t="s">
        <v>119</v>
      </c>
      <c r="CG1736" t="s">
        <v>120</v>
      </c>
      <c r="CH1736" s="3">
        <v>96950</v>
      </c>
      <c r="CI1736" s="4">
        <v>8.08</v>
      </c>
      <c r="CJ1736" s="4">
        <v>8.08</v>
      </c>
      <c r="CK1736" s="4">
        <v>12.12</v>
      </c>
      <c r="CL1736" s="4">
        <v>12.12</v>
      </c>
      <c r="CM1736" t="s">
        <v>136</v>
      </c>
      <c r="CN1736" t="s">
        <v>139</v>
      </c>
      <c r="CO1736" t="s">
        <v>137</v>
      </c>
      <c r="CQ1736" t="s">
        <v>115</v>
      </c>
      <c r="CR1736" t="s">
        <v>138</v>
      </c>
      <c r="CS1736" t="s">
        <v>139</v>
      </c>
      <c r="CT1736" t="s">
        <v>138</v>
      </c>
      <c r="CU1736" t="s">
        <v>139</v>
      </c>
      <c r="CV1736" t="s">
        <v>138</v>
      </c>
      <c r="CW1736" t="s">
        <v>139</v>
      </c>
      <c r="CX1736" t="s">
        <v>416</v>
      </c>
      <c r="CY1736" s="10">
        <v>16702855282</v>
      </c>
      <c r="CZ1736" t="s">
        <v>3322</v>
      </c>
      <c r="DA1736" t="s">
        <v>417</v>
      </c>
      <c r="DB1736" t="s">
        <v>138</v>
      </c>
      <c r="DC1736" t="s">
        <v>115</v>
      </c>
      <c r="DD1736" t="s">
        <v>418</v>
      </c>
      <c r="DE1736" t="s">
        <v>419</v>
      </c>
      <c r="DF1736" t="s">
        <v>420</v>
      </c>
      <c r="DG1736" t="s">
        <v>421</v>
      </c>
      <c r="DH1736" t="s">
        <v>422</v>
      </c>
    </row>
    <row r="1737" spans="1:112" ht="14.45" customHeight="1" x14ac:dyDescent="0.25">
      <c r="A1737" t="s">
        <v>3327</v>
      </c>
      <c r="B1737" t="s">
        <v>158</v>
      </c>
      <c r="C1737" s="1">
        <v>45734</v>
      </c>
      <c r="D1737" s="1">
        <v>45770</v>
      </c>
      <c r="E1737" t="s">
        <v>114</v>
      </c>
      <c r="G1737" t="s">
        <v>115</v>
      </c>
      <c r="H1737" t="s">
        <v>115</v>
      </c>
      <c r="I1737" t="s">
        <v>115</v>
      </c>
      <c r="J1737" t="s">
        <v>1239</v>
      </c>
      <c r="L1737" t="s">
        <v>3328</v>
      </c>
      <c r="N1737" t="s">
        <v>128</v>
      </c>
      <c r="O1737" t="s">
        <v>120</v>
      </c>
      <c r="P1737" s="3">
        <v>96950</v>
      </c>
      <c r="Q1737" t="s">
        <v>121</v>
      </c>
      <c r="S1737" s="10">
        <v>16707833052</v>
      </c>
      <c r="U1737" t="s">
        <v>1242</v>
      </c>
      <c r="V1737">
        <v>561311</v>
      </c>
      <c r="W1737" t="s">
        <v>123</v>
      </c>
      <c r="Y1737" t="s">
        <v>3329</v>
      </c>
      <c r="Z1737" t="s">
        <v>3330</v>
      </c>
      <c r="AB1737" t="s">
        <v>2827</v>
      </c>
      <c r="AC1737" t="s">
        <v>3328</v>
      </c>
      <c r="AE1737" t="s">
        <v>119</v>
      </c>
      <c r="AF1737" t="s">
        <v>120</v>
      </c>
      <c r="AG1737" s="3">
        <v>96950</v>
      </c>
      <c r="AH1737" t="s">
        <v>121</v>
      </c>
      <c r="AJ1737" s="10">
        <v>16707833052</v>
      </c>
      <c r="AL1737" t="s">
        <v>1251</v>
      </c>
      <c r="BD1737" t="str">
        <f>"51-3011.00"</f>
        <v>51-3011.00</v>
      </c>
      <c r="BE1737" t="s">
        <v>462</v>
      </c>
      <c r="BF1737" t="s">
        <v>3331</v>
      </c>
      <c r="BG1737" t="s">
        <v>464</v>
      </c>
      <c r="BH1737">
        <v>10</v>
      </c>
      <c r="BJ1737" s="1">
        <v>45839</v>
      </c>
      <c r="BK1737" s="1">
        <v>46203</v>
      </c>
      <c r="BN1737">
        <v>35</v>
      </c>
      <c r="BO1737">
        <v>0</v>
      </c>
      <c r="BP1737">
        <v>7</v>
      </c>
      <c r="BQ1737">
        <v>7</v>
      </c>
      <c r="BR1737">
        <v>7</v>
      </c>
      <c r="BS1737">
        <v>7</v>
      </c>
      <c r="BT1737">
        <v>7</v>
      </c>
      <c r="BU1737">
        <v>0</v>
      </c>
      <c r="BV1737" t="str">
        <f>"8:00 AM"</f>
        <v>8:00 AM</v>
      </c>
      <c r="BW1737" t="str">
        <f>"3:00 PM"</f>
        <v>3:00 PM</v>
      </c>
      <c r="BX1737" t="s">
        <v>133</v>
      </c>
      <c r="BY1737">
        <v>0</v>
      </c>
      <c r="BZ1737">
        <v>12</v>
      </c>
      <c r="CA1737" t="s">
        <v>115</v>
      </c>
      <c r="CC1737" t="s">
        <v>3332</v>
      </c>
      <c r="CD1737" t="s">
        <v>3328</v>
      </c>
      <c r="CF1737" t="s">
        <v>306</v>
      </c>
      <c r="CG1737" t="s">
        <v>120</v>
      </c>
      <c r="CH1737" s="3">
        <v>96950</v>
      </c>
      <c r="CI1737" s="4">
        <v>8.64</v>
      </c>
      <c r="CJ1737" s="4">
        <v>8.64</v>
      </c>
      <c r="CK1737" s="4">
        <v>12.96</v>
      </c>
      <c r="CL1737" s="4">
        <v>12.96</v>
      </c>
      <c r="CM1737" t="s">
        <v>136</v>
      </c>
      <c r="CN1737" t="s">
        <v>331</v>
      </c>
      <c r="CO1737" t="s">
        <v>137</v>
      </c>
      <c r="CQ1737" t="s">
        <v>115</v>
      </c>
      <c r="CR1737" t="s">
        <v>138</v>
      </c>
      <c r="CS1737" t="s">
        <v>139</v>
      </c>
      <c r="CT1737" t="s">
        <v>138</v>
      </c>
      <c r="CU1737" t="s">
        <v>139</v>
      </c>
      <c r="CV1737" t="s">
        <v>138</v>
      </c>
      <c r="CW1737" t="s">
        <v>139</v>
      </c>
      <c r="CX1737" t="s">
        <v>3333</v>
      </c>
      <c r="CY1737" s="10">
        <v>16702353052</v>
      </c>
      <c r="CZ1737" t="s">
        <v>1245</v>
      </c>
      <c r="DA1737" t="s">
        <v>331</v>
      </c>
      <c r="DB1737" t="s">
        <v>138</v>
      </c>
      <c r="DC1737" t="s">
        <v>115</v>
      </c>
    </row>
    <row r="1738" spans="1:112" ht="14.45" customHeight="1" x14ac:dyDescent="0.25">
      <c r="A1738" t="s">
        <v>4538</v>
      </c>
      <c r="B1738" t="s">
        <v>158</v>
      </c>
      <c r="C1738" s="1">
        <v>45734</v>
      </c>
      <c r="D1738" s="1">
        <v>45770</v>
      </c>
      <c r="E1738" t="s">
        <v>114</v>
      </c>
      <c r="G1738" t="s">
        <v>115</v>
      </c>
      <c r="H1738" t="s">
        <v>115</v>
      </c>
      <c r="I1738" t="s">
        <v>115</v>
      </c>
      <c r="J1738" t="s">
        <v>1239</v>
      </c>
      <c r="K1738" t="s">
        <v>4539</v>
      </c>
      <c r="L1738" t="s">
        <v>3328</v>
      </c>
      <c r="N1738" t="s">
        <v>128</v>
      </c>
      <c r="O1738" t="s">
        <v>120</v>
      </c>
      <c r="P1738" s="3">
        <v>96950</v>
      </c>
      <c r="Q1738" t="s">
        <v>121</v>
      </c>
      <c r="S1738" s="10">
        <v>16707833052</v>
      </c>
      <c r="U1738" t="s">
        <v>1242</v>
      </c>
      <c r="V1738">
        <v>541219</v>
      </c>
      <c r="W1738" t="s">
        <v>123</v>
      </c>
      <c r="Y1738" t="s">
        <v>1243</v>
      </c>
      <c r="Z1738" t="s">
        <v>1244</v>
      </c>
      <c r="AB1738" t="s">
        <v>4540</v>
      </c>
      <c r="AC1738" t="s">
        <v>3328</v>
      </c>
      <c r="AE1738" t="s">
        <v>306</v>
      </c>
      <c r="AF1738" t="s">
        <v>120</v>
      </c>
      <c r="AG1738" s="3">
        <v>96950</v>
      </c>
      <c r="AH1738" t="s">
        <v>121</v>
      </c>
      <c r="AJ1738" s="10">
        <v>16707833052</v>
      </c>
      <c r="AL1738" t="s">
        <v>1251</v>
      </c>
      <c r="BD1738" t="str">
        <f>"43-3031.00"</f>
        <v>43-3031.00</v>
      </c>
      <c r="BE1738" t="s">
        <v>387</v>
      </c>
      <c r="BF1738" t="s">
        <v>4541</v>
      </c>
      <c r="BG1738" t="s">
        <v>1247</v>
      </c>
      <c r="BH1738">
        <v>5</v>
      </c>
      <c r="BJ1738" s="1">
        <v>45839</v>
      </c>
      <c r="BK1738" s="1">
        <v>45838</v>
      </c>
      <c r="BN1738">
        <v>35</v>
      </c>
      <c r="BO1738">
        <v>0</v>
      </c>
      <c r="BP1738">
        <v>7</v>
      </c>
      <c r="BQ1738">
        <v>7</v>
      </c>
      <c r="BR1738">
        <v>7</v>
      </c>
      <c r="BS1738">
        <v>7</v>
      </c>
      <c r="BT1738">
        <v>7</v>
      </c>
      <c r="BU1738">
        <v>0</v>
      </c>
      <c r="BV1738" t="str">
        <f>"9:00 AM"</f>
        <v>9:00 AM</v>
      </c>
      <c r="BW1738" t="str">
        <f>"4:00 PM"</f>
        <v>4:00 PM</v>
      </c>
      <c r="BX1738" t="s">
        <v>133</v>
      </c>
      <c r="BY1738">
        <v>0</v>
      </c>
      <c r="BZ1738">
        <v>24</v>
      </c>
      <c r="CA1738" t="s">
        <v>115</v>
      </c>
      <c r="CC1738" t="s">
        <v>4542</v>
      </c>
      <c r="CD1738" t="s">
        <v>3328</v>
      </c>
      <c r="CF1738" t="s">
        <v>306</v>
      </c>
      <c r="CG1738" t="s">
        <v>120</v>
      </c>
      <c r="CH1738" s="3">
        <v>96950</v>
      </c>
      <c r="CI1738" s="4">
        <v>12.28</v>
      </c>
      <c r="CJ1738" s="4">
        <v>12.28</v>
      </c>
      <c r="CK1738" s="4">
        <v>18.420000000000002</v>
      </c>
      <c r="CL1738" s="4">
        <v>18.420000000000002</v>
      </c>
      <c r="CM1738" t="s">
        <v>136</v>
      </c>
      <c r="CN1738" t="s">
        <v>331</v>
      </c>
      <c r="CO1738" t="s">
        <v>137</v>
      </c>
      <c r="CQ1738" t="s">
        <v>115</v>
      </c>
      <c r="CR1738" t="s">
        <v>138</v>
      </c>
      <c r="CS1738" t="s">
        <v>139</v>
      </c>
      <c r="CT1738" t="s">
        <v>138</v>
      </c>
      <c r="CU1738" t="s">
        <v>139</v>
      </c>
      <c r="CV1738" t="s">
        <v>138</v>
      </c>
      <c r="CW1738" t="s">
        <v>139</v>
      </c>
      <c r="CX1738" t="s">
        <v>3333</v>
      </c>
      <c r="CY1738" s="10">
        <v>16702353052</v>
      </c>
      <c r="CZ1738" t="s">
        <v>1245</v>
      </c>
      <c r="DA1738" t="s">
        <v>331</v>
      </c>
      <c r="DB1738" t="s">
        <v>138</v>
      </c>
      <c r="DC1738" t="s">
        <v>115</v>
      </c>
    </row>
    <row r="1739" spans="1:112" ht="14.45" customHeight="1" x14ac:dyDescent="0.25">
      <c r="A1739" t="s">
        <v>4586</v>
      </c>
      <c r="B1739" t="s">
        <v>142</v>
      </c>
      <c r="C1739" s="1">
        <v>45757</v>
      </c>
      <c r="D1739" s="1">
        <v>45770</v>
      </c>
      <c r="E1739" t="s">
        <v>114</v>
      </c>
      <c r="G1739" t="s">
        <v>115</v>
      </c>
      <c r="H1739" t="s">
        <v>115</v>
      </c>
      <c r="I1739" t="s">
        <v>115</v>
      </c>
      <c r="J1739" t="s">
        <v>2574</v>
      </c>
      <c r="K1739" t="s">
        <v>2575</v>
      </c>
      <c r="L1739" t="s">
        <v>2576</v>
      </c>
      <c r="M1739" t="s">
        <v>2577</v>
      </c>
      <c r="N1739" t="s">
        <v>128</v>
      </c>
      <c r="O1739" t="s">
        <v>120</v>
      </c>
      <c r="P1739" s="3">
        <v>96950</v>
      </c>
      <c r="Q1739" t="s">
        <v>121</v>
      </c>
      <c r="S1739" s="10">
        <v>16703223311</v>
      </c>
      <c r="T1739">
        <v>4504</v>
      </c>
      <c r="U1739" t="s">
        <v>2578</v>
      </c>
      <c r="V1739">
        <v>72111</v>
      </c>
      <c r="W1739" t="s">
        <v>123</v>
      </c>
      <c r="Y1739" t="s">
        <v>1097</v>
      </c>
      <c r="Z1739" t="s">
        <v>2579</v>
      </c>
      <c r="AB1739" t="s">
        <v>981</v>
      </c>
      <c r="AC1739" t="s">
        <v>2576</v>
      </c>
      <c r="AD1739" t="s">
        <v>2577</v>
      </c>
      <c r="AE1739" t="s">
        <v>128</v>
      </c>
      <c r="AF1739" t="s">
        <v>120</v>
      </c>
      <c r="AG1739" s="3">
        <v>96950</v>
      </c>
      <c r="AH1739" t="s">
        <v>121</v>
      </c>
      <c r="AJ1739" s="10">
        <v>16703223311</v>
      </c>
      <c r="AK1739">
        <v>4506</v>
      </c>
      <c r="AL1739" t="s">
        <v>2580</v>
      </c>
      <c r="BD1739" t="str">
        <f>"35-3031.00"</f>
        <v>35-3031.00</v>
      </c>
      <c r="BE1739" t="s">
        <v>1980</v>
      </c>
      <c r="BF1739" t="s">
        <v>4587</v>
      </c>
      <c r="BG1739" t="s">
        <v>4588</v>
      </c>
      <c r="BH1739">
        <v>10</v>
      </c>
      <c r="BJ1739" s="1">
        <v>45992</v>
      </c>
      <c r="BK1739" s="1">
        <v>46356</v>
      </c>
      <c r="BN1739">
        <v>35</v>
      </c>
      <c r="BO1739">
        <v>0</v>
      </c>
      <c r="BP1739">
        <v>7</v>
      </c>
      <c r="BQ1739">
        <v>7</v>
      </c>
      <c r="BR1739">
        <v>7</v>
      </c>
      <c r="BS1739">
        <v>7</v>
      </c>
      <c r="BT1739">
        <v>7</v>
      </c>
      <c r="BU1739">
        <v>0</v>
      </c>
      <c r="BV1739" t="str">
        <f>"8:00 AM"</f>
        <v>8:00 AM</v>
      </c>
      <c r="BW1739" t="str">
        <f>"5:00 PM"</f>
        <v>5:00 PM</v>
      </c>
      <c r="BX1739" t="s">
        <v>240</v>
      </c>
      <c r="BY1739">
        <v>0</v>
      </c>
      <c r="BZ1739">
        <v>3</v>
      </c>
      <c r="CA1739" t="s">
        <v>115</v>
      </c>
      <c r="CC1739" s="2" t="s">
        <v>4589</v>
      </c>
      <c r="CD1739" t="s">
        <v>2576</v>
      </c>
      <c r="CE1739" t="s">
        <v>2577</v>
      </c>
      <c r="CF1739" t="s">
        <v>128</v>
      </c>
      <c r="CG1739" t="s">
        <v>120</v>
      </c>
      <c r="CH1739" s="3">
        <v>96950</v>
      </c>
      <c r="CI1739" s="4">
        <v>8.0399999999999991</v>
      </c>
      <c r="CJ1739" s="4">
        <v>10.17</v>
      </c>
      <c r="CK1739" s="4">
        <v>12.06</v>
      </c>
      <c r="CL1739" s="4">
        <v>15.26</v>
      </c>
      <c r="CM1739" t="s">
        <v>136</v>
      </c>
      <c r="CN1739" t="s">
        <v>2585</v>
      </c>
      <c r="CO1739" t="s">
        <v>137</v>
      </c>
      <c r="CQ1739" t="s">
        <v>115</v>
      </c>
      <c r="CR1739" t="s">
        <v>138</v>
      </c>
      <c r="CS1739" t="s">
        <v>139</v>
      </c>
      <c r="CT1739" t="s">
        <v>138</v>
      </c>
      <c r="CU1739" t="s">
        <v>139</v>
      </c>
      <c r="CV1739" t="s">
        <v>138</v>
      </c>
      <c r="CW1739" t="s">
        <v>138</v>
      </c>
      <c r="CX1739" t="s">
        <v>3269</v>
      </c>
      <c r="CY1739" s="10">
        <v>16703223311</v>
      </c>
      <c r="CZ1739" t="s">
        <v>2587</v>
      </c>
      <c r="DA1739" t="s">
        <v>2588</v>
      </c>
      <c r="DB1739" t="s">
        <v>138</v>
      </c>
      <c r="DC1739" t="s">
        <v>115</v>
      </c>
      <c r="DD1739" t="s">
        <v>2589</v>
      </c>
      <c r="DE1739" t="s">
        <v>2590</v>
      </c>
      <c r="DF1739" t="s">
        <v>1176</v>
      </c>
      <c r="DG1739" t="s">
        <v>2591</v>
      </c>
      <c r="DH1739" t="s">
        <v>2592</v>
      </c>
    </row>
    <row r="1740" spans="1:112" ht="14.45" customHeight="1" x14ac:dyDescent="0.25">
      <c r="A1740" t="s">
        <v>5222</v>
      </c>
      <c r="B1740" t="s">
        <v>142</v>
      </c>
      <c r="C1740" s="1">
        <v>45761</v>
      </c>
      <c r="D1740" s="1">
        <v>45770</v>
      </c>
      <c r="E1740" t="s">
        <v>114</v>
      </c>
      <c r="G1740" t="s">
        <v>115</v>
      </c>
      <c r="H1740" t="s">
        <v>115</v>
      </c>
      <c r="I1740" t="s">
        <v>115</v>
      </c>
      <c r="J1740" t="s">
        <v>2707</v>
      </c>
      <c r="K1740" t="s">
        <v>2708</v>
      </c>
      <c r="L1740" t="s">
        <v>1327</v>
      </c>
      <c r="M1740" t="s">
        <v>2709</v>
      </c>
      <c r="N1740" t="s">
        <v>119</v>
      </c>
      <c r="O1740" t="s">
        <v>120</v>
      </c>
      <c r="P1740" s="3">
        <v>96950</v>
      </c>
      <c r="Q1740" t="s">
        <v>121</v>
      </c>
      <c r="S1740" s="10">
        <v>16703226130</v>
      </c>
      <c r="U1740" t="s">
        <v>2710</v>
      </c>
      <c r="V1740">
        <v>312112</v>
      </c>
      <c r="W1740" t="s">
        <v>123</v>
      </c>
      <c r="Y1740" t="s">
        <v>2711</v>
      </c>
      <c r="Z1740" t="s">
        <v>2712</v>
      </c>
      <c r="AA1740" t="s">
        <v>2713</v>
      </c>
      <c r="AB1740" t="s">
        <v>2714</v>
      </c>
      <c r="AC1740" t="s">
        <v>1327</v>
      </c>
      <c r="AD1740" t="s">
        <v>2709</v>
      </c>
      <c r="AE1740" t="s">
        <v>119</v>
      </c>
      <c r="AF1740" t="s">
        <v>120</v>
      </c>
      <c r="AG1740" s="3">
        <v>96950</v>
      </c>
      <c r="AH1740" t="s">
        <v>121</v>
      </c>
      <c r="AJ1740" s="10">
        <v>16703226130</v>
      </c>
      <c r="AL1740" t="s">
        <v>2715</v>
      </c>
      <c r="BD1740" t="str">
        <f>"49-3031.00"</f>
        <v>49-3031.00</v>
      </c>
      <c r="BE1740" t="s">
        <v>1260</v>
      </c>
      <c r="BF1740" t="s">
        <v>4620</v>
      </c>
      <c r="BG1740" t="s">
        <v>4621</v>
      </c>
      <c r="BH1740">
        <v>2</v>
      </c>
      <c r="BJ1740" s="1">
        <v>45931</v>
      </c>
      <c r="BK1740" s="1">
        <v>46295</v>
      </c>
      <c r="BN1740">
        <v>40</v>
      </c>
      <c r="BO1740">
        <v>0</v>
      </c>
      <c r="BP1740">
        <v>8</v>
      </c>
      <c r="BQ1740">
        <v>8</v>
      </c>
      <c r="BR1740">
        <v>8</v>
      </c>
      <c r="BS1740">
        <v>8</v>
      </c>
      <c r="BT1740">
        <v>8</v>
      </c>
      <c r="BU1740">
        <v>0</v>
      </c>
      <c r="BV1740" t="str">
        <f>"8:00 AM"</f>
        <v>8:00 AM</v>
      </c>
      <c r="BW1740" t="str">
        <f>"5:00 PM"</f>
        <v>5:00 PM</v>
      </c>
      <c r="BX1740" t="s">
        <v>133</v>
      </c>
      <c r="BY1740">
        <v>6</v>
      </c>
      <c r="BZ1740">
        <v>12</v>
      </c>
      <c r="CA1740" t="s">
        <v>115</v>
      </c>
      <c r="CC1740" t="s">
        <v>4622</v>
      </c>
      <c r="CD1740" t="s">
        <v>1327</v>
      </c>
      <c r="CE1740" t="s">
        <v>2709</v>
      </c>
      <c r="CF1740" t="s">
        <v>119</v>
      </c>
      <c r="CG1740" t="s">
        <v>120</v>
      </c>
      <c r="CH1740" s="3">
        <v>96950</v>
      </c>
      <c r="CI1740" s="4">
        <v>11.85</v>
      </c>
      <c r="CJ1740" s="4">
        <v>11.85</v>
      </c>
      <c r="CK1740" s="4">
        <v>17.77</v>
      </c>
      <c r="CL1740" s="4">
        <v>17.77</v>
      </c>
      <c r="CM1740" t="s">
        <v>136</v>
      </c>
      <c r="CO1740" t="s">
        <v>137</v>
      </c>
      <c r="CQ1740" t="s">
        <v>115</v>
      </c>
      <c r="CR1740" t="s">
        <v>138</v>
      </c>
      <c r="CS1740" t="s">
        <v>139</v>
      </c>
      <c r="CT1740" t="s">
        <v>138</v>
      </c>
      <c r="CU1740" t="s">
        <v>139</v>
      </c>
      <c r="CV1740" t="s">
        <v>138</v>
      </c>
      <c r="CW1740" t="s">
        <v>138</v>
      </c>
      <c r="CX1740" t="s">
        <v>3289</v>
      </c>
      <c r="CY1740" s="10">
        <v>16704831056</v>
      </c>
      <c r="CZ1740" t="s">
        <v>2715</v>
      </c>
      <c r="DA1740" t="s">
        <v>626</v>
      </c>
      <c r="DB1740" t="s">
        <v>138</v>
      </c>
      <c r="DC1740" t="s">
        <v>115</v>
      </c>
    </row>
    <row r="1741" spans="1:112" ht="14.45" customHeight="1" x14ac:dyDescent="0.25">
      <c r="A1741" t="s">
        <v>5229</v>
      </c>
      <c r="B1741" t="s">
        <v>142</v>
      </c>
      <c r="C1741" s="1">
        <v>45764</v>
      </c>
      <c r="D1741" s="1">
        <v>45770</v>
      </c>
      <c r="E1741" t="s">
        <v>210</v>
      </c>
      <c r="F1741" s="1">
        <v>46021</v>
      </c>
      <c r="G1741" t="s">
        <v>115</v>
      </c>
      <c r="H1741" t="s">
        <v>115</v>
      </c>
      <c r="I1741" t="s">
        <v>115</v>
      </c>
      <c r="J1741" t="s">
        <v>5230</v>
      </c>
      <c r="K1741" t="s">
        <v>5230</v>
      </c>
      <c r="L1741" t="s">
        <v>3566</v>
      </c>
      <c r="N1741" t="s">
        <v>119</v>
      </c>
      <c r="O1741" t="s">
        <v>120</v>
      </c>
      <c r="P1741" s="3">
        <v>96950</v>
      </c>
      <c r="Q1741" t="s">
        <v>121</v>
      </c>
      <c r="S1741" s="10">
        <v>16702358938</v>
      </c>
      <c r="U1741" t="s">
        <v>5231</v>
      </c>
      <c r="V1741">
        <v>323111</v>
      </c>
      <c r="W1741" t="s">
        <v>123</v>
      </c>
      <c r="Y1741" t="s">
        <v>5232</v>
      </c>
      <c r="Z1741" t="s">
        <v>4499</v>
      </c>
      <c r="AB1741" t="s">
        <v>448</v>
      </c>
      <c r="AC1741" t="s">
        <v>3566</v>
      </c>
      <c r="AE1741" t="s">
        <v>119</v>
      </c>
      <c r="AF1741" t="s">
        <v>120</v>
      </c>
      <c r="AG1741" s="3">
        <v>96950</v>
      </c>
      <c r="AH1741" t="s">
        <v>121</v>
      </c>
      <c r="AJ1741" s="10">
        <v>16702875665</v>
      </c>
      <c r="AL1741" t="s">
        <v>5233</v>
      </c>
      <c r="BD1741" t="str">
        <f>"43-4051.00"</f>
        <v>43-4051.00</v>
      </c>
      <c r="BE1741" t="s">
        <v>5234</v>
      </c>
      <c r="BF1741" t="s">
        <v>5235</v>
      </c>
      <c r="BG1741" t="s">
        <v>5236</v>
      </c>
      <c r="BH1741">
        <v>1</v>
      </c>
      <c r="BJ1741" s="1">
        <v>46023</v>
      </c>
      <c r="BK1741" s="1">
        <v>46387</v>
      </c>
      <c r="BN1741">
        <v>35</v>
      </c>
      <c r="BO1741">
        <v>0</v>
      </c>
      <c r="BP1741">
        <v>7</v>
      </c>
      <c r="BQ1741">
        <v>7</v>
      </c>
      <c r="BR1741">
        <v>7</v>
      </c>
      <c r="BS1741">
        <v>7</v>
      </c>
      <c r="BT1741">
        <v>7</v>
      </c>
      <c r="BU1741">
        <v>0</v>
      </c>
      <c r="BV1741" t="str">
        <f>"9:00 AM"</f>
        <v>9:00 AM</v>
      </c>
      <c r="BW1741" t="str">
        <f>"5:00 PM"</f>
        <v>5:00 PM</v>
      </c>
      <c r="BX1741" t="s">
        <v>240</v>
      </c>
      <c r="BY1741">
        <v>0</v>
      </c>
      <c r="BZ1741">
        <v>12</v>
      </c>
      <c r="CA1741" t="s">
        <v>115</v>
      </c>
      <c r="CC1741" t="s">
        <v>5237</v>
      </c>
      <c r="CD1741" t="s">
        <v>3566</v>
      </c>
      <c r="CF1741" t="s">
        <v>119</v>
      </c>
      <c r="CG1741" t="s">
        <v>120</v>
      </c>
      <c r="CH1741" s="3">
        <v>96950</v>
      </c>
      <c r="CI1741" s="4">
        <v>10.83</v>
      </c>
      <c r="CJ1741" s="4">
        <v>11.25</v>
      </c>
      <c r="CK1741" s="4">
        <v>16.25</v>
      </c>
      <c r="CL1741" s="4">
        <v>16.88</v>
      </c>
      <c r="CM1741" t="s">
        <v>136</v>
      </c>
      <c r="CO1741" t="s">
        <v>137</v>
      </c>
      <c r="CQ1741" t="s">
        <v>115</v>
      </c>
      <c r="CR1741" t="s">
        <v>138</v>
      </c>
      <c r="CS1741" t="s">
        <v>139</v>
      </c>
      <c r="CT1741" t="s">
        <v>138</v>
      </c>
      <c r="CU1741" t="s">
        <v>139</v>
      </c>
      <c r="CV1741" t="s">
        <v>138</v>
      </c>
      <c r="CW1741" t="s">
        <v>139</v>
      </c>
      <c r="CX1741" t="s">
        <v>3576</v>
      </c>
      <c r="CY1741" s="10">
        <v>16702358938</v>
      </c>
      <c r="CZ1741" t="s">
        <v>5233</v>
      </c>
      <c r="DA1741" t="s">
        <v>139</v>
      </c>
      <c r="DB1741" t="s">
        <v>138</v>
      </c>
      <c r="DC1741" t="s">
        <v>115</v>
      </c>
    </row>
    <row r="1742" spans="1:112" ht="14.45" customHeight="1" x14ac:dyDescent="0.25">
      <c r="A1742" t="s">
        <v>5717</v>
      </c>
      <c r="B1742" t="s">
        <v>142</v>
      </c>
      <c r="C1742" s="1">
        <v>45757</v>
      </c>
      <c r="D1742" s="1">
        <v>45770</v>
      </c>
      <c r="E1742" t="s">
        <v>114</v>
      </c>
      <c r="G1742" t="s">
        <v>115</v>
      </c>
      <c r="H1742" t="s">
        <v>115</v>
      </c>
      <c r="I1742" t="s">
        <v>115</v>
      </c>
      <c r="J1742" t="s">
        <v>2574</v>
      </c>
      <c r="K1742" t="s">
        <v>2575</v>
      </c>
      <c r="L1742" t="s">
        <v>2576</v>
      </c>
      <c r="M1742" t="s">
        <v>2577</v>
      </c>
      <c r="N1742" t="s">
        <v>128</v>
      </c>
      <c r="O1742" t="s">
        <v>120</v>
      </c>
      <c r="P1742" s="3">
        <v>96950</v>
      </c>
      <c r="Q1742" t="s">
        <v>121</v>
      </c>
      <c r="S1742" s="10">
        <v>16703223311</v>
      </c>
      <c r="T1742">
        <v>4504</v>
      </c>
      <c r="U1742" t="s">
        <v>2578</v>
      </c>
      <c r="V1742">
        <v>72111</v>
      </c>
      <c r="W1742" t="s">
        <v>123</v>
      </c>
      <c r="Y1742" t="s">
        <v>1097</v>
      </c>
      <c r="Z1742" t="s">
        <v>2579</v>
      </c>
      <c r="AB1742" t="s">
        <v>981</v>
      </c>
      <c r="AC1742" t="s">
        <v>2576</v>
      </c>
      <c r="AD1742" t="s">
        <v>2577</v>
      </c>
      <c r="AE1742" t="s">
        <v>128</v>
      </c>
      <c r="AF1742" t="s">
        <v>120</v>
      </c>
      <c r="AG1742" s="3">
        <v>96950</v>
      </c>
      <c r="AH1742" t="s">
        <v>121</v>
      </c>
      <c r="AJ1742" s="10">
        <v>16703223311</v>
      </c>
      <c r="AK1742">
        <v>4506</v>
      </c>
      <c r="AL1742" t="s">
        <v>2580</v>
      </c>
      <c r="BD1742" t="str">
        <f>"49-9071.00"</f>
        <v>49-9071.00</v>
      </c>
      <c r="BE1742" t="s">
        <v>169</v>
      </c>
      <c r="BF1742" t="s">
        <v>5566</v>
      </c>
      <c r="BG1742" t="s">
        <v>1417</v>
      </c>
      <c r="BH1742">
        <v>10</v>
      </c>
      <c r="BJ1742" s="1">
        <v>46023</v>
      </c>
      <c r="BK1742" s="1">
        <v>46387</v>
      </c>
      <c r="BN1742">
        <v>35</v>
      </c>
      <c r="BO1742">
        <v>0</v>
      </c>
      <c r="BP1742">
        <v>7</v>
      </c>
      <c r="BQ1742">
        <v>7</v>
      </c>
      <c r="BR1742">
        <v>7</v>
      </c>
      <c r="BS1742">
        <v>7</v>
      </c>
      <c r="BT1742">
        <v>7</v>
      </c>
      <c r="BU1742">
        <v>0</v>
      </c>
      <c r="BV1742" t="str">
        <f>"8:00 AM"</f>
        <v>8:00 AM</v>
      </c>
      <c r="BW1742" t="str">
        <f>"5:00 PM"</f>
        <v>5:00 PM</v>
      </c>
      <c r="BX1742" t="s">
        <v>133</v>
      </c>
      <c r="BY1742">
        <v>0</v>
      </c>
      <c r="BZ1742">
        <v>24</v>
      </c>
      <c r="CA1742" t="s">
        <v>138</v>
      </c>
      <c r="CB1742">
        <v>4</v>
      </c>
      <c r="CC1742" s="2" t="s">
        <v>5567</v>
      </c>
      <c r="CD1742" t="s">
        <v>2576</v>
      </c>
      <c r="CE1742" t="s">
        <v>2577</v>
      </c>
      <c r="CF1742" t="s">
        <v>128</v>
      </c>
      <c r="CG1742" t="s">
        <v>120</v>
      </c>
      <c r="CH1742" s="3">
        <v>96950</v>
      </c>
      <c r="CI1742" s="4">
        <v>9.75</v>
      </c>
      <c r="CJ1742" s="4">
        <v>20</v>
      </c>
      <c r="CK1742" s="4">
        <v>14.62</v>
      </c>
      <c r="CL1742" s="4">
        <v>30</v>
      </c>
      <c r="CM1742" t="s">
        <v>136</v>
      </c>
      <c r="CN1742" t="s">
        <v>2585</v>
      </c>
      <c r="CO1742" t="s">
        <v>137</v>
      </c>
      <c r="CQ1742" t="s">
        <v>115</v>
      </c>
      <c r="CR1742" t="s">
        <v>138</v>
      </c>
      <c r="CS1742" t="s">
        <v>139</v>
      </c>
      <c r="CT1742" t="s">
        <v>138</v>
      </c>
      <c r="CU1742" t="s">
        <v>139</v>
      </c>
      <c r="CV1742" t="s">
        <v>138</v>
      </c>
      <c r="CW1742" t="s">
        <v>138</v>
      </c>
      <c r="CX1742" t="s">
        <v>3269</v>
      </c>
      <c r="CY1742" s="10">
        <v>16703223311</v>
      </c>
      <c r="CZ1742" t="s">
        <v>2587</v>
      </c>
      <c r="DA1742" t="s">
        <v>2588</v>
      </c>
      <c r="DB1742" t="s">
        <v>138</v>
      </c>
      <c r="DC1742" t="s">
        <v>115</v>
      </c>
      <c r="DD1742" t="s">
        <v>2589</v>
      </c>
      <c r="DE1742" t="s">
        <v>2590</v>
      </c>
      <c r="DF1742" t="s">
        <v>1176</v>
      </c>
      <c r="DG1742" t="s">
        <v>2591</v>
      </c>
      <c r="DH1742" t="s">
        <v>2592</v>
      </c>
    </row>
    <row r="1743" spans="1:112" ht="14.45" customHeight="1" x14ac:dyDescent="0.25">
      <c r="A1743" t="s">
        <v>5720</v>
      </c>
      <c r="B1743" t="s">
        <v>248</v>
      </c>
      <c r="C1743" s="1">
        <v>45722</v>
      </c>
      <c r="D1743" s="1">
        <v>45770</v>
      </c>
      <c r="E1743" t="s">
        <v>114</v>
      </c>
      <c r="G1743" t="s">
        <v>115</v>
      </c>
      <c r="H1743" t="s">
        <v>115</v>
      </c>
      <c r="I1743" t="s">
        <v>115</v>
      </c>
      <c r="J1743" t="s">
        <v>5721</v>
      </c>
      <c r="K1743" t="s">
        <v>5722</v>
      </c>
      <c r="L1743" t="s">
        <v>5723</v>
      </c>
      <c r="M1743" t="s">
        <v>5724</v>
      </c>
      <c r="N1743" t="s">
        <v>145</v>
      </c>
      <c r="O1743" t="s">
        <v>120</v>
      </c>
      <c r="P1743" s="3">
        <v>96951</v>
      </c>
      <c r="Q1743" t="s">
        <v>121</v>
      </c>
      <c r="R1743" t="s">
        <v>139</v>
      </c>
      <c r="S1743" s="10">
        <v>16707858349</v>
      </c>
      <c r="U1743" t="s">
        <v>5725</v>
      </c>
      <c r="V1743">
        <v>531110</v>
      </c>
      <c r="W1743" t="s">
        <v>123</v>
      </c>
      <c r="Y1743" t="s">
        <v>458</v>
      </c>
      <c r="Z1743" t="s">
        <v>5726</v>
      </c>
      <c r="AA1743" t="s">
        <v>2535</v>
      </c>
      <c r="AB1743" t="s">
        <v>5727</v>
      </c>
      <c r="AC1743" t="s">
        <v>5723</v>
      </c>
      <c r="AD1743" t="s">
        <v>5724</v>
      </c>
      <c r="AE1743" t="s">
        <v>145</v>
      </c>
      <c r="AF1743" t="s">
        <v>120</v>
      </c>
      <c r="AG1743" s="3">
        <v>96951</v>
      </c>
      <c r="AH1743" t="s">
        <v>121</v>
      </c>
      <c r="AJ1743" s="10">
        <v>16707858349</v>
      </c>
      <c r="AL1743" t="s">
        <v>5728</v>
      </c>
      <c r="AM1743" t="s">
        <v>734</v>
      </c>
      <c r="AN1743" t="s">
        <v>1985</v>
      </c>
      <c r="AO1743" t="s">
        <v>2565</v>
      </c>
      <c r="AP1743" t="s">
        <v>2566</v>
      </c>
      <c r="AQ1743" t="s">
        <v>5729</v>
      </c>
      <c r="AR1743" t="s">
        <v>5730</v>
      </c>
      <c r="AS1743" t="s">
        <v>128</v>
      </c>
      <c r="AT1743" t="s">
        <v>120</v>
      </c>
      <c r="AU1743" s="3">
        <v>96950</v>
      </c>
      <c r="AV1743" t="s">
        <v>121</v>
      </c>
      <c r="AX1743">
        <v>16702331209</v>
      </c>
      <c r="AZ1743" t="s">
        <v>5731</v>
      </c>
      <c r="BA1743" t="s">
        <v>2569</v>
      </c>
      <c r="BB1743" t="s">
        <v>120</v>
      </c>
      <c r="BC1743" t="s">
        <v>2250</v>
      </c>
      <c r="BD1743" t="str">
        <f>"49-9071.00"</f>
        <v>49-9071.00</v>
      </c>
      <c r="BE1743" t="s">
        <v>169</v>
      </c>
      <c r="BF1743" t="s">
        <v>5732</v>
      </c>
      <c r="BG1743" t="s">
        <v>2872</v>
      </c>
      <c r="BH1743">
        <v>1</v>
      </c>
      <c r="BI1743">
        <v>1</v>
      </c>
      <c r="BJ1743" s="1">
        <v>45778</v>
      </c>
      <c r="BK1743" s="1">
        <v>46142</v>
      </c>
      <c r="BL1743" s="1">
        <v>45778</v>
      </c>
      <c r="BM1743" s="1">
        <v>46142</v>
      </c>
      <c r="BN1743">
        <v>40</v>
      </c>
      <c r="BO1743">
        <v>0</v>
      </c>
      <c r="BP1743">
        <v>8</v>
      </c>
      <c r="BQ1743">
        <v>8</v>
      </c>
      <c r="BR1743">
        <v>8</v>
      </c>
      <c r="BS1743">
        <v>8</v>
      </c>
      <c r="BT1743">
        <v>8</v>
      </c>
      <c r="BU1743">
        <v>0</v>
      </c>
      <c r="BV1743" t="str">
        <f>"8:00 AM"</f>
        <v>8:00 AM</v>
      </c>
      <c r="BW1743" t="str">
        <f>"5:00 PM"</f>
        <v>5:00 PM</v>
      </c>
      <c r="BX1743" t="s">
        <v>240</v>
      </c>
      <c r="BY1743">
        <v>0</v>
      </c>
      <c r="BZ1743">
        <v>24</v>
      </c>
      <c r="CA1743" t="s">
        <v>115</v>
      </c>
      <c r="CC1743" t="s">
        <v>224</v>
      </c>
      <c r="CD1743" t="s">
        <v>5733</v>
      </c>
      <c r="CF1743" t="s">
        <v>145</v>
      </c>
      <c r="CG1743" t="s">
        <v>120</v>
      </c>
      <c r="CH1743" s="3">
        <v>96951</v>
      </c>
      <c r="CI1743" s="4">
        <v>9.75</v>
      </c>
      <c r="CJ1743" s="4">
        <v>9.75</v>
      </c>
      <c r="CK1743" s="4">
        <v>14.63</v>
      </c>
      <c r="CL1743" s="4">
        <v>14.63</v>
      </c>
      <c r="CM1743" t="s">
        <v>136</v>
      </c>
      <c r="CN1743" t="s">
        <v>139</v>
      </c>
      <c r="CO1743" t="s">
        <v>137</v>
      </c>
      <c r="CQ1743" t="s">
        <v>115</v>
      </c>
      <c r="CR1743" t="s">
        <v>138</v>
      </c>
      <c r="CS1743" t="s">
        <v>139</v>
      </c>
      <c r="CT1743" t="s">
        <v>138</v>
      </c>
      <c r="CU1743" t="s">
        <v>139</v>
      </c>
      <c r="CV1743" t="s">
        <v>138</v>
      </c>
      <c r="CW1743" t="s">
        <v>139</v>
      </c>
      <c r="CX1743" t="s">
        <v>139</v>
      </c>
      <c r="CY1743" s="10">
        <v>16707858349</v>
      </c>
      <c r="CZ1743" t="s">
        <v>5728</v>
      </c>
      <c r="DA1743" t="s">
        <v>139</v>
      </c>
      <c r="DB1743" t="s">
        <v>138</v>
      </c>
      <c r="DC1743" t="s">
        <v>115</v>
      </c>
    </row>
    <row r="1744" spans="1:112" ht="14.45" customHeight="1" x14ac:dyDescent="0.25">
      <c r="A1744" t="s">
        <v>7224</v>
      </c>
      <c r="B1744" t="s">
        <v>142</v>
      </c>
      <c r="C1744" s="1">
        <v>45757</v>
      </c>
      <c r="D1744" s="1">
        <v>45770</v>
      </c>
      <c r="E1744" t="s">
        <v>114</v>
      </c>
      <c r="G1744" t="s">
        <v>115</v>
      </c>
      <c r="H1744" t="s">
        <v>138</v>
      </c>
      <c r="I1744" t="s">
        <v>115</v>
      </c>
      <c r="J1744" t="s">
        <v>7225</v>
      </c>
      <c r="K1744" t="s">
        <v>7226</v>
      </c>
      <c r="L1744" t="s">
        <v>7227</v>
      </c>
      <c r="M1744" t="s">
        <v>7228</v>
      </c>
      <c r="N1744" t="s">
        <v>128</v>
      </c>
      <c r="O1744" t="s">
        <v>120</v>
      </c>
      <c r="P1744" s="3">
        <v>96950</v>
      </c>
      <c r="Q1744" t="s">
        <v>121</v>
      </c>
      <c r="S1744" s="10">
        <v>16704836668</v>
      </c>
      <c r="U1744" t="s">
        <v>7229</v>
      </c>
      <c r="V1744">
        <v>812199</v>
      </c>
      <c r="W1744" t="s">
        <v>123</v>
      </c>
      <c r="Y1744" t="s">
        <v>4306</v>
      </c>
      <c r="Z1744" t="s">
        <v>7230</v>
      </c>
      <c r="AB1744" t="s">
        <v>126</v>
      </c>
      <c r="AC1744" t="s">
        <v>7227</v>
      </c>
      <c r="AD1744" t="s">
        <v>7228</v>
      </c>
      <c r="AE1744" t="s">
        <v>128</v>
      </c>
      <c r="AF1744" t="s">
        <v>120</v>
      </c>
      <c r="AG1744" s="3">
        <v>96950</v>
      </c>
      <c r="AH1744" t="s">
        <v>121</v>
      </c>
      <c r="AJ1744" s="10">
        <v>16704836668</v>
      </c>
      <c r="AL1744" t="s">
        <v>3278</v>
      </c>
      <c r="BD1744" t="str">
        <f>"31-9011.00"</f>
        <v>31-9011.00</v>
      </c>
      <c r="BE1744" t="s">
        <v>671</v>
      </c>
      <c r="BF1744" t="s">
        <v>7231</v>
      </c>
      <c r="BG1744" t="s">
        <v>7232</v>
      </c>
      <c r="BH1744">
        <v>2</v>
      </c>
      <c r="BJ1744" s="1">
        <v>45931</v>
      </c>
      <c r="BK1744" s="1">
        <v>46295</v>
      </c>
      <c r="BN1744">
        <v>35</v>
      </c>
      <c r="BO1744">
        <v>0</v>
      </c>
      <c r="BP1744">
        <v>7</v>
      </c>
      <c r="BQ1744">
        <v>7</v>
      </c>
      <c r="BR1744">
        <v>7</v>
      </c>
      <c r="BS1744">
        <v>7</v>
      </c>
      <c r="BT1744">
        <v>7</v>
      </c>
      <c r="BU1744">
        <v>0</v>
      </c>
      <c r="BV1744" t="str">
        <f>"10:00 AM"</f>
        <v>10:00 AM</v>
      </c>
      <c r="BW1744" t="str">
        <f>"7:00 PM"</f>
        <v>7:00 PM</v>
      </c>
      <c r="BX1744" t="s">
        <v>133</v>
      </c>
      <c r="BY1744">
        <v>0</v>
      </c>
      <c r="BZ1744">
        <v>12</v>
      </c>
      <c r="CA1744" t="s">
        <v>115</v>
      </c>
      <c r="CC1744" s="2" t="s">
        <v>7233</v>
      </c>
      <c r="CD1744" t="s">
        <v>7234</v>
      </c>
      <c r="CE1744" t="s">
        <v>7227</v>
      </c>
      <c r="CF1744" t="s">
        <v>128</v>
      </c>
      <c r="CG1744" t="s">
        <v>120</v>
      </c>
      <c r="CH1744" s="3">
        <v>96950</v>
      </c>
      <c r="CI1744" s="4">
        <v>12.37</v>
      </c>
      <c r="CJ1744" s="4">
        <v>12.37</v>
      </c>
      <c r="CK1744" s="4">
        <v>18.55</v>
      </c>
      <c r="CL1744" s="4">
        <v>18.55</v>
      </c>
      <c r="CM1744" t="s">
        <v>136</v>
      </c>
      <c r="CN1744" t="s">
        <v>624</v>
      </c>
      <c r="CO1744" t="s">
        <v>137</v>
      </c>
      <c r="CQ1744" t="s">
        <v>115</v>
      </c>
      <c r="CR1744" t="s">
        <v>138</v>
      </c>
      <c r="CS1744" t="s">
        <v>138</v>
      </c>
      <c r="CT1744" t="s">
        <v>138</v>
      </c>
      <c r="CU1744" t="s">
        <v>138</v>
      </c>
      <c r="CV1744" t="s">
        <v>138</v>
      </c>
      <c r="CW1744" t="s">
        <v>139</v>
      </c>
      <c r="CX1744" t="s">
        <v>625</v>
      </c>
      <c r="CY1744" s="10">
        <v>16707837461</v>
      </c>
      <c r="CZ1744" t="s">
        <v>620</v>
      </c>
      <c r="DA1744" t="s">
        <v>3284</v>
      </c>
      <c r="DB1744" t="s">
        <v>138</v>
      </c>
      <c r="DC1744" t="s">
        <v>115</v>
      </c>
    </row>
    <row r="1745" spans="1:112" ht="14.45" customHeight="1" x14ac:dyDescent="0.25">
      <c r="A1745" t="s">
        <v>7974</v>
      </c>
      <c r="B1745" t="s">
        <v>248</v>
      </c>
      <c r="C1745" s="1">
        <v>45727</v>
      </c>
      <c r="D1745" s="1">
        <v>45770</v>
      </c>
      <c r="E1745" t="s">
        <v>210</v>
      </c>
      <c r="F1745" s="1">
        <v>45868</v>
      </c>
      <c r="G1745" t="s">
        <v>115</v>
      </c>
      <c r="H1745" t="s">
        <v>115</v>
      </c>
      <c r="I1745" t="s">
        <v>115</v>
      </c>
      <c r="J1745" t="s">
        <v>1718</v>
      </c>
      <c r="L1745" t="s">
        <v>1720</v>
      </c>
      <c r="N1745" t="s">
        <v>128</v>
      </c>
      <c r="O1745" t="s">
        <v>120</v>
      </c>
      <c r="P1745" s="3">
        <v>96950</v>
      </c>
      <c r="Q1745" t="s">
        <v>121</v>
      </c>
      <c r="S1745" s="10">
        <v>16702335776</v>
      </c>
      <c r="U1745" t="s">
        <v>1721</v>
      </c>
      <c r="V1745">
        <v>56179</v>
      </c>
      <c r="W1745" t="s">
        <v>123</v>
      </c>
      <c r="Y1745" t="s">
        <v>1722</v>
      </c>
      <c r="Z1745" t="s">
        <v>1723</v>
      </c>
      <c r="AA1745" t="s">
        <v>888</v>
      </c>
      <c r="AB1745" t="s">
        <v>705</v>
      </c>
      <c r="AC1745" t="s">
        <v>1720</v>
      </c>
      <c r="AE1745" t="s">
        <v>128</v>
      </c>
      <c r="AF1745" t="s">
        <v>120</v>
      </c>
      <c r="AG1745" s="3">
        <v>96950</v>
      </c>
      <c r="AH1745" t="s">
        <v>121</v>
      </c>
      <c r="AJ1745" s="10">
        <v>16702335776</v>
      </c>
      <c r="AL1745" t="s">
        <v>1724</v>
      </c>
      <c r="BD1745" t="str">
        <f>"13-1071.00"</f>
        <v>13-1071.00</v>
      </c>
      <c r="BE1745" t="s">
        <v>7975</v>
      </c>
      <c r="BF1745" t="s">
        <v>7976</v>
      </c>
      <c r="BG1745" t="s">
        <v>7977</v>
      </c>
      <c r="BH1745">
        <v>1</v>
      </c>
      <c r="BI1745">
        <v>1</v>
      </c>
      <c r="BJ1745" s="1">
        <v>45870</v>
      </c>
      <c r="BK1745" s="1">
        <v>46234</v>
      </c>
      <c r="BL1745" s="1">
        <v>45870</v>
      </c>
      <c r="BM1745" s="1">
        <v>46234</v>
      </c>
      <c r="BN1745">
        <v>35</v>
      </c>
      <c r="BO1745">
        <v>0</v>
      </c>
      <c r="BP1745">
        <v>7</v>
      </c>
      <c r="BQ1745">
        <v>7</v>
      </c>
      <c r="BR1745">
        <v>7</v>
      </c>
      <c r="BS1745">
        <v>7</v>
      </c>
      <c r="BT1745">
        <v>7</v>
      </c>
      <c r="BU1745">
        <v>0</v>
      </c>
      <c r="BV1745" t="str">
        <f>"9:00 AM"</f>
        <v>9:00 AM</v>
      </c>
      <c r="BW1745" t="str">
        <f>"5:00 PM"</f>
        <v>5:00 PM</v>
      </c>
      <c r="BX1745" t="s">
        <v>360</v>
      </c>
      <c r="BY1745">
        <v>0</v>
      </c>
      <c r="BZ1745">
        <v>48</v>
      </c>
      <c r="CA1745" t="s">
        <v>115</v>
      </c>
      <c r="CC1745" s="2" t="s">
        <v>7978</v>
      </c>
      <c r="CD1745" t="s">
        <v>7979</v>
      </c>
      <c r="CF1745" t="s">
        <v>128</v>
      </c>
      <c r="CG1745" t="s">
        <v>120</v>
      </c>
      <c r="CH1745" s="3">
        <v>96950</v>
      </c>
      <c r="CI1745" s="4">
        <v>17.13</v>
      </c>
      <c r="CJ1745" s="4">
        <v>17.13</v>
      </c>
      <c r="CK1745" s="4">
        <v>25.7</v>
      </c>
      <c r="CL1745" s="4">
        <v>25.7</v>
      </c>
      <c r="CM1745" t="s">
        <v>136</v>
      </c>
      <c r="CN1745" t="s">
        <v>139</v>
      </c>
      <c r="CO1745" t="s">
        <v>137</v>
      </c>
      <c r="CQ1745" t="s">
        <v>115</v>
      </c>
      <c r="CR1745" t="s">
        <v>138</v>
      </c>
      <c r="CS1745" t="s">
        <v>139</v>
      </c>
      <c r="CT1745" t="s">
        <v>138</v>
      </c>
      <c r="CU1745" t="s">
        <v>139</v>
      </c>
      <c r="CV1745" t="s">
        <v>138</v>
      </c>
      <c r="CW1745" t="s">
        <v>139</v>
      </c>
      <c r="CX1745" t="s">
        <v>139</v>
      </c>
      <c r="CY1745" s="10">
        <v>16702335776</v>
      </c>
      <c r="CZ1745" t="s">
        <v>1727</v>
      </c>
      <c r="DA1745" t="s">
        <v>139</v>
      </c>
      <c r="DB1745" t="s">
        <v>138</v>
      </c>
      <c r="DC1745" t="s">
        <v>115</v>
      </c>
    </row>
    <row r="1746" spans="1:112" ht="14.45" customHeight="1" x14ac:dyDescent="0.25">
      <c r="A1746" t="s">
        <v>8435</v>
      </c>
      <c r="B1746" t="s">
        <v>1155</v>
      </c>
      <c r="C1746" s="1">
        <v>45707</v>
      </c>
      <c r="D1746" s="1">
        <v>45770</v>
      </c>
      <c r="E1746" t="s">
        <v>114</v>
      </c>
      <c r="G1746" t="s">
        <v>115</v>
      </c>
      <c r="H1746" t="s">
        <v>115</v>
      </c>
      <c r="I1746" t="s">
        <v>115</v>
      </c>
      <c r="J1746" t="s">
        <v>1436</v>
      </c>
      <c r="L1746" t="s">
        <v>5691</v>
      </c>
      <c r="M1746" t="s">
        <v>5692</v>
      </c>
      <c r="N1746" t="s">
        <v>128</v>
      </c>
      <c r="O1746" t="s">
        <v>120</v>
      </c>
      <c r="P1746" s="3">
        <v>96950</v>
      </c>
      <c r="Q1746" t="s">
        <v>121</v>
      </c>
      <c r="S1746" s="10">
        <v>16702858730</v>
      </c>
      <c r="U1746" t="s">
        <v>1439</v>
      </c>
      <c r="V1746">
        <v>561320</v>
      </c>
      <c r="W1746" t="s">
        <v>123</v>
      </c>
      <c r="Y1746" t="s">
        <v>1440</v>
      </c>
      <c r="Z1746" t="s">
        <v>1441</v>
      </c>
      <c r="AA1746" t="s">
        <v>1442</v>
      </c>
      <c r="AB1746" t="s">
        <v>448</v>
      </c>
      <c r="AC1746" t="s">
        <v>1437</v>
      </c>
      <c r="AD1746" t="s">
        <v>1438</v>
      </c>
      <c r="AE1746" t="s">
        <v>128</v>
      </c>
      <c r="AF1746" t="s">
        <v>120</v>
      </c>
      <c r="AG1746" s="3">
        <v>96950</v>
      </c>
      <c r="AH1746" t="s">
        <v>121</v>
      </c>
      <c r="AJ1746" s="10">
        <v>16702858730</v>
      </c>
      <c r="AL1746" t="s">
        <v>1443</v>
      </c>
      <c r="BD1746" t="str">
        <f>"49-9071.00"</f>
        <v>49-9071.00</v>
      </c>
      <c r="BE1746" t="s">
        <v>169</v>
      </c>
      <c r="BF1746" t="s">
        <v>5693</v>
      </c>
      <c r="BG1746" t="s">
        <v>2872</v>
      </c>
      <c r="BH1746">
        <v>15</v>
      </c>
      <c r="BI1746">
        <v>13</v>
      </c>
      <c r="BJ1746" s="1">
        <v>45778</v>
      </c>
      <c r="BK1746" s="1">
        <v>46142</v>
      </c>
      <c r="BL1746" s="1">
        <v>45778</v>
      </c>
      <c r="BM1746" s="1">
        <v>46142</v>
      </c>
      <c r="BN1746">
        <v>35</v>
      </c>
      <c r="BO1746">
        <v>0</v>
      </c>
      <c r="BP1746">
        <v>7</v>
      </c>
      <c r="BQ1746">
        <v>7</v>
      </c>
      <c r="BR1746">
        <v>7</v>
      </c>
      <c r="BS1746">
        <v>7</v>
      </c>
      <c r="BT1746">
        <v>7</v>
      </c>
      <c r="BU1746">
        <v>0</v>
      </c>
      <c r="BV1746" t="str">
        <f>"9:00 AM"</f>
        <v>9:00 AM</v>
      </c>
      <c r="BW1746" t="str">
        <f>"5:00 PM"</f>
        <v>5:00 PM</v>
      </c>
      <c r="BX1746" t="s">
        <v>240</v>
      </c>
      <c r="BY1746">
        <v>0</v>
      </c>
      <c r="BZ1746">
        <v>12</v>
      </c>
      <c r="CA1746" t="s">
        <v>115</v>
      </c>
      <c r="CC1746" s="2" t="s">
        <v>8436</v>
      </c>
      <c r="CD1746" t="s">
        <v>3156</v>
      </c>
      <c r="CE1746" t="s">
        <v>1448</v>
      </c>
      <c r="CF1746" t="s">
        <v>128</v>
      </c>
      <c r="CG1746" t="s">
        <v>120</v>
      </c>
      <c r="CH1746" s="3">
        <v>96950</v>
      </c>
      <c r="CI1746" s="4">
        <v>9.75</v>
      </c>
      <c r="CJ1746" s="4">
        <v>9.75</v>
      </c>
      <c r="CK1746" s="4">
        <v>14.63</v>
      </c>
      <c r="CL1746" s="4">
        <v>14.63</v>
      </c>
      <c r="CM1746" t="s">
        <v>136</v>
      </c>
      <c r="CN1746" t="s">
        <v>224</v>
      </c>
      <c r="CO1746" t="s">
        <v>137</v>
      </c>
      <c r="CQ1746" t="s">
        <v>115</v>
      </c>
      <c r="CR1746" t="s">
        <v>138</v>
      </c>
      <c r="CS1746" t="s">
        <v>139</v>
      </c>
      <c r="CT1746" t="s">
        <v>138</v>
      </c>
      <c r="CU1746" t="s">
        <v>139</v>
      </c>
      <c r="CV1746" t="s">
        <v>138</v>
      </c>
      <c r="CW1746" t="s">
        <v>139</v>
      </c>
      <c r="CX1746" s="2" t="s">
        <v>3157</v>
      </c>
      <c r="CY1746" s="10">
        <v>16702858730</v>
      </c>
      <c r="CZ1746" t="s">
        <v>1443</v>
      </c>
      <c r="DA1746" t="s">
        <v>331</v>
      </c>
      <c r="DB1746" t="s">
        <v>138</v>
      </c>
      <c r="DC1746" t="s">
        <v>115</v>
      </c>
    </row>
    <row r="1747" spans="1:112" ht="14.45" customHeight="1" x14ac:dyDescent="0.25">
      <c r="A1747" t="s">
        <v>8437</v>
      </c>
      <c r="B1747" t="s">
        <v>158</v>
      </c>
      <c r="C1747" s="1">
        <v>45706</v>
      </c>
      <c r="D1747" s="1">
        <v>45770</v>
      </c>
      <c r="E1747" t="s">
        <v>114</v>
      </c>
      <c r="G1747" t="s">
        <v>115</v>
      </c>
      <c r="H1747" t="s">
        <v>115</v>
      </c>
      <c r="I1747" t="s">
        <v>115</v>
      </c>
      <c r="J1747" t="s">
        <v>2516</v>
      </c>
      <c r="K1747" t="s">
        <v>2517</v>
      </c>
      <c r="L1747" t="s">
        <v>2518</v>
      </c>
      <c r="M1747" t="s">
        <v>2519</v>
      </c>
      <c r="N1747" t="s">
        <v>128</v>
      </c>
      <c r="O1747" t="s">
        <v>120</v>
      </c>
      <c r="P1747" s="3">
        <v>96950</v>
      </c>
      <c r="Q1747" t="s">
        <v>121</v>
      </c>
      <c r="S1747" s="10">
        <v>16702358233</v>
      </c>
      <c r="U1747" t="s">
        <v>2520</v>
      </c>
      <c r="V1747">
        <v>531110</v>
      </c>
      <c r="W1747" t="s">
        <v>123</v>
      </c>
      <c r="Y1747" t="s">
        <v>2521</v>
      </c>
      <c r="Z1747" t="s">
        <v>2522</v>
      </c>
      <c r="AA1747" t="s">
        <v>2523</v>
      </c>
      <c r="AB1747" t="s">
        <v>2524</v>
      </c>
      <c r="AC1747" t="s">
        <v>2518</v>
      </c>
      <c r="AD1747" t="s">
        <v>2519</v>
      </c>
      <c r="AE1747" t="s">
        <v>128</v>
      </c>
      <c r="AF1747" t="s">
        <v>120</v>
      </c>
      <c r="AG1747" s="3">
        <v>96950</v>
      </c>
      <c r="AH1747" t="s">
        <v>121</v>
      </c>
      <c r="AJ1747" s="10">
        <v>16702358233</v>
      </c>
      <c r="AL1747" t="s">
        <v>2525</v>
      </c>
      <c r="BD1747" t="str">
        <f>"49-9071.00"</f>
        <v>49-9071.00</v>
      </c>
      <c r="BE1747" t="s">
        <v>169</v>
      </c>
      <c r="BF1747" t="s">
        <v>2526</v>
      </c>
      <c r="BG1747" t="s">
        <v>1101</v>
      </c>
      <c r="BH1747">
        <v>3</v>
      </c>
      <c r="BJ1747" s="1">
        <v>45748</v>
      </c>
      <c r="BK1747" s="1">
        <v>46112</v>
      </c>
      <c r="BN1747">
        <v>35</v>
      </c>
      <c r="BO1747">
        <v>0</v>
      </c>
      <c r="BP1747">
        <v>7</v>
      </c>
      <c r="BQ1747">
        <v>7</v>
      </c>
      <c r="BR1747">
        <v>7</v>
      </c>
      <c r="BS1747">
        <v>7</v>
      </c>
      <c r="BT1747">
        <v>7</v>
      </c>
      <c r="BU1747">
        <v>0</v>
      </c>
      <c r="BV1747" t="str">
        <f>"9:00 AM"</f>
        <v>9:00 AM</v>
      </c>
      <c r="BW1747" t="str">
        <f>"5:00 PM"</f>
        <v>5:00 PM</v>
      </c>
      <c r="BX1747" t="s">
        <v>133</v>
      </c>
      <c r="BY1747">
        <v>0</v>
      </c>
      <c r="BZ1747">
        <v>24</v>
      </c>
      <c r="CA1747" t="s">
        <v>115</v>
      </c>
      <c r="CC1747" s="2" t="s">
        <v>2527</v>
      </c>
      <c r="CD1747" t="s">
        <v>2518</v>
      </c>
      <c r="CE1747" t="s">
        <v>2519</v>
      </c>
      <c r="CF1747" t="s">
        <v>128</v>
      </c>
      <c r="CG1747" t="s">
        <v>120</v>
      </c>
      <c r="CH1747" s="3">
        <v>96950</v>
      </c>
      <c r="CI1747" s="4">
        <v>9.75</v>
      </c>
      <c r="CJ1747" s="4">
        <v>9.75</v>
      </c>
      <c r="CK1747" s="4">
        <v>14.62</v>
      </c>
      <c r="CL1747" s="4">
        <v>14.62</v>
      </c>
      <c r="CM1747" t="s">
        <v>136</v>
      </c>
      <c r="CN1747" t="s">
        <v>191</v>
      </c>
      <c r="CO1747" t="s">
        <v>137</v>
      </c>
      <c r="CQ1747" t="s">
        <v>115</v>
      </c>
      <c r="CR1747" t="s">
        <v>138</v>
      </c>
      <c r="CS1747" t="s">
        <v>139</v>
      </c>
      <c r="CT1747" t="s">
        <v>138</v>
      </c>
      <c r="CU1747" t="s">
        <v>139</v>
      </c>
      <c r="CV1747" t="s">
        <v>138</v>
      </c>
      <c r="CW1747" t="s">
        <v>139</v>
      </c>
      <c r="CX1747" t="s">
        <v>2528</v>
      </c>
      <c r="CY1747" s="10">
        <v>16702358233</v>
      </c>
      <c r="CZ1747" t="s">
        <v>2529</v>
      </c>
      <c r="DA1747" t="s">
        <v>139</v>
      </c>
      <c r="DB1747" t="s">
        <v>138</v>
      </c>
      <c r="DC1747" t="s">
        <v>115</v>
      </c>
    </row>
    <row r="1748" spans="1:112" ht="14.45" customHeight="1" x14ac:dyDescent="0.25">
      <c r="A1748" t="s">
        <v>9616</v>
      </c>
      <c r="B1748" t="s">
        <v>142</v>
      </c>
      <c r="C1748" s="1">
        <v>45762</v>
      </c>
      <c r="D1748" s="1">
        <v>45770</v>
      </c>
      <c r="E1748" t="s">
        <v>210</v>
      </c>
      <c r="F1748" s="1">
        <v>45929</v>
      </c>
      <c r="G1748" t="s">
        <v>115</v>
      </c>
      <c r="H1748" t="s">
        <v>115</v>
      </c>
      <c r="I1748" t="s">
        <v>115</v>
      </c>
      <c r="J1748" t="s">
        <v>1067</v>
      </c>
      <c r="K1748" t="s">
        <v>2445</v>
      </c>
      <c r="L1748" t="s">
        <v>5713</v>
      </c>
      <c r="M1748" t="s">
        <v>8105</v>
      </c>
      <c r="N1748" t="s">
        <v>119</v>
      </c>
      <c r="O1748" t="s">
        <v>120</v>
      </c>
      <c r="P1748" s="3">
        <v>96950</v>
      </c>
      <c r="Q1748" t="s">
        <v>121</v>
      </c>
      <c r="S1748" s="10">
        <v>16702356129</v>
      </c>
      <c r="U1748" t="s">
        <v>1070</v>
      </c>
      <c r="V1748">
        <v>812112</v>
      </c>
      <c r="W1748" t="s">
        <v>123</v>
      </c>
      <c r="Y1748" t="s">
        <v>1071</v>
      </c>
      <c r="Z1748" t="s">
        <v>1072</v>
      </c>
      <c r="AB1748" t="s">
        <v>754</v>
      </c>
      <c r="AC1748" t="s">
        <v>5713</v>
      </c>
      <c r="AD1748" t="s">
        <v>8105</v>
      </c>
      <c r="AE1748" t="s">
        <v>119</v>
      </c>
      <c r="AF1748" t="s">
        <v>120</v>
      </c>
      <c r="AG1748" s="3">
        <v>96950</v>
      </c>
      <c r="AH1748" t="s">
        <v>121</v>
      </c>
      <c r="AJ1748" s="10">
        <v>16702356129</v>
      </c>
      <c r="AL1748" t="s">
        <v>1080</v>
      </c>
      <c r="BD1748" t="str">
        <f>"39-5012.00"</f>
        <v>39-5012.00</v>
      </c>
      <c r="BE1748" t="s">
        <v>1772</v>
      </c>
      <c r="BF1748" t="s">
        <v>9617</v>
      </c>
      <c r="BG1748" t="s">
        <v>2447</v>
      </c>
      <c r="BH1748">
        <v>5</v>
      </c>
      <c r="BJ1748" s="1">
        <v>45931</v>
      </c>
      <c r="BK1748" s="1">
        <v>46295</v>
      </c>
      <c r="BN1748">
        <v>35</v>
      </c>
      <c r="BO1748">
        <v>0</v>
      </c>
      <c r="BP1748">
        <v>0</v>
      </c>
      <c r="BQ1748">
        <v>7</v>
      </c>
      <c r="BR1748">
        <v>7</v>
      </c>
      <c r="BS1748">
        <v>7</v>
      </c>
      <c r="BT1748">
        <v>7</v>
      </c>
      <c r="BU1748">
        <v>7</v>
      </c>
      <c r="BV1748" t="str">
        <f>"11:00 AM"</f>
        <v>11:00 AM</v>
      </c>
      <c r="BW1748" t="str">
        <f>"7:00 PM"</f>
        <v>7:00 PM</v>
      </c>
      <c r="BX1748" t="s">
        <v>133</v>
      </c>
      <c r="BY1748">
        <v>0</v>
      </c>
      <c r="BZ1748">
        <v>12</v>
      </c>
      <c r="CA1748" t="s">
        <v>115</v>
      </c>
      <c r="CC1748" s="2" t="s">
        <v>9618</v>
      </c>
      <c r="CD1748" t="s">
        <v>8105</v>
      </c>
      <c r="CF1748" t="s">
        <v>119</v>
      </c>
      <c r="CG1748" t="s">
        <v>120</v>
      </c>
      <c r="CH1748" s="3">
        <v>96950</v>
      </c>
      <c r="CI1748" s="4">
        <v>7.98</v>
      </c>
      <c r="CJ1748" s="4">
        <v>7.98</v>
      </c>
      <c r="CK1748" s="4">
        <v>11.97</v>
      </c>
      <c r="CL1748" s="4">
        <v>11.97</v>
      </c>
      <c r="CM1748" t="s">
        <v>136</v>
      </c>
      <c r="CO1748" t="s">
        <v>137</v>
      </c>
      <c r="CQ1748" t="s">
        <v>115</v>
      </c>
      <c r="CR1748" t="s">
        <v>138</v>
      </c>
      <c r="CS1748" t="s">
        <v>139</v>
      </c>
      <c r="CT1748" t="s">
        <v>138</v>
      </c>
      <c r="CU1748" t="s">
        <v>139</v>
      </c>
      <c r="CV1748" t="s">
        <v>138</v>
      </c>
      <c r="CW1748" t="s">
        <v>139</v>
      </c>
      <c r="CX1748" t="s">
        <v>2862</v>
      </c>
      <c r="CY1748" s="10">
        <v>16702356129</v>
      </c>
      <c r="CZ1748" t="s">
        <v>1080</v>
      </c>
      <c r="DA1748" t="s">
        <v>417</v>
      </c>
      <c r="DB1748" t="s">
        <v>138</v>
      </c>
      <c r="DC1748" t="s">
        <v>115</v>
      </c>
    </row>
    <row r="1749" spans="1:112" ht="14.45" customHeight="1" x14ac:dyDescent="0.25">
      <c r="A1749" t="s">
        <v>9911</v>
      </c>
      <c r="B1749" t="s">
        <v>142</v>
      </c>
      <c r="C1749" s="1">
        <v>45757</v>
      </c>
      <c r="D1749" s="1">
        <v>45770</v>
      </c>
      <c r="E1749" t="s">
        <v>114</v>
      </c>
      <c r="G1749" t="s">
        <v>115</v>
      </c>
      <c r="H1749" t="s">
        <v>115</v>
      </c>
      <c r="I1749" t="s">
        <v>115</v>
      </c>
      <c r="J1749" t="s">
        <v>2574</v>
      </c>
      <c r="K1749" t="s">
        <v>2575</v>
      </c>
      <c r="L1749" t="s">
        <v>2576</v>
      </c>
      <c r="M1749" t="s">
        <v>2577</v>
      </c>
      <c r="N1749" t="s">
        <v>128</v>
      </c>
      <c r="O1749" t="s">
        <v>120</v>
      </c>
      <c r="P1749" s="3">
        <v>96950</v>
      </c>
      <c r="Q1749" t="s">
        <v>121</v>
      </c>
      <c r="S1749" s="10">
        <v>16703223311</v>
      </c>
      <c r="T1749">
        <v>4504</v>
      </c>
      <c r="U1749" t="s">
        <v>2578</v>
      </c>
      <c r="V1749">
        <v>72111</v>
      </c>
      <c r="W1749" t="s">
        <v>123</v>
      </c>
      <c r="Y1749" t="s">
        <v>1097</v>
      </c>
      <c r="Z1749" t="s">
        <v>2579</v>
      </c>
      <c r="AB1749" t="s">
        <v>981</v>
      </c>
      <c r="AC1749" t="s">
        <v>2576</v>
      </c>
      <c r="AD1749" t="s">
        <v>2577</v>
      </c>
      <c r="AE1749" t="s">
        <v>128</v>
      </c>
      <c r="AF1749" t="s">
        <v>120</v>
      </c>
      <c r="AG1749" s="3">
        <v>96950</v>
      </c>
      <c r="AH1749" t="s">
        <v>121</v>
      </c>
      <c r="AJ1749" s="10">
        <v>16703223311</v>
      </c>
      <c r="AK1749">
        <v>4506</v>
      </c>
      <c r="AL1749" t="s">
        <v>2580</v>
      </c>
      <c r="BD1749" t="str">
        <f>"37-2012.00"</f>
        <v>37-2012.00</v>
      </c>
      <c r="BE1749" t="s">
        <v>647</v>
      </c>
      <c r="BF1749" t="s">
        <v>8796</v>
      </c>
      <c r="BG1749" t="s">
        <v>4294</v>
      </c>
      <c r="BH1749">
        <v>8</v>
      </c>
      <c r="BJ1749" s="1">
        <v>45992</v>
      </c>
      <c r="BK1749" s="1">
        <v>46356</v>
      </c>
      <c r="BN1749">
        <v>35</v>
      </c>
      <c r="BO1749">
        <v>0</v>
      </c>
      <c r="BP1749">
        <v>7</v>
      </c>
      <c r="BQ1749">
        <v>7</v>
      </c>
      <c r="BR1749">
        <v>7</v>
      </c>
      <c r="BS1749">
        <v>7</v>
      </c>
      <c r="BT1749">
        <v>7</v>
      </c>
      <c r="BU1749">
        <v>0</v>
      </c>
      <c r="BV1749" t="str">
        <f>"8:00 AM"</f>
        <v>8:00 AM</v>
      </c>
      <c r="BW1749" t="str">
        <f>"5:00 PM"</f>
        <v>5:00 PM</v>
      </c>
      <c r="BX1749" t="s">
        <v>240</v>
      </c>
      <c r="BY1749">
        <v>0</v>
      </c>
      <c r="BZ1749">
        <v>3</v>
      </c>
      <c r="CA1749" t="s">
        <v>115</v>
      </c>
      <c r="CC1749" s="2" t="s">
        <v>8797</v>
      </c>
      <c r="CD1749" t="s">
        <v>2576</v>
      </c>
      <c r="CE1749" t="s">
        <v>2577</v>
      </c>
      <c r="CF1749" t="s">
        <v>128</v>
      </c>
      <c r="CG1749" t="s">
        <v>120</v>
      </c>
      <c r="CH1749" s="3">
        <v>96950</v>
      </c>
      <c r="CI1749" s="4">
        <v>7.77</v>
      </c>
      <c r="CJ1749" s="4">
        <v>10</v>
      </c>
      <c r="CK1749" s="4">
        <v>11.65</v>
      </c>
      <c r="CL1749" s="4">
        <v>15</v>
      </c>
      <c r="CM1749" t="s">
        <v>136</v>
      </c>
      <c r="CN1749" t="s">
        <v>2585</v>
      </c>
      <c r="CO1749" t="s">
        <v>137</v>
      </c>
      <c r="CQ1749" t="s">
        <v>115</v>
      </c>
      <c r="CR1749" t="s">
        <v>138</v>
      </c>
      <c r="CS1749" t="s">
        <v>139</v>
      </c>
      <c r="CT1749" t="s">
        <v>138</v>
      </c>
      <c r="CU1749" t="s">
        <v>139</v>
      </c>
      <c r="CV1749" t="s">
        <v>138</v>
      </c>
      <c r="CW1749" t="s">
        <v>138</v>
      </c>
      <c r="CX1749" t="s">
        <v>3269</v>
      </c>
      <c r="CY1749" s="10">
        <v>16703223311</v>
      </c>
      <c r="CZ1749" t="s">
        <v>2587</v>
      </c>
      <c r="DA1749" t="s">
        <v>2588</v>
      </c>
      <c r="DB1749" t="s">
        <v>138</v>
      </c>
      <c r="DC1749" t="s">
        <v>115</v>
      </c>
      <c r="DD1749" t="s">
        <v>2589</v>
      </c>
      <c r="DE1749" t="s">
        <v>2590</v>
      </c>
      <c r="DF1749" t="s">
        <v>1176</v>
      </c>
      <c r="DG1749" t="s">
        <v>2591</v>
      </c>
      <c r="DH1749" t="s">
        <v>2592</v>
      </c>
    </row>
    <row r="1750" spans="1:112" ht="14.45" customHeight="1" x14ac:dyDescent="0.25">
      <c r="A1750" t="s">
        <v>10185</v>
      </c>
      <c r="B1750" t="s">
        <v>248</v>
      </c>
      <c r="C1750" s="1">
        <v>45721</v>
      </c>
      <c r="D1750" s="1">
        <v>45770</v>
      </c>
      <c r="E1750" t="s">
        <v>114</v>
      </c>
      <c r="G1750" t="s">
        <v>115</v>
      </c>
      <c r="H1750" t="s">
        <v>115</v>
      </c>
      <c r="I1750" t="s">
        <v>115</v>
      </c>
      <c r="J1750" t="s">
        <v>3814</v>
      </c>
      <c r="K1750" t="s">
        <v>5520</v>
      </c>
      <c r="L1750" t="s">
        <v>410</v>
      </c>
      <c r="M1750" t="s">
        <v>4473</v>
      </c>
      <c r="N1750" t="s">
        <v>290</v>
      </c>
      <c r="O1750" t="s">
        <v>120</v>
      </c>
      <c r="P1750" s="3">
        <v>96952</v>
      </c>
      <c r="Q1750" t="s">
        <v>121</v>
      </c>
      <c r="S1750" s="10">
        <v>16704334428</v>
      </c>
      <c r="U1750" t="s">
        <v>3817</v>
      </c>
      <c r="V1750">
        <v>457110</v>
      </c>
      <c r="W1750" t="s">
        <v>123</v>
      </c>
      <c r="Y1750" t="s">
        <v>3818</v>
      </c>
      <c r="Z1750" t="s">
        <v>3819</v>
      </c>
      <c r="AA1750" t="s">
        <v>3820</v>
      </c>
      <c r="AB1750" t="s">
        <v>256</v>
      </c>
      <c r="AC1750" t="s">
        <v>410</v>
      </c>
      <c r="AD1750" t="s">
        <v>4473</v>
      </c>
      <c r="AE1750" t="s">
        <v>290</v>
      </c>
      <c r="AF1750" t="s">
        <v>120</v>
      </c>
      <c r="AG1750" s="3">
        <v>96952</v>
      </c>
      <c r="AH1750" t="s">
        <v>121</v>
      </c>
      <c r="AJ1750" s="10">
        <v>16709894711</v>
      </c>
      <c r="AL1750" t="s">
        <v>3821</v>
      </c>
      <c r="BD1750" t="str">
        <f>"49-9071.00"</f>
        <v>49-9071.00</v>
      </c>
      <c r="BE1750" t="s">
        <v>169</v>
      </c>
      <c r="BF1750" t="s">
        <v>5521</v>
      </c>
      <c r="BG1750" t="s">
        <v>1120</v>
      </c>
      <c r="BH1750">
        <v>3</v>
      </c>
      <c r="BI1750">
        <v>3</v>
      </c>
      <c r="BJ1750" s="1">
        <v>45839</v>
      </c>
      <c r="BK1750" s="1">
        <v>46203</v>
      </c>
      <c r="BL1750" s="1">
        <v>45839</v>
      </c>
      <c r="BM1750" s="1">
        <v>46203</v>
      </c>
      <c r="BN1750">
        <v>40</v>
      </c>
      <c r="BO1750">
        <v>0</v>
      </c>
      <c r="BP1750">
        <v>8</v>
      </c>
      <c r="BQ1750">
        <v>8</v>
      </c>
      <c r="BR1750">
        <v>8</v>
      </c>
      <c r="BS1750">
        <v>8</v>
      </c>
      <c r="BT1750">
        <v>8</v>
      </c>
      <c r="BU1750">
        <v>0</v>
      </c>
      <c r="BV1750" t="str">
        <f>"7:30 AM"</f>
        <v>7:30 AM</v>
      </c>
      <c r="BW1750" t="str">
        <f>"4:30 PM"</f>
        <v>4:30 PM</v>
      </c>
      <c r="BX1750" t="s">
        <v>133</v>
      </c>
      <c r="BY1750">
        <v>0</v>
      </c>
      <c r="BZ1750">
        <v>12</v>
      </c>
      <c r="CA1750" t="s">
        <v>115</v>
      </c>
      <c r="CC1750" t="s">
        <v>5522</v>
      </c>
      <c r="CD1750" t="s">
        <v>5523</v>
      </c>
      <c r="CE1750" t="s">
        <v>4473</v>
      </c>
      <c r="CF1750" t="s">
        <v>290</v>
      </c>
      <c r="CG1750" t="s">
        <v>120</v>
      </c>
      <c r="CH1750" s="3">
        <v>96952</v>
      </c>
      <c r="CI1750" s="4">
        <v>9.75</v>
      </c>
      <c r="CJ1750" s="4">
        <v>9.75</v>
      </c>
      <c r="CK1750" s="4">
        <v>14.63</v>
      </c>
      <c r="CL1750" s="4">
        <v>14.63</v>
      </c>
      <c r="CM1750" t="s">
        <v>136</v>
      </c>
      <c r="CO1750" t="s">
        <v>137</v>
      </c>
      <c r="CQ1750" t="s">
        <v>115</v>
      </c>
      <c r="CR1750" t="s">
        <v>138</v>
      </c>
      <c r="CS1750" t="s">
        <v>139</v>
      </c>
      <c r="CT1750" t="s">
        <v>138</v>
      </c>
      <c r="CU1750" t="s">
        <v>139</v>
      </c>
      <c r="CV1750" t="s">
        <v>138</v>
      </c>
      <c r="CW1750" t="s">
        <v>139</v>
      </c>
      <c r="CX1750" t="s">
        <v>4478</v>
      </c>
      <c r="CY1750" s="10">
        <v>16704334428</v>
      </c>
      <c r="CZ1750" t="s">
        <v>3821</v>
      </c>
      <c r="DA1750" t="s">
        <v>139</v>
      </c>
      <c r="DB1750" t="s">
        <v>138</v>
      </c>
      <c r="DC1750" t="s">
        <v>115</v>
      </c>
    </row>
    <row r="1751" spans="1:112" ht="14.45" customHeight="1" x14ac:dyDescent="0.25">
      <c r="A1751" t="s">
        <v>10565</v>
      </c>
      <c r="B1751" t="s">
        <v>142</v>
      </c>
      <c r="C1751" s="1">
        <v>45767</v>
      </c>
      <c r="D1751" s="1">
        <v>45770</v>
      </c>
      <c r="E1751" t="s">
        <v>114</v>
      </c>
      <c r="G1751" t="s">
        <v>115</v>
      </c>
      <c r="H1751" t="s">
        <v>115</v>
      </c>
      <c r="I1751" t="s">
        <v>115</v>
      </c>
      <c r="J1751" t="s">
        <v>1615</v>
      </c>
      <c r="K1751" t="s">
        <v>1750</v>
      </c>
      <c r="L1751" t="s">
        <v>1617</v>
      </c>
      <c r="M1751" t="s">
        <v>1618</v>
      </c>
      <c r="N1751" t="s">
        <v>1619</v>
      </c>
      <c r="O1751" t="s">
        <v>120</v>
      </c>
      <c r="P1751" s="3">
        <v>96950</v>
      </c>
      <c r="Q1751" t="s">
        <v>121</v>
      </c>
      <c r="R1751" t="s">
        <v>331</v>
      </c>
      <c r="S1751" s="10">
        <v>16702342253</v>
      </c>
      <c r="U1751" t="s">
        <v>1751</v>
      </c>
      <c r="V1751">
        <v>72251</v>
      </c>
      <c r="W1751" t="s">
        <v>123</v>
      </c>
      <c r="Y1751" t="s">
        <v>1621</v>
      </c>
      <c r="Z1751" t="s">
        <v>1622</v>
      </c>
      <c r="AA1751" t="s">
        <v>1623</v>
      </c>
      <c r="AB1751" t="s">
        <v>682</v>
      </c>
      <c r="AC1751" t="s">
        <v>1617</v>
      </c>
      <c r="AD1751" t="s">
        <v>1618</v>
      </c>
      <c r="AE1751" t="s">
        <v>1619</v>
      </c>
      <c r="AF1751" t="s">
        <v>120</v>
      </c>
      <c r="AG1751" s="3">
        <v>96950</v>
      </c>
      <c r="AH1751" t="s">
        <v>121</v>
      </c>
      <c r="AJ1751" s="10">
        <v>16702852253</v>
      </c>
      <c r="AL1751" t="s">
        <v>1624</v>
      </c>
      <c r="BD1751" t="str">
        <f>"35-2014.00"</f>
        <v>35-2014.00</v>
      </c>
      <c r="BE1751" t="s">
        <v>221</v>
      </c>
      <c r="BF1751" t="s">
        <v>1752</v>
      </c>
      <c r="BG1751" t="s">
        <v>373</v>
      </c>
      <c r="BH1751">
        <v>1</v>
      </c>
      <c r="BJ1751" s="1">
        <v>45932</v>
      </c>
      <c r="BK1751" s="1">
        <v>46296</v>
      </c>
      <c r="BN1751">
        <v>35</v>
      </c>
      <c r="BO1751">
        <v>0</v>
      </c>
      <c r="BP1751">
        <v>6</v>
      </c>
      <c r="BQ1751">
        <v>6</v>
      </c>
      <c r="BR1751">
        <v>6</v>
      </c>
      <c r="BS1751">
        <v>6</v>
      </c>
      <c r="BT1751">
        <v>6</v>
      </c>
      <c r="BU1751">
        <v>5</v>
      </c>
      <c r="BV1751" t="str">
        <f>"3:00 AM"</f>
        <v>3:00 AM</v>
      </c>
      <c r="BW1751" t="str">
        <f>"9:00 AM"</f>
        <v>9:00 AM</v>
      </c>
      <c r="BX1751" t="s">
        <v>240</v>
      </c>
      <c r="BY1751">
        <v>0</v>
      </c>
      <c r="BZ1751">
        <v>12</v>
      </c>
      <c r="CA1751" t="s">
        <v>115</v>
      </c>
      <c r="CC1751" t="s">
        <v>1753</v>
      </c>
      <c r="CD1751" t="s">
        <v>1617</v>
      </c>
      <c r="CE1751" t="s">
        <v>1618</v>
      </c>
      <c r="CF1751" t="s">
        <v>1619</v>
      </c>
      <c r="CG1751" t="s">
        <v>120</v>
      </c>
      <c r="CH1751" s="3">
        <v>96950</v>
      </c>
      <c r="CI1751" s="4">
        <v>8.83</v>
      </c>
      <c r="CJ1751" s="4">
        <v>8.83</v>
      </c>
      <c r="CK1751" s="4">
        <v>13.25</v>
      </c>
      <c r="CL1751" s="4">
        <v>13.25</v>
      </c>
      <c r="CM1751" t="s">
        <v>136</v>
      </c>
      <c r="CN1751" t="s">
        <v>331</v>
      </c>
      <c r="CO1751" t="s">
        <v>137</v>
      </c>
      <c r="CQ1751" t="s">
        <v>115</v>
      </c>
      <c r="CR1751" t="s">
        <v>138</v>
      </c>
      <c r="CS1751" t="s">
        <v>139</v>
      </c>
      <c r="CT1751" t="s">
        <v>138</v>
      </c>
      <c r="CU1751" t="s">
        <v>139</v>
      </c>
      <c r="CV1751" t="s">
        <v>138</v>
      </c>
      <c r="CW1751" t="s">
        <v>139</v>
      </c>
      <c r="CX1751" t="s">
        <v>5333</v>
      </c>
      <c r="CY1751" s="10">
        <v>16702852253</v>
      </c>
      <c r="CZ1751" t="s">
        <v>1624</v>
      </c>
      <c r="DA1751" t="s">
        <v>246</v>
      </c>
      <c r="DB1751" t="s">
        <v>138</v>
      </c>
      <c r="DC1751" t="s">
        <v>115</v>
      </c>
    </row>
    <row r="1752" spans="1:112" ht="14.45" customHeight="1" x14ac:dyDescent="0.25">
      <c r="A1752" t="s">
        <v>10571</v>
      </c>
      <c r="B1752" t="s">
        <v>142</v>
      </c>
      <c r="C1752" s="1">
        <v>45762</v>
      </c>
      <c r="D1752" s="1">
        <v>45770</v>
      </c>
      <c r="E1752" t="s">
        <v>210</v>
      </c>
      <c r="F1752" s="1">
        <v>45929</v>
      </c>
      <c r="G1752" t="s">
        <v>115</v>
      </c>
      <c r="H1752" t="s">
        <v>115</v>
      </c>
      <c r="I1752" t="s">
        <v>115</v>
      </c>
      <c r="J1752" t="s">
        <v>1067</v>
      </c>
      <c r="K1752" t="s">
        <v>8104</v>
      </c>
      <c r="L1752" t="s">
        <v>5713</v>
      </c>
      <c r="M1752" t="s">
        <v>8105</v>
      </c>
      <c r="N1752" t="s">
        <v>119</v>
      </c>
      <c r="O1752" t="s">
        <v>120</v>
      </c>
      <c r="P1752" s="3">
        <v>96950</v>
      </c>
      <c r="Q1752" t="s">
        <v>121</v>
      </c>
      <c r="S1752" s="10">
        <v>16702356129</v>
      </c>
      <c r="U1752" t="s">
        <v>1070</v>
      </c>
      <c r="V1752">
        <v>561710</v>
      </c>
      <c r="W1752" t="s">
        <v>123</v>
      </c>
      <c r="Y1752" t="s">
        <v>1071</v>
      </c>
      <c r="Z1752" t="s">
        <v>1072</v>
      </c>
      <c r="AB1752" t="s">
        <v>754</v>
      </c>
      <c r="AC1752" t="s">
        <v>5713</v>
      </c>
      <c r="AD1752" t="s">
        <v>8106</v>
      </c>
      <c r="AE1752" t="s">
        <v>119</v>
      </c>
      <c r="AF1752" t="s">
        <v>120</v>
      </c>
      <c r="AG1752" s="3">
        <v>96950</v>
      </c>
      <c r="AH1752" t="s">
        <v>121</v>
      </c>
      <c r="AJ1752" s="10">
        <v>16702356129</v>
      </c>
      <c r="AL1752" t="s">
        <v>1080</v>
      </c>
      <c r="BD1752" t="str">
        <f>"37-2021.00"</f>
        <v>37-2021.00</v>
      </c>
      <c r="BE1752" t="s">
        <v>431</v>
      </c>
      <c r="BF1752" t="s">
        <v>8107</v>
      </c>
      <c r="BG1752" t="s">
        <v>8108</v>
      </c>
      <c r="BH1752">
        <v>8</v>
      </c>
      <c r="BJ1752" s="1">
        <v>45931</v>
      </c>
      <c r="BK1752" s="1">
        <v>46295</v>
      </c>
      <c r="BN1752">
        <v>35</v>
      </c>
      <c r="BO1752">
        <v>0</v>
      </c>
      <c r="BP1752">
        <v>7</v>
      </c>
      <c r="BQ1752">
        <v>7</v>
      </c>
      <c r="BR1752">
        <v>7</v>
      </c>
      <c r="BS1752">
        <v>7</v>
      </c>
      <c r="BT1752">
        <v>7</v>
      </c>
      <c r="BU1752">
        <v>0</v>
      </c>
      <c r="BV1752" t="str">
        <f>"8:00 AM"</f>
        <v>8:00 AM</v>
      </c>
      <c r="BW1752" t="str">
        <f>"4:00 PM"</f>
        <v>4:00 PM</v>
      </c>
      <c r="BX1752" t="s">
        <v>133</v>
      </c>
      <c r="BY1752">
        <v>0</v>
      </c>
      <c r="BZ1752">
        <v>12</v>
      </c>
      <c r="CA1752" t="s">
        <v>115</v>
      </c>
      <c r="CC1752" s="2" t="s">
        <v>8109</v>
      </c>
      <c r="CD1752" t="s">
        <v>8105</v>
      </c>
      <c r="CF1752" t="s">
        <v>119</v>
      </c>
      <c r="CG1752" t="s">
        <v>120</v>
      </c>
      <c r="CH1752" s="3">
        <v>96950</v>
      </c>
      <c r="CI1752" s="4">
        <v>7.91</v>
      </c>
      <c r="CJ1752" s="4">
        <v>7.91</v>
      </c>
      <c r="CK1752" s="4">
        <v>11.87</v>
      </c>
      <c r="CL1752" s="4">
        <v>11.87</v>
      </c>
      <c r="CM1752" t="s">
        <v>136</v>
      </c>
      <c r="CO1752" t="s">
        <v>137</v>
      </c>
      <c r="CQ1752" t="s">
        <v>115</v>
      </c>
      <c r="CR1752" t="s">
        <v>138</v>
      </c>
      <c r="CS1752" t="s">
        <v>139</v>
      </c>
      <c r="CT1752" t="s">
        <v>138</v>
      </c>
      <c r="CU1752" t="s">
        <v>139</v>
      </c>
      <c r="CV1752" t="s">
        <v>138</v>
      </c>
      <c r="CW1752" t="s">
        <v>139</v>
      </c>
      <c r="CX1752" s="2" t="s">
        <v>3641</v>
      </c>
      <c r="CY1752" s="10">
        <v>16702356129</v>
      </c>
      <c r="CZ1752" t="s">
        <v>1080</v>
      </c>
      <c r="DA1752" t="s">
        <v>417</v>
      </c>
      <c r="DB1752" t="s">
        <v>138</v>
      </c>
      <c r="DC1752" t="s">
        <v>115</v>
      </c>
    </row>
    <row r="1753" spans="1:112" ht="14.45" customHeight="1" x14ac:dyDescent="0.25">
      <c r="A1753" t="s">
        <v>10792</v>
      </c>
      <c r="B1753" t="s">
        <v>158</v>
      </c>
      <c r="C1753" s="1">
        <v>45734</v>
      </c>
      <c r="D1753" s="1">
        <v>45770</v>
      </c>
      <c r="E1753" t="s">
        <v>210</v>
      </c>
      <c r="F1753" s="1">
        <v>45929</v>
      </c>
      <c r="G1753" t="s">
        <v>115</v>
      </c>
      <c r="H1753" t="s">
        <v>115</v>
      </c>
      <c r="I1753" t="s">
        <v>115</v>
      </c>
      <c r="J1753" t="s">
        <v>3913</v>
      </c>
      <c r="K1753" t="s">
        <v>1672</v>
      </c>
      <c r="L1753" t="s">
        <v>1673</v>
      </c>
      <c r="M1753" t="s">
        <v>2943</v>
      </c>
      <c r="N1753" t="s">
        <v>128</v>
      </c>
      <c r="O1753" t="s">
        <v>120</v>
      </c>
      <c r="P1753" s="3">
        <v>96950</v>
      </c>
      <c r="Q1753" t="s">
        <v>121</v>
      </c>
      <c r="R1753" t="s">
        <v>1661</v>
      </c>
      <c r="S1753" s="10">
        <v>16702870614</v>
      </c>
      <c r="U1753" t="s">
        <v>1675</v>
      </c>
      <c r="V1753">
        <v>56132</v>
      </c>
      <c r="W1753" t="s">
        <v>123</v>
      </c>
      <c r="Y1753" t="s">
        <v>1676</v>
      </c>
      <c r="Z1753" t="s">
        <v>1677</v>
      </c>
      <c r="AA1753" t="s">
        <v>1678</v>
      </c>
      <c r="AB1753" t="s">
        <v>448</v>
      </c>
      <c r="AC1753" t="s">
        <v>1673</v>
      </c>
      <c r="AD1753" t="s">
        <v>2943</v>
      </c>
      <c r="AE1753" t="s">
        <v>128</v>
      </c>
      <c r="AF1753" t="s">
        <v>120</v>
      </c>
      <c r="AG1753" s="3">
        <v>96950</v>
      </c>
      <c r="AH1753" t="s">
        <v>121</v>
      </c>
      <c r="AJ1753" s="10">
        <v>16702870614</v>
      </c>
      <c r="AL1753" t="s">
        <v>1679</v>
      </c>
      <c r="BD1753" t="str">
        <f>"49-9071.00"</f>
        <v>49-9071.00</v>
      </c>
      <c r="BE1753" t="s">
        <v>169</v>
      </c>
      <c r="BF1753" t="s">
        <v>1680</v>
      </c>
      <c r="BG1753" t="s">
        <v>1681</v>
      </c>
      <c r="BH1753">
        <v>20</v>
      </c>
      <c r="BJ1753" s="1">
        <v>45839</v>
      </c>
      <c r="BK1753" s="1">
        <v>46203</v>
      </c>
      <c r="BN1753">
        <v>35</v>
      </c>
      <c r="BO1753">
        <v>0</v>
      </c>
      <c r="BP1753">
        <v>7</v>
      </c>
      <c r="BQ1753">
        <v>7</v>
      </c>
      <c r="BR1753">
        <v>7</v>
      </c>
      <c r="BS1753">
        <v>7</v>
      </c>
      <c r="BT1753">
        <v>7</v>
      </c>
      <c r="BU1753">
        <v>0</v>
      </c>
      <c r="BV1753" t="str">
        <f>"8:00 AM"</f>
        <v>8:00 AM</v>
      </c>
      <c r="BW1753" t="str">
        <f>"4:00 PM"</f>
        <v>4:00 PM</v>
      </c>
      <c r="BX1753" t="s">
        <v>133</v>
      </c>
      <c r="BY1753">
        <v>0</v>
      </c>
      <c r="BZ1753">
        <v>6</v>
      </c>
      <c r="CA1753" t="s">
        <v>115</v>
      </c>
      <c r="CC1753" s="2" t="s">
        <v>10793</v>
      </c>
      <c r="CD1753" t="s">
        <v>1673</v>
      </c>
      <c r="CE1753" t="s">
        <v>2943</v>
      </c>
      <c r="CF1753" t="s">
        <v>128</v>
      </c>
      <c r="CG1753" t="s">
        <v>120</v>
      </c>
      <c r="CH1753" s="3">
        <v>96950</v>
      </c>
      <c r="CI1753" s="4">
        <v>9.75</v>
      </c>
      <c r="CJ1753" s="4">
        <v>9.75</v>
      </c>
      <c r="CK1753" s="4">
        <v>14.63</v>
      </c>
      <c r="CL1753" s="4">
        <v>14.63</v>
      </c>
      <c r="CM1753" t="s">
        <v>136</v>
      </c>
      <c r="CN1753" t="s">
        <v>1684</v>
      </c>
      <c r="CO1753" t="s">
        <v>137</v>
      </c>
      <c r="CQ1753" t="s">
        <v>115</v>
      </c>
      <c r="CR1753" t="s">
        <v>138</v>
      </c>
      <c r="CS1753" t="s">
        <v>139</v>
      </c>
      <c r="CT1753" t="s">
        <v>138</v>
      </c>
      <c r="CU1753" t="s">
        <v>138</v>
      </c>
      <c r="CV1753" t="s">
        <v>138</v>
      </c>
      <c r="CW1753" t="s">
        <v>139</v>
      </c>
      <c r="CX1753" t="s">
        <v>10794</v>
      </c>
      <c r="CY1753" s="10">
        <v>16702870614</v>
      </c>
      <c r="CZ1753" t="s">
        <v>1679</v>
      </c>
      <c r="DA1753" t="s">
        <v>208</v>
      </c>
      <c r="DB1753" t="s">
        <v>138</v>
      </c>
      <c r="DC1753" t="s">
        <v>115</v>
      </c>
    </row>
    <row r="1754" spans="1:112" ht="14.45" customHeight="1" x14ac:dyDescent="0.25">
      <c r="A1754" t="s">
        <v>11475</v>
      </c>
      <c r="B1754" t="s">
        <v>142</v>
      </c>
      <c r="C1754" s="1">
        <v>45757</v>
      </c>
      <c r="D1754" s="1">
        <v>45770</v>
      </c>
      <c r="E1754" t="s">
        <v>114</v>
      </c>
      <c r="G1754" t="s">
        <v>115</v>
      </c>
      <c r="H1754" t="s">
        <v>115</v>
      </c>
      <c r="I1754" t="s">
        <v>115</v>
      </c>
      <c r="J1754" t="s">
        <v>2481</v>
      </c>
      <c r="K1754" t="s">
        <v>11476</v>
      </c>
      <c r="L1754" t="s">
        <v>11477</v>
      </c>
      <c r="M1754" t="s">
        <v>2484</v>
      </c>
      <c r="N1754" t="s">
        <v>128</v>
      </c>
      <c r="O1754" t="s">
        <v>120</v>
      </c>
      <c r="P1754" s="3">
        <v>96950</v>
      </c>
      <c r="Q1754" t="s">
        <v>121</v>
      </c>
      <c r="S1754" s="10">
        <v>16702340455</v>
      </c>
      <c r="U1754" t="s">
        <v>2485</v>
      </c>
      <c r="V1754">
        <v>23622</v>
      </c>
      <c r="W1754" t="s">
        <v>123</v>
      </c>
      <c r="Y1754" t="s">
        <v>2486</v>
      </c>
      <c r="Z1754" t="s">
        <v>2487</v>
      </c>
      <c r="AA1754" t="s">
        <v>2488</v>
      </c>
      <c r="AB1754" t="s">
        <v>126</v>
      </c>
      <c r="AC1754" t="s">
        <v>11478</v>
      </c>
      <c r="AD1754" t="s">
        <v>2484</v>
      </c>
      <c r="AE1754" t="s">
        <v>128</v>
      </c>
      <c r="AF1754" t="s">
        <v>120</v>
      </c>
      <c r="AG1754" s="3">
        <v>96950</v>
      </c>
      <c r="AH1754" t="s">
        <v>121</v>
      </c>
      <c r="AJ1754" s="10">
        <v>16702340455</v>
      </c>
      <c r="AL1754" t="s">
        <v>2489</v>
      </c>
      <c r="BD1754" t="str">
        <f>"49-9071.00"</f>
        <v>49-9071.00</v>
      </c>
      <c r="BE1754" t="s">
        <v>169</v>
      </c>
      <c r="BF1754" t="s">
        <v>11479</v>
      </c>
      <c r="BG1754" t="s">
        <v>1404</v>
      </c>
      <c r="BH1754">
        <v>12</v>
      </c>
      <c r="BJ1754" s="1">
        <v>45931</v>
      </c>
      <c r="BK1754" s="1">
        <v>46295</v>
      </c>
      <c r="BN1754">
        <v>35</v>
      </c>
      <c r="BO1754">
        <v>0</v>
      </c>
      <c r="BP1754">
        <v>7</v>
      </c>
      <c r="BQ1754">
        <v>7</v>
      </c>
      <c r="BR1754">
        <v>7</v>
      </c>
      <c r="BS1754">
        <v>7</v>
      </c>
      <c r="BT1754">
        <v>7</v>
      </c>
      <c r="BU1754">
        <v>0</v>
      </c>
      <c r="BV1754" t="str">
        <f>"8:00 AM"</f>
        <v>8:00 AM</v>
      </c>
      <c r="BW1754" t="str">
        <f>"5:00 PM"</f>
        <v>5:00 PM</v>
      </c>
      <c r="BX1754" t="s">
        <v>133</v>
      </c>
      <c r="BY1754">
        <v>0</v>
      </c>
      <c r="BZ1754">
        <v>24</v>
      </c>
      <c r="CA1754" t="s">
        <v>115</v>
      </c>
      <c r="CC1754" t="s">
        <v>11480</v>
      </c>
      <c r="CD1754" t="s">
        <v>2492</v>
      </c>
      <c r="CE1754" t="s">
        <v>11481</v>
      </c>
      <c r="CF1754" t="s">
        <v>128</v>
      </c>
      <c r="CG1754" t="s">
        <v>120</v>
      </c>
      <c r="CH1754" s="3">
        <v>96950</v>
      </c>
      <c r="CI1754" s="4">
        <v>9.75</v>
      </c>
      <c r="CJ1754" s="4">
        <v>9.75</v>
      </c>
      <c r="CK1754" s="4">
        <v>14.63</v>
      </c>
      <c r="CL1754" s="4">
        <v>14.63</v>
      </c>
      <c r="CM1754" t="s">
        <v>136</v>
      </c>
      <c r="CO1754" t="s">
        <v>137</v>
      </c>
      <c r="CQ1754" t="s">
        <v>115</v>
      </c>
      <c r="CR1754" t="s">
        <v>138</v>
      </c>
      <c r="CS1754" t="s">
        <v>139</v>
      </c>
      <c r="CT1754" t="s">
        <v>138</v>
      </c>
      <c r="CU1754" t="s">
        <v>139</v>
      </c>
      <c r="CV1754" t="s">
        <v>138</v>
      </c>
      <c r="CW1754" t="s">
        <v>139</v>
      </c>
      <c r="CX1754" t="s">
        <v>2493</v>
      </c>
      <c r="CY1754" s="10">
        <v>16702340455</v>
      </c>
      <c r="CZ1754" t="s">
        <v>2489</v>
      </c>
      <c r="DA1754" t="s">
        <v>2494</v>
      </c>
      <c r="DB1754" t="s">
        <v>138</v>
      </c>
      <c r="DC1754" t="s">
        <v>115</v>
      </c>
    </row>
    <row r="1755" spans="1:112" ht="14.45" customHeight="1" x14ac:dyDescent="0.25">
      <c r="A1755" t="s">
        <v>12262</v>
      </c>
      <c r="B1755" t="s">
        <v>142</v>
      </c>
      <c r="C1755" s="1">
        <v>45756</v>
      </c>
      <c r="D1755" s="1">
        <v>45770</v>
      </c>
      <c r="E1755" t="s">
        <v>114</v>
      </c>
      <c r="G1755" t="s">
        <v>115</v>
      </c>
      <c r="H1755" t="s">
        <v>115</v>
      </c>
      <c r="I1755" t="s">
        <v>115</v>
      </c>
      <c r="J1755" t="s">
        <v>2574</v>
      </c>
      <c r="K1755" t="s">
        <v>2575</v>
      </c>
      <c r="L1755" t="s">
        <v>2576</v>
      </c>
      <c r="M1755" t="s">
        <v>2577</v>
      </c>
      <c r="N1755" t="s">
        <v>128</v>
      </c>
      <c r="O1755" t="s">
        <v>120</v>
      </c>
      <c r="P1755" s="3">
        <v>96950</v>
      </c>
      <c r="Q1755" t="s">
        <v>121</v>
      </c>
      <c r="S1755" s="10">
        <v>16703223311</v>
      </c>
      <c r="T1755">
        <v>4504</v>
      </c>
      <c r="U1755" t="s">
        <v>2578</v>
      </c>
      <c r="V1755">
        <v>72111</v>
      </c>
      <c r="W1755" t="s">
        <v>123</v>
      </c>
      <c r="Y1755" t="s">
        <v>1097</v>
      </c>
      <c r="Z1755" t="s">
        <v>2579</v>
      </c>
      <c r="AB1755" t="s">
        <v>981</v>
      </c>
      <c r="AC1755" t="s">
        <v>2576</v>
      </c>
      <c r="AD1755" t="s">
        <v>2577</v>
      </c>
      <c r="AE1755" t="s">
        <v>128</v>
      </c>
      <c r="AF1755" t="s">
        <v>120</v>
      </c>
      <c r="AG1755" s="3">
        <v>96950</v>
      </c>
      <c r="AH1755" t="s">
        <v>121</v>
      </c>
      <c r="AJ1755" s="10">
        <v>16703223311</v>
      </c>
      <c r="AK1755">
        <v>4506</v>
      </c>
      <c r="AL1755" t="s">
        <v>2580</v>
      </c>
      <c r="BD1755" t="str">
        <f>"35-1012.00"</f>
        <v>35-1012.00</v>
      </c>
      <c r="BE1755" t="s">
        <v>3493</v>
      </c>
      <c r="BF1755" t="s">
        <v>12263</v>
      </c>
      <c r="BG1755" t="s">
        <v>12264</v>
      </c>
      <c r="BH1755">
        <v>2</v>
      </c>
      <c r="BJ1755" s="1">
        <v>45962</v>
      </c>
      <c r="BK1755" s="1">
        <v>46326</v>
      </c>
      <c r="BN1755">
        <v>35</v>
      </c>
      <c r="BO1755">
        <v>0</v>
      </c>
      <c r="BP1755">
        <v>7</v>
      </c>
      <c r="BQ1755">
        <v>7</v>
      </c>
      <c r="BR1755">
        <v>7</v>
      </c>
      <c r="BS1755">
        <v>7</v>
      </c>
      <c r="BT1755">
        <v>7</v>
      </c>
      <c r="BU1755">
        <v>0</v>
      </c>
      <c r="BV1755" t="str">
        <f>"8:00 AM"</f>
        <v>8:00 AM</v>
      </c>
      <c r="BW1755" t="str">
        <f>"5:00 PM"</f>
        <v>5:00 PM</v>
      </c>
      <c r="BX1755" t="s">
        <v>133</v>
      </c>
      <c r="BY1755">
        <v>0</v>
      </c>
      <c r="BZ1755">
        <v>12</v>
      </c>
      <c r="CA1755" t="s">
        <v>138</v>
      </c>
      <c r="CB1755">
        <v>8</v>
      </c>
      <c r="CC1755" s="2" t="s">
        <v>12265</v>
      </c>
      <c r="CD1755" t="s">
        <v>2576</v>
      </c>
      <c r="CE1755" t="s">
        <v>2577</v>
      </c>
      <c r="CF1755" t="s">
        <v>128</v>
      </c>
      <c r="CG1755" t="s">
        <v>120</v>
      </c>
      <c r="CH1755" s="3">
        <v>96950</v>
      </c>
      <c r="CI1755" s="4">
        <v>10.6</v>
      </c>
      <c r="CJ1755" s="4">
        <v>16</v>
      </c>
      <c r="CK1755" s="4">
        <v>0</v>
      </c>
      <c r="CL1755" s="4">
        <v>0</v>
      </c>
      <c r="CM1755" t="s">
        <v>136</v>
      </c>
      <c r="CN1755" t="s">
        <v>2585</v>
      </c>
      <c r="CO1755" t="s">
        <v>137</v>
      </c>
      <c r="CQ1755" t="s">
        <v>115</v>
      </c>
      <c r="CR1755" t="s">
        <v>138</v>
      </c>
      <c r="CS1755" t="s">
        <v>139</v>
      </c>
      <c r="CT1755" t="s">
        <v>139</v>
      </c>
      <c r="CU1755" t="s">
        <v>139</v>
      </c>
      <c r="CV1755" t="s">
        <v>138</v>
      </c>
      <c r="CW1755" t="s">
        <v>138</v>
      </c>
      <c r="CX1755" t="s">
        <v>2586</v>
      </c>
      <c r="CY1755" s="10">
        <v>16703223311</v>
      </c>
      <c r="CZ1755" t="s">
        <v>2587</v>
      </c>
      <c r="DA1755" t="s">
        <v>2588</v>
      </c>
      <c r="DB1755" t="s">
        <v>138</v>
      </c>
      <c r="DC1755" t="s">
        <v>115</v>
      </c>
      <c r="DD1755" t="s">
        <v>2589</v>
      </c>
      <c r="DE1755" t="s">
        <v>2590</v>
      </c>
      <c r="DF1755" t="s">
        <v>1176</v>
      </c>
      <c r="DG1755" t="s">
        <v>2591</v>
      </c>
      <c r="DH1755" t="s">
        <v>2592</v>
      </c>
    </row>
    <row r="1756" spans="1:112" ht="14.45" customHeight="1" x14ac:dyDescent="0.25">
      <c r="A1756" t="s">
        <v>12827</v>
      </c>
      <c r="B1756" t="s">
        <v>142</v>
      </c>
      <c r="C1756" s="1">
        <v>45756</v>
      </c>
      <c r="D1756" s="1">
        <v>45770</v>
      </c>
      <c r="E1756" t="s">
        <v>114</v>
      </c>
      <c r="G1756" t="s">
        <v>115</v>
      </c>
      <c r="H1756" t="s">
        <v>115</v>
      </c>
      <c r="I1756" t="s">
        <v>115</v>
      </c>
      <c r="J1756" t="s">
        <v>2574</v>
      </c>
      <c r="K1756" t="s">
        <v>2575</v>
      </c>
      <c r="L1756" t="s">
        <v>2576</v>
      </c>
      <c r="M1756" t="s">
        <v>2577</v>
      </c>
      <c r="N1756" t="s">
        <v>128</v>
      </c>
      <c r="O1756" t="s">
        <v>120</v>
      </c>
      <c r="P1756" s="3">
        <v>96950</v>
      </c>
      <c r="Q1756" t="s">
        <v>121</v>
      </c>
      <c r="S1756" s="10">
        <v>16703223311</v>
      </c>
      <c r="T1756">
        <v>4506</v>
      </c>
      <c r="U1756" t="s">
        <v>2578</v>
      </c>
      <c r="V1756">
        <v>72111</v>
      </c>
      <c r="W1756" t="s">
        <v>123</v>
      </c>
      <c r="Y1756" t="s">
        <v>1097</v>
      </c>
      <c r="Z1756" t="s">
        <v>2579</v>
      </c>
      <c r="AA1756" t="s">
        <v>981</v>
      </c>
      <c r="AB1756" t="s">
        <v>2576</v>
      </c>
      <c r="AC1756" t="s">
        <v>2576</v>
      </c>
      <c r="AD1756" t="s">
        <v>2577</v>
      </c>
      <c r="AE1756" t="s">
        <v>128</v>
      </c>
      <c r="AF1756" t="s">
        <v>120</v>
      </c>
      <c r="AG1756" s="3">
        <v>96950</v>
      </c>
      <c r="AH1756" t="s">
        <v>121</v>
      </c>
      <c r="AJ1756" s="10">
        <v>16703223311</v>
      </c>
      <c r="AK1756">
        <v>4506</v>
      </c>
      <c r="AL1756" t="s">
        <v>2580</v>
      </c>
      <c r="BD1756" t="str">
        <f>"37-1011.00"</f>
        <v>37-1011.00</v>
      </c>
      <c r="BE1756" t="s">
        <v>10415</v>
      </c>
      <c r="BF1756" t="s">
        <v>12828</v>
      </c>
      <c r="BG1756" t="s">
        <v>12829</v>
      </c>
      <c r="BH1756">
        <v>3</v>
      </c>
      <c r="BJ1756" s="1">
        <v>45962</v>
      </c>
      <c r="BK1756" s="1">
        <v>46326</v>
      </c>
      <c r="BN1756">
        <v>35</v>
      </c>
      <c r="BO1756">
        <v>0</v>
      </c>
      <c r="BP1756">
        <v>7</v>
      </c>
      <c r="BQ1756">
        <v>7</v>
      </c>
      <c r="BR1756">
        <v>7</v>
      </c>
      <c r="BS1756">
        <v>7</v>
      </c>
      <c r="BT1756">
        <v>7</v>
      </c>
      <c r="BU1756">
        <v>0</v>
      </c>
      <c r="BV1756" t="str">
        <f>"8:00 AM"</f>
        <v>8:00 AM</v>
      </c>
      <c r="BW1756" t="str">
        <f>"5:00 PM"</f>
        <v>5:00 PM</v>
      </c>
      <c r="BX1756" t="s">
        <v>133</v>
      </c>
      <c r="BY1756">
        <v>0</v>
      </c>
      <c r="BZ1756">
        <v>12</v>
      </c>
      <c r="CA1756" t="s">
        <v>138</v>
      </c>
      <c r="CB1756">
        <v>10</v>
      </c>
      <c r="CC1756" s="2" t="s">
        <v>12830</v>
      </c>
      <c r="CD1756" t="s">
        <v>2576</v>
      </c>
      <c r="CE1756" t="s">
        <v>2577</v>
      </c>
      <c r="CF1756" t="s">
        <v>128</v>
      </c>
      <c r="CG1756" t="s">
        <v>120</v>
      </c>
      <c r="CH1756" s="3">
        <v>96950</v>
      </c>
      <c r="CI1756" s="4">
        <v>11.42</v>
      </c>
      <c r="CJ1756" s="4">
        <v>13.42</v>
      </c>
      <c r="CK1756" s="4">
        <v>17.13</v>
      </c>
      <c r="CL1756" s="4">
        <v>20.13</v>
      </c>
      <c r="CM1756" t="s">
        <v>136</v>
      </c>
      <c r="CN1756" t="s">
        <v>2585</v>
      </c>
      <c r="CO1756" t="s">
        <v>137</v>
      </c>
      <c r="CQ1756" t="s">
        <v>115</v>
      </c>
      <c r="CR1756" t="s">
        <v>138</v>
      </c>
      <c r="CS1756" t="s">
        <v>139</v>
      </c>
      <c r="CT1756" t="s">
        <v>138</v>
      </c>
      <c r="CU1756" t="s">
        <v>139</v>
      </c>
      <c r="CV1756" t="s">
        <v>138</v>
      </c>
      <c r="CW1756" t="s">
        <v>138</v>
      </c>
      <c r="CX1756" t="s">
        <v>2586</v>
      </c>
      <c r="CY1756" s="10">
        <v>16703223311</v>
      </c>
      <c r="CZ1756" t="s">
        <v>2587</v>
      </c>
      <c r="DA1756" t="s">
        <v>2588</v>
      </c>
      <c r="DB1756" t="s">
        <v>138</v>
      </c>
      <c r="DC1756" t="s">
        <v>115</v>
      </c>
      <c r="DD1756" t="s">
        <v>2589</v>
      </c>
      <c r="DE1756" t="s">
        <v>2590</v>
      </c>
      <c r="DF1756" t="s">
        <v>1176</v>
      </c>
      <c r="DG1756" t="s">
        <v>2591</v>
      </c>
      <c r="DH1756" t="s">
        <v>2592</v>
      </c>
    </row>
    <row r="1757" spans="1:112" ht="14.45" customHeight="1" x14ac:dyDescent="0.25">
      <c r="A1757" t="s">
        <v>13174</v>
      </c>
      <c r="B1757" t="s">
        <v>113</v>
      </c>
      <c r="C1757" s="1">
        <v>45730</v>
      </c>
      <c r="D1757" s="1">
        <v>45770</v>
      </c>
      <c r="E1757" t="s">
        <v>210</v>
      </c>
      <c r="F1757" s="1">
        <v>45847</v>
      </c>
      <c r="G1757" t="s">
        <v>115</v>
      </c>
      <c r="H1757" t="s">
        <v>115</v>
      </c>
      <c r="I1757" t="s">
        <v>115</v>
      </c>
      <c r="J1757" t="s">
        <v>976</v>
      </c>
      <c r="L1757" t="s">
        <v>2393</v>
      </c>
      <c r="M1757" t="s">
        <v>13175</v>
      </c>
      <c r="N1757" t="s">
        <v>128</v>
      </c>
      <c r="O1757" t="s">
        <v>120</v>
      </c>
      <c r="P1757" s="3">
        <v>96950</v>
      </c>
      <c r="Q1757" t="s">
        <v>121</v>
      </c>
      <c r="S1757" s="10">
        <v>16702341795</v>
      </c>
      <c r="U1757" t="s">
        <v>979</v>
      </c>
      <c r="V1757">
        <v>722511</v>
      </c>
      <c r="W1757" t="s">
        <v>123</v>
      </c>
      <c r="Y1757" t="s">
        <v>1005</v>
      </c>
      <c r="Z1757" t="s">
        <v>148</v>
      </c>
      <c r="AA1757" t="s">
        <v>980</v>
      </c>
      <c r="AB1757" t="s">
        <v>981</v>
      </c>
      <c r="AC1757" t="s">
        <v>977</v>
      </c>
      <c r="AD1757" t="s">
        <v>978</v>
      </c>
      <c r="AE1757" t="s">
        <v>119</v>
      </c>
      <c r="AF1757" t="s">
        <v>120</v>
      </c>
      <c r="AG1757" s="3">
        <v>96950</v>
      </c>
      <c r="AH1757" t="s">
        <v>121</v>
      </c>
      <c r="AJ1757" s="10">
        <v>16702341795</v>
      </c>
      <c r="AL1757" t="s">
        <v>983</v>
      </c>
      <c r="BD1757" t="str">
        <f>"35-1011.00"</f>
        <v>35-1011.00</v>
      </c>
      <c r="BE1757" t="s">
        <v>9296</v>
      </c>
      <c r="BF1757" t="s">
        <v>10282</v>
      </c>
      <c r="BG1757" t="s">
        <v>10283</v>
      </c>
      <c r="BH1757">
        <v>1</v>
      </c>
      <c r="BJ1757" s="1">
        <v>45848</v>
      </c>
      <c r="BK1757" s="1">
        <v>46212</v>
      </c>
      <c r="BN1757">
        <v>35</v>
      </c>
      <c r="BO1757">
        <v>0</v>
      </c>
      <c r="BP1757">
        <v>6</v>
      </c>
      <c r="BQ1757">
        <v>6</v>
      </c>
      <c r="BR1757">
        <v>6</v>
      </c>
      <c r="BS1757">
        <v>6</v>
      </c>
      <c r="BT1757">
        <v>6</v>
      </c>
      <c r="BU1757">
        <v>5</v>
      </c>
      <c r="BV1757" t="str">
        <f>"7:00 AM"</f>
        <v>7:00 AM</v>
      </c>
      <c r="BW1757" t="str">
        <f>"2:00 PM"</f>
        <v>2:00 PM</v>
      </c>
      <c r="BX1757" t="s">
        <v>240</v>
      </c>
      <c r="BY1757">
        <v>0</v>
      </c>
      <c r="BZ1757">
        <v>12</v>
      </c>
      <c r="CA1757" t="s">
        <v>138</v>
      </c>
      <c r="CB1757">
        <v>6</v>
      </c>
      <c r="CC1757" t="s">
        <v>13176</v>
      </c>
      <c r="CD1757" t="s">
        <v>10285</v>
      </c>
      <c r="CE1757" t="s">
        <v>2398</v>
      </c>
      <c r="CF1757" t="s">
        <v>272</v>
      </c>
      <c r="CG1757" t="s">
        <v>120</v>
      </c>
      <c r="CH1757" s="3">
        <v>96952</v>
      </c>
      <c r="CI1757" s="4">
        <v>15.13</v>
      </c>
      <c r="CJ1757" s="4">
        <v>16</v>
      </c>
      <c r="CM1757" t="s">
        <v>136</v>
      </c>
      <c r="CN1757" t="s">
        <v>240</v>
      </c>
      <c r="CO1757" t="s">
        <v>137</v>
      </c>
      <c r="CQ1757" t="s">
        <v>115</v>
      </c>
      <c r="CR1757" t="s">
        <v>138</v>
      </c>
      <c r="CS1757" t="s">
        <v>138</v>
      </c>
      <c r="CT1757" t="s">
        <v>139</v>
      </c>
      <c r="CU1757" t="s">
        <v>139</v>
      </c>
      <c r="CV1757" t="s">
        <v>138</v>
      </c>
      <c r="CW1757" t="s">
        <v>139</v>
      </c>
      <c r="CX1757" t="s">
        <v>2814</v>
      </c>
      <c r="CY1757" s="10">
        <v>16702341795</v>
      </c>
      <c r="CZ1757" t="s">
        <v>983</v>
      </c>
      <c r="DA1757" t="s">
        <v>989</v>
      </c>
      <c r="DB1757" t="s">
        <v>138</v>
      </c>
      <c r="DC1757" t="s">
        <v>115</v>
      </c>
    </row>
    <row r="1758" spans="1:112" ht="14.45" customHeight="1" x14ac:dyDescent="0.25">
      <c r="A1758" t="s">
        <v>13721</v>
      </c>
      <c r="B1758" t="s">
        <v>142</v>
      </c>
      <c r="C1758" s="1">
        <v>45757</v>
      </c>
      <c r="D1758" s="1">
        <v>45770</v>
      </c>
      <c r="E1758" t="s">
        <v>114</v>
      </c>
      <c r="G1758" t="s">
        <v>115</v>
      </c>
      <c r="H1758" t="s">
        <v>115</v>
      </c>
      <c r="I1758" t="s">
        <v>115</v>
      </c>
      <c r="J1758" t="s">
        <v>2574</v>
      </c>
      <c r="K1758" t="s">
        <v>2575</v>
      </c>
      <c r="L1758" t="s">
        <v>2576</v>
      </c>
      <c r="M1758" t="s">
        <v>2577</v>
      </c>
      <c r="N1758" t="s">
        <v>128</v>
      </c>
      <c r="O1758" t="s">
        <v>120</v>
      </c>
      <c r="P1758" s="3">
        <v>96950</v>
      </c>
      <c r="Q1758" t="s">
        <v>121</v>
      </c>
      <c r="S1758" s="10">
        <v>16703223311</v>
      </c>
      <c r="T1758">
        <v>4504</v>
      </c>
      <c r="U1758" t="s">
        <v>2578</v>
      </c>
      <c r="V1758">
        <v>72111</v>
      </c>
      <c r="W1758" t="s">
        <v>123</v>
      </c>
      <c r="Y1758" t="s">
        <v>1097</v>
      </c>
      <c r="Z1758" t="s">
        <v>2579</v>
      </c>
      <c r="AB1758" t="s">
        <v>981</v>
      </c>
      <c r="AC1758" t="s">
        <v>2576</v>
      </c>
      <c r="AD1758" t="s">
        <v>2577</v>
      </c>
      <c r="AE1758" t="s">
        <v>128</v>
      </c>
      <c r="AF1758" t="s">
        <v>120</v>
      </c>
      <c r="AG1758" s="3">
        <v>96950</v>
      </c>
      <c r="AH1758" t="s">
        <v>121</v>
      </c>
      <c r="AJ1758" s="10">
        <v>16703223311</v>
      </c>
      <c r="AK1758">
        <v>4506</v>
      </c>
      <c r="AL1758" t="s">
        <v>2580</v>
      </c>
      <c r="BD1758" t="str">
        <f>"35-3011.00"</f>
        <v>35-3011.00</v>
      </c>
      <c r="BE1758" t="s">
        <v>3960</v>
      </c>
      <c r="BF1758" t="s">
        <v>13722</v>
      </c>
      <c r="BG1758" t="s">
        <v>13723</v>
      </c>
      <c r="BH1758">
        <v>3</v>
      </c>
      <c r="BJ1758" s="1">
        <v>45992</v>
      </c>
      <c r="BK1758" s="1">
        <v>46356</v>
      </c>
      <c r="BN1758">
        <v>35</v>
      </c>
      <c r="BO1758">
        <v>0</v>
      </c>
      <c r="BP1758">
        <v>7</v>
      </c>
      <c r="BQ1758">
        <v>7</v>
      </c>
      <c r="BR1758">
        <v>7</v>
      </c>
      <c r="BS1758">
        <v>7</v>
      </c>
      <c r="BT1758">
        <v>7</v>
      </c>
      <c r="BU1758">
        <v>0</v>
      </c>
      <c r="BV1758" t="str">
        <f>"8:00 AM"</f>
        <v>8:00 AM</v>
      </c>
      <c r="BW1758" t="str">
        <f>"5:00 PM"</f>
        <v>5:00 PM</v>
      </c>
      <c r="BX1758" t="s">
        <v>240</v>
      </c>
      <c r="BY1758">
        <v>0</v>
      </c>
      <c r="BZ1758">
        <v>12</v>
      </c>
      <c r="CA1758" t="s">
        <v>115</v>
      </c>
      <c r="CC1758" s="2" t="s">
        <v>13724</v>
      </c>
      <c r="CD1758" t="s">
        <v>2576</v>
      </c>
      <c r="CE1758" t="s">
        <v>2577</v>
      </c>
      <c r="CF1758" t="s">
        <v>128</v>
      </c>
      <c r="CG1758" t="s">
        <v>120</v>
      </c>
      <c r="CH1758" s="3">
        <v>96950</v>
      </c>
      <c r="CI1758" s="4">
        <v>8.3800000000000008</v>
      </c>
      <c r="CJ1758" s="4">
        <v>10.38</v>
      </c>
      <c r="CK1758" s="4">
        <v>12.57</v>
      </c>
      <c r="CL1758" s="4">
        <v>15.57</v>
      </c>
      <c r="CM1758" t="s">
        <v>136</v>
      </c>
      <c r="CN1758" t="s">
        <v>2585</v>
      </c>
      <c r="CO1758" t="s">
        <v>137</v>
      </c>
      <c r="CQ1758" t="s">
        <v>115</v>
      </c>
      <c r="CR1758" t="s">
        <v>138</v>
      </c>
      <c r="CS1758" t="s">
        <v>139</v>
      </c>
      <c r="CT1758" t="s">
        <v>138</v>
      </c>
      <c r="CU1758" t="s">
        <v>139</v>
      </c>
      <c r="CV1758" t="s">
        <v>138</v>
      </c>
      <c r="CW1758" t="s">
        <v>138</v>
      </c>
      <c r="CX1758" t="s">
        <v>3269</v>
      </c>
      <c r="CY1758" s="10">
        <v>16703223311</v>
      </c>
      <c r="CZ1758" t="s">
        <v>2587</v>
      </c>
      <c r="DA1758" t="s">
        <v>2588</v>
      </c>
      <c r="DB1758" t="s">
        <v>138</v>
      </c>
      <c r="DC1758" t="s">
        <v>115</v>
      </c>
      <c r="DD1758" t="s">
        <v>2589</v>
      </c>
      <c r="DE1758" t="s">
        <v>2590</v>
      </c>
      <c r="DF1758" t="s">
        <v>1176</v>
      </c>
      <c r="DG1758" t="s">
        <v>2591</v>
      </c>
      <c r="DH1758" t="s">
        <v>2592</v>
      </c>
    </row>
    <row r="1759" spans="1:112" ht="14.45" customHeight="1" x14ac:dyDescent="0.25">
      <c r="A1759" t="s">
        <v>2557</v>
      </c>
      <c r="B1759" t="s">
        <v>248</v>
      </c>
      <c r="C1759" s="1">
        <v>45722</v>
      </c>
      <c r="D1759" s="1">
        <v>45771</v>
      </c>
      <c r="E1759" t="s">
        <v>210</v>
      </c>
      <c r="F1759" s="1">
        <v>45810</v>
      </c>
      <c r="G1759" t="s">
        <v>115</v>
      </c>
      <c r="H1759" t="s">
        <v>115</v>
      </c>
      <c r="I1759" t="s">
        <v>115</v>
      </c>
      <c r="J1759" t="s">
        <v>2558</v>
      </c>
      <c r="L1759" t="s">
        <v>2559</v>
      </c>
      <c r="N1759" t="s">
        <v>128</v>
      </c>
      <c r="O1759" t="s">
        <v>120</v>
      </c>
      <c r="P1759" s="3">
        <v>96950</v>
      </c>
      <c r="Q1759" t="s">
        <v>121</v>
      </c>
      <c r="R1759" t="s">
        <v>139</v>
      </c>
      <c r="S1759" s="10">
        <v>16709898049</v>
      </c>
      <c r="U1759" t="s">
        <v>2560</v>
      </c>
      <c r="V1759">
        <v>713910</v>
      </c>
      <c r="W1759" t="s">
        <v>123</v>
      </c>
      <c r="Y1759" t="s">
        <v>2561</v>
      </c>
      <c r="Z1759" t="s">
        <v>2562</v>
      </c>
      <c r="AA1759" t="s">
        <v>2563</v>
      </c>
      <c r="AB1759" t="s">
        <v>895</v>
      </c>
      <c r="AC1759" t="s">
        <v>2559</v>
      </c>
      <c r="AE1759" t="s">
        <v>128</v>
      </c>
      <c r="AF1759" t="s">
        <v>120</v>
      </c>
      <c r="AG1759" s="3">
        <v>96950</v>
      </c>
      <c r="AH1759" t="s">
        <v>121</v>
      </c>
      <c r="AJ1759" s="10">
        <v>16709898049</v>
      </c>
      <c r="AL1759" t="s">
        <v>2564</v>
      </c>
      <c r="AM1759" t="s">
        <v>734</v>
      </c>
      <c r="AN1759" t="s">
        <v>1985</v>
      </c>
      <c r="AO1759" t="s">
        <v>2565</v>
      </c>
      <c r="AP1759" t="s">
        <v>2566</v>
      </c>
      <c r="AQ1759" t="s">
        <v>2567</v>
      </c>
      <c r="AS1759" t="s">
        <v>128</v>
      </c>
      <c r="AT1759" t="s">
        <v>120</v>
      </c>
      <c r="AU1759" s="3">
        <v>96950</v>
      </c>
      <c r="AV1759" t="s">
        <v>121</v>
      </c>
      <c r="AX1759">
        <v>16702331209</v>
      </c>
      <c r="AZ1759" t="s">
        <v>2568</v>
      </c>
      <c r="BA1759" t="s">
        <v>2569</v>
      </c>
      <c r="BB1759" t="s">
        <v>120</v>
      </c>
      <c r="BC1759" t="s">
        <v>2250</v>
      </c>
      <c r="BD1759" t="str">
        <f>"49-9071.00"</f>
        <v>49-9071.00</v>
      </c>
      <c r="BE1759" t="s">
        <v>169</v>
      </c>
      <c r="BF1759" t="s">
        <v>2570</v>
      </c>
      <c r="BG1759" t="s">
        <v>1681</v>
      </c>
      <c r="BH1759">
        <v>1</v>
      </c>
      <c r="BI1759">
        <v>1</v>
      </c>
      <c r="BJ1759" s="1">
        <v>45812</v>
      </c>
      <c r="BK1759" s="1">
        <v>46176</v>
      </c>
      <c r="BL1759" s="1">
        <v>45812</v>
      </c>
      <c r="BM1759" s="1">
        <v>46176</v>
      </c>
      <c r="BN1759">
        <v>40</v>
      </c>
      <c r="BO1759">
        <v>0</v>
      </c>
      <c r="BP1759">
        <v>8</v>
      </c>
      <c r="BQ1759">
        <v>8</v>
      </c>
      <c r="BR1759">
        <v>8</v>
      </c>
      <c r="BS1759">
        <v>8</v>
      </c>
      <c r="BT1759">
        <v>8</v>
      </c>
      <c r="BU1759">
        <v>0</v>
      </c>
      <c r="BV1759" t="str">
        <f>"8:00 AM"</f>
        <v>8:00 AM</v>
      </c>
      <c r="BW1759" t="str">
        <f>"5:00 PM"</f>
        <v>5:00 PM</v>
      </c>
      <c r="BX1759" t="s">
        <v>240</v>
      </c>
      <c r="BY1759">
        <v>0</v>
      </c>
      <c r="BZ1759">
        <v>12</v>
      </c>
      <c r="CA1759" t="s">
        <v>115</v>
      </c>
      <c r="CC1759" t="s">
        <v>224</v>
      </c>
      <c r="CD1759" t="s">
        <v>2571</v>
      </c>
      <c r="CF1759" t="s">
        <v>128</v>
      </c>
      <c r="CG1759" t="s">
        <v>120</v>
      </c>
      <c r="CH1759" s="3">
        <v>96950</v>
      </c>
      <c r="CI1759" s="4">
        <v>9.75</v>
      </c>
      <c r="CJ1759" s="4">
        <v>9.75</v>
      </c>
      <c r="CK1759" s="4">
        <v>14.63</v>
      </c>
      <c r="CL1759" s="4">
        <v>14.63</v>
      </c>
      <c r="CM1759" t="s">
        <v>136</v>
      </c>
      <c r="CN1759" t="s">
        <v>139</v>
      </c>
      <c r="CO1759" t="s">
        <v>137</v>
      </c>
      <c r="CQ1759" t="s">
        <v>115</v>
      </c>
      <c r="CR1759" t="s">
        <v>138</v>
      </c>
      <c r="CS1759" t="s">
        <v>139</v>
      </c>
      <c r="CT1759" t="s">
        <v>138</v>
      </c>
      <c r="CU1759" t="s">
        <v>139</v>
      </c>
      <c r="CV1759" t="s">
        <v>138</v>
      </c>
      <c r="CW1759" t="s">
        <v>139</v>
      </c>
      <c r="CX1759" t="s">
        <v>139</v>
      </c>
      <c r="CY1759" s="10">
        <v>16709898049</v>
      </c>
      <c r="CZ1759" t="s">
        <v>2572</v>
      </c>
      <c r="DA1759" t="s">
        <v>139</v>
      </c>
      <c r="DB1759" t="s">
        <v>138</v>
      </c>
      <c r="DC1759" t="s">
        <v>115</v>
      </c>
    </row>
    <row r="1760" spans="1:112" ht="14.45" customHeight="1" x14ac:dyDescent="0.25">
      <c r="A1760" t="s">
        <v>5227</v>
      </c>
      <c r="B1760" t="s">
        <v>1155</v>
      </c>
      <c r="C1760" s="1">
        <v>45718</v>
      </c>
      <c r="D1760" s="1">
        <v>45771</v>
      </c>
      <c r="E1760" t="s">
        <v>114</v>
      </c>
      <c r="G1760" t="s">
        <v>115</v>
      </c>
      <c r="H1760" t="s">
        <v>115</v>
      </c>
      <c r="I1760" t="s">
        <v>115</v>
      </c>
      <c r="J1760" t="s">
        <v>2012</v>
      </c>
      <c r="K1760" t="s">
        <v>2013</v>
      </c>
      <c r="L1760" t="s">
        <v>2014</v>
      </c>
      <c r="N1760" t="s">
        <v>119</v>
      </c>
      <c r="O1760" t="s">
        <v>120</v>
      </c>
      <c r="P1760" s="3">
        <v>96950</v>
      </c>
      <c r="Q1760" t="s">
        <v>121</v>
      </c>
      <c r="S1760" s="10">
        <v>16702881463</v>
      </c>
      <c r="U1760" t="s">
        <v>2015</v>
      </c>
      <c r="V1760">
        <v>236116</v>
      </c>
      <c r="W1760" t="s">
        <v>123</v>
      </c>
      <c r="Y1760" t="s">
        <v>383</v>
      </c>
      <c r="Z1760" t="s">
        <v>2016</v>
      </c>
      <c r="AA1760" t="s">
        <v>2017</v>
      </c>
      <c r="AB1760" t="s">
        <v>235</v>
      </c>
      <c r="AC1760" t="s">
        <v>2014</v>
      </c>
      <c r="AE1760" t="s">
        <v>119</v>
      </c>
      <c r="AF1760" t="s">
        <v>120</v>
      </c>
      <c r="AG1760" s="3">
        <v>96950</v>
      </c>
      <c r="AH1760" t="s">
        <v>121</v>
      </c>
      <c r="AJ1760" s="10">
        <v>16702881463</v>
      </c>
      <c r="AL1760" t="s">
        <v>2018</v>
      </c>
      <c r="BD1760" t="str">
        <f>"49-9071.00"</f>
        <v>49-9071.00</v>
      </c>
      <c r="BE1760" t="s">
        <v>169</v>
      </c>
      <c r="BF1760" t="s">
        <v>2019</v>
      </c>
      <c r="BG1760" t="s">
        <v>169</v>
      </c>
      <c r="BH1760">
        <v>10</v>
      </c>
      <c r="BI1760">
        <v>9</v>
      </c>
      <c r="BJ1760" s="1">
        <v>45839</v>
      </c>
      <c r="BK1760" s="1">
        <v>46203</v>
      </c>
      <c r="BL1760" s="1">
        <v>45839</v>
      </c>
      <c r="BM1760" s="1">
        <v>46203</v>
      </c>
      <c r="BN1760">
        <v>35</v>
      </c>
      <c r="BO1760">
        <v>0</v>
      </c>
      <c r="BP1760">
        <v>7</v>
      </c>
      <c r="BQ1760">
        <v>7</v>
      </c>
      <c r="BR1760">
        <v>7</v>
      </c>
      <c r="BS1760">
        <v>7</v>
      </c>
      <c r="BT1760">
        <v>7</v>
      </c>
      <c r="BU1760">
        <v>0</v>
      </c>
      <c r="BV1760" t="str">
        <f>"8:30 AM"</f>
        <v>8:30 AM</v>
      </c>
      <c r="BW1760" t="str">
        <f>"4:30 PM"</f>
        <v>4:30 PM</v>
      </c>
      <c r="BX1760" t="s">
        <v>133</v>
      </c>
      <c r="BY1760">
        <v>1</v>
      </c>
      <c r="BZ1760">
        <v>6</v>
      </c>
      <c r="CA1760" t="s">
        <v>115</v>
      </c>
      <c r="CC1760" s="2" t="s">
        <v>5228</v>
      </c>
      <c r="CD1760" t="s">
        <v>2014</v>
      </c>
      <c r="CF1760" t="s">
        <v>119</v>
      </c>
      <c r="CG1760" t="s">
        <v>120</v>
      </c>
      <c r="CH1760" s="3">
        <v>96950</v>
      </c>
      <c r="CI1760" s="4">
        <v>9.75</v>
      </c>
      <c r="CJ1760" s="4">
        <v>9.75</v>
      </c>
      <c r="CK1760" s="4">
        <v>14.63</v>
      </c>
      <c r="CL1760" s="4">
        <v>14.63</v>
      </c>
      <c r="CM1760" t="s">
        <v>136</v>
      </c>
      <c r="CN1760" t="s">
        <v>224</v>
      </c>
      <c r="CO1760" t="s">
        <v>137</v>
      </c>
      <c r="CQ1760" t="s">
        <v>115</v>
      </c>
      <c r="CR1760" t="s">
        <v>138</v>
      </c>
      <c r="CS1760" t="s">
        <v>138</v>
      </c>
      <c r="CT1760" t="s">
        <v>138</v>
      </c>
      <c r="CU1760" t="s">
        <v>139</v>
      </c>
      <c r="CV1760" t="s">
        <v>138</v>
      </c>
      <c r="CW1760" t="s">
        <v>139</v>
      </c>
      <c r="CX1760" s="2" t="s">
        <v>2021</v>
      </c>
      <c r="CY1760" s="10">
        <v>16702881463</v>
      </c>
      <c r="CZ1760" t="s">
        <v>2022</v>
      </c>
      <c r="DA1760" t="s">
        <v>417</v>
      </c>
      <c r="DB1760" t="s">
        <v>138</v>
      </c>
      <c r="DC1760" t="s">
        <v>115</v>
      </c>
    </row>
    <row r="1761" spans="1:112" ht="14.45" customHeight="1" x14ac:dyDescent="0.25">
      <c r="A1761" t="s">
        <v>6644</v>
      </c>
      <c r="B1761" t="s">
        <v>1155</v>
      </c>
      <c r="C1761" s="1">
        <v>45730</v>
      </c>
      <c r="D1761" s="1">
        <v>45771</v>
      </c>
      <c r="E1761" t="s">
        <v>114</v>
      </c>
      <c r="G1761" t="s">
        <v>115</v>
      </c>
      <c r="H1761" t="s">
        <v>115</v>
      </c>
      <c r="I1761" t="s">
        <v>115</v>
      </c>
      <c r="J1761" t="s">
        <v>2764</v>
      </c>
      <c r="K1761" t="s">
        <v>2765</v>
      </c>
      <c r="L1761" t="s">
        <v>1706</v>
      </c>
      <c r="N1761" t="s">
        <v>128</v>
      </c>
      <c r="O1761" t="s">
        <v>120</v>
      </c>
      <c r="P1761" s="3">
        <v>96950</v>
      </c>
      <c r="Q1761" t="s">
        <v>121</v>
      </c>
      <c r="S1761" s="10">
        <v>16704888886</v>
      </c>
      <c r="U1761" t="s">
        <v>2766</v>
      </c>
      <c r="V1761">
        <v>445110</v>
      </c>
      <c r="W1761" t="s">
        <v>123</v>
      </c>
      <c r="Y1761" t="s">
        <v>2767</v>
      </c>
      <c r="Z1761" t="s">
        <v>2768</v>
      </c>
      <c r="AA1761" t="s">
        <v>2769</v>
      </c>
      <c r="AB1761" t="s">
        <v>126</v>
      </c>
      <c r="AC1761" t="s">
        <v>1706</v>
      </c>
      <c r="AE1761" t="s">
        <v>128</v>
      </c>
      <c r="AF1761" t="s">
        <v>120</v>
      </c>
      <c r="AG1761" s="3">
        <v>96950</v>
      </c>
      <c r="AH1761" t="s">
        <v>121</v>
      </c>
      <c r="AJ1761" s="10">
        <v>16709897688</v>
      </c>
      <c r="AL1761" t="s">
        <v>2770</v>
      </c>
      <c r="BD1761" t="str">
        <f>"53-7065.00"</f>
        <v>53-7065.00</v>
      </c>
      <c r="BE1761" t="s">
        <v>519</v>
      </c>
      <c r="BF1761" t="s">
        <v>6645</v>
      </c>
      <c r="BG1761" t="s">
        <v>521</v>
      </c>
      <c r="BH1761">
        <v>3</v>
      </c>
      <c r="BI1761">
        <v>2</v>
      </c>
      <c r="BJ1761" s="1">
        <v>45839</v>
      </c>
      <c r="BK1761" s="1">
        <v>46203</v>
      </c>
      <c r="BL1761" s="1">
        <v>45839</v>
      </c>
      <c r="BM1761" s="1">
        <v>46203</v>
      </c>
      <c r="BN1761">
        <v>40</v>
      </c>
      <c r="BO1761">
        <v>0</v>
      </c>
      <c r="BP1761">
        <v>7</v>
      </c>
      <c r="BQ1761">
        <v>7</v>
      </c>
      <c r="BR1761">
        <v>7</v>
      </c>
      <c r="BS1761">
        <v>7</v>
      </c>
      <c r="BT1761">
        <v>7</v>
      </c>
      <c r="BU1761">
        <v>5</v>
      </c>
      <c r="BV1761" t="str">
        <f t="shared" ref="BV1761:BV1766" si="35">"8:00 AM"</f>
        <v>8:00 AM</v>
      </c>
      <c r="BW1761" t="str">
        <f>"3:00 PM"</f>
        <v>3:00 PM</v>
      </c>
      <c r="BX1761" t="s">
        <v>240</v>
      </c>
      <c r="BY1761">
        <v>0</v>
      </c>
      <c r="BZ1761">
        <v>12</v>
      </c>
      <c r="CA1761" t="s">
        <v>115</v>
      </c>
      <c r="CC1761" t="s">
        <v>6646</v>
      </c>
      <c r="CD1761" t="s">
        <v>6647</v>
      </c>
      <c r="CF1761" t="s">
        <v>128</v>
      </c>
      <c r="CG1761" t="s">
        <v>120</v>
      </c>
      <c r="CH1761" s="3">
        <v>96950</v>
      </c>
      <c r="CI1761" s="4">
        <v>8.86</v>
      </c>
      <c r="CJ1761" s="4">
        <v>8.86</v>
      </c>
      <c r="CK1761" s="4">
        <v>13.29</v>
      </c>
      <c r="CL1761" s="4">
        <v>13.29</v>
      </c>
      <c r="CM1761" t="s">
        <v>136</v>
      </c>
      <c r="CN1761" t="s">
        <v>139</v>
      </c>
      <c r="CO1761" t="s">
        <v>137</v>
      </c>
      <c r="CQ1761" t="s">
        <v>115</v>
      </c>
      <c r="CR1761" t="s">
        <v>138</v>
      </c>
      <c r="CS1761" t="s">
        <v>139</v>
      </c>
      <c r="CT1761" t="s">
        <v>138</v>
      </c>
      <c r="CU1761" t="s">
        <v>139</v>
      </c>
      <c r="CV1761" t="s">
        <v>138</v>
      </c>
      <c r="CW1761" t="s">
        <v>138</v>
      </c>
      <c r="CX1761" t="s">
        <v>1716</v>
      </c>
      <c r="CY1761" s="10">
        <v>16704888886</v>
      </c>
      <c r="CZ1761" t="s">
        <v>2770</v>
      </c>
      <c r="DA1761" t="s">
        <v>139</v>
      </c>
      <c r="DB1761" t="s">
        <v>138</v>
      </c>
      <c r="DC1761" t="s">
        <v>115</v>
      </c>
    </row>
    <row r="1762" spans="1:112" ht="14.45" customHeight="1" x14ac:dyDescent="0.25">
      <c r="A1762" t="s">
        <v>7236</v>
      </c>
      <c r="B1762" t="s">
        <v>248</v>
      </c>
      <c r="C1762" s="1">
        <v>45733</v>
      </c>
      <c r="D1762" s="1">
        <v>45771</v>
      </c>
      <c r="E1762" t="s">
        <v>114</v>
      </c>
      <c r="G1762" t="s">
        <v>115</v>
      </c>
      <c r="H1762" t="s">
        <v>115</v>
      </c>
      <c r="I1762" t="s">
        <v>115</v>
      </c>
      <c r="J1762" t="s">
        <v>4383</v>
      </c>
      <c r="L1762" t="s">
        <v>4384</v>
      </c>
      <c r="M1762" t="s">
        <v>4568</v>
      </c>
      <c r="N1762" t="s">
        <v>272</v>
      </c>
      <c r="O1762" t="s">
        <v>120</v>
      </c>
      <c r="P1762" s="3">
        <v>96952</v>
      </c>
      <c r="Q1762" t="s">
        <v>121</v>
      </c>
      <c r="S1762" s="10">
        <v>16707832999</v>
      </c>
      <c r="U1762" t="s">
        <v>4386</v>
      </c>
      <c r="V1762">
        <v>72251</v>
      </c>
      <c r="W1762" t="s">
        <v>123</v>
      </c>
      <c r="Y1762" t="s">
        <v>4937</v>
      </c>
      <c r="Z1762" t="s">
        <v>4938</v>
      </c>
      <c r="AA1762" t="s">
        <v>4939</v>
      </c>
      <c r="AB1762" t="s">
        <v>126</v>
      </c>
      <c r="AC1762" t="s">
        <v>4384</v>
      </c>
      <c r="AD1762" t="s">
        <v>4568</v>
      </c>
      <c r="AE1762" t="s">
        <v>272</v>
      </c>
      <c r="AF1762" t="s">
        <v>120</v>
      </c>
      <c r="AG1762" s="3">
        <v>96952</v>
      </c>
      <c r="AH1762" t="s">
        <v>121</v>
      </c>
      <c r="AJ1762" s="10">
        <v>16707832999</v>
      </c>
      <c r="AL1762" t="s">
        <v>4389</v>
      </c>
      <c r="BD1762" t="str">
        <f>"35-2014.00"</f>
        <v>35-2014.00</v>
      </c>
      <c r="BE1762" t="s">
        <v>221</v>
      </c>
      <c r="BF1762" t="s">
        <v>4940</v>
      </c>
      <c r="BG1762" t="s">
        <v>223</v>
      </c>
      <c r="BH1762">
        <v>5</v>
      </c>
      <c r="BI1762">
        <v>5</v>
      </c>
      <c r="BJ1762" s="1">
        <v>45748</v>
      </c>
      <c r="BK1762" s="1">
        <v>46112</v>
      </c>
      <c r="BL1762" s="1">
        <v>45771</v>
      </c>
      <c r="BM1762" s="1">
        <v>46112</v>
      </c>
      <c r="BN1762">
        <v>35</v>
      </c>
      <c r="BO1762">
        <v>0</v>
      </c>
      <c r="BP1762">
        <v>7</v>
      </c>
      <c r="BQ1762">
        <v>7</v>
      </c>
      <c r="BR1762">
        <v>7</v>
      </c>
      <c r="BS1762">
        <v>7</v>
      </c>
      <c r="BT1762">
        <v>7</v>
      </c>
      <c r="BU1762">
        <v>0</v>
      </c>
      <c r="BV1762" t="str">
        <f t="shared" si="35"/>
        <v>8:00 AM</v>
      </c>
      <c r="BW1762" t="str">
        <f>"4:00 PM"</f>
        <v>4:00 PM</v>
      </c>
      <c r="BX1762" t="s">
        <v>240</v>
      </c>
      <c r="BY1762">
        <v>0</v>
      </c>
      <c r="BZ1762">
        <v>12</v>
      </c>
      <c r="CA1762" t="s">
        <v>115</v>
      </c>
      <c r="CC1762" s="2" t="s">
        <v>4392</v>
      </c>
      <c r="CD1762" t="s">
        <v>4384</v>
      </c>
      <c r="CE1762" t="s">
        <v>4568</v>
      </c>
      <c r="CF1762" t="s">
        <v>272</v>
      </c>
      <c r="CG1762" t="s">
        <v>120</v>
      </c>
      <c r="CH1762" s="3">
        <v>96952</v>
      </c>
      <c r="CI1762" s="4">
        <v>8.83</v>
      </c>
      <c r="CJ1762" s="4">
        <v>8.83</v>
      </c>
      <c r="CK1762" s="4">
        <v>13.25</v>
      </c>
      <c r="CL1762" s="4">
        <v>13.25</v>
      </c>
      <c r="CM1762" t="s">
        <v>136</v>
      </c>
      <c r="CN1762" t="s">
        <v>191</v>
      </c>
      <c r="CO1762" t="s">
        <v>137</v>
      </c>
      <c r="CQ1762" t="s">
        <v>115</v>
      </c>
      <c r="CR1762" t="s">
        <v>138</v>
      </c>
      <c r="CS1762" t="s">
        <v>139</v>
      </c>
      <c r="CT1762" t="s">
        <v>138</v>
      </c>
      <c r="CU1762" t="s">
        <v>139</v>
      </c>
      <c r="CV1762" t="s">
        <v>138</v>
      </c>
      <c r="CW1762" t="s">
        <v>139</v>
      </c>
      <c r="CX1762" t="s">
        <v>7237</v>
      </c>
      <c r="CY1762" s="10">
        <v>16707832999</v>
      </c>
      <c r="CZ1762" t="s">
        <v>4389</v>
      </c>
      <c r="DA1762" t="s">
        <v>139</v>
      </c>
      <c r="DB1762" t="s">
        <v>138</v>
      </c>
      <c r="DC1762" t="s">
        <v>115</v>
      </c>
    </row>
    <row r="1763" spans="1:112" ht="14.45" customHeight="1" x14ac:dyDescent="0.25">
      <c r="A1763" t="s">
        <v>7599</v>
      </c>
      <c r="B1763" t="s">
        <v>113</v>
      </c>
      <c r="C1763" s="1">
        <v>45729</v>
      </c>
      <c r="D1763" s="1">
        <v>45771</v>
      </c>
      <c r="E1763" t="s">
        <v>210</v>
      </c>
      <c r="F1763" s="1">
        <v>45763</v>
      </c>
      <c r="G1763" t="s">
        <v>115</v>
      </c>
      <c r="H1763" t="s">
        <v>115</v>
      </c>
      <c r="I1763" t="s">
        <v>115</v>
      </c>
      <c r="J1763" t="s">
        <v>363</v>
      </c>
      <c r="K1763" t="s">
        <v>364</v>
      </c>
      <c r="L1763" t="s">
        <v>365</v>
      </c>
      <c r="M1763" t="s">
        <v>366</v>
      </c>
      <c r="N1763" t="s">
        <v>119</v>
      </c>
      <c r="O1763" t="s">
        <v>120</v>
      </c>
      <c r="P1763" s="3">
        <v>96950</v>
      </c>
      <c r="Q1763" t="s">
        <v>121</v>
      </c>
      <c r="S1763" s="10">
        <v>16702350561</v>
      </c>
      <c r="T1763">
        <v>131</v>
      </c>
      <c r="U1763" t="s">
        <v>367</v>
      </c>
      <c r="V1763">
        <v>721110</v>
      </c>
      <c r="W1763" t="s">
        <v>123</v>
      </c>
      <c r="Y1763" t="s">
        <v>368</v>
      </c>
      <c r="Z1763" t="s">
        <v>369</v>
      </c>
      <c r="AA1763" t="s">
        <v>370</v>
      </c>
      <c r="AB1763" t="s">
        <v>235</v>
      </c>
      <c r="AC1763" t="s">
        <v>365</v>
      </c>
      <c r="AD1763" t="s">
        <v>366</v>
      </c>
      <c r="AE1763" t="s">
        <v>119</v>
      </c>
      <c r="AF1763" t="s">
        <v>120</v>
      </c>
      <c r="AG1763" s="3">
        <v>96950</v>
      </c>
      <c r="AH1763" t="s">
        <v>121</v>
      </c>
      <c r="AJ1763" s="10">
        <v>16702350561</v>
      </c>
      <c r="AK1763">
        <v>131</v>
      </c>
      <c r="AL1763" t="s">
        <v>371</v>
      </c>
      <c r="BD1763" t="str">
        <f>"35-2014.00"</f>
        <v>35-2014.00</v>
      </c>
      <c r="BE1763" t="s">
        <v>221</v>
      </c>
      <c r="BF1763" t="s">
        <v>372</v>
      </c>
      <c r="BG1763" t="s">
        <v>373</v>
      </c>
      <c r="BH1763">
        <v>1</v>
      </c>
      <c r="BJ1763" s="1">
        <v>45765</v>
      </c>
      <c r="BK1763" s="1">
        <v>46129</v>
      </c>
      <c r="BN1763">
        <v>35</v>
      </c>
      <c r="BO1763">
        <v>0</v>
      </c>
      <c r="BP1763">
        <v>7</v>
      </c>
      <c r="BQ1763">
        <v>7</v>
      </c>
      <c r="BR1763">
        <v>7</v>
      </c>
      <c r="BS1763">
        <v>7</v>
      </c>
      <c r="BT1763">
        <v>7</v>
      </c>
      <c r="BU1763">
        <v>0</v>
      </c>
      <c r="BV1763" t="str">
        <f t="shared" si="35"/>
        <v>8:00 AM</v>
      </c>
      <c r="BW1763" t="str">
        <f>"5:00 PM"</f>
        <v>5:00 PM</v>
      </c>
      <c r="BX1763" t="s">
        <v>240</v>
      </c>
      <c r="BY1763">
        <v>0</v>
      </c>
      <c r="BZ1763">
        <v>3</v>
      </c>
      <c r="CA1763" t="s">
        <v>115</v>
      </c>
      <c r="CC1763" t="s">
        <v>374</v>
      </c>
      <c r="CD1763" t="s">
        <v>375</v>
      </c>
      <c r="CE1763" t="s">
        <v>376</v>
      </c>
      <c r="CF1763" t="s">
        <v>377</v>
      </c>
      <c r="CG1763" t="s">
        <v>120</v>
      </c>
      <c r="CH1763" s="3">
        <v>96951</v>
      </c>
      <c r="CI1763" s="4">
        <v>8.83</v>
      </c>
      <c r="CJ1763" s="4">
        <v>8.83</v>
      </c>
      <c r="CK1763" s="4">
        <v>13.25</v>
      </c>
      <c r="CL1763" s="4">
        <v>13.25</v>
      </c>
      <c r="CM1763" t="s">
        <v>136</v>
      </c>
      <c r="CN1763" t="s">
        <v>378</v>
      </c>
      <c r="CO1763" t="s">
        <v>137</v>
      </c>
      <c r="CQ1763" t="s">
        <v>115</v>
      </c>
      <c r="CR1763" t="s">
        <v>138</v>
      </c>
      <c r="CS1763" t="s">
        <v>139</v>
      </c>
      <c r="CT1763" t="s">
        <v>138</v>
      </c>
      <c r="CU1763" t="s">
        <v>138</v>
      </c>
      <c r="CV1763" t="s">
        <v>138</v>
      </c>
      <c r="CW1763" t="s">
        <v>139</v>
      </c>
      <c r="CX1763" t="s">
        <v>379</v>
      </c>
      <c r="CY1763" s="10">
        <v>16702350561</v>
      </c>
      <c r="CZ1763" t="s">
        <v>371</v>
      </c>
      <c r="DA1763" t="s">
        <v>246</v>
      </c>
      <c r="DB1763" t="s">
        <v>138</v>
      </c>
      <c r="DC1763" t="s">
        <v>115</v>
      </c>
    </row>
    <row r="1764" spans="1:112" ht="14.45" customHeight="1" x14ac:dyDescent="0.25">
      <c r="A1764" t="s">
        <v>8438</v>
      </c>
      <c r="B1764" t="s">
        <v>113</v>
      </c>
      <c r="C1764" s="1">
        <v>45771</v>
      </c>
      <c r="D1764" s="1">
        <v>45771</v>
      </c>
      <c r="E1764" t="s">
        <v>114</v>
      </c>
      <c r="G1764" t="s">
        <v>138</v>
      </c>
      <c r="H1764" t="s">
        <v>115</v>
      </c>
      <c r="I1764" t="s">
        <v>115</v>
      </c>
      <c r="J1764" t="s">
        <v>3535</v>
      </c>
      <c r="K1764" t="s">
        <v>3536</v>
      </c>
      <c r="L1764" t="s">
        <v>3537</v>
      </c>
      <c r="N1764" t="s">
        <v>128</v>
      </c>
      <c r="O1764" t="s">
        <v>120</v>
      </c>
      <c r="P1764" s="3">
        <v>96950</v>
      </c>
      <c r="Q1764" t="s">
        <v>121</v>
      </c>
      <c r="R1764" t="s">
        <v>139</v>
      </c>
      <c r="S1764" s="10">
        <v>16702341324</v>
      </c>
      <c r="U1764" t="s">
        <v>3538</v>
      </c>
      <c r="V1764">
        <v>423610</v>
      </c>
      <c r="W1764" t="s">
        <v>123</v>
      </c>
      <c r="Y1764" t="s">
        <v>3539</v>
      </c>
      <c r="Z1764" t="s">
        <v>3540</v>
      </c>
      <c r="AA1764" t="s">
        <v>3541</v>
      </c>
      <c r="AB1764" t="s">
        <v>3542</v>
      </c>
      <c r="AC1764" t="s">
        <v>3536</v>
      </c>
      <c r="AD1764" t="s">
        <v>3543</v>
      </c>
      <c r="AE1764" t="s">
        <v>119</v>
      </c>
      <c r="AF1764" t="s">
        <v>120</v>
      </c>
      <c r="AG1764" s="3">
        <v>96950</v>
      </c>
      <c r="AH1764" t="s">
        <v>121</v>
      </c>
      <c r="AJ1764" s="10">
        <v>16702341324</v>
      </c>
      <c r="AL1764" t="s">
        <v>3544</v>
      </c>
      <c r="BD1764" t="str">
        <f>"43-4151.00"</f>
        <v>43-4151.00</v>
      </c>
      <c r="BE1764" t="s">
        <v>3545</v>
      </c>
      <c r="BF1764" t="s">
        <v>3546</v>
      </c>
      <c r="BG1764" t="s">
        <v>3547</v>
      </c>
      <c r="BH1764">
        <v>1</v>
      </c>
      <c r="BJ1764" s="1">
        <v>45871</v>
      </c>
      <c r="BK1764" s="1">
        <v>46235</v>
      </c>
      <c r="BN1764">
        <v>40</v>
      </c>
      <c r="BO1764">
        <v>0</v>
      </c>
      <c r="BP1764">
        <v>8</v>
      </c>
      <c r="BQ1764">
        <v>8</v>
      </c>
      <c r="BR1764">
        <v>8</v>
      </c>
      <c r="BS1764">
        <v>8</v>
      </c>
      <c r="BT1764">
        <v>8</v>
      </c>
      <c r="BU1764">
        <v>0</v>
      </c>
      <c r="BV1764" t="str">
        <f t="shared" si="35"/>
        <v>8:00 AM</v>
      </c>
      <c r="BW1764" t="str">
        <f>"5:00 PM"</f>
        <v>5:00 PM</v>
      </c>
      <c r="BX1764" t="s">
        <v>133</v>
      </c>
      <c r="BY1764">
        <v>0</v>
      </c>
      <c r="BZ1764">
        <v>12</v>
      </c>
      <c r="CA1764" t="s">
        <v>115</v>
      </c>
      <c r="CC1764" t="s">
        <v>224</v>
      </c>
      <c r="CD1764" t="s">
        <v>3536</v>
      </c>
      <c r="CE1764" t="s">
        <v>3548</v>
      </c>
      <c r="CF1764" t="s">
        <v>128</v>
      </c>
      <c r="CG1764" t="s">
        <v>120</v>
      </c>
      <c r="CH1764" s="3">
        <v>96950</v>
      </c>
      <c r="CI1764" s="4">
        <v>10.53</v>
      </c>
      <c r="CJ1764" s="4">
        <v>10.53</v>
      </c>
      <c r="CM1764" t="s">
        <v>1472</v>
      </c>
      <c r="CN1764" t="s">
        <v>139</v>
      </c>
      <c r="CO1764" t="s">
        <v>137</v>
      </c>
      <c r="CQ1764" t="s">
        <v>115</v>
      </c>
      <c r="CR1764" t="s">
        <v>138</v>
      </c>
      <c r="CS1764" t="s">
        <v>138</v>
      </c>
      <c r="CT1764" t="s">
        <v>139</v>
      </c>
      <c r="CU1764" t="s">
        <v>139</v>
      </c>
      <c r="CV1764" t="s">
        <v>138</v>
      </c>
      <c r="CW1764" t="s">
        <v>138</v>
      </c>
      <c r="CX1764" t="s">
        <v>8439</v>
      </c>
      <c r="CY1764" s="10">
        <v>16702341324</v>
      </c>
      <c r="CZ1764" t="s">
        <v>3544</v>
      </c>
      <c r="DA1764" t="s">
        <v>139</v>
      </c>
      <c r="DB1764" t="s">
        <v>138</v>
      </c>
      <c r="DC1764" t="s">
        <v>115</v>
      </c>
    </row>
    <row r="1765" spans="1:112" ht="14.45" customHeight="1" x14ac:dyDescent="0.25">
      <c r="A1765" t="s">
        <v>9217</v>
      </c>
      <c r="B1765" t="s">
        <v>248</v>
      </c>
      <c r="C1765" s="1">
        <v>45729</v>
      </c>
      <c r="D1765" s="1">
        <v>45771</v>
      </c>
      <c r="E1765" t="s">
        <v>114</v>
      </c>
      <c r="G1765" t="s">
        <v>115</v>
      </c>
      <c r="H1765" t="s">
        <v>115</v>
      </c>
      <c r="I1765" t="s">
        <v>115</v>
      </c>
      <c r="J1765" t="s">
        <v>7239</v>
      </c>
      <c r="K1765" t="s">
        <v>9218</v>
      </c>
      <c r="L1765" t="s">
        <v>7241</v>
      </c>
      <c r="M1765" t="s">
        <v>139</v>
      </c>
      <c r="N1765" t="s">
        <v>128</v>
      </c>
      <c r="O1765" t="s">
        <v>120</v>
      </c>
      <c r="P1765" s="3">
        <v>96950</v>
      </c>
      <c r="Q1765" t="s">
        <v>121</v>
      </c>
      <c r="S1765" s="10">
        <v>16702876808</v>
      </c>
      <c r="U1765" t="s">
        <v>7242</v>
      </c>
      <c r="V1765">
        <v>236220</v>
      </c>
      <c r="W1765" t="s">
        <v>123</v>
      </c>
      <c r="Y1765" t="s">
        <v>6778</v>
      </c>
      <c r="Z1765" t="s">
        <v>7243</v>
      </c>
      <c r="AB1765" t="s">
        <v>658</v>
      </c>
      <c r="AC1765" t="s">
        <v>7241</v>
      </c>
      <c r="AD1765" t="s">
        <v>139</v>
      </c>
      <c r="AE1765" t="s">
        <v>128</v>
      </c>
      <c r="AF1765" t="s">
        <v>120</v>
      </c>
      <c r="AG1765" s="3">
        <v>96950</v>
      </c>
      <c r="AH1765" t="s">
        <v>121</v>
      </c>
      <c r="AJ1765" s="10">
        <v>16702876808</v>
      </c>
      <c r="AL1765" t="s">
        <v>7244</v>
      </c>
      <c r="BD1765" t="str">
        <f>"47-2051.00"</f>
        <v>47-2051.00</v>
      </c>
      <c r="BE1765" t="s">
        <v>1791</v>
      </c>
      <c r="BF1765" t="s">
        <v>9219</v>
      </c>
      <c r="BG1765" t="s">
        <v>1792</v>
      </c>
      <c r="BH1765">
        <v>5</v>
      </c>
      <c r="BI1765">
        <v>5</v>
      </c>
      <c r="BJ1765" s="1">
        <v>45848</v>
      </c>
      <c r="BK1765" s="1">
        <v>46212</v>
      </c>
      <c r="BL1765" s="1">
        <v>45848</v>
      </c>
      <c r="BM1765" s="1">
        <v>46212</v>
      </c>
      <c r="BN1765">
        <v>35</v>
      </c>
      <c r="BO1765">
        <v>0</v>
      </c>
      <c r="BP1765">
        <v>7</v>
      </c>
      <c r="BQ1765">
        <v>7</v>
      </c>
      <c r="BR1765">
        <v>7</v>
      </c>
      <c r="BS1765">
        <v>7</v>
      </c>
      <c r="BT1765">
        <v>7</v>
      </c>
      <c r="BU1765">
        <v>0</v>
      </c>
      <c r="BV1765" t="str">
        <f t="shared" si="35"/>
        <v>8:00 AM</v>
      </c>
      <c r="BW1765" t="str">
        <f>"5:00 PM"</f>
        <v>5:00 PM</v>
      </c>
      <c r="BX1765" t="s">
        <v>240</v>
      </c>
      <c r="BY1765">
        <v>0</v>
      </c>
      <c r="BZ1765">
        <v>3</v>
      </c>
      <c r="CA1765" t="s">
        <v>115</v>
      </c>
      <c r="CC1765" s="2" t="s">
        <v>9220</v>
      </c>
      <c r="CD1765" t="s">
        <v>7241</v>
      </c>
      <c r="CE1765" t="s">
        <v>139</v>
      </c>
      <c r="CF1765" t="s">
        <v>128</v>
      </c>
      <c r="CG1765" t="s">
        <v>120</v>
      </c>
      <c r="CH1765" s="3">
        <v>96950</v>
      </c>
      <c r="CI1765" s="4">
        <v>9.7799999999999994</v>
      </c>
      <c r="CJ1765" s="4">
        <v>9.7799999999999994</v>
      </c>
      <c r="CK1765" s="4">
        <v>14.67</v>
      </c>
      <c r="CL1765" s="4">
        <v>14.67</v>
      </c>
      <c r="CM1765" t="s">
        <v>136</v>
      </c>
      <c r="CN1765" t="s">
        <v>9221</v>
      </c>
      <c r="CO1765" t="s">
        <v>137</v>
      </c>
      <c r="CQ1765" t="s">
        <v>115</v>
      </c>
      <c r="CR1765" t="s">
        <v>138</v>
      </c>
      <c r="CS1765" t="s">
        <v>139</v>
      </c>
      <c r="CT1765" t="s">
        <v>138</v>
      </c>
      <c r="CU1765" t="s">
        <v>139</v>
      </c>
      <c r="CV1765" t="s">
        <v>138</v>
      </c>
      <c r="CW1765" t="s">
        <v>139</v>
      </c>
      <c r="CX1765" t="s">
        <v>2315</v>
      </c>
      <c r="CY1765" s="10">
        <v>16702876808</v>
      </c>
      <c r="CZ1765" t="s">
        <v>7250</v>
      </c>
      <c r="DA1765" t="s">
        <v>139</v>
      </c>
      <c r="DB1765" t="s">
        <v>138</v>
      </c>
      <c r="DC1765" t="s">
        <v>115</v>
      </c>
    </row>
    <row r="1766" spans="1:112" ht="14.45" customHeight="1" x14ac:dyDescent="0.25">
      <c r="A1766" t="s">
        <v>11122</v>
      </c>
      <c r="B1766" t="s">
        <v>248</v>
      </c>
      <c r="C1766" s="1">
        <v>45733</v>
      </c>
      <c r="D1766" s="1">
        <v>45771</v>
      </c>
      <c r="E1766" t="s">
        <v>114</v>
      </c>
      <c r="G1766" t="s">
        <v>115</v>
      </c>
      <c r="H1766" t="s">
        <v>115</v>
      </c>
      <c r="I1766" t="s">
        <v>115</v>
      </c>
      <c r="J1766" t="s">
        <v>4383</v>
      </c>
      <c r="L1766" t="s">
        <v>4384</v>
      </c>
      <c r="M1766" t="s">
        <v>4385</v>
      </c>
      <c r="N1766" t="s">
        <v>272</v>
      </c>
      <c r="O1766" t="s">
        <v>120</v>
      </c>
      <c r="P1766" s="3">
        <v>96952</v>
      </c>
      <c r="Q1766" t="s">
        <v>121</v>
      </c>
      <c r="S1766" s="10">
        <v>16707832999</v>
      </c>
      <c r="U1766" t="s">
        <v>4386</v>
      </c>
      <c r="V1766">
        <v>72251</v>
      </c>
      <c r="W1766" t="s">
        <v>123</v>
      </c>
      <c r="Y1766" t="s">
        <v>4937</v>
      </c>
      <c r="Z1766" t="s">
        <v>4938</v>
      </c>
      <c r="AA1766" t="s">
        <v>4939</v>
      </c>
      <c r="AB1766" t="s">
        <v>126</v>
      </c>
      <c r="AC1766" t="s">
        <v>4384</v>
      </c>
      <c r="AD1766" t="s">
        <v>4385</v>
      </c>
      <c r="AE1766" t="s">
        <v>272</v>
      </c>
      <c r="AF1766" t="s">
        <v>120</v>
      </c>
      <c r="AG1766" s="3">
        <v>96952</v>
      </c>
      <c r="AH1766" t="s">
        <v>121</v>
      </c>
      <c r="AJ1766" s="10">
        <v>16707832999</v>
      </c>
      <c r="AL1766" t="s">
        <v>4389</v>
      </c>
      <c r="BD1766" t="str">
        <f>"35-2014.00"</f>
        <v>35-2014.00</v>
      </c>
      <c r="BE1766" t="s">
        <v>221</v>
      </c>
      <c r="BF1766" t="s">
        <v>4940</v>
      </c>
      <c r="BG1766" t="s">
        <v>223</v>
      </c>
      <c r="BH1766">
        <v>5</v>
      </c>
      <c r="BI1766">
        <v>5</v>
      </c>
      <c r="BJ1766" s="1">
        <v>45748</v>
      </c>
      <c r="BK1766" s="1">
        <v>46112</v>
      </c>
      <c r="BL1766" s="1">
        <v>45771</v>
      </c>
      <c r="BM1766" s="1">
        <v>46112</v>
      </c>
      <c r="BN1766">
        <v>35</v>
      </c>
      <c r="BO1766">
        <v>0</v>
      </c>
      <c r="BP1766">
        <v>7</v>
      </c>
      <c r="BQ1766">
        <v>7</v>
      </c>
      <c r="BR1766">
        <v>7</v>
      </c>
      <c r="BS1766">
        <v>7</v>
      </c>
      <c r="BT1766">
        <v>7</v>
      </c>
      <c r="BU1766">
        <v>0</v>
      </c>
      <c r="BV1766" t="str">
        <f t="shared" si="35"/>
        <v>8:00 AM</v>
      </c>
      <c r="BW1766" t="str">
        <f>"4:00 PM"</f>
        <v>4:00 PM</v>
      </c>
      <c r="BX1766" t="s">
        <v>240</v>
      </c>
      <c r="BY1766">
        <v>0</v>
      </c>
      <c r="BZ1766">
        <v>12</v>
      </c>
      <c r="CA1766" t="s">
        <v>115</v>
      </c>
      <c r="CC1766" s="2" t="s">
        <v>4392</v>
      </c>
      <c r="CD1766" t="s">
        <v>4384</v>
      </c>
      <c r="CE1766" t="s">
        <v>4385</v>
      </c>
      <c r="CF1766" t="s">
        <v>272</v>
      </c>
      <c r="CG1766" t="s">
        <v>120</v>
      </c>
      <c r="CH1766" s="3">
        <v>96952</v>
      </c>
      <c r="CI1766" s="4">
        <v>8.83</v>
      </c>
      <c r="CJ1766" s="4">
        <v>8.83</v>
      </c>
      <c r="CK1766" s="4">
        <v>13.25</v>
      </c>
      <c r="CL1766" s="4">
        <v>13.25</v>
      </c>
      <c r="CM1766" t="s">
        <v>136</v>
      </c>
      <c r="CN1766" t="s">
        <v>224</v>
      </c>
      <c r="CO1766" t="s">
        <v>137</v>
      </c>
      <c r="CQ1766" t="s">
        <v>115</v>
      </c>
      <c r="CR1766" t="s">
        <v>138</v>
      </c>
      <c r="CS1766" t="s">
        <v>139</v>
      </c>
      <c r="CT1766" t="s">
        <v>138</v>
      </c>
      <c r="CU1766" t="s">
        <v>139</v>
      </c>
      <c r="CV1766" t="s">
        <v>138</v>
      </c>
      <c r="CW1766" t="s">
        <v>139</v>
      </c>
      <c r="CX1766" t="s">
        <v>7237</v>
      </c>
      <c r="CY1766" s="10">
        <v>16707832999</v>
      </c>
      <c r="CZ1766" t="s">
        <v>4389</v>
      </c>
      <c r="DA1766" t="s">
        <v>139</v>
      </c>
      <c r="DB1766" t="s">
        <v>138</v>
      </c>
      <c r="DC1766" t="s">
        <v>115</v>
      </c>
    </row>
    <row r="1767" spans="1:112" ht="14.45" customHeight="1" x14ac:dyDescent="0.25">
      <c r="A1767" t="s">
        <v>12586</v>
      </c>
      <c r="B1767" t="s">
        <v>248</v>
      </c>
      <c r="C1767" s="1">
        <v>45733</v>
      </c>
      <c r="D1767" s="1">
        <v>45771</v>
      </c>
      <c r="E1767" t="s">
        <v>114</v>
      </c>
      <c r="G1767" t="s">
        <v>115</v>
      </c>
      <c r="H1767" t="s">
        <v>115</v>
      </c>
      <c r="I1767" t="s">
        <v>115</v>
      </c>
      <c r="J1767" t="s">
        <v>12048</v>
      </c>
      <c r="K1767" t="s">
        <v>12049</v>
      </c>
      <c r="L1767" t="s">
        <v>12050</v>
      </c>
      <c r="N1767" t="s">
        <v>128</v>
      </c>
      <c r="O1767" t="s">
        <v>120</v>
      </c>
      <c r="P1767" s="3">
        <v>96950</v>
      </c>
      <c r="Q1767" t="s">
        <v>121</v>
      </c>
      <c r="S1767" s="10">
        <v>16702854763</v>
      </c>
      <c r="U1767" t="s">
        <v>12051</v>
      </c>
      <c r="V1767">
        <v>56132</v>
      </c>
      <c r="W1767" t="s">
        <v>532</v>
      </c>
      <c r="X1767" t="s">
        <v>138</v>
      </c>
      <c r="Y1767" t="s">
        <v>12052</v>
      </c>
      <c r="Z1767" t="s">
        <v>12053</v>
      </c>
      <c r="AA1767" t="s">
        <v>12054</v>
      </c>
      <c r="AB1767" t="s">
        <v>126</v>
      </c>
      <c r="AC1767" t="s">
        <v>12050</v>
      </c>
      <c r="AE1767" t="s">
        <v>128</v>
      </c>
      <c r="AF1767" t="s">
        <v>120</v>
      </c>
      <c r="AG1767" s="3">
        <v>96950</v>
      </c>
      <c r="AH1767" t="s">
        <v>121</v>
      </c>
      <c r="AJ1767" s="10">
        <v>16702854763</v>
      </c>
      <c r="AL1767" t="s">
        <v>12055</v>
      </c>
      <c r="BD1767" t="str">
        <f>"49-9071.00"</f>
        <v>49-9071.00</v>
      </c>
      <c r="BE1767" t="s">
        <v>169</v>
      </c>
      <c r="BF1767" t="s">
        <v>12056</v>
      </c>
      <c r="BG1767" t="s">
        <v>11434</v>
      </c>
      <c r="BH1767">
        <v>1</v>
      </c>
      <c r="BI1767">
        <v>1</v>
      </c>
      <c r="BJ1767" s="1">
        <v>45839</v>
      </c>
      <c r="BK1767" s="1">
        <v>46203</v>
      </c>
      <c r="BL1767" s="1">
        <v>45839</v>
      </c>
      <c r="BM1767" s="1">
        <v>46203</v>
      </c>
      <c r="BN1767">
        <v>35</v>
      </c>
      <c r="BO1767">
        <v>0</v>
      </c>
      <c r="BP1767">
        <v>7</v>
      </c>
      <c r="BQ1767">
        <v>7</v>
      </c>
      <c r="BR1767">
        <v>7</v>
      </c>
      <c r="BS1767">
        <v>7</v>
      </c>
      <c r="BT1767">
        <v>7</v>
      </c>
      <c r="BU1767">
        <v>0</v>
      </c>
      <c r="BV1767" t="str">
        <f>"9:00 AM"</f>
        <v>9:00 AM</v>
      </c>
      <c r="BW1767" t="str">
        <f>"5:00 PM"</f>
        <v>5:00 PM</v>
      </c>
      <c r="BX1767" t="s">
        <v>133</v>
      </c>
      <c r="BY1767">
        <v>0</v>
      </c>
      <c r="BZ1767">
        <v>6</v>
      </c>
      <c r="CA1767" t="s">
        <v>115</v>
      </c>
      <c r="CC1767" t="s">
        <v>1194</v>
      </c>
      <c r="CD1767" t="s">
        <v>12050</v>
      </c>
      <c r="CF1767" t="s">
        <v>128</v>
      </c>
      <c r="CG1767" t="s">
        <v>120</v>
      </c>
      <c r="CH1767" s="3">
        <v>96950</v>
      </c>
      <c r="CI1767" s="4">
        <v>9.75</v>
      </c>
      <c r="CJ1767" s="4">
        <v>9.75</v>
      </c>
      <c r="CK1767" s="4">
        <v>14.63</v>
      </c>
      <c r="CL1767" s="4">
        <v>14.63</v>
      </c>
      <c r="CM1767" t="s">
        <v>136</v>
      </c>
      <c r="CN1767" t="s">
        <v>224</v>
      </c>
      <c r="CO1767" t="s">
        <v>137</v>
      </c>
      <c r="CQ1767" t="s">
        <v>115</v>
      </c>
      <c r="CR1767" t="s">
        <v>138</v>
      </c>
      <c r="CS1767" t="s">
        <v>139</v>
      </c>
      <c r="CT1767" t="s">
        <v>138</v>
      </c>
      <c r="CU1767" t="s">
        <v>139</v>
      </c>
      <c r="CV1767" t="s">
        <v>138</v>
      </c>
      <c r="CW1767" t="s">
        <v>139</v>
      </c>
      <c r="CX1767" t="s">
        <v>12290</v>
      </c>
      <c r="CY1767" s="10">
        <v>16702854763</v>
      </c>
      <c r="CZ1767" t="s">
        <v>12055</v>
      </c>
      <c r="DA1767" t="s">
        <v>139</v>
      </c>
      <c r="DB1767" t="s">
        <v>138</v>
      </c>
      <c r="DC1767" t="s">
        <v>138</v>
      </c>
      <c r="DD1767" t="s">
        <v>12052</v>
      </c>
      <c r="DE1767" t="s">
        <v>12053</v>
      </c>
      <c r="DF1767" t="s">
        <v>1759</v>
      </c>
      <c r="DG1767" t="s">
        <v>12048</v>
      </c>
      <c r="DH1767" t="s">
        <v>12055</v>
      </c>
    </row>
    <row r="1768" spans="1:112" ht="14.45" customHeight="1" x14ac:dyDescent="0.25">
      <c r="A1768" t="s">
        <v>1717</v>
      </c>
      <c r="B1768" t="s">
        <v>248</v>
      </c>
      <c r="C1768" s="1">
        <v>45727</v>
      </c>
      <c r="D1768" s="1">
        <v>45772</v>
      </c>
      <c r="E1768" t="s">
        <v>114</v>
      </c>
      <c r="G1768" t="s">
        <v>115</v>
      </c>
      <c r="H1768" t="s">
        <v>115</v>
      </c>
      <c r="I1768" t="s">
        <v>115</v>
      </c>
      <c r="J1768" t="s">
        <v>1718</v>
      </c>
      <c r="K1768" t="s">
        <v>1719</v>
      </c>
      <c r="L1768" t="s">
        <v>1720</v>
      </c>
      <c r="N1768" t="s">
        <v>128</v>
      </c>
      <c r="O1768" t="s">
        <v>120</v>
      </c>
      <c r="P1768" s="3">
        <v>96950</v>
      </c>
      <c r="Q1768" t="s">
        <v>121</v>
      </c>
      <c r="S1768" s="10">
        <v>16702335776</v>
      </c>
      <c r="U1768" t="s">
        <v>1721</v>
      </c>
      <c r="V1768">
        <v>561720</v>
      </c>
      <c r="W1768" t="s">
        <v>123</v>
      </c>
      <c r="Y1768" t="s">
        <v>1722</v>
      </c>
      <c r="Z1768" t="s">
        <v>1723</v>
      </c>
      <c r="AA1768" t="s">
        <v>888</v>
      </c>
      <c r="AB1768" t="s">
        <v>705</v>
      </c>
      <c r="AC1768" t="s">
        <v>1718</v>
      </c>
      <c r="AD1768" t="s">
        <v>1720</v>
      </c>
      <c r="AE1768" t="s">
        <v>128</v>
      </c>
      <c r="AF1768" t="s">
        <v>120</v>
      </c>
      <c r="AG1768" s="3">
        <v>96950</v>
      </c>
      <c r="AH1768" t="s">
        <v>121</v>
      </c>
      <c r="AJ1768" s="10">
        <v>16702335776</v>
      </c>
      <c r="AL1768" t="s">
        <v>1724</v>
      </c>
      <c r="BD1768" t="str">
        <f>"37-2011.00"</f>
        <v>37-2011.00</v>
      </c>
      <c r="BE1768" t="s">
        <v>1133</v>
      </c>
      <c r="BF1768" t="s">
        <v>1725</v>
      </c>
      <c r="BG1768" t="s">
        <v>1726</v>
      </c>
      <c r="BH1768">
        <v>5</v>
      </c>
      <c r="BI1768">
        <v>5</v>
      </c>
      <c r="BJ1768" s="1">
        <v>45792</v>
      </c>
      <c r="BK1768" s="1">
        <v>46156</v>
      </c>
      <c r="BL1768" s="1">
        <v>45792</v>
      </c>
      <c r="BM1768" s="1">
        <v>46156</v>
      </c>
      <c r="BN1768">
        <v>35</v>
      </c>
      <c r="BO1768">
        <v>0</v>
      </c>
      <c r="BP1768">
        <v>7</v>
      </c>
      <c r="BQ1768">
        <v>7</v>
      </c>
      <c r="BR1768">
        <v>7</v>
      </c>
      <c r="BS1768">
        <v>7</v>
      </c>
      <c r="BT1768">
        <v>7</v>
      </c>
      <c r="BU1768">
        <v>0</v>
      </c>
      <c r="BV1768" t="str">
        <f>"9:00 AM"</f>
        <v>9:00 AM</v>
      </c>
      <c r="BW1768" t="str">
        <f>"5:00 PM"</f>
        <v>5:00 PM</v>
      </c>
      <c r="BX1768" t="s">
        <v>240</v>
      </c>
      <c r="BY1768">
        <v>0</v>
      </c>
      <c r="BZ1768">
        <v>12</v>
      </c>
      <c r="CA1768" t="s">
        <v>115</v>
      </c>
      <c r="CC1768" t="s">
        <v>224</v>
      </c>
      <c r="CD1768" t="s">
        <v>1448</v>
      </c>
      <c r="CF1768" t="s">
        <v>128</v>
      </c>
      <c r="CG1768" t="s">
        <v>120</v>
      </c>
      <c r="CH1768" s="3">
        <v>96950</v>
      </c>
      <c r="CI1768" s="4">
        <v>8.2899999999999991</v>
      </c>
      <c r="CJ1768" s="4">
        <v>8.2899999999999991</v>
      </c>
      <c r="CK1768" s="4">
        <v>12.44</v>
      </c>
      <c r="CL1768" s="4">
        <v>12.44</v>
      </c>
      <c r="CM1768" t="s">
        <v>136</v>
      </c>
      <c r="CN1768" t="s">
        <v>139</v>
      </c>
      <c r="CO1768" t="s">
        <v>137</v>
      </c>
      <c r="CQ1768" t="s">
        <v>138</v>
      </c>
      <c r="CR1768" t="s">
        <v>138</v>
      </c>
      <c r="CS1768" t="s">
        <v>139</v>
      </c>
      <c r="CT1768" t="s">
        <v>138</v>
      </c>
      <c r="CU1768" t="s">
        <v>139</v>
      </c>
      <c r="CV1768" t="s">
        <v>138</v>
      </c>
      <c r="CW1768" t="s">
        <v>139</v>
      </c>
      <c r="CX1768" t="s">
        <v>139</v>
      </c>
      <c r="CY1768" s="10">
        <v>16702335776</v>
      </c>
      <c r="CZ1768" t="s">
        <v>1727</v>
      </c>
      <c r="DA1768" t="s">
        <v>139</v>
      </c>
      <c r="DB1768" t="s">
        <v>138</v>
      </c>
      <c r="DC1768" t="s">
        <v>115</v>
      </c>
    </row>
    <row r="1769" spans="1:112" ht="14.45" customHeight="1" x14ac:dyDescent="0.25">
      <c r="A1769" t="s">
        <v>1728</v>
      </c>
      <c r="B1769" t="s">
        <v>248</v>
      </c>
      <c r="C1769" s="1">
        <v>45726</v>
      </c>
      <c r="D1769" s="1">
        <v>45772</v>
      </c>
      <c r="E1769" t="s">
        <v>210</v>
      </c>
      <c r="F1769" s="1">
        <v>45837</v>
      </c>
      <c r="G1769" t="s">
        <v>115</v>
      </c>
      <c r="H1769" t="s">
        <v>115</v>
      </c>
      <c r="I1769" t="s">
        <v>115</v>
      </c>
      <c r="J1769" t="s">
        <v>350</v>
      </c>
      <c r="L1769" t="s">
        <v>351</v>
      </c>
      <c r="N1769" t="s">
        <v>119</v>
      </c>
      <c r="O1769" t="s">
        <v>120</v>
      </c>
      <c r="P1769" s="3">
        <v>96950</v>
      </c>
      <c r="Q1769" t="s">
        <v>121</v>
      </c>
      <c r="S1769" s="10">
        <v>16702358748</v>
      </c>
      <c r="U1769" t="s">
        <v>352</v>
      </c>
      <c r="V1769">
        <v>23622</v>
      </c>
      <c r="W1769" t="s">
        <v>123</v>
      </c>
      <c r="Y1769" t="s">
        <v>353</v>
      </c>
      <c r="Z1769" t="s">
        <v>354</v>
      </c>
      <c r="AA1769" t="s">
        <v>355</v>
      </c>
      <c r="AB1769" t="s">
        <v>295</v>
      </c>
      <c r="AC1769" t="s">
        <v>351</v>
      </c>
      <c r="AE1769" t="s">
        <v>119</v>
      </c>
      <c r="AF1769" t="s">
        <v>120</v>
      </c>
      <c r="AG1769" s="3">
        <v>96950</v>
      </c>
      <c r="AH1769" t="s">
        <v>121</v>
      </c>
      <c r="AJ1769" s="10">
        <v>16702358748</v>
      </c>
      <c r="AL1769" t="s">
        <v>356</v>
      </c>
      <c r="BD1769" t="str">
        <f>"49-9071.00"</f>
        <v>49-9071.00</v>
      </c>
      <c r="BE1769" t="s">
        <v>169</v>
      </c>
      <c r="BF1769" t="s">
        <v>1729</v>
      </c>
      <c r="BG1769" t="s">
        <v>1730</v>
      </c>
      <c r="BH1769">
        <v>6</v>
      </c>
      <c r="BI1769">
        <v>6</v>
      </c>
      <c r="BJ1769" s="1">
        <v>45839</v>
      </c>
      <c r="BK1769" s="1">
        <v>46203</v>
      </c>
      <c r="BL1769" s="1">
        <v>45839</v>
      </c>
      <c r="BM1769" s="1">
        <v>46203</v>
      </c>
      <c r="BN1769">
        <v>35</v>
      </c>
      <c r="BO1769">
        <v>0</v>
      </c>
      <c r="BP1769">
        <v>7</v>
      </c>
      <c r="BQ1769">
        <v>7</v>
      </c>
      <c r="BR1769">
        <v>7</v>
      </c>
      <c r="BS1769">
        <v>7</v>
      </c>
      <c r="BT1769">
        <v>7</v>
      </c>
      <c r="BU1769">
        <v>0</v>
      </c>
      <c r="BV1769" t="str">
        <f>"8:00 AM"</f>
        <v>8:00 AM</v>
      </c>
      <c r="BW1769" t="str">
        <f>"4:00 PM"</f>
        <v>4:00 PM</v>
      </c>
      <c r="BX1769" t="s">
        <v>133</v>
      </c>
      <c r="BY1769">
        <v>0</v>
      </c>
      <c r="BZ1769">
        <v>12</v>
      </c>
      <c r="CA1769" t="s">
        <v>115</v>
      </c>
      <c r="CC1769" t="s">
        <v>240</v>
      </c>
      <c r="CD1769" t="s">
        <v>351</v>
      </c>
      <c r="CF1769" t="s">
        <v>119</v>
      </c>
      <c r="CG1769" t="s">
        <v>120</v>
      </c>
      <c r="CH1769" s="3">
        <v>96950</v>
      </c>
      <c r="CI1769" s="4">
        <v>9.75</v>
      </c>
      <c r="CJ1769" s="4">
        <v>9.75</v>
      </c>
      <c r="CK1769" s="4">
        <v>14.62</v>
      </c>
      <c r="CL1769" s="4">
        <v>14.62</v>
      </c>
      <c r="CM1769" t="s">
        <v>136</v>
      </c>
      <c r="CN1769" t="s">
        <v>240</v>
      </c>
      <c r="CO1769" t="s">
        <v>173</v>
      </c>
      <c r="CQ1769" t="s">
        <v>115</v>
      </c>
      <c r="CR1769" t="s">
        <v>138</v>
      </c>
      <c r="CS1769" t="s">
        <v>139</v>
      </c>
      <c r="CT1769" t="s">
        <v>138</v>
      </c>
      <c r="CU1769" t="s">
        <v>139</v>
      </c>
      <c r="CV1769" t="s">
        <v>138</v>
      </c>
      <c r="CW1769" t="s">
        <v>139</v>
      </c>
      <c r="CX1769" t="s">
        <v>1731</v>
      </c>
      <c r="CY1769" s="10">
        <v>16702358748</v>
      </c>
      <c r="CZ1769" t="s">
        <v>356</v>
      </c>
      <c r="DA1769" t="s">
        <v>331</v>
      </c>
      <c r="DB1769" t="s">
        <v>138</v>
      </c>
      <c r="DC1769" t="s">
        <v>115</v>
      </c>
    </row>
    <row r="1770" spans="1:112" ht="14.45" customHeight="1" x14ac:dyDescent="0.25">
      <c r="A1770" t="s">
        <v>5256</v>
      </c>
      <c r="B1770" t="s">
        <v>158</v>
      </c>
      <c r="C1770" s="1">
        <v>45706</v>
      </c>
      <c r="D1770" s="1">
        <v>45772</v>
      </c>
      <c r="E1770" t="s">
        <v>114</v>
      </c>
      <c r="G1770" t="s">
        <v>115</v>
      </c>
      <c r="H1770" t="s">
        <v>115</v>
      </c>
      <c r="I1770" t="s">
        <v>115</v>
      </c>
      <c r="J1770" t="s">
        <v>318</v>
      </c>
      <c r="K1770" t="s">
        <v>319</v>
      </c>
      <c r="L1770" t="s">
        <v>1412</v>
      </c>
      <c r="M1770" t="s">
        <v>321</v>
      </c>
      <c r="N1770" t="s">
        <v>128</v>
      </c>
      <c r="O1770" t="s">
        <v>120</v>
      </c>
      <c r="P1770" s="3">
        <v>96950</v>
      </c>
      <c r="Q1770" t="s">
        <v>121</v>
      </c>
      <c r="S1770" s="10">
        <v>16702336927</v>
      </c>
      <c r="U1770" t="s">
        <v>322</v>
      </c>
      <c r="V1770">
        <v>23622</v>
      </c>
      <c r="W1770" t="s">
        <v>123</v>
      </c>
      <c r="Y1770" t="s">
        <v>323</v>
      </c>
      <c r="Z1770" t="s">
        <v>324</v>
      </c>
      <c r="AA1770" t="s">
        <v>325</v>
      </c>
      <c r="AB1770" t="s">
        <v>126</v>
      </c>
      <c r="AC1770" t="s">
        <v>4291</v>
      </c>
      <c r="AE1770" t="s">
        <v>128</v>
      </c>
      <c r="AF1770" t="s">
        <v>120</v>
      </c>
      <c r="AG1770" s="3">
        <v>96950</v>
      </c>
      <c r="AH1770" t="s">
        <v>121</v>
      </c>
      <c r="AJ1770" s="10">
        <v>16702336927</v>
      </c>
      <c r="AL1770" t="s">
        <v>5257</v>
      </c>
      <c r="BD1770" t="str">
        <f>"53-7021.00"</f>
        <v>53-7021.00</v>
      </c>
      <c r="BE1770" t="s">
        <v>5258</v>
      </c>
      <c r="BF1770" t="s">
        <v>5259</v>
      </c>
      <c r="BG1770" t="s">
        <v>5260</v>
      </c>
      <c r="BH1770">
        <v>5</v>
      </c>
      <c r="BJ1770" s="1">
        <v>45809</v>
      </c>
      <c r="BK1770" s="1">
        <v>46173</v>
      </c>
      <c r="BN1770">
        <v>35</v>
      </c>
      <c r="BO1770">
        <v>0</v>
      </c>
      <c r="BP1770">
        <v>7</v>
      </c>
      <c r="BQ1770">
        <v>7</v>
      </c>
      <c r="BR1770">
        <v>7</v>
      </c>
      <c r="BS1770">
        <v>7</v>
      </c>
      <c r="BT1770">
        <v>7</v>
      </c>
      <c r="BU1770">
        <v>0</v>
      </c>
      <c r="BV1770" t="str">
        <f>"7:30 AM"</f>
        <v>7:30 AM</v>
      </c>
      <c r="BW1770" t="str">
        <f>"3:30 PM"</f>
        <v>3:30 PM</v>
      </c>
      <c r="BX1770" t="s">
        <v>133</v>
      </c>
      <c r="BY1770">
        <v>0</v>
      </c>
      <c r="BZ1770">
        <v>24</v>
      </c>
      <c r="CA1770" t="s">
        <v>115</v>
      </c>
      <c r="CC1770" s="2" t="s">
        <v>5261</v>
      </c>
      <c r="CD1770" t="s">
        <v>1412</v>
      </c>
      <c r="CE1770" t="s">
        <v>1412</v>
      </c>
      <c r="CF1770" t="s">
        <v>128</v>
      </c>
      <c r="CG1770" t="s">
        <v>120</v>
      </c>
      <c r="CH1770" s="3">
        <v>96950</v>
      </c>
      <c r="CI1770" s="4">
        <v>8.91</v>
      </c>
      <c r="CJ1770" s="4">
        <v>8.91</v>
      </c>
      <c r="CK1770" s="4">
        <v>13.37</v>
      </c>
      <c r="CL1770" s="4">
        <v>13.37</v>
      </c>
      <c r="CM1770" t="s">
        <v>136</v>
      </c>
      <c r="CN1770" t="s">
        <v>139</v>
      </c>
      <c r="CO1770" t="s">
        <v>137</v>
      </c>
      <c r="CQ1770" t="s">
        <v>115</v>
      </c>
      <c r="CR1770" t="s">
        <v>138</v>
      </c>
      <c r="CS1770" t="s">
        <v>139</v>
      </c>
      <c r="CT1770" t="s">
        <v>138</v>
      </c>
      <c r="CU1770" t="s">
        <v>139</v>
      </c>
      <c r="CV1770" t="s">
        <v>138</v>
      </c>
      <c r="CW1770" t="s">
        <v>139</v>
      </c>
      <c r="CX1770" t="s">
        <v>2228</v>
      </c>
      <c r="CY1770" s="10">
        <v>16702336927</v>
      </c>
      <c r="CZ1770" t="s">
        <v>5257</v>
      </c>
      <c r="DA1770" t="s">
        <v>331</v>
      </c>
      <c r="DB1770" t="s">
        <v>138</v>
      </c>
      <c r="DC1770" t="s">
        <v>115</v>
      </c>
    </row>
    <row r="1771" spans="1:112" ht="14.45" customHeight="1" x14ac:dyDescent="0.25">
      <c r="A1771" t="s">
        <v>5262</v>
      </c>
      <c r="B1771" t="s">
        <v>248</v>
      </c>
      <c r="C1771" s="1">
        <v>45730</v>
      </c>
      <c r="D1771" s="1">
        <v>45772</v>
      </c>
      <c r="E1771" t="s">
        <v>210</v>
      </c>
      <c r="F1771" s="1">
        <v>45837</v>
      </c>
      <c r="G1771" t="s">
        <v>115</v>
      </c>
      <c r="H1771" t="s">
        <v>115</v>
      </c>
      <c r="I1771" t="s">
        <v>115</v>
      </c>
      <c r="J1771" t="s">
        <v>2764</v>
      </c>
      <c r="K1771" t="s">
        <v>2765</v>
      </c>
      <c r="L1771" t="s">
        <v>1706</v>
      </c>
      <c r="N1771" t="s">
        <v>128</v>
      </c>
      <c r="O1771" t="s">
        <v>120</v>
      </c>
      <c r="P1771" s="3">
        <v>96950</v>
      </c>
      <c r="Q1771" t="s">
        <v>121</v>
      </c>
      <c r="S1771" s="10">
        <v>16704888886</v>
      </c>
      <c r="U1771" t="s">
        <v>2766</v>
      </c>
      <c r="V1771">
        <v>445110</v>
      </c>
      <c r="W1771" t="s">
        <v>123</v>
      </c>
      <c r="Y1771" t="s">
        <v>2767</v>
      </c>
      <c r="Z1771" t="s">
        <v>2768</v>
      </c>
      <c r="AA1771" t="s">
        <v>2769</v>
      </c>
      <c r="AB1771" t="s">
        <v>126</v>
      </c>
      <c r="AC1771" t="s">
        <v>1706</v>
      </c>
      <c r="AE1771" t="s">
        <v>128</v>
      </c>
      <c r="AF1771" t="s">
        <v>120</v>
      </c>
      <c r="AG1771" s="3">
        <v>96950</v>
      </c>
      <c r="AH1771" t="s">
        <v>121</v>
      </c>
      <c r="AJ1771" s="10">
        <v>16709897688</v>
      </c>
      <c r="AL1771" t="s">
        <v>2770</v>
      </c>
      <c r="BD1771" t="str">
        <f>"37-2011.00"</f>
        <v>37-2011.00</v>
      </c>
      <c r="BE1771" t="s">
        <v>1133</v>
      </c>
      <c r="BF1771" t="s">
        <v>5263</v>
      </c>
      <c r="BG1771" t="s">
        <v>1713</v>
      </c>
      <c r="BH1771">
        <v>1</v>
      </c>
      <c r="BI1771">
        <v>1</v>
      </c>
      <c r="BJ1771" s="1">
        <v>45839</v>
      </c>
      <c r="BK1771" s="1">
        <v>46203</v>
      </c>
      <c r="BL1771" s="1">
        <v>45839</v>
      </c>
      <c r="BM1771" s="1">
        <v>46203</v>
      </c>
      <c r="BN1771">
        <v>40</v>
      </c>
      <c r="BO1771">
        <v>0</v>
      </c>
      <c r="BP1771">
        <v>7</v>
      </c>
      <c r="BQ1771">
        <v>7</v>
      </c>
      <c r="BR1771">
        <v>7</v>
      </c>
      <c r="BS1771">
        <v>7</v>
      </c>
      <c r="BT1771">
        <v>7</v>
      </c>
      <c r="BU1771">
        <v>5</v>
      </c>
      <c r="BV1771" t="str">
        <f>"7:00 AM"</f>
        <v>7:00 AM</v>
      </c>
      <c r="BW1771" t="str">
        <f>"2:00 PM"</f>
        <v>2:00 PM</v>
      </c>
      <c r="BX1771" t="s">
        <v>240</v>
      </c>
      <c r="BY1771">
        <v>0</v>
      </c>
      <c r="BZ1771">
        <v>6</v>
      </c>
      <c r="CA1771" t="s">
        <v>115</v>
      </c>
      <c r="CC1771" t="s">
        <v>1714</v>
      </c>
      <c r="CD1771" t="s">
        <v>2773</v>
      </c>
      <c r="CF1771" t="s">
        <v>128</v>
      </c>
      <c r="CG1771" t="s">
        <v>120</v>
      </c>
      <c r="CH1771" s="3">
        <v>96950</v>
      </c>
      <c r="CI1771" s="4">
        <v>8.2899999999999991</v>
      </c>
      <c r="CJ1771" s="4">
        <v>8.2899999999999991</v>
      </c>
      <c r="CK1771" s="4">
        <v>12.44</v>
      </c>
      <c r="CL1771" s="4">
        <v>12.44</v>
      </c>
      <c r="CM1771" t="s">
        <v>136</v>
      </c>
      <c r="CN1771" t="s">
        <v>139</v>
      </c>
      <c r="CO1771" t="s">
        <v>137</v>
      </c>
      <c r="CQ1771" t="s">
        <v>115</v>
      </c>
      <c r="CR1771" t="s">
        <v>138</v>
      </c>
      <c r="CS1771" t="s">
        <v>139</v>
      </c>
      <c r="CT1771" t="s">
        <v>138</v>
      </c>
      <c r="CU1771" t="s">
        <v>139</v>
      </c>
      <c r="CV1771" t="s">
        <v>138</v>
      </c>
      <c r="CW1771" t="s">
        <v>138</v>
      </c>
      <c r="CX1771" t="s">
        <v>1716</v>
      </c>
      <c r="CY1771" s="10">
        <v>16704888886</v>
      </c>
      <c r="CZ1771" t="s">
        <v>2770</v>
      </c>
      <c r="DA1771" t="s">
        <v>139</v>
      </c>
      <c r="DB1771" t="s">
        <v>138</v>
      </c>
      <c r="DC1771" t="s">
        <v>115</v>
      </c>
    </row>
    <row r="1772" spans="1:112" ht="14.45" customHeight="1" x14ac:dyDescent="0.25">
      <c r="A1772" t="s">
        <v>7619</v>
      </c>
      <c r="B1772" t="s">
        <v>158</v>
      </c>
      <c r="C1772" s="1">
        <v>45698</v>
      </c>
      <c r="D1772" s="1">
        <v>45772</v>
      </c>
      <c r="E1772" t="s">
        <v>114</v>
      </c>
      <c r="G1772" t="s">
        <v>115</v>
      </c>
      <c r="H1772" t="s">
        <v>115</v>
      </c>
      <c r="I1772" t="s">
        <v>115</v>
      </c>
      <c r="J1772" t="s">
        <v>3354</v>
      </c>
      <c r="K1772" t="s">
        <v>6616</v>
      </c>
      <c r="L1772" t="s">
        <v>6617</v>
      </c>
      <c r="N1772" t="s">
        <v>128</v>
      </c>
      <c r="O1772" t="s">
        <v>120</v>
      </c>
      <c r="P1772" s="3">
        <v>96950</v>
      </c>
      <c r="Q1772" t="s">
        <v>121</v>
      </c>
      <c r="S1772" s="10">
        <v>16702358570</v>
      </c>
      <c r="U1772" t="s">
        <v>3357</v>
      </c>
      <c r="V1772">
        <v>339920</v>
      </c>
      <c r="W1772" t="s">
        <v>123</v>
      </c>
      <c r="Y1772" t="s">
        <v>3358</v>
      </c>
      <c r="Z1772" t="s">
        <v>3359</v>
      </c>
      <c r="AA1772" t="s">
        <v>149</v>
      </c>
      <c r="AB1772" t="s">
        <v>6618</v>
      </c>
      <c r="AC1772" t="s">
        <v>6619</v>
      </c>
      <c r="AE1772" t="s">
        <v>128</v>
      </c>
      <c r="AF1772" t="s">
        <v>120</v>
      </c>
      <c r="AG1772" s="3">
        <v>96950</v>
      </c>
      <c r="AH1772" t="s">
        <v>121</v>
      </c>
      <c r="AJ1772" s="10">
        <v>16702358570</v>
      </c>
      <c r="AL1772" t="s">
        <v>3360</v>
      </c>
      <c r="BD1772" t="str">
        <f>"51-3022.00"</f>
        <v>51-3022.00</v>
      </c>
      <c r="BE1772" t="s">
        <v>1113</v>
      </c>
      <c r="BF1772" t="s">
        <v>6620</v>
      </c>
      <c r="BG1772" t="s">
        <v>4765</v>
      </c>
      <c r="BH1772">
        <v>3</v>
      </c>
      <c r="BJ1772" s="1">
        <v>45809</v>
      </c>
      <c r="BK1772" s="1">
        <v>46173</v>
      </c>
      <c r="BN1772">
        <v>35</v>
      </c>
      <c r="BO1772">
        <v>0</v>
      </c>
      <c r="BP1772">
        <v>6</v>
      </c>
      <c r="BQ1772">
        <v>6</v>
      </c>
      <c r="BR1772">
        <v>6</v>
      </c>
      <c r="BS1772">
        <v>6</v>
      </c>
      <c r="BT1772">
        <v>6</v>
      </c>
      <c r="BU1772">
        <v>5</v>
      </c>
      <c r="BV1772" t="str">
        <f>"8:00 AM"</f>
        <v>8:00 AM</v>
      </c>
      <c r="BW1772" t="str">
        <f>"3:00 PM"</f>
        <v>3:00 PM</v>
      </c>
      <c r="BX1772" t="s">
        <v>240</v>
      </c>
      <c r="BY1772">
        <v>0</v>
      </c>
      <c r="BZ1772">
        <v>3</v>
      </c>
      <c r="CA1772" t="s">
        <v>115</v>
      </c>
      <c r="CC1772" s="2" t="s">
        <v>7620</v>
      </c>
      <c r="CD1772" t="s">
        <v>6623</v>
      </c>
      <c r="CE1772" t="s">
        <v>6624</v>
      </c>
      <c r="CF1772" t="s">
        <v>128</v>
      </c>
      <c r="CG1772" t="s">
        <v>120</v>
      </c>
      <c r="CH1772" s="3">
        <v>96950</v>
      </c>
      <c r="CI1772" s="4">
        <v>12.17</v>
      </c>
      <c r="CJ1772" s="4">
        <v>12.17</v>
      </c>
      <c r="CK1772" s="4">
        <v>0</v>
      </c>
      <c r="CL1772" s="4">
        <v>0</v>
      </c>
      <c r="CM1772" t="s">
        <v>136</v>
      </c>
      <c r="CN1772" t="s">
        <v>139</v>
      </c>
      <c r="CO1772" t="s">
        <v>137</v>
      </c>
      <c r="CQ1772" t="s">
        <v>115</v>
      </c>
      <c r="CR1772" t="s">
        <v>138</v>
      </c>
      <c r="CS1772" t="s">
        <v>139</v>
      </c>
      <c r="CT1772" t="s">
        <v>139</v>
      </c>
      <c r="CU1772" t="s">
        <v>139</v>
      </c>
      <c r="CV1772" t="s">
        <v>138</v>
      </c>
      <c r="CW1772" t="s">
        <v>139</v>
      </c>
      <c r="CX1772" t="s">
        <v>4560</v>
      </c>
      <c r="CY1772" s="10">
        <v>16702358570</v>
      </c>
      <c r="CZ1772" t="s">
        <v>3360</v>
      </c>
      <c r="DA1772" t="s">
        <v>331</v>
      </c>
      <c r="DB1772" t="s">
        <v>138</v>
      </c>
      <c r="DC1772" t="s">
        <v>115</v>
      </c>
    </row>
    <row r="1773" spans="1:112" ht="14.45" customHeight="1" x14ac:dyDescent="0.25">
      <c r="A1773" t="s">
        <v>8006</v>
      </c>
      <c r="B1773" t="s">
        <v>248</v>
      </c>
      <c r="C1773" s="1">
        <v>45730</v>
      </c>
      <c r="D1773" s="1">
        <v>45772</v>
      </c>
      <c r="E1773" t="s">
        <v>114</v>
      </c>
      <c r="G1773" t="s">
        <v>115</v>
      </c>
      <c r="H1773" t="s">
        <v>115</v>
      </c>
      <c r="I1773" t="s">
        <v>115</v>
      </c>
      <c r="J1773" t="s">
        <v>2764</v>
      </c>
      <c r="K1773" t="s">
        <v>2765</v>
      </c>
      <c r="L1773" t="s">
        <v>1706</v>
      </c>
      <c r="N1773" t="s">
        <v>128</v>
      </c>
      <c r="O1773" t="s">
        <v>120</v>
      </c>
      <c r="P1773" s="3">
        <v>96950</v>
      </c>
      <c r="Q1773" t="s">
        <v>121</v>
      </c>
      <c r="S1773" s="10">
        <v>16704888886</v>
      </c>
      <c r="U1773" t="s">
        <v>2766</v>
      </c>
      <c r="V1773">
        <v>445110</v>
      </c>
      <c r="W1773" t="s">
        <v>123</v>
      </c>
      <c r="Y1773" t="s">
        <v>2767</v>
      </c>
      <c r="Z1773" t="s">
        <v>2768</v>
      </c>
      <c r="AA1773" t="s">
        <v>2769</v>
      </c>
      <c r="AB1773" t="s">
        <v>126</v>
      </c>
      <c r="AC1773" t="s">
        <v>1706</v>
      </c>
      <c r="AE1773" t="s">
        <v>128</v>
      </c>
      <c r="AF1773" t="s">
        <v>120</v>
      </c>
      <c r="AG1773" s="3">
        <v>96950</v>
      </c>
      <c r="AH1773" t="s">
        <v>121</v>
      </c>
      <c r="AJ1773" s="10">
        <v>16709897688</v>
      </c>
      <c r="AL1773" t="s">
        <v>2770</v>
      </c>
      <c r="BD1773" t="str">
        <f>"37-2011.00"</f>
        <v>37-2011.00</v>
      </c>
      <c r="BE1773" t="s">
        <v>1133</v>
      </c>
      <c r="BF1773" t="s">
        <v>5263</v>
      </c>
      <c r="BG1773" t="s">
        <v>1713</v>
      </c>
      <c r="BH1773">
        <v>3</v>
      </c>
      <c r="BI1773">
        <v>3</v>
      </c>
      <c r="BJ1773" s="1">
        <v>45839</v>
      </c>
      <c r="BK1773" s="1">
        <v>46203</v>
      </c>
      <c r="BL1773" s="1">
        <v>45839</v>
      </c>
      <c r="BM1773" s="1">
        <v>46203</v>
      </c>
      <c r="BN1773">
        <v>40</v>
      </c>
      <c r="BO1773">
        <v>5</v>
      </c>
      <c r="BP1773">
        <v>7</v>
      </c>
      <c r="BQ1773">
        <v>7</v>
      </c>
      <c r="BR1773">
        <v>7</v>
      </c>
      <c r="BS1773">
        <v>7</v>
      </c>
      <c r="BT1773">
        <v>7</v>
      </c>
      <c r="BU1773">
        <v>0</v>
      </c>
      <c r="BV1773" t="str">
        <f>"7:00 AM"</f>
        <v>7:00 AM</v>
      </c>
      <c r="BW1773" t="str">
        <f>"2:00 PM"</f>
        <v>2:00 PM</v>
      </c>
      <c r="BX1773" t="s">
        <v>240</v>
      </c>
      <c r="BY1773">
        <v>0</v>
      </c>
      <c r="BZ1773">
        <v>6</v>
      </c>
      <c r="CA1773" t="s">
        <v>115</v>
      </c>
      <c r="CC1773" t="s">
        <v>1714</v>
      </c>
      <c r="CD1773" t="s">
        <v>2773</v>
      </c>
      <c r="CF1773" t="s">
        <v>128</v>
      </c>
      <c r="CG1773" t="s">
        <v>120</v>
      </c>
      <c r="CH1773" s="3">
        <v>96950</v>
      </c>
      <c r="CI1773" s="4">
        <v>8.2899999999999991</v>
      </c>
      <c r="CJ1773" s="4">
        <v>8.2899999999999991</v>
      </c>
      <c r="CK1773" s="4">
        <v>12.44</v>
      </c>
      <c r="CL1773" s="4">
        <v>12.44</v>
      </c>
      <c r="CM1773" t="s">
        <v>136</v>
      </c>
      <c r="CN1773" t="s">
        <v>139</v>
      </c>
      <c r="CO1773" t="s">
        <v>137</v>
      </c>
      <c r="CQ1773" t="s">
        <v>115</v>
      </c>
      <c r="CR1773" t="s">
        <v>138</v>
      </c>
      <c r="CS1773" t="s">
        <v>139</v>
      </c>
      <c r="CT1773" t="s">
        <v>138</v>
      </c>
      <c r="CU1773" t="s">
        <v>139</v>
      </c>
      <c r="CV1773" t="s">
        <v>138</v>
      </c>
      <c r="CW1773" t="s">
        <v>138</v>
      </c>
      <c r="CX1773" t="s">
        <v>1716</v>
      </c>
      <c r="CY1773" s="10">
        <v>16704888886</v>
      </c>
      <c r="CZ1773" t="s">
        <v>2770</v>
      </c>
      <c r="DA1773" t="s">
        <v>139</v>
      </c>
      <c r="DB1773" t="s">
        <v>138</v>
      </c>
      <c r="DC1773" t="s">
        <v>115</v>
      </c>
    </row>
    <row r="1774" spans="1:112" ht="14.45" customHeight="1" x14ac:dyDescent="0.25">
      <c r="A1774" t="s">
        <v>9615</v>
      </c>
      <c r="B1774" t="s">
        <v>248</v>
      </c>
      <c r="C1774" s="1">
        <v>45729</v>
      </c>
      <c r="D1774" s="1">
        <v>45772</v>
      </c>
      <c r="E1774" t="s">
        <v>210</v>
      </c>
      <c r="F1774" s="1">
        <v>45807</v>
      </c>
      <c r="G1774" t="s">
        <v>115</v>
      </c>
      <c r="H1774" t="s">
        <v>115</v>
      </c>
      <c r="I1774" t="s">
        <v>115</v>
      </c>
      <c r="J1774" t="s">
        <v>527</v>
      </c>
      <c r="K1774" t="s">
        <v>528</v>
      </c>
      <c r="L1774" t="s">
        <v>529</v>
      </c>
      <c r="M1774" t="s">
        <v>536</v>
      </c>
      <c r="N1774" t="s">
        <v>128</v>
      </c>
      <c r="O1774" t="s">
        <v>120</v>
      </c>
      <c r="P1774" s="3">
        <v>96950</v>
      </c>
      <c r="Q1774" t="s">
        <v>121</v>
      </c>
      <c r="S1774" s="10">
        <v>16702352883</v>
      </c>
      <c r="U1774" t="s">
        <v>531</v>
      </c>
      <c r="V1774">
        <v>56132</v>
      </c>
      <c r="W1774" t="s">
        <v>532</v>
      </c>
      <c r="X1774" t="s">
        <v>138</v>
      </c>
      <c r="Y1774" t="s">
        <v>533</v>
      </c>
      <c r="Z1774" t="s">
        <v>534</v>
      </c>
      <c r="AA1774" t="s">
        <v>535</v>
      </c>
      <c r="AB1774" t="s">
        <v>516</v>
      </c>
      <c r="AC1774" t="s">
        <v>529</v>
      </c>
      <c r="AD1774" t="s">
        <v>536</v>
      </c>
      <c r="AE1774" t="s">
        <v>128</v>
      </c>
      <c r="AF1774" t="s">
        <v>120</v>
      </c>
      <c r="AG1774" s="3">
        <v>96950</v>
      </c>
      <c r="AH1774" t="s">
        <v>121</v>
      </c>
      <c r="AJ1774" s="10">
        <v>16702352883</v>
      </c>
      <c r="AL1774" t="s">
        <v>537</v>
      </c>
      <c r="BD1774" t="str">
        <f>"43-3031.00"</f>
        <v>43-3031.00</v>
      </c>
      <c r="BE1774" t="s">
        <v>387</v>
      </c>
      <c r="BF1774" t="s">
        <v>9321</v>
      </c>
      <c r="BG1774" t="s">
        <v>8311</v>
      </c>
      <c r="BH1774">
        <v>10</v>
      </c>
      <c r="BI1774">
        <v>10</v>
      </c>
      <c r="BJ1774" s="1">
        <v>45809</v>
      </c>
      <c r="BK1774" s="1">
        <v>46173</v>
      </c>
      <c r="BL1774" s="1">
        <v>45809</v>
      </c>
      <c r="BM1774" s="1">
        <v>46173</v>
      </c>
      <c r="BN1774">
        <v>35</v>
      </c>
      <c r="BO1774">
        <v>0</v>
      </c>
      <c r="BP1774">
        <v>7</v>
      </c>
      <c r="BQ1774">
        <v>7</v>
      </c>
      <c r="BR1774">
        <v>7</v>
      </c>
      <c r="BS1774">
        <v>7</v>
      </c>
      <c r="BT1774">
        <v>7</v>
      </c>
      <c r="BU1774">
        <v>0</v>
      </c>
      <c r="BV1774" t="str">
        <f>"8:00 AM"</f>
        <v>8:00 AM</v>
      </c>
      <c r="BW1774" t="str">
        <f>"4:00 PM"</f>
        <v>4:00 PM</v>
      </c>
      <c r="BX1774" t="s">
        <v>133</v>
      </c>
      <c r="BY1774">
        <v>0</v>
      </c>
      <c r="BZ1774">
        <v>12</v>
      </c>
      <c r="CA1774" t="s">
        <v>115</v>
      </c>
      <c r="CC1774" t="s">
        <v>6441</v>
      </c>
      <c r="CD1774" t="s">
        <v>529</v>
      </c>
      <c r="CE1774" t="s">
        <v>542</v>
      </c>
      <c r="CF1774" t="s">
        <v>128</v>
      </c>
      <c r="CG1774" t="s">
        <v>120</v>
      </c>
      <c r="CH1774" s="3">
        <v>96950</v>
      </c>
      <c r="CI1774" s="4">
        <v>12.28</v>
      </c>
      <c r="CJ1774" s="4">
        <v>12.28</v>
      </c>
      <c r="CK1774" s="4">
        <v>18.420000000000002</v>
      </c>
      <c r="CL1774" s="4">
        <v>18.420000000000002</v>
      </c>
      <c r="CM1774" t="s">
        <v>136</v>
      </c>
      <c r="CN1774" t="s">
        <v>191</v>
      </c>
      <c r="CO1774" t="s">
        <v>137</v>
      </c>
      <c r="CQ1774" t="s">
        <v>115</v>
      </c>
      <c r="CR1774" t="s">
        <v>138</v>
      </c>
      <c r="CS1774" t="s">
        <v>139</v>
      </c>
      <c r="CT1774" t="s">
        <v>138</v>
      </c>
      <c r="CU1774" t="s">
        <v>139</v>
      </c>
      <c r="CV1774" t="s">
        <v>138</v>
      </c>
      <c r="CW1774" t="s">
        <v>139</v>
      </c>
      <c r="CX1774" t="s">
        <v>543</v>
      </c>
      <c r="CY1774" s="10">
        <v>16702352883</v>
      </c>
      <c r="CZ1774" t="s">
        <v>537</v>
      </c>
      <c r="DA1774" t="s">
        <v>331</v>
      </c>
      <c r="DB1774" t="s">
        <v>138</v>
      </c>
      <c r="DC1774" t="s">
        <v>138</v>
      </c>
    </row>
    <row r="1775" spans="1:112" ht="14.45" customHeight="1" x14ac:dyDescent="0.25">
      <c r="A1775" t="s">
        <v>9922</v>
      </c>
      <c r="B1775" t="s">
        <v>158</v>
      </c>
      <c r="C1775" s="1">
        <v>45741</v>
      </c>
      <c r="D1775" s="1">
        <v>45772</v>
      </c>
      <c r="E1775" t="s">
        <v>114</v>
      </c>
      <c r="G1775" t="s">
        <v>115</v>
      </c>
      <c r="H1775" t="s">
        <v>115</v>
      </c>
      <c r="I1775" t="s">
        <v>115</v>
      </c>
      <c r="J1775" t="s">
        <v>6235</v>
      </c>
      <c r="K1775" t="s">
        <v>6236</v>
      </c>
      <c r="L1775" t="s">
        <v>6237</v>
      </c>
      <c r="M1775" t="s">
        <v>6238</v>
      </c>
      <c r="N1775" t="s">
        <v>128</v>
      </c>
      <c r="O1775" t="s">
        <v>120</v>
      </c>
      <c r="P1775" s="3">
        <v>96950</v>
      </c>
      <c r="Q1775" t="s">
        <v>121</v>
      </c>
      <c r="S1775" s="10">
        <v>16702332652</v>
      </c>
      <c r="U1775" t="s">
        <v>6239</v>
      </c>
      <c r="V1775">
        <v>812112</v>
      </c>
      <c r="W1775" t="s">
        <v>123</v>
      </c>
      <c r="Y1775" t="s">
        <v>6240</v>
      </c>
      <c r="Z1775" t="s">
        <v>644</v>
      </c>
      <c r="AA1775" t="s">
        <v>6241</v>
      </c>
      <c r="AB1775" t="s">
        <v>126</v>
      </c>
      <c r="AC1775" t="s">
        <v>6242</v>
      </c>
      <c r="AD1775" t="s">
        <v>6238</v>
      </c>
      <c r="AE1775" t="s">
        <v>128</v>
      </c>
      <c r="AF1775" t="s">
        <v>120</v>
      </c>
      <c r="AG1775" s="3">
        <v>96960</v>
      </c>
      <c r="AH1775" t="s">
        <v>121</v>
      </c>
      <c r="AJ1775" s="10">
        <v>16702332652</v>
      </c>
      <c r="AL1775" t="s">
        <v>6243</v>
      </c>
      <c r="BD1775" t="str">
        <f>"39-5012.00"</f>
        <v>39-5012.00</v>
      </c>
      <c r="BE1775" t="s">
        <v>1772</v>
      </c>
      <c r="BF1775" t="s">
        <v>6244</v>
      </c>
      <c r="BG1775" t="s">
        <v>2223</v>
      </c>
      <c r="BH1775">
        <v>4</v>
      </c>
      <c r="BJ1775" s="1">
        <v>45839</v>
      </c>
      <c r="BK1775" s="1">
        <v>45838</v>
      </c>
      <c r="BN1775">
        <v>35</v>
      </c>
      <c r="BO1775">
        <v>0</v>
      </c>
      <c r="BP1775">
        <v>7</v>
      </c>
      <c r="BQ1775">
        <v>7</v>
      </c>
      <c r="BR1775">
        <v>7</v>
      </c>
      <c r="BS1775">
        <v>7</v>
      </c>
      <c r="BT1775">
        <v>7</v>
      </c>
      <c r="BU1775">
        <v>0</v>
      </c>
      <c r="BV1775" t="str">
        <f>"10:00 AM"</f>
        <v>10:00 AM</v>
      </c>
      <c r="BW1775" t="str">
        <f>"6:00 PM"</f>
        <v>6:00 PM</v>
      </c>
      <c r="BX1775" t="s">
        <v>133</v>
      </c>
      <c r="BY1775">
        <v>0</v>
      </c>
      <c r="BZ1775">
        <v>24</v>
      </c>
      <c r="CA1775" t="s">
        <v>115</v>
      </c>
      <c r="CC1775" s="2" t="s">
        <v>6245</v>
      </c>
      <c r="CD1775" t="s">
        <v>6237</v>
      </c>
      <c r="CF1775" t="s">
        <v>128</v>
      </c>
      <c r="CG1775" t="s">
        <v>120</v>
      </c>
      <c r="CH1775" s="3">
        <v>96950</v>
      </c>
      <c r="CI1775" s="4">
        <v>7.98</v>
      </c>
      <c r="CJ1775" s="4">
        <v>7.98</v>
      </c>
      <c r="CK1775" s="4">
        <v>11.97</v>
      </c>
      <c r="CL1775" s="4">
        <v>11.97</v>
      </c>
      <c r="CM1775" t="s">
        <v>136</v>
      </c>
      <c r="CN1775" t="s">
        <v>191</v>
      </c>
      <c r="CO1775" t="s">
        <v>137</v>
      </c>
      <c r="CQ1775" t="s">
        <v>115</v>
      </c>
      <c r="CR1775" t="s">
        <v>138</v>
      </c>
      <c r="CS1775" t="s">
        <v>139</v>
      </c>
      <c r="CT1775" t="s">
        <v>138</v>
      </c>
      <c r="CU1775" t="s">
        <v>139</v>
      </c>
      <c r="CV1775" t="s">
        <v>138</v>
      </c>
      <c r="CW1775" t="s">
        <v>139</v>
      </c>
      <c r="CX1775" s="2" t="s">
        <v>3708</v>
      </c>
      <c r="CY1775" s="10">
        <v>16702332652</v>
      </c>
      <c r="CZ1775" t="s">
        <v>6243</v>
      </c>
      <c r="DA1775" t="s">
        <v>331</v>
      </c>
      <c r="DB1775" t="s">
        <v>138</v>
      </c>
      <c r="DC1775" t="s">
        <v>115</v>
      </c>
    </row>
    <row r="1776" spans="1:112" ht="14.45" customHeight="1" x14ac:dyDescent="0.25">
      <c r="A1776" t="s">
        <v>10186</v>
      </c>
      <c r="B1776" t="s">
        <v>248</v>
      </c>
      <c r="C1776" s="1">
        <v>45729</v>
      </c>
      <c r="D1776" s="1">
        <v>45772</v>
      </c>
      <c r="E1776" t="s">
        <v>210</v>
      </c>
      <c r="F1776" s="1">
        <v>45807</v>
      </c>
      <c r="G1776" t="s">
        <v>115</v>
      </c>
      <c r="H1776" t="s">
        <v>115</v>
      </c>
      <c r="I1776" t="s">
        <v>115</v>
      </c>
      <c r="J1776" t="s">
        <v>527</v>
      </c>
      <c r="K1776" t="s">
        <v>528</v>
      </c>
      <c r="L1776" t="s">
        <v>529</v>
      </c>
      <c r="M1776" t="s">
        <v>536</v>
      </c>
      <c r="N1776" t="s">
        <v>128</v>
      </c>
      <c r="O1776" t="s">
        <v>120</v>
      </c>
      <c r="P1776" s="3">
        <v>96950</v>
      </c>
      <c r="Q1776" t="s">
        <v>121</v>
      </c>
      <c r="S1776" s="10">
        <v>16702352883</v>
      </c>
      <c r="U1776" t="s">
        <v>531</v>
      </c>
      <c r="V1776">
        <v>56132</v>
      </c>
      <c r="W1776" t="s">
        <v>532</v>
      </c>
      <c r="X1776" t="s">
        <v>138</v>
      </c>
      <c r="Y1776" t="s">
        <v>533</v>
      </c>
      <c r="Z1776" t="s">
        <v>534</v>
      </c>
      <c r="AA1776" t="s">
        <v>535</v>
      </c>
      <c r="AB1776" t="s">
        <v>516</v>
      </c>
      <c r="AC1776" t="s">
        <v>529</v>
      </c>
      <c r="AD1776" t="s">
        <v>5795</v>
      </c>
      <c r="AE1776" t="s">
        <v>128</v>
      </c>
      <c r="AF1776" t="s">
        <v>120</v>
      </c>
      <c r="AG1776" s="3">
        <v>96950</v>
      </c>
      <c r="AH1776" t="s">
        <v>121</v>
      </c>
      <c r="AJ1776" s="10">
        <v>16702352883</v>
      </c>
      <c r="AL1776" t="s">
        <v>537</v>
      </c>
      <c r="BD1776" t="str">
        <f>"35-2014.00"</f>
        <v>35-2014.00</v>
      </c>
      <c r="BE1776" t="s">
        <v>221</v>
      </c>
      <c r="BF1776" t="s">
        <v>5796</v>
      </c>
      <c r="BG1776" t="s">
        <v>5797</v>
      </c>
      <c r="BH1776">
        <v>5</v>
      </c>
      <c r="BI1776">
        <v>5</v>
      </c>
      <c r="BJ1776" s="1">
        <v>45809</v>
      </c>
      <c r="BK1776" s="1">
        <v>46173</v>
      </c>
      <c r="BL1776" s="1">
        <v>45809</v>
      </c>
      <c r="BM1776" s="1">
        <v>46173</v>
      </c>
      <c r="BN1776">
        <v>35</v>
      </c>
      <c r="BO1776">
        <v>0</v>
      </c>
      <c r="BP1776">
        <v>7</v>
      </c>
      <c r="BQ1776">
        <v>7</v>
      </c>
      <c r="BR1776">
        <v>7</v>
      </c>
      <c r="BS1776">
        <v>7</v>
      </c>
      <c r="BT1776">
        <v>7</v>
      </c>
      <c r="BU1776">
        <v>0</v>
      </c>
      <c r="BV1776" t="str">
        <f>"8:00 AM"</f>
        <v>8:00 AM</v>
      </c>
      <c r="BW1776" t="str">
        <f>"4:00 PM"</f>
        <v>4:00 PM</v>
      </c>
      <c r="BX1776" t="s">
        <v>240</v>
      </c>
      <c r="BY1776">
        <v>0</v>
      </c>
      <c r="BZ1776">
        <v>6</v>
      </c>
      <c r="CA1776" t="s">
        <v>115</v>
      </c>
      <c r="CC1776" t="s">
        <v>10187</v>
      </c>
      <c r="CD1776" t="s">
        <v>529</v>
      </c>
      <c r="CE1776" t="s">
        <v>542</v>
      </c>
      <c r="CF1776" t="s">
        <v>128</v>
      </c>
      <c r="CG1776" t="s">
        <v>120</v>
      </c>
      <c r="CH1776" s="3">
        <v>96950</v>
      </c>
      <c r="CI1776" s="4">
        <v>8.83</v>
      </c>
      <c r="CJ1776" s="4">
        <v>8.83</v>
      </c>
      <c r="CK1776" s="4">
        <v>13.25</v>
      </c>
      <c r="CL1776" s="4">
        <v>13.25</v>
      </c>
      <c r="CM1776" t="s">
        <v>136</v>
      </c>
      <c r="CN1776" t="s">
        <v>224</v>
      </c>
      <c r="CO1776" t="s">
        <v>137</v>
      </c>
      <c r="CQ1776" t="s">
        <v>115</v>
      </c>
      <c r="CR1776" t="s">
        <v>138</v>
      </c>
      <c r="CS1776" t="s">
        <v>139</v>
      </c>
      <c r="CT1776" t="s">
        <v>138</v>
      </c>
      <c r="CU1776" t="s">
        <v>139</v>
      </c>
      <c r="CV1776" t="s">
        <v>138</v>
      </c>
      <c r="CW1776" t="s">
        <v>139</v>
      </c>
      <c r="CX1776" t="s">
        <v>543</v>
      </c>
      <c r="CY1776" s="10">
        <v>16702352883</v>
      </c>
      <c r="CZ1776" t="s">
        <v>537</v>
      </c>
      <c r="DA1776" t="s">
        <v>139</v>
      </c>
      <c r="DB1776" t="s">
        <v>138</v>
      </c>
      <c r="DC1776" t="s">
        <v>138</v>
      </c>
    </row>
    <row r="1777" spans="1:112" ht="14.45" customHeight="1" x14ac:dyDescent="0.25">
      <c r="A1777" t="s">
        <v>10789</v>
      </c>
      <c r="B1777" t="s">
        <v>142</v>
      </c>
      <c r="C1777" s="1">
        <v>45768</v>
      </c>
      <c r="D1777" s="1">
        <v>45772</v>
      </c>
      <c r="E1777" t="s">
        <v>114</v>
      </c>
      <c r="G1777" t="s">
        <v>115</v>
      </c>
      <c r="H1777" t="s">
        <v>115</v>
      </c>
      <c r="I1777" t="s">
        <v>115</v>
      </c>
      <c r="J1777" t="s">
        <v>1615</v>
      </c>
      <c r="K1777" t="s">
        <v>331</v>
      </c>
      <c r="L1777" t="s">
        <v>8336</v>
      </c>
      <c r="M1777" t="s">
        <v>8337</v>
      </c>
      <c r="N1777" t="s">
        <v>1913</v>
      </c>
      <c r="O1777" t="s">
        <v>120</v>
      </c>
      <c r="P1777" s="3">
        <v>96950</v>
      </c>
      <c r="Q1777" t="s">
        <v>121</v>
      </c>
      <c r="R1777" t="s">
        <v>331</v>
      </c>
      <c r="S1777" s="10">
        <v>16704832583</v>
      </c>
      <c r="U1777" t="s">
        <v>1751</v>
      </c>
      <c r="V1777">
        <v>81131</v>
      </c>
      <c r="W1777" t="s">
        <v>123</v>
      </c>
      <c r="Y1777" t="s">
        <v>1621</v>
      </c>
      <c r="Z1777" t="s">
        <v>1622</v>
      </c>
      <c r="AA1777" t="s">
        <v>1623</v>
      </c>
      <c r="AB1777" t="s">
        <v>682</v>
      </c>
      <c r="AC1777" t="s">
        <v>1617</v>
      </c>
      <c r="AD1777" t="s">
        <v>1618</v>
      </c>
      <c r="AE1777" t="s">
        <v>1619</v>
      </c>
      <c r="AF1777" t="s">
        <v>120</v>
      </c>
      <c r="AG1777" s="3">
        <v>96950</v>
      </c>
      <c r="AH1777" t="s">
        <v>121</v>
      </c>
      <c r="AJ1777" s="10">
        <v>16702852253</v>
      </c>
      <c r="AL1777" t="s">
        <v>1624</v>
      </c>
      <c r="BD1777" t="str">
        <f>"49-9071.00"</f>
        <v>49-9071.00</v>
      </c>
      <c r="BE1777" t="s">
        <v>169</v>
      </c>
      <c r="BF1777" t="s">
        <v>10790</v>
      </c>
      <c r="BG1777" t="s">
        <v>7677</v>
      </c>
      <c r="BH1777">
        <v>1</v>
      </c>
      <c r="BJ1777" s="1">
        <v>45932</v>
      </c>
      <c r="BK1777" s="1">
        <v>46296</v>
      </c>
      <c r="BN1777">
        <v>40</v>
      </c>
      <c r="BO1777">
        <v>0</v>
      </c>
      <c r="BP1777">
        <v>8</v>
      </c>
      <c r="BQ1777">
        <v>8</v>
      </c>
      <c r="BR1777">
        <v>8</v>
      </c>
      <c r="BS1777">
        <v>8</v>
      </c>
      <c r="BT1777">
        <v>8</v>
      </c>
      <c r="BU1777">
        <v>0</v>
      </c>
      <c r="BV1777" t="str">
        <f>"8:00 AM"</f>
        <v>8:00 AM</v>
      </c>
      <c r="BW1777" t="str">
        <f>"5:00 PM"</f>
        <v>5:00 PM</v>
      </c>
      <c r="BX1777" t="s">
        <v>240</v>
      </c>
      <c r="BY1777">
        <v>0</v>
      </c>
      <c r="BZ1777">
        <v>12</v>
      </c>
      <c r="CA1777" t="s">
        <v>115</v>
      </c>
      <c r="CC1777" t="s">
        <v>10791</v>
      </c>
      <c r="CD1777" t="s">
        <v>8336</v>
      </c>
      <c r="CE1777" t="s">
        <v>8337</v>
      </c>
      <c r="CF1777" t="s">
        <v>1913</v>
      </c>
      <c r="CG1777" t="s">
        <v>120</v>
      </c>
      <c r="CH1777" s="3">
        <v>96950</v>
      </c>
      <c r="CI1777" s="4">
        <v>9.75</v>
      </c>
      <c r="CJ1777" s="4">
        <v>9.75</v>
      </c>
      <c r="CK1777" s="4">
        <v>14.63</v>
      </c>
      <c r="CL1777" s="4">
        <v>14.63</v>
      </c>
      <c r="CM1777" t="s">
        <v>136</v>
      </c>
      <c r="CN1777" t="s">
        <v>331</v>
      </c>
      <c r="CO1777" t="s">
        <v>137</v>
      </c>
      <c r="CQ1777" t="s">
        <v>115</v>
      </c>
      <c r="CR1777" t="s">
        <v>138</v>
      </c>
      <c r="CS1777" t="s">
        <v>139</v>
      </c>
      <c r="CT1777" t="s">
        <v>138</v>
      </c>
      <c r="CU1777" t="s">
        <v>139</v>
      </c>
      <c r="CV1777" t="s">
        <v>138</v>
      </c>
      <c r="CW1777" t="s">
        <v>139</v>
      </c>
      <c r="CX1777" t="s">
        <v>8341</v>
      </c>
      <c r="CY1777" s="10">
        <v>16702852253</v>
      </c>
      <c r="CZ1777" t="s">
        <v>1624</v>
      </c>
      <c r="DA1777" t="s">
        <v>246</v>
      </c>
      <c r="DB1777" t="s">
        <v>138</v>
      </c>
      <c r="DC1777" t="s">
        <v>115</v>
      </c>
    </row>
    <row r="1778" spans="1:112" ht="14.45" customHeight="1" x14ac:dyDescent="0.25">
      <c r="A1778" t="s">
        <v>10809</v>
      </c>
      <c r="B1778" t="s">
        <v>248</v>
      </c>
      <c r="C1778" s="1">
        <v>45730</v>
      </c>
      <c r="D1778" s="1">
        <v>45772</v>
      </c>
      <c r="E1778" t="s">
        <v>114</v>
      </c>
      <c r="G1778" t="s">
        <v>115</v>
      </c>
      <c r="H1778" t="s">
        <v>115</v>
      </c>
      <c r="I1778" t="s">
        <v>115</v>
      </c>
      <c r="J1778" t="s">
        <v>2977</v>
      </c>
      <c r="K1778" t="s">
        <v>13928</v>
      </c>
      <c r="L1778" t="s">
        <v>5738</v>
      </c>
      <c r="N1778" t="s">
        <v>119</v>
      </c>
      <c r="O1778" t="s">
        <v>120</v>
      </c>
      <c r="P1778" s="3">
        <v>96950</v>
      </c>
      <c r="Q1778" t="s">
        <v>121</v>
      </c>
      <c r="S1778" s="10">
        <v>16709899128</v>
      </c>
      <c r="U1778" t="s">
        <v>2980</v>
      </c>
      <c r="V1778">
        <v>812112</v>
      </c>
      <c r="W1778" t="s">
        <v>123</v>
      </c>
      <c r="Y1778" t="s">
        <v>2981</v>
      </c>
      <c r="Z1778" t="s">
        <v>2982</v>
      </c>
      <c r="AA1778" t="s">
        <v>2983</v>
      </c>
      <c r="AB1778" t="s">
        <v>5739</v>
      </c>
      <c r="AC1778" t="s">
        <v>10810</v>
      </c>
      <c r="AE1778" t="s">
        <v>119</v>
      </c>
      <c r="AF1778" t="s">
        <v>120</v>
      </c>
      <c r="AG1778" s="3">
        <v>96950</v>
      </c>
      <c r="AH1778" t="s">
        <v>121</v>
      </c>
      <c r="AI1778" t="s">
        <v>4424</v>
      </c>
      <c r="AJ1778" s="10">
        <v>16709899218</v>
      </c>
      <c r="AL1778" t="s">
        <v>2985</v>
      </c>
      <c r="BD1778" t="str">
        <f>"39-5012.00"</f>
        <v>39-5012.00</v>
      </c>
      <c r="BE1778" t="s">
        <v>1772</v>
      </c>
      <c r="BF1778" t="s">
        <v>10811</v>
      </c>
      <c r="BG1778" t="s">
        <v>10812</v>
      </c>
      <c r="BH1778">
        <v>7</v>
      </c>
      <c r="BI1778">
        <v>7</v>
      </c>
      <c r="BJ1778" s="1">
        <v>45839</v>
      </c>
      <c r="BK1778" s="1">
        <v>46203</v>
      </c>
      <c r="BL1778" s="1">
        <v>45839</v>
      </c>
      <c r="BM1778" s="1">
        <v>46203</v>
      </c>
      <c r="BN1778">
        <v>35</v>
      </c>
      <c r="BO1778">
        <v>0</v>
      </c>
      <c r="BP1778">
        <v>7</v>
      </c>
      <c r="BQ1778">
        <v>7</v>
      </c>
      <c r="BR1778">
        <v>7</v>
      </c>
      <c r="BS1778">
        <v>7</v>
      </c>
      <c r="BT1778">
        <v>7</v>
      </c>
      <c r="BU1778">
        <v>0</v>
      </c>
      <c r="BV1778" t="str">
        <f>"8:00 AM"</f>
        <v>8:00 AM</v>
      </c>
      <c r="BW1778" t="str">
        <f>"4:00 PM"</f>
        <v>4:00 PM</v>
      </c>
      <c r="BX1778" t="s">
        <v>240</v>
      </c>
      <c r="BY1778">
        <v>0</v>
      </c>
      <c r="BZ1778">
        <v>12</v>
      </c>
      <c r="CA1778" t="s">
        <v>115</v>
      </c>
      <c r="CC1778" t="s">
        <v>10813</v>
      </c>
      <c r="CD1778" t="s">
        <v>6894</v>
      </c>
      <c r="CF1778" t="s">
        <v>119</v>
      </c>
      <c r="CG1778" t="s">
        <v>120</v>
      </c>
      <c r="CH1778" s="3">
        <v>96950</v>
      </c>
      <c r="CI1778" s="4">
        <v>7.98</v>
      </c>
      <c r="CJ1778" s="4">
        <v>7.98</v>
      </c>
      <c r="CK1778" s="4">
        <v>11.97</v>
      </c>
      <c r="CL1778" s="4">
        <v>11.97</v>
      </c>
      <c r="CM1778" t="s">
        <v>136</v>
      </c>
      <c r="CN1778" t="s">
        <v>139</v>
      </c>
      <c r="CO1778" t="s">
        <v>137</v>
      </c>
      <c r="CQ1778" t="s">
        <v>115</v>
      </c>
      <c r="CR1778" t="s">
        <v>138</v>
      </c>
      <c r="CS1778" t="s">
        <v>138</v>
      </c>
      <c r="CT1778" t="s">
        <v>138</v>
      </c>
      <c r="CU1778" t="s">
        <v>139</v>
      </c>
      <c r="CV1778" t="s">
        <v>138</v>
      </c>
      <c r="CW1778" t="s">
        <v>138</v>
      </c>
      <c r="CX1778" t="s">
        <v>6059</v>
      </c>
      <c r="CY1778" s="10">
        <v>16709899218</v>
      </c>
      <c r="CZ1778" t="s">
        <v>2985</v>
      </c>
      <c r="DA1778" t="s">
        <v>139</v>
      </c>
      <c r="DB1778" t="s">
        <v>138</v>
      </c>
      <c r="DC1778" t="s">
        <v>115</v>
      </c>
      <c r="DD1778" t="s">
        <v>2981</v>
      </c>
      <c r="DE1778" t="s">
        <v>2982</v>
      </c>
      <c r="DF1778" t="s">
        <v>149</v>
      </c>
      <c r="DG1778" t="s">
        <v>13928</v>
      </c>
      <c r="DH1778" t="s">
        <v>2985</v>
      </c>
    </row>
    <row r="1779" spans="1:112" ht="14.45" customHeight="1" x14ac:dyDescent="0.25">
      <c r="A1779" t="s">
        <v>13726</v>
      </c>
      <c r="B1779" t="s">
        <v>248</v>
      </c>
      <c r="C1779" s="1">
        <v>45729</v>
      </c>
      <c r="D1779" s="1">
        <v>45772</v>
      </c>
      <c r="E1779" t="s">
        <v>210</v>
      </c>
      <c r="F1779" s="1">
        <v>45807</v>
      </c>
      <c r="G1779" t="s">
        <v>115</v>
      </c>
      <c r="H1779" t="s">
        <v>115</v>
      </c>
      <c r="I1779" t="s">
        <v>115</v>
      </c>
      <c r="J1779" t="s">
        <v>527</v>
      </c>
      <c r="K1779" t="s">
        <v>528</v>
      </c>
      <c r="L1779" t="s">
        <v>529</v>
      </c>
      <c r="M1779" t="s">
        <v>536</v>
      </c>
      <c r="N1779" t="s">
        <v>128</v>
      </c>
      <c r="O1779" t="s">
        <v>120</v>
      </c>
      <c r="P1779" s="3">
        <v>96950</v>
      </c>
      <c r="Q1779" t="s">
        <v>121</v>
      </c>
      <c r="S1779" s="10">
        <v>16702352883</v>
      </c>
      <c r="U1779" t="s">
        <v>531</v>
      </c>
      <c r="V1779">
        <v>56132</v>
      </c>
      <c r="W1779" t="s">
        <v>532</v>
      </c>
      <c r="X1779" t="s">
        <v>138</v>
      </c>
      <c r="Y1779" t="s">
        <v>533</v>
      </c>
      <c r="Z1779" t="s">
        <v>534</v>
      </c>
      <c r="AA1779" t="s">
        <v>535</v>
      </c>
      <c r="AB1779" t="s">
        <v>516</v>
      </c>
      <c r="AC1779" t="s">
        <v>529</v>
      </c>
      <c r="AD1779" t="s">
        <v>536</v>
      </c>
      <c r="AE1779" t="s">
        <v>128</v>
      </c>
      <c r="AF1779" t="s">
        <v>120</v>
      </c>
      <c r="AG1779" s="3">
        <v>96950</v>
      </c>
      <c r="AH1779" t="s">
        <v>121</v>
      </c>
      <c r="AJ1779" s="10">
        <v>16702352883</v>
      </c>
      <c r="AL1779" t="s">
        <v>537</v>
      </c>
      <c r="BD1779" t="str">
        <f>"53-3031.00"</f>
        <v>53-3031.00</v>
      </c>
      <c r="BE1779" t="s">
        <v>2288</v>
      </c>
      <c r="BF1779" t="s">
        <v>13531</v>
      </c>
      <c r="BG1779" t="s">
        <v>2290</v>
      </c>
      <c r="BH1779">
        <v>6</v>
      </c>
      <c r="BI1779">
        <v>6</v>
      </c>
      <c r="BJ1779" s="1">
        <v>45809</v>
      </c>
      <c r="BK1779" s="1">
        <v>46173</v>
      </c>
      <c r="BL1779" s="1">
        <v>45809</v>
      </c>
      <c r="BM1779" s="1">
        <v>46173</v>
      </c>
      <c r="BN1779">
        <v>35</v>
      </c>
      <c r="BO1779">
        <v>0</v>
      </c>
      <c r="BP1779">
        <v>7</v>
      </c>
      <c r="BQ1779">
        <v>7</v>
      </c>
      <c r="BR1779">
        <v>7</v>
      </c>
      <c r="BS1779">
        <v>7</v>
      </c>
      <c r="BT1779">
        <v>7</v>
      </c>
      <c r="BU1779">
        <v>0</v>
      </c>
      <c r="BV1779" t="str">
        <f>"8:00 AM"</f>
        <v>8:00 AM</v>
      </c>
      <c r="BW1779" t="str">
        <f>"4:00 PM"</f>
        <v>4:00 PM</v>
      </c>
      <c r="BX1779" t="s">
        <v>133</v>
      </c>
      <c r="BY1779">
        <v>0</v>
      </c>
      <c r="BZ1779">
        <v>12</v>
      </c>
      <c r="CA1779" t="s">
        <v>115</v>
      </c>
      <c r="CC1779" t="s">
        <v>13727</v>
      </c>
      <c r="CD1779" t="s">
        <v>529</v>
      </c>
      <c r="CE1779" t="s">
        <v>13532</v>
      </c>
      <c r="CF1779" t="s">
        <v>128</v>
      </c>
      <c r="CG1779" t="s">
        <v>120</v>
      </c>
      <c r="CH1779" s="3">
        <v>96950</v>
      </c>
      <c r="CI1779" s="4">
        <v>8.34</v>
      </c>
      <c r="CJ1779" s="4">
        <v>8.34</v>
      </c>
      <c r="CK1779" s="4">
        <v>12.51</v>
      </c>
      <c r="CL1779" s="4">
        <v>12.51</v>
      </c>
      <c r="CM1779" t="s">
        <v>136</v>
      </c>
      <c r="CN1779" t="s">
        <v>191</v>
      </c>
      <c r="CO1779" t="s">
        <v>137</v>
      </c>
      <c r="CQ1779" t="s">
        <v>115</v>
      </c>
      <c r="CR1779" t="s">
        <v>138</v>
      </c>
      <c r="CS1779" t="s">
        <v>139</v>
      </c>
      <c r="CT1779" t="s">
        <v>138</v>
      </c>
      <c r="CU1779" t="s">
        <v>139</v>
      </c>
      <c r="CV1779" t="s">
        <v>138</v>
      </c>
      <c r="CW1779" t="s">
        <v>139</v>
      </c>
      <c r="CX1779" t="s">
        <v>543</v>
      </c>
      <c r="CY1779" s="10">
        <v>16702352883</v>
      </c>
      <c r="CZ1779" t="s">
        <v>537</v>
      </c>
      <c r="DA1779" t="s">
        <v>331</v>
      </c>
      <c r="DB1779" t="s">
        <v>138</v>
      </c>
      <c r="DC1779" t="s">
        <v>138</v>
      </c>
    </row>
    <row r="1780" spans="1:112" ht="14.45" customHeight="1" x14ac:dyDescent="0.25">
      <c r="A1780" t="s">
        <v>4570</v>
      </c>
      <c r="B1780" t="s">
        <v>113</v>
      </c>
      <c r="C1780" s="1">
        <v>45764</v>
      </c>
      <c r="D1780" s="1">
        <v>45774</v>
      </c>
      <c r="E1780" t="s">
        <v>210</v>
      </c>
      <c r="F1780" s="1">
        <v>45929</v>
      </c>
      <c r="G1780" t="s">
        <v>138</v>
      </c>
      <c r="H1780" t="s">
        <v>115</v>
      </c>
      <c r="I1780" t="s">
        <v>115</v>
      </c>
      <c r="J1780" t="s">
        <v>3954</v>
      </c>
      <c r="K1780" t="s">
        <v>4571</v>
      </c>
      <c r="L1780" t="s">
        <v>4572</v>
      </c>
      <c r="M1780" t="s">
        <v>3957</v>
      </c>
      <c r="N1780" t="s">
        <v>119</v>
      </c>
      <c r="O1780" t="s">
        <v>120</v>
      </c>
      <c r="P1780" s="3">
        <v>96950</v>
      </c>
      <c r="Q1780" t="s">
        <v>121</v>
      </c>
      <c r="S1780" s="10">
        <v>16702353313</v>
      </c>
      <c r="U1780" t="s">
        <v>2608</v>
      </c>
      <c r="V1780">
        <v>445291</v>
      </c>
      <c r="W1780" t="s">
        <v>123</v>
      </c>
      <c r="Y1780" t="s">
        <v>632</v>
      </c>
      <c r="Z1780" t="s">
        <v>633</v>
      </c>
      <c r="AB1780" t="s">
        <v>218</v>
      </c>
      <c r="AC1780" t="s">
        <v>2606</v>
      </c>
      <c r="AE1780" t="s">
        <v>119</v>
      </c>
      <c r="AF1780" t="s">
        <v>120</v>
      </c>
      <c r="AG1780" s="3">
        <v>96950</v>
      </c>
      <c r="AH1780" t="s">
        <v>121</v>
      </c>
      <c r="AJ1780" s="10">
        <v>16702353313</v>
      </c>
      <c r="AL1780" t="s">
        <v>2609</v>
      </c>
      <c r="BD1780" t="str">
        <f>"51-3011.00"</f>
        <v>51-3011.00</v>
      </c>
      <c r="BE1780" t="s">
        <v>462</v>
      </c>
      <c r="BF1780" t="s">
        <v>4573</v>
      </c>
      <c r="BG1780" t="s">
        <v>4574</v>
      </c>
      <c r="BH1780">
        <v>3</v>
      </c>
      <c r="BJ1780" s="1">
        <v>45931</v>
      </c>
      <c r="BK1780" s="1">
        <v>47026</v>
      </c>
      <c r="BN1780">
        <v>36</v>
      </c>
      <c r="BO1780">
        <v>6</v>
      </c>
      <c r="BP1780">
        <v>6</v>
      </c>
      <c r="BQ1780">
        <v>6</v>
      </c>
      <c r="BR1780">
        <v>0</v>
      </c>
      <c r="BS1780">
        <v>6</v>
      </c>
      <c r="BT1780">
        <v>6</v>
      </c>
      <c r="BU1780">
        <v>6</v>
      </c>
      <c r="BV1780" t="str">
        <f>"6:00 AM"</f>
        <v>6:00 AM</v>
      </c>
      <c r="BW1780" t="str">
        <f>"11:00 PM"</f>
        <v>11:00 PM</v>
      </c>
      <c r="BX1780" t="s">
        <v>133</v>
      </c>
      <c r="BY1780">
        <v>0</v>
      </c>
      <c r="BZ1780">
        <v>12</v>
      </c>
      <c r="CA1780" t="s">
        <v>115</v>
      </c>
      <c r="CC1780" t="s">
        <v>4575</v>
      </c>
      <c r="CD1780" t="s">
        <v>4576</v>
      </c>
      <c r="CE1780" t="s">
        <v>2861</v>
      </c>
      <c r="CF1780" t="s">
        <v>119</v>
      </c>
      <c r="CG1780" t="s">
        <v>120</v>
      </c>
      <c r="CH1780" s="3">
        <v>96950</v>
      </c>
      <c r="CI1780" s="4">
        <v>8.64</v>
      </c>
      <c r="CJ1780" s="4">
        <v>8.64</v>
      </c>
      <c r="CM1780" t="s">
        <v>136</v>
      </c>
      <c r="CN1780" t="s">
        <v>240</v>
      </c>
      <c r="CO1780" t="s">
        <v>137</v>
      </c>
      <c r="CQ1780" t="s">
        <v>115</v>
      </c>
      <c r="CR1780" t="s">
        <v>138</v>
      </c>
      <c r="CS1780" t="s">
        <v>139</v>
      </c>
      <c r="CT1780" t="s">
        <v>139</v>
      </c>
      <c r="CU1780" t="s">
        <v>139</v>
      </c>
      <c r="CV1780" t="s">
        <v>138</v>
      </c>
      <c r="CW1780" t="s">
        <v>139</v>
      </c>
      <c r="CX1780" t="s">
        <v>240</v>
      </c>
      <c r="CY1780" s="10">
        <v>16702353313</v>
      </c>
      <c r="CZ1780" t="s">
        <v>2609</v>
      </c>
      <c r="DA1780" t="s">
        <v>139</v>
      </c>
      <c r="DB1780" t="s">
        <v>138</v>
      </c>
      <c r="DC1780" t="s">
        <v>115</v>
      </c>
    </row>
    <row r="1781" spans="1:112" ht="14.45" customHeight="1" x14ac:dyDescent="0.25">
      <c r="A1781" t="s">
        <v>7600</v>
      </c>
      <c r="B1781" t="s">
        <v>113</v>
      </c>
      <c r="C1781" s="1">
        <v>45764</v>
      </c>
      <c r="D1781" s="1">
        <v>45774</v>
      </c>
      <c r="E1781" t="s">
        <v>210</v>
      </c>
      <c r="F1781" s="1">
        <v>45929</v>
      </c>
      <c r="G1781" t="s">
        <v>138</v>
      </c>
      <c r="H1781" t="s">
        <v>115</v>
      </c>
      <c r="I1781" t="s">
        <v>115</v>
      </c>
      <c r="J1781" t="s">
        <v>3954</v>
      </c>
      <c r="K1781" t="s">
        <v>3955</v>
      </c>
      <c r="L1781" t="s">
        <v>3956</v>
      </c>
      <c r="M1781" t="s">
        <v>3957</v>
      </c>
      <c r="N1781" t="s">
        <v>119</v>
      </c>
      <c r="O1781" t="s">
        <v>120</v>
      </c>
      <c r="P1781" s="3">
        <v>96950</v>
      </c>
      <c r="Q1781" t="s">
        <v>121</v>
      </c>
      <c r="S1781" s="10">
        <v>16702353313</v>
      </c>
      <c r="U1781" t="s">
        <v>3958</v>
      </c>
      <c r="V1781">
        <v>31161</v>
      </c>
      <c r="W1781" t="s">
        <v>123</v>
      </c>
      <c r="Y1781" t="s">
        <v>716</v>
      </c>
      <c r="Z1781" t="s">
        <v>3959</v>
      </c>
      <c r="AA1781" t="s">
        <v>139</v>
      </c>
      <c r="AB1781" t="s">
        <v>398</v>
      </c>
      <c r="AC1781" t="s">
        <v>2606</v>
      </c>
      <c r="AE1781" t="s">
        <v>119</v>
      </c>
      <c r="AF1781" t="s">
        <v>120</v>
      </c>
      <c r="AG1781" s="3">
        <v>96950</v>
      </c>
      <c r="AH1781" t="s">
        <v>121</v>
      </c>
      <c r="AJ1781" s="10">
        <v>16702353313</v>
      </c>
      <c r="AL1781" t="s">
        <v>2609</v>
      </c>
      <c r="BD1781" t="str">
        <f>"37-2011.00"</f>
        <v>37-2011.00</v>
      </c>
      <c r="BE1781" t="s">
        <v>1133</v>
      </c>
      <c r="BF1781" t="s">
        <v>7601</v>
      </c>
      <c r="BG1781" t="s">
        <v>4218</v>
      </c>
      <c r="BH1781">
        <v>4</v>
      </c>
      <c r="BJ1781" s="1">
        <v>45931</v>
      </c>
      <c r="BK1781" s="1">
        <v>47026</v>
      </c>
      <c r="BN1781">
        <v>36</v>
      </c>
      <c r="BO1781">
        <v>6</v>
      </c>
      <c r="BP1781">
        <v>6</v>
      </c>
      <c r="BQ1781">
        <v>6</v>
      </c>
      <c r="BR1781">
        <v>0</v>
      </c>
      <c r="BS1781">
        <v>6</v>
      </c>
      <c r="BT1781">
        <v>6</v>
      </c>
      <c r="BU1781">
        <v>6</v>
      </c>
      <c r="BV1781" t="str">
        <f>"6:00 AM"</f>
        <v>6:00 AM</v>
      </c>
      <c r="BW1781" t="str">
        <f>"11:00 PM"</f>
        <v>11:00 PM</v>
      </c>
      <c r="BX1781" t="s">
        <v>133</v>
      </c>
      <c r="BY1781">
        <v>0</v>
      </c>
      <c r="BZ1781">
        <v>12</v>
      </c>
      <c r="CA1781" t="s">
        <v>115</v>
      </c>
      <c r="CC1781" t="s">
        <v>7602</v>
      </c>
      <c r="CD1781" t="s">
        <v>4572</v>
      </c>
      <c r="CF1781" t="s">
        <v>119</v>
      </c>
      <c r="CG1781" t="s">
        <v>120</v>
      </c>
      <c r="CH1781" s="3">
        <v>96950</v>
      </c>
      <c r="CI1781" s="4">
        <v>8.2899999999999991</v>
      </c>
      <c r="CJ1781" s="4">
        <v>8.2899999999999991</v>
      </c>
      <c r="CM1781" t="s">
        <v>136</v>
      </c>
      <c r="CN1781" t="s">
        <v>240</v>
      </c>
      <c r="CO1781" t="s">
        <v>137</v>
      </c>
      <c r="CQ1781" t="s">
        <v>138</v>
      </c>
      <c r="CR1781" t="s">
        <v>138</v>
      </c>
      <c r="CS1781" t="s">
        <v>139</v>
      </c>
      <c r="CT1781" t="s">
        <v>139</v>
      </c>
      <c r="CU1781" t="s">
        <v>139</v>
      </c>
      <c r="CV1781" t="s">
        <v>138</v>
      </c>
      <c r="CW1781" t="s">
        <v>139</v>
      </c>
      <c r="CX1781" t="s">
        <v>240</v>
      </c>
      <c r="CY1781" s="10">
        <v>16702353313</v>
      </c>
      <c r="CZ1781" t="s">
        <v>2609</v>
      </c>
      <c r="DA1781" t="s">
        <v>139</v>
      </c>
      <c r="DB1781" t="s">
        <v>138</v>
      </c>
      <c r="DC1781" t="s">
        <v>115</v>
      </c>
    </row>
    <row r="1782" spans="1:112" ht="14.45" customHeight="1" x14ac:dyDescent="0.25">
      <c r="A1782" t="s">
        <v>9598</v>
      </c>
      <c r="B1782" t="s">
        <v>113</v>
      </c>
      <c r="C1782" s="1">
        <v>45764</v>
      </c>
      <c r="D1782" s="1">
        <v>45774</v>
      </c>
      <c r="E1782" t="s">
        <v>210</v>
      </c>
      <c r="F1782" s="1">
        <v>45929</v>
      </c>
      <c r="G1782" t="s">
        <v>138</v>
      </c>
      <c r="H1782" t="s">
        <v>115</v>
      </c>
      <c r="I1782" t="s">
        <v>115</v>
      </c>
      <c r="J1782" t="s">
        <v>8893</v>
      </c>
      <c r="K1782" t="s">
        <v>8894</v>
      </c>
      <c r="L1782" t="s">
        <v>8895</v>
      </c>
      <c r="N1782" t="s">
        <v>128</v>
      </c>
      <c r="O1782" t="s">
        <v>120</v>
      </c>
      <c r="P1782" s="3">
        <v>96950</v>
      </c>
      <c r="Q1782" t="s">
        <v>121</v>
      </c>
      <c r="S1782" s="10">
        <v>16702353313</v>
      </c>
      <c r="U1782" t="s">
        <v>3958</v>
      </c>
      <c r="V1782">
        <v>722511</v>
      </c>
      <c r="W1782" t="s">
        <v>123</v>
      </c>
      <c r="Y1782" t="s">
        <v>632</v>
      </c>
      <c r="Z1782" t="s">
        <v>633</v>
      </c>
      <c r="AB1782" t="s">
        <v>218</v>
      </c>
      <c r="AC1782" t="s">
        <v>2606</v>
      </c>
      <c r="AE1782" t="s">
        <v>128</v>
      </c>
      <c r="AF1782" t="s">
        <v>120</v>
      </c>
      <c r="AG1782" s="3">
        <v>96950</v>
      </c>
      <c r="AH1782" t="s">
        <v>121</v>
      </c>
      <c r="AJ1782" s="10">
        <v>16702353331</v>
      </c>
      <c r="AL1782" t="s">
        <v>2609</v>
      </c>
      <c r="BD1782" t="str">
        <f>"51-3021.00"</f>
        <v>51-3021.00</v>
      </c>
      <c r="BE1782" t="s">
        <v>2948</v>
      </c>
      <c r="BF1782" t="s">
        <v>8896</v>
      </c>
      <c r="BG1782" t="s">
        <v>8897</v>
      </c>
      <c r="BH1782">
        <v>4</v>
      </c>
      <c r="BJ1782" s="1">
        <v>45931</v>
      </c>
      <c r="BK1782" s="1">
        <v>47026</v>
      </c>
      <c r="BN1782">
        <v>36</v>
      </c>
      <c r="BO1782">
        <v>6</v>
      </c>
      <c r="BP1782">
        <v>6</v>
      </c>
      <c r="BQ1782">
        <v>6</v>
      </c>
      <c r="BR1782">
        <v>6</v>
      </c>
      <c r="BS1782">
        <v>0</v>
      </c>
      <c r="BT1782">
        <v>6</v>
      </c>
      <c r="BU1782">
        <v>6</v>
      </c>
      <c r="BV1782" t="str">
        <f>"8:00 AM"</f>
        <v>8:00 AM</v>
      </c>
      <c r="BW1782" t="str">
        <f>"6:00 PM"</f>
        <v>6:00 PM</v>
      </c>
      <c r="BX1782" t="s">
        <v>133</v>
      </c>
      <c r="BY1782">
        <v>0</v>
      </c>
      <c r="BZ1782">
        <v>12</v>
      </c>
      <c r="CA1782" t="s">
        <v>115</v>
      </c>
      <c r="CC1782" t="s">
        <v>9599</v>
      </c>
      <c r="CD1782" t="s">
        <v>8899</v>
      </c>
      <c r="CE1782" t="s">
        <v>9600</v>
      </c>
      <c r="CF1782" t="s">
        <v>128</v>
      </c>
      <c r="CG1782" t="s">
        <v>120</v>
      </c>
      <c r="CH1782" s="3">
        <v>96950</v>
      </c>
      <c r="CI1782" s="4">
        <v>8.6300000000000008</v>
      </c>
      <c r="CJ1782" s="4">
        <v>8.6300000000000008</v>
      </c>
      <c r="CM1782" t="s">
        <v>136</v>
      </c>
      <c r="CN1782" t="s">
        <v>240</v>
      </c>
      <c r="CO1782" t="s">
        <v>137</v>
      </c>
      <c r="CQ1782" t="s">
        <v>138</v>
      </c>
      <c r="CR1782" t="s">
        <v>138</v>
      </c>
      <c r="CS1782" t="s">
        <v>139</v>
      </c>
      <c r="CT1782" t="s">
        <v>139</v>
      </c>
      <c r="CU1782" t="s">
        <v>139</v>
      </c>
      <c r="CV1782" t="s">
        <v>138</v>
      </c>
      <c r="CW1782" t="s">
        <v>139</v>
      </c>
      <c r="CX1782" t="s">
        <v>240</v>
      </c>
      <c r="CY1782" s="10">
        <v>16702353313</v>
      </c>
      <c r="CZ1782" t="s">
        <v>2609</v>
      </c>
      <c r="DA1782" t="s">
        <v>139</v>
      </c>
      <c r="DB1782" t="s">
        <v>138</v>
      </c>
      <c r="DC1782" t="s">
        <v>115</v>
      </c>
    </row>
    <row r="1783" spans="1:112" ht="14.45" customHeight="1" x14ac:dyDescent="0.25">
      <c r="A1783" t="s">
        <v>3341</v>
      </c>
      <c r="B1783" t="s">
        <v>158</v>
      </c>
      <c r="C1783" s="1">
        <v>45741</v>
      </c>
      <c r="D1783" s="1">
        <v>45775</v>
      </c>
      <c r="E1783" t="s">
        <v>114</v>
      </c>
      <c r="G1783" t="s">
        <v>115</v>
      </c>
      <c r="H1783" t="s">
        <v>115</v>
      </c>
      <c r="I1783" t="s">
        <v>115</v>
      </c>
      <c r="J1783" t="s">
        <v>3342</v>
      </c>
      <c r="K1783" t="s">
        <v>3343</v>
      </c>
      <c r="L1783" t="s">
        <v>3344</v>
      </c>
      <c r="M1783" t="s">
        <v>2263</v>
      </c>
      <c r="N1783" t="s">
        <v>145</v>
      </c>
      <c r="O1783" t="s">
        <v>120</v>
      </c>
      <c r="P1783" s="3">
        <v>96951</v>
      </c>
      <c r="Q1783" t="s">
        <v>121</v>
      </c>
      <c r="S1783" s="10">
        <v>16705323400</v>
      </c>
      <c r="U1783" t="s">
        <v>3345</v>
      </c>
      <c r="V1783">
        <v>5511</v>
      </c>
      <c r="W1783" t="s">
        <v>123</v>
      </c>
      <c r="Y1783" t="s">
        <v>1888</v>
      </c>
      <c r="Z1783" t="s">
        <v>3346</v>
      </c>
      <c r="AB1783" t="s">
        <v>2690</v>
      </c>
      <c r="AC1783" t="s">
        <v>3344</v>
      </c>
      <c r="AD1783" t="s">
        <v>2263</v>
      </c>
      <c r="AE1783" t="s">
        <v>145</v>
      </c>
      <c r="AF1783" t="s">
        <v>120</v>
      </c>
      <c r="AG1783" s="3">
        <v>96951</v>
      </c>
      <c r="AH1783" t="s">
        <v>121</v>
      </c>
      <c r="AJ1783" s="10">
        <v>16705323400</v>
      </c>
      <c r="AL1783" t="s">
        <v>3347</v>
      </c>
      <c r="BD1783" t="str">
        <f>"41-2011.00"</f>
        <v>41-2011.00</v>
      </c>
      <c r="BE1783" t="s">
        <v>2688</v>
      </c>
      <c r="BF1783" t="s">
        <v>3348</v>
      </c>
      <c r="BG1783" t="s">
        <v>2690</v>
      </c>
      <c r="BH1783">
        <v>1</v>
      </c>
      <c r="BJ1783" s="1">
        <v>45790</v>
      </c>
      <c r="BK1783" s="1">
        <v>46154</v>
      </c>
      <c r="BN1783">
        <v>36</v>
      </c>
      <c r="BO1783">
        <v>0</v>
      </c>
      <c r="BP1783">
        <v>7</v>
      </c>
      <c r="BQ1783">
        <v>7</v>
      </c>
      <c r="BR1783">
        <v>7</v>
      </c>
      <c r="BS1783">
        <v>7</v>
      </c>
      <c r="BT1783">
        <v>7</v>
      </c>
      <c r="BU1783">
        <v>1</v>
      </c>
      <c r="BV1783" t="str">
        <f>"6:00 AM"</f>
        <v>6:00 AM</v>
      </c>
      <c r="BW1783" t="str">
        <f>"1:00 PM"</f>
        <v>1:00 PM</v>
      </c>
      <c r="BX1783" t="s">
        <v>133</v>
      </c>
      <c r="BY1783">
        <v>0</v>
      </c>
      <c r="BZ1783">
        <v>6</v>
      </c>
      <c r="CA1783" t="s">
        <v>115</v>
      </c>
      <c r="CC1783" t="s">
        <v>3349</v>
      </c>
      <c r="CD1783" t="s">
        <v>3344</v>
      </c>
      <c r="CE1783" t="s">
        <v>2263</v>
      </c>
      <c r="CF1783" t="s">
        <v>145</v>
      </c>
      <c r="CG1783" t="s">
        <v>120</v>
      </c>
      <c r="CH1783" s="3">
        <v>96951</v>
      </c>
      <c r="CI1783" s="4">
        <v>7.89</v>
      </c>
      <c r="CJ1783" s="4">
        <v>7.89</v>
      </c>
      <c r="CK1783" s="4">
        <v>11.83</v>
      </c>
      <c r="CL1783" s="4">
        <v>11.83</v>
      </c>
      <c r="CM1783" t="s">
        <v>136</v>
      </c>
      <c r="CN1783" t="s">
        <v>139</v>
      </c>
      <c r="CO1783" t="s">
        <v>137</v>
      </c>
      <c r="CQ1783" t="s">
        <v>115</v>
      </c>
      <c r="CR1783" t="s">
        <v>138</v>
      </c>
      <c r="CS1783" t="s">
        <v>139</v>
      </c>
      <c r="CT1783" t="s">
        <v>138</v>
      </c>
      <c r="CU1783" t="s">
        <v>139</v>
      </c>
      <c r="CV1783" t="s">
        <v>138</v>
      </c>
      <c r="CW1783" t="s">
        <v>139</v>
      </c>
      <c r="CX1783" t="s">
        <v>139</v>
      </c>
      <c r="CY1783" s="10">
        <v>16705323400</v>
      </c>
      <c r="CZ1783" t="s">
        <v>3347</v>
      </c>
      <c r="DA1783" t="s">
        <v>331</v>
      </c>
      <c r="DB1783" t="s">
        <v>138</v>
      </c>
      <c r="DC1783" t="s">
        <v>115</v>
      </c>
    </row>
    <row r="1784" spans="1:112" ht="14.45" customHeight="1" x14ac:dyDescent="0.25">
      <c r="A1784" t="s">
        <v>5223</v>
      </c>
      <c r="B1784" t="s">
        <v>158</v>
      </c>
      <c r="C1784" s="1">
        <v>45743</v>
      </c>
      <c r="D1784" s="1">
        <v>45775</v>
      </c>
      <c r="E1784" t="s">
        <v>114</v>
      </c>
      <c r="G1784" t="s">
        <v>115</v>
      </c>
      <c r="H1784" t="s">
        <v>115</v>
      </c>
      <c r="I1784" t="s">
        <v>115</v>
      </c>
      <c r="J1784" t="s">
        <v>363</v>
      </c>
      <c r="L1784" t="s">
        <v>2816</v>
      </c>
      <c r="M1784" t="s">
        <v>1211</v>
      </c>
      <c r="N1784" t="s">
        <v>119</v>
      </c>
      <c r="O1784" t="s">
        <v>120</v>
      </c>
      <c r="P1784" s="3">
        <v>96950</v>
      </c>
      <c r="Q1784" t="s">
        <v>121</v>
      </c>
      <c r="S1784" s="10">
        <v>16702350561</v>
      </c>
      <c r="T1784">
        <v>131</v>
      </c>
      <c r="U1784" t="s">
        <v>367</v>
      </c>
      <c r="V1784">
        <v>531110</v>
      </c>
      <c r="W1784" t="s">
        <v>123</v>
      </c>
      <c r="Y1784" t="s">
        <v>1204</v>
      </c>
      <c r="Z1784" t="s">
        <v>1205</v>
      </c>
      <c r="AA1784" t="s">
        <v>383</v>
      </c>
      <c r="AB1784" t="s">
        <v>235</v>
      </c>
      <c r="AC1784" t="s">
        <v>2816</v>
      </c>
      <c r="AD1784" t="s">
        <v>1211</v>
      </c>
      <c r="AE1784" t="s">
        <v>119</v>
      </c>
      <c r="AF1784" t="s">
        <v>120</v>
      </c>
      <c r="AG1784" s="3">
        <v>96950</v>
      </c>
      <c r="AH1784" t="s">
        <v>121</v>
      </c>
      <c r="AJ1784" s="10">
        <v>16702350561</v>
      </c>
      <c r="AK1784">
        <v>131</v>
      </c>
      <c r="AL1784" t="s">
        <v>371</v>
      </c>
      <c r="BD1784" t="str">
        <f>"43-3061.00"</f>
        <v>43-3061.00</v>
      </c>
      <c r="BE1784" t="s">
        <v>4830</v>
      </c>
      <c r="BF1784" t="s">
        <v>5224</v>
      </c>
      <c r="BG1784" t="s">
        <v>5225</v>
      </c>
      <c r="BH1784">
        <v>1</v>
      </c>
      <c r="BJ1784" s="1">
        <v>45788</v>
      </c>
      <c r="BK1784" s="1">
        <v>46152</v>
      </c>
      <c r="BN1784">
        <v>35</v>
      </c>
      <c r="BO1784">
        <v>0</v>
      </c>
      <c r="BP1784">
        <v>7</v>
      </c>
      <c r="BQ1784">
        <v>7</v>
      </c>
      <c r="BR1784">
        <v>7</v>
      </c>
      <c r="BS1784">
        <v>7</v>
      </c>
      <c r="BT1784">
        <v>7</v>
      </c>
      <c r="BU1784">
        <v>0</v>
      </c>
      <c r="BV1784" t="str">
        <f>"8:00 AM"</f>
        <v>8:00 AM</v>
      </c>
      <c r="BW1784" t="str">
        <f>"5:00 PM"</f>
        <v>5:00 PM</v>
      </c>
      <c r="BX1784" t="s">
        <v>133</v>
      </c>
      <c r="BY1784">
        <v>0</v>
      </c>
      <c r="BZ1784">
        <v>24</v>
      </c>
      <c r="CA1784" t="s">
        <v>138</v>
      </c>
      <c r="CB1784">
        <v>3</v>
      </c>
      <c r="CC1784" s="2" t="s">
        <v>5226</v>
      </c>
      <c r="CD1784" t="s">
        <v>1210</v>
      </c>
      <c r="CE1784" t="s">
        <v>1211</v>
      </c>
      <c r="CF1784" t="s">
        <v>119</v>
      </c>
      <c r="CG1784" t="s">
        <v>120</v>
      </c>
      <c r="CH1784" s="3">
        <v>96950</v>
      </c>
      <c r="CI1784" s="4">
        <v>13.35</v>
      </c>
      <c r="CJ1784" s="4">
        <v>13.35</v>
      </c>
      <c r="CK1784" s="4">
        <v>20.03</v>
      </c>
      <c r="CL1784" s="4">
        <v>20.03</v>
      </c>
      <c r="CM1784" t="s">
        <v>136</v>
      </c>
      <c r="CN1784" t="s">
        <v>2046</v>
      </c>
      <c r="CO1784" t="s">
        <v>137</v>
      </c>
      <c r="CQ1784" t="s">
        <v>115</v>
      </c>
      <c r="CR1784" t="s">
        <v>138</v>
      </c>
      <c r="CS1784" t="s">
        <v>139</v>
      </c>
      <c r="CT1784" t="s">
        <v>138</v>
      </c>
      <c r="CU1784" t="s">
        <v>138</v>
      </c>
      <c r="CV1784" t="s">
        <v>138</v>
      </c>
      <c r="CW1784" t="s">
        <v>139</v>
      </c>
      <c r="CX1784" t="s">
        <v>611</v>
      </c>
      <c r="CY1784" s="10">
        <v>16702350561</v>
      </c>
      <c r="CZ1784" t="s">
        <v>371</v>
      </c>
      <c r="DA1784" t="s">
        <v>246</v>
      </c>
      <c r="DB1784" t="s">
        <v>138</v>
      </c>
      <c r="DC1784" t="s">
        <v>115</v>
      </c>
    </row>
    <row r="1785" spans="1:112" ht="14.45" customHeight="1" x14ac:dyDescent="0.25">
      <c r="A1785" t="s">
        <v>6625</v>
      </c>
      <c r="B1785" t="s">
        <v>113</v>
      </c>
      <c r="C1785" s="1">
        <v>45757</v>
      </c>
      <c r="D1785" s="1">
        <v>45775</v>
      </c>
      <c r="E1785" t="s">
        <v>114</v>
      </c>
      <c r="G1785" t="s">
        <v>115</v>
      </c>
      <c r="H1785" t="s">
        <v>115</v>
      </c>
      <c r="I1785" t="s">
        <v>115</v>
      </c>
      <c r="J1785" t="s">
        <v>2820</v>
      </c>
      <c r="K1785" t="s">
        <v>6626</v>
      </c>
      <c r="L1785" t="s">
        <v>2822</v>
      </c>
      <c r="M1785" t="s">
        <v>2823</v>
      </c>
      <c r="N1785" t="s">
        <v>119</v>
      </c>
      <c r="O1785" t="s">
        <v>120</v>
      </c>
      <c r="P1785" s="3">
        <v>96950</v>
      </c>
      <c r="Q1785" t="s">
        <v>121</v>
      </c>
      <c r="S1785" s="10">
        <v>16709897652</v>
      </c>
      <c r="U1785" t="s">
        <v>2824</v>
      </c>
      <c r="V1785">
        <v>458110</v>
      </c>
      <c r="W1785" t="s">
        <v>123</v>
      </c>
      <c r="Y1785" t="s">
        <v>2825</v>
      </c>
      <c r="Z1785" t="s">
        <v>2826</v>
      </c>
      <c r="AB1785" t="s">
        <v>2827</v>
      </c>
      <c r="AC1785" t="s">
        <v>2822</v>
      </c>
      <c r="AD1785" t="s">
        <v>2823</v>
      </c>
      <c r="AE1785" t="s">
        <v>119</v>
      </c>
      <c r="AF1785" t="s">
        <v>120</v>
      </c>
      <c r="AG1785" s="3">
        <v>96950</v>
      </c>
      <c r="AH1785" t="s">
        <v>121</v>
      </c>
      <c r="AJ1785" s="10">
        <v>16709897652</v>
      </c>
      <c r="AL1785" t="s">
        <v>2828</v>
      </c>
      <c r="BD1785" t="str">
        <f>"43-3031.00"</f>
        <v>43-3031.00</v>
      </c>
      <c r="BE1785" t="s">
        <v>387</v>
      </c>
      <c r="BF1785" t="s">
        <v>2829</v>
      </c>
      <c r="BG1785" t="s">
        <v>388</v>
      </c>
      <c r="BH1785">
        <v>2</v>
      </c>
      <c r="BJ1785" s="1">
        <v>45876</v>
      </c>
      <c r="BK1785" s="1">
        <v>46240</v>
      </c>
      <c r="BN1785">
        <v>35</v>
      </c>
      <c r="BO1785">
        <v>0</v>
      </c>
      <c r="BP1785">
        <v>6</v>
      </c>
      <c r="BQ1785">
        <v>6</v>
      </c>
      <c r="BR1785">
        <v>6</v>
      </c>
      <c r="BS1785">
        <v>6</v>
      </c>
      <c r="BT1785">
        <v>6</v>
      </c>
      <c r="BU1785">
        <v>5</v>
      </c>
      <c r="BV1785" t="str">
        <f>"9:00 AM"</f>
        <v>9:00 AM</v>
      </c>
      <c r="BW1785" t="str">
        <f>"4:00 PM"</f>
        <v>4:00 PM</v>
      </c>
      <c r="BX1785" t="s">
        <v>133</v>
      </c>
      <c r="BY1785">
        <v>0</v>
      </c>
      <c r="BZ1785">
        <v>12</v>
      </c>
      <c r="CA1785" t="s">
        <v>115</v>
      </c>
      <c r="CC1785" s="2" t="s">
        <v>6627</v>
      </c>
      <c r="CD1785" t="s">
        <v>2831</v>
      </c>
      <c r="CE1785" t="s">
        <v>2823</v>
      </c>
      <c r="CF1785" t="s">
        <v>119</v>
      </c>
      <c r="CG1785" t="s">
        <v>120</v>
      </c>
      <c r="CH1785" s="3">
        <v>96950</v>
      </c>
      <c r="CI1785" s="4">
        <v>12.28</v>
      </c>
      <c r="CJ1785" s="4">
        <v>12.28</v>
      </c>
      <c r="CK1785" s="4">
        <v>18.420000000000002</v>
      </c>
      <c r="CL1785" s="4">
        <v>18.420000000000002</v>
      </c>
      <c r="CM1785" t="s">
        <v>136</v>
      </c>
      <c r="CN1785" t="s">
        <v>2832</v>
      </c>
      <c r="CO1785" t="s">
        <v>137</v>
      </c>
      <c r="CQ1785" t="s">
        <v>115</v>
      </c>
      <c r="CR1785" t="s">
        <v>138</v>
      </c>
      <c r="CS1785" t="s">
        <v>139</v>
      </c>
      <c r="CT1785" t="s">
        <v>138</v>
      </c>
      <c r="CU1785" t="s">
        <v>139</v>
      </c>
      <c r="CV1785" t="s">
        <v>138</v>
      </c>
      <c r="CW1785" t="s">
        <v>139</v>
      </c>
      <c r="CX1785" t="s">
        <v>2833</v>
      </c>
      <c r="CY1785" s="10">
        <v>16709897652</v>
      </c>
      <c r="CZ1785" t="s">
        <v>2828</v>
      </c>
      <c r="DA1785" t="s">
        <v>246</v>
      </c>
      <c r="DB1785" t="s">
        <v>138</v>
      </c>
      <c r="DC1785" t="s">
        <v>115</v>
      </c>
      <c r="DD1785" t="s">
        <v>487</v>
      </c>
      <c r="DE1785" t="s">
        <v>488</v>
      </c>
      <c r="DF1785" t="s">
        <v>4094</v>
      </c>
      <c r="DG1785" t="s">
        <v>490</v>
      </c>
      <c r="DH1785" t="s">
        <v>6628</v>
      </c>
    </row>
    <row r="1786" spans="1:112" ht="14.45" customHeight="1" x14ac:dyDescent="0.25">
      <c r="A1786" t="s">
        <v>9139</v>
      </c>
      <c r="B1786" t="s">
        <v>113</v>
      </c>
      <c r="C1786" s="1">
        <v>45734</v>
      </c>
      <c r="D1786" s="1">
        <v>45775</v>
      </c>
      <c r="E1786" t="s">
        <v>114</v>
      </c>
      <c r="G1786" t="s">
        <v>138</v>
      </c>
      <c r="H1786" t="s">
        <v>115</v>
      </c>
      <c r="I1786" t="s">
        <v>115</v>
      </c>
      <c r="J1786" t="s">
        <v>7728</v>
      </c>
      <c r="L1786" t="s">
        <v>7729</v>
      </c>
      <c r="M1786" t="s">
        <v>7730</v>
      </c>
      <c r="N1786" t="s">
        <v>128</v>
      </c>
      <c r="O1786" t="s">
        <v>120</v>
      </c>
      <c r="P1786" s="3">
        <v>96950</v>
      </c>
      <c r="Q1786" t="s">
        <v>121</v>
      </c>
      <c r="R1786" t="s">
        <v>139</v>
      </c>
      <c r="S1786" s="10">
        <v>16703238848</v>
      </c>
      <c r="U1786" t="s">
        <v>7731</v>
      </c>
      <c r="V1786">
        <v>72111</v>
      </c>
      <c r="W1786" t="s">
        <v>123</v>
      </c>
      <c r="Y1786" t="s">
        <v>7732</v>
      </c>
      <c r="Z1786" t="s">
        <v>7733</v>
      </c>
      <c r="AB1786" t="s">
        <v>126</v>
      </c>
      <c r="AC1786" t="s">
        <v>7729</v>
      </c>
      <c r="AD1786" t="s">
        <v>7730</v>
      </c>
      <c r="AE1786" t="s">
        <v>128</v>
      </c>
      <c r="AF1786" t="s">
        <v>120</v>
      </c>
      <c r="AG1786" s="3">
        <v>96950</v>
      </c>
      <c r="AH1786" t="s">
        <v>121</v>
      </c>
      <c r="AJ1786" s="10">
        <v>16703238848</v>
      </c>
      <c r="AL1786" t="s">
        <v>7734</v>
      </c>
      <c r="BD1786" t="str">
        <f>"49-9071.00"</f>
        <v>49-9071.00</v>
      </c>
      <c r="BE1786" t="s">
        <v>169</v>
      </c>
      <c r="BF1786" t="s">
        <v>7735</v>
      </c>
      <c r="BG1786" t="s">
        <v>7736</v>
      </c>
      <c r="BH1786">
        <v>10</v>
      </c>
      <c r="BJ1786" s="1">
        <v>45809</v>
      </c>
      <c r="BK1786" s="1">
        <v>46904</v>
      </c>
      <c r="BN1786">
        <v>35</v>
      </c>
      <c r="BO1786">
        <v>0</v>
      </c>
      <c r="BP1786">
        <v>7</v>
      </c>
      <c r="BQ1786">
        <v>7</v>
      </c>
      <c r="BR1786">
        <v>7</v>
      </c>
      <c r="BS1786">
        <v>7</v>
      </c>
      <c r="BT1786">
        <v>7</v>
      </c>
      <c r="BU1786">
        <v>0</v>
      </c>
      <c r="BV1786" t="str">
        <f>"9:00 AM"</f>
        <v>9:00 AM</v>
      </c>
      <c r="BW1786" t="str">
        <f>"5:00 PM"</f>
        <v>5:00 PM</v>
      </c>
      <c r="BX1786" t="s">
        <v>133</v>
      </c>
      <c r="BY1786">
        <v>0</v>
      </c>
      <c r="BZ1786">
        <v>12</v>
      </c>
      <c r="CA1786" t="s">
        <v>115</v>
      </c>
      <c r="CC1786" t="s">
        <v>7737</v>
      </c>
      <c r="CD1786" t="s">
        <v>7729</v>
      </c>
      <c r="CE1786" t="s">
        <v>7730</v>
      </c>
      <c r="CF1786" t="s">
        <v>128</v>
      </c>
      <c r="CG1786" t="s">
        <v>120</v>
      </c>
      <c r="CH1786" s="3">
        <v>96950</v>
      </c>
      <c r="CI1786" s="4">
        <v>9.75</v>
      </c>
      <c r="CJ1786" s="4">
        <v>9.75</v>
      </c>
      <c r="CK1786" s="4">
        <v>14.63</v>
      </c>
      <c r="CL1786" s="4">
        <v>14.63</v>
      </c>
      <c r="CM1786" t="s">
        <v>136</v>
      </c>
      <c r="CN1786" t="s">
        <v>7371</v>
      </c>
      <c r="CO1786" t="s">
        <v>137</v>
      </c>
      <c r="CQ1786" t="s">
        <v>115</v>
      </c>
      <c r="CR1786" t="s">
        <v>138</v>
      </c>
      <c r="CS1786" t="s">
        <v>139</v>
      </c>
      <c r="CT1786" t="s">
        <v>138</v>
      </c>
      <c r="CU1786" t="s">
        <v>139</v>
      </c>
      <c r="CV1786" t="s">
        <v>138</v>
      </c>
      <c r="CW1786" t="s">
        <v>139</v>
      </c>
      <c r="CX1786" t="s">
        <v>139</v>
      </c>
      <c r="CY1786" s="10">
        <v>16703238848</v>
      </c>
      <c r="CZ1786" t="s">
        <v>8056</v>
      </c>
      <c r="DA1786" t="s">
        <v>139</v>
      </c>
      <c r="DB1786" t="s">
        <v>138</v>
      </c>
      <c r="DC1786" t="s">
        <v>115</v>
      </c>
    </row>
    <row r="1787" spans="1:112" ht="14.45" customHeight="1" x14ac:dyDescent="0.25">
      <c r="A1787" t="s">
        <v>11118</v>
      </c>
      <c r="B1787" t="s">
        <v>113</v>
      </c>
      <c r="C1787" s="1">
        <v>45706</v>
      </c>
      <c r="D1787" s="1">
        <v>45775</v>
      </c>
      <c r="E1787" t="s">
        <v>210</v>
      </c>
      <c r="F1787" s="1">
        <v>45786</v>
      </c>
      <c r="G1787" t="s">
        <v>115</v>
      </c>
      <c r="H1787" t="s">
        <v>115</v>
      </c>
      <c r="I1787" t="s">
        <v>115</v>
      </c>
      <c r="J1787" t="s">
        <v>363</v>
      </c>
      <c r="L1787" t="s">
        <v>2816</v>
      </c>
      <c r="M1787" t="s">
        <v>1211</v>
      </c>
      <c r="N1787" t="s">
        <v>119</v>
      </c>
      <c r="O1787" t="s">
        <v>120</v>
      </c>
      <c r="P1787" s="3">
        <v>96950</v>
      </c>
      <c r="Q1787" t="s">
        <v>121</v>
      </c>
      <c r="S1787" s="10">
        <v>16702350561</v>
      </c>
      <c r="T1787">
        <v>131</v>
      </c>
      <c r="U1787" t="s">
        <v>367</v>
      </c>
      <c r="V1787">
        <v>531110</v>
      </c>
      <c r="W1787" t="s">
        <v>123</v>
      </c>
      <c r="Y1787" t="s">
        <v>1204</v>
      </c>
      <c r="Z1787" t="s">
        <v>1205</v>
      </c>
      <c r="AA1787" t="s">
        <v>383</v>
      </c>
      <c r="AB1787" t="s">
        <v>235</v>
      </c>
      <c r="AC1787" t="s">
        <v>2816</v>
      </c>
      <c r="AD1787" t="s">
        <v>1211</v>
      </c>
      <c r="AE1787" t="s">
        <v>119</v>
      </c>
      <c r="AF1787" t="s">
        <v>120</v>
      </c>
      <c r="AG1787" s="3">
        <v>96950</v>
      </c>
      <c r="AH1787" t="s">
        <v>121</v>
      </c>
      <c r="AJ1787" s="10">
        <v>16702350561</v>
      </c>
      <c r="AK1787">
        <v>131</v>
      </c>
      <c r="AL1787" t="s">
        <v>371</v>
      </c>
      <c r="BD1787" t="str">
        <f>"43-1011.00"</f>
        <v>43-1011.00</v>
      </c>
      <c r="BE1787" t="s">
        <v>2581</v>
      </c>
      <c r="BF1787" t="s">
        <v>11119</v>
      </c>
      <c r="BG1787" t="s">
        <v>11120</v>
      </c>
      <c r="BH1787">
        <v>1</v>
      </c>
      <c r="BJ1787" s="1">
        <v>45788</v>
      </c>
      <c r="BK1787" s="1">
        <v>46152</v>
      </c>
      <c r="BN1787">
        <v>35</v>
      </c>
      <c r="BO1787">
        <v>0</v>
      </c>
      <c r="BP1787">
        <v>7</v>
      </c>
      <c r="BQ1787">
        <v>7</v>
      </c>
      <c r="BR1787">
        <v>7</v>
      </c>
      <c r="BS1787">
        <v>7</v>
      </c>
      <c r="BT1787">
        <v>7</v>
      </c>
      <c r="BU1787">
        <v>0</v>
      </c>
      <c r="BV1787" t="str">
        <f>"8:00 AM"</f>
        <v>8:00 AM</v>
      </c>
      <c r="BW1787" t="str">
        <f>"5:00 PM"</f>
        <v>5:00 PM</v>
      </c>
      <c r="BX1787" t="s">
        <v>133</v>
      </c>
      <c r="BY1787">
        <v>0</v>
      </c>
      <c r="BZ1787">
        <v>24</v>
      </c>
      <c r="CA1787" t="s">
        <v>138</v>
      </c>
      <c r="CB1787">
        <v>3</v>
      </c>
      <c r="CC1787" t="s">
        <v>11121</v>
      </c>
      <c r="CD1787" t="s">
        <v>2816</v>
      </c>
      <c r="CE1787" t="s">
        <v>1211</v>
      </c>
      <c r="CF1787" t="s">
        <v>119</v>
      </c>
      <c r="CG1787" t="s">
        <v>120</v>
      </c>
      <c r="CH1787" s="3">
        <v>96950</v>
      </c>
      <c r="CI1787" s="4">
        <v>16.649999999999999</v>
      </c>
      <c r="CJ1787" s="4">
        <v>16.649999999999999</v>
      </c>
      <c r="CK1787" s="4">
        <v>24.98</v>
      </c>
      <c r="CL1787" s="4">
        <v>24.98</v>
      </c>
      <c r="CM1787" t="s">
        <v>136</v>
      </c>
      <c r="CN1787" t="s">
        <v>2046</v>
      </c>
      <c r="CO1787" t="s">
        <v>137</v>
      </c>
      <c r="CQ1787" t="s">
        <v>115</v>
      </c>
      <c r="CR1787" t="s">
        <v>138</v>
      </c>
      <c r="CS1787" t="s">
        <v>139</v>
      </c>
      <c r="CT1787" t="s">
        <v>138</v>
      </c>
      <c r="CU1787" t="s">
        <v>138</v>
      </c>
      <c r="CV1787" t="s">
        <v>138</v>
      </c>
      <c r="CW1787" t="s">
        <v>139</v>
      </c>
      <c r="CX1787" t="s">
        <v>611</v>
      </c>
      <c r="CY1787" s="10">
        <v>16702350561</v>
      </c>
      <c r="CZ1787" t="s">
        <v>371</v>
      </c>
      <c r="DA1787" t="s">
        <v>246</v>
      </c>
      <c r="DB1787" t="s">
        <v>138</v>
      </c>
      <c r="DC1787" t="s">
        <v>115</v>
      </c>
    </row>
    <row r="1788" spans="1:112" ht="14.45" customHeight="1" x14ac:dyDescent="0.25">
      <c r="A1788" t="s">
        <v>11752</v>
      </c>
      <c r="B1788" t="s">
        <v>113</v>
      </c>
      <c r="C1788" s="1">
        <v>45749</v>
      </c>
      <c r="D1788" s="1">
        <v>45775</v>
      </c>
      <c r="E1788" t="s">
        <v>114</v>
      </c>
      <c r="G1788" t="s">
        <v>115</v>
      </c>
      <c r="H1788" t="s">
        <v>115</v>
      </c>
      <c r="I1788" t="s">
        <v>115</v>
      </c>
      <c r="J1788" t="s">
        <v>3300</v>
      </c>
      <c r="K1788" t="s">
        <v>3301</v>
      </c>
      <c r="L1788" t="s">
        <v>3302</v>
      </c>
      <c r="M1788" t="s">
        <v>3303</v>
      </c>
      <c r="N1788" t="s">
        <v>128</v>
      </c>
      <c r="O1788" t="s">
        <v>120</v>
      </c>
      <c r="P1788" s="3">
        <v>96950</v>
      </c>
      <c r="Q1788" t="s">
        <v>121</v>
      </c>
      <c r="S1788" s="10">
        <v>16702351980</v>
      </c>
      <c r="U1788" t="s">
        <v>3304</v>
      </c>
      <c r="V1788">
        <v>561320</v>
      </c>
      <c r="W1788" t="s">
        <v>532</v>
      </c>
      <c r="X1788" t="s">
        <v>138</v>
      </c>
      <c r="Y1788" t="s">
        <v>1274</v>
      </c>
      <c r="Z1788" t="s">
        <v>3305</v>
      </c>
      <c r="AA1788" t="s">
        <v>888</v>
      </c>
      <c r="AB1788" t="s">
        <v>277</v>
      </c>
      <c r="AC1788" t="s">
        <v>3306</v>
      </c>
      <c r="AD1788" t="s">
        <v>3303</v>
      </c>
      <c r="AE1788" t="s">
        <v>128</v>
      </c>
      <c r="AF1788" t="s">
        <v>120</v>
      </c>
      <c r="AG1788" s="3">
        <v>96950</v>
      </c>
      <c r="AH1788" t="s">
        <v>121</v>
      </c>
      <c r="AJ1788" s="10">
        <v>16702351980</v>
      </c>
      <c r="AL1788" t="s">
        <v>3307</v>
      </c>
      <c r="BD1788" t="str">
        <f>"35-9011.00"</f>
        <v>35-9011.00</v>
      </c>
      <c r="BE1788" t="s">
        <v>11753</v>
      </c>
      <c r="BF1788" t="s">
        <v>11754</v>
      </c>
      <c r="BG1788" t="s">
        <v>3782</v>
      </c>
      <c r="BH1788">
        <v>10</v>
      </c>
      <c r="BJ1788" s="1">
        <v>45778</v>
      </c>
      <c r="BK1788" s="1">
        <v>46142</v>
      </c>
      <c r="BN1788">
        <v>35</v>
      </c>
      <c r="BO1788">
        <v>0</v>
      </c>
      <c r="BP1788">
        <v>7</v>
      </c>
      <c r="BQ1788">
        <v>7</v>
      </c>
      <c r="BR1788">
        <v>7</v>
      </c>
      <c r="BS1788">
        <v>7</v>
      </c>
      <c r="BT1788">
        <v>7</v>
      </c>
      <c r="BU1788">
        <v>0</v>
      </c>
      <c r="BV1788" t="str">
        <f>"8:00 AM"</f>
        <v>8:00 AM</v>
      </c>
      <c r="BW1788" t="str">
        <f>"4:00 PM"</f>
        <v>4:00 PM</v>
      </c>
      <c r="BX1788" t="s">
        <v>240</v>
      </c>
      <c r="BY1788">
        <v>1</v>
      </c>
      <c r="BZ1788">
        <v>3</v>
      </c>
      <c r="CA1788" t="s">
        <v>115</v>
      </c>
      <c r="CC1788" s="2" t="s">
        <v>11755</v>
      </c>
      <c r="CD1788" t="s">
        <v>1358</v>
      </c>
      <c r="CE1788" t="s">
        <v>3303</v>
      </c>
      <c r="CF1788" t="s">
        <v>128</v>
      </c>
      <c r="CG1788" t="s">
        <v>120</v>
      </c>
      <c r="CH1788" s="3">
        <v>96950</v>
      </c>
      <c r="CI1788" s="4">
        <v>8.14</v>
      </c>
      <c r="CJ1788" s="4">
        <v>8.14</v>
      </c>
      <c r="CK1788" s="4">
        <v>12.21</v>
      </c>
      <c r="CL1788" s="4">
        <v>12.21</v>
      </c>
      <c r="CM1788" t="s">
        <v>136</v>
      </c>
      <c r="CN1788" t="s">
        <v>3785</v>
      </c>
      <c r="CO1788" t="s">
        <v>137</v>
      </c>
      <c r="CQ1788" t="s">
        <v>115</v>
      </c>
      <c r="CR1788" t="s">
        <v>138</v>
      </c>
      <c r="CS1788" t="s">
        <v>139</v>
      </c>
      <c r="CT1788" t="s">
        <v>138</v>
      </c>
      <c r="CU1788" t="s">
        <v>139</v>
      </c>
      <c r="CV1788" t="s">
        <v>138</v>
      </c>
      <c r="CW1788" t="s">
        <v>139</v>
      </c>
      <c r="CX1788" s="2" t="s">
        <v>4175</v>
      </c>
      <c r="CY1788" s="10">
        <v>16702351980</v>
      </c>
      <c r="CZ1788" t="s">
        <v>3307</v>
      </c>
      <c r="DA1788" t="s">
        <v>139</v>
      </c>
      <c r="DB1788" t="s">
        <v>138</v>
      </c>
      <c r="DC1788" t="s">
        <v>138</v>
      </c>
    </row>
    <row r="1789" spans="1:112" ht="14.45" customHeight="1" x14ac:dyDescent="0.25">
      <c r="A1789" t="s">
        <v>12058</v>
      </c>
      <c r="B1789" t="s">
        <v>158</v>
      </c>
      <c r="C1789" s="1">
        <v>45744</v>
      </c>
      <c r="D1789" s="1">
        <v>45775</v>
      </c>
      <c r="E1789" t="s">
        <v>210</v>
      </c>
      <c r="F1789" s="1">
        <v>45868</v>
      </c>
      <c r="G1789" t="s">
        <v>115</v>
      </c>
      <c r="H1789" t="s">
        <v>115</v>
      </c>
      <c r="I1789" t="s">
        <v>115</v>
      </c>
      <c r="J1789" t="s">
        <v>4041</v>
      </c>
      <c r="K1789" t="s">
        <v>4042</v>
      </c>
      <c r="L1789" t="s">
        <v>4043</v>
      </c>
      <c r="N1789" t="s">
        <v>128</v>
      </c>
      <c r="O1789" t="s">
        <v>120</v>
      </c>
      <c r="P1789" s="3">
        <v>96950</v>
      </c>
      <c r="Q1789" t="s">
        <v>121</v>
      </c>
      <c r="S1789" s="10">
        <v>16702375051</v>
      </c>
      <c r="U1789" t="s">
        <v>4044</v>
      </c>
      <c r="V1789">
        <v>721110</v>
      </c>
      <c r="W1789" t="s">
        <v>123</v>
      </c>
      <c r="Y1789" t="s">
        <v>4045</v>
      </c>
      <c r="Z1789" t="s">
        <v>4046</v>
      </c>
      <c r="AB1789" t="s">
        <v>516</v>
      </c>
      <c r="AC1789" t="s">
        <v>4043</v>
      </c>
      <c r="AE1789" t="s">
        <v>128</v>
      </c>
      <c r="AF1789" t="s">
        <v>120</v>
      </c>
      <c r="AG1789" s="3">
        <v>96950</v>
      </c>
      <c r="AH1789" t="s">
        <v>121</v>
      </c>
      <c r="AJ1789" s="10">
        <v>16702375051</v>
      </c>
      <c r="AL1789" t="s">
        <v>4047</v>
      </c>
      <c r="BD1789" t="str">
        <f>"49-9071.00"</f>
        <v>49-9071.00</v>
      </c>
      <c r="BE1789" t="s">
        <v>169</v>
      </c>
      <c r="BF1789" t="s">
        <v>12059</v>
      </c>
      <c r="BG1789" t="s">
        <v>1469</v>
      </c>
      <c r="BH1789">
        <v>1</v>
      </c>
      <c r="BJ1789" s="1">
        <v>45870</v>
      </c>
      <c r="BK1789" s="1">
        <v>46234</v>
      </c>
      <c r="BN1789">
        <v>35</v>
      </c>
      <c r="BO1789">
        <v>0</v>
      </c>
      <c r="BP1789">
        <v>7</v>
      </c>
      <c r="BQ1789">
        <v>7</v>
      </c>
      <c r="BR1789">
        <v>7</v>
      </c>
      <c r="BS1789">
        <v>7</v>
      </c>
      <c r="BT1789">
        <v>7</v>
      </c>
      <c r="BU1789">
        <v>0</v>
      </c>
      <c r="BV1789" t="str">
        <f>"8:00 AM"</f>
        <v>8:00 AM</v>
      </c>
      <c r="BW1789" t="str">
        <f>"4:00 PM"</f>
        <v>4:00 PM</v>
      </c>
      <c r="BX1789" t="s">
        <v>133</v>
      </c>
      <c r="BY1789">
        <v>0</v>
      </c>
      <c r="BZ1789">
        <v>12</v>
      </c>
      <c r="CA1789" t="s">
        <v>115</v>
      </c>
      <c r="CC1789" s="2" t="s">
        <v>12060</v>
      </c>
      <c r="CD1789" t="s">
        <v>4052</v>
      </c>
      <c r="CE1789" t="s">
        <v>4043</v>
      </c>
      <c r="CF1789" t="s">
        <v>128</v>
      </c>
      <c r="CG1789" t="s">
        <v>120</v>
      </c>
      <c r="CH1789" s="3">
        <v>96950</v>
      </c>
      <c r="CI1789" s="4">
        <v>12.64</v>
      </c>
      <c r="CJ1789" s="4">
        <v>12.64</v>
      </c>
      <c r="CK1789" s="4">
        <v>18.96</v>
      </c>
      <c r="CL1789" s="4">
        <v>18.96</v>
      </c>
      <c r="CM1789" t="s">
        <v>136</v>
      </c>
      <c r="CO1789" t="s">
        <v>137</v>
      </c>
      <c r="CQ1789" t="s">
        <v>115</v>
      </c>
      <c r="CR1789" t="s">
        <v>138</v>
      </c>
      <c r="CS1789" t="s">
        <v>139</v>
      </c>
      <c r="CT1789" t="s">
        <v>138</v>
      </c>
      <c r="CU1789" t="s">
        <v>139</v>
      </c>
      <c r="CV1789" t="s">
        <v>138</v>
      </c>
      <c r="CW1789" t="s">
        <v>139</v>
      </c>
      <c r="CX1789" t="s">
        <v>12061</v>
      </c>
      <c r="CY1789" s="10">
        <v>16702375051</v>
      </c>
      <c r="CZ1789" t="s">
        <v>4047</v>
      </c>
      <c r="DA1789" t="s">
        <v>139</v>
      </c>
      <c r="DB1789" t="s">
        <v>138</v>
      </c>
      <c r="DC1789" t="s">
        <v>115</v>
      </c>
    </row>
    <row r="1790" spans="1:112" ht="14.45" customHeight="1" x14ac:dyDescent="0.25">
      <c r="A1790" t="s">
        <v>13730</v>
      </c>
      <c r="B1790" t="s">
        <v>158</v>
      </c>
      <c r="C1790" s="1">
        <v>45678</v>
      </c>
      <c r="D1790" s="1">
        <v>45775</v>
      </c>
      <c r="E1790" t="s">
        <v>114</v>
      </c>
      <c r="G1790" t="s">
        <v>115</v>
      </c>
      <c r="H1790" t="s">
        <v>115</v>
      </c>
      <c r="I1790" t="s">
        <v>115</v>
      </c>
      <c r="J1790" t="s">
        <v>1436</v>
      </c>
      <c r="L1790" t="s">
        <v>1437</v>
      </c>
      <c r="M1790" t="s">
        <v>1438</v>
      </c>
      <c r="N1790" t="s">
        <v>128</v>
      </c>
      <c r="O1790" t="s">
        <v>120</v>
      </c>
      <c r="P1790" s="3">
        <v>96950</v>
      </c>
      <c r="Q1790" t="s">
        <v>121</v>
      </c>
      <c r="S1790" s="10">
        <v>16702858730</v>
      </c>
      <c r="U1790" t="s">
        <v>1439</v>
      </c>
      <c r="V1790">
        <v>561320</v>
      </c>
      <c r="W1790" t="s">
        <v>123</v>
      </c>
      <c r="Y1790" t="s">
        <v>1440</v>
      </c>
      <c r="Z1790" t="s">
        <v>1441</v>
      </c>
      <c r="AA1790" t="s">
        <v>1442</v>
      </c>
      <c r="AB1790" t="s">
        <v>448</v>
      </c>
      <c r="AC1790" t="s">
        <v>1437</v>
      </c>
      <c r="AD1790" t="s">
        <v>1438</v>
      </c>
      <c r="AE1790" t="s">
        <v>128</v>
      </c>
      <c r="AF1790" t="s">
        <v>120</v>
      </c>
      <c r="AG1790" s="3">
        <v>96950</v>
      </c>
      <c r="AH1790" t="s">
        <v>121</v>
      </c>
      <c r="AJ1790" s="10">
        <v>16702858730</v>
      </c>
      <c r="AL1790" t="s">
        <v>1443</v>
      </c>
      <c r="BD1790" t="str">
        <f>"35-2014.00"</f>
        <v>35-2014.00</v>
      </c>
      <c r="BE1790" t="s">
        <v>221</v>
      </c>
      <c r="BF1790" t="s">
        <v>4609</v>
      </c>
      <c r="BG1790" t="s">
        <v>4610</v>
      </c>
      <c r="BH1790">
        <v>15</v>
      </c>
      <c r="BJ1790" s="1">
        <v>45748</v>
      </c>
      <c r="BK1790" s="1">
        <v>46112</v>
      </c>
      <c r="BN1790">
        <v>35</v>
      </c>
      <c r="BO1790">
        <v>0</v>
      </c>
      <c r="BP1790">
        <v>7</v>
      </c>
      <c r="BQ1790">
        <v>7</v>
      </c>
      <c r="BR1790">
        <v>7</v>
      </c>
      <c r="BS1790">
        <v>7</v>
      </c>
      <c r="BT1790">
        <v>7</v>
      </c>
      <c r="BU1790">
        <v>0</v>
      </c>
      <c r="BV1790" t="str">
        <f>"8:00 AM"</f>
        <v>8:00 AM</v>
      </c>
      <c r="BW1790" t="str">
        <f>"4:00 PM"</f>
        <v>4:00 PM</v>
      </c>
      <c r="BX1790" t="s">
        <v>240</v>
      </c>
      <c r="BY1790">
        <v>0</v>
      </c>
      <c r="BZ1790">
        <v>12</v>
      </c>
      <c r="CA1790" t="s">
        <v>115</v>
      </c>
      <c r="CC1790" s="2" t="s">
        <v>13731</v>
      </c>
      <c r="CD1790" t="s">
        <v>1447</v>
      </c>
      <c r="CE1790" t="s">
        <v>1448</v>
      </c>
      <c r="CF1790" t="s">
        <v>128</v>
      </c>
      <c r="CG1790" t="s">
        <v>120</v>
      </c>
      <c r="CH1790" s="3">
        <v>96950</v>
      </c>
      <c r="CI1790" s="4">
        <v>8.83</v>
      </c>
      <c r="CJ1790" s="4">
        <v>8.83</v>
      </c>
      <c r="CK1790" s="4">
        <v>13.25</v>
      </c>
      <c r="CL1790" s="4">
        <v>13.25</v>
      </c>
      <c r="CM1790" t="s">
        <v>136</v>
      </c>
      <c r="CN1790" t="s">
        <v>191</v>
      </c>
      <c r="CO1790" t="s">
        <v>137</v>
      </c>
      <c r="CQ1790" t="s">
        <v>115</v>
      </c>
      <c r="CR1790" t="s">
        <v>138</v>
      </c>
      <c r="CS1790" t="s">
        <v>139</v>
      </c>
      <c r="CT1790" t="s">
        <v>138</v>
      </c>
      <c r="CU1790" t="s">
        <v>139</v>
      </c>
      <c r="CV1790" t="s">
        <v>138</v>
      </c>
      <c r="CW1790" t="s">
        <v>139</v>
      </c>
      <c r="CX1790" s="2" t="s">
        <v>1449</v>
      </c>
      <c r="CY1790" s="10">
        <v>16702858730</v>
      </c>
      <c r="CZ1790" t="s">
        <v>1443</v>
      </c>
      <c r="DA1790" t="s">
        <v>139</v>
      </c>
      <c r="DB1790" t="s">
        <v>138</v>
      </c>
      <c r="DC1790" t="s">
        <v>115</v>
      </c>
    </row>
    <row r="1791" spans="1:112" ht="14.45" customHeight="1" x14ac:dyDescent="0.25">
      <c r="A1791" t="s">
        <v>8007</v>
      </c>
      <c r="B1791" t="s">
        <v>113</v>
      </c>
      <c r="C1791" s="1">
        <v>45763</v>
      </c>
      <c r="D1791" s="1">
        <v>45776</v>
      </c>
      <c r="E1791" t="s">
        <v>210</v>
      </c>
      <c r="F1791" s="1">
        <v>45929</v>
      </c>
      <c r="G1791" t="s">
        <v>138</v>
      </c>
      <c r="H1791" t="s">
        <v>115</v>
      </c>
      <c r="I1791" t="s">
        <v>115</v>
      </c>
      <c r="J1791" t="s">
        <v>2604</v>
      </c>
      <c r="K1791" t="s">
        <v>2605</v>
      </c>
      <c r="L1791" t="s">
        <v>2606</v>
      </c>
      <c r="M1791" t="s">
        <v>2613</v>
      </c>
      <c r="N1791" t="s">
        <v>128</v>
      </c>
      <c r="O1791" t="s">
        <v>120</v>
      </c>
      <c r="P1791" s="3">
        <v>96950</v>
      </c>
      <c r="Q1791" t="s">
        <v>121</v>
      </c>
      <c r="S1791" s="10">
        <v>16702353313</v>
      </c>
      <c r="U1791" t="s">
        <v>2608</v>
      </c>
      <c r="V1791">
        <v>721110</v>
      </c>
      <c r="W1791" t="s">
        <v>123</v>
      </c>
      <c r="Y1791" t="s">
        <v>632</v>
      </c>
      <c r="Z1791" t="s">
        <v>633</v>
      </c>
      <c r="AB1791" t="s">
        <v>516</v>
      </c>
      <c r="AC1791" t="s">
        <v>2606</v>
      </c>
      <c r="AE1791" t="s">
        <v>128</v>
      </c>
      <c r="AF1791" t="s">
        <v>120</v>
      </c>
      <c r="AG1791" s="3">
        <v>96950</v>
      </c>
      <c r="AH1791" t="s">
        <v>121</v>
      </c>
      <c r="AJ1791" s="10">
        <v>16702353313</v>
      </c>
      <c r="AL1791" t="s">
        <v>2609</v>
      </c>
      <c r="BD1791" t="str">
        <f>"37-2011.00"</f>
        <v>37-2011.00</v>
      </c>
      <c r="BE1791" t="s">
        <v>1133</v>
      </c>
      <c r="BF1791" t="s">
        <v>2610</v>
      </c>
      <c r="BG1791" t="s">
        <v>2611</v>
      </c>
      <c r="BH1791">
        <v>5</v>
      </c>
      <c r="BJ1791" s="1">
        <v>45931</v>
      </c>
      <c r="BK1791" s="1">
        <v>47026</v>
      </c>
      <c r="BN1791">
        <v>36</v>
      </c>
      <c r="BO1791">
        <v>6</v>
      </c>
      <c r="BP1791">
        <v>6</v>
      </c>
      <c r="BQ1791">
        <v>6</v>
      </c>
      <c r="BR1791">
        <v>6</v>
      </c>
      <c r="BS1791">
        <v>0</v>
      </c>
      <c r="BT1791">
        <v>6</v>
      </c>
      <c r="BU1791">
        <v>6</v>
      </c>
      <c r="BV1791" t="str">
        <f>"7:00 AM"</f>
        <v>7:00 AM</v>
      </c>
      <c r="BW1791" t="str">
        <f>"6:00 PM"</f>
        <v>6:00 PM</v>
      </c>
      <c r="BX1791" t="s">
        <v>133</v>
      </c>
      <c r="BY1791">
        <v>0</v>
      </c>
      <c r="BZ1791">
        <v>12</v>
      </c>
      <c r="CA1791" t="s">
        <v>115</v>
      </c>
      <c r="CC1791" t="s">
        <v>8008</v>
      </c>
      <c r="CD1791" t="s">
        <v>2613</v>
      </c>
      <c r="CE1791" t="s">
        <v>2614</v>
      </c>
      <c r="CF1791" t="s">
        <v>128</v>
      </c>
      <c r="CG1791" t="s">
        <v>120</v>
      </c>
      <c r="CH1791" s="3">
        <v>96950</v>
      </c>
      <c r="CI1791" s="4">
        <v>8.2899999999999991</v>
      </c>
      <c r="CJ1791" s="4">
        <v>8.2899999999999991</v>
      </c>
      <c r="CM1791" t="s">
        <v>136</v>
      </c>
      <c r="CN1791" t="s">
        <v>240</v>
      </c>
      <c r="CO1791" t="s">
        <v>137</v>
      </c>
      <c r="CQ1791" t="s">
        <v>138</v>
      </c>
      <c r="CR1791" t="s">
        <v>138</v>
      </c>
      <c r="CS1791" t="s">
        <v>139</v>
      </c>
      <c r="CT1791" t="s">
        <v>139</v>
      </c>
      <c r="CU1791" t="s">
        <v>139</v>
      </c>
      <c r="CV1791" t="s">
        <v>138</v>
      </c>
      <c r="CW1791" t="s">
        <v>139</v>
      </c>
      <c r="CX1791" t="s">
        <v>240</v>
      </c>
      <c r="CY1791" s="10">
        <v>16702353313</v>
      </c>
      <c r="CZ1791" t="s">
        <v>2609</v>
      </c>
      <c r="DA1791" t="s">
        <v>139</v>
      </c>
      <c r="DB1791" t="s">
        <v>138</v>
      </c>
      <c r="DC1791" t="s">
        <v>115</v>
      </c>
      <c r="DD1791" t="s">
        <v>2615</v>
      </c>
      <c r="DE1791" t="s">
        <v>2616</v>
      </c>
      <c r="DF1791" t="s">
        <v>489</v>
      </c>
      <c r="DG1791" t="s">
        <v>2617</v>
      </c>
      <c r="DH1791" t="s">
        <v>2609</v>
      </c>
    </row>
    <row r="1792" spans="1:112" ht="14.45" customHeight="1" x14ac:dyDescent="0.25">
      <c r="A1792" t="s">
        <v>9619</v>
      </c>
      <c r="B1792" t="s">
        <v>248</v>
      </c>
      <c r="C1792" s="1">
        <v>45736</v>
      </c>
      <c r="D1792" s="1">
        <v>45776</v>
      </c>
      <c r="E1792" t="s">
        <v>210</v>
      </c>
      <c r="F1792" s="1">
        <v>45807</v>
      </c>
      <c r="G1792" t="s">
        <v>115</v>
      </c>
      <c r="H1792" t="s">
        <v>115</v>
      </c>
      <c r="I1792" t="s">
        <v>115</v>
      </c>
      <c r="J1792" t="s">
        <v>2627</v>
      </c>
      <c r="K1792" t="s">
        <v>2628</v>
      </c>
      <c r="L1792" t="s">
        <v>1897</v>
      </c>
      <c r="N1792" t="s">
        <v>128</v>
      </c>
      <c r="O1792" t="s">
        <v>120</v>
      </c>
      <c r="P1792" s="3">
        <v>96950</v>
      </c>
      <c r="Q1792" t="s">
        <v>121</v>
      </c>
      <c r="S1792" s="10">
        <v>16702331180</v>
      </c>
      <c r="U1792" t="s">
        <v>2629</v>
      </c>
      <c r="V1792">
        <v>722511</v>
      </c>
      <c r="W1792" t="s">
        <v>123</v>
      </c>
      <c r="Y1792" t="s">
        <v>1097</v>
      </c>
      <c r="Z1792" t="s">
        <v>1881</v>
      </c>
      <c r="AB1792" t="s">
        <v>448</v>
      </c>
      <c r="AC1792" t="s">
        <v>1897</v>
      </c>
      <c r="AE1792" t="s">
        <v>128</v>
      </c>
      <c r="AF1792" t="s">
        <v>120</v>
      </c>
      <c r="AG1792" s="3">
        <v>96950</v>
      </c>
      <c r="AH1792" t="s">
        <v>121</v>
      </c>
      <c r="AJ1792" s="10">
        <v>16702862420</v>
      </c>
      <c r="AL1792" t="s">
        <v>2630</v>
      </c>
      <c r="BD1792" t="str">
        <f>"35-2014.00"</f>
        <v>35-2014.00</v>
      </c>
      <c r="BE1792" t="s">
        <v>221</v>
      </c>
      <c r="BF1792" t="s">
        <v>2631</v>
      </c>
      <c r="BG1792" t="s">
        <v>223</v>
      </c>
      <c r="BH1792">
        <v>1</v>
      </c>
      <c r="BI1792">
        <v>1</v>
      </c>
      <c r="BJ1792" s="1">
        <v>45809</v>
      </c>
      <c r="BK1792" s="1">
        <v>46173</v>
      </c>
      <c r="BL1792" s="1">
        <v>45809</v>
      </c>
      <c r="BM1792" s="1">
        <v>46173</v>
      </c>
      <c r="BN1792">
        <v>35</v>
      </c>
      <c r="BO1792">
        <v>7</v>
      </c>
      <c r="BP1792">
        <v>7</v>
      </c>
      <c r="BQ1792">
        <v>0</v>
      </c>
      <c r="BR1792">
        <v>0</v>
      </c>
      <c r="BS1792">
        <v>7</v>
      </c>
      <c r="BT1792">
        <v>7</v>
      </c>
      <c r="BU1792">
        <v>7</v>
      </c>
      <c r="BV1792" t="str">
        <f>"10:00 AM"</f>
        <v>10:00 AM</v>
      </c>
      <c r="BW1792" t="str">
        <f>"9:00 PM"</f>
        <v>9:00 PM</v>
      </c>
      <c r="BX1792" t="s">
        <v>240</v>
      </c>
      <c r="BY1792">
        <v>0</v>
      </c>
      <c r="BZ1792">
        <v>12</v>
      </c>
      <c r="CA1792" t="s">
        <v>115</v>
      </c>
      <c r="CC1792" t="s">
        <v>2632</v>
      </c>
      <c r="CD1792" t="s">
        <v>2633</v>
      </c>
      <c r="CF1792" t="s">
        <v>119</v>
      </c>
      <c r="CG1792" t="s">
        <v>120</v>
      </c>
      <c r="CH1792" s="3">
        <v>96950</v>
      </c>
      <c r="CI1792" s="4">
        <v>8.83</v>
      </c>
      <c r="CJ1792" s="4">
        <v>8.83</v>
      </c>
      <c r="CK1792" s="4">
        <v>13.25</v>
      </c>
      <c r="CL1792" s="4">
        <v>13.25</v>
      </c>
      <c r="CM1792" t="s">
        <v>136</v>
      </c>
      <c r="CO1792" t="s">
        <v>137</v>
      </c>
      <c r="CQ1792" t="s">
        <v>115</v>
      </c>
      <c r="CR1792" t="s">
        <v>138</v>
      </c>
      <c r="CS1792" t="s">
        <v>139</v>
      </c>
      <c r="CT1792" t="s">
        <v>138</v>
      </c>
      <c r="CU1792" t="s">
        <v>139</v>
      </c>
      <c r="CV1792" t="s">
        <v>138</v>
      </c>
      <c r="CW1792" t="s">
        <v>139</v>
      </c>
      <c r="CX1792" t="s">
        <v>9620</v>
      </c>
      <c r="CY1792" s="10">
        <v>16702331180</v>
      </c>
      <c r="CZ1792" t="s">
        <v>2630</v>
      </c>
      <c r="DA1792" t="s">
        <v>139</v>
      </c>
      <c r="DB1792" t="s">
        <v>138</v>
      </c>
      <c r="DC1792" t="s">
        <v>115</v>
      </c>
    </row>
    <row r="1793" spans="1:112" ht="14.45" customHeight="1" x14ac:dyDescent="0.25">
      <c r="A1793" t="s">
        <v>12069</v>
      </c>
      <c r="B1793" t="s">
        <v>248</v>
      </c>
      <c r="C1793" s="1">
        <v>45735</v>
      </c>
      <c r="D1793" s="1">
        <v>45776</v>
      </c>
      <c r="E1793" t="s">
        <v>210</v>
      </c>
      <c r="F1793" s="1">
        <v>45837</v>
      </c>
      <c r="G1793" t="s">
        <v>115</v>
      </c>
      <c r="H1793" t="s">
        <v>115</v>
      </c>
      <c r="I1793" t="s">
        <v>115</v>
      </c>
      <c r="J1793" t="s">
        <v>7279</v>
      </c>
      <c r="K1793" t="s">
        <v>12070</v>
      </c>
      <c r="L1793" t="s">
        <v>7281</v>
      </c>
      <c r="M1793" t="s">
        <v>12071</v>
      </c>
      <c r="N1793" t="s">
        <v>119</v>
      </c>
      <c r="O1793" t="s">
        <v>120</v>
      </c>
      <c r="P1793" s="3">
        <v>96950</v>
      </c>
      <c r="Q1793" t="s">
        <v>121</v>
      </c>
      <c r="S1793" s="10">
        <v>16702852752</v>
      </c>
      <c r="U1793" t="s">
        <v>7283</v>
      </c>
      <c r="V1793">
        <v>221330</v>
      </c>
      <c r="W1793" t="s">
        <v>123</v>
      </c>
      <c r="Y1793" t="s">
        <v>7284</v>
      </c>
      <c r="Z1793" t="s">
        <v>6366</v>
      </c>
      <c r="AB1793" t="s">
        <v>1031</v>
      </c>
      <c r="AC1793" t="s">
        <v>7281</v>
      </c>
      <c r="AD1793" t="s">
        <v>7282</v>
      </c>
      <c r="AE1793" t="s">
        <v>119</v>
      </c>
      <c r="AF1793" t="s">
        <v>120</v>
      </c>
      <c r="AG1793" s="3">
        <v>96950</v>
      </c>
      <c r="AH1793" t="s">
        <v>121</v>
      </c>
      <c r="AJ1793" s="10">
        <v>16702852752</v>
      </c>
      <c r="AL1793" t="s">
        <v>7285</v>
      </c>
      <c r="BD1793" t="str">
        <f>"17-3022.00"</f>
        <v>17-3022.00</v>
      </c>
      <c r="BE1793" t="s">
        <v>2760</v>
      </c>
      <c r="BF1793" t="s">
        <v>12072</v>
      </c>
      <c r="BG1793" t="s">
        <v>2760</v>
      </c>
      <c r="BH1793">
        <v>1</v>
      </c>
      <c r="BI1793">
        <v>1</v>
      </c>
      <c r="BJ1793" s="1">
        <v>45839</v>
      </c>
      <c r="BK1793" s="1">
        <v>46203</v>
      </c>
      <c r="BL1793" s="1">
        <v>45839</v>
      </c>
      <c r="BM1793" s="1">
        <v>46203</v>
      </c>
      <c r="BN1793">
        <v>40</v>
      </c>
      <c r="BO1793">
        <v>0</v>
      </c>
      <c r="BP1793">
        <v>8</v>
      </c>
      <c r="BQ1793">
        <v>8</v>
      </c>
      <c r="BR1793">
        <v>8</v>
      </c>
      <c r="BS1793">
        <v>8</v>
      </c>
      <c r="BT1793">
        <v>8</v>
      </c>
      <c r="BU1793">
        <v>0</v>
      </c>
      <c r="BV1793" t="str">
        <f>"8:00 AM"</f>
        <v>8:00 AM</v>
      </c>
      <c r="BW1793" t="str">
        <f>"5:00 PM"</f>
        <v>5:00 PM</v>
      </c>
      <c r="BX1793" t="s">
        <v>189</v>
      </c>
      <c r="BY1793">
        <v>0</v>
      </c>
      <c r="BZ1793">
        <v>24</v>
      </c>
      <c r="CA1793" t="s">
        <v>115</v>
      </c>
      <c r="CC1793" t="s">
        <v>12073</v>
      </c>
      <c r="CD1793" t="s">
        <v>7281</v>
      </c>
      <c r="CF1793" t="s">
        <v>119</v>
      </c>
      <c r="CG1793" t="s">
        <v>120</v>
      </c>
      <c r="CH1793" s="3">
        <v>96950</v>
      </c>
      <c r="CI1793" s="4">
        <v>15.75</v>
      </c>
      <c r="CJ1793" s="4">
        <v>15.75</v>
      </c>
      <c r="CK1793" s="4">
        <v>23.63</v>
      </c>
      <c r="CL1793" s="4">
        <v>23.63</v>
      </c>
      <c r="CM1793" t="s">
        <v>136</v>
      </c>
      <c r="CN1793" t="s">
        <v>139</v>
      </c>
      <c r="CO1793" t="s">
        <v>137</v>
      </c>
      <c r="CQ1793" t="s">
        <v>115</v>
      </c>
      <c r="CR1793" t="s">
        <v>138</v>
      </c>
      <c r="CS1793" t="s">
        <v>139</v>
      </c>
      <c r="CT1793" t="s">
        <v>138</v>
      </c>
      <c r="CU1793" t="s">
        <v>139</v>
      </c>
      <c r="CV1793" t="s">
        <v>138</v>
      </c>
      <c r="CW1793" t="s">
        <v>139</v>
      </c>
      <c r="CX1793" t="s">
        <v>2126</v>
      </c>
      <c r="CY1793" s="10">
        <v>16702852752</v>
      </c>
      <c r="CZ1793" t="s">
        <v>7285</v>
      </c>
      <c r="DA1793" t="s">
        <v>12074</v>
      </c>
      <c r="DB1793" t="s">
        <v>138</v>
      </c>
      <c r="DC1793" t="s">
        <v>115</v>
      </c>
      <c r="DD1793" t="s">
        <v>418</v>
      </c>
      <c r="DE1793" t="s">
        <v>419</v>
      </c>
      <c r="DF1793" t="s">
        <v>420</v>
      </c>
      <c r="DG1793" t="s">
        <v>421</v>
      </c>
      <c r="DH1793" t="s">
        <v>422</v>
      </c>
    </row>
    <row r="1794" spans="1:112" ht="14.45" customHeight="1" x14ac:dyDescent="0.25">
      <c r="A1794" t="s">
        <v>12834</v>
      </c>
      <c r="B1794" t="s">
        <v>248</v>
      </c>
      <c r="C1794" s="1">
        <v>45727</v>
      </c>
      <c r="D1794" s="1">
        <v>45776</v>
      </c>
      <c r="E1794" t="s">
        <v>114</v>
      </c>
      <c r="G1794" t="s">
        <v>115</v>
      </c>
      <c r="H1794" t="s">
        <v>115</v>
      </c>
      <c r="I1794" t="s">
        <v>115</v>
      </c>
      <c r="J1794" t="s">
        <v>12835</v>
      </c>
      <c r="L1794" t="s">
        <v>3933</v>
      </c>
      <c r="N1794" t="s">
        <v>119</v>
      </c>
      <c r="O1794" t="s">
        <v>120</v>
      </c>
      <c r="P1794" s="3">
        <v>96950</v>
      </c>
      <c r="Q1794" t="s">
        <v>121</v>
      </c>
      <c r="S1794" s="10">
        <v>16702346445</v>
      </c>
      <c r="T1794">
        <v>2263</v>
      </c>
      <c r="U1794" t="s">
        <v>4186</v>
      </c>
      <c r="V1794">
        <v>4411</v>
      </c>
      <c r="W1794" t="s">
        <v>123</v>
      </c>
      <c r="Y1794" t="s">
        <v>676</v>
      </c>
      <c r="Z1794" t="s">
        <v>677</v>
      </c>
      <c r="AB1794" t="s">
        <v>678</v>
      </c>
      <c r="AC1794" t="s">
        <v>3934</v>
      </c>
      <c r="AE1794" t="s">
        <v>119</v>
      </c>
      <c r="AF1794" t="s">
        <v>120</v>
      </c>
      <c r="AG1794" s="3">
        <v>96950</v>
      </c>
      <c r="AH1794" t="s">
        <v>121</v>
      </c>
      <c r="AJ1794" s="10">
        <v>16702346445</v>
      </c>
      <c r="AK1794">
        <v>2263</v>
      </c>
      <c r="AL1794" t="s">
        <v>680</v>
      </c>
      <c r="BD1794" t="str">
        <f>"41-2022.00"</f>
        <v>41-2022.00</v>
      </c>
      <c r="BE1794" t="s">
        <v>969</v>
      </c>
      <c r="BF1794" t="s">
        <v>12836</v>
      </c>
      <c r="BG1794" t="s">
        <v>12837</v>
      </c>
      <c r="BH1794">
        <v>1</v>
      </c>
      <c r="BI1794">
        <v>1</v>
      </c>
      <c r="BJ1794" s="1">
        <v>45847</v>
      </c>
      <c r="BK1794" s="1">
        <v>46203</v>
      </c>
      <c r="BL1794" s="1">
        <v>45847</v>
      </c>
      <c r="BM1794" s="1">
        <v>46203</v>
      </c>
      <c r="BN1794">
        <v>40</v>
      </c>
      <c r="BO1794">
        <v>0</v>
      </c>
      <c r="BP1794">
        <v>8</v>
      </c>
      <c r="BQ1794">
        <v>8</v>
      </c>
      <c r="BR1794">
        <v>8</v>
      </c>
      <c r="BS1794">
        <v>8</v>
      </c>
      <c r="BT1794">
        <v>8</v>
      </c>
      <c r="BU1794">
        <v>0</v>
      </c>
      <c r="BV1794" t="str">
        <f>"8:00 AM"</f>
        <v>8:00 AM</v>
      </c>
      <c r="BW1794" t="str">
        <f>"5:00 PM"</f>
        <v>5:00 PM</v>
      </c>
      <c r="BX1794" t="s">
        <v>240</v>
      </c>
      <c r="BY1794">
        <v>0</v>
      </c>
      <c r="BZ1794">
        <v>3</v>
      </c>
      <c r="CA1794" t="s">
        <v>115</v>
      </c>
      <c r="CC1794" t="s">
        <v>12838</v>
      </c>
      <c r="CD1794" t="s">
        <v>2649</v>
      </c>
      <c r="CF1794" t="s">
        <v>119</v>
      </c>
      <c r="CG1794" t="s">
        <v>120</v>
      </c>
      <c r="CH1794" s="3">
        <v>96950</v>
      </c>
      <c r="CI1794" s="4">
        <v>9.5</v>
      </c>
      <c r="CJ1794" s="4">
        <v>13</v>
      </c>
      <c r="CK1794" s="4">
        <v>14.25</v>
      </c>
      <c r="CL1794" s="4">
        <v>19.5</v>
      </c>
      <c r="CM1794" t="s">
        <v>136</v>
      </c>
      <c r="CN1794" t="s">
        <v>685</v>
      </c>
      <c r="CO1794" t="s">
        <v>137</v>
      </c>
      <c r="CQ1794" t="s">
        <v>115</v>
      </c>
      <c r="CR1794" t="s">
        <v>138</v>
      </c>
      <c r="CS1794" t="s">
        <v>139</v>
      </c>
      <c r="CT1794" t="s">
        <v>138</v>
      </c>
      <c r="CU1794" t="s">
        <v>139</v>
      </c>
      <c r="CV1794" t="s">
        <v>138</v>
      </c>
      <c r="CW1794" t="s">
        <v>139</v>
      </c>
      <c r="CX1794" t="s">
        <v>13923</v>
      </c>
      <c r="CY1794" s="10">
        <v>16702346445</v>
      </c>
      <c r="CZ1794" t="s">
        <v>680</v>
      </c>
      <c r="DA1794" t="s">
        <v>139</v>
      </c>
      <c r="DB1794" t="s">
        <v>138</v>
      </c>
      <c r="DC1794" t="s">
        <v>115</v>
      </c>
      <c r="DD1794" t="s">
        <v>676</v>
      </c>
      <c r="DE1794" t="s">
        <v>677</v>
      </c>
      <c r="DG1794" t="s">
        <v>2657</v>
      </c>
      <c r="DH1794" t="s">
        <v>680</v>
      </c>
    </row>
    <row r="1795" spans="1:112" ht="14.45" customHeight="1" x14ac:dyDescent="0.25">
      <c r="A1795" t="s">
        <v>13221</v>
      </c>
      <c r="B1795" t="s">
        <v>113</v>
      </c>
      <c r="C1795" s="1">
        <v>45755</v>
      </c>
      <c r="D1795" s="1">
        <v>45776</v>
      </c>
      <c r="E1795" t="s">
        <v>210</v>
      </c>
      <c r="F1795" s="1">
        <v>45929</v>
      </c>
      <c r="G1795" t="s">
        <v>138</v>
      </c>
      <c r="H1795" t="s">
        <v>115</v>
      </c>
      <c r="I1795" t="s">
        <v>115</v>
      </c>
      <c r="J1795" t="s">
        <v>6155</v>
      </c>
      <c r="K1795" t="s">
        <v>6156</v>
      </c>
      <c r="L1795" t="s">
        <v>6157</v>
      </c>
      <c r="M1795" t="s">
        <v>1058</v>
      </c>
      <c r="N1795" t="s">
        <v>128</v>
      </c>
      <c r="O1795" t="s">
        <v>120</v>
      </c>
      <c r="P1795" s="3">
        <v>96950</v>
      </c>
      <c r="Q1795" t="s">
        <v>121</v>
      </c>
      <c r="R1795" t="s">
        <v>1287</v>
      </c>
      <c r="S1795" s="10">
        <v>16702351024</v>
      </c>
      <c r="U1795" t="s">
        <v>6158</v>
      </c>
      <c r="V1795">
        <v>236116</v>
      </c>
      <c r="W1795" t="s">
        <v>123</v>
      </c>
      <c r="Y1795" t="s">
        <v>6159</v>
      </c>
      <c r="Z1795" t="s">
        <v>6160</v>
      </c>
      <c r="AA1795" t="s">
        <v>6161</v>
      </c>
      <c r="AB1795" t="s">
        <v>997</v>
      </c>
      <c r="AC1795" t="s">
        <v>6157</v>
      </c>
      <c r="AD1795" t="s">
        <v>1058</v>
      </c>
      <c r="AE1795" t="s">
        <v>128</v>
      </c>
      <c r="AF1795" t="s">
        <v>120</v>
      </c>
      <c r="AG1795" s="3">
        <v>96950</v>
      </c>
      <c r="AH1795" t="s">
        <v>121</v>
      </c>
      <c r="AI1795" t="s">
        <v>1287</v>
      </c>
      <c r="AJ1795" s="10">
        <v>16702351024</v>
      </c>
      <c r="AL1795" t="s">
        <v>6162</v>
      </c>
      <c r="BD1795" t="str">
        <f>"13-2082.00"</f>
        <v>13-2082.00</v>
      </c>
      <c r="BE1795" t="s">
        <v>10637</v>
      </c>
      <c r="BF1795" t="s">
        <v>10638</v>
      </c>
      <c r="BG1795" t="s">
        <v>10639</v>
      </c>
      <c r="BH1795">
        <v>1</v>
      </c>
      <c r="BJ1795" s="1">
        <v>45931</v>
      </c>
      <c r="BK1795" s="1">
        <v>46295</v>
      </c>
      <c r="BN1795">
        <v>35</v>
      </c>
      <c r="BO1795">
        <v>5</v>
      </c>
      <c r="BP1795">
        <v>5</v>
      </c>
      <c r="BQ1795">
        <v>5</v>
      </c>
      <c r="BR1795">
        <v>5</v>
      </c>
      <c r="BS1795">
        <v>5</v>
      </c>
      <c r="BT1795">
        <v>5</v>
      </c>
      <c r="BU1795">
        <v>5</v>
      </c>
      <c r="BV1795" t="str">
        <f>"5:00 PM"</f>
        <v>5:00 PM</v>
      </c>
      <c r="BW1795" t="str">
        <f>"10:00 PM"</f>
        <v>10:00 PM</v>
      </c>
      <c r="BX1795" t="s">
        <v>240</v>
      </c>
      <c r="BY1795">
        <v>0</v>
      </c>
      <c r="BZ1795">
        <v>12</v>
      </c>
      <c r="CA1795" t="s">
        <v>115</v>
      </c>
      <c r="CC1795" t="s">
        <v>10640</v>
      </c>
      <c r="CD1795" t="s">
        <v>6165</v>
      </c>
      <c r="CE1795" t="s">
        <v>1058</v>
      </c>
      <c r="CF1795" t="s">
        <v>128</v>
      </c>
      <c r="CG1795" t="s">
        <v>120</v>
      </c>
      <c r="CH1795" s="3">
        <v>96950</v>
      </c>
      <c r="CI1795" s="4">
        <v>11.94</v>
      </c>
      <c r="CJ1795" s="4">
        <v>12.5</v>
      </c>
      <c r="CK1795" s="4">
        <v>0</v>
      </c>
      <c r="CL1795" s="4">
        <v>0</v>
      </c>
      <c r="CM1795" t="s">
        <v>136</v>
      </c>
      <c r="CN1795" t="s">
        <v>139</v>
      </c>
      <c r="CO1795" t="s">
        <v>137</v>
      </c>
      <c r="CQ1795" t="s">
        <v>115</v>
      </c>
      <c r="CR1795" t="s">
        <v>138</v>
      </c>
      <c r="CS1795" t="s">
        <v>138</v>
      </c>
      <c r="CT1795" t="s">
        <v>139</v>
      </c>
      <c r="CU1795" t="s">
        <v>139</v>
      </c>
      <c r="CV1795" t="s">
        <v>138</v>
      </c>
      <c r="CW1795" t="s">
        <v>139</v>
      </c>
      <c r="CX1795" t="s">
        <v>1316</v>
      </c>
      <c r="CY1795" s="10">
        <v>16702351024</v>
      </c>
      <c r="CZ1795" t="s">
        <v>6162</v>
      </c>
      <c r="DA1795" t="s">
        <v>139</v>
      </c>
      <c r="DB1795" t="s">
        <v>138</v>
      </c>
      <c r="DC1795" t="s">
        <v>115</v>
      </c>
    </row>
    <row r="1796" spans="1:112" ht="14.45" customHeight="1" x14ac:dyDescent="0.25">
      <c r="A1796" t="s">
        <v>13711</v>
      </c>
      <c r="B1796" t="s">
        <v>113</v>
      </c>
      <c r="C1796" s="1">
        <v>45763</v>
      </c>
      <c r="D1796" s="1">
        <v>45776</v>
      </c>
      <c r="E1796" t="s">
        <v>210</v>
      </c>
      <c r="F1796" s="1">
        <v>45929</v>
      </c>
      <c r="G1796" t="s">
        <v>138</v>
      </c>
      <c r="H1796" t="s">
        <v>115</v>
      </c>
      <c r="I1796" t="s">
        <v>115</v>
      </c>
      <c r="J1796" t="s">
        <v>2604</v>
      </c>
      <c r="K1796" t="s">
        <v>13499</v>
      </c>
      <c r="L1796" t="s">
        <v>2606</v>
      </c>
      <c r="M1796" t="s">
        <v>2607</v>
      </c>
      <c r="N1796" t="s">
        <v>128</v>
      </c>
      <c r="O1796" t="s">
        <v>120</v>
      </c>
      <c r="P1796" s="3">
        <v>96950</v>
      </c>
      <c r="Q1796" t="s">
        <v>121</v>
      </c>
      <c r="S1796" s="10">
        <v>16702353313</v>
      </c>
      <c r="U1796" t="s">
        <v>2608</v>
      </c>
      <c r="V1796">
        <v>721110</v>
      </c>
      <c r="W1796" t="s">
        <v>123</v>
      </c>
      <c r="Y1796" t="s">
        <v>632</v>
      </c>
      <c r="Z1796" t="s">
        <v>633</v>
      </c>
      <c r="AB1796" t="s">
        <v>516</v>
      </c>
      <c r="AC1796" t="s">
        <v>2606</v>
      </c>
      <c r="AE1796" t="s">
        <v>128</v>
      </c>
      <c r="AF1796" t="s">
        <v>120</v>
      </c>
      <c r="AG1796" s="3">
        <v>96950</v>
      </c>
      <c r="AH1796" t="s">
        <v>121</v>
      </c>
      <c r="AJ1796" s="10">
        <v>16702353313</v>
      </c>
      <c r="AL1796" t="s">
        <v>2609</v>
      </c>
      <c r="BD1796" t="str">
        <f>"49-9071.00"</f>
        <v>49-9071.00</v>
      </c>
      <c r="BE1796" t="s">
        <v>169</v>
      </c>
      <c r="BF1796" t="s">
        <v>13500</v>
      </c>
      <c r="BG1796" t="s">
        <v>13712</v>
      </c>
      <c r="BH1796">
        <v>5</v>
      </c>
      <c r="BJ1796" s="1">
        <v>45931</v>
      </c>
      <c r="BK1796" s="1">
        <v>47026</v>
      </c>
      <c r="BN1796">
        <v>36</v>
      </c>
      <c r="BO1796">
        <v>6</v>
      </c>
      <c r="BP1796">
        <v>6</v>
      </c>
      <c r="BQ1796">
        <v>6</v>
      </c>
      <c r="BR1796">
        <v>0</v>
      </c>
      <c r="BS1796">
        <v>6</v>
      </c>
      <c r="BT1796">
        <v>6</v>
      </c>
      <c r="BU1796">
        <v>6</v>
      </c>
      <c r="BV1796" t="str">
        <f>"8:00 AM"</f>
        <v>8:00 AM</v>
      </c>
      <c r="BW1796" t="str">
        <f>"6:00 PM"</f>
        <v>6:00 PM</v>
      </c>
      <c r="BX1796" t="s">
        <v>133</v>
      </c>
      <c r="BY1796">
        <v>0</v>
      </c>
      <c r="BZ1796">
        <v>24</v>
      </c>
      <c r="CA1796" t="s">
        <v>115</v>
      </c>
      <c r="CC1796" t="s">
        <v>13713</v>
      </c>
      <c r="CD1796" t="s">
        <v>2613</v>
      </c>
      <c r="CF1796" t="s">
        <v>128</v>
      </c>
      <c r="CG1796" t="s">
        <v>120</v>
      </c>
      <c r="CH1796" s="3">
        <v>96950</v>
      </c>
      <c r="CI1796" s="4">
        <v>9.75</v>
      </c>
      <c r="CJ1796" s="4">
        <v>9.75</v>
      </c>
      <c r="CM1796" t="s">
        <v>136</v>
      </c>
      <c r="CN1796" t="s">
        <v>240</v>
      </c>
      <c r="CO1796" t="s">
        <v>137</v>
      </c>
      <c r="CQ1796" t="s">
        <v>138</v>
      </c>
      <c r="CR1796" t="s">
        <v>138</v>
      </c>
      <c r="CS1796" t="s">
        <v>139</v>
      </c>
      <c r="CT1796" t="s">
        <v>139</v>
      </c>
      <c r="CU1796" t="s">
        <v>139</v>
      </c>
      <c r="CV1796" t="s">
        <v>138</v>
      </c>
      <c r="CW1796" t="s">
        <v>139</v>
      </c>
      <c r="CX1796" t="s">
        <v>240</v>
      </c>
      <c r="CY1796" s="10">
        <v>16702353313</v>
      </c>
      <c r="CZ1796" t="s">
        <v>2609</v>
      </c>
      <c r="DA1796" t="s">
        <v>139</v>
      </c>
      <c r="DB1796" t="s">
        <v>138</v>
      </c>
      <c r="DC1796" t="s">
        <v>115</v>
      </c>
      <c r="DD1796" t="s">
        <v>2615</v>
      </c>
      <c r="DE1796" t="s">
        <v>2616</v>
      </c>
      <c r="DF1796" t="s">
        <v>489</v>
      </c>
      <c r="DG1796" t="s">
        <v>2617</v>
      </c>
      <c r="DH1796" t="s">
        <v>2609</v>
      </c>
    </row>
    <row r="1797" spans="1:112" ht="14.45" customHeight="1" x14ac:dyDescent="0.25">
      <c r="A1797" t="s">
        <v>3912</v>
      </c>
      <c r="B1797" t="s">
        <v>142</v>
      </c>
      <c r="C1797" s="1">
        <v>45773</v>
      </c>
      <c r="D1797" s="1">
        <v>45777</v>
      </c>
      <c r="E1797" t="s">
        <v>114</v>
      </c>
      <c r="G1797" t="s">
        <v>115</v>
      </c>
      <c r="H1797" t="s">
        <v>115</v>
      </c>
      <c r="I1797" t="s">
        <v>115</v>
      </c>
      <c r="J1797" t="s">
        <v>3913</v>
      </c>
      <c r="K1797" t="s">
        <v>3913</v>
      </c>
      <c r="L1797" t="s">
        <v>3914</v>
      </c>
      <c r="M1797" t="s">
        <v>1673</v>
      </c>
      <c r="N1797" t="s">
        <v>128</v>
      </c>
      <c r="O1797" t="s">
        <v>120</v>
      </c>
      <c r="P1797" s="3">
        <v>96950</v>
      </c>
      <c r="Q1797" t="s">
        <v>121</v>
      </c>
      <c r="S1797" s="10">
        <v>16702870614</v>
      </c>
      <c r="U1797" t="s">
        <v>1675</v>
      </c>
      <c r="V1797">
        <v>56132</v>
      </c>
      <c r="W1797" t="s">
        <v>123</v>
      </c>
      <c r="Y1797" t="s">
        <v>1676</v>
      </c>
      <c r="Z1797" t="s">
        <v>1677</v>
      </c>
      <c r="AA1797" t="s">
        <v>3915</v>
      </c>
      <c r="AB1797" t="s">
        <v>448</v>
      </c>
      <c r="AC1797" t="s">
        <v>1673</v>
      </c>
      <c r="AD1797" t="s">
        <v>1674</v>
      </c>
      <c r="AE1797" t="s">
        <v>128</v>
      </c>
      <c r="AF1797" t="s">
        <v>120</v>
      </c>
      <c r="AG1797" s="3">
        <v>96950</v>
      </c>
      <c r="AH1797" t="s">
        <v>121</v>
      </c>
      <c r="AJ1797" s="10">
        <v>16702870614</v>
      </c>
      <c r="AL1797" t="s">
        <v>1679</v>
      </c>
      <c r="BD1797" t="str">
        <f>"35-2014.00"</f>
        <v>35-2014.00</v>
      </c>
      <c r="BE1797" t="s">
        <v>221</v>
      </c>
      <c r="BF1797" t="s">
        <v>3916</v>
      </c>
      <c r="BG1797" t="s">
        <v>223</v>
      </c>
      <c r="BH1797">
        <v>5</v>
      </c>
      <c r="BJ1797" s="1">
        <v>45931</v>
      </c>
      <c r="BK1797" s="1">
        <v>46295</v>
      </c>
      <c r="BN1797">
        <v>35</v>
      </c>
      <c r="BO1797">
        <v>0</v>
      </c>
      <c r="BP1797">
        <v>7</v>
      </c>
      <c r="BQ1797">
        <v>7</v>
      </c>
      <c r="BR1797">
        <v>7</v>
      </c>
      <c r="BS1797">
        <v>7</v>
      </c>
      <c r="BT1797">
        <v>7</v>
      </c>
      <c r="BU1797">
        <v>0</v>
      </c>
      <c r="BV1797" t="str">
        <f>"10:00 AM"</f>
        <v>10:00 AM</v>
      </c>
      <c r="BW1797" t="str">
        <f>"7:00 PM"</f>
        <v>7:00 PM</v>
      </c>
      <c r="BX1797" t="s">
        <v>133</v>
      </c>
      <c r="BY1797">
        <v>0</v>
      </c>
      <c r="BZ1797">
        <v>12</v>
      </c>
      <c r="CA1797" t="s">
        <v>115</v>
      </c>
      <c r="CC1797" s="2" t="s">
        <v>3917</v>
      </c>
      <c r="CD1797" t="s">
        <v>1673</v>
      </c>
      <c r="CE1797" t="s">
        <v>1674</v>
      </c>
      <c r="CF1797" t="s">
        <v>128</v>
      </c>
      <c r="CG1797" t="s">
        <v>120</v>
      </c>
      <c r="CH1797" s="3">
        <v>96950</v>
      </c>
      <c r="CI1797" s="4">
        <v>8.83</v>
      </c>
      <c r="CJ1797" s="4">
        <v>8.83</v>
      </c>
      <c r="CK1797" s="4">
        <v>13.25</v>
      </c>
      <c r="CL1797" s="4">
        <v>13.25</v>
      </c>
      <c r="CM1797" t="s">
        <v>136</v>
      </c>
      <c r="CN1797" t="s">
        <v>1684</v>
      </c>
      <c r="CO1797" t="s">
        <v>137</v>
      </c>
      <c r="CQ1797" t="s">
        <v>115</v>
      </c>
      <c r="CR1797" t="s">
        <v>138</v>
      </c>
      <c r="CS1797" t="s">
        <v>139</v>
      </c>
      <c r="CT1797" t="s">
        <v>138</v>
      </c>
      <c r="CU1797" t="s">
        <v>138</v>
      </c>
      <c r="CV1797" t="s">
        <v>138</v>
      </c>
      <c r="CW1797" t="s">
        <v>139</v>
      </c>
      <c r="CX1797" t="s">
        <v>2946</v>
      </c>
      <c r="CY1797" s="10">
        <v>16702870614</v>
      </c>
      <c r="CZ1797" t="s">
        <v>1679</v>
      </c>
      <c r="DA1797" t="s">
        <v>208</v>
      </c>
      <c r="DB1797" t="s">
        <v>138</v>
      </c>
      <c r="DC1797" t="s">
        <v>115</v>
      </c>
    </row>
    <row r="1798" spans="1:112" ht="14.45" customHeight="1" x14ac:dyDescent="0.25">
      <c r="A1798" t="s">
        <v>6179</v>
      </c>
      <c r="B1798" t="s">
        <v>158</v>
      </c>
      <c r="C1798" s="1">
        <v>45678</v>
      </c>
      <c r="D1798" s="1">
        <v>45777</v>
      </c>
      <c r="E1798" t="s">
        <v>114</v>
      </c>
      <c r="G1798" t="s">
        <v>115</v>
      </c>
      <c r="H1798" t="s">
        <v>115</v>
      </c>
      <c r="I1798" t="s">
        <v>115</v>
      </c>
      <c r="J1798" t="s">
        <v>6180</v>
      </c>
      <c r="K1798" t="s">
        <v>6181</v>
      </c>
      <c r="L1798" t="s">
        <v>6182</v>
      </c>
      <c r="M1798" t="s">
        <v>6183</v>
      </c>
      <c r="N1798" t="s">
        <v>119</v>
      </c>
      <c r="O1798" t="s">
        <v>120</v>
      </c>
      <c r="P1798" s="3">
        <v>96950</v>
      </c>
      <c r="Q1798" t="s">
        <v>121</v>
      </c>
      <c r="R1798" t="s">
        <v>1369</v>
      </c>
      <c r="S1798" s="10">
        <v>16702352020</v>
      </c>
      <c r="U1798" t="s">
        <v>4711</v>
      </c>
      <c r="V1798">
        <v>312112</v>
      </c>
      <c r="W1798" t="s">
        <v>123</v>
      </c>
      <c r="Y1798" t="s">
        <v>6184</v>
      </c>
      <c r="Z1798" t="s">
        <v>6185</v>
      </c>
      <c r="AB1798" t="s">
        <v>295</v>
      </c>
      <c r="AC1798" t="s">
        <v>6186</v>
      </c>
      <c r="AD1798" t="s">
        <v>6183</v>
      </c>
      <c r="AE1798" t="s">
        <v>119</v>
      </c>
      <c r="AF1798" t="s">
        <v>120</v>
      </c>
      <c r="AG1798" s="3">
        <v>96950</v>
      </c>
      <c r="AH1798" t="s">
        <v>121</v>
      </c>
      <c r="AI1798" t="s">
        <v>1369</v>
      </c>
      <c r="AJ1798" s="10">
        <v>16702352020</v>
      </c>
      <c r="AL1798" t="s">
        <v>4715</v>
      </c>
      <c r="BD1798" t="str">
        <f>"53-3031.00"</f>
        <v>53-3031.00</v>
      </c>
      <c r="BE1798" t="s">
        <v>2288</v>
      </c>
      <c r="BF1798" t="s">
        <v>6187</v>
      </c>
      <c r="BG1798" t="s">
        <v>6188</v>
      </c>
      <c r="BH1798">
        <v>4</v>
      </c>
      <c r="BJ1798" s="1">
        <v>45748</v>
      </c>
      <c r="BK1798" s="1">
        <v>46112</v>
      </c>
      <c r="BN1798">
        <v>36</v>
      </c>
      <c r="BO1798">
        <v>0</v>
      </c>
      <c r="BP1798">
        <v>6</v>
      </c>
      <c r="BQ1798">
        <v>6</v>
      </c>
      <c r="BR1798">
        <v>6</v>
      </c>
      <c r="BS1798">
        <v>6</v>
      </c>
      <c r="BT1798">
        <v>6</v>
      </c>
      <c r="BU1798">
        <v>6</v>
      </c>
      <c r="BV1798" t="str">
        <f>"8:00 AM"</f>
        <v>8:00 AM</v>
      </c>
      <c r="BW1798" t="str">
        <f>"6:00 PM"</f>
        <v>6:00 PM</v>
      </c>
      <c r="BX1798" t="s">
        <v>240</v>
      </c>
      <c r="BY1798">
        <v>0</v>
      </c>
      <c r="BZ1798">
        <v>12</v>
      </c>
      <c r="CA1798" t="s">
        <v>115</v>
      </c>
      <c r="CC1798" t="s">
        <v>6189</v>
      </c>
      <c r="CD1798" t="s">
        <v>6186</v>
      </c>
      <c r="CE1798" t="s">
        <v>6183</v>
      </c>
      <c r="CF1798" t="s">
        <v>119</v>
      </c>
      <c r="CG1798" t="s">
        <v>120</v>
      </c>
      <c r="CH1798" s="3">
        <v>96950</v>
      </c>
      <c r="CI1798" s="4">
        <v>8.34</v>
      </c>
      <c r="CJ1798" s="4">
        <v>8.34</v>
      </c>
      <c r="CK1798" s="4">
        <v>12.51</v>
      </c>
      <c r="CL1798" s="4">
        <v>12.51</v>
      </c>
      <c r="CM1798" t="s">
        <v>136</v>
      </c>
      <c r="CN1798" t="s">
        <v>1369</v>
      </c>
      <c r="CO1798" t="s">
        <v>137</v>
      </c>
      <c r="CQ1798" t="s">
        <v>115</v>
      </c>
      <c r="CR1798" t="s">
        <v>138</v>
      </c>
      <c r="CS1798" t="s">
        <v>139</v>
      </c>
      <c r="CT1798" t="s">
        <v>138</v>
      </c>
      <c r="CU1798" t="s">
        <v>139</v>
      </c>
      <c r="CV1798" t="s">
        <v>138</v>
      </c>
      <c r="CW1798" t="s">
        <v>139</v>
      </c>
      <c r="CX1798" t="s">
        <v>6190</v>
      </c>
      <c r="CY1798" s="10">
        <v>16702352020</v>
      </c>
      <c r="CZ1798" t="s">
        <v>4715</v>
      </c>
      <c r="DA1798" t="s">
        <v>139</v>
      </c>
      <c r="DB1798" t="s">
        <v>138</v>
      </c>
      <c r="DC1798" t="s">
        <v>115</v>
      </c>
    </row>
    <row r="1799" spans="1:112" ht="14.45" customHeight="1" x14ac:dyDescent="0.25">
      <c r="A1799" t="s">
        <v>6682</v>
      </c>
      <c r="B1799" t="s">
        <v>142</v>
      </c>
      <c r="C1799" s="1">
        <v>45770</v>
      </c>
      <c r="D1799" s="1">
        <v>45777</v>
      </c>
      <c r="E1799" t="s">
        <v>210</v>
      </c>
      <c r="F1799" s="1">
        <v>45959</v>
      </c>
      <c r="G1799" t="s">
        <v>138</v>
      </c>
      <c r="H1799" t="s">
        <v>115</v>
      </c>
      <c r="I1799" t="s">
        <v>115</v>
      </c>
      <c r="J1799" t="s">
        <v>6683</v>
      </c>
      <c r="L1799" t="s">
        <v>760</v>
      </c>
      <c r="M1799" t="s">
        <v>6684</v>
      </c>
      <c r="N1799" t="s">
        <v>119</v>
      </c>
      <c r="O1799" t="s">
        <v>120</v>
      </c>
      <c r="P1799" s="3">
        <v>96950</v>
      </c>
      <c r="Q1799" t="s">
        <v>121</v>
      </c>
      <c r="R1799" t="s">
        <v>762</v>
      </c>
      <c r="S1799" s="10">
        <v>16702352653</v>
      </c>
      <c r="T1799">
        <v>324</v>
      </c>
      <c r="U1799" t="s">
        <v>763</v>
      </c>
      <c r="V1799">
        <v>42449</v>
      </c>
      <c r="W1799" t="s">
        <v>123</v>
      </c>
      <c r="Y1799" t="s">
        <v>764</v>
      </c>
      <c r="Z1799" t="s">
        <v>765</v>
      </c>
      <c r="AA1799" t="s">
        <v>6685</v>
      </c>
      <c r="AB1799" t="s">
        <v>766</v>
      </c>
      <c r="AC1799" t="s">
        <v>760</v>
      </c>
      <c r="AD1799" t="s">
        <v>761</v>
      </c>
      <c r="AE1799" t="s">
        <v>119</v>
      </c>
      <c r="AF1799" t="s">
        <v>120</v>
      </c>
      <c r="AG1799" s="3">
        <v>96950</v>
      </c>
      <c r="AH1799" t="s">
        <v>121</v>
      </c>
      <c r="AI1799" t="s">
        <v>762</v>
      </c>
      <c r="AJ1799" s="10">
        <v>16702352653</v>
      </c>
      <c r="AK1799">
        <v>324</v>
      </c>
      <c r="AL1799" t="s">
        <v>767</v>
      </c>
      <c r="BD1799" t="str">
        <f>"49-3031.00"</f>
        <v>49-3031.00</v>
      </c>
      <c r="BE1799" t="s">
        <v>1260</v>
      </c>
      <c r="BF1799" t="s">
        <v>6686</v>
      </c>
      <c r="BG1799" t="s">
        <v>6687</v>
      </c>
      <c r="BH1799">
        <v>2</v>
      </c>
      <c r="BJ1799" s="1">
        <v>45961</v>
      </c>
      <c r="BK1799" s="1">
        <v>47056</v>
      </c>
      <c r="BN1799">
        <v>35</v>
      </c>
      <c r="BO1799">
        <v>0</v>
      </c>
      <c r="BP1799">
        <v>7</v>
      </c>
      <c r="BQ1799">
        <v>7</v>
      </c>
      <c r="BR1799">
        <v>7</v>
      </c>
      <c r="BS1799">
        <v>7</v>
      </c>
      <c r="BT1799">
        <v>7</v>
      </c>
      <c r="BU1799">
        <v>0</v>
      </c>
      <c r="BV1799" t="str">
        <f>"8:00 AM"</f>
        <v>8:00 AM</v>
      </c>
      <c r="BW1799" t="str">
        <f>"4:00 PM"</f>
        <v>4:00 PM</v>
      </c>
      <c r="BX1799" t="s">
        <v>240</v>
      </c>
      <c r="BY1799">
        <v>0</v>
      </c>
      <c r="BZ1799">
        <v>24</v>
      </c>
      <c r="CA1799" t="s">
        <v>115</v>
      </c>
      <c r="CC1799" t="s">
        <v>6688</v>
      </c>
      <c r="CD1799" t="s">
        <v>760</v>
      </c>
      <c r="CE1799" t="s">
        <v>6689</v>
      </c>
      <c r="CF1799" t="s">
        <v>119</v>
      </c>
      <c r="CG1799" t="s">
        <v>120</v>
      </c>
      <c r="CH1799" s="3">
        <v>96950</v>
      </c>
      <c r="CI1799" s="4">
        <v>11.85</v>
      </c>
      <c r="CJ1799" s="4">
        <v>15</v>
      </c>
      <c r="CK1799" s="4">
        <v>17.77</v>
      </c>
      <c r="CL1799" s="4">
        <v>22.5</v>
      </c>
      <c r="CM1799" t="s">
        <v>136</v>
      </c>
      <c r="CN1799" t="s">
        <v>240</v>
      </c>
      <c r="CO1799" t="s">
        <v>137</v>
      </c>
      <c r="CQ1799" t="s">
        <v>115</v>
      </c>
      <c r="CR1799" t="s">
        <v>138</v>
      </c>
      <c r="CS1799" t="s">
        <v>139</v>
      </c>
      <c r="CT1799" t="s">
        <v>138</v>
      </c>
      <c r="CU1799" t="s">
        <v>139</v>
      </c>
      <c r="CV1799" t="s">
        <v>138</v>
      </c>
      <c r="CW1799" t="s">
        <v>139</v>
      </c>
      <c r="CX1799" t="s">
        <v>6690</v>
      </c>
      <c r="CY1799" s="10">
        <v>16702352653</v>
      </c>
      <c r="CZ1799" t="s">
        <v>767</v>
      </c>
      <c r="DA1799" t="s">
        <v>208</v>
      </c>
      <c r="DB1799" t="s">
        <v>138</v>
      </c>
      <c r="DC1799" t="s">
        <v>115</v>
      </c>
    </row>
    <row r="1800" spans="1:112" ht="14.45" customHeight="1" x14ac:dyDescent="0.25">
      <c r="A1800" t="s">
        <v>8447</v>
      </c>
      <c r="B1800" t="s">
        <v>142</v>
      </c>
      <c r="C1800" s="1">
        <v>45756</v>
      </c>
      <c r="D1800" s="1">
        <v>45777</v>
      </c>
      <c r="E1800" t="s">
        <v>210</v>
      </c>
      <c r="F1800" s="1">
        <v>45929</v>
      </c>
      <c r="G1800" t="s">
        <v>115</v>
      </c>
      <c r="H1800" t="s">
        <v>115</v>
      </c>
      <c r="I1800" t="s">
        <v>115</v>
      </c>
      <c r="J1800" t="s">
        <v>8448</v>
      </c>
      <c r="K1800" t="s">
        <v>8449</v>
      </c>
      <c r="L1800" t="s">
        <v>4682</v>
      </c>
      <c r="N1800" t="s">
        <v>1172</v>
      </c>
      <c r="O1800" t="s">
        <v>120</v>
      </c>
      <c r="P1800" s="3">
        <v>96950</v>
      </c>
      <c r="Q1800" t="s">
        <v>121</v>
      </c>
      <c r="S1800" s="10">
        <v>16702358778</v>
      </c>
      <c r="U1800" t="s">
        <v>2738</v>
      </c>
      <c r="V1800">
        <v>493110</v>
      </c>
      <c r="W1800" t="s">
        <v>123</v>
      </c>
      <c r="Y1800" t="s">
        <v>7922</v>
      </c>
      <c r="Z1800" t="s">
        <v>7923</v>
      </c>
      <c r="AA1800" t="s">
        <v>7924</v>
      </c>
      <c r="AB1800" t="s">
        <v>7925</v>
      </c>
      <c r="AC1800" t="s">
        <v>7926</v>
      </c>
      <c r="AE1800" t="s">
        <v>1172</v>
      </c>
      <c r="AF1800" t="s">
        <v>120</v>
      </c>
      <c r="AG1800" s="3">
        <v>96950</v>
      </c>
      <c r="AH1800" t="s">
        <v>121</v>
      </c>
      <c r="AJ1800" s="10">
        <v>16702358778</v>
      </c>
      <c r="AL1800" t="s">
        <v>1384</v>
      </c>
      <c r="BD1800" t="str">
        <f>"41-2031.00"</f>
        <v>41-2031.00</v>
      </c>
      <c r="BE1800" t="s">
        <v>2739</v>
      </c>
      <c r="BF1800" t="s">
        <v>8450</v>
      </c>
      <c r="BG1800" t="s">
        <v>710</v>
      </c>
      <c r="BH1800">
        <v>1</v>
      </c>
      <c r="BJ1800" s="1">
        <v>45931</v>
      </c>
      <c r="BK1800" s="1">
        <v>46295</v>
      </c>
      <c r="BN1800">
        <v>40</v>
      </c>
      <c r="BO1800">
        <v>0</v>
      </c>
      <c r="BP1800">
        <v>8</v>
      </c>
      <c r="BQ1800">
        <v>8</v>
      </c>
      <c r="BR1800">
        <v>8</v>
      </c>
      <c r="BS1800">
        <v>8</v>
      </c>
      <c r="BT1800">
        <v>8</v>
      </c>
      <c r="BU1800">
        <v>0</v>
      </c>
      <c r="BV1800" t="str">
        <f>"8:00 AM"</f>
        <v>8:00 AM</v>
      </c>
      <c r="BW1800" t="str">
        <f>"5:00 PM"</f>
        <v>5:00 PM</v>
      </c>
      <c r="BX1800" t="s">
        <v>133</v>
      </c>
      <c r="BY1800">
        <v>0</v>
      </c>
      <c r="BZ1800">
        <v>12</v>
      </c>
      <c r="CA1800" t="s">
        <v>115</v>
      </c>
      <c r="CC1800" s="2" t="s">
        <v>8451</v>
      </c>
      <c r="CD1800" t="s">
        <v>4682</v>
      </c>
      <c r="CF1800" t="s">
        <v>1172</v>
      </c>
      <c r="CG1800" t="s">
        <v>120</v>
      </c>
      <c r="CH1800" s="3">
        <v>96950</v>
      </c>
      <c r="CI1800" s="4">
        <v>9.9</v>
      </c>
      <c r="CJ1800" s="4">
        <v>10</v>
      </c>
      <c r="CK1800" s="4">
        <v>14.85</v>
      </c>
      <c r="CL1800" s="4">
        <v>15</v>
      </c>
      <c r="CM1800" t="s">
        <v>136</v>
      </c>
      <c r="CN1800" t="s">
        <v>331</v>
      </c>
      <c r="CO1800" t="s">
        <v>137</v>
      </c>
      <c r="CQ1800" t="s">
        <v>115</v>
      </c>
      <c r="CR1800" t="s">
        <v>138</v>
      </c>
      <c r="CS1800" t="s">
        <v>138</v>
      </c>
      <c r="CT1800" t="s">
        <v>138</v>
      </c>
      <c r="CU1800" t="s">
        <v>139</v>
      </c>
      <c r="CV1800" t="s">
        <v>138</v>
      </c>
      <c r="CW1800" t="s">
        <v>138</v>
      </c>
      <c r="CX1800" t="s">
        <v>1389</v>
      </c>
      <c r="CY1800" s="10">
        <v>16702358778</v>
      </c>
      <c r="CZ1800" t="s">
        <v>1384</v>
      </c>
      <c r="DA1800" t="s">
        <v>139</v>
      </c>
      <c r="DB1800" t="s">
        <v>138</v>
      </c>
      <c r="DC1800" t="s">
        <v>115</v>
      </c>
    </row>
    <row r="1801" spans="1:112" ht="14.45" customHeight="1" x14ac:dyDescent="0.25">
      <c r="A1801" t="s">
        <v>9258</v>
      </c>
      <c r="B1801" t="s">
        <v>248</v>
      </c>
      <c r="C1801" s="1">
        <v>45730</v>
      </c>
      <c r="D1801" s="1">
        <v>45777</v>
      </c>
      <c r="E1801" t="s">
        <v>114</v>
      </c>
      <c r="G1801" t="s">
        <v>115</v>
      </c>
      <c r="H1801" t="s">
        <v>115</v>
      </c>
      <c r="I1801" t="s">
        <v>115</v>
      </c>
      <c r="J1801" t="s">
        <v>2764</v>
      </c>
      <c r="K1801" t="s">
        <v>2765</v>
      </c>
      <c r="L1801" t="s">
        <v>1706</v>
      </c>
      <c r="N1801" t="s">
        <v>128</v>
      </c>
      <c r="O1801" t="s">
        <v>120</v>
      </c>
      <c r="P1801" s="3">
        <v>96950</v>
      </c>
      <c r="Q1801" t="s">
        <v>121</v>
      </c>
      <c r="S1801" s="10">
        <v>16704888886</v>
      </c>
      <c r="U1801" t="s">
        <v>2766</v>
      </c>
      <c r="V1801">
        <v>445110</v>
      </c>
      <c r="W1801" t="s">
        <v>123</v>
      </c>
      <c r="Y1801" t="s">
        <v>2767</v>
      </c>
      <c r="Z1801" t="s">
        <v>2768</v>
      </c>
      <c r="AA1801" t="s">
        <v>2769</v>
      </c>
      <c r="AB1801" t="s">
        <v>126</v>
      </c>
      <c r="AC1801" t="s">
        <v>1706</v>
      </c>
      <c r="AE1801" t="s">
        <v>128</v>
      </c>
      <c r="AF1801" t="s">
        <v>120</v>
      </c>
      <c r="AG1801" s="3">
        <v>96950</v>
      </c>
      <c r="AH1801" t="s">
        <v>121</v>
      </c>
      <c r="AJ1801" s="10">
        <v>16709897688</v>
      </c>
      <c r="AL1801" t="s">
        <v>2770</v>
      </c>
      <c r="BD1801" t="str">
        <f>"51-3021.00"</f>
        <v>51-3021.00</v>
      </c>
      <c r="BE1801" t="s">
        <v>2948</v>
      </c>
      <c r="BF1801" t="s">
        <v>9259</v>
      </c>
      <c r="BG1801" t="s">
        <v>9260</v>
      </c>
      <c r="BH1801">
        <v>3</v>
      </c>
      <c r="BI1801">
        <v>3</v>
      </c>
      <c r="BJ1801" s="1">
        <v>45839</v>
      </c>
      <c r="BK1801" s="1">
        <v>46203</v>
      </c>
      <c r="BL1801" s="1">
        <v>45839</v>
      </c>
      <c r="BM1801" s="1">
        <v>46203</v>
      </c>
      <c r="BN1801">
        <v>40</v>
      </c>
      <c r="BO1801">
        <v>0</v>
      </c>
      <c r="BP1801">
        <v>7</v>
      </c>
      <c r="BQ1801">
        <v>7</v>
      </c>
      <c r="BR1801">
        <v>7</v>
      </c>
      <c r="BS1801">
        <v>7</v>
      </c>
      <c r="BT1801">
        <v>7</v>
      </c>
      <c r="BU1801">
        <v>5</v>
      </c>
      <c r="BV1801" t="str">
        <f>"6:00 AM"</f>
        <v>6:00 AM</v>
      </c>
      <c r="BW1801" t="str">
        <f>"12:00 PM"</f>
        <v>12:00 PM</v>
      </c>
      <c r="BX1801" t="s">
        <v>240</v>
      </c>
      <c r="BY1801">
        <v>0</v>
      </c>
      <c r="BZ1801">
        <v>12</v>
      </c>
      <c r="CA1801" t="s">
        <v>115</v>
      </c>
      <c r="CC1801" s="2" t="s">
        <v>9261</v>
      </c>
      <c r="CD1801" t="s">
        <v>6647</v>
      </c>
      <c r="CF1801" t="s">
        <v>128</v>
      </c>
      <c r="CG1801" t="s">
        <v>120</v>
      </c>
      <c r="CH1801" s="3">
        <v>96950</v>
      </c>
      <c r="CI1801" s="4">
        <v>8.6300000000000008</v>
      </c>
      <c r="CJ1801" s="4">
        <v>8.6300000000000008</v>
      </c>
      <c r="CK1801" s="4">
        <v>12.95</v>
      </c>
      <c r="CL1801" s="4">
        <v>12.95</v>
      </c>
      <c r="CM1801" t="s">
        <v>136</v>
      </c>
      <c r="CN1801" t="s">
        <v>139</v>
      </c>
      <c r="CO1801" t="s">
        <v>137</v>
      </c>
      <c r="CQ1801" t="s">
        <v>115</v>
      </c>
      <c r="CR1801" t="s">
        <v>138</v>
      </c>
      <c r="CS1801" t="s">
        <v>139</v>
      </c>
      <c r="CT1801" t="s">
        <v>138</v>
      </c>
      <c r="CU1801" t="s">
        <v>139</v>
      </c>
      <c r="CV1801" t="s">
        <v>138</v>
      </c>
      <c r="CW1801" t="s">
        <v>138</v>
      </c>
      <c r="CX1801" t="s">
        <v>1716</v>
      </c>
      <c r="CY1801" s="10">
        <v>16704888886</v>
      </c>
      <c r="CZ1801" t="s">
        <v>2770</v>
      </c>
      <c r="DA1801" t="s">
        <v>139</v>
      </c>
      <c r="DB1801" t="s">
        <v>138</v>
      </c>
      <c r="DC1801" t="s">
        <v>115</v>
      </c>
    </row>
    <row r="1802" spans="1:112" ht="14.45" customHeight="1" x14ac:dyDescent="0.25">
      <c r="A1802" t="s">
        <v>9666</v>
      </c>
      <c r="B1802" t="s">
        <v>142</v>
      </c>
      <c r="C1802" s="1">
        <v>45770</v>
      </c>
      <c r="D1802" s="1">
        <v>45777</v>
      </c>
      <c r="E1802" t="s">
        <v>210</v>
      </c>
      <c r="F1802" s="1">
        <v>45989</v>
      </c>
      <c r="G1802" t="s">
        <v>138</v>
      </c>
      <c r="H1802" t="s">
        <v>115</v>
      </c>
      <c r="I1802" t="s">
        <v>115</v>
      </c>
      <c r="J1802" t="s">
        <v>759</v>
      </c>
      <c r="L1802" t="s">
        <v>760</v>
      </c>
      <c r="M1802" t="s">
        <v>761</v>
      </c>
      <c r="N1802" t="s">
        <v>119</v>
      </c>
      <c r="O1802" t="s">
        <v>120</v>
      </c>
      <c r="P1802" s="3">
        <v>96950</v>
      </c>
      <c r="Q1802" t="s">
        <v>121</v>
      </c>
      <c r="R1802" t="s">
        <v>762</v>
      </c>
      <c r="S1802" s="10">
        <v>16702352653</v>
      </c>
      <c r="T1802">
        <v>324</v>
      </c>
      <c r="U1802" t="s">
        <v>763</v>
      </c>
      <c r="V1802">
        <v>4244</v>
      </c>
      <c r="W1802" t="s">
        <v>123</v>
      </c>
      <c r="Y1802" t="s">
        <v>764</v>
      </c>
      <c r="Z1802" t="s">
        <v>765</v>
      </c>
      <c r="AB1802" t="s">
        <v>766</v>
      </c>
      <c r="AC1802" t="s">
        <v>760</v>
      </c>
      <c r="AD1802" t="s">
        <v>761</v>
      </c>
      <c r="AE1802" t="s">
        <v>119</v>
      </c>
      <c r="AF1802" t="s">
        <v>120</v>
      </c>
      <c r="AG1802" s="3">
        <v>96950</v>
      </c>
      <c r="AH1802" t="s">
        <v>121</v>
      </c>
      <c r="AI1802" t="s">
        <v>762</v>
      </c>
      <c r="AJ1802" s="10">
        <v>16702352653</v>
      </c>
      <c r="AK1802">
        <v>324</v>
      </c>
      <c r="AL1802" t="s">
        <v>767</v>
      </c>
      <c r="BD1802" t="str">
        <f>"37-2011.00"</f>
        <v>37-2011.00</v>
      </c>
      <c r="BE1802" t="s">
        <v>1133</v>
      </c>
      <c r="BF1802" t="s">
        <v>6268</v>
      </c>
      <c r="BG1802" t="s">
        <v>2987</v>
      </c>
      <c r="BH1802">
        <v>2</v>
      </c>
      <c r="BJ1802" s="1">
        <v>45991</v>
      </c>
      <c r="BK1802" s="1">
        <v>47086</v>
      </c>
      <c r="BN1802">
        <v>35</v>
      </c>
      <c r="BO1802">
        <v>0</v>
      </c>
      <c r="BP1802">
        <v>7</v>
      </c>
      <c r="BQ1802">
        <v>7</v>
      </c>
      <c r="BR1802">
        <v>7</v>
      </c>
      <c r="BS1802">
        <v>7</v>
      </c>
      <c r="BT1802">
        <v>7</v>
      </c>
      <c r="BU1802">
        <v>0</v>
      </c>
      <c r="BV1802" t="str">
        <f>"8:00 AM"</f>
        <v>8:00 AM</v>
      </c>
      <c r="BW1802" t="str">
        <f>"4:00 PM"</f>
        <v>4:00 PM</v>
      </c>
      <c r="BX1802" t="s">
        <v>240</v>
      </c>
      <c r="BY1802">
        <v>0</v>
      </c>
      <c r="BZ1802">
        <v>3</v>
      </c>
      <c r="CA1802" t="s">
        <v>115</v>
      </c>
      <c r="CC1802" t="s">
        <v>9667</v>
      </c>
      <c r="CD1802" t="s">
        <v>768</v>
      </c>
      <c r="CE1802" t="s">
        <v>761</v>
      </c>
      <c r="CF1802" t="s">
        <v>119</v>
      </c>
      <c r="CG1802" t="s">
        <v>120</v>
      </c>
      <c r="CH1802" s="3">
        <v>96950</v>
      </c>
      <c r="CI1802" s="4">
        <v>8.2899999999999991</v>
      </c>
      <c r="CJ1802" s="4">
        <v>10</v>
      </c>
      <c r="CK1802" s="4">
        <v>12.43</v>
      </c>
      <c r="CL1802" s="4">
        <v>15</v>
      </c>
      <c r="CM1802" t="s">
        <v>136</v>
      </c>
      <c r="CN1802" t="s">
        <v>240</v>
      </c>
      <c r="CO1802" t="s">
        <v>137</v>
      </c>
      <c r="CQ1802" t="s">
        <v>115</v>
      </c>
      <c r="CR1802" t="s">
        <v>138</v>
      </c>
      <c r="CS1802" t="s">
        <v>139</v>
      </c>
      <c r="CT1802" t="s">
        <v>138</v>
      </c>
      <c r="CU1802" t="s">
        <v>139</v>
      </c>
      <c r="CV1802" t="s">
        <v>138</v>
      </c>
      <c r="CW1802" t="s">
        <v>139</v>
      </c>
      <c r="CX1802" t="s">
        <v>6690</v>
      </c>
      <c r="CY1802" s="10">
        <v>16702352653</v>
      </c>
      <c r="CZ1802" t="s">
        <v>767</v>
      </c>
      <c r="DA1802" t="s">
        <v>208</v>
      </c>
      <c r="DB1802" t="s">
        <v>138</v>
      </c>
      <c r="DC1802" t="s">
        <v>115</v>
      </c>
    </row>
    <row r="1803" spans="1:112" ht="14.45" customHeight="1" x14ac:dyDescent="0.25">
      <c r="A1803" t="s">
        <v>10184</v>
      </c>
      <c r="B1803" t="s">
        <v>142</v>
      </c>
      <c r="C1803" s="1">
        <v>45772</v>
      </c>
      <c r="D1803" s="1">
        <v>45777</v>
      </c>
      <c r="E1803" t="s">
        <v>114</v>
      </c>
      <c r="G1803" t="s">
        <v>115</v>
      </c>
      <c r="H1803" t="s">
        <v>138</v>
      </c>
      <c r="I1803" t="s">
        <v>115</v>
      </c>
      <c r="J1803" t="s">
        <v>7225</v>
      </c>
      <c r="K1803" t="s">
        <v>7226</v>
      </c>
      <c r="L1803" t="s">
        <v>7227</v>
      </c>
      <c r="M1803" t="s">
        <v>7228</v>
      </c>
      <c r="N1803" t="s">
        <v>128</v>
      </c>
      <c r="O1803" t="s">
        <v>120</v>
      </c>
      <c r="P1803" s="3">
        <v>96950</v>
      </c>
      <c r="Q1803" t="s">
        <v>121</v>
      </c>
      <c r="S1803" s="10">
        <v>16704836668</v>
      </c>
      <c r="U1803" t="s">
        <v>7229</v>
      </c>
      <c r="V1803">
        <v>812199</v>
      </c>
      <c r="W1803" t="s">
        <v>123</v>
      </c>
      <c r="Y1803" t="s">
        <v>4306</v>
      </c>
      <c r="Z1803" t="s">
        <v>7230</v>
      </c>
      <c r="AB1803" t="s">
        <v>126</v>
      </c>
      <c r="AC1803" t="s">
        <v>7227</v>
      </c>
      <c r="AD1803" t="s">
        <v>7228</v>
      </c>
      <c r="AE1803" t="s">
        <v>128</v>
      </c>
      <c r="AF1803" t="s">
        <v>120</v>
      </c>
      <c r="AG1803" s="3">
        <v>96950</v>
      </c>
      <c r="AH1803" t="s">
        <v>121</v>
      </c>
      <c r="AJ1803" s="10">
        <v>16704836668</v>
      </c>
      <c r="AL1803" t="s">
        <v>3278</v>
      </c>
      <c r="BD1803" t="str">
        <f>"31-9011.00"</f>
        <v>31-9011.00</v>
      </c>
      <c r="BE1803" t="s">
        <v>671</v>
      </c>
      <c r="BF1803" t="s">
        <v>7231</v>
      </c>
      <c r="BG1803" t="s">
        <v>7232</v>
      </c>
      <c r="BH1803">
        <v>3</v>
      </c>
      <c r="BJ1803" s="1">
        <v>45931</v>
      </c>
      <c r="BK1803" s="1">
        <v>46295</v>
      </c>
      <c r="BN1803">
        <v>35</v>
      </c>
      <c r="BO1803">
        <v>0</v>
      </c>
      <c r="BP1803">
        <v>7</v>
      </c>
      <c r="BQ1803">
        <v>7</v>
      </c>
      <c r="BR1803">
        <v>7</v>
      </c>
      <c r="BS1803">
        <v>7</v>
      </c>
      <c r="BT1803">
        <v>7</v>
      </c>
      <c r="BU1803">
        <v>0</v>
      </c>
      <c r="BV1803" t="str">
        <f>"1:00 PM"</f>
        <v>1:00 PM</v>
      </c>
      <c r="BW1803" t="str">
        <f>"8:00 PM"</f>
        <v>8:00 PM</v>
      </c>
      <c r="BX1803" t="s">
        <v>133</v>
      </c>
      <c r="BY1803">
        <v>0</v>
      </c>
      <c r="BZ1803">
        <v>12</v>
      </c>
      <c r="CA1803" t="s">
        <v>115</v>
      </c>
      <c r="CC1803" s="2" t="s">
        <v>7233</v>
      </c>
      <c r="CD1803" t="s">
        <v>7234</v>
      </c>
      <c r="CE1803" t="s">
        <v>7227</v>
      </c>
      <c r="CF1803" t="s">
        <v>128</v>
      </c>
      <c r="CG1803" t="s">
        <v>120</v>
      </c>
      <c r="CH1803" s="3">
        <v>96950</v>
      </c>
      <c r="CI1803" s="4">
        <v>12.37</v>
      </c>
      <c r="CJ1803" s="4">
        <v>12.37</v>
      </c>
      <c r="CK1803" s="4">
        <v>18.55</v>
      </c>
      <c r="CL1803" s="4">
        <v>18.55</v>
      </c>
      <c r="CM1803" t="s">
        <v>136</v>
      </c>
      <c r="CN1803" t="s">
        <v>624</v>
      </c>
      <c r="CO1803" t="s">
        <v>137</v>
      </c>
      <c r="CQ1803" t="s">
        <v>115</v>
      </c>
      <c r="CR1803" t="s">
        <v>138</v>
      </c>
      <c r="CS1803" t="s">
        <v>138</v>
      </c>
      <c r="CT1803" t="s">
        <v>138</v>
      </c>
      <c r="CU1803" t="s">
        <v>139</v>
      </c>
      <c r="CV1803" t="s">
        <v>138</v>
      </c>
      <c r="CW1803" t="s">
        <v>139</v>
      </c>
      <c r="CX1803" t="s">
        <v>625</v>
      </c>
      <c r="CY1803" s="10">
        <v>16707837461</v>
      </c>
      <c r="CZ1803" t="s">
        <v>620</v>
      </c>
      <c r="DA1803" t="s">
        <v>3450</v>
      </c>
      <c r="DB1803" t="s">
        <v>138</v>
      </c>
      <c r="DC1803" t="s">
        <v>115</v>
      </c>
    </row>
    <row r="1804" spans="1:112" ht="14.45" customHeight="1" x14ac:dyDescent="0.25">
      <c r="A1804" t="s">
        <v>10816</v>
      </c>
      <c r="B1804" t="s">
        <v>1155</v>
      </c>
      <c r="C1804" s="1">
        <v>45718</v>
      </c>
      <c r="D1804" s="1">
        <v>45777</v>
      </c>
      <c r="E1804" t="s">
        <v>210</v>
      </c>
      <c r="F1804" s="1">
        <v>45837</v>
      </c>
      <c r="G1804" t="s">
        <v>115</v>
      </c>
      <c r="H1804" t="s">
        <v>115</v>
      </c>
      <c r="I1804" t="s">
        <v>115</v>
      </c>
      <c r="J1804" t="s">
        <v>637</v>
      </c>
      <c r="K1804" t="s">
        <v>638</v>
      </c>
      <c r="L1804" t="s">
        <v>639</v>
      </c>
      <c r="M1804" t="s">
        <v>1978</v>
      </c>
      <c r="N1804" t="s">
        <v>128</v>
      </c>
      <c r="O1804" t="s">
        <v>120</v>
      </c>
      <c r="P1804" s="3">
        <v>96950</v>
      </c>
      <c r="Q1804" t="s">
        <v>121</v>
      </c>
      <c r="S1804" s="10">
        <v>16702881463</v>
      </c>
      <c r="U1804" t="s">
        <v>642</v>
      </c>
      <c r="V1804">
        <v>561320</v>
      </c>
      <c r="W1804" t="s">
        <v>532</v>
      </c>
      <c r="X1804" t="s">
        <v>138</v>
      </c>
      <c r="Y1804" t="s">
        <v>643</v>
      </c>
      <c r="Z1804" t="s">
        <v>644</v>
      </c>
      <c r="AA1804" t="s">
        <v>645</v>
      </c>
      <c r="AB1804" t="s">
        <v>516</v>
      </c>
      <c r="AC1804" t="s">
        <v>639</v>
      </c>
      <c r="AD1804" t="s">
        <v>1979</v>
      </c>
      <c r="AE1804" t="s">
        <v>128</v>
      </c>
      <c r="AF1804" t="s">
        <v>120</v>
      </c>
      <c r="AG1804" s="3">
        <v>96950</v>
      </c>
      <c r="AH1804" t="s">
        <v>121</v>
      </c>
      <c r="AJ1804" s="10">
        <v>16702881463</v>
      </c>
      <c r="AL1804" t="s">
        <v>646</v>
      </c>
      <c r="BD1804" t="str">
        <f>"35-2021.00"</f>
        <v>35-2021.00</v>
      </c>
      <c r="BE1804" t="s">
        <v>282</v>
      </c>
      <c r="BF1804" t="s">
        <v>1981</v>
      </c>
      <c r="BG1804" t="s">
        <v>1982</v>
      </c>
      <c r="BH1804">
        <v>10</v>
      </c>
      <c r="BI1804">
        <v>5</v>
      </c>
      <c r="BJ1804" s="1">
        <v>45839</v>
      </c>
      <c r="BK1804" s="1">
        <v>46203</v>
      </c>
      <c r="BL1804" s="1">
        <v>45839</v>
      </c>
      <c r="BM1804" s="1">
        <v>46203</v>
      </c>
      <c r="BN1804">
        <v>35</v>
      </c>
      <c r="BO1804">
        <v>0</v>
      </c>
      <c r="BP1804">
        <v>7</v>
      </c>
      <c r="BQ1804">
        <v>7</v>
      </c>
      <c r="BR1804">
        <v>7</v>
      </c>
      <c r="BS1804">
        <v>7</v>
      </c>
      <c r="BT1804">
        <v>7</v>
      </c>
      <c r="BU1804">
        <v>0</v>
      </c>
      <c r="BV1804" t="str">
        <f>"8:30 AM"</f>
        <v>8:30 AM</v>
      </c>
      <c r="BW1804" t="str">
        <f>"4:30 PM"</f>
        <v>4:30 PM</v>
      </c>
      <c r="BX1804" t="s">
        <v>240</v>
      </c>
      <c r="BY1804">
        <v>0</v>
      </c>
      <c r="BZ1804">
        <v>3</v>
      </c>
      <c r="CA1804" t="s">
        <v>115</v>
      </c>
      <c r="CC1804" t="s">
        <v>1983</v>
      </c>
      <c r="CD1804" t="s">
        <v>640</v>
      </c>
      <c r="CF1804" t="s">
        <v>128</v>
      </c>
      <c r="CG1804" t="s">
        <v>120</v>
      </c>
      <c r="CH1804" s="3">
        <v>96950</v>
      </c>
      <c r="CI1804" s="4">
        <v>8.0399999999999991</v>
      </c>
      <c r="CJ1804" s="4">
        <v>8.0399999999999991</v>
      </c>
      <c r="CK1804" s="4">
        <v>12.06</v>
      </c>
      <c r="CL1804" s="4">
        <v>12.06</v>
      </c>
      <c r="CM1804" t="s">
        <v>136</v>
      </c>
      <c r="CN1804" t="s">
        <v>224</v>
      </c>
      <c r="CO1804" t="s">
        <v>137</v>
      </c>
      <c r="CQ1804" t="s">
        <v>115</v>
      </c>
      <c r="CR1804" t="s">
        <v>138</v>
      </c>
      <c r="CS1804" t="s">
        <v>139</v>
      </c>
      <c r="CT1804" t="s">
        <v>138</v>
      </c>
      <c r="CU1804" t="s">
        <v>139</v>
      </c>
      <c r="CV1804" t="s">
        <v>138</v>
      </c>
      <c r="CW1804" t="s">
        <v>139</v>
      </c>
      <c r="CX1804" s="2" t="s">
        <v>1984</v>
      </c>
      <c r="CY1804" s="10">
        <v>16702881463</v>
      </c>
      <c r="CZ1804" t="s">
        <v>646</v>
      </c>
      <c r="DA1804" t="s">
        <v>417</v>
      </c>
      <c r="DB1804" t="s">
        <v>138</v>
      </c>
      <c r="DC1804" t="s">
        <v>138</v>
      </c>
    </row>
    <row r="1805" spans="1:112" ht="14.45" customHeight="1" x14ac:dyDescent="0.25">
      <c r="A1805" t="s">
        <v>11115</v>
      </c>
      <c r="B1805" t="s">
        <v>142</v>
      </c>
      <c r="C1805" s="1">
        <v>45773</v>
      </c>
      <c r="D1805" s="1">
        <v>45777</v>
      </c>
      <c r="E1805" t="s">
        <v>114</v>
      </c>
      <c r="G1805" t="s">
        <v>115</v>
      </c>
      <c r="H1805" t="s">
        <v>115</v>
      </c>
      <c r="I1805" t="s">
        <v>115</v>
      </c>
      <c r="J1805" t="s">
        <v>3913</v>
      </c>
      <c r="K1805" t="s">
        <v>1672</v>
      </c>
      <c r="L1805" t="s">
        <v>3914</v>
      </c>
      <c r="M1805" t="s">
        <v>1673</v>
      </c>
      <c r="N1805" t="s">
        <v>128</v>
      </c>
      <c r="O1805" t="s">
        <v>120</v>
      </c>
      <c r="P1805" s="3">
        <v>96950</v>
      </c>
      <c r="Q1805" t="s">
        <v>121</v>
      </c>
      <c r="S1805" s="10">
        <v>16702870614</v>
      </c>
      <c r="U1805" t="s">
        <v>1675</v>
      </c>
      <c r="V1805">
        <v>561320</v>
      </c>
      <c r="W1805" t="s">
        <v>123</v>
      </c>
      <c r="Y1805" t="s">
        <v>1676</v>
      </c>
      <c r="Z1805" t="s">
        <v>1677</v>
      </c>
      <c r="AA1805" t="s">
        <v>3915</v>
      </c>
      <c r="AB1805" t="s">
        <v>448</v>
      </c>
      <c r="AC1805" t="s">
        <v>1673</v>
      </c>
      <c r="AD1805" t="s">
        <v>1674</v>
      </c>
      <c r="AE1805" t="s">
        <v>128</v>
      </c>
      <c r="AF1805" t="s">
        <v>120</v>
      </c>
      <c r="AG1805" s="3">
        <v>96950</v>
      </c>
      <c r="AH1805" t="s">
        <v>121</v>
      </c>
      <c r="AJ1805" s="10">
        <v>16702870614</v>
      </c>
      <c r="AL1805" t="s">
        <v>1679</v>
      </c>
      <c r="BD1805" t="str">
        <f>"51-3021.00"</f>
        <v>51-3021.00</v>
      </c>
      <c r="BE1805" t="s">
        <v>2948</v>
      </c>
      <c r="BF1805" t="s">
        <v>11116</v>
      </c>
      <c r="BG1805" t="s">
        <v>2948</v>
      </c>
      <c r="BH1805">
        <v>5</v>
      </c>
      <c r="BJ1805" s="1">
        <v>45931</v>
      </c>
      <c r="BK1805" s="1">
        <v>46295</v>
      </c>
      <c r="BN1805">
        <v>35</v>
      </c>
      <c r="BO1805">
        <v>0</v>
      </c>
      <c r="BP1805">
        <v>7</v>
      </c>
      <c r="BQ1805">
        <v>7</v>
      </c>
      <c r="BR1805">
        <v>7</v>
      </c>
      <c r="BS1805">
        <v>7</v>
      </c>
      <c r="BT1805">
        <v>7</v>
      </c>
      <c r="BU1805">
        <v>0</v>
      </c>
      <c r="BV1805" t="str">
        <f>"10:00 AM"</f>
        <v>10:00 AM</v>
      </c>
      <c r="BW1805" t="str">
        <f>"7:00 PM"</f>
        <v>7:00 PM</v>
      </c>
      <c r="BX1805" t="s">
        <v>240</v>
      </c>
      <c r="BY1805">
        <v>0</v>
      </c>
      <c r="BZ1805">
        <v>6</v>
      </c>
      <c r="CA1805" t="s">
        <v>115</v>
      </c>
      <c r="CC1805" s="2" t="s">
        <v>11117</v>
      </c>
      <c r="CD1805" t="s">
        <v>1673</v>
      </c>
      <c r="CE1805" t="s">
        <v>1674</v>
      </c>
      <c r="CF1805" t="s">
        <v>1172</v>
      </c>
      <c r="CG1805" t="s">
        <v>120</v>
      </c>
      <c r="CH1805" s="3">
        <v>96950</v>
      </c>
      <c r="CI1805" s="4">
        <v>8.6300000000000008</v>
      </c>
      <c r="CJ1805" s="4">
        <v>8.6300000000000008</v>
      </c>
      <c r="CK1805" s="4">
        <v>12.95</v>
      </c>
      <c r="CL1805" s="4">
        <v>12.95</v>
      </c>
      <c r="CM1805" t="s">
        <v>136</v>
      </c>
      <c r="CN1805" t="s">
        <v>1684</v>
      </c>
      <c r="CO1805" t="s">
        <v>137</v>
      </c>
      <c r="CQ1805" t="s">
        <v>115</v>
      </c>
      <c r="CR1805" t="s">
        <v>138</v>
      </c>
      <c r="CS1805" t="s">
        <v>139</v>
      </c>
      <c r="CT1805" t="s">
        <v>138</v>
      </c>
      <c r="CU1805" t="s">
        <v>138</v>
      </c>
      <c r="CV1805" t="s">
        <v>138</v>
      </c>
      <c r="CW1805" t="s">
        <v>139</v>
      </c>
      <c r="CX1805" t="s">
        <v>2946</v>
      </c>
      <c r="CY1805" s="10">
        <v>16702870614</v>
      </c>
      <c r="CZ1805" t="s">
        <v>1679</v>
      </c>
      <c r="DA1805" t="s">
        <v>208</v>
      </c>
      <c r="DB1805" t="s">
        <v>138</v>
      </c>
      <c r="DC1805" t="s">
        <v>115</v>
      </c>
    </row>
    <row r="1806" spans="1:112" ht="14.45" customHeight="1" x14ac:dyDescent="0.25">
      <c r="A1806" t="s">
        <v>12587</v>
      </c>
      <c r="B1806" t="s">
        <v>248</v>
      </c>
      <c r="C1806" s="1">
        <v>45729</v>
      </c>
      <c r="D1806" s="1">
        <v>45777</v>
      </c>
      <c r="E1806" t="s">
        <v>210</v>
      </c>
      <c r="F1806" s="1">
        <v>45837</v>
      </c>
      <c r="G1806" t="s">
        <v>115</v>
      </c>
      <c r="H1806" t="s">
        <v>115</v>
      </c>
      <c r="I1806" t="s">
        <v>115</v>
      </c>
      <c r="J1806" t="s">
        <v>12588</v>
      </c>
      <c r="L1806" t="s">
        <v>12589</v>
      </c>
      <c r="N1806" t="s">
        <v>119</v>
      </c>
      <c r="O1806" t="s">
        <v>120</v>
      </c>
      <c r="P1806" s="3">
        <v>96950</v>
      </c>
      <c r="Q1806" t="s">
        <v>121</v>
      </c>
      <c r="S1806" s="10">
        <v>16702346445</v>
      </c>
      <c r="T1806">
        <v>2263</v>
      </c>
      <c r="U1806" t="s">
        <v>2598</v>
      </c>
      <c r="V1806">
        <v>72251</v>
      </c>
      <c r="W1806" t="s">
        <v>123</v>
      </c>
      <c r="Y1806" t="s">
        <v>676</v>
      </c>
      <c r="Z1806" t="s">
        <v>677</v>
      </c>
      <c r="AB1806" t="s">
        <v>678</v>
      </c>
      <c r="AC1806" t="s">
        <v>3934</v>
      </c>
      <c r="AE1806" t="s">
        <v>119</v>
      </c>
      <c r="AF1806" t="s">
        <v>120</v>
      </c>
      <c r="AG1806" s="3">
        <v>96950</v>
      </c>
      <c r="AH1806" t="s">
        <v>121</v>
      </c>
      <c r="AJ1806" s="10">
        <v>16702346445</v>
      </c>
      <c r="AK1806">
        <v>2263</v>
      </c>
      <c r="AL1806" t="s">
        <v>680</v>
      </c>
      <c r="BD1806" t="str">
        <f>"51-3011.00"</f>
        <v>51-3011.00</v>
      </c>
      <c r="BE1806" t="s">
        <v>462</v>
      </c>
      <c r="BF1806" t="s">
        <v>12590</v>
      </c>
      <c r="BG1806" t="s">
        <v>1626</v>
      </c>
      <c r="BH1806">
        <v>1</v>
      </c>
      <c r="BI1806">
        <v>1</v>
      </c>
      <c r="BJ1806" s="1">
        <v>45839</v>
      </c>
      <c r="BK1806" s="1">
        <v>46203</v>
      </c>
      <c r="BL1806" s="1">
        <v>45839</v>
      </c>
      <c r="BM1806" s="1">
        <v>46203</v>
      </c>
      <c r="BN1806">
        <v>40</v>
      </c>
      <c r="BO1806">
        <v>0</v>
      </c>
      <c r="BP1806">
        <v>8</v>
      </c>
      <c r="BQ1806">
        <v>8</v>
      </c>
      <c r="BR1806">
        <v>8</v>
      </c>
      <c r="BS1806">
        <v>8</v>
      </c>
      <c r="BT1806">
        <v>8</v>
      </c>
      <c r="BU1806">
        <v>0</v>
      </c>
      <c r="BV1806" t="str">
        <f>"8:00 AM"</f>
        <v>8:00 AM</v>
      </c>
      <c r="BW1806" t="str">
        <f>"5:00 PM"</f>
        <v>5:00 PM</v>
      </c>
      <c r="BX1806" t="s">
        <v>240</v>
      </c>
      <c r="BY1806">
        <v>0</v>
      </c>
      <c r="BZ1806">
        <v>12</v>
      </c>
      <c r="CA1806" t="s">
        <v>115</v>
      </c>
      <c r="CC1806" t="s">
        <v>12591</v>
      </c>
      <c r="CD1806" t="s">
        <v>12592</v>
      </c>
      <c r="CF1806" t="s">
        <v>119</v>
      </c>
      <c r="CG1806" t="s">
        <v>120</v>
      </c>
      <c r="CH1806" s="3">
        <v>96950</v>
      </c>
      <c r="CI1806" s="4">
        <v>8.64</v>
      </c>
      <c r="CJ1806" s="4">
        <v>9</v>
      </c>
      <c r="CK1806" s="4">
        <v>12.96</v>
      </c>
      <c r="CL1806" s="4">
        <v>13.5</v>
      </c>
      <c r="CM1806" t="s">
        <v>136</v>
      </c>
      <c r="CN1806" t="s">
        <v>685</v>
      </c>
      <c r="CO1806" t="s">
        <v>137</v>
      </c>
      <c r="CQ1806" t="s">
        <v>115</v>
      </c>
      <c r="CR1806" t="s">
        <v>138</v>
      </c>
      <c r="CS1806" t="s">
        <v>139</v>
      </c>
      <c r="CT1806" t="s">
        <v>138</v>
      </c>
      <c r="CU1806" t="s">
        <v>139</v>
      </c>
      <c r="CV1806" t="s">
        <v>138</v>
      </c>
      <c r="CW1806" t="s">
        <v>139</v>
      </c>
      <c r="CX1806" t="s">
        <v>13923</v>
      </c>
      <c r="CY1806" s="10">
        <v>16702346445</v>
      </c>
      <c r="CZ1806" t="s">
        <v>680</v>
      </c>
      <c r="DA1806" t="s">
        <v>139</v>
      </c>
      <c r="DB1806" t="s">
        <v>138</v>
      </c>
      <c r="DC1806" t="s">
        <v>115</v>
      </c>
      <c r="DD1806" t="s">
        <v>676</v>
      </c>
      <c r="DE1806" t="s">
        <v>677</v>
      </c>
      <c r="DG1806" t="s">
        <v>12593</v>
      </c>
      <c r="DH1806" t="s">
        <v>680</v>
      </c>
    </row>
    <row r="1807" spans="1:112" ht="14.45" customHeight="1" x14ac:dyDescent="0.25">
      <c r="A1807" t="s">
        <v>1749</v>
      </c>
      <c r="B1807" t="s">
        <v>142</v>
      </c>
      <c r="C1807" s="1">
        <v>45777</v>
      </c>
      <c r="D1807" s="1">
        <v>45778</v>
      </c>
      <c r="E1807" t="s">
        <v>114</v>
      </c>
      <c r="G1807" t="s">
        <v>115</v>
      </c>
      <c r="H1807" t="s">
        <v>115</v>
      </c>
      <c r="I1807" t="s">
        <v>115</v>
      </c>
      <c r="J1807" t="s">
        <v>1615</v>
      </c>
      <c r="K1807" t="s">
        <v>1750</v>
      </c>
      <c r="L1807" t="s">
        <v>1617</v>
      </c>
      <c r="M1807" t="s">
        <v>1618</v>
      </c>
      <c r="N1807" t="s">
        <v>1619</v>
      </c>
      <c r="O1807" t="s">
        <v>120</v>
      </c>
      <c r="P1807" s="3">
        <v>96950</v>
      </c>
      <c r="Q1807" t="s">
        <v>121</v>
      </c>
      <c r="R1807" t="s">
        <v>331</v>
      </c>
      <c r="S1807" s="10">
        <v>16702342253</v>
      </c>
      <c r="U1807" t="s">
        <v>1751</v>
      </c>
      <c r="V1807">
        <v>72251</v>
      </c>
      <c r="W1807" t="s">
        <v>123</v>
      </c>
      <c r="Y1807" t="s">
        <v>1621</v>
      </c>
      <c r="Z1807" t="s">
        <v>1622</v>
      </c>
      <c r="AA1807" t="s">
        <v>1623</v>
      </c>
      <c r="AB1807" t="s">
        <v>682</v>
      </c>
      <c r="AC1807" t="s">
        <v>1617</v>
      </c>
      <c r="AD1807" t="s">
        <v>1618</v>
      </c>
      <c r="AE1807" t="s">
        <v>1619</v>
      </c>
      <c r="AF1807" t="s">
        <v>120</v>
      </c>
      <c r="AG1807" s="3">
        <v>96950</v>
      </c>
      <c r="AH1807" t="s">
        <v>121</v>
      </c>
      <c r="AJ1807" s="10">
        <v>16702852253</v>
      </c>
      <c r="AL1807" t="s">
        <v>1624</v>
      </c>
      <c r="BD1807" t="str">
        <f>"35-2014.00"</f>
        <v>35-2014.00</v>
      </c>
      <c r="BE1807" t="s">
        <v>221</v>
      </c>
      <c r="BF1807" t="s">
        <v>1752</v>
      </c>
      <c r="BG1807" t="s">
        <v>373</v>
      </c>
      <c r="BH1807">
        <v>1</v>
      </c>
      <c r="BJ1807" s="1">
        <v>45930</v>
      </c>
      <c r="BK1807" s="1">
        <v>46294</v>
      </c>
      <c r="BN1807">
        <v>35</v>
      </c>
      <c r="BO1807">
        <v>0</v>
      </c>
      <c r="BP1807">
        <v>6</v>
      </c>
      <c r="BQ1807">
        <v>6</v>
      </c>
      <c r="BR1807">
        <v>6</v>
      </c>
      <c r="BS1807">
        <v>6</v>
      </c>
      <c r="BT1807">
        <v>6</v>
      </c>
      <c r="BU1807">
        <v>5</v>
      </c>
      <c r="BV1807" t="str">
        <f>"3:00 AM"</f>
        <v>3:00 AM</v>
      </c>
      <c r="BW1807" t="str">
        <f>"9:00 AM"</f>
        <v>9:00 AM</v>
      </c>
      <c r="BX1807" t="s">
        <v>240</v>
      </c>
      <c r="BY1807">
        <v>0</v>
      </c>
      <c r="BZ1807">
        <v>12</v>
      </c>
      <c r="CA1807" t="s">
        <v>115</v>
      </c>
      <c r="CC1807" t="s">
        <v>1753</v>
      </c>
      <c r="CD1807" t="s">
        <v>1617</v>
      </c>
      <c r="CE1807" t="s">
        <v>1618</v>
      </c>
      <c r="CF1807" t="s">
        <v>1619</v>
      </c>
      <c r="CG1807" t="s">
        <v>120</v>
      </c>
      <c r="CH1807" s="3">
        <v>96950</v>
      </c>
      <c r="CI1807" s="4">
        <v>8.83</v>
      </c>
      <c r="CJ1807" s="4">
        <v>8.83</v>
      </c>
      <c r="CK1807" s="4">
        <v>13.25</v>
      </c>
      <c r="CL1807" s="4">
        <v>13.25</v>
      </c>
      <c r="CM1807" t="s">
        <v>136</v>
      </c>
      <c r="CN1807" t="s">
        <v>331</v>
      </c>
      <c r="CO1807" t="s">
        <v>137</v>
      </c>
      <c r="CQ1807" t="s">
        <v>115</v>
      </c>
      <c r="CR1807" t="s">
        <v>138</v>
      </c>
      <c r="CS1807" t="s">
        <v>139</v>
      </c>
      <c r="CT1807" t="s">
        <v>138</v>
      </c>
      <c r="CU1807" t="s">
        <v>139</v>
      </c>
      <c r="CV1807" t="s">
        <v>138</v>
      </c>
      <c r="CW1807" t="s">
        <v>139</v>
      </c>
      <c r="CX1807" t="s">
        <v>1627</v>
      </c>
      <c r="CY1807" s="10">
        <v>16702852253</v>
      </c>
      <c r="CZ1807" t="s">
        <v>1624</v>
      </c>
      <c r="DA1807" t="s">
        <v>246</v>
      </c>
      <c r="DB1807" t="s">
        <v>138</v>
      </c>
      <c r="DC1807" t="s">
        <v>115</v>
      </c>
    </row>
    <row r="1808" spans="1:112" ht="14.45" customHeight="1" x14ac:dyDescent="0.25">
      <c r="A1808" t="s">
        <v>2647</v>
      </c>
      <c r="B1808" t="s">
        <v>142</v>
      </c>
      <c r="C1808" s="1">
        <v>45777</v>
      </c>
      <c r="D1808" s="1">
        <v>45778</v>
      </c>
      <c r="E1808" t="s">
        <v>210</v>
      </c>
      <c r="F1808" s="1">
        <v>45960</v>
      </c>
      <c r="G1808" t="s">
        <v>115</v>
      </c>
      <c r="H1808" t="s">
        <v>115</v>
      </c>
      <c r="I1808" t="s">
        <v>115</v>
      </c>
      <c r="J1808" t="s">
        <v>2648</v>
      </c>
      <c r="L1808" t="s">
        <v>2649</v>
      </c>
      <c r="N1808" t="s">
        <v>119</v>
      </c>
      <c r="O1808" t="s">
        <v>120</v>
      </c>
      <c r="P1808" s="3">
        <v>96950</v>
      </c>
      <c r="Q1808" t="s">
        <v>121</v>
      </c>
      <c r="S1808" s="10">
        <v>16702346445</v>
      </c>
      <c r="T1808">
        <v>2263</v>
      </c>
      <c r="U1808" t="s">
        <v>2650</v>
      </c>
      <c r="V1808">
        <v>532111</v>
      </c>
      <c r="W1808" t="s">
        <v>123</v>
      </c>
      <c r="Y1808" t="s">
        <v>676</v>
      </c>
      <c r="Z1808" t="s">
        <v>677</v>
      </c>
      <c r="AB1808" t="s">
        <v>678</v>
      </c>
      <c r="AC1808" t="s">
        <v>2651</v>
      </c>
      <c r="AE1808" t="s">
        <v>119</v>
      </c>
      <c r="AF1808" t="s">
        <v>120</v>
      </c>
      <c r="AG1808" s="3">
        <v>96950</v>
      </c>
      <c r="AH1808" t="s">
        <v>121</v>
      </c>
      <c r="AJ1808" s="10">
        <v>16702346445</v>
      </c>
      <c r="AK1808">
        <v>2263</v>
      </c>
      <c r="AL1808" t="s">
        <v>680</v>
      </c>
      <c r="BD1808" t="str">
        <f>"41-2021.00"</f>
        <v>41-2021.00</v>
      </c>
      <c r="BE1808" t="s">
        <v>2652</v>
      </c>
      <c r="BF1808" t="s">
        <v>2653</v>
      </c>
      <c r="BG1808" t="s">
        <v>2654</v>
      </c>
      <c r="BH1808">
        <v>1</v>
      </c>
      <c r="BJ1808" s="1">
        <v>45962</v>
      </c>
      <c r="BK1808" s="1">
        <v>46326</v>
      </c>
      <c r="BN1808">
        <v>40</v>
      </c>
      <c r="BO1808">
        <v>0</v>
      </c>
      <c r="BP1808">
        <v>8</v>
      </c>
      <c r="BQ1808">
        <v>8</v>
      </c>
      <c r="BR1808">
        <v>8</v>
      </c>
      <c r="BS1808">
        <v>8</v>
      </c>
      <c r="BT1808">
        <v>8</v>
      </c>
      <c r="BU1808">
        <v>0</v>
      </c>
      <c r="BV1808" t="str">
        <f>"8:00 AM"</f>
        <v>8:00 AM</v>
      </c>
      <c r="BW1808" t="str">
        <f>"5:00 PM"</f>
        <v>5:00 PM</v>
      </c>
      <c r="BX1808" t="s">
        <v>240</v>
      </c>
      <c r="BY1808">
        <v>0</v>
      </c>
      <c r="BZ1808">
        <v>6</v>
      </c>
      <c r="CA1808" t="s">
        <v>115</v>
      </c>
      <c r="CC1808" t="s">
        <v>2655</v>
      </c>
      <c r="CD1808" t="s">
        <v>2656</v>
      </c>
      <c r="CF1808" t="s">
        <v>119</v>
      </c>
      <c r="CG1808" t="s">
        <v>120</v>
      </c>
      <c r="CH1808" s="3">
        <v>96950</v>
      </c>
      <c r="CI1808" s="4">
        <v>9.5</v>
      </c>
      <c r="CJ1808" s="4">
        <v>13</v>
      </c>
      <c r="CK1808" s="4">
        <v>14.25</v>
      </c>
      <c r="CL1808" s="4">
        <v>19.5</v>
      </c>
      <c r="CM1808" t="s">
        <v>136</v>
      </c>
      <c r="CN1808" t="s">
        <v>685</v>
      </c>
      <c r="CO1808" t="s">
        <v>137</v>
      </c>
      <c r="CQ1808" t="s">
        <v>115</v>
      </c>
      <c r="CR1808" t="s">
        <v>138</v>
      </c>
      <c r="CS1808" t="s">
        <v>139</v>
      </c>
      <c r="CT1808" t="s">
        <v>138</v>
      </c>
      <c r="CU1808" t="s">
        <v>139</v>
      </c>
      <c r="CV1808" t="s">
        <v>138</v>
      </c>
      <c r="CW1808" t="s">
        <v>139</v>
      </c>
      <c r="CX1808" t="s">
        <v>13923</v>
      </c>
      <c r="CY1808" s="10">
        <v>16702346445</v>
      </c>
      <c r="CZ1808" t="s">
        <v>680</v>
      </c>
      <c r="DA1808" t="s">
        <v>139</v>
      </c>
      <c r="DB1808" t="s">
        <v>138</v>
      </c>
      <c r="DC1808" t="s">
        <v>115</v>
      </c>
      <c r="DD1808" t="s">
        <v>676</v>
      </c>
      <c r="DE1808" t="s">
        <v>677</v>
      </c>
      <c r="DG1808" t="s">
        <v>2657</v>
      </c>
      <c r="DH1808" t="s">
        <v>139</v>
      </c>
    </row>
    <row r="1809" spans="1:112" ht="14.45" customHeight="1" x14ac:dyDescent="0.25">
      <c r="A1809" t="s">
        <v>5238</v>
      </c>
      <c r="B1809" t="s">
        <v>158</v>
      </c>
      <c r="C1809" s="1">
        <v>45712</v>
      </c>
      <c r="D1809" s="1">
        <v>45778</v>
      </c>
      <c r="E1809" t="s">
        <v>114</v>
      </c>
      <c r="G1809" t="s">
        <v>138</v>
      </c>
      <c r="H1809" t="s">
        <v>115</v>
      </c>
      <c r="I1809" t="s">
        <v>115</v>
      </c>
      <c r="J1809" t="s">
        <v>3829</v>
      </c>
      <c r="K1809" t="s">
        <v>3830</v>
      </c>
      <c r="L1809" t="s">
        <v>3831</v>
      </c>
      <c r="M1809" t="s">
        <v>3832</v>
      </c>
      <c r="N1809" t="s">
        <v>119</v>
      </c>
      <c r="O1809" t="s">
        <v>120</v>
      </c>
      <c r="P1809" s="3">
        <v>96950</v>
      </c>
      <c r="Q1809" t="s">
        <v>121</v>
      </c>
      <c r="S1809" s="10">
        <v>16702332677</v>
      </c>
      <c r="U1809" t="s">
        <v>3833</v>
      </c>
      <c r="V1809">
        <v>4581</v>
      </c>
      <c r="W1809" t="s">
        <v>123</v>
      </c>
      <c r="Y1809" t="s">
        <v>3834</v>
      </c>
      <c r="Z1809" t="s">
        <v>3835</v>
      </c>
      <c r="AA1809" t="s">
        <v>2500</v>
      </c>
      <c r="AB1809" t="s">
        <v>235</v>
      </c>
      <c r="AC1809" t="s">
        <v>3831</v>
      </c>
      <c r="AD1809" t="s">
        <v>3832</v>
      </c>
      <c r="AE1809" t="s">
        <v>119</v>
      </c>
      <c r="AF1809" t="s">
        <v>120</v>
      </c>
      <c r="AG1809" s="3">
        <v>96950</v>
      </c>
      <c r="AH1809" t="s">
        <v>121</v>
      </c>
      <c r="AJ1809" s="10">
        <v>16702332677</v>
      </c>
      <c r="AL1809" t="s">
        <v>3836</v>
      </c>
      <c r="BD1809" t="str">
        <f>"43-3051.00"</f>
        <v>43-3051.00</v>
      </c>
      <c r="BE1809" t="s">
        <v>5239</v>
      </c>
      <c r="BF1809" t="s">
        <v>5240</v>
      </c>
      <c r="BG1809" t="s">
        <v>5241</v>
      </c>
      <c r="BH1809">
        <v>1</v>
      </c>
      <c r="BJ1809" s="1">
        <v>45795</v>
      </c>
      <c r="BK1809" s="1">
        <v>46159</v>
      </c>
      <c r="BN1809">
        <v>35</v>
      </c>
      <c r="BO1809">
        <v>0</v>
      </c>
      <c r="BP1809">
        <v>7</v>
      </c>
      <c r="BQ1809">
        <v>7</v>
      </c>
      <c r="BR1809">
        <v>7</v>
      </c>
      <c r="BS1809">
        <v>7</v>
      </c>
      <c r="BT1809">
        <v>7</v>
      </c>
      <c r="BU1809">
        <v>0</v>
      </c>
      <c r="BV1809" t="str">
        <f>"8:00 AM"</f>
        <v>8:00 AM</v>
      </c>
      <c r="BW1809" t="str">
        <f>"5:00 PM"</f>
        <v>5:00 PM</v>
      </c>
      <c r="BX1809" t="s">
        <v>133</v>
      </c>
      <c r="BY1809">
        <v>0</v>
      </c>
      <c r="BZ1809">
        <v>12</v>
      </c>
      <c r="CA1809" t="s">
        <v>115</v>
      </c>
      <c r="CC1809" s="2" t="s">
        <v>5242</v>
      </c>
      <c r="CD1809" t="s">
        <v>3839</v>
      </c>
      <c r="CE1809" t="s">
        <v>3831</v>
      </c>
      <c r="CF1809" t="s">
        <v>119</v>
      </c>
      <c r="CG1809" t="s">
        <v>120</v>
      </c>
      <c r="CH1809" s="3">
        <v>96950</v>
      </c>
      <c r="CI1809" s="4">
        <v>12.72</v>
      </c>
      <c r="CJ1809" s="4">
        <v>12.85</v>
      </c>
      <c r="CK1809" s="4">
        <v>19.079999999999998</v>
      </c>
      <c r="CL1809" s="4">
        <v>19.28</v>
      </c>
      <c r="CM1809" t="s">
        <v>136</v>
      </c>
      <c r="CO1809" t="s">
        <v>137</v>
      </c>
      <c r="CQ1809" t="s">
        <v>115</v>
      </c>
      <c r="CR1809" t="s">
        <v>138</v>
      </c>
      <c r="CS1809" t="s">
        <v>139</v>
      </c>
      <c r="CT1809" t="s">
        <v>138</v>
      </c>
      <c r="CU1809" t="s">
        <v>139</v>
      </c>
      <c r="CV1809" t="s">
        <v>138</v>
      </c>
      <c r="CW1809" t="s">
        <v>139</v>
      </c>
      <c r="CX1809" t="s">
        <v>5243</v>
      </c>
      <c r="CY1809" s="10">
        <v>16702332677</v>
      </c>
      <c r="CZ1809" t="s">
        <v>3836</v>
      </c>
      <c r="DA1809" t="s">
        <v>139</v>
      </c>
      <c r="DB1809" t="s">
        <v>138</v>
      </c>
      <c r="DC1809" t="s">
        <v>115</v>
      </c>
    </row>
    <row r="1810" spans="1:112" ht="14.45" customHeight="1" x14ac:dyDescent="0.25">
      <c r="A1810" t="s">
        <v>5744</v>
      </c>
      <c r="B1810" t="s">
        <v>142</v>
      </c>
      <c r="C1810" s="1">
        <v>45778</v>
      </c>
      <c r="D1810" s="1">
        <v>45778</v>
      </c>
      <c r="E1810" t="s">
        <v>210</v>
      </c>
      <c r="F1810" s="1">
        <v>45960</v>
      </c>
      <c r="G1810" t="s">
        <v>115</v>
      </c>
      <c r="H1810" t="s">
        <v>115</v>
      </c>
      <c r="I1810" t="s">
        <v>115</v>
      </c>
      <c r="J1810" t="s">
        <v>1414</v>
      </c>
      <c r="L1810" t="s">
        <v>679</v>
      </c>
      <c r="N1810" t="s">
        <v>119</v>
      </c>
      <c r="O1810" t="s">
        <v>120</v>
      </c>
      <c r="P1810" s="3">
        <v>96950</v>
      </c>
      <c r="Q1810" t="s">
        <v>121</v>
      </c>
      <c r="S1810" s="10">
        <v>16702346445</v>
      </c>
      <c r="T1810">
        <v>2263</v>
      </c>
      <c r="U1810" t="s">
        <v>1415</v>
      </c>
      <c r="V1810">
        <v>53111</v>
      </c>
      <c r="W1810" t="s">
        <v>123</v>
      </c>
      <c r="Y1810" t="s">
        <v>676</v>
      </c>
      <c r="Z1810" t="s">
        <v>677</v>
      </c>
      <c r="AB1810" t="s">
        <v>678</v>
      </c>
      <c r="AC1810" t="s">
        <v>679</v>
      </c>
      <c r="AE1810" t="s">
        <v>119</v>
      </c>
      <c r="AF1810" t="s">
        <v>120</v>
      </c>
      <c r="AG1810" s="3">
        <v>96950</v>
      </c>
      <c r="AH1810" t="s">
        <v>121</v>
      </c>
      <c r="AJ1810" s="10">
        <v>16702346445</v>
      </c>
      <c r="AK1810">
        <v>2263</v>
      </c>
      <c r="AL1810" t="s">
        <v>680</v>
      </c>
      <c r="BD1810" t="str">
        <f>"43-3031.00"</f>
        <v>43-3031.00</v>
      </c>
      <c r="BE1810" t="s">
        <v>387</v>
      </c>
      <c r="BF1810" t="s">
        <v>5745</v>
      </c>
      <c r="BG1810" t="s">
        <v>682</v>
      </c>
      <c r="BH1810">
        <v>1</v>
      </c>
      <c r="BJ1810" s="1">
        <v>45962</v>
      </c>
      <c r="BK1810" s="1">
        <v>46326</v>
      </c>
      <c r="BN1810">
        <v>40</v>
      </c>
      <c r="BO1810">
        <v>0</v>
      </c>
      <c r="BP1810">
        <v>8</v>
      </c>
      <c r="BQ1810">
        <v>8</v>
      </c>
      <c r="BR1810">
        <v>8</v>
      </c>
      <c r="BS1810">
        <v>8</v>
      </c>
      <c r="BT1810">
        <v>8</v>
      </c>
      <c r="BU1810">
        <v>0</v>
      </c>
      <c r="BV1810" t="str">
        <f>"8:00 AM"</f>
        <v>8:00 AM</v>
      </c>
      <c r="BW1810" t="str">
        <f>"5:00 PM"</f>
        <v>5:00 PM</v>
      </c>
      <c r="BX1810" t="s">
        <v>133</v>
      </c>
      <c r="BY1810">
        <v>0</v>
      </c>
      <c r="BZ1810">
        <v>24</v>
      </c>
      <c r="CA1810" t="s">
        <v>115</v>
      </c>
      <c r="CC1810" s="2" t="s">
        <v>5746</v>
      </c>
      <c r="CD1810" t="s">
        <v>1419</v>
      </c>
      <c r="CF1810" t="s">
        <v>119</v>
      </c>
      <c r="CG1810" t="s">
        <v>120</v>
      </c>
      <c r="CH1810" s="3">
        <v>96950</v>
      </c>
      <c r="CI1810" s="4">
        <v>12.28</v>
      </c>
      <c r="CJ1810" s="4">
        <v>14.43</v>
      </c>
      <c r="CK1810" s="4">
        <v>18.420000000000002</v>
      </c>
      <c r="CL1810" s="4">
        <v>21.65</v>
      </c>
      <c r="CM1810" t="s">
        <v>136</v>
      </c>
      <c r="CN1810" t="s">
        <v>685</v>
      </c>
      <c r="CO1810" t="s">
        <v>137</v>
      </c>
      <c r="CQ1810" t="s">
        <v>115</v>
      </c>
      <c r="CR1810" t="s">
        <v>138</v>
      </c>
      <c r="CS1810" t="s">
        <v>139</v>
      </c>
      <c r="CT1810" t="s">
        <v>138</v>
      </c>
      <c r="CU1810" t="s">
        <v>139</v>
      </c>
      <c r="CV1810" t="s">
        <v>138</v>
      </c>
      <c r="CW1810" t="s">
        <v>139</v>
      </c>
      <c r="CX1810" t="s">
        <v>13923</v>
      </c>
      <c r="CY1810" s="10">
        <v>16702346445</v>
      </c>
      <c r="CZ1810" t="s">
        <v>680</v>
      </c>
      <c r="DA1810" t="s">
        <v>139</v>
      </c>
      <c r="DB1810" t="s">
        <v>138</v>
      </c>
      <c r="DC1810" t="s">
        <v>115</v>
      </c>
      <c r="DD1810" t="s">
        <v>676</v>
      </c>
      <c r="DE1810" t="s">
        <v>677</v>
      </c>
      <c r="DG1810" t="s">
        <v>1414</v>
      </c>
      <c r="DH1810" t="s">
        <v>139</v>
      </c>
    </row>
    <row r="1811" spans="1:112" ht="14.45" customHeight="1" x14ac:dyDescent="0.25">
      <c r="A1811" t="s">
        <v>6714</v>
      </c>
      <c r="B1811" t="s">
        <v>142</v>
      </c>
      <c r="C1811" s="1">
        <v>45773</v>
      </c>
      <c r="D1811" s="1">
        <v>45778</v>
      </c>
      <c r="E1811" t="s">
        <v>114</v>
      </c>
      <c r="G1811" t="s">
        <v>115</v>
      </c>
      <c r="H1811" t="s">
        <v>115</v>
      </c>
      <c r="I1811" t="s">
        <v>115</v>
      </c>
      <c r="J1811" t="s">
        <v>577</v>
      </c>
      <c r="K1811" t="s">
        <v>578</v>
      </c>
      <c r="L1811" t="s">
        <v>579</v>
      </c>
      <c r="N1811" t="s">
        <v>128</v>
      </c>
      <c r="O1811" t="s">
        <v>120</v>
      </c>
      <c r="P1811" s="3">
        <v>96950</v>
      </c>
      <c r="Q1811" t="s">
        <v>121</v>
      </c>
      <c r="S1811" s="10">
        <v>16709896585</v>
      </c>
      <c r="U1811" t="s">
        <v>580</v>
      </c>
      <c r="V1811">
        <v>722320</v>
      </c>
      <c r="W1811" t="s">
        <v>123</v>
      </c>
      <c r="Y1811" t="s">
        <v>581</v>
      </c>
      <c r="Z1811" t="s">
        <v>582</v>
      </c>
      <c r="AA1811" t="s">
        <v>583</v>
      </c>
      <c r="AB1811" t="s">
        <v>126</v>
      </c>
      <c r="AC1811" t="s">
        <v>579</v>
      </c>
      <c r="AE1811" t="s">
        <v>128</v>
      </c>
      <c r="AF1811" t="s">
        <v>120</v>
      </c>
      <c r="AG1811" s="3">
        <v>96950</v>
      </c>
      <c r="AH1811" t="s">
        <v>121</v>
      </c>
      <c r="AJ1811" s="10">
        <v>16709896585</v>
      </c>
      <c r="AL1811" t="s">
        <v>584</v>
      </c>
      <c r="BD1811" t="str">
        <f>"49-9071.00"</f>
        <v>49-9071.00</v>
      </c>
      <c r="BE1811" t="s">
        <v>169</v>
      </c>
      <c r="BF1811" t="s">
        <v>585</v>
      </c>
      <c r="BG1811" t="s">
        <v>169</v>
      </c>
      <c r="BH1811">
        <v>15</v>
      </c>
      <c r="BJ1811" s="1">
        <v>45931</v>
      </c>
      <c r="BK1811" s="1">
        <v>46295</v>
      </c>
      <c r="BN1811">
        <v>35</v>
      </c>
      <c r="BO1811">
        <v>0</v>
      </c>
      <c r="BP1811">
        <v>7</v>
      </c>
      <c r="BQ1811">
        <v>7</v>
      </c>
      <c r="BR1811">
        <v>7</v>
      </c>
      <c r="BS1811">
        <v>7</v>
      </c>
      <c r="BT1811">
        <v>7</v>
      </c>
      <c r="BU1811">
        <v>0</v>
      </c>
      <c r="BV1811" t="str">
        <f>"8:00 AM"</f>
        <v>8:00 AM</v>
      </c>
      <c r="BW1811" t="str">
        <f>"4:00 PM"</f>
        <v>4:00 PM</v>
      </c>
      <c r="BX1811" t="s">
        <v>133</v>
      </c>
      <c r="BY1811">
        <v>0</v>
      </c>
      <c r="BZ1811">
        <v>12</v>
      </c>
      <c r="CA1811" t="s">
        <v>115</v>
      </c>
      <c r="CC1811" t="s">
        <v>6715</v>
      </c>
      <c r="CD1811" t="s">
        <v>587</v>
      </c>
      <c r="CF1811" t="s">
        <v>128</v>
      </c>
      <c r="CG1811" t="s">
        <v>120</v>
      </c>
      <c r="CH1811" s="3">
        <v>96950</v>
      </c>
      <c r="CI1811" s="4">
        <v>9.75</v>
      </c>
      <c r="CJ1811" s="4">
        <v>9.75</v>
      </c>
      <c r="CK1811" s="4">
        <v>14.63</v>
      </c>
      <c r="CL1811" s="4">
        <v>14.63</v>
      </c>
      <c r="CM1811" t="s">
        <v>136</v>
      </c>
      <c r="CN1811" t="s">
        <v>224</v>
      </c>
      <c r="CO1811" t="s">
        <v>137</v>
      </c>
      <c r="CQ1811" t="s">
        <v>115</v>
      </c>
      <c r="CR1811" t="s">
        <v>115</v>
      </c>
      <c r="CS1811" t="s">
        <v>139</v>
      </c>
      <c r="CT1811" t="s">
        <v>138</v>
      </c>
      <c r="CU1811" t="s">
        <v>139</v>
      </c>
      <c r="CV1811" t="s">
        <v>138</v>
      </c>
      <c r="CW1811" t="s">
        <v>139</v>
      </c>
      <c r="CX1811" t="s">
        <v>588</v>
      </c>
      <c r="CY1811" s="10">
        <v>16709896585</v>
      </c>
      <c r="CZ1811" t="s">
        <v>584</v>
      </c>
      <c r="DA1811" t="s">
        <v>139</v>
      </c>
      <c r="DB1811" t="s">
        <v>138</v>
      </c>
      <c r="DC1811" t="s">
        <v>115</v>
      </c>
    </row>
    <row r="1812" spans="1:112" ht="14.45" customHeight="1" x14ac:dyDescent="0.25">
      <c r="A1812" t="s">
        <v>7603</v>
      </c>
      <c r="B1812" t="s">
        <v>1155</v>
      </c>
      <c r="C1812" s="1">
        <v>45730</v>
      </c>
      <c r="D1812" s="1">
        <v>45778</v>
      </c>
      <c r="E1812" t="s">
        <v>114</v>
      </c>
      <c r="G1812" t="s">
        <v>115</v>
      </c>
      <c r="H1812" t="s">
        <v>115</v>
      </c>
      <c r="I1812" t="s">
        <v>115</v>
      </c>
      <c r="J1812" t="s">
        <v>2764</v>
      </c>
      <c r="K1812" t="s">
        <v>2765</v>
      </c>
      <c r="L1812" t="s">
        <v>1706</v>
      </c>
      <c r="N1812" t="s">
        <v>128</v>
      </c>
      <c r="O1812" t="s">
        <v>120</v>
      </c>
      <c r="P1812" s="3">
        <v>96950</v>
      </c>
      <c r="Q1812" t="s">
        <v>121</v>
      </c>
      <c r="S1812" s="10">
        <v>16704888886</v>
      </c>
      <c r="U1812" t="s">
        <v>2766</v>
      </c>
      <c r="V1812">
        <v>445110</v>
      </c>
      <c r="W1812" t="s">
        <v>123</v>
      </c>
      <c r="Y1812" t="s">
        <v>2767</v>
      </c>
      <c r="Z1812" t="s">
        <v>2768</v>
      </c>
      <c r="AA1812" t="s">
        <v>2769</v>
      </c>
      <c r="AB1812" t="s">
        <v>126</v>
      </c>
      <c r="AC1812" t="s">
        <v>1706</v>
      </c>
      <c r="AE1812" t="s">
        <v>128</v>
      </c>
      <c r="AF1812" t="s">
        <v>120</v>
      </c>
      <c r="AG1812" s="3">
        <v>96950</v>
      </c>
      <c r="AH1812" t="s">
        <v>121</v>
      </c>
      <c r="AJ1812" s="10">
        <v>16709897688</v>
      </c>
      <c r="AL1812" t="s">
        <v>2770</v>
      </c>
      <c r="BD1812" t="str">
        <f>"41-2011.00"</f>
        <v>41-2011.00</v>
      </c>
      <c r="BE1812" t="s">
        <v>2688</v>
      </c>
      <c r="BF1812" t="s">
        <v>2771</v>
      </c>
      <c r="BG1812" t="s">
        <v>2690</v>
      </c>
      <c r="BH1812">
        <v>3</v>
      </c>
      <c r="BI1812">
        <v>2</v>
      </c>
      <c r="BJ1812" s="1">
        <v>45839</v>
      </c>
      <c r="BK1812" s="1">
        <v>46203</v>
      </c>
      <c r="BL1812" s="1">
        <v>45839</v>
      </c>
      <c r="BM1812" s="1">
        <v>46203</v>
      </c>
      <c r="BN1812">
        <v>40</v>
      </c>
      <c r="BO1812">
        <v>5</v>
      </c>
      <c r="BP1812">
        <v>7</v>
      </c>
      <c r="BQ1812">
        <v>0</v>
      </c>
      <c r="BR1812">
        <v>7</v>
      </c>
      <c r="BS1812">
        <v>7</v>
      </c>
      <c r="BT1812">
        <v>7</v>
      </c>
      <c r="BU1812">
        <v>7</v>
      </c>
      <c r="BV1812" t="str">
        <f>"3:00 PM"</f>
        <v>3:00 PM</v>
      </c>
      <c r="BW1812" t="str">
        <f>"10:00 PM"</f>
        <v>10:00 PM</v>
      </c>
      <c r="BX1812" t="s">
        <v>240</v>
      </c>
      <c r="BY1812">
        <v>0</v>
      </c>
      <c r="BZ1812">
        <v>12</v>
      </c>
      <c r="CA1812" t="s">
        <v>115</v>
      </c>
      <c r="CC1812" t="s">
        <v>2772</v>
      </c>
      <c r="CD1812" t="s">
        <v>2773</v>
      </c>
      <c r="CF1812" t="s">
        <v>128</v>
      </c>
      <c r="CG1812" t="s">
        <v>120</v>
      </c>
      <c r="CH1812" s="3">
        <v>96950</v>
      </c>
      <c r="CI1812" s="4">
        <v>7.89</v>
      </c>
      <c r="CJ1812" s="4">
        <v>7.89</v>
      </c>
      <c r="CK1812" s="4">
        <v>11.84</v>
      </c>
      <c r="CL1812" s="4">
        <v>11.84</v>
      </c>
      <c r="CM1812" t="s">
        <v>136</v>
      </c>
      <c r="CN1812" t="s">
        <v>139</v>
      </c>
      <c r="CO1812" t="s">
        <v>137</v>
      </c>
      <c r="CQ1812" t="s">
        <v>115</v>
      </c>
      <c r="CR1812" t="s">
        <v>138</v>
      </c>
      <c r="CS1812" t="s">
        <v>139</v>
      </c>
      <c r="CT1812" t="s">
        <v>138</v>
      </c>
      <c r="CU1812" t="s">
        <v>139</v>
      </c>
      <c r="CV1812" t="s">
        <v>138</v>
      </c>
      <c r="CW1812" t="s">
        <v>138</v>
      </c>
      <c r="CX1812" t="s">
        <v>1716</v>
      </c>
      <c r="CY1812" s="10">
        <v>16704888886</v>
      </c>
      <c r="CZ1812" t="s">
        <v>2770</v>
      </c>
      <c r="DA1812" t="s">
        <v>139</v>
      </c>
      <c r="DB1812" t="s">
        <v>138</v>
      </c>
      <c r="DC1812" t="s">
        <v>115</v>
      </c>
    </row>
    <row r="1813" spans="1:112" ht="14.45" customHeight="1" x14ac:dyDescent="0.25">
      <c r="A1813" t="s">
        <v>7604</v>
      </c>
      <c r="B1813" t="s">
        <v>142</v>
      </c>
      <c r="C1813" s="1">
        <v>45773</v>
      </c>
      <c r="D1813" s="1">
        <v>45778</v>
      </c>
      <c r="E1813" t="s">
        <v>114</v>
      </c>
      <c r="G1813" t="s">
        <v>115</v>
      </c>
      <c r="H1813" t="s">
        <v>115</v>
      </c>
      <c r="I1813" t="s">
        <v>115</v>
      </c>
      <c r="J1813" t="s">
        <v>577</v>
      </c>
      <c r="K1813" t="s">
        <v>578</v>
      </c>
      <c r="L1813" t="s">
        <v>579</v>
      </c>
      <c r="N1813" t="s">
        <v>128</v>
      </c>
      <c r="O1813" t="s">
        <v>120</v>
      </c>
      <c r="P1813" s="3">
        <v>96950</v>
      </c>
      <c r="Q1813" t="s">
        <v>121</v>
      </c>
      <c r="S1813" s="10">
        <v>16709896585</v>
      </c>
      <c r="U1813" t="s">
        <v>580</v>
      </c>
      <c r="V1813">
        <v>72232</v>
      </c>
      <c r="W1813" t="s">
        <v>123</v>
      </c>
      <c r="Y1813" t="s">
        <v>581</v>
      </c>
      <c r="Z1813" t="s">
        <v>582</v>
      </c>
      <c r="AA1813" t="s">
        <v>583</v>
      </c>
      <c r="AB1813" t="s">
        <v>126</v>
      </c>
      <c r="AC1813" t="s">
        <v>579</v>
      </c>
      <c r="AE1813" t="s">
        <v>128</v>
      </c>
      <c r="AF1813" t="s">
        <v>120</v>
      </c>
      <c r="AG1813" s="3">
        <v>96950</v>
      </c>
      <c r="AH1813" t="s">
        <v>121</v>
      </c>
      <c r="AJ1813" s="10">
        <v>16709896585</v>
      </c>
      <c r="AL1813" t="s">
        <v>584</v>
      </c>
      <c r="BD1813" t="str">
        <f>"35-2014.00"</f>
        <v>35-2014.00</v>
      </c>
      <c r="BE1813" t="s">
        <v>221</v>
      </c>
      <c r="BF1813" t="s">
        <v>7605</v>
      </c>
      <c r="BG1813" t="s">
        <v>221</v>
      </c>
      <c r="BH1813">
        <v>10</v>
      </c>
      <c r="BJ1813" s="1">
        <v>45931</v>
      </c>
      <c r="BK1813" s="1">
        <v>46295</v>
      </c>
      <c r="BN1813">
        <v>35</v>
      </c>
      <c r="BO1813">
        <v>0</v>
      </c>
      <c r="BP1813">
        <v>7</v>
      </c>
      <c r="BQ1813">
        <v>7</v>
      </c>
      <c r="BR1813">
        <v>7</v>
      </c>
      <c r="BS1813">
        <v>7</v>
      </c>
      <c r="BT1813">
        <v>7</v>
      </c>
      <c r="BU1813">
        <v>0</v>
      </c>
      <c r="BV1813" t="str">
        <f t="shared" ref="BV1813:BV1820" si="36">"8:00 AM"</f>
        <v>8:00 AM</v>
      </c>
      <c r="BW1813" t="str">
        <f>"4:00 PM"</f>
        <v>4:00 PM</v>
      </c>
      <c r="BX1813" t="s">
        <v>240</v>
      </c>
      <c r="BY1813">
        <v>0</v>
      </c>
      <c r="BZ1813">
        <v>3</v>
      </c>
      <c r="CA1813" t="s">
        <v>115</v>
      </c>
      <c r="CC1813" t="s">
        <v>7606</v>
      </c>
      <c r="CD1813" t="s">
        <v>587</v>
      </c>
      <c r="CF1813" t="s">
        <v>128</v>
      </c>
      <c r="CG1813" t="s">
        <v>120</v>
      </c>
      <c r="CH1813" s="3">
        <v>96950</v>
      </c>
      <c r="CI1813" s="4">
        <v>8.83</v>
      </c>
      <c r="CJ1813" s="4">
        <v>8.83</v>
      </c>
      <c r="CK1813" s="4">
        <v>13.25</v>
      </c>
      <c r="CL1813" s="4">
        <v>13.25</v>
      </c>
      <c r="CM1813" t="s">
        <v>136</v>
      </c>
      <c r="CN1813" t="s">
        <v>224</v>
      </c>
      <c r="CO1813" t="s">
        <v>137</v>
      </c>
      <c r="CQ1813" t="s">
        <v>115</v>
      </c>
      <c r="CR1813" t="s">
        <v>138</v>
      </c>
      <c r="CS1813" t="s">
        <v>139</v>
      </c>
      <c r="CT1813" t="s">
        <v>138</v>
      </c>
      <c r="CU1813" t="s">
        <v>139</v>
      </c>
      <c r="CV1813" t="s">
        <v>138</v>
      </c>
      <c r="CW1813" t="s">
        <v>139</v>
      </c>
      <c r="CX1813" t="s">
        <v>588</v>
      </c>
      <c r="CY1813" s="10">
        <v>16709896585</v>
      </c>
      <c r="CZ1813" t="s">
        <v>584</v>
      </c>
      <c r="DA1813" t="s">
        <v>139</v>
      </c>
      <c r="DB1813" t="s">
        <v>138</v>
      </c>
      <c r="DC1813" t="s">
        <v>115</v>
      </c>
    </row>
    <row r="1814" spans="1:112" ht="14.45" customHeight="1" x14ac:dyDescent="0.25">
      <c r="A1814" t="s">
        <v>7621</v>
      </c>
      <c r="B1814" t="s">
        <v>142</v>
      </c>
      <c r="C1814" s="1">
        <v>45777</v>
      </c>
      <c r="D1814" s="1">
        <v>45778</v>
      </c>
      <c r="E1814" t="s">
        <v>210</v>
      </c>
      <c r="F1814" s="1">
        <v>45960</v>
      </c>
      <c r="G1814" t="s">
        <v>115</v>
      </c>
      <c r="H1814" t="s">
        <v>115</v>
      </c>
      <c r="I1814" t="s">
        <v>115</v>
      </c>
      <c r="J1814" t="s">
        <v>2648</v>
      </c>
      <c r="L1814" t="s">
        <v>6875</v>
      </c>
      <c r="N1814" t="s">
        <v>119</v>
      </c>
      <c r="O1814" t="s">
        <v>120</v>
      </c>
      <c r="P1814" s="3">
        <v>96950</v>
      </c>
      <c r="Q1814" t="s">
        <v>121</v>
      </c>
      <c r="S1814" s="10">
        <v>16702346445</v>
      </c>
      <c r="T1814">
        <v>2263</v>
      </c>
      <c r="U1814" t="s">
        <v>4186</v>
      </c>
      <c r="V1814">
        <v>4411</v>
      </c>
      <c r="W1814" t="s">
        <v>123</v>
      </c>
      <c r="Y1814" t="s">
        <v>676</v>
      </c>
      <c r="Z1814" t="s">
        <v>677</v>
      </c>
      <c r="AB1814" t="s">
        <v>678</v>
      </c>
      <c r="AC1814" t="s">
        <v>679</v>
      </c>
      <c r="AE1814" t="s">
        <v>119</v>
      </c>
      <c r="AF1814" t="s">
        <v>120</v>
      </c>
      <c r="AG1814" s="3">
        <v>96950</v>
      </c>
      <c r="AH1814" t="s">
        <v>121</v>
      </c>
      <c r="AJ1814" s="10">
        <v>16702346445</v>
      </c>
      <c r="AK1814">
        <v>2263</v>
      </c>
      <c r="AL1814" t="s">
        <v>680</v>
      </c>
      <c r="BD1814" t="str">
        <f>"49-3021.00"</f>
        <v>49-3021.00</v>
      </c>
      <c r="BE1814" t="s">
        <v>694</v>
      </c>
      <c r="BF1814" t="s">
        <v>6876</v>
      </c>
      <c r="BG1814" t="s">
        <v>6877</v>
      </c>
      <c r="BH1814">
        <v>1</v>
      </c>
      <c r="BJ1814" s="1">
        <v>45962</v>
      </c>
      <c r="BK1814" s="1">
        <v>46326</v>
      </c>
      <c r="BN1814">
        <v>40</v>
      </c>
      <c r="BO1814">
        <v>0</v>
      </c>
      <c r="BP1814">
        <v>8</v>
      </c>
      <c r="BQ1814">
        <v>8</v>
      </c>
      <c r="BR1814">
        <v>8</v>
      </c>
      <c r="BS1814">
        <v>8</v>
      </c>
      <c r="BT1814">
        <v>8</v>
      </c>
      <c r="BU1814">
        <v>0</v>
      </c>
      <c r="BV1814" t="str">
        <f t="shared" si="36"/>
        <v>8:00 AM</v>
      </c>
      <c r="BW1814" t="str">
        <f>"5:00 PM"</f>
        <v>5:00 PM</v>
      </c>
      <c r="BX1814" t="s">
        <v>133</v>
      </c>
      <c r="BY1814">
        <v>0</v>
      </c>
      <c r="BZ1814">
        <v>12</v>
      </c>
      <c r="CA1814" t="s">
        <v>115</v>
      </c>
      <c r="CC1814" s="2" t="s">
        <v>6878</v>
      </c>
      <c r="CD1814" t="s">
        <v>2656</v>
      </c>
      <c r="CF1814" t="s">
        <v>119</v>
      </c>
      <c r="CG1814" t="s">
        <v>120</v>
      </c>
      <c r="CH1814" s="3">
        <v>96950</v>
      </c>
      <c r="CI1814" s="4">
        <v>11.18</v>
      </c>
      <c r="CJ1814" s="4">
        <v>12</v>
      </c>
      <c r="CK1814" s="4">
        <v>16.77</v>
      </c>
      <c r="CL1814" s="4">
        <v>18</v>
      </c>
      <c r="CM1814" t="s">
        <v>136</v>
      </c>
      <c r="CN1814" t="s">
        <v>685</v>
      </c>
      <c r="CO1814" t="s">
        <v>137</v>
      </c>
      <c r="CQ1814" t="s">
        <v>115</v>
      </c>
      <c r="CR1814" t="s">
        <v>138</v>
      </c>
      <c r="CS1814" t="s">
        <v>139</v>
      </c>
      <c r="CT1814" t="s">
        <v>138</v>
      </c>
      <c r="CU1814" t="s">
        <v>139</v>
      </c>
      <c r="CV1814" t="s">
        <v>138</v>
      </c>
      <c r="CW1814" t="s">
        <v>139</v>
      </c>
      <c r="CX1814" t="s">
        <v>13923</v>
      </c>
      <c r="CY1814" s="10">
        <v>16702346445</v>
      </c>
      <c r="CZ1814" t="s">
        <v>680</v>
      </c>
      <c r="DA1814" t="s">
        <v>139</v>
      </c>
      <c r="DB1814" t="s">
        <v>138</v>
      </c>
      <c r="DC1814" t="s">
        <v>115</v>
      </c>
      <c r="DD1814" t="s">
        <v>676</v>
      </c>
      <c r="DE1814" t="s">
        <v>677</v>
      </c>
      <c r="DG1814" t="s">
        <v>2657</v>
      </c>
      <c r="DH1814" t="s">
        <v>139</v>
      </c>
    </row>
    <row r="1815" spans="1:112" ht="14.45" customHeight="1" x14ac:dyDescent="0.25">
      <c r="A1815" t="s">
        <v>8441</v>
      </c>
      <c r="B1815" t="s">
        <v>1155</v>
      </c>
      <c r="C1815" s="1">
        <v>45720</v>
      </c>
      <c r="D1815" s="1">
        <v>45778</v>
      </c>
      <c r="E1815" t="s">
        <v>210</v>
      </c>
      <c r="F1815" s="1">
        <v>45867</v>
      </c>
      <c r="G1815" t="s">
        <v>115</v>
      </c>
      <c r="H1815" t="s">
        <v>115</v>
      </c>
      <c r="I1815" t="s">
        <v>115</v>
      </c>
      <c r="J1815" t="s">
        <v>1156</v>
      </c>
      <c r="K1815" t="s">
        <v>8442</v>
      </c>
      <c r="L1815" t="s">
        <v>1158</v>
      </c>
      <c r="N1815" t="s">
        <v>128</v>
      </c>
      <c r="O1815" t="s">
        <v>120</v>
      </c>
      <c r="P1815" s="3">
        <v>96950</v>
      </c>
      <c r="Q1815" t="s">
        <v>121</v>
      </c>
      <c r="R1815" t="s">
        <v>139</v>
      </c>
      <c r="S1815" s="10">
        <v>16702347873</v>
      </c>
      <c r="U1815" t="s">
        <v>1159</v>
      </c>
      <c r="V1815">
        <v>56132</v>
      </c>
      <c r="W1815" t="s">
        <v>123</v>
      </c>
      <c r="Y1815" t="s">
        <v>1160</v>
      </c>
      <c r="Z1815" t="s">
        <v>1161</v>
      </c>
      <c r="AA1815" t="s">
        <v>1162</v>
      </c>
      <c r="AB1815" t="s">
        <v>126</v>
      </c>
      <c r="AC1815" t="s">
        <v>1158</v>
      </c>
      <c r="AE1815" t="s">
        <v>128</v>
      </c>
      <c r="AF1815" t="s">
        <v>120</v>
      </c>
      <c r="AG1815" s="3">
        <v>96950</v>
      </c>
      <c r="AH1815" t="s">
        <v>121</v>
      </c>
      <c r="AJ1815" s="10">
        <v>16702347873</v>
      </c>
      <c r="AL1815" t="s">
        <v>1163</v>
      </c>
      <c r="BD1815" t="str">
        <f>"35-3011.00"</f>
        <v>35-3011.00</v>
      </c>
      <c r="BE1815" t="s">
        <v>3960</v>
      </c>
      <c r="BF1815" t="s">
        <v>8443</v>
      </c>
      <c r="BG1815" t="s">
        <v>6632</v>
      </c>
      <c r="BH1815">
        <v>5</v>
      </c>
      <c r="BI1815">
        <v>3</v>
      </c>
      <c r="BJ1815" s="1">
        <v>45869</v>
      </c>
      <c r="BK1815" s="1">
        <v>46233</v>
      </c>
      <c r="BL1815" s="1">
        <v>45869</v>
      </c>
      <c r="BM1815" s="1">
        <v>46233</v>
      </c>
      <c r="BN1815">
        <v>35</v>
      </c>
      <c r="BO1815">
        <v>0</v>
      </c>
      <c r="BP1815">
        <v>7</v>
      </c>
      <c r="BQ1815">
        <v>7</v>
      </c>
      <c r="BR1815">
        <v>7</v>
      </c>
      <c r="BS1815">
        <v>7</v>
      </c>
      <c r="BT1815">
        <v>7</v>
      </c>
      <c r="BU1815">
        <v>0</v>
      </c>
      <c r="BV1815" t="str">
        <f t="shared" si="36"/>
        <v>8:00 AM</v>
      </c>
      <c r="BW1815" t="str">
        <f>"4:00 PM"</f>
        <v>4:00 PM</v>
      </c>
      <c r="BX1815" t="s">
        <v>240</v>
      </c>
      <c r="BY1815">
        <v>0</v>
      </c>
      <c r="BZ1815">
        <v>6</v>
      </c>
      <c r="CA1815" t="s">
        <v>115</v>
      </c>
      <c r="CC1815" t="s">
        <v>8444</v>
      </c>
      <c r="CD1815" t="s">
        <v>1167</v>
      </c>
      <c r="CF1815" t="s">
        <v>128</v>
      </c>
      <c r="CG1815" t="s">
        <v>120</v>
      </c>
      <c r="CH1815" s="3">
        <v>96950</v>
      </c>
      <c r="CI1815" s="4">
        <v>8.15</v>
      </c>
      <c r="CJ1815" s="4">
        <v>8.15</v>
      </c>
      <c r="CK1815" s="4">
        <v>12.22</v>
      </c>
      <c r="CL1815" s="4">
        <v>12.22</v>
      </c>
      <c r="CM1815" t="s">
        <v>136</v>
      </c>
      <c r="CO1815" t="s">
        <v>137</v>
      </c>
      <c r="CQ1815" t="s">
        <v>115</v>
      </c>
      <c r="CR1815" t="s">
        <v>138</v>
      </c>
      <c r="CS1815" t="s">
        <v>139</v>
      </c>
      <c r="CT1815" t="s">
        <v>138</v>
      </c>
      <c r="CU1815" t="s">
        <v>139</v>
      </c>
      <c r="CV1815" t="s">
        <v>138</v>
      </c>
      <c r="CW1815" t="s">
        <v>139</v>
      </c>
      <c r="CX1815" t="s">
        <v>4135</v>
      </c>
      <c r="CY1815" s="10">
        <v>16702347873</v>
      </c>
      <c r="CZ1815" t="s">
        <v>1163</v>
      </c>
      <c r="DA1815" t="s">
        <v>417</v>
      </c>
      <c r="DB1815" t="s">
        <v>138</v>
      </c>
      <c r="DC1815" t="s">
        <v>115</v>
      </c>
    </row>
    <row r="1816" spans="1:112" ht="14.45" customHeight="1" x14ac:dyDescent="0.25">
      <c r="A1816" t="s">
        <v>9213</v>
      </c>
      <c r="B1816" t="s">
        <v>142</v>
      </c>
      <c r="C1816" s="1">
        <v>45777</v>
      </c>
      <c r="D1816" s="1">
        <v>45778</v>
      </c>
      <c r="E1816" t="s">
        <v>210</v>
      </c>
      <c r="F1816" s="1">
        <v>45960</v>
      </c>
      <c r="G1816" t="s">
        <v>115</v>
      </c>
      <c r="H1816" t="s">
        <v>115</v>
      </c>
      <c r="I1816" t="s">
        <v>115</v>
      </c>
      <c r="J1816" t="s">
        <v>7120</v>
      </c>
      <c r="K1816" t="s">
        <v>7121</v>
      </c>
      <c r="L1816" t="s">
        <v>7122</v>
      </c>
      <c r="N1816" t="s">
        <v>119</v>
      </c>
      <c r="O1816" t="s">
        <v>120</v>
      </c>
      <c r="P1816" s="3">
        <v>96950</v>
      </c>
      <c r="Q1816" t="s">
        <v>121</v>
      </c>
      <c r="S1816" s="10">
        <v>16702346445</v>
      </c>
      <c r="T1816">
        <v>2263</v>
      </c>
      <c r="U1816" t="s">
        <v>7123</v>
      </c>
      <c r="V1816">
        <v>23822</v>
      </c>
      <c r="W1816" t="s">
        <v>123</v>
      </c>
      <c r="Y1816" t="s">
        <v>676</v>
      </c>
      <c r="Z1816" t="s">
        <v>677</v>
      </c>
      <c r="AB1816" t="s">
        <v>678</v>
      </c>
      <c r="AC1816" t="s">
        <v>679</v>
      </c>
      <c r="AE1816" t="s">
        <v>119</v>
      </c>
      <c r="AF1816" t="s">
        <v>120</v>
      </c>
      <c r="AG1816" s="3">
        <v>96950</v>
      </c>
      <c r="AH1816" t="s">
        <v>121</v>
      </c>
      <c r="AJ1816" s="10">
        <v>16702346445</v>
      </c>
      <c r="AK1816">
        <v>2263</v>
      </c>
      <c r="AL1816" t="s">
        <v>680</v>
      </c>
      <c r="BD1816" t="str">
        <f>"49-9021.00"</f>
        <v>49-9021.00</v>
      </c>
      <c r="BE1816" t="s">
        <v>203</v>
      </c>
      <c r="BF1816" t="s">
        <v>7124</v>
      </c>
      <c r="BG1816" t="s">
        <v>7125</v>
      </c>
      <c r="BH1816">
        <v>1</v>
      </c>
      <c r="BJ1816" s="1">
        <v>45962</v>
      </c>
      <c r="BK1816" s="1">
        <v>46326</v>
      </c>
      <c r="BN1816">
        <v>40</v>
      </c>
      <c r="BO1816">
        <v>0</v>
      </c>
      <c r="BP1816">
        <v>8</v>
      </c>
      <c r="BQ1816">
        <v>8</v>
      </c>
      <c r="BR1816">
        <v>8</v>
      </c>
      <c r="BS1816">
        <v>8</v>
      </c>
      <c r="BT1816">
        <v>8</v>
      </c>
      <c r="BU1816">
        <v>0</v>
      </c>
      <c r="BV1816" t="str">
        <f t="shared" si="36"/>
        <v>8:00 AM</v>
      </c>
      <c r="BW1816" t="str">
        <f>"5:00 PM"</f>
        <v>5:00 PM</v>
      </c>
      <c r="BX1816" t="s">
        <v>133</v>
      </c>
      <c r="BY1816">
        <v>0</v>
      </c>
      <c r="BZ1816">
        <v>12</v>
      </c>
      <c r="CA1816" t="s">
        <v>115</v>
      </c>
      <c r="CC1816" s="2" t="s">
        <v>7126</v>
      </c>
      <c r="CD1816" t="s">
        <v>7127</v>
      </c>
      <c r="CF1816" t="s">
        <v>119</v>
      </c>
      <c r="CG1816" t="s">
        <v>120</v>
      </c>
      <c r="CH1816" s="3">
        <v>96950</v>
      </c>
      <c r="CI1816" s="4">
        <v>10.74</v>
      </c>
      <c r="CJ1816" s="4">
        <v>11</v>
      </c>
      <c r="CK1816" s="4">
        <v>16.11</v>
      </c>
      <c r="CL1816" s="4">
        <v>16.5</v>
      </c>
      <c r="CM1816" t="s">
        <v>136</v>
      </c>
      <c r="CN1816" t="s">
        <v>685</v>
      </c>
      <c r="CO1816" t="s">
        <v>137</v>
      </c>
      <c r="CQ1816" t="s">
        <v>115</v>
      </c>
      <c r="CR1816" t="s">
        <v>138</v>
      </c>
      <c r="CS1816" t="s">
        <v>139</v>
      </c>
      <c r="CT1816" t="s">
        <v>138</v>
      </c>
      <c r="CU1816" t="s">
        <v>139</v>
      </c>
      <c r="CV1816" t="s">
        <v>138</v>
      </c>
      <c r="CW1816" t="s">
        <v>139</v>
      </c>
      <c r="CX1816" t="s">
        <v>13923</v>
      </c>
      <c r="CY1816" s="10">
        <v>16702346445</v>
      </c>
      <c r="CZ1816" t="s">
        <v>680</v>
      </c>
      <c r="DA1816" t="s">
        <v>139</v>
      </c>
      <c r="DB1816" t="s">
        <v>138</v>
      </c>
      <c r="DC1816" t="s">
        <v>115</v>
      </c>
      <c r="DD1816" t="s">
        <v>676</v>
      </c>
      <c r="DE1816" t="s">
        <v>677</v>
      </c>
      <c r="DG1816" t="s">
        <v>7128</v>
      </c>
      <c r="DH1816" t="s">
        <v>139</v>
      </c>
    </row>
    <row r="1817" spans="1:112" ht="14.45" customHeight="1" x14ac:dyDescent="0.25">
      <c r="A1817" t="s">
        <v>9214</v>
      </c>
      <c r="B1817" t="s">
        <v>113</v>
      </c>
      <c r="C1817" s="1">
        <v>45749</v>
      </c>
      <c r="D1817" s="1">
        <v>45778</v>
      </c>
      <c r="E1817" t="s">
        <v>210</v>
      </c>
      <c r="F1817" s="1">
        <v>45929</v>
      </c>
      <c r="G1817" t="s">
        <v>115</v>
      </c>
      <c r="H1817" t="s">
        <v>115</v>
      </c>
      <c r="I1817" t="s">
        <v>115</v>
      </c>
      <c r="J1817" t="s">
        <v>3335</v>
      </c>
      <c r="L1817" t="s">
        <v>1362</v>
      </c>
      <c r="M1817" t="s">
        <v>1363</v>
      </c>
      <c r="N1817" t="s">
        <v>119</v>
      </c>
      <c r="O1817" t="s">
        <v>120</v>
      </c>
      <c r="P1817" s="3">
        <v>96950</v>
      </c>
      <c r="Q1817" t="s">
        <v>121</v>
      </c>
      <c r="S1817" s="10">
        <v>16702357642</v>
      </c>
      <c r="U1817" t="s">
        <v>3336</v>
      </c>
      <c r="V1817">
        <v>236118</v>
      </c>
      <c r="W1817" t="s">
        <v>123</v>
      </c>
      <c r="Y1817" t="s">
        <v>1365</v>
      </c>
      <c r="Z1817" t="s">
        <v>1366</v>
      </c>
      <c r="AA1817" t="s">
        <v>1367</v>
      </c>
      <c r="AB1817" t="s">
        <v>1368</v>
      </c>
      <c r="AC1817" t="s">
        <v>1362</v>
      </c>
      <c r="AD1817" t="s">
        <v>1363</v>
      </c>
      <c r="AE1817" t="s">
        <v>119</v>
      </c>
      <c r="AF1817" t="s">
        <v>120</v>
      </c>
      <c r="AG1817" s="3">
        <v>96950</v>
      </c>
      <c r="AH1817" t="s">
        <v>121</v>
      </c>
      <c r="AJ1817" s="10">
        <v>16702357642</v>
      </c>
      <c r="AL1817" t="s">
        <v>3337</v>
      </c>
      <c r="BD1817" t="str">
        <f>"43-3021.00"</f>
        <v>43-3021.00</v>
      </c>
      <c r="BE1817" t="s">
        <v>6702</v>
      </c>
      <c r="BF1817" t="s">
        <v>9215</v>
      </c>
      <c r="BG1817" t="s">
        <v>6702</v>
      </c>
      <c r="BH1817">
        <v>4</v>
      </c>
      <c r="BJ1817" s="1">
        <v>45931</v>
      </c>
      <c r="BK1817" s="1">
        <v>46295</v>
      </c>
      <c r="BN1817">
        <v>40</v>
      </c>
      <c r="BO1817">
        <v>0</v>
      </c>
      <c r="BP1817">
        <v>8</v>
      </c>
      <c r="BQ1817">
        <v>8</v>
      </c>
      <c r="BR1817">
        <v>8</v>
      </c>
      <c r="BS1817">
        <v>8</v>
      </c>
      <c r="BT1817">
        <v>8</v>
      </c>
      <c r="BU1817">
        <v>0</v>
      </c>
      <c r="BV1817" t="str">
        <f t="shared" si="36"/>
        <v>8:00 AM</v>
      </c>
      <c r="BW1817" t="str">
        <f>"5:00 PM"</f>
        <v>5:00 PM</v>
      </c>
      <c r="BX1817" t="s">
        <v>133</v>
      </c>
      <c r="BY1817">
        <v>0</v>
      </c>
      <c r="BZ1817">
        <v>12</v>
      </c>
      <c r="CA1817" t="s">
        <v>115</v>
      </c>
      <c r="CC1817" t="s">
        <v>9216</v>
      </c>
      <c r="CD1817" t="s">
        <v>1362</v>
      </c>
      <c r="CE1817" t="s">
        <v>1363</v>
      </c>
      <c r="CF1817" t="s">
        <v>119</v>
      </c>
      <c r="CG1817" t="s">
        <v>120</v>
      </c>
      <c r="CH1817" s="3">
        <v>96950</v>
      </c>
      <c r="CI1817" s="4">
        <v>12.72</v>
      </c>
      <c r="CJ1817" s="4">
        <v>12.72</v>
      </c>
      <c r="CK1817" s="4">
        <v>19.079999999999998</v>
      </c>
      <c r="CL1817" s="4">
        <v>19.079999999999998</v>
      </c>
      <c r="CM1817" t="s">
        <v>136</v>
      </c>
      <c r="CN1817" t="s">
        <v>139</v>
      </c>
      <c r="CO1817" t="s">
        <v>137</v>
      </c>
      <c r="CQ1817" t="s">
        <v>115</v>
      </c>
      <c r="CR1817" t="s">
        <v>138</v>
      </c>
      <c r="CS1817" t="s">
        <v>138</v>
      </c>
      <c r="CT1817" t="s">
        <v>138</v>
      </c>
      <c r="CU1817" t="s">
        <v>139</v>
      </c>
      <c r="CV1817" t="s">
        <v>138</v>
      </c>
      <c r="CW1817" t="s">
        <v>139</v>
      </c>
      <c r="CX1817" t="s">
        <v>139</v>
      </c>
      <c r="CY1817" s="10">
        <v>16702357642</v>
      </c>
      <c r="CZ1817" t="s">
        <v>3337</v>
      </c>
      <c r="DA1817" t="s">
        <v>139</v>
      </c>
      <c r="DB1817" t="s">
        <v>138</v>
      </c>
      <c r="DC1817" t="s">
        <v>115</v>
      </c>
    </row>
    <row r="1818" spans="1:112" ht="14.45" customHeight="1" x14ac:dyDescent="0.25">
      <c r="A1818" t="s">
        <v>9236</v>
      </c>
      <c r="B1818" t="s">
        <v>142</v>
      </c>
      <c r="C1818" s="1">
        <v>45777</v>
      </c>
      <c r="D1818" s="1">
        <v>45778</v>
      </c>
      <c r="E1818" t="s">
        <v>210</v>
      </c>
      <c r="F1818" s="1">
        <v>45960</v>
      </c>
      <c r="G1818" t="s">
        <v>115</v>
      </c>
      <c r="H1818" t="s">
        <v>115</v>
      </c>
      <c r="I1818" t="s">
        <v>115</v>
      </c>
      <c r="J1818" t="s">
        <v>9237</v>
      </c>
      <c r="L1818" t="s">
        <v>9238</v>
      </c>
      <c r="N1818" t="s">
        <v>119</v>
      </c>
      <c r="O1818" t="s">
        <v>120</v>
      </c>
      <c r="P1818" s="3">
        <v>96950</v>
      </c>
      <c r="Q1818" t="s">
        <v>121</v>
      </c>
      <c r="S1818" s="10">
        <v>16702346445</v>
      </c>
      <c r="T1818">
        <v>2263</v>
      </c>
      <c r="U1818" t="s">
        <v>5298</v>
      </c>
      <c r="V1818">
        <v>212311</v>
      </c>
      <c r="W1818" t="s">
        <v>123</v>
      </c>
      <c r="Y1818" t="s">
        <v>676</v>
      </c>
      <c r="Z1818" t="s">
        <v>677</v>
      </c>
      <c r="AB1818" t="s">
        <v>678</v>
      </c>
      <c r="AC1818" t="s">
        <v>679</v>
      </c>
      <c r="AE1818" t="s">
        <v>119</v>
      </c>
      <c r="AF1818" t="s">
        <v>120</v>
      </c>
      <c r="AG1818" s="3">
        <v>96950</v>
      </c>
      <c r="AH1818" t="s">
        <v>121</v>
      </c>
      <c r="AJ1818" s="10">
        <v>16702346445</v>
      </c>
      <c r="AK1818">
        <v>2263</v>
      </c>
      <c r="AL1818" t="s">
        <v>680</v>
      </c>
      <c r="BD1818" t="str">
        <f>"49-3042.00"</f>
        <v>49-3042.00</v>
      </c>
      <c r="BE1818" t="s">
        <v>1508</v>
      </c>
      <c r="BF1818" t="s">
        <v>9239</v>
      </c>
      <c r="BG1818" t="s">
        <v>1847</v>
      </c>
      <c r="BH1818">
        <v>1</v>
      </c>
      <c r="BJ1818" s="1">
        <v>45962</v>
      </c>
      <c r="BK1818" s="1">
        <v>46326</v>
      </c>
      <c r="BN1818">
        <v>40</v>
      </c>
      <c r="BO1818">
        <v>0</v>
      </c>
      <c r="BP1818">
        <v>8</v>
      </c>
      <c r="BQ1818">
        <v>8</v>
      </c>
      <c r="BR1818">
        <v>8</v>
      </c>
      <c r="BS1818">
        <v>8</v>
      </c>
      <c r="BT1818">
        <v>8</v>
      </c>
      <c r="BU1818">
        <v>0</v>
      </c>
      <c r="BV1818" t="str">
        <f t="shared" si="36"/>
        <v>8:00 AM</v>
      </c>
      <c r="BW1818" t="str">
        <f>"5:00 PM"</f>
        <v>5:00 PM</v>
      </c>
      <c r="BX1818" t="s">
        <v>133</v>
      </c>
      <c r="BY1818">
        <v>0</v>
      </c>
      <c r="BZ1818">
        <v>12</v>
      </c>
      <c r="CA1818" t="s">
        <v>115</v>
      </c>
      <c r="CC1818" s="2" t="s">
        <v>9240</v>
      </c>
      <c r="CD1818" t="s">
        <v>9241</v>
      </c>
      <c r="CE1818" t="s">
        <v>9241</v>
      </c>
      <c r="CF1818" t="s">
        <v>119</v>
      </c>
      <c r="CG1818" t="s">
        <v>120</v>
      </c>
      <c r="CH1818" s="3">
        <v>96950</v>
      </c>
      <c r="CI1818" s="4">
        <v>12.48</v>
      </c>
      <c r="CJ1818" s="4">
        <v>13</v>
      </c>
      <c r="CK1818" s="4">
        <v>18.72</v>
      </c>
      <c r="CL1818" s="4">
        <v>19.5</v>
      </c>
      <c r="CM1818" t="s">
        <v>136</v>
      </c>
      <c r="CN1818" t="s">
        <v>685</v>
      </c>
      <c r="CO1818" t="s">
        <v>137</v>
      </c>
      <c r="CQ1818" t="s">
        <v>115</v>
      </c>
      <c r="CR1818" t="s">
        <v>138</v>
      </c>
      <c r="CS1818" t="s">
        <v>139</v>
      </c>
      <c r="CT1818" t="s">
        <v>138</v>
      </c>
      <c r="CU1818" t="s">
        <v>139</v>
      </c>
      <c r="CV1818" t="s">
        <v>138</v>
      </c>
      <c r="CW1818" t="s">
        <v>139</v>
      </c>
      <c r="CX1818" t="s">
        <v>13923</v>
      </c>
      <c r="CY1818" s="10">
        <v>16702346445</v>
      </c>
      <c r="CZ1818" t="s">
        <v>680</v>
      </c>
      <c r="DA1818" t="s">
        <v>139</v>
      </c>
      <c r="DB1818" t="s">
        <v>138</v>
      </c>
      <c r="DC1818" t="s">
        <v>115</v>
      </c>
      <c r="DD1818" t="s">
        <v>676</v>
      </c>
      <c r="DE1818" t="s">
        <v>677</v>
      </c>
      <c r="DG1818" t="s">
        <v>9242</v>
      </c>
      <c r="DH1818" t="s">
        <v>139</v>
      </c>
    </row>
    <row r="1819" spans="1:112" ht="14.45" customHeight="1" x14ac:dyDescent="0.25">
      <c r="A1819" t="s">
        <v>9243</v>
      </c>
      <c r="B1819" t="s">
        <v>248</v>
      </c>
      <c r="C1819" s="1">
        <v>45730</v>
      </c>
      <c r="D1819" s="1">
        <v>45778</v>
      </c>
      <c r="E1819" t="s">
        <v>114</v>
      </c>
      <c r="G1819" t="s">
        <v>115</v>
      </c>
      <c r="H1819" t="s">
        <v>115</v>
      </c>
      <c r="I1819" t="s">
        <v>115</v>
      </c>
      <c r="J1819" t="s">
        <v>490</v>
      </c>
      <c r="L1819" t="s">
        <v>6219</v>
      </c>
      <c r="M1819" t="s">
        <v>6220</v>
      </c>
      <c r="N1819" t="s">
        <v>119</v>
      </c>
      <c r="O1819" t="s">
        <v>120</v>
      </c>
      <c r="P1819" s="3">
        <v>96950</v>
      </c>
      <c r="Q1819" t="s">
        <v>121</v>
      </c>
      <c r="S1819" s="10">
        <v>16707899238</v>
      </c>
      <c r="U1819" t="s">
        <v>6221</v>
      </c>
      <c r="V1819">
        <v>561311</v>
      </c>
      <c r="W1819" t="s">
        <v>532</v>
      </c>
      <c r="X1819" t="s">
        <v>138</v>
      </c>
      <c r="Y1819" t="s">
        <v>487</v>
      </c>
      <c r="Z1819" t="s">
        <v>2834</v>
      </c>
      <c r="AA1819" t="s">
        <v>6222</v>
      </c>
      <c r="AB1819" t="s">
        <v>295</v>
      </c>
      <c r="AC1819" t="s">
        <v>6219</v>
      </c>
      <c r="AD1819" t="s">
        <v>6220</v>
      </c>
      <c r="AE1819" t="s">
        <v>119</v>
      </c>
      <c r="AF1819" t="s">
        <v>120</v>
      </c>
      <c r="AG1819" s="3">
        <v>96950</v>
      </c>
      <c r="AH1819" t="s">
        <v>121</v>
      </c>
      <c r="AJ1819" s="10">
        <v>16707899238</v>
      </c>
      <c r="AL1819" t="s">
        <v>491</v>
      </c>
      <c r="BD1819" t="str">
        <f>"39-9011.00"</f>
        <v>39-9011.00</v>
      </c>
      <c r="BE1819" t="s">
        <v>538</v>
      </c>
      <c r="BF1819" t="s">
        <v>6587</v>
      </c>
      <c r="BG1819" t="s">
        <v>538</v>
      </c>
      <c r="BH1819">
        <v>10</v>
      </c>
      <c r="BI1819">
        <v>10</v>
      </c>
      <c r="BJ1819" s="1">
        <v>45842</v>
      </c>
      <c r="BK1819" s="1">
        <v>46206</v>
      </c>
      <c r="BL1819" s="1">
        <v>45842</v>
      </c>
      <c r="BM1819" s="1">
        <v>46206</v>
      </c>
      <c r="BN1819">
        <v>35</v>
      </c>
      <c r="BO1819">
        <v>0</v>
      </c>
      <c r="BP1819">
        <v>7</v>
      </c>
      <c r="BQ1819">
        <v>7</v>
      </c>
      <c r="BR1819">
        <v>7</v>
      </c>
      <c r="BS1819">
        <v>7</v>
      </c>
      <c r="BT1819">
        <v>7</v>
      </c>
      <c r="BU1819">
        <v>0</v>
      </c>
      <c r="BV1819" t="str">
        <f t="shared" si="36"/>
        <v>8:00 AM</v>
      </c>
      <c r="BW1819" t="str">
        <f>"4:00 PM"</f>
        <v>4:00 PM</v>
      </c>
      <c r="BX1819" t="s">
        <v>133</v>
      </c>
      <c r="BY1819">
        <v>0</v>
      </c>
      <c r="BZ1819">
        <v>12</v>
      </c>
      <c r="CA1819" t="s">
        <v>115</v>
      </c>
      <c r="CC1819" s="2" t="s">
        <v>9244</v>
      </c>
      <c r="CD1819" t="s">
        <v>9245</v>
      </c>
      <c r="CE1819" t="s">
        <v>9246</v>
      </c>
      <c r="CF1819" t="s">
        <v>119</v>
      </c>
      <c r="CG1819" t="s">
        <v>120</v>
      </c>
      <c r="CH1819" s="3">
        <v>96950</v>
      </c>
      <c r="CI1819" s="4">
        <v>7.81</v>
      </c>
      <c r="CJ1819" s="4">
        <v>7.81</v>
      </c>
      <c r="CK1819" s="4">
        <v>11.72</v>
      </c>
      <c r="CL1819" s="4">
        <v>11.72</v>
      </c>
      <c r="CM1819" t="s">
        <v>136</v>
      </c>
      <c r="CN1819" t="s">
        <v>9247</v>
      </c>
      <c r="CO1819" t="s">
        <v>137</v>
      </c>
      <c r="CQ1819" t="s">
        <v>138</v>
      </c>
      <c r="CR1819" t="s">
        <v>138</v>
      </c>
      <c r="CS1819" t="s">
        <v>139</v>
      </c>
      <c r="CT1819" t="s">
        <v>138</v>
      </c>
      <c r="CU1819" t="s">
        <v>139</v>
      </c>
      <c r="CV1819" t="s">
        <v>138</v>
      </c>
      <c r="CW1819" t="s">
        <v>139</v>
      </c>
      <c r="CX1819" t="s">
        <v>485</v>
      </c>
      <c r="CY1819" s="10">
        <v>16707899238</v>
      </c>
      <c r="CZ1819" t="s">
        <v>491</v>
      </c>
      <c r="DA1819" t="s">
        <v>246</v>
      </c>
      <c r="DB1819" t="s">
        <v>138</v>
      </c>
      <c r="DC1819" t="s">
        <v>138</v>
      </c>
    </row>
    <row r="1820" spans="1:112" ht="14.45" customHeight="1" x14ac:dyDescent="0.25">
      <c r="A1820" t="s">
        <v>9253</v>
      </c>
      <c r="B1820" t="s">
        <v>158</v>
      </c>
      <c r="C1820" s="1">
        <v>45608</v>
      </c>
      <c r="D1820" s="1">
        <v>45778</v>
      </c>
      <c r="E1820" t="s">
        <v>210</v>
      </c>
      <c r="F1820" s="1">
        <v>45687</v>
      </c>
      <c r="G1820" t="s">
        <v>138</v>
      </c>
      <c r="H1820" t="s">
        <v>115</v>
      </c>
      <c r="I1820" t="s">
        <v>115</v>
      </c>
      <c r="J1820" t="s">
        <v>4422</v>
      </c>
      <c r="L1820" t="s">
        <v>4423</v>
      </c>
      <c r="N1820" t="s">
        <v>119</v>
      </c>
      <c r="O1820" t="s">
        <v>120</v>
      </c>
      <c r="P1820" s="3">
        <v>96950</v>
      </c>
      <c r="Q1820" t="s">
        <v>121</v>
      </c>
      <c r="R1820" t="s">
        <v>1661</v>
      </c>
      <c r="S1820" s="10">
        <v>16707891106</v>
      </c>
      <c r="U1820" t="s">
        <v>1690</v>
      </c>
      <c r="V1820">
        <v>814110</v>
      </c>
      <c r="W1820" t="s">
        <v>123</v>
      </c>
      <c r="Y1820" t="s">
        <v>1691</v>
      </c>
      <c r="Z1820" t="s">
        <v>1692</v>
      </c>
      <c r="AA1820" t="s">
        <v>1693</v>
      </c>
      <c r="AB1820" t="s">
        <v>997</v>
      </c>
      <c r="AC1820" t="s">
        <v>4423</v>
      </c>
      <c r="AE1820" t="s">
        <v>128</v>
      </c>
      <c r="AF1820" t="s">
        <v>120</v>
      </c>
      <c r="AG1820" s="3">
        <v>96950</v>
      </c>
      <c r="AH1820" t="s">
        <v>121</v>
      </c>
      <c r="AI1820" t="s">
        <v>7167</v>
      </c>
      <c r="AJ1820" s="10">
        <v>16707891106</v>
      </c>
      <c r="AL1820" t="s">
        <v>1695</v>
      </c>
      <c r="BD1820" t="str">
        <f>"35-2014.00"</f>
        <v>35-2014.00</v>
      </c>
      <c r="BE1820" t="s">
        <v>221</v>
      </c>
      <c r="BF1820" t="s">
        <v>9254</v>
      </c>
      <c r="BG1820" t="s">
        <v>223</v>
      </c>
      <c r="BH1820">
        <v>10</v>
      </c>
      <c r="BJ1820" s="1">
        <v>45689</v>
      </c>
      <c r="BK1820" s="1">
        <v>46783</v>
      </c>
      <c r="BN1820">
        <v>35</v>
      </c>
      <c r="BO1820">
        <v>0</v>
      </c>
      <c r="BP1820">
        <v>7</v>
      </c>
      <c r="BQ1820">
        <v>7</v>
      </c>
      <c r="BR1820">
        <v>7</v>
      </c>
      <c r="BS1820">
        <v>7</v>
      </c>
      <c r="BT1820">
        <v>7</v>
      </c>
      <c r="BU1820">
        <v>0</v>
      </c>
      <c r="BV1820" t="str">
        <f t="shared" si="36"/>
        <v>8:00 AM</v>
      </c>
      <c r="BW1820" t="str">
        <f>"4:00 PM"</f>
        <v>4:00 PM</v>
      </c>
      <c r="BX1820" t="s">
        <v>240</v>
      </c>
      <c r="BY1820">
        <v>0</v>
      </c>
      <c r="BZ1820">
        <v>6</v>
      </c>
      <c r="CA1820" t="s">
        <v>115</v>
      </c>
      <c r="CC1820" t="s">
        <v>7169</v>
      </c>
      <c r="CD1820" t="s">
        <v>4423</v>
      </c>
      <c r="CF1820" t="s">
        <v>128</v>
      </c>
      <c r="CG1820" t="s">
        <v>120</v>
      </c>
      <c r="CH1820" s="3">
        <v>96950</v>
      </c>
      <c r="CI1820" s="4">
        <v>8.83</v>
      </c>
      <c r="CJ1820" s="4">
        <v>8.83</v>
      </c>
      <c r="CK1820" s="4">
        <v>13.25</v>
      </c>
      <c r="CL1820" s="4">
        <v>13.25</v>
      </c>
      <c r="CM1820" t="s">
        <v>136</v>
      </c>
      <c r="CO1820" t="s">
        <v>137</v>
      </c>
      <c r="CQ1820" t="s">
        <v>115</v>
      </c>
      <c r="CR1820" t="s">
        <v>138</v>
      </c>
      <c r="CS1820" t="s">
        <v>139</v>
      </c>
      <c r="CT1820" t="s">
        <v>138</v>
      </c>
      <c r="CU1820" t="s">
        <v>139</v>
      </c>
      <c r="CV1820" t="s">
        <v>138</v>
      </c>
      <c r="CW1820" t="s">
        <v>139</v>
      </c>
      <c r="CX1820" t="s">
        <v>4427</v>
      </c>
      <c r="CY1820" s="10">
        <v>16707891106</v>
      </c>
      <c r="CZ1820" t="s">
        <v>1695</v>
      </c>
      <c r="DA1820" t="s">
        <v>451</v>
      </c>
      <c r="DB1820" t="s">
        <v>138</v>
      </c>
      <c r="DC1820" t="s">
        <v>115</v>
      </c>
    </row>
    <row r="1821" spans="1:112" ht="14.45" customHeight="1" x14ac:dyDescent="0.25">
      <c r="A1821" t="s">
        <v>10167</v>
      </c>
      <c r="B1821" t="s">
        <v>248</v>
      </c>
      <c r="C1821" s="1">
        <v>45717</v>
      </c>
      <c r="D1821" s="1">
        <v>45778</v>
      </c>
      <c r="E1821" t="s">
        <v>210</v>
      </c>
      <c r="F1821" s="1">
        <v>45807</v>
      </c>
      <c r="G1821" t="s">
        <v>115</v>
      </c>
      <c r="H1821" t="s">
        <v>115</v>
      </c>
      <c r="I1821" t="s">
        <v>115</v>
      </c>
      <c r="J1821" t="s">
        <v>827</v>
      </c>
      <c r="L1821" t="s">
        <v>829</v>
      </c>
      <c r="M1821" t="s">
        <v>828</v>
      </c>
      <c r="N1821" t="s">
        <v>119</v>
      </c>
      <c r="O1821" t="s">
        <v>120</v>
      </c>
      <c r="P1821" s="3">
        <v>96950</v>
      </c>
      <c r="Q1821" t="s">
        <v>121</v>
      </c>
      <c r="S1821" s="10">
        <v>16702353027</v>
      </c>
      <c r="U1821" t="s">
        <v>830</v>
      </c>
      <c r="V1821">
        <v>561320</v>
      </c>
      <c r="W1821" t="s">
        <v>532</v>
      </c>
      <c r="X1821" t="s">
        <v>138</v>
      </c>
      <c r="Y1821" t="s">
        <v>831</v>
      </c>
      <c r="Z1821" t="s">
        <v>832</v>
      </c>
      <c r="AA1821" t="s">
        <v>833</v>
      </c>
      <c r="AB1821" t="s">
        <v>295</v>
      </c>
      <c r="AC1821" t="s">
        <v>829</v>
      </c>
      <c r="AD1821" t="s">
        <v>828</v>
      </c>
      <c r="AE1821" t="s">
        <v>119</v>
      </c>
      <c r="AF1821" t="s">
        <v>120</v>
      </c>
      <c r="AG1821" s="3">
        <v>96950</v>
      </c>
      <c r="AH1821" t="s">
        <v>121</v>
      </c>
      <c r="AJ1821" s="10">
        <v>16702353027</v>
      </c>
      <c r="AL1821" t="s">
        <v>834</v>
      </c>
      <c r="BD1821" t="str">
        <f>"35-2021.00"</f>
        <v>35-2021.00</v>
      </c>
      <c r="BE1821" t="s">
        <v>282</v>
      </c>
      <c r="BF1821" t="s">
        <v>8461</v>
      </c>
      <c r="BG1821" t="s">
        <v>8462</v>
      </c>
      <c r="BH1821">
        <v>7</v>
      </c>
      <c r="BI1821">
        <v>7</v>
      </c>
      <c r="BJ1821" s="1">
        <v>45809</v>
      </c>
      <c r="BK1821" s="1">
        <v>46173</v>
      </c>
      <c r="BL1821" s="1">
        <v>45809</v>
      </c>
      <c r="BM1821" s="1">
        <v>46173</v>
      </c>
      <c r="BN1821">
        <v>35</v>
      </c>
      <c r="BO1821">
        <v>0</v>
      </c>
      <c r="BP1821">
        <v>7</v>
      </c>
      <c r="BQ1821">
        <v>7</v>
      </c>
      <c r="BR1821">
        <v>7</v>
      </c>
      <c r="BS1821">
        <v>7</v>
      </c>
      <c r="BT1821">
        <v>7</v>
      </c>
      <c r="BU1821">
        <v>0</v>
      </c>
      <c r="BV1821" t="str">
        <f>"5:00 AM"</f>
        <v>5:00 AM</v>
      </c>
      <c r="BW1821" t="str">
        <f>"12:00 PM"</f>
        <v>12:00 PM</v>
      </c>
      <c r="BX1821" t="s">
        <v>240</v>
      </c>
      <c r="BY1821">
        <v>0</v>
      </c>
      <c r="BZ1821">
        <v>3</v>
      </c>
      <c r="CA1821" t="s">
        <v>115</v>
      </c>
      <c r="CC1821" t="s">
        <v>10168</v>
      </c>
      <c r="CD1821" t="s">
        <v>410</v>
      </c>
      <c r="CE1821" t="s">
        <v>410</v>
      </c>
      <c r="CF1821" t="s">
        <v>290</v>
      </c>
      <c r="CG1821" t="s">
        <v>120</v>
      </c>
      <c r="CH1821" s="3">
        <v>96952</v>
      </c>
      <c r="CI1821" s="4">
        <v>7.84</v>
      </c>
      <c r="CJ1821" s="4">
        <v>7.84</v>
      </c>
      <c r="CK1821" s="4">
        <v>11.76</v>
      </c>
      <c r="CL1821" s="4">
        <v>11.76</v>
      </c>
      <c r="CM1821" t="s">
        <v>136</v>
      </c>
      <c r="CN1821" t="s">
        <v>139</v>
      </c>
      <c r="CO1821" t="s">
        <v>137</v>
      </c>
      <c r="CQ1821" t="s">
        <v>115</v>
      </c>
      <c r="CR1821" t="s">
        <v>138</v>
      </c>
      <c r="CS1821" t="s">
        <v>139</v>
      </c>
      <c r="CT1821" t="s">
        <v>138</v>
      </c>
      <c r="CU1821" t="s">
        <v>139</v>
      </c>
      <c r="CV1821" t="s">
        <v>138</v>
      </c>
      <c r="CW1821" t="s">
        <v>139</v>
      </c>
      <c r="CX1821" t="s">
        <v>10169</v>
      </c>
      <c r="CY1821" s="10">
        <v>16702353027</v>
      </c>
      <c r="CZ1821" t="s">
        <v>834</v>
      </c>
      <c r="DA1821" t="s">
        <v>139</v>
      </c>
      <c r="DB1821" t="s">
        <v>138</v>
      </c>
      <c r="DC1821" t="s">
        <v>138</v>
      </c>
    </row>
    <row r="1822" spans="1:112" ht="14.45" customHeight="1" x14ac:dyDescent="0.25">
      <c r="A1822" t="s">
        <v>10568</v>
      </c>
      <c r="B1822" t="s">
        <v>142</v>
      </c>
      <c r="C1822" s="1">
        <v>45776</v>
      </c>
      <c r="D1822" s="1">
        <v>45778</v>
      </c>
      <c r="E1822" t="s">
        <v>114</v>
      </c>
      <c r="G1822" t="s">
        <v>115</v>
      </c>
      <c r="H1822" t="s">
        <v>115</v>
      </c>
      <c r="I1822" t="s">
        <v>115</v>
      </c>
      <c r="J1822" t="s">
        <v>6450</v>
      </c>
      <c r="L1822" t="s">
        <v>6451</v>
      </c>
      <c r="M1822" t="s">
        <v>6452</v>
      </c>
      <c r="N1822" t="s">
        <v>128</v>
      </c>
      <c r="O1822" t="s">
        <v>120</v>
      </c>
      <c r="P1822" s="3">
        <v>96950</v>
      </c>
      <c r="Q1822" t="s">
        <v>121</v>
      </c>
      <c r="S1822" s="10">
        <v>16702345670</v>
      </c>
      <c r="U1822" t="s">
        <v>6453</v>
      </c>
      <c r="V1822">
        <v>541330</v>
      </c>
      <c r="W1822" t="s">
        <v>123</v>
      </c>
      <c r="Y1822" t="s">
        <v>6454</v>
      </c>
      <c r="Z1822" t="s">
        <v>6455</v>
      </c>
      <c r="AB1822" t="s">
        <v>705</v>
      </c>
      <c r="AC1822" t="s">
        <v>6451</v>
      </c>
      <c r="AD1822" t="s">
        <v>6452</v>
      </c>
      <c r="AE1822" t="s">
        <v>128</v>
      </c>
      <c r="AF1822" t="s">
        <v>120</v>
      </c>
      <c r="AG1822" s="3">
        <v>96950</v>
      </c>
      <c r="AH1822" t="s">
        <v>121</v>
      </c>
      <c r="AJ1822" s="10">
        <v>16702345670</v>
      </c>
      <c r="AL1822" t="s">
        <v>6456</v>
      </c>
      <c r="BD1822" t="str">
        <f>"49-9071.00"</f>
        <v>49-9071.00</v>
      </c>
      <c r="BE1822" t="s">
        <v>169</v>
      </c>
      <c r="BF1822" t="s">
        <v>6457</v>
      </c>
      <c r="BG1822" t="s">
        <v>1681</v>
      </c>
      <c r="BH1822">
        <v>1</v>
      </c>
      <c r="BJ1822" s="1">
        <v>45901</v>
      </c>
      <c r="BK1822" s="1">
        <v>46265</v>
      </c>
      <c r="BN1822">
        <v>40</v>
      </c>
      <c r="BO1822">
        <v>0</v>
      </c>
      <c r="BP1822">
        <v>8</v>
      </c>
      <c r="BQ1822">
        <v>8</v>
      </c>
      <c r="BR1822">
        <v>8</v>
      </c>
      <c r="BS1822">
        <v>8</v>
      </c>
      <c r="BT1822">
        <v>8</v>
      </c>
      <c r="BU1822">
        <v>0</v>
      </c>
      <c r="BV1822" t="str">
        <f>"8:00 AM"</f>
        <v>8:00 AM</v>
      </c>
      <c r="BW1822" t="str">
        <f>"5:00 PM"</f>
        <v>5:00 PM</v>
      </c>
      <c r="BX1822" t="s">
        <v>133</v>
      </c>
      <c r="BY1822">
        <v>0</v>
      </c>
      <c r="BZ1822">
        <v>24</v>
      </c>
      <c r="CA1822" t="s">
        <v>115</v>
      </c>
      <c r="CC1822" t="s">
        <v>224</v>
      </c>
      <c r="CD1822" t="s">
        <v>6458</v>
      </c>
      <c r="CF1822" t="s">
        <v>128</v>
      </c>
      <c r="CG1822" t="s">
        <v>120</v>
      </c>
      <c r="CH1822" s="3">
        <v>96950</v>
      </c>
      <c r="CI1822" s="4">
        <v>9.75</v>
      </c>
      <c r="CJ1822" s="4">
        <v>9.75</v>
      </c>
      <c r="CK1822" s="4">
        <v>14.63</v>
      </c>
      <c r="CL1822" s="4">
        <v>14.63</v>
      </c>
      <c r="CM1822" t="s">
        <v>136</v>
      </c>
      <c r="CN1822" t="s">
        <v>139</v>
      </c>
      <c r="CO1822" t="s">
        <v>137</v>
      </c>
      <c r="CQ1822" t="s">
        <v>115</v>
      </c>
      <c r="CR1822" t="s">
        <v>138</v>
      </c>
      <c r="CS1822" t="s">
        <v>139</v>
      </c>
      <c r="CT1822" t="s">
        <v>138</v>
      </c>
      <c r="CU1822" t="s">
        <v>139</v>
      </c>
      <c r="CV1822" t="s">
        <v>138</v>
      </c>
      <c r="CW1822" t="s">
        <v>139</v>
      </c>
      <c r="CX1822" t="s">
        <v>139</v>
      </c>
      <c r="CY1822" s="10">
        <v>16702345670</v>
      </c>
      <c r="CZ1822" t="s">
        <v>6459</v>
      </c>
      <c r="DA1822" t="s">
        <v>139</v>
      </c>
      <c r="DB1822" t="s">
        <v>138</v>
      </c>
      <c r="DC1822" t="s">
        <v>115</v>
      </c>
    </row>
    <row r="1823" spans="1:112" ht="14.45" customHeight="1" x14ac:dyDescent="0.25">
      <c r="A1823" t="s">
        <v>10569</v>
      </c>
      <c r="B1823" t="s">
        <v>142</v>
      </c>
      <c r="C1823" s="1">
        <v>45778</v>
      </c>
      <c r="D1823" s="1">
        <v>45778</v>
      </c>
      <c r="E1823" t="s">
        <v>210</v>
      </c>
      <c r="F1823" s="1">
        <v>45960</v>
      </c>
      <c r="G1823" t="s">
        <v>115</v>
      </c>
      <c r="H1823" t="s">
        <v>115</v>
      </c>
      <c r="I1823" t="s">
        <v>115</v>
      </c>
      <c r="J1823" t="s">
        <v>1859</v>
      </c>
      <c r="K1823" t="s">
        <v>1860</v>
      </c>
      <c r="L1823" t="s">
        <v>1861</v>
      </c>
      <c r="N1823" t="s">
        <v>128</v>
      </c>
      <c r="O1823" t="s">
        <v>120</v>
      </c>
      <c r="P1823" s="3">
        <v>96950</v>
      </c>
      <c r="Q1823" t="s">
        <v>121</v>
      </c>
      <c r="S1823" s="10">
        <v>16702880407</v>
      </c>
      <c r="T1823">
        <v>301</v>
      </c>
      <c r="U1823" t="s">
        <v>1862</v>
      </c>
      <c r="V1823">
        <v>212312</v>
      </c>
      <c r="W1823" t="s">
        <v>123</v>
      </c>
      <c r="Y1823" t="s">
        <v>1863</v>
      </c>
      <c r="Z1823" t="s">
        <v>1864</v>
      </c>
      <c r="AA1823" t="s">
        <v>1865</v>
      </c>
      <c r="AB1823" t="s">
        <v>235</v>
      </c>
      <c r="AC1823" t="s">
        <v>1861</v>
      </c>
      <c r="AE1823" t="s">
        <v>128</v>
      </c>
      <c r="AF1823" t="s">
        <v>120</v>
      </c>
      <c r="AG1823" s="3">
        <v>96950</v>
      </c>
      <c r="AH1823" t="s">
        <v>121</v>
      </c>
      <c r="AJ1823" s="10">
        <v>16702880407</v>
      </c>
      <c r="AK1823">
        <v>301</v>
      </c>
      <c r="AL1823" t="s">
        <v>1866</v>
      </c>
      <c r="BD1823" t="str">
        <f>"49-3042.00"</f>
        <v>49-3042.00</v>
      </c>
      <c r="BE1823" t="s">
        <v>1508</v>
      </c>
      <c r="BF1823" t="s">
        <v>1867</v>
      </c>
      <c r="BG1823" t="s">
        <v>1510</v>
      </c>
      <c r="BH1823">
        <v>4</v>
      </c>
      <c r="BJ1823" s="1">
        <v>45962</v>
      </c>
      <c r="BK1823" s="1">
        <v>46326</v>
      </c>
      <c r="BN1823">
        <v>40</v>
      </c>
      <c r="BO1823">
        <v>0</v>
      </c>
      <c r="BP1823">
        <v>8</v>
      </c>
      <c r="BQ1823">
        <v>8</v>
      </c>
      <c r="BR1823">
        <v>8</v>
      </c>
      <c r="BS1823">
        <v>8</v>
      </c>
      <c r="BT1823">
        <v>8</v>
      </c>
      <c r="BU1823">
        <v>0</v>
      </c>
      <c r="BV1823" t="str">
        <f>"7:00 AM"</f>
        <v>7:00 AM</v>
      </c>
      <c r="BW1823" t="str">
        <f>"3:30 PM"</f>
        <v>3:30 PM</v>
      </c>
      <c r="BX1823" t="s">
        <v>240</v>
      </c>
      <c r="BY1823">
        <v>0</v>
      </c>
      <c r="BZ1823">
        <v>12</v>
      </c>
      <c r="CA1823" t="s">
        <v>115</v>
      </c>
      <c r="CC1823" s="2" t="s">
        <v>1868</v>
      </c>
      <c r="CD1823" t="s">
        <v>1869</v>
      </c>
      <c r="CE1823" t="s">
        <v>449</v>
      </c>
      <c r="CF1823" t="s">
        <v>119</v>
      </c>
      <c r="CG1823" t="s">
        <v>120</v>
      </c>
      <c r="CH1823" s="3">
        <v>96950</v>
      </c>
      <c r="CI1823" s="4">
        <v>12.48</v>
      </c>
      <c r="CJ1823" s="4">
        <v>14.5</v>
      </c>
      <c r="CK1823" s="4">
        <v>18.72</v>
      </c>
      <c r="CL1823" s="4">
        <v>21.75</v>
      </c>
      <c r="CM1823" t="s">
        <v>136</v>
      </c>
      <c r="CN1823" t="s">
        <v>1870</v>
      </c>
      <c r="CO1823" t="s">
        <v>173</v>
      </c>
      <c r="CQ1823" t="s">
        <v>115</v>
      </c>
      <c r="CR1823" t="s">
        <v>138</v>
      </c>
      <c r="CS1823" t="s">
        <v>139</v>
      </c>
      <c r="CT1823" t="s">
        <v>138</v>
      </c>
      <c r="CU1823" t="s">
        <v>139</v>
      </c>
      <c r="CV1823" t="s">
        <v>138</v>
      </c>
      <c r="CW1823" t="s">
        <v>139</v>
      </c>
      <c r="CX1823" t="s">
        <v>5144</v>
      </c>
      <c r="CY1823" s="10">
        <v>16702880407</v>
      </c>
      <c r="CZ1823" t="s">
        <v>1866</v>
      </c>
      <c r="DA1823" t="s">
        <v>139</v>
      </c>
      <c r="DB1823" t="s">
        <v>138</v>
      </c>
      <c r="DC1823" t="s">
        <v>115</v>
      </c>
    </row>
    <row r="1824" spans="1:112" ht="14.45" customHeight="1" x14ac:dyDescent="0.25">
      <c r="A1824" t="s">
        <v>10609</v>
      </c>
      <c r="B1824" t="s">
        <v>158</v>
      </c>
      <c r="C1824" s="1">
        <v>45728</v>
      </c>
      <c r="D1824" s="1">
        <v>45778</v>
      </c>
      <c r="E1824" t="s">
        <v>210</v>
      </c>
      <c r="F1824" s="1">
        <v>45890</v>
      </c>
      <c r="G1824" t="s">
        <v>115</v>
      </c>
      <c r="H1824" t="s">
        <v>115</v>
      </c>
      <c r="I1824" t="s">
        <v>115</v>
      </c>
      <c r="J1824" t="s">
        <v>9422</v>
      </c>
      <c r="K1824" t="s">
        <v>9423</v>
      </c>
      <c r="L1824" t="s">
        <v>9424</v>
      </c>
      <c r="M1824" t="s">
        <v>3618</v>
      </c>
      <c r="N1824" t="s">
        <v>128</v>
      </c>
      <c r="O1824" t="s">
        <v>120</v>
      </c>
      <c r="P1824" s="3">
        <v>96950</v>
      </c>
      <c r="Q1824" t="s">
        <v>121</v>
      </c>
      <c r="R1824" t="s">
        <v>439</v>
      </c>
      <c r="S1824" s="10">
        <v>16702881593</v>
      </c>
      <c r="U1824" t="s">
        <v>9425</v>
      </c>
      <c r="V1824">
        <v>23822</v>
      </c>
      <c r="W1824" t="s">
        <v>123</v>
      </c>
      <c r="Y1824" t="s">
        <v>2622</v>
      </c>
      <c r="Z1824" t="s">
        <v>9426</v>
      </c>
      <c r="AB1824" t="s">
        <v>126</v>
      </c>
      <c r="AC1824" t="s">
        <v>9424</v>
      </c>
      <c r="AD1824" t="s">
        <v>3618</v>
      </c>
      <c r="AE1824" t="s">
        <v>128</v>
      </c>
      <c r="AF1824" t="s">
        <v>120</v>
      </c>
      <c r="AG1824" s="3">
        <v>96950</v>
      </c>
      <c r="AH1824" t="s">
        <v>121</v>
      </c>
      <c r="AI1824" t="s">
        <v>439</v>
      </c>
      <c r="AJ1824" s="10">
        <v>16702881593</v>
      </c>
      <c r="AL1824" t="s">
        <v>9427</v>
      </c>
      <c r="BD1824" t="str">
        <f>"49-9021.00"</f>
        <v>49-9021.00</v>
      </c>
      <c r="BE1824" t="s">
        <v>203</v>
      </c>
      <c r="BF1824" t="s">
        <v>9428</v>
      </c>
      <c r="BG1824" t="s">
        <v>9429</v>
      </c>
      <c r="BH1824">
        <v>2</v>
      </c>
      <c r="BJ1824" s="1">
        <v>45892</v>
      </c>
      <c r="BK1824" s="1">
        <v>46256</v>
      </c>
      <c r="BN1824">
        <v>35</v>
      </c>
      <c r="BO1824">
        <v>0</v>
      </c>
      <c r="BP1824">
        <v>7</v>
      </c>
      <c r="BQ1824">
        <v>7</v>
      </c>
      <c r="BR1824">
        <v>7</v>
      </c>
      <c r="BS1824">
        <v>7</v>
      </c>
      <c r="BT1824">
        <v>7</v>
      </c>
      <c r="BU1824">
        <v>0</v>
      </c>
      <c r="BV1824" t="str">
        <f>"9:00 AM"</f>
        <v>9:00 AM</v>
      </c>
      <c r="BW1824" t="str">
        <f>"5:00 PM"</f>
        <v>5:00 PM</v>
      </c>
      <c r="BX1824" t="s">
        <v>240</v>
      </c>
      <c r="BY1824">
        <v>0</v>
      </c>
      <c r="BZ1824">
        <v>12</v>
      </c>
      <c r="CA1824" t="s">
        <v>115</v>
      </c>
      <c r="CC1824" t="s">
        <v>449</v>
      </c>
      <c r="CD1824" t="s">
        <v>9430</v>
      </c>
      <c r="CE1824" t="s">
        <v>9431</v>
      </c>
      <c r="CF1824" t="s">
        <v>128</v>
      </c>
      <c r="CG1824" t="s">
        <v>120</v>
      </c>
      <c r="CH1824" s="3">
        <v>96950</v>
      </c>
      <c r="CI1824" s="4">
        <v>10.74</v>
      </c>
      <c r="CJ1824" s="4">
        <v>10.74</v>
      </c>
      <c r="CK1824" s="4">
        <v>16.11</v>
      </c>
      <c r="CL1824" s="4">
        <v>16.11</v>
      </c>
      <c r="CM1824" t="s">
        <v>136</v>
      </c>
      <c r="CN1824" t="s">
        <v>449</v>
      </c>
      <c r="CO1824" t="s">
        <v>137</v>
      </c>
      <c r="CQ1824" t="s">
        <v>115</v>
      </c>
      <c r="CR1824" t="s">
        <v>138</v>
      </c>
      <c r="CS1824" t="s">
        <v>139</v>
      </c>
      <c r="CT1824" t="s">
        <v>138</v>
      </c>
      <c r="CU1824" t="s">
        <v>139</v>
      </c>
      <c r="CV1824" t="s">
        <v>138</v>
      </c>
      <c r="CW1824" t="s">
        <v>139</v>
      </c>
      <c r="CX1824" t="s">
        <v>450</v>
      </c>
      <c r="CY1824" s="10">
        <v>16702881593</v>
      </c>
      <c r="CZ1824" t="s">
        <v>9427</v>
      </c>
      <c r="DA1824" t="s">
        <v>451</v>
      </c>
      <c r="DB1824" t="s">
        <v>138</v>
      </c>
      <c r="DC1824" t="s">
        <v>115</v>
      </c>
    </row>
    <row r="1825" spans="1:112" ht="14.45" customHeight="1" x14ac:dyDescent="0.25">
      <c r="A1825" t="s">
        <v>10781</v>
      </c>
      <c r="B1825" t="s">
        <v>113</v>
      </c>
      <c r="C1825" s="1">
        <v>45750</v>
      </c>
      <c r="D1825" s="1">
        <v>45778</v>
      </c>
      <c r="E1825" t="s">
        <v>210</v>
      </c>
      <c r="F1825" s="1">
        <v>45929</v>
      </c>
      <c r="G1825" t="s">
        <v>138</v>
      </c>
      <c r="H1825" t="s">
        <v>115</v>
      </c>
      <c r="I1825" t="s">
        <v>115</v>
      </c>
      <c r="J1825" t="s">
        <v>8893</v>
      </c>
      <c r="K1825" t="s">
        <v>10782</v>
      </c>
      <c r="L1825" t="s">
        <v>3957</v>
      </c>
      <c r="M1825" t="s">
        <v>8895</v>
      </c>
      <c r="N1825" t="s">
        <v>128</v>
      </c>
      <c r="O1825" t="s">
        <v>120</v>
      </c>
      <c r="P1825" s="3">
        <v>96950</v>
      </c>
      <c r="Q1825" t="s">
        <v>121</v>
      </c>
      <c r="S1825" s="10">
        <v>16702353313</v>
      </c>
      <c r="U1825" t="s">
        <v>3958</v>
      </c>
      <c r="V1825">
        <v>722511</v>
      </c>
      <c r="W1825" t="s">
        <v>123</v>
      </c>
      <c r="Y1825" t="s">
        <v>632</v>
      </c>
      <c r="Z1825" t="s">
        <v>633</v>
      </c>
      <c r="AB1825" t="s">
        <v>218</v>
      </c>
      <c r="AC1825" t="s">
        <v>2606</v>
      </c>
      <c r="AE1825" t="s">
        <v>128</v>
      </c>
      <c r="AF1825" t="s">
        <v>120</v>
      </c>
      <c r="AG1825" s="3">
        <v>96950</v>
      </c>
      <c r="AH1825" t="s">
        <v>121</v>
      </c>
      <c r="AJ1825" s="10">
        <v>16702353313</v>
      </c>
      <c r="AL1825" t="s">
        <v>2609</v>
      </c>
      <c r="BD1825" t="str">
        <f>"35-2014.00"</f>
        <v>35-2014.00</v>
      </c>
      <c r="BE1825" t="s">
        <v>221</v>
      </c>
      <c r="BF1825" t="s">
        <v>10783</v>
      </c>
      <c r="BG1825" t="s">
        <v>373</v>
      </c>
      <c r="BH1825">
        <v>4</v>
      </c>
      <c r="BJ1825" s="1">
        <v>45931</v>
      </c>
      <c r="BK1825" s="1">
        <v>47026</v>
      </c>
      <c r="BN1825">
        <v>36</v>
      </c>
      <c r="BO1825">
        <v>6</v>
      </c>
      <c r="BP1825">
        <v>6</v>
      </c>
      <c r="BQ1825">
        <v>0</v>
      </c>
      <c r="BR1825">
        <v>6</v>
      </c>
      <c r="BS1825">
        <v>6</v>
      </c>
      <c r="BT1825">
        <v>6</v>
      </c>
      <c r="BU1825">
        <v>6</v>
      </c>
      <c r="BV1825" t="str">
        <f>"6:00 AM"</f>
        <v>6:00 AM</v>
      </c>
      <c r="BW1825" t="str">
        <f>"11:00 PM"</f>
        <v>11:00 PM</v>
      </c>
      <c r="BX1825" t="s">
        <v>133</v>
      </c>
      <c r="BY1825">
        <v>0</v>
      </c>
      <c r="BZ1825">
        <v>12</v>
      </c>
      <c r="CA1825" t="s">
        <v>115</v>
      </c>
      <c r="CC1825" t="s">
        <v>10784</v>
      </c>
      <c r="CD1825" t="s">
        <v>4576</v>
      </c>
      <c r="CE1825" t="s">
        <v>2861</v>
      </c>
      <c r="CF1825" t="s">
        <v>119</v>
      </c>
      <c r="CG1825" t="s">
        <v>120</v>
      </c>
      <c r="CH1825" s="3">
        <v>96950</v>
      </c>
      <c r="CI1825" s="4">
        <v>8.83</v>
      </c>
      <c r="CJ1825" s="4">
        <v>8.83</v>
      </c>
      <c r="CM1825" t="s">
        <v>136</v>
      </c>
      <c r="CN1825" t="s">
        <v>240</v>
      </c>
      <c r="CO1825" t="s">
        <v>137</v>
      </c>
      <c r="CQ1825" t="s">
        <v>115</v>
      </c>
      <c r="CR1825" t="s">
        <v>138</v>
      </c>
      <c r="CS1825" t="s">
        <v>139</v>
      </c>
      <c r="CT1825" t="s">
        <v>139</v>
      </c>
      <c r="CU1825" t="s">
        <v>139</v>
      </c>
      <c r="CV1825" t="s">
        <v>138</v>
      </c>
      <c r="CW1825" t="s">
        <v>139</v>
      </c>
      <c r="CX1825" t="s">
        <v>240</v>
      </c>
      <c r="CY1825" s="10">
        <v>16702353313</v>
      </c>
      <c r="CZ1825" t="s">
        <v>2609</v>
      </c>
      <c r="DA1825" t="s">
        <v>139</v>
      </c>
      <c r="DB1825" t="s">
        <v>138</v>
      </c>
      <c r="DC1825" t="s">
        <v>115</v>
      </c>
    </row>
    <row r="1826" spans="1:112" ht="14.45" customHeight="1" x14ac:dyDescent="0.25">
      <c r="A1826" t="s">
        <v>11123</v>
      </c>
      <c r="B1826" t="s">
        <v>142</v>
      </c>
      <c r="C1826" s="1">
        <v>45775</v>
      </c>
      <c r="D1826" s="1">
        <v>45778</v>
      </c>
      <c r="E1826" t="s">
        <v>114</v>
      </c>
      <c r="G1826" t="s">
        <v>138</v>
      </c>
      <c r="H1826" t="s">
        <v>115</v>
      </c>
      <c r="I1826" t="s">
        <v>115</v>
      </c>
      <c r="J1826" t="s">
        <v>1891</v>
      </c>
      <c r="K1826" t="s">
        <v>1892</v>
      </c>
      <c r="L1826" t="s">
        <v>1893</v>
      </c>
      <c r="N1826" t="s">
        <v>128</v>
      </c>
      <c r="O1826" t="s">
        <v>120</v>
      </c>
      <c r="P1826" s="3">
        <v>96950</v>
      </c>
      <c r="Q1826" t="s">
        <v>121</v>
      </c>
      <c r="S1826" s="10">
        <v>16702332421</v>
      </c>
      <c r="U1826" t="s">
        <v>1894</v>
      </c>
      <c r="V1826">
        <v>722513</v>
      </c>
      <c r="W1826" t="s">
        <v>123</v>
      </c>
      <c r="Y1826" t="s">
        <v>1097</v>
      </c>
      <c r="Z1826" t="s">
        <v>1881</v>
      </c>
      <c r="AA1826" t="s">
        <v>1895</v>
      </c>
      <c r="AB1826" t="s">
        <v>448</v>
      </c>
      <c r="AC1826" t="s">
        <v>1897</v>
      </c>
      <c r="AE1826" t="s">
        <v>128</v>
      </c>
      <c r="AF1826" t="s">
        <v>120</v>
      </c>
      <c r="AG1826" s="3">
        <v>96950</v>
      </c>
      <c r="AH1826" t="s">
        <v>121</v>
      </c>
      <c r="AJ1826" s="10">
        <v>16702862420</v>
      </c>
      <c r="AL1826" t="s">
        <v>1898</v>
      </c>
      <c r="BD1826" t="str">
        <f>"43-3031.00"</f>
        <v>43-3031.00</v>
      </c>
      <c r="BE1826" t="s">
        <v>387</v>
      </c>
      <c r="BF1826" t="s">
        <v>11124</v>
      </c>
      <c r="BG1826" t="s">
        <v>11125</v>
      </c>
      <c r="BH1826">
        <v>1</v>
      </c>
      <c r="BJ1826" s="1">
        <v>45901</v>
      </c>
      <c r="BK1826" s="1">
        <v>46996</v>
      </c>
      <c r="BN1826">
        <v>35</v>
      </c>
      <c r="BO1826">
        <v>0</v>
      </c>
      <c r="BP1826">
        <v>7</v>
      </c>
      <c r="BQ1826">
        <v>7</v>
      </c>
      <c r="BR1826">
        <v>7</v>
      </c>
      <c r="BS1826">
        <v>7</v>
      </c>
      <c r="BT1826">
        <v>7</v>
      </c>
      <c r="BU1826">
        <v>0</v>
      </c>
      <c r="BV1826" t="str">
        <f>"9:00 AM"</f>
        <v>9:00 AM</v>
      </c>
      <c r="BW1826" t="str">
        <f>"5:00 PM"</f>
        <v>5:00 PM</v>
      </c>
      <c r="BX1826" t="s">
        <v>133</v>
      </c>
      <c r="BY1826">
        <v>0</v>
      </c>
      <c r="BZ1826">
        <v>24</v>
      </c>
      <c r="CA1826" t="s">
        <v>115</v>
      </c>
      <c r="CC1826" t="s">
        <v>11126</v>
      </c>
      <c r="CD1826" t="s">
        <v>2633</v>
      </c>
      <c r="CF1826" t="s">
        <v>119</v>
      </c>
      <c r="CG1826" t="s">
        <v>120</v>
      </c>
      <c r="CH1826" s="3">
        <v>96950</v>
      </c>
      <c r="CI1826" s="4">
        <v>12.28</v>
      </c>
      <c r="CJ1826" s="4">
        <v>12.86</v>
      </c>
      <c r="CK1826" s="4">
        <v>18.420000000000002</v>
      </c>
      <c r="CL1826" s="4">
        <v>19.29</v>
      </c>
      <c r="CM1826" t="s">
        <v>136</v>
      </c>
      <c r="CN1826" t="s">
        <v>331</v>
      </c>
      <c r="CO1826" t="s">
        <v>137</v>
      </c>
      <c r="CQ1826" t="s">
        <v>115</v>
      </c>
      <c r="CR1826" t="s">
        <v>138</v>
      </c>
      <c r="CS1826" t="s">
        <v>139</v>
      </c>
      <c r="CT1826" t="s">
        <v>138</v>
      </c>
      <c r="CU1826" t="s">
        <v>139</v>
      </c>
      <c r="CV1826" t="s">
        <v>138</v>
      </c>
      <c r="CW1826" t="s">
        <v>139</v>
      </c>
      <c r="CX1826" t="s">
        <v>1903</v>
      </c>
      <c r="CY1826" s="10">
        <v>16702332421</v>
      </c>
      <c r="CZ1826" t="s">
        <v>1898</v>
      </c>
      <c r="DA1826" t="s">
        <v>139</v>
      </c>
      <c r="DB1826" t="s">
        <v>138</v>
      </c>
      <c r="DC1826" t="s">
        <v>115</v>
      </c>
    </row>
    <row r="1827" spans="1:112" ht="14.45" customHeight="1" x14ac:dyDescent="0.25">
      <c r="A1827" t="s">
        <v>11466</v>
      </c>
      <c r="B1827" t="s">
        <v>158</v>
      </c>
      <c r="C1827" s="1">
        <v>45699</v>
      </c>
      <c r="D1827" s="1">
        <v>45778</v>
      </c>
      <c r="E1827" t="s">
        <v>210</v>
      </c>
      <c r="F1827" s="1">
        <v>45746</v>
      </c>
      <c r="G1827" t="s">
        <v>115</v>
      </c>
      <c r="H1827" t="s">
        <v>115</v>
      </c>
      <c r="I1827" t="s">
        <v>115</v>
      </c>
      <c r="J1827" t="s">
        <v>11467</v>
      </c>
      <c r="K1827" t="s">
        <v>11468</v>
      </c>
      <c r="L1827" t="s">
        <v>11469</v>
      </c>
      <c r="N1827" t="s">
        <v>128</v>
      </c>
      <c r="O1827" t="s">
        <v>120</v>
      </c>
      <c r="P1827" s="3">
        <v>96950</v>
      </c>
      <c r="Q1827" t="s">
        <v>121</v>
      </c>
      <c r="S1827" s="10">
        <v>16703230362</v>
      </c>
      <c r="U1827" t="s">
        <v>5392</v>
      </c>
      <c r="V1827">
        <v>42393</v>
      </c>
      <c r="W1827" t="s">
        <v>123</v>
      </c>
      <c r="Y1827" t="s">
        <v>11470</v>
      </c>
      <c r="Z1827" t="s">
        <v>11471</v>
      </c>
      <c r="AB1827" t="s">
        <v>126</v>
      </c>
      <c r="AC1827" t="s">
        <v>11469</v>
      </c>
      <c r="AE1827" t="s">
        <v>128</v>
      </c>
      <c r="AF1827" t="s">
        <v>120</v>
      </c>
      <c r="AG1827" s="3">
        <v>96950</v>
      </c>
      <c r="AH1827" t="s">
        <v>121</v>
      </c>
      <c r="AJ1827" s="10">
        <v>16703230362</v>
      </c>
      <c r="AL1827" t="s">
        <v>5395</v>
      </c>
      <c r="BD1827" t="str">
        <f>"11-1021.00"</f>
        <v>11-1021.00</v>
      </c>
      <c r="BE1827" t="s">
        <v>446</v>
      </c>
      <c r="BF1827" t="s">
        <v>11472</v>
      </c>
      <c r="BG1827" t="s">
        <v>516</v>
      </c>
      <c r="BH1827">
        <v>1</v>
      </c>
      <c r="BJ1827" s="1">
        <v>45748</v>
      </c>
      <c r="BK1827" s="1">
        <v>46112</v>
      </c>
      <c r="BN1827">
        <v>35</v>
      </c>
      <c r="BO1827">
        <v>0</v>
      </c>
      <c r="BP1827">
        <v>7</v>
      </c>
      <c r="BQ1827">
        <v>7</v>
      </c>
      <c r="BR1827">
        <v>7</v>
      </c>
      <c r="BS1827">
        <v>7</v>
      </c>
      <c r="BT1827">
        <v>7</v>
      </c>
      <c r="BU1827">
        <v>0</v>
      </c>
      <c r="BV1827" t="str">
        <f>"9:00 AM"</f>
        <v>9:00 AM</v>
      </c>
      <c r="BW1827" t="str">
        <f>"5:00 PM"</f>
        <v>5:00 PM</v>
      </c>
      <c r="BX1827" t="s">
        <v>133</v>
      </c>
      <c r="BY1827">
        <v>0</v>
      </c>
      <c r="BZ1827">
        <v>36</v>
      </c>
      <c r="CA1827" t="s">
        <v>115</v>
      </c>
      <c r="CC1827" t="s">
        <v>240</v>
      </c>
      <c r="CD1827" t="s">
        <v>5397</v>
      </c>
      <c r="CE1827" t="s">
        <v>11473</v>
      </c>
      <c r="CF1827" t="s">
        <v>128</v>
      </c>
      <c r="CG1827" t="s">
        <v>120</v>
      </c>
      <c r="CH1827" s="3">
        <v>96950</v>
      </c>
      <c r="CI1827" s="4">
        <v>22.09</v>
      </c>
      <c r="CJ1827" s="4">
        <v>22.09</v>
      </c>
      <c r="CM1827" t="s">
        <v>136</v>
      </c>
      <c r="CO1827" t="s">
        <v>137</v>
      </c>
      <c r="CQ1827" t="s">
        <v>115</v>
      </c>
      <c r="CR1827" t="s">
        <v>138</v>
      </c>
      <c r="CS1827" t="s">
        <v>139</v>
      </c>
      <c r="CT1827" t="s">
        <v>139</v>
      </c>
      <c r="CU1827" t="s">
        <v>139</v>
      </c>
      <c r="CV1827" t="s">
        <v>138</v>
      </c>
      <c r="CW1827" t="s">
        <v>139</v>
      </c>
      <c r="CX1827" t="s">
        <v>139</v>
      </c>
      <c r="CY1827" s="10">
        <v>16703230362</v>
      </c>
      <c r="CZ1827" t="s">
        <v>5395</v>
      </c>
      <c r="DA1827" t="s">
        <v>139</v>
      </c>
      <c r="DB1827" t="s">
        <v>138</v>
      </c>
      <c r="DC1827" t="s">
        <v>115</v>
      </c>
    </row>
    <row r="1828" spans="1:112" ht="14.45" customHeight="1" x14ac:dyDescent="0.25">
      <c r="A1828" t="s">
        <v>11487</v>
      </c>
      <c r="B1828" t="s">
        <v>142</v>
      </c>
      <c r="C1828" s="1">
        <v>45775</v>
      </c>
      <c r="D1828" s="1">
        <v>45778</v>
      </c>
      <c r="E1828" t="s">
        <v>114</v>
      </c>
      <c r="G1828" t="s">
        <v>138</v>
      </c>
      <c r="H1828" t="s">
        <v>115</v>
      </c>
      <c r="I1828" t="s">
        <v>115</v>
      </c>
      <c r="J1828" t="s">
        <v>1891</v>
      </c>
      <c r="K1828" t="s">
        <v>1892</v>
      </c>
      <c r="L1828" t="s">
        <v>1893</v>
      </c>
      <c r="N1828" t="s">
        <v>128</v>
      </c>
      <c r="O1828" t="s">
        <v>120</v>
      </c>
      <c r="P1828" s="3">
        <v>96950</v>
      </c>
      <c r="Q1828" t="s">
        <v>121</v>
      </c>
      <c r="S1828" s="10">
        <v>16702332421</v>
      </c>
      <c r="U1828" t="s">
        <v>1894</v>
      </c>
      <c r="V1828">
        <v>722513</v>
      </c>
      <c r="W1828" t="s">
        <v>123</v>
      </c>
      <c r="Y1828" t="s">
        <v>1097</v>
      </c>
      <c r="Z1828" t="s">
        <v>1881</v>
      </c>
      <c r="AA1828" t="s">
        <v>1895</v>
      </c>
      <c r="AB1828" t="s">
        <v>448</v>
      </c>
      <c r="AC1828" t="s">
        <v>1897</v>
      </c>
      <c r="AE1828" t="s">
        <v>128</v>
      </c>
      <c r="AF1828" t="s">
        <v>120</v>
      </c>
      <c r="AG1828" s="3">
        <v>96950</v>
      </c>
      <c r="AH1828" t="s">
        <v>121</v>
      </c>
      <c r="AJ1828" s="10">
        <v>16702862420</v>
      </c>
      <c r="AL1828" t="s">
        <v>1898</v>
      </c>
      <c r="BD1828" t="str">
        <f>"43-3031.00"</f>
        <v>43-3031.00</v>
      </c>
      <c r="BE1828" t="s">
        <v>387</v>
      </c>
      <c r="BF1828" t="s">
        <v>11124</v>
      </c>
      <c r="BG1828" t="s">
        <v>11125</v>
      </c>
      <c r="BH1828">
        <v>1</v>
      </c>
      <c r="BJ1828" s="1">
        <v>45931</v>
      </c>
      <c r="BK1828" s="1">
        <v>46295</v>
      </c>
      <c r="BN1828">
        <v>35</v>
      </c>
      <c r="BO1828">
        <v>0</v>
      </c>
      <c r="BP1828">
        <v>7</v>
      </c>
      <c r="BQ1828">
        <v>7</v>
      </c>
      <c r="BR1828">
        <v>7</v>
      </c>
      <c r="BS1828">
        <v>7</v>
      </c>
      <c r="BT1828">
        <v>7</v>
      </c>
      <c r="BU1828">
        <v>0</v>
      </c>
      <c r="BV1828" t="str">
        <f>"8:00 AM"</f>
        <v>8:00 AM</v>
      </c>
      <c r="BW1828" t="str">
        <f>"4:00 PM"</f>
        <v>4:00 PM</v>
      </c>
      <c r="BX1828" t="s">
        <v>133</v>
      </c>
      <c r="BY1828">
        <v>0</v>
      </c>
      <c r="BZ1828">
        <v>24</v>
      </c>
      <c r="CA1828" t="s">
        <v>115</v>
      </c>
      <c r="CC1828" t="s">
        <v>11126</v>
      </c>
      <c r="CD1828" t="s">
        <v>2633</v>
      </c>
      <c r="CF1828" t="s">
        <v>119</v>
      </c>
      <c r="CG1828" t="s">
        <v>120</v>
      </c>
      <c r="CH1828" s="3">
        <v>96950</v>
      </c>
      <c r="CI1828" s="4">
        <v>12.28</v>
      </c>
      <c r="CJ1828" s="4">
        <v>12.86</v>
      </c>
      <c r="CK1828" s="4">
        <v>18.420000000000002</v>
      </c>
      <c r="CL1828" s="4">
        <v>19.29</v>
      </c>
      <c r="CM1828" t="s">
        <v>136</v>
      </c>
      <c r="CN1828" t="s">
        <v>331</v>
      </c>
      <c r="CO1828" t="s">
        <v>137</v>
      </c>
      <c r="CQ1828" t="s">
        <v>115</v>
      </c>
      <c r="CR1828" t="s">
        <v>138</v>
      </c>
      <c r="CS1828" t="s">
        <v>139</v>
      </c>
      <c r="CT1828" t="s">
        <v>138</v>
      </c>
      <c r="CU1828" t="s">
        <v>139</v>
      </c>
      <c r="CV1828" t="s">
        <v>138</v>
      </c>
      <c r="CW1828" t="s">
        <v>139</v>
      </c>
      <c r="CX1828" t="s">
        <v>1903</v>
      </c>
      <c r="CY1828" s="10">
        <v>16702332421</v>
      </c>
      <c r="CZ1828" t="s">
        <v>1898</v>
      </c>
      <c r="DA1828" t="s">
        <v>139</v>
      </c>
      <c r="DB1828" t="s">
        <v>138</v>
      </c>
      <c r="DC1828" t="s">
        <v>115</v>
      </c>
    </row>
    <row r="1829" spans="1:112" ht="14.45" customHeight="1" x14ac:dyDescent="0.25">
      <c r="A1829" t="s">
        <v>11774</v>
      </c>
      <c r="B1829" t="s">
        <v>248</v>
      </c>
      <c r="C1829" s="1">
        <v>45717</v>
      </c>
      <c r="D1829" s="1">
        <v>45778</v>
      </c>
      <c r="E1829" t="s">
        <v>210</v>
      </c>
      <c r="F1829" s="1">
        <v>45807</v>
      </c>
      <c r="G1829" t="s">
        <v>115</v>
      </c>
      <c r="H1829" t="s">
        <v>115</v>
      </c>
      <c r="I1829" t="s">
        <v>115</v>
      </c>
      <c r="J1829" t="s">
        <v>827</v>
      </c>
      <c r="L1829" t="s">
        <v>829</v>
      </c>
      <c r="M1829" t="s">
        <v>828</v>
      </c>
      <c r="N1829" t="s">
        <v>119</v>
      </c>
      <c r="O1829" t="s">
        <v>120</v>
      </c>
      <c r="P1829" s="3">
        <v>96950</v>
      </c>
      <c r="Q1829" t="s">
        <v>121</v>
      </c>
      <c r="S1829" s="10">
        <v>16702353027</v>
      </c>
      <c r="U1829" t="s">
        <v>830</v>
      </c>
      <c r="V1829">
        <v>561320</v>
      </c>
      <c r="W1829" t="s">
        <v>532</v>
      </c>
      <c r="X1829" t="s">
        <v>138</v>
      </c>
      <c r="Y1829" t="s">
        <v>831</v>
      </c>
      <c r="Z1829" t="s">
        <v>832</v>
      </c>
      <c r="AA1829" t="s">
        <v>833</v>
      </c>
      <c r="AB1829" t="s">
        <v>295</v>
      </c>
      <c r="AC1829" t="s">
        <v>829</v>
      </c>
      <c r="AD1829" t="s">
        <v>828</v>
      </c>
      <c r="AE1829" t="s">
        <v>119</v>
      </c>
      <c r="AF1829" t="s">
        <v>120</v>
      </c>
      <c r="AG1829" s="3">
        <v>96950</v>
      </c>
      <c r="AH1829" t="s">
        <v>121</v>
      </c>
      <c r="AJ1829" s="10">
        <v>16702353027</v>
      </c>
      <c r="AL1829" t="s">
        <v>834</v>
      </c>
      <c r="BD1829" t="str">
        <f>"35-2021.00"</f>
        <v>35-2021.00</v>
      </c>
      <c r="BE1829" t="s">
        <v>282</v>
      </c>
      <c r="BF1829" t="s">
        <v>8461</v>
      </c>
      <c r="BG1829" t="s">
        <v>8462</v>
      </c>
      <c r="BH1829">
        <v>6</v>
      </c>
      <c r="BI1829">
        <v>6</v>
      </c>
      <c r="BJ1829" s="1">
        <v>45809</v>
      </c>
      <c r="BK1829" s="1">
        <v>46173</v>
      </c>
      <c r="BL1829" s="1">
        <v>45809</v>
      </c>
      <c r="BM1829" s="1">
        <v>46173</v>
      </c>
      <c r="BN1829">
        <v>35</v>
      </c>
      <c r="BO1829">
        <v>0</v>
      </c>
      <c r="BP1829">
        <v>7</v>
      </c>
      <c r="BQ1829">
        <v>7</v>
      </c>
      <c r="BR1829">
        <v>7</v>
      </c>
      <c r="BS1829">
        <v>7</v>
      </c>
      <c r="BT1829">
        <v>7</v>
      </c>
      <c r="BU1829">
        <v>0</v>
      </c>
      <c r="BV1829" t="str">
        <f>"5:00 AM"</f>
        <v>5:00 AM</v>
      </c>
      <c r="BW1829" t="str">
        <f>"12:00 PM"</f>
        <v>12:00 PM</v>
      </c>
      <c r="BX1829" t="s">
        <v>240</v>
      </c>
      <c r="BY1829">
        <v>0</v>
      </c>
      <c r="BZ1829">
        <v>3</v>
      </c>
      <c r="CA1829" t="s">
        <v>115</v>
      </c>
      <c r="CC1829" t="s">
        <v>11775</v>
      </c>
      <c r="CD1829" t="s">
        <v>410</v>
      </c>
      <c r="CE1829" t="s">
        <v>410</v>
      </c>
      <c r="CF1829" t="s">
        <v>290</v>
      </c>
      <c r="CG1829" t="s">
        <v>120</v>
      </c>
      <c r="CH1829" s="3">
        <v>96952</v>
      </c>
      <c r="CI1829" s="4">
        <v>7.84</v>
      </c>
      <c r="CJ1829" s="4">
        <v>8</v>
      </c>
      <c r="CK1829" s="4">
        <v>11.76</v>
      </c>
      <c r="CL1829" s="4">
        <v>12</v>
      </c>
      <c r="CM1829" t="s">
        <v>136</v>
      </c>
      <c r="CN1829" t="s">
        <v>240</v>
      </c>
      <c r="CO1829" t="s">
        <v>137</v>
      </c>
      <c r="CQ1829" t="s">
        <v>115</v>
      </c>
      <c r="CR1829" t="s">
        <v>138</v>
      </c>
      <c r="CS1829" t="s">
        <v>139</v>
      </c>
      <c r="CT1829" t="s">
        <v>138</v>
      </c>
      <c r="CU1829" t="s">
        <v>139</v>
      </c>
      <c r="CV1829" t="s">
        <v>138</v>
      </c>
      <c r="CW1829" t="s">
        <v>139</v>
      </c>
      <c r="CX1829" t="s">
        <v>11776</v>
      </c>
      <c r="CY1829" s="10">
        <v>16702353027</v>
      </c>
      <c r="CZ1829" t="s">
        <v>834</v>
      </c>
      <c r="DA1829" t="s">
        <v>139</v>
      </c>
      <c r="DB1829" t="s">
        <v>138</v>
      </c>
      <c r="DC1829" t="s">
        <v>138</v>
      </c>
    </row>
    <row r="1830" spans="1:112" ht="14.45" customHeight="1" x14ac:dyDescent="0.25">
      <c r="A1830" t="s">
        <v>12283</v>
      </c>
      <c r="B1830" t="s">
        <v>248</v>
      </c>
      <c r="C1830" s="1">
        <v>45728</v>
      </c>
      <c r="D1830" s="1">
        <v>45778</v>
      </c>
      <c r="E1830" t="s">
        <v>114</v>
      </c>
      <c r="G1830" t="s">
        <v>115</v>
      </c>
      <c r="H1830" t="s">
        <v>115</v>
      </c>
      <c r="I1830" t="s">
        <v>115</v>
      </c>
      <c r="J1830" t="s">
        <v>12284</v>
      </c>
      <c r="K1830" t="s">
        <v>12285</v>
      </c>
      <c r="L1830" t="s">
        <v>2747</v>
      </c>
      <c r="N1830" t="s">
        <v>128</v>
      </c>
      <c r="O1830" t="s">
        <v>120</v>
      </c>
      <c r="P1830" s="3">
        <v>96950</v>
      </c>
      <c r="Q1830" t="s">
        <v>121</v>
      </c>
      <c r="S1830" s="10">
        <v>16702348998</v>
      </c>
      <c r="U1830" t="s">
        <v>12286</v>
      </c>
      <c r="V1830">
        <v>44921</v>
      </c>
      <c r="W1830" t="s">
        <v>123</v>
      </c>
      <c r="Y1830" t="s">
        <v>2769</v>
      </c>
      <c r="Z1830" t="s">
        <v>12287</v>
      </c>
      <c r="AB1830" t="s">
        <v>658</v>
      </c>
      <c r="AC1830" t="s">
        <v>2747</v>
      </c>
      <c r="AE1830" t="s">
        <v>128</v>
      </c>
      <c r="AF1830" t="s">
        <v>120</v>
      </c>
      <c r="AG1830" s="3">
        <v>96950</v>
      </c>
      <c r="AH1830" t="s">
        <v>121</v>
      </c>
      <c r="AJ1830" s="10">
        <v>16702348998</v>
      </c>
      <c r="AL1830" t="s">
        <v>12288</v>
      </c>
      <c r="BD1830" t="str">
        <f>"41-2031.00"</f>
        <v>41-2031.00</v>
      </c>
      <c r="BE1830" t="s">
        <v>2739</v>
      </c>
      <c r="BF1830" t="s">
        <v>12289</v>
      </c>
      <c r="BG1830" t="s">
        <v>2885</v>
      </c>
      <c r="BH1830">
        <v>1</v>
      </c>
      <c r="BI1830">
        <v>1</v>
      </c>
      <c r="BJ1830" s="1">
        <v>45778</v>
      </c>
      <c r="BK1830" s="1">
        <v>46113</v>
      </c>
      <c r="BL1830" s="1">
        <v>45778</v>
      </c>
      <c r="BM1830" s="1">
        <v>46113</v>
      </c>
      <c r="BN1830">
        <v>35</v>
      </c>
      <c r="BO1830">
        <v>0</v>
      </c>
      <c r="BP1830">
        <v>7</v>
      </c>
      <c r="BQ1830">
        <v>7</v>
      </c>
      <c r="BR1830">
        <v>7</v>
      </c>
      <c r="BS1830">
        <v>7</v>
      </c>
      <c r="BT1830">
        <v>7</v>
      </c>
      <c r="BU1830">
        <v>0</v>
      </c>
      <c r="BV1830" t="str">
        <f>"9:00 AM"</f>
        <v>9:00 AM</v>
      </c>
      <c r="BW1830" t="str">
        <f>"5:00 PM"</f>
        <v>5:00 PM</v>
      </c>
      <c r="BX1830" t="s">
        <v>240</v>
      </c>
      <c r="BY1830">
        <v>0</v>
      </c>
      <c r="BZ1830">
        <v>3</v>
      </c>
      <c r="CA1830" t="s">
        <v>115</v>
      </c>
      <c r="CC1830" t="s">
        <v>1194</v>
      </c>
      <c r="CD1830" t="s">
        <v>2747</v>
      </c>
      <c r="CF1830" t="s">
        <v>128</v>
      </c>
      <c r="CG1830" t="s">
        <v>120</v>
      </c>
      <c r="CH1830" s="3">
        <v>96950</v>
      </c>
      <c r="CI1830" s="4">
        <v>9.9</v>
      </c>
      <c r="CJ1830" s="4">
        <v>9.9</v>
      </c>
      <c r="CK1830" s="4">
        <v>14.85</v>
      </c>
      <c r="CL1830" s="4">
        <v>14.85</v>
      </c>
      <c r="CM1830" t="s">
        <v>136</v>
      </c>
      <c r="CO1830" t="s">
        <v>137</v>
      </c>
      <c r="CQ1830" t="s">
        <v>115</v>
      </c>
      <c r="CR1830" t="s">
        <v>138</v>
      </c>
      <c r="CS1830" t="s">
        <v>139</v>
      </c>
      <c r="CT1830" t="s">
        <v>138</v>
      </c>
      <c r="CU1830" t="s">
        <v>139</v>
      </c>
      <c r="CV1830" t="s">
        <v>138</v>
      </c>
      <c r="CW1830" t="s">
        <v>139</v>
      </c>
      <c r="CX1830" t="s">
        <v>12290</v>
      </c>
      <c r="CY1830" s="10">
        <v>16702348998</v>
      </c>
      <c r="CZ1830" t="s">
        <v>12288</v>
      </c>
      <c r="DA1830" t="s">
        <v>139</v>
      </c>
      <c r="DB1830" t="s">
        <v>138</v>
      </c>
      <c r="DC1830" t="s">
        <v>115</v>
      </c>
      <c r="DD1830" t="s">
        <v>2769</v>
      </c>
      <c r="DE1830" t="s">
        <v>12287</v>
      </c>
      <c r="DG1830" t="s">
        <v>12284</v>
      </c>
      <c r="DH1830" t="s">
        <v>12288</v>
      </c>
    </row>
    <row r="1831" spans="1:112" ht="14.45" customHeight="1" x14ac:dyDescent="0.25">
      <c r="A1831" t="s">
        <v>12594</v>
      </c>
      <c r="B1831" t="s">
        <v>142</v>
      </c>
      <c r="C1831" s="1">
        <v>45777</v>
      </c>
      <c r="D1831" s="1">
        <v>45778</v>
      </c>
      <c r="E1831" t="s">
        <v>210</v>
      </c>
      <c r="F1831" s="1">
        <v>45960</v>
      </c>
      <c r="G1831" t="s">
        <v>115</v>
      </c>
      <c r="H1831" t="s">
        <v>115</v>
      </c>
      <c r="I1831" t="s">
        <v>115</v>
      </c>
      <c r="J1831" t="s">
        <v>1414</v>
      </c>
      <c r="L1831" t="s">
        <v>679</v>
      </c>
      <c r="N1831" t="s">
        <v>119</v>
      </c>
      <c r="O1831" t="s">
        <v>120</v>
      </c>
      <c r="P1831" s="3">
        <v>96950</v>
      </c>
      <c r="Q1831" t="s">
        <v>121</v>
      </c>
      <c r="S1831" s="10">
        <v>16702346445</v>
      </c>
      <c r="T1831">
        <v>2263</v>
      </c>
      <c r="U1831" t="s">
        <v>1415</v>
      </c>
      <c r="V1831">
        <v>53111</v>
      </c>
      <c r="W1831" t="s">
        <v>123</v>
      </c>
      <c r="Y1831" t="s">
        <v>676</v>
      </c>
      <c r="Z1831" t="s">
        <v>677</v>
      </c>
      <c r="AB1831" t="s">
        <v>678</v>
      </c>
      <c r="AC1831" t="s">
        <v>679</v>
      </c>
      <c r="AE1831" t="s">
        <v>119</v>
      </c>
      <c r="AF1831" t="s">
        <v>120</v>
      </c>
      <c r="AG1831" s="3">
        <v>96950</v>
      </c>
      <c r="AH1831" t="s">
        <v>121</v>
      </c>
      <c r="AJ1831" s="10">
        <v>16702346445</v>
      </c>
      <c r="AK1831">
        <v>2263</v>
      </c>
      <c r="AL1831" t="s">
        <v>680</v>
      </c>
      <c r="BD1831" t="str">
        <f>"49-9071.00"</f>
        <v>49-9071.00</v>
      </c>
      <c r="BE1831" t="s">
        <v>169</v>
      </c>
      <c r="BF1831" t="s">
        <v>1416</v>
      </c>
      <c r="BG1831" t="s">
        <v>1417</v>
      </c>
      <c r="BH1831">
        <v>4</v>
      </c>
      <c r="BJ1831" s="1">
        <v>45962</v>
      </c>
      <c r="BK1831" s="1">
        <v>46326</v>
      </c>
      <c r="BN1831">
        <v>40</v>
      </c>
      <c r="BO1831">
        <v>0</v>
      </c>
      <c r="BP1831">
        <v>8</v>
      </c>
      <c r="BQ1831">
        <v>8</v>
      </c>
      <c r="BR1831">
        <v>8</v>
      </c>
      <c r="BS1831">
        <v>8</v>
      </c>
      <c r="BT1831">
        <v>8</v>
      </c>
      <c r="BU1831">
        <v>0</v>
      </c>
      <c r="BV1831" t="str">
        <f>"8:00 AM"</f>
        <v>8:00 AM</v>
      </c>
      <c r="BW1831" t="str">
        <f>"5:00 PM"</f>
        <v>5:00 PM</v>
      </c>
      <c r="BX1831" t="s">
        <v>240</v>
      </c>
      <c r="BY1831">
        <v>0</v>
      </c>
      <c r="BZ1831">
        <v>12</v>
      </c>
      <c r="CA1831" t="s">
        <v>115</v>
      </c>
      <c r="CC1831" s="2" t="s">
        <v>1418</v>
      </c>
      <c r="CD1831" t="s">
        <v>679</v>
      </c>
      <c r="CF1831" t="s">
        <v>119</v>
      </c>
      <c r="CG1831" t="s">
        <v>120</v>
      </c>
      <c r="CH1831" s="3">
        <v>96950</v>
      </c>
      <c r="CI1831" s="4">
        <v>9.75</v>
      </c>
      <c r="CJ1831" s="4">
        <v>10</v>
      </c>
      <c r="CK1831" s="4">
        <v>14.63</v>
      </c>
      <c r="CL1831" s="4">
        <v>15</v>
      </c>
      <c r="CM1831" t="s">
        <v>136</v>
      </c>
      <c r="CN1831" t="s">
        <v>685</v>
      </c>
      <c r="CO1831" t="s">
        <v>137</v>
      </c>
      <c r="CQ1831" t="s">
        <v>115</v>
      </c>
      <c r="CR1831" t="s">
        <v>138</v>
      </c>
      <c r="CS1831" t="s">
        <v>139</v>
      </c>
      <c r="CT1831" t="s">
        <v>138</v>
      </c>
      <c r="CU1831" t="s">
        <v>139</v>
      </c>
      <c r="CV1831" t="s">
        <v>138</v>
      </c>
      <c r="CW1831" t="s">
        <v>139</v>
      </c>
      <c r="CX1831" t="s">
        <v>13923</v>
      </c>
      <c r="CY1831" s="10">
        <v>16702346445</v>
      </c>
      <c r="CZ1831" t="s">
        <v>680</v>
      </c>
      <c r="DA1831" t="s">
        <v>139</v>
      </c>
      <c r="DB1831" t="s">
        <v>138</v>
      </c>
      <c r="DC1831" t="s">
        <v>115</v>
      </c>
      <c r="DD1831" t="s">
        <v>676</v>
      </c>
      <c r="DE1831" t="s">
        <v>677</v>
      </c>
      <c r="DG1831" t="s">
        <v>1414</v>
      </c>
      <c r="DH1831" t="s">
        <v>139</v>
      </c>
    </row>
    <row r="1832" spans="1:112" ht="14.45" customHeight="1" x14ac:dyDescent="0.25">
      <c r="A1832" t="s">
        <v>12839</v>
      </c>
      <c r="B1832" t="s">
        <v>248</v>
      </c>
      <c r="C1832" s="1">
        <v>45723</v>
      </c>
      <c r="D1832" s="1">
        <v>45778</v>
      </c>
      <c r="E1832" t="s">
        <v>210</v>
      </c>
      <c r="F1832" s="1">
        <v>45835</v>
      </c>
      <c r="G1832" t="s">
        <v>115</v>
      </c>
      <c r="H1832" t="s">
        <v>115</v>
      </c>
      <c r="I1832" t="s">
        <v>115</v>
      </c>
      <c r="J1832" t="s">
        <v>350</v>
      </c>
      <c r="L1832" t="s">
        <v>2412</v>
      </c>
      <c r="N1832" t="s">
        <v>128</v>
      </c>
      <c r="O1832" t="s">
        <v>120</v>
      </c>
      <c r="P1832" s="3">
        <v>96950</v>
      </c>
      <c r="Q1832" t="s">
        <v>121</v>
      </c>
      <c r="S1832" s="10">
        <v>16702358748</v>
      </c>
      <c r="U1832" t="s">
        <v>352</v>
      </c>
      <c r="V1832">
        <v>2362</v>
      </c>
      <c r="W1832" t="s">
        <v>123</v>
      </c>
      <c r="Y1832" t="s">
        <v>353</v>
      </c>
      <c r="Z1832" t="s">
        <v>354</v>
      </c>
      <c r="AA1832" t="s">
        <v>355</v>
      </c>
      <c r="AB1832" t="s">
        <v>295</v>
      </c>
      <c r="AC1832" t="s">
        <v>351</v>
      </c>
      <c r="AE1832" t="s">
        <v>119</v>
      </c>
      <c r="AF1832" t="s">
        <v>120</v>
      </c>
      <c r="AG1832" s="3">
        <v>96950</v>
      </c>
      <c r="AH1832" t="s">
        <v>121</v>
      </c>
      <c r="AJ1832" s="10">
        <v>16702358748</v>
      </c>
      <c r="AL1832" t="s">
        <v>356</v>
      </c>
      <c r="BD1832" t="str">
        <f>"49-3023.00"</f>
        <v>49-3023.00</v>
      </c>
      <c r="BE1832" t="s">
        <v>2122</v>
      </c>
      <c r="BF1832" t="s">
        <v>12373</v>
      </c>
      <c r="BG1832" t="s">
        <v>2124</v>
      </c>
      <c r="BH1832">
        <v>2</v>
      </c>
      <c r="BI1832">
        <v>2</v>
      </c>
      <c r="BJ1832" s="1">
        <v>45837</v>
      </c>
      <c r="BK1832" s="1">
        <v>46201</v>
      </c>
      <c r="BL1832" s="1">
        <v>45837</v>
      </c>
      <c r="BM1832" s="1">
        <v>46201</v>
      </c>
      <c r="BN1832">
        <v>35</v>
      </c>
      <c r="BO1832">
        <v>0</v>
      </c>
      <c r="BP1832">
        <v>7</v>
      </c>
      <c r="BQ1832">
        <v>7</v>
      </c>
      <c r="BR1832">
        <v>7</v>
      </c>
      <c r="BS1832">
        <v>7</v>
      </c>
      <c r="BT1832">
        <v>7</v>
      </c>
      <c r="BU1832">
        <v>0</v>
      </c>
      <c r="BV1832" t="str">
        <f>"8:00 AM"</f>
        <v>8:00 AM</v>
      </c>
      <c r="BW1832" t="str">
        <f>"4:00 PM"</f>
        <v>4:00 PM</v>
      </c>
      <c r="BX1832" t="s">
        <v>133</v>
      </c>
      <c r="BY1832">
        <v>0</v>
      </c>
      <c r="BZ1832">
        <v>24</v>
      </c>
      <c r="CA1832" t="s">
        <v>115</v>
      </c>
      <c r="CC1832" t="s">
        <v>12374</v>
      </c>
      <c r="CD1832" t="s">
        <v>2412</v>
      </c>
      <c r="CF1832" t="s">
        <v>128</v>
      </c>
      <c r="CG1832" t="s">
        <v>120</v>
      </c>
      <c r="CH1832" s="3">
        <v>96950</v>
      </c>
      <c r="CI1832" s="4">
        <v>11.01</v>
      </c>
      <c r="CJ1832" s="4">
        <v>11.01</v>
      </c>
      <c r="CK1832" s="4">
        <v>16.510000000000002</v>
      </c>
      <c r="CL1832" s="4">
        <v>16.510000000000002</v>
      </c>
      <c r="CM1832" t="s">
        <v>136</v>
      </c>
      <c r="CN1832" t="s">
        <v>331</v>
      </c>
      <c r="CO1832" t="s">
        <v>173</v>
      </c>
      <c r="CQ1832" t="s">
        <v>115</v>
      </c>
      <c r="CR1832" t="s">
        <v>138</v>
      </c>
      <c r="CS1832" t="s">
        <v>139</v>
      </c>
      <c r="CT1832" t="s">
        <v>138</v>
      </c>
      <c r="CU1832" t="s">
        <v>139</v>
      </c>
      <c r="CV1832" t="s">
        <v>138</v>
      </c>
      <c r="CW1832" t="s">
        <v>139</v>
      </c>
      <c r="CX1832" t="s">
        <v>12840</v>
      </c>
      <c r="CY1832" s="10">
        <v>16702358748</v>
      </c>
      <c r="CZ1832" t="s">
        <v>356</v>
      </c>
      <c r="DA1832" t="s">
        <v>331</v>
      </c>
      <c r="DB1832" t="s">
        <v>138</v>
      </c>
      <c r="DC1832" t="s">
        <v>115</v>
      </c>
    </row>
    <row r="1833" spans="1:112" ht="14.45" customHeight="1" x14ac:dyDescent="0.25">
      <c r="A1833" t="s">
        <v>391</v>
      </c>
      <c r="B1833" t="s">
        <v>142</v>
      </c>
      <c r="C1833" s="1">
        <v>45776</v>
      </c>
      <c r="D1833" s="1">
        <v>45779</v>
      </c>
      <c r="E1833" t="s">
        <v>114</v>
      </c>
      <c r="G1833" t="s">
        <v>138</v>
      </c>
      <c r="H1833" t="s">
        <v>115</v>
      </c>
      <c r="I1833" t="s">
        <v>115</v>
      </c>
      <c r="J1833" t="s">
        <v>392</v>
      </c>
      <c r="K1833" t="s">
        <v>393</v>
      </c>
      <c r="L1833" t="s">
        <v>394</v>
      </c>
      <c r="N1833" t="s">
        <v>119</v>
      </c>
      <c r="O1833" t="s">
        <v>120</v>
      </c>
      <c r="P1833" s="3">
        <v>96950</v>
      </c>
      <c r="Q1833" t="s">
        <v>121</v>
      </c>
      <c r="S1833" s="10">
        <v>16707892001</v>
      </c>
      <c r="U1833" t="s">
        <v>395</v>
      </c>
      <c r="V1833">
        <v>611610</v>
      </c>
      <c r="W1833" t="s">
        <v>123</v>
      </c>
      <c r="Y1833" t="s">
        <v>396</v>
      </c>
      <c r="Z1833" t="s">
        <v>397</v>
      </c>
      <c r="AB1833" t="s">
        <v>398</v>
      </c>
      <c r="AC1833" t="s">
        <v>394</v>
      </c>
      <c r="AE1833" t="s">
        <v>119</v>
      </c>
      <c r="AF1833" t="s">
        <v>120</v>
      </c>
      <c r="AG1833" s="3">
        <v>96950</v>
      </c>
      <c r="AH1833" t="s">
        <v>121</v>
      </c>
      <c r="AJ1833" s="10">
        <v>16707892001</v>
      </c>
      <c r="AL1833" t="s">
        <v>399</v>
      </c>
      <c r="AM1833" t="s">
        <v>400</v>
      </c>
      <c r="AN1833" t="s">
        <v>401</v>
      </c>
      <c r="AO1833" t="s">
        <v>402</v>
      </c>
      <c r="AQ1833" t="s">
        <v>403</v>
      </c>
      <c r="AS1833" t="s">
        <v>119</v>
      </c>
      <c r="AT1833" t="s">
        <v>120</v>
      </c>
      <c r="AU1833" s="3">
        <v>96950</v>
      </c>
      <c r="AV1833" t="s">
        <v>121</v>
      </c>
      <c r="AX1833">
        <v>16702353403</v>
      </c>
      <c r="AZ1833" t="s">
        <v>404</v>
      </c>
      <c r="BA1833" t="s">
        <v>405</v>
      </c>
      <c r="BD1833" t="str">
        <f>"25-2021.00"</f>
        <v>25-2021.00</v>
      </c>
      <c r="BE1833" t="s">
        <v>406</v>
      </c>
      <c r="BF1833" t="s">
        <v>407</v>
      </c>
      <c r="BG1833" t="s">
        <v>408</v>
      </c>
      <c r="BH1833">
        <v>1</v>
      </c>
      <c r="BJ1833" s="1">
        <v>45931</v>
      </c>
      <c r="BK1833" s="1">
        <v>47026</v>
      </c>
      <c r="BN1833">
        <v>35</v>
      </c>
      <c r="BO1833">
        <v>0</v>
      </c>
      <c r="BP1833">
        <v>7</v>
      </c>
      <c r="BQ1833">
        <v>7</v>
      </c>
      <c r="BR1833">
        <v>7</v>
      </c>
      <c r="BS1833">
        <v>7</v>
      </c>
      <c r="BT1833">
        <v>7</v>
      </c>
      <c r="BU1833">
        <v>0</v>
      </c>
      <c r="BV1833" t="str">
        <f>"9:00 AM"</f>
        <v>9:00 AM</v>
      </c>
      <c r="BW1833" t="str">
        <f>"5:00 PM"</f>
        <v>5:00 PM</v>
      </c>
      <c r="BX1833" t="s">
        <v>133</v>
      </c>
      <c r="BY1833">
        <v>0</v>
      </c>
      <c r="BZ1833">
        <v>24</v>
      </c>
      <c r="CA1833" t="s">
        <v>115</v>
      </c>
      <c r="CC1833" t="s">
        <v>409</v>
      </c>
      <c r="CD1833" t="s">
        <v>410</v>
      </c>
      <c r="CF1833" t="s">
        <v>119</v>
      </c>
      <c r="CG1833" t="s">
        <v>120</v>
      </c>
      <c r="CH1833" s="3">
        <v>96950</v>
      </c>
      <c r="CI1833" s="4">
        <v>20.48</v>
      </c>
      <c r="CJ1833" s="4">
        <v>20.48</v>
      </c>
      <c r="CK1833" s="4">
        <v>0</v>
      </c>
      <c r="CL1833" s="4">
        <v>0</v>
      </c>
      <c r="CM1833" t="s">
        <v>136</v>
      </c>
      <c r="CN1833" t="s">
        <v>240</v>
      </c>
      <c r="CO1833" t="s">
        <v>137</v>
      </c>
      <c r="CQ1833" t="s">
        <v>115</v>
      </c>
      <c r="CR1833" t="s">
        <v>138</v>
      </c>
      <c r="CS1833" t="s">
        <v>139</v>
      </c>
      <c r="CT1833" t="s">
        <v>139</v>
      </c>
      <c r="CU1833" t="s">
        <v>139</v>
      </c>
      <c r="CV1833" t="s">
        <v>138</v>
      </c>
      <c r="CW1833" t="s">
        <v>139</v>
      </c>
      <c r="CX1833" t="s">
        <v>411</v>
      </c>
      <c r="CY1833" s="10">
        <v>16707892001</v>
      </c>
      <c r="CZ1833" t="s">
        <v>399</v>
      </c>
      <c r="DA1833" t="s">
        <v>139</v>
      </c>
      <c r="DB1833" t="s">
        <v>138</v>
      </c>
      <c r="DC1833" t="s">
        <v>115</v>
      </c>
    </row>
    <row r="1834" spans="1:112" ht="14.45" customHeight="1" x14ac:dyDescent="0.25">
      <c r="A1834" t="s">
        <v>526</v>
      </c>
      <c r="B1834" t="s">
        <v>248</v>
      </c>
      <c r="C1834" s="1">
        <v>45740</v>
      </c>
      <c r="D1834" s="1">
        <v>45779</v>
      </c>
      <c r="E1834" t="s">
        <v>210</v>
      </c>
      <c r="F1834" s="1">
        <v>45807</v>
      </c>
      <c r="G1834" t="s">
        <v>115</v>
      </c>
      <c r="H1834" t="s">
        <v>115</v>
      </c>
      <c r="I1834" t="s">
        <v>115</v>
      </c>
      <c r="J1834" t="s">
        <v>527</v>
      </c>
      <c r="K1834" t="s">
        <v>528</v>
      </c>
      <c r="L1834" t="s">
        <v>529</v>
      </c>
      <c r="M1834" t="s">
        <v>530</v>
      </c>
      <c r="N1834" t="s">
        <v>128</v>
      </c>
      <c r="O1834" t="s">
        <v>120</v>
      </c>
      <c r="P1834" s="3">
        <v>96950</v>
      </c>
      <c r="Q1834" t="s">
        <v>121</v>
      </c>
      <c r="S1834" s="10">
        <v>16702352883</v>
      </c>
      <c r="U1834" t="s">
        <v>531</v>
      </c>
      <c r="V1834">
        <v>56132</v>
      </c>
      <c r="W1834" t="s">
        <v>532</v>
      </c>
      <c r="X1834" t="s">
        <v>138</v>
      </c>
      <c r="Y1834" t="s">
        <v>533</v>
      </c>
      <c r="Z1834" t="s">
        <v>534</v>
      </c>
      <c r="AA1834" t="s">
        <v>535</v>
      </c>
      <c r="AB1834" t="s">
        <v>516</v>
      </c>
      <c r="AC1834" t="s">
        <v>529</v>
      </c>
      <c r="AD1834" t="s">
        <v>536</v>
      </c>
      <c r="AE1834" t="s">
        <v>128</v>
      </c>
      <c r="AF1834" t="s">
        <v>120</v>
      </c>
      <c r="AG1834" s="3">
        <v>96950</v>
      </c>
      <c r="AH1834" t="s">
        <v>121</v>
      </c>
      <c r="AJ1834" s="10">
        <v>16702352883</v>
      </c>
      <c r="AL1834" t="s">
        <v>537</v>
      </c>
      <c r="BD1834" t="str">
        <f>"39-9011.00"</f>
        <v>39-9011.00</v>
      </c>
      <c r="BE1834" t="s">
        <v>538</v>
      </c>
      <c r="BF1834" t="s">
        <v>539</v>
      </c>
      <c r="BG1834" t="s">
        <v>540</v>
      </c>
      <c r="BH1834">
        <v>10</v>
      </c>
      <c r="BI1834">
        <v>10</v>
      </c>
      <c r="BJ1834" s="1">
        <v>45809</v>
      </c>
      <c r="BK1834" s="1">
        <v>46173</v>
      </c>
      <c r="BL1834" s="1">
        <v>45809</v>
      </c>
      <c r="BM1834" s="1">
        <v>46173</v>
      </c>
      <c r="BN1834">
        <v>35</v>
      </c>
      <c r="BO1834">
        <v>0</v>
      </c>
      <c r="BP1834">
        <v>7</v>
      </c>
      <c r="BQ1834">
        <v>7</v>
      </c>
      <c r="BR1834">
        <v>7</v>
      </c>
      <c r="BS1834">
        <v>7</v>
      </c>
      <c r="BT1834">
        <v>7</v>
      </c>
      <c r="BU1834">
        <v>0</v>
      </c>
      <c r="BV1834" t="str">
        <f>"8:00 AM"</f>
        <v>8:00 AM</v>
      </c>
      <c r="BW1834" t="str">
        <f>"4:00 PM"</f>
        <v>4:00 PM</v>
      </c>
      <c r="BX1834" t="s">
        <v>133</v>
      </c>
      <c r="BY1834">
        <v>0</v>
      </c>
      <c r="BZ1834">
        <v>12</v>
      </c>
      <c r="CA1834" t="s">
        <v>115</v>
      </c>
      <c r="CC1834" s="2" t="s">
        <v>541</v>
      </c>
      <c r="CD1834" t="s">
        <v>529</v>
      </c>
      <c r="CE1834" t="s">
        <v>542</v>
      </c>
      <c r="CF1834" t="s">
        <v>128</v>
      </c>
      <c r="CG1834" t="s">
        <v>120</v>
      </c>
      <c r="CH1834" s="3">
        <v>96950</v>
      </c>
      <c r="CI1834" s="4">
        <v>7.81</v>
      </c>
      <c r="CJ1834" s="4">
        <v>7.81</v>
      </c>
      <c r="CK1834" s="4">
        <v>11.72</v>
      </c>
      <c r="CL1834" s="4">
        <v>11.72</v>
      </c>
      <c r="CM1834" t="s">
        <v>136</v>
      </c>
      <c r="CN1834" t="s">
        <v>191</v>
      </c>
      <c r="CO1834" t="s">
        <v>137</v>
      </c>
      <c r="CQ1834" t="s">
        <v>115</v>
      </c>
      <c r="CR1834" t="s">
        <v>138</v>
      </c>
      <c r="CS1834" t="s">
        <v>139</v>
      </c>
      <c r="CT1834" t="s">
        <v>138</v>
      </c>
      <c r="CU1834" t="s">
        <v>139</v>
      </c>
      <c r="CV1834" t="s">
        <v>138</v>
      </c>
      <c r="CW1834" t="s">
        <v>139</v>
      </c>
      <c r="CX1834" t="s">
        <v>543</v>
      </c>
      <c r="CY1834" s="10">
        <v>16702352883</v>
      </c>
      <c r="CZ1834" t="s">
        <v>537</v>
      </c>
      <c r="DA1834" t="s">
        <v>331</v>
      </c>
      <c r="DB1834" t="s">
        <v>138</v>
      </c>
      <c r="DC1834" t="s">
        <v>138</v>
      </c>
    </row>
    <row r="1835" spans="1:112" ht="14.45" customHeight="1" x14ac:dyDescent="0.25">
      <c r="A1835" t="s">
        <v>1703</v>
      </c>
      <c r="B1835" t="s">
        <v>248</v>
      </c>
      <c r="C1835" s="1">
        <v>45730</v>
      </c>
      <c r="D1835" s="1">
        <v>45779</v>
      </c>
      <c r="E1835" t="s">
        <v>114</v>
      </c>
      <c r="G1835" t="s">
        <v>115</v>
      </c>
      <c r="H1835" t="s">
        <v>115</v>
      </c>
      <c r="I1835" t="s">
        <v>115</v>
      </c>
      <c r="J1835" t="s">
        <v>1704</v>
      </c>
      <c r="K1835" t="s">
        <v>1705</v>
      </c>
      <c r="L1835" t="s">
        <v>1706</v>
      </c>
      <c r="N1835" t="s">
        <v>128</v>
      </c>
      <c r="O1835" t="s">
        <v>120</v>
      </c>
      <c r="P1835" s="3">
        <v>96950</v>
      </c>
      <c r="Q1835" t="s">
        <v>121</v>
      </c>
      <c r="S1835" s="10">
        <v>16704888866</v>
      </c>
      <c r="U1835" t="s">
        <v>1707</v>
      </c>
      <c r="V1835">
        <v>445110</v>
      </c>
      <c r="W1835" t="s">
        <v>123</v>
      </c>
      <c r="Y1835" t="s">
        <v>1708</v>
      </c>
      <c r="Z1835" t="s">
        <v>1709</v>
      </c>
      <c r="AA1835" t="s">
        <v>1710</v>
      </c>
      <c r="AB1835" t="s">
        <v>126</v>
      </c>
      <c r="AC1835" t="s">
        <v>1706</v>
      </c>
      <c r="AE1835" t="s">
        <v>128</v>
      </c>
      <c r="AF1835" t="s">
        <v>120</v>
      </c>
      <c r="AG1835" s="3">
        <v>96950</v>
      </c>
      <c r="AH1835" t="s">
        <v>121</v>
      </c>
      <c r="AJ1835" s="10">
        <v>16709897666</v>
      </c>
      <c r="AL1835" t="s">
        <v>1711</v>
      </c>
      <c r="BD1835" t="str">
        <f>"37-2011.00"</f>
        <v>37-2011.00</v>
      </c>
      <c r="BE1835" t="s">
        <v>1133</v>
      </c>
      <c r="BF1835" t="s">
        <v>1712</v>
      </c>
      <c r="BG1835" t="s">
        <v>1713</v>
      </c>
      <c r="BH1835">
        <v>3</v>
      </c>
      <c r="BI1835">
        <v>3</v>
      </c>
      <c r="BJ1835" s="1">
        <v>45839</v>
      </c>
      <c r="BK1835" s="1">
        <v>46203</v>
      </c>
      <c r="BL1835" s="1">
        <v>45839</v>
      </c>
      <c r="BM1835" s="1">
        <v>46203</v>
      </c>
      <c r="BN1835">
        <v>40</v>
      </c>
      <c r="BO1835">
        <v>0</v>
      </c>
      <c r="BP1835">
        <v>7</v>
      </c>
      <c r="BQ1835">
        <v>7</v>
      </c>
      <c r="BR1835">
        <v>7</v>
      </c>
      <c r="BS1835">
        <v>7</v>
      </c>
      <c r="BT1835">
        <v>7</v>
      </c>
      <c r="BU1835">
        <v>5</v>
      </c>
      <c r="BV1835" t="str">
        <f>"9:00 AM"</f>
        <v>9:00 AM</v>
      </c>
      <c r="BW1835" t="str">
        <f>"4:00 PM"</f>
        <v>4:00 PM</v>
      </c>
      <c r="BX1835" t="s">
        <v>240</v>
      </c>
      <c r="BY1835">
        <v>0</v>
      </c>
      <c r="BZ1835">
        <v>6</v>
      </c>
      <c r="CA1835" t="s">
        <v>115</v>
      </c>
      <c r="CC1835" t="s">
        <v>1714</v>
      </c>
      <c r="CD1835" t="s">
        <v>1715</v>
      </c>
      <c r="CF1835" t="s">
        <v>128</v>
      </c>
      <c r="CG1835" t="s">
        <v>120</v>
      </c>
      <c r="CH1835" s="3">
        <v>96950</v>
      </c>
      <c r="CI1835" s="4">
        <v>8.2899999999999991</v>
      </c>
      <c r="CJ1835" s="4">
        <v>8.2899999999999991</v>
      </c>
      <c r="CK1835" s="4">
        <v>12.44</v>
      </c>
      <c r="CL1835" s="4">
        <v>12.44</v>
      </c>
      <c r="CM1835" t="s">
        <v>136</v>
      </c>
      <c r="CN1835" t="s">
        <v>139</v>
      </c>
      <c r="CO1835" t="s">
        <v>137</v>
      </c>
      <c r="CQ1835" t="s">
        <v>115</v>
      </c>
      <c r="CR1835" t="s">
        <v>138</v>
      </c>
      <c r="CS1835" t="s">
        <v>139</v>
      </c>
      <c r="CT1835" t="s">
        <v>138</v>
      </c>
      <c r="CU1835" t="s">
        <v>139</v>
      </c>
      <c r="CV1835" t="s">
        <v>138</v>
      </c>
      <c r="CW1835" t="s">
        <v>138</v>
      </c>
      <c r="CX1835" t="s">
        <v>1716</v>
      </c>
      <c r="CY1835" s="10">
        <v>16704888866</v>
      </c>
      <c r="CZ1835" t="s">
        <v>1711</v>
      </c>
      <c r="DA1835" t="s">
        <v>139</v>
      </c>
      <c r="DB1835" t="s">
        <v>138</v>
      </c>
      <c r="DC1835" t="s">
        <v>115</v>
      </c>
    </row>
    <row r="1836" spans="1:112" ht="14.45" customHeight="1" x14ac:dyDescent="0.25">
      <c r="A1836" t="s">
        <v>2596</v>
      </c>
      <c r="B1836" t="s">
        <v>142</v>
      </c>
      <c r="C1836" s="1">
        <v>45777</v>
      </c>
      <c r="D1836" s="1">
        <v>45779</v>
      </c>
      <c r="E1836" t="s">
        <v>210</v>
      </c>
      <c r="F1836" s="1">
        <v>45960</v>
      </c>
      <c r="G1836" t="s">
        <v>115</v>
      </c>
      <c r="H1836" t="s">
        <v>115</v>
      </c>
      <c r="I1836" t="s">
        <v>115</v>
      </c>
      <c r="J1836" t="s">
        <v>2597</v>
      </c>
      <c r="L1836" t="s">
        <v>679</v>
      </c>
      <c r="N1836" t="s">
        <v>119</v>
      </c>
      <c r="O1836" t="s">
        <v>120</v>
      </c>
      <c r="P1836" s="3">
        <v>96950</v>
      </c>
      <c r="Q1836" t="s">
        <v>121</v>
      </c>
      <c r="S1836" s="10">
        <v>16702346445</v>
      </c>
      <c r="T1836">
        <v>2263</v>
      </c>
      <c r="U1836" t="s">
        <v>2598</v>
      </c>
      <c r="V1836">
        <v>45511</v>
      </c>
      <c r="W1836" t="s">
        <v>123</v>
      </c>
      <c r="Y1836" t="s">
        <v>676</v>
      </c>
      <c r="Z1836" t="s">
        <v>677</v>
      </c>
      <c r="AB1836" t="s">
        <v>678</v>
      </c>
      <c r="AC1836" t="s">
        <v>679</v>
      </c>
      <c r="AE1836" t="s">
        <v>119</v>
      </c>
      <c r="AF1836" t="s">
        <v>120</v>
      </c>
      <c r="AG1836" s="3">
        <v>96950</v>
      </c>
      <c r="AH1836" t="s">
        <v>121</v>
      </c>
      <c r="AJ1836" s="10">
        <v>16702346445</v>
      </c>
      <c r="AK1836">
        <v>2263</v>
      </c>
      <c r="AL1836" t="s">
        <v>680</v>
      </c>
      <c r="BD1836" t="str">
        <f>"53-7065.00"</f>
        <v>53-7065.00</v>
      </c>
      <c r="BE1836" t="s">
        <v>519</v>
      </c>
      <c r="BF1836" t="s">
        <v>2599</v>
      </c>
      <c r="BG1836" t="s">
        <v>2600</v>
      </c>
      <c r="BH1836">
        <v>1</v>
      </c>
      <c r="BJ1836" s="1">
        <v>45962</v>
      </c>
      <c r="BK1836" s="1">
        <v>46326</v>
      </c>
      <c r="BN1836">
        <v>40</v>
      </c>
      <c r="BO1836">
        <v>0</v>
      </c>
      <c r="BP1836">
        <v>8</v>
      </c>
      <c r="BQ1836">
        <v>8</v>
      </c>
      <c r="BR1836">
        <v>8</v>
      </c>
      <c r="BS1836">
        <v>8</v>
      </c>
      <c r="BT1836">
        <v>8</v>
      </c>
      <c r="BU1836">
        <v>0</v>
      </c>
      <c r="BV1836" t="str">
        <f>"8:00 AM"</f>
        <v>8:00 AM</v>
      </c>
      <c r="BW1836" t="str">
        <f>"5:00 PM"</f>
        <v>5:00 PM</v>
      </c>
      <c r="BX1836" t="s">
        <v>133</v>
      </c>
      <c r="BY1836">
        <v>0</v>
      </c>
      <c r="BZ1836">
        <v>6</v>
      </c>
      <c r="CA1836" t="s">
        <v>115</v>
      </c>
      <c r="CC1836" s="2" t="s">
        <v>2601</v>
      </c>
      <c r="CD1836" t="s">
        <v>1419</v>
      </c>
      <c r="CF1836" t="s">
        <v>119</v>
      </c>
      <c r="CG1836" t="s">
        <v>120</v>
      </c>
      <c r="CH1836" s="3">
        <v>96950</v>
      </c>
      <c r="CI1836" s="4">
        <v>8.86</v>
      </c>
      <c r="CJ1836" s="4">
        <v>9</v>
      </c>
      <c r="CK1836" s="4">
        <v>13.29</v>
      </c>
      <c r="CL1836" s="4">
        <v>13.5</v>
      </c>
      <c r="CM1836" t="s">
        <v>136</v>
      </c>
      <c r="CN1836" t="s">
        <v>685</v>
      </c>
      <c r="CO1836" t="s">
        <v>137</v>
      </c>
      <c r="CQ1836" t="s">
        <v>115</v>
      </c>
      <c r="CR1836" t="s">
        <v>138</v>
      </c>
      <c r="CS1836" t="s">
        <v>139</v>
      </c>
      <c r="CT1836" t="s">
        <v>138</v>
      </c>
      <c r="CU1836" t="s">
        <v>139</v>
      </c>
      <c r="CV1836" t="s">
        <v>138</v>
      </c>
      <c r="CW1836" t="s">
        <v>139</v>
      </c>
      <c r="CX1836" t="s">
        <v>13923</v>
      </c>
      <c r="CY1836" s="10">
        <v>16702346445</v>
      </c>
      <c r="CZ1836" t="s">
        <v>680</v>
      </c>
      <c r="DA1836" t="s">
        <v>139</v>
      </c>
      <c r="DB1836" t="s">
        <v>138</v>
      </c>
      <c r="DC1836" t="s">
        <v>115</v>
      </c>
      <c r="DD1836" t="s">
        <v>676</v>
      </c>
      <c r="DE1836" t="s">
        <v>677</v>
      </c>
      <c r="DG1836" t="s">
        <v>2602</v>
      </c>
      <c r="DH1836" t="s">
        <v>139</v>
      </c>
    </row>
    <row r="1837" spans="1:112" ht="14.45" customHeight="1" x14ac:dyDescent="0.25">
      <c r="A1837" t="s">
        <v>4639</v>
      </c>
      <c r="B1837" t="s">
        <v>158</v>
      </c>
      <c r="C1837" s="1">
        <v>45593</v>
      </c>
      <c r="D1837" s="1">
        <v>45779</v>
      </c>
      <c r="E1837" t="s">
        <v>210</v>
      </c>
      <c r="F1837" s="1">
        <v>45658</v>
      </c>
      <c r="G1837" t="s">
        <v>115</v>
      </c>
      <c r="H1837" t="s">
        <v>115</v>
      </c>
      <c r="I1837" t="s">
        <v>115</v>
      </c>
      <c r="J1837" t="s">
        <v>4640</v>
      </c>
      <c r="K1837" t="s">
        <v>4641</v>
      </c>
      <c r="L1837" t="s">
        <v>144</v>
      </c>
      <c r="N1837" t="s">
        <v>145</v>
      </c>
      <c r="O1837" t="s">
        <v>120</v>
      </c>
      <c r="P1837" s="3">
        <v>96951</v>
      </c>
      <c r="Q1837" t="s">
        <v>121</v>
      </c>
      <c r="S1837" s="10">
        <v>16705320350</v>
      </c>
      <c r="U1837" t="s">
        <v>4642</v>
      </c>
      <c r="V1837">
        <v>445110</v>
      </c>
      <c r="W1837" t="s">
        <v>123</v>
      </c>
      <c r="Y1837" t="s">
        <v>147</v>
      </c>
      <c r="Z1837" t="s">
        <v>148</v>
      </c>
      <c r="AA1837" t="s">
        <v>149</v>
      </c>
      <c r="AB1837" t="s">
        <v>1986</v>
      </c>
      <c r="AC1837" t="s">
        <v>144</v>
      </c>
      <c r="AE1837" t="s">
        <v>145</v>
      </c>
      <c r="AF1837" t="s">
        <v>120</v>
      </c>
      <c r="AG1837" s="3">
        <v>96951</v>
      </c>
      <c r="AH1837" t="s">
        <v>121</v>
      </c>
      <c r="AJ1837" s="10">
        <v>16705320350</v>
      </c>
      <c r="AL1837" t="s">
        <v>4643</v>
      </c>
      <c r="BD1837" t="str">
        <f>"51-9198.00"</f>
        <v>51-9198.00</v>
      </c>
      <c r="BE1837" t="s">
        <v>2301</v>
      </c>
      <c r="BF1837" t="s">
        <v>4644</v>
      </c>
      <c r="BG1837" t="s">
        <v>4645</v>
      </c>
      <c r="BH1837">
        <v>3</v>
      </c>
      <c r="BJ1837" s="1">
        <v>45660</v>
      </c>
      <c r="BK1837" s="1">
        <v>46024</v>
      </c>
      <c r="BN1837">
        <v>40</v>
      </c>
      <c r="BO1837">
        <v>0</v>
      </c>
      <c r="BP1837">
        <v>7</v>
      </c>
      <c r="BQ1837">
        <v>7</v>
      </c>
      <c r="BR1837">
        <v>7</v>
      </c>
      <c r="BS1837">
        <v>7</v>
      </c>
      <c r="BT1837">
        <v>7</v>
      </c>
      <c r="BU1837">
        <v>5</v>
      </c>
      <c r="BV1837" t="str">
        <f>"8:00 AM"</f>
        <v>8:00 AM</v>
      </c>
      <c r="BW1837" t="str">
        <f>"4:00 PM"</f>
        <v>4:00 PM</v>
      </c>
      <c r="BX1837" t="s">
        <v>240</v>
      </c>
      <c r="BY1837">
        <v>0</v>
      </c>
      <c r="BZ1837">
        <v>0</v>
      </c>
      <c r="CA1837" t="s">
        <v>115</v>
      </c>
      <c r="CC1837" t="s">
        <v>4646</v>
      </c>
      <c r="CD1837" t="s">
        <v>155</v>
      </c>
      <c r="CF1837" t="s">
        <v>145</v>
      </c>
      <c r="CG1837" t="s">
        <v>120</v>
      </c>
      <c r="CH1837" s="3">
        <v>96951</v>
      </c>
      <c r="CI1837" s="4">
        <v>8.23</v>
      </c>
      <c r="CJ1837" s="4">
        <v>8.23</v>
      </c>
      <c r="CK1837" s="4">
        <v>12.35</v>
      </c>
      <c r="CL1837" s="4">
        <v>12.35</v>
      </c>
      <c r="CM1837" t="s">
        <v>136</v>
      </c>
      <c r="CN1837" t="s">
        <v>139</v>
      </c>
      <c r="CO1837" t="s">
        <v>137</v>
      </c>
      <c r="CQ1837" t="s">
        <v>115</v>
      </c>
      <c r="CR1837" t="s">
        <v>138</v>
      </c>
      <c r="CS1837" t="s">
        <v>139</v>
      </c>
      <c r="CT1837" t="s">
        <v>138</v>
      </c>
      <c r="CU1837" t="s">
        <v>139</v>
      </c>
      <c r="CV1837" t="s">
        <v>138</v>
      </c>
      <c r="CW1837" t="s">
        <v>139</v>
      </c>
      <c r="CX1837" t="s">
        <v>2545</v>
      </c>
      <c r="CY1837" s="10">
        <v>16705320350</v>
      </c>
      <c r="CZ1837" t="s">
        <v>4643</v>
      </c>
      <c r="DA1837" t="s">
        <v>139</v>
      </c>
      <c r="DB1837" t="s">
        <v>138</v>
      </c>
      <c r="DC1837" t="s">
        <v>115</v>
      </c>
    </row>
    <row r="1838" spans="1:112" ht="14.45" customHeight="1" x14ac:dyDescent="0.25">
      <c r="A1838" t="s">
        <v>5217</v>
      </c>
      <c r="B1838" t="s">
        <v>113</v>
      </c>
      <c r="C1838" s="1">
        <v>45730</v>
      </c>
      <c r="D1838" s="1">
        <v>45779</v>
      </c>
      <c r="E1838" t="s">
        <v>210</v>
      </c>
      <c r="F1838" s="1">
        <v>45776</v>
      </c>
      <c r="G1838" t="s">
        <v>115</v>
      </c>
      <c r="H1838" t="s">
        <v>115</v>
      </c>
      <c r="I1838" t="s">
        <v>115</v>
      </c>
      <c r="J1838" t="s">
        <v>5218</v>
      </c>
      <c r="L1838" t="s">
        <v>977</v>
      </c>
      <c r="M1838" t="s">
        <v>978</v>
      </c>
      <c r="N1838" t="s">
        <v>128</v>
      </c>
      <c r="O1838" t="s">
        <v>120</v>
      </c>
      <c r="P1838" s="3">
        <v>96950</v>
      </c>
      <c r="Q1838" t="s">
        <v>121</v>
      </c>
      <c r="S1838" s="10">
        <v>16702341795</v>
      </c>
      <c r="U1838" t="s">
        <v>979</v>
      </c>
      <c r="V1838">
        <v>722511</v>
      </c>
      <c r="W1838" t="s">
        <v>123</v>
      </c>
      <c r="Y1838" t="s">
        <v>215</v>
      </c>
      <c r="Z1838" t="s">
        <v>148</v>
      </c>
      <c r="AA1838" t="s">
        <v>980</v>
      </c>
      <c r="AB1838" t="s">
        <v>981</v>
      </c>
      <c r="AC1838" t="s">
        <v>977</v>
      </c>
      <c r="AD1838" t="s">
        <v>978</v>
      </c>
      <c r="AE1838" t="s">
        <v>128</v>
      </c>
      <c r="AF1838" t="s">
        <v>120</v>
      </c>
      <c r="AG1838" s="3">
        <v>96950</v>
      </c>
      <c r="AH1838" t="s">
        <v>121</v>
      </c>
      <c r="AJ1838" s="10">
        <v>16702341795</v>
      </c>
      <c r="AL1838" t="s">
        <v>983</v>
      </c>
      <c r="BD1838" t="str">
        <f>"35-3031.00"</f>
        <v>35-3031.00</v>
      </c>
      <c r="BE1838" t="s">
        <v>1980</v>
      </c>
      <c r="BF1838" t="s">
        <v>5219</v>
      </c>
      <c r="BG1838" t="s">
        <v>5220</v>
      </c>
      <c r="BH1838">
        <v>1</v>
      </c>
      <c r="BJ1838" s="1">
        <v>45778</v>
      </c>
      <c r="BK1838" s="1">
        <v>46142</v>
      </c>
      <c r="BN1838">
        <v>35</v>
      </c>
      <c r="BO1838">
        <v>6</v>
      </c>
      <c r="BP1838">
        <v>0</v>
      </c>
      <c r="BQ1838">
        <v>5</v>
      </c>
      <c r="BR1838">
        <v>6</v>
      </c>
      <c r="BS1838">
        <v>6</v>
      </c>
      <c r="BT1838">
        <v>6</v>
      </c>
      <c r="BU1838">
        <v>6</v>
      </c>
      <c r="BV1838" t="str">
        <f>"7:00 AM"</f>
        <v>7:00 AM</v>
      </c>
      <c r="BW1838" t="str">
        <f>"2:00 PM"</f>
        <v>2:00 PM</v>
      </c>
      <c r="BX1838" t="s">
        <v>240</v>
      </c>
      <c r="BY1838">
        <v>0</v>
      </c>
      <c r="BZ1838">
        <v>6</v>
      </c>
      <c r="CA1838" t="s">
        <v>115</v>
      </c>
      <c r="CC1838" s="2" t="s">
        <v>5221</v>
      </c>
      <c r="CD1838" t="s">
        <v>2397</v>
      </c>
      <c r="CE1838" t="s">
        <v>2398</v>
      </c>
      <c r="CF1838" t="s">
        <v>272</v>
      </c>
      <c r="CG1838" t="s">
        <v>120</v>
      </c>
      <c r="CH1838" s="3">
        <v>96952</v>
      </c>
      <c r="CI1838" s="4">
        <v>8.0399999999999991</v>
      </c>
      <c r="CJ1838" s="4">
        <v>9</v>
      </c>
      <c r="CK1838" s="4">
        <v>12.06</v>
      </c>
      <c r="CL1838" s="4">
        <v>13.5</v>
      </c>
      <c r="CM1838" t="s">
        <v>136</v>
      </c>
      <c r="CN1838" t="s">
        <v>240</v>
      </c>
      <c r="CO1838" t="s">
        <v>137</v>
      </c>
      <c r="CQ1838" t="s">
        <v>115</v>
      </c>
      <c r="CR1838" t="s">
        <v>138</v>
      </c>
      <c r="CS1838" t="s">
        <v>138</v>
      </c>
      <c r="CT1838" t="s">
        <v>138</v>
      </c>
      <c r="CU1838" t="s">
        <v>139</v>
      </c>
      <c r="CV1838" t="s">
        <v>138</v>
      </c>
      <c r="CW1838" t="s">
        <v>139</v>
      </c>
      <c r="CX1838" t="s">
        <v>988</v>
      </c>
      <c r="CY1838" s="10">
        <v>16702341795</v>
      </c>
      <c r="CZ1838" t="s">
        <v>983</v>
      </c>
      <c r="DA1838" t="s">
        <v>989</v>
      </c>
      <c r="DB1838" t="s">
        <v>138</v>
      </c>
      <c r="DC1838" t="s">
        <v>115</v>
      </c>
    </row>
    <row r="1839" spans="1:112" ht="14.45" customHeight="1" x14ac:dyDescent="0.25">
      <c r="A1839" t="s">
        <v>7607</v>
      </c>
      <c r="B1839" t="s">
        <v>142</v>
      </c>
      <c r="C1839" s="1">
        <v>45778</v>
      </c>
      <c r="D1839" s="1">
        <v>45779</v>
      </c>
      <c r="E1839" t="s">
        <v>210</v>
      </c>
      <c r="F1839" s="1">
        <v>45960</v>
      </c>
      <c r="G1839" t="s">
        <v>115</v>
      </c>
      <c r="H1839" t="s">
        <v>115</v>
      </c>
      <c r="I1839" t="s">
        <v>115</v>
      </c>
      <c r="J1839" t="s">
        <v>1414</v>
      </c>
      <c r="L1839" t="s">
        <v>679</v>
      </c>
      <c r="N1839" t="s">
        <v>119</v>
      </c>
      <c r="O1839" t="s">
        <v>120</v>
      </c>
      <c r="P1839" s="3">
        <v>96950</v>
      </c>
      <c r="Q1839" t="s">
        <v>121</v>
      </c>
      <c r="S1839" s="10">
        <v>16702346445</v>
      </c>
      <c r="T1839">
        <v>2263</v>
      </c>
      <c r="U1839" t="s">
        <v>1415</v>
      </c>
      <c r="V1839">
        <v>53111</v>
      </c>
      <c r="W1839" t="s">
        <v>123</v>
      </c>
      <c r="Y1839" t="s">
        <v>676</v>
      </c>
      <c r="Z1839" t="s">
        <v>677</v>
      </c>
      <c r="AB1839" t="s">
        <v>678</v>
      </c>
      <c r="AC1839" t="s">
        <v>679</v>
      </c>
      <c r="AE1839" t="s">
        <v>119</v>
      </c>
      <c r="AF1839" t="s">
        <v>120</v>
      </c>
      <c r="AG1839" s="3">
        <v>96950</v>
      </c>
      <c r="AH1839" t="s">
        <v>121</v>
      </c>
      <c r="AJ1839" s="10">
        <v>16702346445</v>
      </c>
      <c r="AK1839">
        <v>2263</v>
      </c>
      <c r="AL1839" t="s">
        <v>680</v>
      </c>
      <c r="BD1839" t="str">
        <f>"49-9071.00"</f>
        <v>49-9071.00</v>
      </c>
      <c r="BE1839" t="s">
        <v>169</v>
      </c>
      <c r="BF1839" t="s">
        <v>1416</v>
      </c>
      <c r="BG1839" t="s">
        <v>1417</v>
      </c>
      <c r="BH1839">
        <v>3</v>
      </c>
      <c r="BJ1839" s="1">
        <v>45962</v>
      </c>
      <c r="BK1839" s="1">
        <v>46326</v>
      </c>
      <c r="BN1839">
        <v>40</v>
      </c>
      <c r="BO1839">
        <v>0</v>
      </c>
      <c r="BP1839">
        <v>8</v>
      </c>
      <c r="BQ1839">
        <v>8</v>
      </c>
      <c r="BR1839">
        <v>8</v>
      </c>
      <c r="BS1839">
        <v>8</v>
      </c>
      <c r="BT1839">
        <v>8</v>
      </c>
      <c r="BU1839">
        <v>0</v>
      </c>
      <c r="BV1839" t="str">
        <f>"8:00 AM"</f>
        <v>8:00 AM</v>
      </c>
      <c r="BW1839" t="str">
        <f>"5:00 PM"</f>
        <v>5:00 PM</v>
      </c>
      <c r="BX1839" t="s">
        <v>240</v>
      </c>
      <c r="BY1839">
        <v>0</v>
      </c>
      <c r="BZ1839">
        <v>12</v>
      </c>
      <c r="CA1839" t="s">
        <v>115</v>
      </c>
      <c r="CC1839" s="2" t="s">
        <v>1418</v>
      </c>
      <c r="CD1839" t="s">
        <v>1419</v>
      </c>
      <c r="CF1839" t="s">
        <v>119</v>
      </c>
      <c r="CG1839" t="s">
        <v>120</v>
      </c>
      <c r="CH1839" s="3">
        <v>96950</v>
      </c>
      <c r="CI1839" s="4">
        <v>9.75</v>
      </c>
      <c r="CJ1839" s="4">
        <v>10</v>
      </c>
      <c r="CK1839" s="4">
        <v>14.63</v>
      </c>
      <c r="CL1839" s="4">
        <v>15</v>
      </c>
      <c r="CM1839" t="s">
        <v>136</v>
      </c>
      <c r="CN1839" t="s">
        <v>685</v>
      </c>
      <c r="CO1839" t="s">
        <v>137</v>
      </c>
      <c r="CQ1839" t="s">
        <v>115</v>
      </c>
      <c r="CR1839" t="s">
        <v>138</v>
      </c>
      <c r="CS1839" t="s">
        <v>139</v>
      </c>
      <c r="CT1839" t="s">
        <v>138</v>
      </c>
      <c r="CU1839" t="s">
        <v>139</v>
      </c>
      <c r="CV1839" t="s">
        <v>138</v>
      </c>
      <c r="CW1839" t="s">
        <v>139</v>
      </c>
      <c r="CX1839" s="2" t="s">
        <v>13934</v>
      </c>
      <c r="CY1839" s="10">
        <v>16702346445</v>
      </c>
      <c r="CZ1839" t="s">
        <v>680</v>
      </c>
      <c r="DA1839" t="s">
        <v>139</v>
      </c>
      <c r="DB1839" t="s">
        <v>138</v>
      </c>
      <c r="DC1839" t="s">
        <v>115</v>
      </c>
      <c r="DD1839" t="s">
        <v>676</v>
      </c>
      <c r="DE1839" t="s">
        <v>677</v>
      </c>
      <c r="DG1839" t="s">
        <v>1414</v>
      </c>
      <c r="DH1839" t="s">
        <v>139</v>
      </c>
    </row>
    <row r="1840" spans="1:112" ht="14.45" customHeight="1" x14ac:dyDescent="0.25">
      <c r="A1840" t="s">
        <v>7608</v>
      </c>
      <c r="B1840" t="s">
        <v>142</v>
      </c>
      <c r="C1840" s="1">
        <v>45778</v>
      </c>
      <c r="D1840" s="1">
        <v>45779</v>
      </c>
      <c r="E1840" t="s">
        <v>210</v>
      </c>
      <c r="F1840" s="1">
        <v>45960</v>
      </c>
      <c r="G1840" t="s">
        <v>115</v>
      </c>
      <c r="H1840" t="s">
        <v>115</v>
      </c>
      <c r="I1840" t="s">
        <v>115</v>
      </c>
      <c r="J1840" t="s">
        <v>7609</v>
      </c>
      <c r="L1840" t="s">
        <v>7610</v>
      </c>
      <c r="N1840" t="s">
        <v>119</v>
      </c>
      <c r="O1840" t="s">
        <v>120</v>
      </c>
      <c r="P1840" s="3">
        <v>96950</v>
      </c>
      <c r="Q1840" t="s">
        <v>121</v>
      </c>
      <c r="S1840" s="10">
        <v>16702346445</v>
      </c>
      <c r="T1840">
        <v>2263</v>
      </c>
      <c r="U1840" t="s">
        <v>7611</v>
      </c>
      <c r="V1840">
        <v>459110</v>
      </c>
      <c r="W1840" t="s">
        <v>123</v>
      </c>
      <c r="Y1840" t="s">
        <v>676</v>
      </c>
      <c r="Z1840" t="s">
        <v>677</v>
      </c>
      <c r="AB1840" t="s">
        <v>678</v>
      </c>
      <c r="AC1840" t="s">
        <v>7610</v>
      </c>
      <c r="AE1840" t="s">
        <v>119</v>
      </c>
      <c r="AF1840" t="s">
        <v>120</v>
      </c>
      <c r="AG1840" s="3">
        <v>96950</v>
      </c>
      <c r="AH1840" t="s">
        <v>121</v>
      </c>
      <c r="AJ1840" s="10">
        <v>16702346445</v>
      </c>
      <c r="AK1840">
        <v>2263</v>
      </c>
      <c r="AL1840" t="s">
        <v>680</v>
      </c>
      <c r="BD1840" t="str">
        <f>"41-1011.00"</f>
        <v>41-1011.00</v>
      </c>
      <c r="BE1840" t="s">
        <v>151</v>
      </c>
      <c r="BF1840" t="s">
        <v>7612</v>
      </c>
      <c r="BG1840" t="s">
        <v>7613</v>
      </c>
      <c r="BH1840">
        <v>1</v>
      </c>
      <c r="BJ1840" s="1">
        <v>45962</v>
      </c>
      <c r="BK1840" s="1">
        <v>46326</v>
      </c>
      <c r="BN1840">
        <v>40</v>
      </c>
      <c r="BO1840">
        <v>0</v>
      </c>
      <c r="BP1840">
        <v>8</v>
      </c>
      <c r="BQ1840">
        <v>8</v>
      </c>
      <c r="BR1840">
        <v>8</v>
      </c>
      <c r="BS1840">
        <v>8</v>
      </c>
      <c r="BT1840">
        <v>8</v>
      </c>
      <c r="BU1840">
        <v>0</v>
      </c>
      <c r="BV1840" t="str">
        <f>"8:00 AM"</f>
        <v>8:00 AM</v>
      </c>
      <c r="BW1840" t="str">
        <f>"5:00 PM"</f>
        <v>5:00 PM</v>
      </c>
      <c r="BX1840" t="s">
        <v>133</v>
      </c>
      <c r="BY1840">
        <v>0</v>
      </c>
      <c r="BZ1840">
        <v>12</v>
      </c>
      <c r="CA1840" t="s">
        <v>115</v>
      </c>
      <c r="CC1840" s="2" t="s">
        <v>7614</v>
      </c>
      <c r="CD1840" t="s">
        <v>7610</v>
      </c>
      <c r="CF1840" t="s">
        <v>119</v>
      </c>
      <c r="CG1840" t="s">
        <v>120</v>
      </c>
      <c r="CH1840" s="3">
        <v>96950</v>
      </c>
      <c r="CI1840" s="4">
        <v>11.35</v>
      </c>
      <c r="CJ1840" s="4">
        <v>12</v>
      </c>
      <c r="CK1840" s="4">
        <v>17.03</v>
      </c>
      <c r="CL1840" s="4">
        <v>18</v>
      </c>
      <c r="CM1840" t="s">
        <v>136</v>
      </c>
      <c r="CN1840" t="s">
        <v>685</v>
      </c>
      <c r="CO1840" t="s">
        <v>137</v>
      </c>
      <c r="CQ1840" t="s">
        <v>115</v>
      </c>
      <c r="CR1840" t="s">
        <v>138</v>
      </c>
      <c r="CS1840" t="s">
        <v>139</v>
      </c>
      <c r="CT1840" t="s">
        <v>138</v>
      </c>
      <c r="CU1840" t="s">
        <v>139</v>
      </c>
      <c r="CV1840" t="s">
        <v>138</v>
      </c>
      <c r="CW1840" t="s">
        <v>139</v>
      </c>
      <c r="CX1840" t="s">
        <v>13923</v>
      </c>
      <c r="CY1840" s="10">
        <v>16702346445</v>
      </c>
      <c r="CZ1840" t="s">
        <v>680</v>
      </c>
      <c r="DA1840" t="s">
        <v>139</v>
      </c>
      <c r="DB1840" t="s">
        <v>138</v>
      </c>
      <c r="DC1840" t="s">
        <v>115</v>
      </c>
      <c r="DD1840" t="s">
        <v>676</v>
      </c>
      <c r="DE1840" t="s">
        <v>677</v>
      </c>
      <c r="DG1840" t="s">
        <v>7615</v>
      </c>
      <c r="DH1840" t="s">
        <v>139</v>
      </c>
    </row>
    <row r="1841" spans="1:112" ht="14.45" customHeight="1" x14ac:dyDescent="0.25">
      <c r="A1841" t="s">
        <v>10567</v>
      </c>
      <c r="B1841" t="s">
        <v>142</v>
      </c>
      <c r="C1841" s="1">
        <v>45777</v>
      </c>
      <c r="D1841" s="1">
        <v>45779</v>
      </c>
      <c r="E1841" t="s">
        <v>210</v>
      </c>
      <c r="F1841" s="1">
        <v>45960</v>
      </c>
      <c r="G1841" t="s">
        <v>115</v>
      </c>
      <c r="H1841" t="s">
        <v>115</v>
      </c>
      <c r="I1841" t="s">
        <v>115</v>
      </c>
      <c r="J1841" t="s">
        <v>673</v>
      </c>
      <c r="L1841" t="s">
        <v>674</v>
      </c>
      <c r="N1841" t="s">
        <v>119</v>
      </c>
      <c r="O1841" t="s">
        <v>120</v>
      </c>
      <c r="P1841" s="3">
        <v>96950</v>
      </c>
      <c r="Q1841" t="s">
        <v>121</v>
      </c>
      <c r="S1841" s="10">
        <v>16702346445</v>
      </c>
      <c r="T1841">
        <v>2263</v>
      </c>
      <c r="U1841" t="s">
        <v>5400</v>
      </c>
      <c r="V1841">
        <v>444140</v>
      </c>
      <c r="W1841" t="s">
        <v>123</v>
      </c>
      <c r="Y1841" t="s">
        <v>676</v>
      </c>
      <c r="Z1841" t="s">
        <v>677</v>
      </c>
      <c r="AB1841" t="s">
        <v>678</v>
      </c>
      <c r="AC1841" t="s">
        <v>1419</v>
      </c>
      <c r="AE1841" t="s">
        <v>119</v>
      </c>
      <c r="AF1841" t="s">
        <v>120</v>
      </c>
      <c r="AG1841" s="3">
        <v>96950</v>
      </c>
      <c r="AH1841" t="s">
        <v>121</v>
      </c>
      <c r="AJ1841" s="10">
        <v>16702346445</v>
      </c>
      <c r="AK1841">
        <v>2263</v>
      </c>
      <c r="AL1841" t="s">
        <v>680</v>
      </c>
      <c r="BD1841" t="str">
        <f>"49-9071.00"</f>
        <v>49-9071.00</v>
      </c>
      <c r="BE1841" t="s">
        <v>169</v>
      </c>
      <c r="BF1841" t="s">
        <v>5401</v>
      </c>
      <c r="BG1841" t="s">
        <v>1417</v>
      </c>
      <c r="BH1841">
        <v>2</v>
      </c>
      <c r="BJ1841" s="1">
        <v>45962</v>
      </c>
      <c r="BK1841" s="1">
        <v>46326</v>
      </c>
      <c r="BN1841">
        <v>40</v>
      </c>
      <c r="BO1841">
        <v>0</v>
      </c>
      <c r="BP1841">
        <v>8</v>
      </c>
      <c r="BQ1841">
        <v>8</v>
      </c>
      <c r="BR1841">
        <v>8</v>
      </c>
      <c r="BS1841">
        <v>8</v>
      </c>
      <c r="BT1841">
        <v>8</v>
      </c>
      <c r="BU1841">
        <v>0</v>
      </c>
      <c r="BV1841" t="str">
        <f>"8:00 AM"</f>
        <v>8:00 AM</v>
      </c>
      <c r="BW1841" t="str">
        <f>"5:00 PM"</f>
        <v>5:00 PM</v>
      </c>
      <c r="BX1841" t="s">
        <v>133</v>
      </c>
      <c r="BY1841">
        <v>0</v>
      </c>
      <c r="BZ1841">
        <v>12</v>
      </c>
      <c r="CA1841" t="s">
        <v>115</v>
      </c>
      <c r="CC1841" s="2" t="s">
        <v>5402</v>
      </c>
      <c r="CD1841" t="s">
        <v>679</v>
      </c>
      <c r="CF1841" t="s">
        <v>119</v>
      </c>
      <c r="CG1841" t="s">
        <v>120</v>
      </c>
      <c r="CH1841" s="3">
        <v>96950</v>
      </c>
      <c r="CI1841" s="4">
        <v>9.75</v>
      </c>
      <c r="CJ1841" s="4">
        <v>10</v>
      </c>
      <c r="CK1841" s="4">
        <v>14.63</v>
      </c>
      <c r="CL1841" s="4">
        <v>15</v>
      </c>
      <c r="CM1841" t="s">
        <v>136</v>
      </c>
      <c r="CN1841" t="s">
        <v>685</v>
      </c>
      <c r="CO1841" t="s">
        <v>137</v>
      </c>
      <c r="CQ1841" t="s">
        <v>115</v>
      </c>
      <c r="CR1841" t="s">
        <v>138</v>
      </c>
      <c r="CS1841" t="s">
        <v>139</v>
      </c>
      <c r="CT1841" t="s">
        <v>138</v>
      </c>
      <c r="CU1841" t="s">
        <v>139</v>
      </c>
      <c r="CV1841" t="s">
        <v>138</v>
      </c>
      <c r="CW1841" t="s">
        <v>139</v>
      </c>
      <c r="CX1841" t="s">
        <v>13923</v>
      </c>
      <c r="CY1841" s="10">
        <v>16702346445</v>
      </c>
      <c r="CZ1841" t="s">
        <v>680</v>
      </c>
      <c r="DA1841" t="s">
        <v>139</v>
      </c>
      <c r="DB1841" t="s">
        <v>138</v>
      </c>
      <c r="DC1841" t="s">
        <v>115</v>
      </c>
      <c r="DD1841" t="s">
        <v>676</v>
      </c>
      <c r="DE1841" t="s">
        <v>677</v>
      </c>
      <c r="DG1841" t="s">
        <v>5403</v>
      </c>
      <c r="DH1841" t="s">
        <v>139</v>
      </c>
    </row>
    <row r="1842" spans="1:112" ht="14.45" customHeight="1" x14ac:dyDescent="0.25">
      <c r="A1842" t="s">
        <v>11114</v>
      </c>
      <c r="B1842" t="s">
        <v>142</v>
      </c>
      <c r="C1842" s="1">
        <v>45778</v>
      </c>
      <c r="D1842" s="1">
        <v>45779</v>
      </c>
      <c r="E1842" t="s">
        <v>114</v>
      </c>
      <c r="G1842" t="s">
        <v>115</v>
      </c>
      <c r="H1842" t="s">
        <v>115</v>
      </c>
      <c r="I1842" t="s">
        <v>115</v>
      </c>
      <c r="J1842" t="s">
        <v>7225</v>
      </c>
      <c r="K1842" t="s">
        <v>7226</v>
      </c>
      <c r="L1842" t="s">
        <v>7227</v>
      </c>
      <c r="M1842" t="s">
        <v>7228</v>
      </c>
      <c r="N1842" t="s">
        <v>128</v>
      </c>
      <c r="O1842" t="s">
        <v>120</v>
      </c>
      <c r="P1842" s="3">
        <v>96950</v>
      </c>
      <c r="Q1842" t="s">
        <v>121</v>
      </c>
      <c r="S1842" s="10">
        <v>16704836668</v>
      </c>
      <c r="U1842" t="s">
        <v>7229</v>
      </c>
      <c r="V1842">
        <v>812199</v>
      </c>
      <c r="W1842" t="s">
        <v>123</v>
      </c>
      <c r="Y1842" t="s">
        <v>4306</v>
      </c>
      <c r="Z1842" t="s">
        <v>7230</v>
      </c>
      <c r="AB1842" t="s">
        <v>126</v>
      </c>
      <c r="AC1842" t="s">
        <v>7227</v>
      </c>
      <c r="AD1842" t="s">
        <v>7228</v>
      </c>
      <c r="AE1842" t="s">
        <v>128</v>
      </c>
      <c r="AF1842" t="s">
        <v>120</v>
      </c>
      <c r="AG1842" s="3">
        <v>96950</v>
      </c>
      <c r="AH1842" t="s">
        <v>121</v>
      </c>
      <c r="AJ1842" s="10">
        <v>16704836668</v>
      </c>
      <c r="AL1842" t="s">
        <v>3278</v>
      </c>
      <c r="BD1842" t="str">
        <f>"31-9011.00"</f>
        <v>31-9011.00</v>
      </c>
      <c r="BE1842" t="s">
        <v>671</v>
      </c>
      <c r="BF1842" t="s">
        <v>7231</v>
      </c>
      <c r="BG1842" t="s">
        <v>7232</v>
      </c>
      <c r="BH1842">
        <v>2</v>
      </c>
      <c r="BJ1842" s="1">
        <v>45931</v>
      </c>
      <c r="BK1842" s="1">
        <v>46295</v>
      </c>
      <c r="BN1842">
        <v>35</v>
      </c>
      <c r="BO1842">
        <v>0</v>
      </c>
      <c r="BP1842">
        <v>7</v>
      </c>
      <c r="BQ1842">
        <v>7</v>
      </c>
      <c r="BR1842">
        <v>7</v>
      </c>
      <c r="BS1842">
        <v>7</v>
      </c>
      <c r="BT1842">
        <v>7</v>
      </c>
      <c r="BU1842">
        <v>0</v>
      </c>
      <c r="BV1842" t="str">
        <f>"1:00 AM"</f>
        <v>1:00 AM</v>
      </c>
      <c r="BW1842" t="str">
        <f>"7:00 PM"</f>
        <v>7:00 PM</v>
      </c>
      <c r="BX1842" t="s">
        <v>133</v>
      </c>
      <c r="BY1842">
        <v>0</v>
      </c>
      <c r="BZ1842">
        <v>12</v>
      </c>
      <c r="CA1842" t="s">
        <v>115</v>
      </c>
      <c r="CC1842" s="2" t="s">
        <v>7233</v>
      </c>
      <c r="CD1842" t="s">
        <v>7234</v>
      </c>
      <c r="CE1842" t="s">
        <v>7227</v>
      </c>
      <c r="CF1842" t="s">
        <v>128</v>
      </c>
      <c r="CG1842" t="s">
        <v>120</v>
      </c>
      <c r="CH1842" s="3">
        <v>96950</v>
      </c>
      <c r="CI1842" s="4">
        <v>12.37</v>
      </c>
      <c r="CJ1842" s="4">
        <v>12.37</v>
      </c>
      <c r="CK1842" s="4">
        <v>18.55</v>
      </c>
      <c r="CL1842" s="4">
        <v>18.55</v>
      </c>
      <c r="CM1842" t="s">
        <v>136</v>
      </c>
      <c r="CN1842" t="s">
        <v>624</v>
      </c>
      <c r="CO1842" t="s">
        <v>137</v>
      </c>
      <c r="CQ1842" t="s">
        <v>115</v>
      </c>
      <c r="CR1842" t="s">
        <v>138</v>
      </c>
      <c r="CS1842" t="s">
        <v>138</v>
      </c>
      <c r="CT1842" t="s">
        <v>138</v>
      </c>
      <c r="CU1842" t="s">
        <v>139</v>
      </c>
      <c r="CV1842" t="s">
        <v>138</v>
      </c>
      <c r="CW1842" t="s">
        <v>139</v>
      </c>
      <c r="CX1842" t="s">
        <v>9694</v>
      </c>
      <c r="CY1842" s="10">
        <v>16707837461</v>
      </c>
      <c r="CZ1842" t="s">
        <v>620</v>
      </c>
      <c r="DA1842" t="s">
        <v>3284</v>
      </c>
      <c r="DB1842" t="s">
        <v>138</v>
      </c>
      <c r="DC1842" t="s">
        <v>115</v>
      </c>
    </row>
    <row r="1843" spans="1:112" ht="14.45" customHeight="1" x14ac:dyDescent="0.25">
      <c r="A1843" t="s">
        <v>11474</v>
      </c>
      <c r="B1843" t="s">
        <v>158</v>
      </c>
      <c r="C1843" s="1">
        <v>45574</v>
      </c>
      <c r="D1843" s="1">
        <v>45779</v>
      </c>
      <c r="E1843" t="s">
        <v>114</v>
      </c>
      <c r="F1843" s="1">
        <v>45594</v>
      </c>
      <c r="G1843" t="s">
        <v>115</v>
      </c>
      <c r="H1843" t="s">
        <v>115</v>
      </c>
      <c r="I1843" t="s">
        <v>115</v>
      </c>
      <c r="J1843" t="s">
        <v>5525</v>
      </c>
      <c r="L1843" t="s">
        <v>7104</v>
      </c>
      <c r="N1843" t="s">
        <v>119</v>
      </c>
      <c r="O1843" t="s">
        <v>120</v>
      </c>
      <c r="P1843" s="3">
        <v>96950</v>
      </c>
      <c r="Q1843" t="s">
        <v>121</v>
      </c>
      <c r="R1843" t="s">
        <v>139</v>
      </c>
      <c r="S1843" s="10">
        <v>16702352222</v>
      </c>
      <c r="U1843" t="s">
        <v>5528</v>
      </c>
      <c r="V1843">
        <v>458110</v>
      </c>
      <c r="W1843" t="s">
        <v>123</v>
      </c>
      <c r="Y1843" t="s">
        <v>5529</v>
      </c>
      <c r="Z1843" t="s">
        <v>5530</v>
      </c>
      <c r="AB1843" t="s">
        <v>295</v>
      </c>
      <c r="AC1843" t="s">
        <v>7104</v>
      </c>
      <c r="AE1843" t="s">
        <v>119</v>
      </c>
      <c r="AF1843" t="s">
        <v>120</v>
      </c>
      <c r="AG1843" s="3">
        <v>96950</v>
      </c>
      <c r="AH1843" t="s">
        <v>121</v>
      </c>
      <c r="AI1843" t="s">
        <v>7105</v>
      </c>
      <c r="AJ1843" s="10">
        <v>16702352222</v>
      </c>
      <c r="AL1843" t="s">
        <v>5532</v>
      </c>
      <c r="BD1843" t="str">
        <f>"51-6052.00"</f>
        <v>51-6052.00</v>
      </c>
      <c r="BE1843" t="s">
        <v>3323</v>
      </c>
      <c r="BF1843" t="s">
        <v>7106</v>
      </c>
      <c r="BG1843" t="s">
        <v>5534</v>
      </c>
      <c r="BH1843">
        <v>2</v>
      </c>
      <c r="BJ1843" s="1">
        <v>45627</v>
      </c>
      <c r="BK1843" s="1">
        <v>45991</v>
      </c>
      <c r="BN1843">
        <v>35</v>
      </c>
      <c r="BO1843">
        <v>0</v>
      </c>
      <c r="BP1843">
        <v>7</v>
      </c>
      <c r="BQ1843">
        <v>7</v>
      </c>
      <c r="BR1843">
        <v>7</v>
      </c>
      <c r="BS1843">
        <v>7</v>
      </c>
      <c r="BT1843">
        <v>7</v>
      </c>
      <c r="BU1843">
        <v>0</v>
      </c>
      <c r="BV1843" t="str">
        <f>"8:30 AM"</f>
        <v>8:30 AM</v>
      </c>
      <c r="BW1843" t="str">
        <f>"4:30 PM"</f>
        <v>4:30 PM</v>
      </c>
      <c r="BX1843" t="s">
        <v>240</v>
      </c>
      <c r="BY1843">
        <v>0</v>
      </c>
      <c r="BZ1843">
        <v>12</v>
      </c>
      <c r="CA1843" t="s">
        <v>115</v>
      </c>
      <c r="CC1843" t="s">
        <v>5535</v>
      </c>
      <c r="CD1843" t="s">
        <v>5531</v>
      </c>
      <c r="CF1843" t="s">
        <v>119</v>
      </c>
      <c r="CG1843" t="s">
        <v>120</v>
      </c>
      <c r="CH1843" s="3">
        <v>96950</v>
      </c>
      <c r="CI1843" s="4">
        <v>8.08</v>
      </c>
      <c r="CJ1843" s="4">
        <v>8.08</v>
      </c>
      <c r="CK1843" s="4">
        <v>12.12</v>
      </c>
      <c r="CL1843" s="4">
        <v>12.12</v>
      </c>
      <c r="CM1843" t="s">
        <v>136</v>
      </c>
      <c r="CN1843" t="s">
        <v>139</v>
      </c>
      <c r="CO1843" t="s">
        <v>6979</v>
      </c>
      <c r="CQ1843" t="s">
        <v>115</v>
      </c>
      <c r="CR1843" t="s">
        <v>138</v>
      </c>
      <c r="CS1843" t="s">
        <v>138</v>
      </c>
      <c r="CT1843" t="s">
        <v>138</v>
      </c>
      <c r="CU1843" t="s">
        <v>139</v>
      </c>
      <c r="CV1843" t="s">
        <v>138</v>
      </c>
      <c r="CW1843" t="s">
        <v>138</v>
      </c>
      <c r="CX1843" t="s">
        <v>5536</v>
      </c>
      <c r="CY1843" s="10">
        <v>16702352222</v>
      </c>
      <c r="CZ1843" t="s">
        <v>5532</v>
      </c>
      <c r="DA1843" t="s">
        <v>331</v>
      </c>
      <c r="DB1843" t="s">
        <v>138</v>
      </c>
      <c r="DC1843" t="s">
        <v>115</v>
      </c>
    </row>
    <row r="1844" spans="1:112" ht="14.45" customHeight="1" x14ac:dyDescent="0.25">
      <c r="A1844" t="s">
        <v>13029</v>
      </c>
      <c r="B1844" t="s">
        <v>158</v>
      </c>
      <c r="C1844" s="1">
        <v>45563</v>
      </c>
      <c r="D1844" s="1">
        <v>45779</v>
      </c>
      <c r="E1844" t="s">
        <v>114</v>
      </c>
      <c r="G1844" t="s">
        <v>115</v>
      </c>
      <c r="H1844" t="s">
        <v>115</v>
      </c>
      <c r="I1844" t="s">
        <v>115</v>
      </c>
      <c r="J1844" t="s">
        <v>1995</v>
      </c>
      <c r="K1844" t="s">
        <v>13030</v>
      </c>
      <c r="L1844" t="s">
        <v>1997</v>
      </c>
      <c r="M1844" t="s">
        <v>1998</v>
      </c>
      <c r="N1844" t="s">
        <v>128</v>
      </c>
      <c r="O1844" t="s">
        <v>120</v>
      </c>
      <c r="P1844" s="3">
        <v>96950</v>
      </c>
      <c r="Q1844" t="s">
        <v>121</v>
      </c>
      <c r="R1844" t="s">
        <v>139</v>
      </c>
      <c r="S1844" s="10">
        <v>16702349889</v>
      </c>
      <c r="U1844" t="s">
        <v>1999</v>
      </c>
      <c r="V1844">
        <v>236116</v>
      </c>
      <c r="W1844" t="s">
        <v>123</v>
      </c>
      <c r="Y1844" t="s">
        <v>2000</v>
      </c>
      <c r="Z1844" t="s">
        <v>2001</v>
      </c>
      <c r="AA1844" t="s">
        <v>2002</v>
      </c>
      <c r="AB1844" t="s">
        <v>908</v>
      </c>
      <c r="AC1844" t="s">
        <v>2003</v>
      </c>
      <c r="AE1844" t="s">
        <v>128</v>
      </c>
      <c r="AF1844" t="s">
        <v>120</v>
      </c>
      <c r="AG1844" s="3">
        <v>96950</v>
      </c>
      <c r="AH1844" t="s">
        <v>121</v>
      </c>
      <c r="AJ1844" s="10">
        <v>16702349889</v>
      </c>
      <c r="AL1844" t="s">
        <v>2004</v>
      </c>
      <c r="BD1844" t="str">
        <f>"43-3031.00"</f>
        <v>43-3031.00</v>
      </c>
      <c r="BE1844" t="s">
        <v>387</v>
      </c>
      <c r="BF1844" t="s">
        <v>13031</v>
      </c>
      <c r="BG1844" t="s">
        <v>1987</v>
      </c>
      <c r="BH1844">
        <v>2</v>
      </c>
      <c r="BJ1844" s="1">
        <v>45658</v>
      </c>
      <c r="BK1844" s="1">
        <v>46022</v>
      </c>
      <c r="BN1844">
        <v>40</v>
      </c>
      <c r="BO1844">
        <v>0</v>
      </c>
      <c r="BP1844">
        <v>8</v>
      </c>
      <c r="BQ1844">
        <v>8</v>
      </c>
      <c r="BR1844">
        <v>8</v>
      </c>
      <c r="BS1844">
        <v>8</v>
      </c>
      <c r="BT1844">
        <v>8</v>
      </c>
      <c r="BU1844">
        <v>0</v>
      </c>
      <c r="BV1844" t="str">
        <f>"8:00 AM"</f>
        <v>8:00 AM</v>
      </c>
      <c r="BW1844" t="str">
        <f>"5:00 PM"</f>
        <v>5:00 PM</v>
      </c>
      <c r="BX1844" t="s">
        <v>189</v>
      </c>
      <c r="BY1844">
        <v>0</v>
      </c>
      <c r="BZ1844">
        <v>24</v>
      </c>
      <c r="CA1844" t="s">
        <v>115</v>
      </c>
      <c r="CC1844" s="2" t="s">
        <v>13032</v>
      </c>
      <c r="CD1844" t="s">
        <v>2003</v>
      </c>
      <c r="CE1844" t="s">
        <v>139</v>
      </c>
      <c r="CF1844" t="s">
        <v>128</v>
      </c>
      <c r="CG1844" t="s">
        <v>120</v>
      </c>
      <c r="CH1844" s="3">
        <v>96950</v>
      </c>
      <c r="CI1844" s="4">
        <v>12.28</v>
      </c>
      <c r="CJ1844" s="4">
        <v>12.28</v>
      </c>
      <c r="CK1844" s="4">
        <v>18.420000000000002</v>
      </c>
      <c r="CL1844" s="4">
        <v>18.420000000000002</v>
      </c>
      <c r="CM1844" t="s">
        <v>136</v>
      </c>
      <c r="CN1844" t="s">
        <v>2008</v>
      </c>
      <c r="CO1844" t="s">
        <v>137</v>
      </c>
      <c r="CQ1844" t="s">
        <v>115</v>
      </c>
      <c r="CR1844" t="s">
        <v>138</v>
      </c>
      <c r="CS1844" t="s">
        <v>139</v>
      </c>
      <c r="CT1844" t="s">
        <v>138</v>
      </c>
      <c r="CU1844" t="s">
        <v>139</v>
      </c>
      <c r="CV1844" t="s">
        <v>138</v>
      </c>
      <c r="CW1844" t="s">
        <v>139</v>
      </c>
      <c r="CX1844" s="2" t="s">
        <v>13033</v>
      </c>
      <c r="CY1844" s="10">
        <v>16702349889</v>
      </c>
      <c r="CZ1844" t="s">
        <v>2004</v>
      </c>
      <c r="DA1844" t="s">
        <v>139</v>
      </c>
      <c r="DB1844" t="s">
        <v>138</v>
      </c>
      <c r="DC1844" t="s">
        <v>115</v>
      </c>
      <c r="DD1844" t="s">
        <v>2000</v>
      </c>
      <c r="DE1844" t="s">
        <v>2001</v>
      </c>
      <c r="DF1844" t="s">
        <v>149</v>
      </c>
      <c r="DG1844" t="s">
        <v>13034</v>
      </c>
      <c r="DH1844" t="s">
        <v>2004</v>
      </c>
    </row>
    <row r="1845" spans="1:112" ht="14.45" customHeight="1" x14ac:dyDescent="0.25">
      <c r="A1845" t="s">
        <v>13496</v>
      </c>
      <c r="B1845" t="s">
        <v>142</v>
      </c>
      <c r="C1845" s="1">
        <v>45776</v>
      </c>
      <c r="D1845" s="1">
        <v>45779</v>
      </c>
      <c r="E1845" t="s">
        <v>114</v>
      </c>
      <c r="G1845" t="s">
        <v>138</v>
      </c>
      <c r="H1845" t="s">
        <v>115</v>
      </c>
      <c r="I1845" t="s">
        <v>115</v>
      </c>
      <c r="J1845" t="s">
        <v>3512</v>
      </c>
      <c r="K1845" t="s">
        <v>393</v>
      </c>
      <c r="L1845" t="s">
        <v>394</v>
      </c>
      <c r="N1845" t="s">
        <v>119</v>
      </c>
      <c r="O1845" t="s">
        <v>120</v>
      </c>
      <c r="P1845" s="3">
        <v>96950</v>
      </c>
      <c r="Q1845" t="s">
        <v>121</v>
      </c>
      <c r="S1845" s="10">
        <v>16707892001</v>
      </c>
      <c r="U1845" t="s">
        <v>395</v>
      </c>
      <c r="V1845">
        <v>611610</v>
      </c>
      <c r="W1845" t="s">
        <v>123</v>
      </c>
      <c r="Y1845" t="s">
        <v>396</v>
      </c>
      <c r="Z1845" t="s">
        <v>397</v>
      </c>
      <c r="AB1845" t="s">
        <v>398</v>
      </c>
      <c r="AC1845" t="s">
        <v>394</v>
      </c>
      <c r="AE1845" t="s">
        <v>119</v>
      </c>
      <c r="AF1845" t="s">
        <v>120</v>
      </c>
      <c r="AG1845" s="3">
        <v>96950</v>
      </c>
      <c r="AH1845" t="s">
        <v>121</v>
      </c>
      <c r="AJ1845" s="10">
        <v>16707892001</v>
      </c>
      <c r="AL1845" t="s">
        <v>399</v>
      </c>
      <c r="AM1845" t="s">
        <v>400</v>
      </c>
      <c r="AN1845" t="s">
        <v>401</v>
      </c>
      <c r="AO1845" t="s">
        <v>402</v>
      </c>
      <c r="AQ1845" t="s">
        <v>403</v>
      </c>
      <c r="AS1845" t="s">
        <v>119</v>
      </c>
      <c r="AT1845" t="s">
        <v>120</v>
      </c>
      <c r="AU1845" s="3">
        <v>96950</v>
      </c>
      <c r="AV1845" t="s">
        <v>121</v>
      </c>
      <c r="AX1845">
        <v>16702353403</v>
      </c>
      <c r="AZ1845" t="s">
        <v>404</v>
      </c>
      <c r="BA1845" t="s">
        <v>405</v>
      </c>
      <c r="BD1845" t="str">
        <f>"25-2021.00"</f>
        <v>25-2021.00</v>
      </c>
      <c r="BE1845" t="s">
        <v>406</v>
      </c>
      <c r="BF1845" t="s">
        <v>3513</v>
      </c>
      <c r="BG1845" t="s">
        <v>3514</v>
      </c>
      <c r="BH1845">
        <v>1</v>
      </c>
      <c r="BJ1845" s="1">
        <v>45931</v>
      </c>
      <c r="BK1845" s="1">
        <v>47026</v>
      </c>
      <c r="BN1845">
        <v>35</v>
      </c>
      <c r="BO1845">
        <v>0</v>
      </c>
      <c r="BP1845">
        <v>7</v>
      </c>
      <c r="BQ1845">
        <v>7</v>
      </c>
      <c r="BR1845">
        <v>7</v>
      </c>
      <c r="BS1845">
        <v>7</v>
      </c>
      <c r="BT1845">
        <v>7</v>
      </c>
      <c r="BU1845">
        <v>0</v>
      </c>
      <c r="BV1845" t="str">
        <f>"9:00 AM"</f>
        <v>9:00 AM</v>
      </c>
      <c r="BW1845" t="str">
        <f>"5:00 PM"</f>
        <v>5:00 PM</v>
      </c>
      <c r="BX1845" t="s">
        <v>133</v>
      </c>
      <c r="BY1845">
        <v>0</v>
      </c>
      <c r="BZ1845">
        <v>24</v>
      </c>
      <c r="CA1845" t="s">
        <v>115</v>
      </c>
      <c r="CC1845" t="s">
        <v>3515</v>
      </c>
      <c r="CD1845" t="s">
        <v>410</v>
      </c>
      <c r="CF1845" t="s">
        <v>119</v>
      </c>
      <c r="CG1845" t="s">
        <v>120</v>
      </c>
      <c r="CH1845" s="3">
        <v>96950</v>
      </c>
      <c r="CI1845" s="4">
        <v>20.48</v>
      </c>
      <c r="CJ1845" s="4">
        <v>20.48</v>
      </c>
      <c r="CK1845" s="4">
        <v>0</v>
      </c>
      <c r="CL1845" s="4">
        <v>0</v>
      </c>
      <c r="CM1845" t="s">
        <v>136</v>
      </c>
      <c r="CN1845" t="s">
        <v>240</v>
      </c>
      <c r="CO1845" t="s">
        <v>137</v>
      </c>
      <c r="CQ1845" t="s">
        <v>115</v>
      </c>
      <c r="CR1845" t="s">
        <v>138</v>
      </c>
      <c r="CS1845" t="s">
        <v>139</v>
      </c>
      <c r="CT1845" t="s">
        <v>139</v>
      </c>
      <c r="CU1845" t="s">
        <v>139</v>
      </c>
      <c r="CV1845" t="s">
        <v>138</v>
      </c>
      <c r="CW1845" t="s">
        <v>139</v>
      </c>
      <c r="CX1845" t="s">
        <v>3516</v>
      </c>
      <c r="CY1845" s="10">
        <v>16707892001</v>
      </c>
      <c r="CZ1845" t="s">
        <v>399</v>
      </c>
      <c r="DA1845" t="s">
        <v>139</v>
      </c>
      <c r="DB1845" t="s">
        <v>138</v>
      </c>
      <c r="DC1845" t="s">
        <v>115</v>
      </c>
    </row>
    <row r="1846" spans="1:112" ht="14.45" customHeight="1" x14ac:dyDescent="0.25">
      <c r="A1846" t="s">
        <v>13725</v>
      </c>
      <c r="B1846" t="s">
        <v>248</v>
      </c>
      <c r="C1846" s="1">
        <v>45730</v>
      </c>
      <c r="D1846" s="1">
        <v>45779</v>
      </c>
      <c r="E1846" t="s">
        <v>210</v>
      </c>
      <c r="F1846" s="1">
        <v>45837</v>
      </c>
      <c r="G1846" t="s">
        <v>115</v>
      </c>
      <c r="H1846" t="s">
        <v>115</v>
      </c>
      <c r="I1846" t="s">
        <v>115</v>
      </c>
      <c r="J1846" t="s">
        <v>9627</v>
      </c>
      <c r="K1846" t="s">
        <v>9628</v>
      </c>
      <c r="L1846" t="s">
        <v>1706</v>
      </c>
      <c r="N1846" t="s">
        <v>128</v>
      </c>
      <c r="O1846" t="s">
        <v>120</v>
      </c>
      <c r="P1846" s="3">
        <v>96950</v>
      </c>
      <c r="Q1846" t="s">
        <v>121</v>
      </c>
      <c r="S1846" s="10">
        <v>16704888686</v>
      </c>
      <c r="U1846" t="s">
        <v>9629</v>
      </c>
      <c r="V1846">
        <v>445110</v>
      </c>
      <c r="W1846" t="s">
        <v>123</v>
      </c>
      <c r="Y1846" t="s">
        <v>2687</v>
      </c>
      <c r="Z1846" t="s">
        <v>1709</v>
      </c>
      <c r="AA1846" t="s">
        <v>1710</v>
      </c>
      <c r="AB1846" t="s">
        <v>126</v>
      </c>
      <c r="AC1846" t="s">
        <v>1706</v>
      </c>
      <c r="AE1846" t="s">
        <v>128</v>
      </c>
      <c r="AF1846" t="s">
        <v>120</v>
      </c>
      <c r="AG1846" s="3">
        <v>96950</v>
      </c>
      <c r="AH1846" t="s">
        <v>121</v>
      </c>
      <c r="AJ1846" s="10">
        <v>16709897666</v>
      </c>
      <c r="AL1846" t="s">
        <v>9630</v>
      </c>
      <c r="BD1846" t="str">
        <f>"41-2011.00"</f>
        <v>41-2011.00</v>
      </c>
      <c r="BE1846" t="s">
        <v>2688</v>
      </c>
      <c r="BF1846" t="s">
        <v>10815</v>
      </c>
      <c r="BG1846" t="s">
        <v>2690</v>
      </c>
      <c r="BH1846">
        <v>1</v>
      </c>
      <c r="BI1846">
        <v>1</v>
      </c>
      <c r="BJ1846" s="1">
        <v>45839</v>
      </c>
      <c r="BK1846" s="1">
        <v>46203</v>
      </c>
      <c r="BL1846" s="1">
        <v>45839</v>
      </c>
      <c r="BM1846" s="1">
        <v>46203</v>
      </c>
      <c r="BN1846">
        <v>40</v>
      </c>
      <c r="BO1846">
        <v>7</v>
      </c>
      <c r="BP1846">
        <v>7</v>
      </c>
      <c r="BQ1846">
        <v>7</v>
      </c>
      <c r="BR1846">
        <v>7</v>
      </c>
      <c r="BS1846">
        <v>7</v>
      </c>
      <c r="BT1846">
        <v>5</v>
      </c>
      <c r="BU1846">
        <v>0</v>
      </c>
      <c r="BV1846" t="str">
        <f>"7:00 AM"</f>
        <v>7:00 AM</v>
      </c>
      <c r="BW1846" t="str">
        <f>"2:00 PM"</f>
        <v>2:00 PM</v>
      </c>
      <c r="BX1846" t="s">
        <v>240</v>
      </c>
      <c r="BY1846">
        <v>0</v>
      </c>
      <c r="BZ1846">
        <v>12</v>
      </c>
      <c r="CA1846" t="s">
        <v>115</v>
      </c>
      <c r="CC1846" t="s">
        <v>2691</v>
      </c>
      <c r="CD1846" t="s">
        <v>2429</v>
      </c>
      <c r="CF1846" t="s">
        <v>128</v>
      </c>
      <c r="CG1846" t="s">
        <v>120</v>
      </c>
      <c r="CH1846" s="3">
        <v>96950</v>
      </c>
      <c r="CI1846" s="4">
        <v>7.89</v>
      </c>
      <c r="CJ1846" s="4">
        <v>7.89</v>
      </c>
      <c r="CK1846" s="4">
        <v>11.84</v>
      </c>
      <c r="CL1846" s="4">
        <v>11.84</v>
      </c>
      <c r="CM1846" t="s">
        <v>136</v>
      </c>
      <c r="CN1846" t="s">
        <v>139</v>
      </c>
      <c r="CO1846" t="s">
        <v>137</v>
      </c>
      <c r="CQ1846" t="s">
        <v>115</v>
      </c>
      <c r="CR1846" t="s">
        <v>138</v>
      </c>
      <c r="CS1846" t="s">
        <v>139</v>
      </c>
      <c r="CT1846" t="s">
        <v>138</v>
      </c>
      <c r="CU1846" t="s">
        <v>139</v>
      </c>
      <c r="CV1846" t="s">
        <v>138</v>
      </c>
      <c r="CW1846" t="s">
        <v>138</v>
      </c>
      <c r="CX1846" t="s">
        <v>1716</v>
      </c>
      <c r="CY1846" s="10">
        <v>16704888686</v>
      </c>
      <c r="CZ1846" t="s">
        <v>9630</v>
      </c>
      <c r="DA1846" t="s">
        <v>139</v>
      </c>
      <c r="DB1846" t="s">
        <v>138</v>
      </c>
      <c r="DC1846" t="s">
        <v>115</v>
      </c>
    </row>
    <row r="1847" spans="1:112" ht="14.45" customHeight="1" x14ac:dyDescent="0.25">
      <c r="A1847" t="s">
        <v>11792</v>
      </c>
      <c r="B1847" t="s">
        <v>113</v>
      </c>
      <c r="C1847" s="1">
        <v>45754</v>
      </c>
      <c r="D1847" s="1">
        <v>45781</v>
      </c>
      <c r="E1847" t="s">
        <v>210</v>
      </c>
      <c r="F1847" s="1">
        <v>45929</v>
      </c>
      <c r="G1847" t="s">
        <v>115</v>
      </c>
      <c r="H1847" t="s">
        <v>115</v>
      </c>
      <c r="I1847" t="s">
        <v>115</v>
      </c>
      <c r="J1847" t="s">
        <v>11793</v>
      </c>
      <c r="K1847" t="s">
        <v>11794</v>
      </c>
      <c r="L1847" t="s">
        <v>11795</v>
      </c>
      <c r="M1847" t="s">
        <v>1448</v>
      </c>
      <c r="N1847" t="s">
        <v>128</v>
      </c>
      <c r="O1847" t="s">
        <v>120</v>
      </c>
      <c r="P1847" s="3">
        <v>96950</v>
      </c>
      <c r="Q1847" t="s">
        <v>121</v>
      </c>
      <c r="R1847" t="s">
        <v>1287</v>
      </c>
      <c r="S1847" s="10">
        <v>16702337808</v>
      </c>
      <c r="U1847" t="s">
        <v>11796</v>
      </c>
      <c r="V1847">
        <v>561520</v>
      </c>
      <c r="W1847" t="s">
        <v>123</v>
      </c>
      <c r="Y1847" t="s">
        <v>632</v>
      </c>
      <c r="Z1847" t="s">
        <v>11797</v>
      </c>
      <c r="AA1847" t="s">
        <v>139</v>
      </c>
      <c r="AB1847" t="s">
        <v>126</v>
      </c>
      <c r="AC1847" t="s">
        <v>11798</v>
      </c>
      <c r="AD1847" t="s">
        <v>1448</v>
      </c>
      <c r="AE1847" t="s">
        <v>128</v>
      </c>
      <c r="AF1847" t="s">
        <v>120</v>
      </c>
      <c r="AG1847" s="3">
        <v>96950</v>
      </c>
      <c r="AH1847" t="s">
        <v>121</v>
      </c>
      <c r="AI1847" t="s">
        <v>1287</v>
      </c>
      <c r="AJ1847" s="10">
        <v>16702337808</v>
      </c>
      <c r="AL1847" t="s">
        <v>11799</v>
      </c>
      <c r="BD1847" t="str">
        <f>"39-7011.00"</f>
        <v>39-7011.00</v>
      </c>
      <c r="BE1847" t="s">
        <v>719</v>
      </c>
      <c r="BF1847" t="s">
        <v>11800</v>
      </c>
      <c r="BG1847" t="s">
        <v>721</v>
      </c>
      <c r="BH1847">
        <v>2</v>
      </c>
      <c r="BJ1847" s="1">
        <v>45931</v>
      </c>
      <c r="BK1847" s="1">
        <v>46295</v>
      </c>
      <c r="BN1847">
        <v>35</v>
      </c>
      <c r="BO1847">
        <v>0</v>
      </c>
      <c r="BP1847">
        <v>7</v>
      </c>
      <c r="BQ1847">
        <v>7</v>
      </c>
      <c r="BR1847">
        <v>7</v>
      </c>
      <c r="BS1847">
        <v>7</v>
      </c>
      <c r="BT1847">
        <v>7</v>
      </c>
      <c r="BU1847">
        <v>0</v>
      </c>
      <c r="BV1847" t="str">
        <f>"8:00 AM"</f>
        <v>8:00 AM</v>
      </c>
      <c r="BW1847" t="str">
        <f>"4:00 PM"</f>
        <v>4:00 PM</v>
      </c>
      <c r="BX1847" t="s">
        <v>240</v>
      </c>
      <c r="BY1847">
        <v>0</v>
      </c>
      <c r="BZ1847">
        <v>24</v>
      </c>
      <c r="CA1847" t="s">
        <v>115</v>
      </c>
      <c r="CC1847" t="s">
        <v>11801</v>
      </c>
      <c r="CD1847" t="s">
        <v>11802</v>
      </c>
      <c r="CE1847" t="s">
        <v>1448</v>
      </c>
      <c r="CF1847" t="s">
        <v>128</v>
      </c>
      <c r="CG1847" t="s">
        <v>120</v>
      </c>
      <c r="CH1847" s="3">
        <v>96950</v>
      </c>
      <c r="CI1847" s="4">
        <v>10.43</v>
      </c>
      <c r="CJ1847" s="4">
        <v>10.5</v>
      </c>
      <c r="CK1847" s="4">
        <v>15.64</v>
      </c>
      <c r="CL1847" s="4">
        <v>15.75</v>
      </c>
      <c r="CM1847" t="s">
        <v>136</v>
      </c>
      <c r="CN1847" t="s">
        <v>139</v>
      </c>
      <c r="CO1847" t="s">
        <v>137</v>
      </c>
      <c r="CQ1847" t="s">
        <v>115</v>
      </c>
      <c r="CR1847" t="s">
        <v>138</v>
      </c>
      <c r="CS1847" t="s">
        <v>138</v>
      </c>
      <c r="CT1847" t="s">
        <v>138</v>
      </c>
      <c r="CU1847" t="s">
        <v>139</v>
      </c>
      <c r="CV1847" t="s">
        <v>138</v>
      </c>
      <c r="CW1847" t="s">
        <v>139</v>
      </c>
      <c r="CX1847" t="s">
        <v>1316</v>
      </c>
      <c r="CY1847" s="10">
        <v>16702337808</v>
      </c>
      <c r="CZ1847" t="s">
        <v>11799</v>
      </c>
      <c r="DA1847" t="s">
        <v>139</v>
      </c>
      <c r="DB1847" t="s">
        <v>138</v>
      </c>
      <c r="DC1847" t="s">
        <v>115</v>
      </c>
    </row>
    <row r="1848" spans="1:112" ht="14.45" customHeight="1" x14ac:dyDescent="0.25">
      <c r="A1848" t="s">
        <v>268</v>
      </c>
      <c r="B1848" t="s">
        <v>158</v>
      </c>
      <c r="C1848" s="1">
        <v>45730</v>
      </c>
      <c r="D1848" s="1">
        <v>45782</v>
      </c>
      <c r="E1848" t="s">
        <v>114</v>
      </c>
      <c r="G1848" t="s">
        <v>115</v>
      </c>
      <c r="H1848" t="s">
        <v>115</v>
      </c>
      <c r="I1848" t="s">
        <v>115</v>
      </c>
      <c r="J1848" t="s">
        <v>269</v>
      </c>
      <c r="K1848" t="s">
        <v>270</v>
      </c>
      <c r="L1848" t="s">
        <v>271</v>
      </c>
      <c r="N1848" t="s">
        <v>272</v>
      </c>
      <c r="O1848" t="s">
        <v>120</v>
      </c>
      <c r="P1848" s="3">
        <v>96952</v>
      </c>
      <c r="Q1848" t="s">
        <v>121</v>
      </c>
      <c r="S1848" s="10">
        <v>16704335682</v>
      </c>
      <c r="U1848" t="s">
        <v>273</v>
      </c>
      <c r="V1848">
        <v>722511</v>
      </c>
      <c r="W1848" t="s">
        <v>123</v>
      </c>
      <c r="Y1848" t="s">
        <v>274</v>
      </c>
      <c r="Z1848" t="s">
        <v>275</v>
      </c>
      <c r="AA1848" t="s">
        <v>276</v>
      </c>
      <c r="AB1848" t="s">
        <v>277</v>
      </c>
      <c r="AC1848" t="s">
        <v>278</v>
      </c>
      <c r="AE1848" t="s">
        <v>279</v>
      </c>
      <c r="AF1848" t="s">
        <v>280</v>
      </c>
      <c r="AG1848" s="3">
        <v>33315</v>
      </c>
      <c r="AH1848" t="s">
        <v>121</v>
      </c>
      <c r="AJ1848" s="10">
        <v>13057107039</v>
      </c>
      <c r="AL1848" t="s">
        <v>281</v>
      </c>
      <c r="BD1848" t="str">
        <f>"35-2021.00"</f>
        <v>35-2021.00</v>
      </c>
      <c r="BE1848" t="s">
        <v>282</v>
      </c>
      <c r="BF1848" t="s">
        <v>283</v>
      </c>
      <c r="BG1848" t="s">
        <v>284</v>
      </c>
      <c r="BH1848">
        <v>8</v>
      </c>
      <c r="BJ1848" s="1">
        <v>45839</v>
      </c>
      <c r="BK1848" s="1">
        <v>46203</v>
      </c>
      <c r="BN1848">
        <v>40</v>
      </c>
      <c r="BO1848">
        <v>0</v>
      </c>
      <c r="BP1848">
        <v>8</v>
      </c>
      <c r="BQ1848">
        <v>8</v>
      </c>
      <c r="BR1848">
        <v>8</v>
      </c>
      <c r="BS1848">
        <v>8</v>
      </c>
      <c r="BT1848">
        <v>8</v>
      </c>
      <c r="BU1848">
        <v>0</v>
      </c>
      <c r="BV1848" t="str">
        <f>"6:00 AM"</f>
        <v>6:00 AM</v>
      </c>
      <c r="BW1848" t="str">
        <f>"2:00 PM"</f>
        <v>2:00 PM</v>
      </c>
      <c r="BX1848" t="s">
        <v>240</v>
      </c>
      <c r="BY1848">
        <v>0</v>
      </c>
      <c r="BZ1848">
        <v>0</v>
      </c>
      <c r="CA1848" t="s">
        <v>115</v>
      </c>
      <c r="CC1848" t="s">
        <v>224</v>
      </c>
      <c r="CD1848" t="s">
        <v>271</v>
      </c>
      <c r="CF1848" t="s">
        <v>272</v>
      </c>
      <c r="CG1848" t="s">
        <v>120</v>
      </c>
      <c r="CH1848" s="3">
        <v>96952</v>
      </c>
      <c r="CI1848" s="4">
        <v>7.84</v>
      </c>
      <c r="CJ1848" s="4">
        <v>7.84</v>
      </c>
      <c r="CK1848" s="4">
        <v>11.76</v>
      </c>
      <c r="CL1848" s="4">
        <v>11.76</v>
      </c>
      <c r="CM1848" t="s">
        <v>136</v>
      </c>
      <c r="CN1848" t="s">
        <v>240</v>
      </c>
      <c r="CO1848" t="s">
        <v>137</v>
      </c>
      <c r="CQ1848" t="s">
        <v>115</v>
      </c>
      <c r="CR1848" t="s">
        <v>138</v>
      </c>
      <c r="CS1848" t="s">
        <v>139</v>
      </c>
      <c r="CT1848" t="s">
        <v>138</v>
      </c>
      <c r="CU1848" t="s">
        <v>138</v>
      </c>
      <c r="CV1848" t="s">
        <v>138</v>
      </c>
      <c r="CW1848" t="s">
        <v>139</v>
      </c>
      <c r="CX1848" t="s">
        <v>285</v>
      </c>
      <c r="CY1848" s="10">
        <v>16702853413</v>
      </c>
      <c r="CZ1848" t="s">
        <v>281</v>
      </c>
      <c r="DA1848" t="s">
        <v>139</v>
      </c>
      <c r="DB1848" t="s">
        <v>138</v>
      </c>
      <c r="DC1848" t="s">
        <v>115</v>
      </c>
    </row>
    <row r="1849" spans="1:112" ht="14.45" customHeight="1" x14ac:dyDescent="0.25">
      <c r="A1849" t="s">
        <v>3392</v>
      </c>
      <c r="B1849" t="s">
        <v>113</v>
      </c>
      <c r="C1849" s="1">
        <v>45754</v>
      </c>
      <c r="D1849" s="1">
        <v>45782</v>
      </c>
      <c r="E1849" t="s">
        <v>210</v>
      </c>
      <c r="F1849" s="1">
        <v>45929</v>
      </c>
      <c r="G1849" t="s">
        <v>115</v>
      </c>
      <c r="H1849" t="s">
        <v>115</v>
      </c>
      <c r="I1849" t="s">
        <v>115</v>
      </c>
      <c r="J1849" t="s">
        <v>627</v>
      </c>
      <c r="K1849" t="s">
        <v>628</v>
      </c>
      <c r="L1849" t="s">
        <v>3393</v>
      </c>
      <c r="M1849" t="s">
        <v>630</v>
      </c>
      <c r="N1849" t="s">
        <v>128</v>
      </c>
      <c r="O1849" t="s">
        <v>120</v>
      </c>
      <c r="P1849" s="3">
        <v>96950</v>
      </c>
      <c r="Q1849" t="s">
        <v>121</v>
      </c>
      <c r="S1849" s="10">
        <v>16702357354</v>
      </c>
      <c r="U1849" t="s">
        <v>631</v>
      </c>
      <c r="V1849">
        <v>81231</v>
      </c>
      <c r="W1849" t="s">
        <v>123</v>
      </c>
      <c r="Y1849" t="s">
        <v>632</v>
      </c>
      <c r="Z1849" t="s">
        <v>633</v>
      </c>
      <c r="AB1849" t="s">
        <v>126</v>
      </c>
      <c r="AC1849" t="s">
        <v>3394</v>
      </c>
      <c r="AD1849" t="s">
        <v>630</v>
      </c>
      <c r="AE1849" t="s">
        <v>128</v>
      </c>
      <c r="AF1849" t="s">
        <v>120</v>
      </c>
      <c r="AG1849" s="3">
        <v>96950</v>
      </c>
      <c r="AH1849" t="s">
        <v>121</v>
      </c>
      <c r="AJ1849" s="10">
        <v>16702357354</v>
      </c>
      <c r="AL1849" t="s">
        <v>634</v>
      </c>
      <c r="BD1849" t="str">
        <f>"51-6011.00"</f>
        <v>51-6011.00</v>
      </c>
      <c r="BE1849" t="s">
        <v>3395</v>
      </c>
      <c r="BF1849" t="s">
        <v>3396</v>
      </c>
      <c r="BG1849" t="s">
        <v>3397</v>
      </c>
      <c r="BH1849">
        <v>4</v>
      </c>
      <c r="BJ1849" s="1">
        <v>45931</v>
      </c>
      <c r="BK1849" s="1">
        <v>46295</v>
      </c>
      <c r="BN1849">
        <v>36</v>
      </c>
      <c r="BO1849">
        <v>0</v>
      </c>
      <c r="BP1849">
        <v>6</v>
      </c>
      <c r="BQ1849">
        <v>6</v>
      </c>
      <c r="BR1849">
        <v>6</v>
      </c>
      <c r="BS1849">
        <v>6</v>
      </c>
      <c r="BT1849">
        <v>6</v>
      </c>
      <c r="BU1849">
        <v>6</v>
      </c>
      <c r="BV1849" t="str">
        <f>"9:00 AM"</f>
        <v>9:00 AM</v>
      </c>
      <c r="BW1849" t="str">
        <f>"4:00 PM"</f>
        <v>4:00 PM</v>
      </c>
      <c r="BX1849" t="s">
        <v>133</v>
      </c>
      <c r="BY1849">
        <v>0</v>
      </c>
      <c r="BZ1849">
        <v>6</v>
      </c>
      <c r="CA1849" t="s">
        <v>115</v>
      </c>
      <c r="CC1849" t="s">
        <v>3398</v>
      </c>
      <c r="CD1849" t="s">
        <v>3394</v>
      </c>
      <c r="CE1849" t="s">
        <v>630</v>
      </c>
      <c r="CF1849" t="s">
        <v>128</v>
      </c>
      <c r="CG1849" t="s">
        <v>120</v>
      </c>
      <c r="CH1849" s="3">
        <v>96950</v>
      </c>
      <c r="CI1849" s="4">
        <v>7.85</v>
      </c>
      <c r="CJ1849" s="4">
        <v>7.85</v>
      </c>
      <c r="CK1849" s="4">
        <v>0</v>
      </c>
      <c r="CL1849" s="4">
        <v>0</v>
      </c>
      <c r="CM1849" t="s">
        <v>136</v>
      </c>
      <c r="CN1849" t="s">
        <v>139</v>
      </c>
      <c r="CO1849" t="s">
        <v>137</v>
      </c>
      <c r="CQ1849" t="s">
        <v>115</v>
      </c>
      <c r="CR1849" t="s">
        <v>138</v>
      </c>
      <c r="CS1849" t="s">
        <v>139</v>
      </c>
      <c r="CT1849" t="s">
        <v>139</v>
      </c>
      <c r="CU1849" t="s">
        <v>139</v>
      </c>
      <c r="CV1849" t="s">
        <v>138</v>
      </c>
      <c r="CW1849" t="s">
        <v>139</v>
      </c>
      <c r="CX1849" t="s">
        <v>139</v>
      </c>
      <c r="CY1849" s="10">
        <v>16702357354</v>
      </c>
      <c r="CZ1849" t="s">
        <v>634</v>
      </c>
      <c r="DA1849" t="s">
        <v>139</v>
      </c>
      <c r="DB1849" t="s">
        <v>138</v>
      </c>
      <c r="DC1849" t="s">
        <v>115</v>
      </c>
      <c r="DD1849" t="s">
        <v>635</v>
      </c>
      <c r="DE1849" t="s">
        <v>636</v>
      </c>
      <c r="DF1849" t="s">
        <v>149</v>
      </c>
      <c r="DG1849" t="s">
        <v>627</v>
      </c>
      <c r="DH1849" t="s">
        <v>634</v>
      </c>
    </row>
    <row r="1850" spans="1:112" ht="14.45" customHeight="1" x14ac:dyDescent="0.25">
      <c r="A1850" t="s">
        <v>3902</v>
      </c>
      <c r="B1850" t="s">
        <v>113</v>
      </c>
      <c r="C1850" s="1">
        <v>45754</v>
      </c>
      <c r="D1850" s="1">
        <v>45782</v>
      </c>
      <c r="E1850" t="s">
        <v>210</v>
      </c>
      <c r="F1850" s="1">
        <v>45929</v>
      </c>
      <c r="G1850" t="s">
        <v>138</v>
      </c>
      <c r="H1850" t="s">
        <v>115</v>
      </c>
      <c r="I1850" t="s">
        <v>115</v>
      </c>
      <c r="J1850" t="s">
        <v>627</v>
      </c>
      <c r="K1850" t="s">
        <v>628</v>
      </c>
      <c r="L1850" t="s">
        <v>629</v>
      </c>
      <c r="M1850" t="s">
        <v>630</v>
      </c>
      <c r="N1850" t="s">
        <v>128</v>
      </c>
      <c r="O1850" t="s">
        <v>120</v>
      </c>
      <c r="P1850" s="3">
        <v>96950</v>
      </c>
      <c r="Q1850" t="s">
        <v>121</v>
      </c>
      <c r="S1850" s="10">
        <v>16702357354</v>
      </c>
      <c r="U1850" t="s">
        <v>631</v>
      </c>
      <c r="V1850">
        <v>81231</v>
      </c>
      <c r="W1850" t="s">
        <v>123</v>
      </c>
      <c r="Y1850" t="s">
        <v>632</v>
      </c>
      <c r="Z1850" t="s">
        <v>633</v>
      </c>
      <c r="AB1850" t="s">
        <v>126</v>
      </c>
      <c r="AC1850" t="s">
        <v>3394</v>
      </c>
      <c r="AD1850" t="s">
        <v>630</v>
      </c>
      <c r="AE1850" t="s">
        <v>128</v>
      </c>
      <c r="AF1850" t="s">
        <v>120</v>
      </c>
      <c r="AG1850" s="3">
        <v>96950</v>
      </c>
      <c r="AH1850" t="s">
        <v>121</v>
      </c>
      <c r="AJ1850" s="10">
        <v>16702357354</v>
      </c>
      <c r="AL1850" t="s">
        <v>634</v>
      </c>
      <c r="BD1850" t="str">
        <f>"51-6011.00"</f>
        <v>51-6011.00</v>
      </c>
      <c r="BE1850" t="s">
        <v>3395</v>
      </c>
      <c r="BF1850" t="s">
        <v>3396</v>
      </c>
      <c r="BG1850" t="s">
        <v>3397</v>
      </c>
      <c r="BH1850">
        <v>4</v>
      </c>
      <c r="BJ1850" s="1">
        <v>45931</v>
      </c>
      <c r="BK1850" s="1">
        <v>47026</v>
      </c>
      <c r="BN1850">
        <v>36</v>
      </c>
      <c r="BO1850">
        <v>0</v>
      </c>
      <c r="BP1850">
        <v>6</v>
      </c>
      <c r="BQ1850">
        <v>6</v>
      </c>
      <c r="BR1850">
        <v>6</v>
      </c>
      <c r="BS1850">
        <v>6</v>
      </c>
      <c r="BT1850">
        <v>6</v>
      </c>
      <c r="BU1850">
        <v>6</v>
      </c>
      <c r="BV1850" t="str">
        <f>"9:00 AM"</f>
        <v>9:00 AM</v>
      </c>
      <c r="BW1850" t="str">
        <f>"4:00 PM"</f>
        <v>4:00 PM</v>
      </c>
      <c r="BX1850" t="s">
        <v>133</v>
      </c>
      <c r="BY1850">
        <v>0</v>
      </c>
      <c r="BZ1850">
        <v>6</v>
      </c>
      <c r="CA1850" t="s">
        <v>115</v>
      </c>
      <c r="CC1850" t="s">
        <v>3903</v>
      </c>
      <c r="CD1850" t="s">
        <v>3394</v>
      </c>
      <c r="CE1850" t="s">
        <v>630</v>
      </c>
      <c r="CF1850" t="s">
        <v>128</v>
      </c>
      <c r="CG1850" t="s">
        <v>120</v>
      </c>
      <c r="CH1850" s="3">
        <v>96950</v>
      </c>
      <c r="CI1850" s="4">
        <v>7.85</v>
      </c>
      <c r="CJ1850" s="4">
        <v>7.85</v>
      </c>
      <c r="CK1850" s="4">
        <v>0</v>
      </c>
      <c r="CL1850" s="4">
        <v>0</v>
      </c>
      <c r="CM1850" t="s">
        <v>136</v>
      </c>
      <c r="CN1850" t="s">
        <v>139</v>
      </c>
      <c r="CO1850" t="s">
        <v>137</v>
      </c>
      <c r="CQ1850" t="s">
        <v>115</v>
      </c>
      <c r="CR1850" t="s">
        <v>138</v>
      </c>
      <c r="CS1850" t="s">
        <v>139</v>
      </c>
      <c r="CT1850" t="s">
        <v>139</v>
      </c>
      <c r="CU1850" t="s">
        <v>139</v>
      </c>
      <c r="CV1850" t="s">
        <v>138</v>
      </c>
      <c r="CW1850" t="s">
        <v>139</v>
      </c>
      <c r="CX1850" t="s">
        <v>139</v>
      </c>
      <c r="CY1850" s="10">
        <v>16702357354</v>
      </c>
      <c r="CZ1850" t="s">
        <v>634</v>
      </c>
      <c r="DA1850" t="s">
        <v>139</v>
      </c>
      <c r="DB1850" t="s">
        <v>138</v>
      </c>
      <c r="DC1850" t="s">
        <v>115</v>
      </c>
      <c r="DD1850" t="s">
        <v>635</v>
      </c>
      <c r="DE1850" t="s">
        <v>636</v>
      </c>
      <c r="DF1850" t="s">
        <v>149</v>
      </c>
      <c r="DG1850" t="s">
        <v>627</v>
      </c>
      <c r="DH1850" t="s">
        <v>634</v>
      </c>
    </row>
    <row r="1851" spans="1:112" ht="14.45" customHeight="1" x14ac:dyDescent="0.25">
      <c r="A1851" t="s">
        <v>6648</v>
      </c>
      <c r="B1851" t="s">
        <v>113</v>
      </c>
      <c r="C1851" s="1">
        <v>45778</v>
      </c>
      <c r="D1851" s="1">
        <v>45782</v>
      </c>
      <c r="E1851" t="s">
        <v>210</v>
      </c>
      <c r="F1851" s="1">
        <v>45883</v>
      </c>
      <c r="G1851" t="s">
        <v>115</v>
      </c>
      <c r="H1851" t="s">
        <v>115</v>
      </c>
      <c r="I1851" t="s">
        <v>115</v>
      </c>
      <c r="J1851" t="s">
        <v>1817</v>
      </c>
      <c r="L1851" t="s">
        <v>6649</v>
      </c>
      <c r="M1851" t="s">
        <v>6650</v>
      </c>
      <c r="N1851" t="s">
        <v>119</v>
      </c>
      <c r="O1851" t="s">
        <v>120</v>
      </c>
      <c r="P1851" s="3">
        <v>96950</v>
      </c>
      <c r="Q1851" t="s">
        <v>121</v>
      </c>
      <c r="S1851" s="10">
        <v>16702341629</v>
      </c>
      <c r="U1851" t="s">
        <v>1820</v>
      </c>
      <c r="V1851">
        <v>44414</v>
      </c>
      <c r="W1851" t="s">
        <v>123</v>
      </c>
      <c r="Y1851" t="s">
        <v>1821</v>
      </c>
      <c r="Z1851" t="s">
        <v>1822</v>
      </c>
      <c r="AA1851" t="s">
        <v>1823</v>
      </c>
      <c r="AB1851" t="s">
        <v>295</v>
      </c>
      <c r="AC1851" t="s">
        <v>1818</v>
      </c>
      <c r="AD1851" t="s">
        <v>1819</v>
      </c>
      <c r="AE1851" t="s">
        <v>119</v>
      </c>
      <c r="AF1851" t="s">
        <v>120</v>
      </c>
      <c r="AG1851" s="3">
        <v>96950</v>
      </c>
      <c r="AH1851" t="s">
        <v>121</v>
      </c>
      <c r="AJ1851" s="10">
        <v>16702341629</v>
      </c>
      <c r="AL1851" t="s">
        <v>1824</v>
      </c>
      <c r="BD1851" t="str">
        <f>"41-2031.00"</f>
        <v>41-2031.00</v>
      </c>
      <c r="BE1851" t="s">
        <v>2739</v>
      </c>
      <c r="BF1851" t="s">
        <v>6651</v>
      </c>
      <c r="BG1851" t="s">
        <v>6652</v>
      </c>
      <c r="BH1851">
        <v>2</v>
      </c>
      <c r="BJ1851" s="1">
        <v>45885</v>
      </c>
      <c r="BK1851" s="1">
        <v>46249</v>
      </c>
      <c r="BN1851">
        <v>35</v>
      </c>
      <c r="BO1851">
        <v>0</v>
      </c>
      <c r="BP1851">
        <v>7</v>
      </c>
      <c r="BQ1851">
        <v>7</v>
      </c>
      <c r="BR1851">
        <v>7</v>
      </c>
      <c r="BS1851">
        <v>7</v>
      </c>
      <c r="BT1851">
        <v>7</v>
      </c>
      <c r="BU1851">
        <v>0</v>
      </c>
      <c r="BV1851" t="str">
        <f>"8:00 AM"</f>
        <v>8:00 AM</v>
      </c>
      <c r="BW1851" t="str">
        <f>"5:00 PM"</f>
        <v>5:00 PM</v>
      </c>
      <c r="BX1851" t="s">
        <v>240</v>
      </c>
      <c r="BY1851">
        <v>0</v>
      </c>
      <c r="BZ1851">
        <v>24</v>
      </c>
      <c r="CA1851" t="s">
        <v>115</v>
      </c>
      <c r="CC1851" s="2" t="s">
        <v>6653</v>
      </c>
      <c r="CD1851" t="s">
        <v>1819</v>
      </c>
      <c r="CE1851" t="s">
        <v>1819</v>
      </c>
      <c r="CF1851" t="s">
        <v>119</v>
      </c>
      <c r="CG1851" t="s">
        <v>120</v>
      </c>
      <c r="CH1851" s="3">
        <v>96950</v>
      </c>
      <c r="CI1851" s="4">
        <v>9.9</v>
      </c>
      <c r="CJ1851" s="4">
        <v>9.93</v>
      </c>
      <c r="CK1851" s="4">
        <v>14.85</v>
      </c>
      <c r="CL1851" s="4">
        <v>14.9</v>
      </c>
      <c r="CM1851" t="s">
        <v>136</v>
      </c>
      <c r="CN1851" t="s">
        <v>240</v>
      </c>
      <c r="CO1851" t="s">
        <v>137</v>
      </c>
      <c r="CQ1851" t="s">
        <v>115</v>
      </c>
      <c r="CR1851" t="s">
        <v>138</v>
      </c>
      <c r="CS1851" t="s">
        <v>139</v>
      </c>
      <c r="CT1851" t="s">
        <v>138</v>
      </c>
      <c r="CU1851" t="s">
        <v>139</v>
      </c>
      <c r="CV1851" t="s">
        <v>138</v>
      </c>
      <c r="CW1851" t="s">
        <v>139</v>
      </c>
      <c r="CX1851" t="s">
        <v>6654</v>
      </c>
      <c r="CY1851" s="10">
        <v>16702341629</v>
      </c>
      <c r="CZ1851" t="s">
        <v>1824</v>
      </c>
      <c r="DA1851" t="s">
        <v>139</v>
      </c>
      <c r="DB1851" t="s">
        <v>138</v>
      </c>
      <c r="DC1851" t="s">
        <v>115</v>
      </c>
      <c r="DD1851" t="s">
        <v>1821</v>
      </c>
      <c r="DE1851" t="s">
        <v>1822</v>
      </c>
      <c r="DF1851" t="s">
        <v>1830</v>
      </c>
      <c r="DG1851" t="s">
        <v>1817</v>
      </c>
      <c r="DH1851" t="s">
        <v>1824</v>
      </c>
    </row>
    <row r="1852" spans="1:112" ht="14.45" customHeight="1" x14ac:dyDescent="0.25">
      <c r="A1852" t="s">
        <v>8051</v>
      </c>
      <c r="B1852" t="s">
        <v>158</v>
      </c>
      <c r="C1852" s="1">
        <v>45735</v>
      </c>
      <c r="D1852" s="1">
        <v>45782</v>
      </c>
      <c r="E1852" t="s">
        <v>114</v>
      </c>
      <c r="G1852" t="s">
        <v>138</v>
      </c>
      <c r="H1852" t="s">
        <v>115</v>
      </c>
      <c r="I1852" t="s">
        <v>115</v>
      </c>
      <c r="J1852" t="s">
        <v>7728</v>
      </c>
      <c r="L1852" t="s">
        <v>7729</v>
      </c>
      <c r="M1852" t="s">
        <v>8052</v>
      </c>
      <c r="N1852" t="s">
        <v>119</v>
      </c>
      <c r="O1852" t="s">
        <v>120</v>
      </c>
      <c r="P1852" s="3">
        <v>96950</v>
      </c>
      <c r="Q1852" t="s">
        <v>121</v>
      </c>
      <c r="R1852" t="s">
        <v>139</v>
      </c>
      <c r="S1852" s="10">
        <v>16703238848</v>
      </c>
      <c r="U1852" t="s">
        <v>7731</v>
      </c>
      <c r="V1852">
        <v>72111</v>
      </c>
      <c r="W1852" t="s">
        <v>123</v>
      </c>
      <c r="Y1852" t="s">
        <v>7732</v>
      </c>
      <c r="Z1852" t="s">
        <v>7733</v>
      </c>
      <c r="AB1852" t="s">
        <v>126</v>
      </c>
      <c r="AC1852" t="s">
        <v>7729</v>
      </c>
      <c r="AD1852" t="s">
        <v>8052</v>
      </c>
      <c r="AE1852" t="s">
        <v>128</v>
      </c>
      <c r="AF1852" t="s">
        <v>120</v>
      </c>
      <c r="AG1852" s="3">
        <v>96950</v>
      </c>
      <c r="AH1852" t="s">
        <v>121</v>
      </c>
      <c r="AJ1852" s="10">
        <v>16703238848</v>
      </c>
      <c r="AL1852" t="s">
        <v>7734</v>
      </c>
      <c r="BD1852" t="str">
        <f>"49-9095.00"</f>
        <v>49-9095.00</v>
      </c>
      <c r="BE1852" t="s">
        <v>8053</v>
      </c>
      <c r="BF1852" t="s">
        <v>8054</v>
      </c>
      <c r="BG1852" t="s">
        <v>8053</v>
      </c>
      <c r="BH1852">
        <v>20</v>
      </c>
      <c r="BJ1852" s="1">
        <v>45809</v>
      </c>
      <c r="BK1852" s="1">
        <v>46904</v>
      </c>
      <c r="BN1852">
        <v>35</v>
      </c>
      <c r="BO1852">
        <v>0</v>
      </c>
      <c r="BP1852">
        <v>7</v>
      </c>
      <c r="BQ1852">
        <v>7</v>
      </c>
      <c r="BR1852">
        <v>7</v>
      </c>
      <c r="BS1852">
        <v>7</v>
      </c>
      <c r="BT1852">
        <v>7</v>
      </c>
      <c r="BU1852">
        <v>0</v>
      </c>
      <c r="BV1852" t="str">
        <f>"9:00 AM"</f>
        <v>9:00 AM</v>
      </c>
      <c r="BW1852" t="str">
        <f>"5:00 PM"</f>
        <v>5:00 PM</v>
      </c>
      <c r="BX1852" t="s">
        <v>133</v>
      </c>
      <c r="BY1852">
        <v>0</v>
      </c>
      <c r="BZ1852">
        <v>12</v>
      </c>
      <c r="CA1852" t="s">
        <v>115</v>
      </c>
      <c r="CC1852" t="s">
        <v>7737</v>
      </c>
      <c r="CD1852" t="s">
        <v>7729</v>
      </c>
      <c r="CE1852" t="s">
        <v>8055</v>
      </c>
      <c r="CF1852" t="s">
        <v>128</v>
      </c>
      <c r="CG1852" t="s">
        <v>120</v>
      </c>
      <c r="CH1852" s="3">
        <v>96950</v>
      </c>
      <c r="CI1852" s="4">
        <v>12.25</v>
      </c>
      <c r="CJ1852" s="4">
        <v>12.25</v>
      </c>
      <c r="CK1852" s="4">
        <v>18.38</v>
      </c>
      <c r="CL1852" s="4">
        <v>18.38</v>
      </c>
      <c r="CM1852" t="s">
        <v>136</v>
      </c>
      <c r="CN1852" t="s">
        <v>139</v>
      </c>
      <c r="CO1852" t="s">
        <v>137</v>
      </c>
      <c r="CQ1852" t="s">
        <v>115</v>
      </c>
      <c r="CR1852" t="s">
        <v>138</v>
      </c>
      <c r="CS1852" t="s">
        <v>139</v>
      </c>
      <c r="CT1852" t="s">
        <v>138</v>
      </c>
      <c r="CU1852" t="s">
        <v>139</v>
      </c>
      <c r="CV1852" t="s">
        <v>138</v>
      </c>
      <c r="CW1852" t="s">
        <v>139</v>
      </c>
      <c r="CX1852" t="s">
        <v>139</v>
      </c>
      <c r="CY1852" s="10">
        <v>16703238848</v>
      </c>
      <c r="CZ1852" t="s">
        <v>8056</v>
      </c>
      <c r="DA1852" t="s">
        <v>139</v>
      </c>
      <c r="DB1852" t="s">
        <v>138</v>
      </c>
      <c r="DC1852" t="s">
        <v>115</v>
      </c>
    </row>
    <row r="1853" spans="1:112" ht="14.45" customHeight="1" x14ac:dyDescent="0.25">
      <c r="A1853" t="s">
        <v>10551</v>
      </c>
      <c r="B1853" t="s">
        <v>113</v>
      </c>
      <c r="C1853" s="1">
        <v>45728</v>
      </c>
      <c r="D1853" s="1">
        <v>45782</v>
      </c>
      <c r="E1853" t="s">
        <v>114</v>
      </c>
      <c r="G1853" t="s">
        <v>115</v>
      </c>
      <c r="H1853" t="s">
        <v>115</v>
      </c>
      <c r="I1853" t="s">
        <v>115</v>
      </c>
      <c r="J1853" t="s">
        <v>673</v>
      </c>
      <c r="L1853" t="s">
        <v>10552</v>
      </c>
      <c r="N1853" t="s">
        <v>119</v>
      </c>
      <c r="O1853" t="s">
        <v>120</v>
      </c>
      <c r="P1853" s="3">
        <v>96950</v>
      </c>
      <c r="Q1853" t="s">
        <v>121</v>
      </c>
      <c r="S1853" s="10">
        <v>16702346445</v>
      </c>
      <c r="T1853">
        <v>2263</v>
      </c>
      <c r="U1853" t="s">
        <v>675</v>
      </c>
      <c r="V1853">
        <v>44414</v>
      </c>
      <c r="W1853" t="s">
        <v>123</v>
      </c>
      <c r="Y1853" t="s">
        <v>676</v>
      </c>
      <c r="Z1853" t="s">
        <v>677</v>
      </c>
      <c r="AB1853" t="s">
        <v>678</v>
      </c>
      <c r="AC1853" t="s">
        <v>3934</v>
      </c>
      <c r="AE1853" t="s">
        <v>119</v>
      </c>
      <c r="AF1853" t="s">
        <v>120</v>
      </c>
      <c r="AG1853" s="3">
        <v>96950</v>
      </c>
      <c r="AH1853" t="s">
        <v>121</v>
      </c>
      <c r="AJ1853" s="10">
        <v>16702346445</v>
      </c>
      <c r="AK1853">
        <v>2263</v>
      </c>
      <c r="AL1853" t="s">
        <v>680</v>
      </c>
      <c r="BD1853" t="str">
        <f>"13-2011.00"</f>
        <v>13-2011.00</v>
      </c>
      <c r="BE1853" t="s">
        <v>893</v>
      </c>
      <c r="BF1853" t="s">
        <v>10553</v>
      </c>
      <c r="BG1853" t="s">
        <v>201</v>
      </c>
      <c r="BH1853">
        <v>1</v>
      </c>
      <c r="BJ1853" s="1">
        <v>45848</v>
      </c>
      <c r="BK1853" s="1">
        <v>46203</v>
      </c>
      <c r="BN1853">
        <v>40</v>
      </c>
      <c r="BO1853">
        <v>0</v>
      </c>
      <c r="BP1853">
        <v>8</v>
      </c>
      <c r="BQ1853">
        <v>8</v>
      </c>
      <c r="BR1853">
        <v>8</v>
      </c>
      <c r="BS1853">
        <v>8</v>
      </c>
      <c r="BT1853">
        <v>8</v>
      </c>
      <c r="BU1853">
        <v>0</v>
      </c>
      <c r="BV1853" t="str">
        <f>"8:00 AM"</f>
        <v>8:00 AM</v>
      </c>
      <c r="BW1853" t="str">
        <f>"5:00 PM"</f>
        <v>5:00 PM</v>
      </c>
      <c r="BX1853" t="s">
        <v>360</v>
      </c>
      <c r="BY1853">
        <v>0</v>
      </c>
      <c r="BZ1853">
        <v>24</v>
      </c>
      <c r="CA1853" t="s">
        <v>115</v>
      </c>
      <c r="CC1853" t="s">
        <v>10554</v>
      </c>
      <c r="CD1853" t="s">
        <v>10555</v>
      </c>
      <c r="CF1853" t="s">
        <v>119</v>
      </c>
      <c r="CG1853" t="s">
        <v>120</v>
      </c>
      <c r="CH1853" s="3">
        <v>96950</v>
      </c>
      <c r="CI1853" s="4">
        <v>17.48</v>
      </c>
      <c r="CJ1853" s="4">
        <v>18</v>
      </c>
      <c r="CK1853" s="4">
        <v>26.22</v>
      </c>
      <c r="CL1853" s="4">
        <v>27</v>
      </c>
      <c r="CM1853" t="s">
        <v>136</v>
      </c>
      <c r="CN1853" t="s">
        <v>685</v>
      </c>
      <c r="CO1853" t="s">
        <v>137</v>
      </c>
      <c r="CQ1853" t="s">
        <v>115</v>
      </c>
      <c r="CR1853" t="s">
        <v>138</v>
      </c>
      <c r="CS1853" t="s">
        <v>139</v>
      </c>
      <c r="CT1853" t="s">
        <v>138</v>
      </c>
      <c r="CU1853" t="s">
        <v>139</v>
      </c>
      <c r="CV1853" t="s">
        <v>138</v>
      </c>
      <c r="CW1853" t="s">
        <v>139</v>
      </c>
      <c r="CX1853" t="s">
        <v>13923</v>
      </c>
      <c r="CY1853" s="10">
        <v>16702346445</v>
      </c>
      <c r="CZ1853" t="s">
        <v>680</v>
      </c>
      <c r="DA1853" t="s">
        <v>139</v>
      </c>
      <c r="DB1853" t="s">
        <v>138</v>
      </c>
      <c r="DC1853" t="s">
        <v>115</v>
      </c>
      <c r="DD1853" t="s">
        <v>676</v>
      </c>
      <c r="DE1853" t="s">
        <v>677</v>
      </c>
      <c r="DG1853" t="s">
        <v>10556</v>
      </c>
      <c r="DH1853" t="s">
        <v>680</v>
      </c>
    </row>
    <row r="1854" spans="1:112" ht="14.45" customHeight="1" x14ac:dyDescent="0.25">
      <c r="A1854" t="s">
        <v>12271</v>
      </c>
      <c r="B1854" t="s">
        <v>158</v>
      </c>
      <c r="C1854" s="1">
        <v>45726</v>
      </c>
      <c r="D1854" s="1">
        <v>45782</v>
      </c>
      <c r="E1854" t="s">
        <v>210</v>
      </c>
      <c r="F1854" s="1">
        <v>45816</v>
      </c>
      <c r="G1854" t="s">
        <v>115</v>
      </c>
      <c r="H1854" t="s">
        <v>115</v>
      </c>
      <c r="I1854" t="s">
        <v>115</v>
      </c>
      <c r="J1854" t="s">
        <v>3381</v>
      </c>
      <c r="L1854" t="s">
        <v>10178</v>
      </c>
      <c r="M1854" t="s">
        <v>2878</v>
      </c>
      <c r="N1854" t="s">
        <v>128</v>
      </c>
      <c r="O1854" t="s">
        <v>120</v>
      </c>
      <c r="P1854" s="3">
        <v>96950</v>
      </c>
      <c r="Q1854" t="s">
        <v>121</v>
      </c>
      <c r="R1854" t="s">
        <v>439</v>
      </c>
      <c r="S1854" s="10">
        <v>16702858455</v>
      </c>
      <c r="U1854" t="s">
        <v>3382</v>
      </c>
      <c r="V1854">
        <v>488510</v>
      </c>
      <c r="W1854" t="s">
        <v>123</v>
      </c>
      <c r="Y1854" t="s">
        <v>1888</v>
      </c>
      <c r="Z1854" t="s">
        <v>3383</v>
      </c>
      <c r="AA1854" t="s">
        <v>3384</v>
      </c>
      <c r="AB1854" t="s">
        <v>448</v>
      </c>
      <c r="AC1854" t="s">
        <v>10178</v>
      </c>
      <c r="AD1854" t="s">
        <v>2878</v>
      </c>
      <c r="AE1854" t="s">
        <v>128</v>
      </c>
      <c r="AF1854" t="s">
        <v>120</v>
      </c>
      <c r="AG1854" s="3">
        <v>96950</v>
      </c>
      <c r="AH1854" t="s">
        <v>121</v>
      </c>
      <c r="AI1854" t="s">
        <v>439</v>
      </c>
      <c r="AJ1854" s="10">
        <v>16702858455</v>
      </c>
      <c r="AL1854" t="s">
        <v>3385</v>
      </c>
      <c r="BD1854" t="str">
        <f>"53-3033.00"</f>
        <v>53-3033.00</v>
      </c>
      <c r="BE1854" t="s">
        <v>1825</v>
      </c>
      <c r="BF1854" t="s">
        <v>11976</v>
      </c>
      <c r="BG1854" t="s">
        <v>11977</v>
      </c>
      <c r="BH1854">
        <v>2</v>
      </c>
      <c r="BJ1854" s="1">
        <v>45818</v>
      </c>
      <c r="BK1854" s="1">
        <v>46182</v>
      </c>
      <c r="BN1854">
        <v>35</v>
      </c>
      <c r="BO1854">
        <v>0</v>
      </c>
      <c r="BP1854">
        <v>7</v>
      </c>
      <c r="BQ1854">
        <v>7</v>
      </c>
      <c r="BR1854">
        <v>7</v>
      </c>
      <c r="BS1854">
        <v>7</v>
      </c>
      <c r="BT1854">
        <v>7</v>
      </c>
      <c r="BU1854">
        <v>0</v>
      </c>
      <c r="BV1854" t="str">
        <f>"9:00 AM"</f>
        <v>9:00 AM</v>
      </c>
      <c r="BW1854" t="str">
        <f>"5:00 PM"</f>
        <v>5:00 PM</v>
      </c>
      <c r="BX1854" t="s">
        <v>133</v>
      </c>
      <c r="BY1854">
        <v>0</v>
      </c>
      <c r="BZ1854">
        <v>6</v>
      </c>
      <c r="CA1854" t="s">
        <v>115</v>
      </c>
      <c r="CC1854" t="s">
        <v>11978</v>
      </c>
      <c r="CD1854" t="s">
        <v>11979</v>
      </c>
      <c r="CE1854" t="s">
        <v>3386</v>
      </c>
      <c r="CF1854" t="s">
        <v>128</v>
      </c>
      <c r="CG1854" t="s">
        <v>120</v>
      </c>
      <c r="CH1854" s="3">
        <v>96950</v>
      </c>
      <c r="CI1854" s="4">
        <v>8.15</v>
      </c>
      <c r="CJ1854" s="4">
        <v>8.9499999999999993</v>
      </c>
      <c r="CK1854" s="4">
        <v>12.23</v>
      </c>
      <c r="CL1854" s="4">
        <v>13.43</v>
      </c>
      <c r="CM1854" t="s">
        <v>136</v>
      </c>
      <c r="CN1854" t="s">
        <v>449</v>
      </c>
      <c r="CO1854" t="s">
        <v>137</v>
      </c>
      <c r="CQ1854" t="s">
        <v>115</v>
      </c>
      <c r="CR1854" t="s">
        <v>138</v>
      </c>
      <c r="CS1854" t="s">
        <v>139</v>
      </c>
      <c r="CT1854" t="s">
        <v>138</v>
      </c>
      <c r="CU1854" t="s">
        <v>139</v>
      </c>
      <c r="CV1854" t="s">
        <v>138</v>
      </c>
      <c r="CW1854" t="s">
        <v>139</v>
      </c>
      <c r="CX1854" t="s">
        <v>450</v>
      </c>
      <c r="CY1854" s="10">
        <v>16703226478</v>
      </c>
      <c r="CZ1854" t="s">
        <v>3385</v>
      </c>
      <c r="DA1854" t="s">
        <v>208</v>
      </c>
      <c r="DB1854" t="s">
        <v>138</v>
      </c>
      <c r="DC1854" t="s">
        <v>115</v>
      </c>
    </row>
    <row r="1855" spans="1:112" ht="14.45" customHeight="1" x14ac:dyDescent="0.25">
      <c r="A1855" t="s">
        <v>12595</v>
      </c>
      <c r="B1855" t="s">
        <v>142</v>
      </c>
      <c r="C1855" s="1">
        <v>45777</v>
      </c>
      <c r="D1855" s="1">
        <v>45782</v>
      </c>
      <c r="E1855" t="s">
        <v>210</v>
      </c>
      <c r="F1855" s="1">
        <v>45960</v>
      </c>
      <c r="G1855" t="s">
        <v>115</v>
      </c>
      <c r="H1855" t="s">
        <v>115</v>
      </c>
      <c r="I1855" t="s">
        <v>115</v>
      </c>
      <c r="J1855" t="s">
        <v>1414</v>
      </c>
      <c r="L1855" t="s">
        <v>679</v>
      </c>
      <c r="N1855" t="s">
        <v>119</v>
      </c>
      <c r="O1855" t="s">
        <v>120</v>
      </c>
      <c r="P1855" s="3">
        <v>96950</v>
      </c>
      <c r="Q1855" t="s">
        <v>121</v>
      </c>
      <c r="S1855" s="10">
        <v>16702346445</v>
      </c>
      <c r="T1855">
        <v>2263</v>
      </c>
      <c r="U1855" t="s">
        <v>1415</v>
      </c>
      <c r="V1855">
        <v>53111</v>
      </c>
      <c r="W1855" t="s">
        <v>123</v>
      </c>
      <c r="Y1855" t="s">
        <v>676</v>
      </c>
      <c r="Z1855" t="s">
        <v>677</v>
      </c>
      <c r="AB1855" t="s">
        <v>678</v>
      </c>
      <c r="AC1855" t="s">
        <v>679</v>
      </c>
      <c r="AE1855" t="s">
        <v>119</v>
      </c>
      <c r="AF1855" t="s">
        <v>120</v>
      </c>
      <c r="AG1855" s="3">
        <v>96950</v>
      </c>
      <c r="AH1855" t="s">
        <v>121</v>
      </c>
      <c r="AJ1855" s="10">
        <v>16702346445</v>
      </c>
      <c r="AK1855">
        <v>2263</v>
      </c>
      <c r="AL1855" t="s">
        <v>680</v>
      </c>
      <c r="BD1855" t="str">
        <f>"49-9071.00"</f>
        <v>49-9071.00</v>
      </c>
      <c r="BE1855" t="s">
        <v>169</v>
      </c>
      <c r="BF1855" t="s">
        <v>4394</v>
      </c>
      <c r="BG1855" t="s">
        <v>1417</v>
      </c>
      <c r="BH1855">
        <v>2</v>
      </c>
      <c r="BJ1855" s="1">
        <v>45962</v>
      </c>
      <c r="BK1855" s="1">
        <v>46326</v>
      </c>
      <c r="BN1855">
        <v>40</v>
      </c>
      <c r="BO1855">
        <v>0</v>
      </c>
      <c r="BP1855">
        <v>8</v>
      </c>
      <c r="BQ1855">
        <v>8</v>
      </c>
      <c r="BR1855">
        <v>8</v>
      </c>
      <c r="BS1855">
        <v>8</v>
      </c>
      <c r="BT1855">
        <v>8</v>
      </c>
      <c r="BU1855">
        <v>0</v>
      </c>
      <c r="BV1855" t="str">
        <f>"8:00 AM"</f>
        <v>8:00 AM</v>
      </c>
      <c r="BW1855" t="str">
        <f>"5:00 PM"</f>
        <v>5:00 PM</v>
      </c>
      <c r="BX1855" t="s">
        <v>240</v>
      </c>
      <c r="BY1855">
        <v>0</v>
      </c>
      <c r="BZ1855">
        <v>12</v>
      </c>
      <c r="CA1855" t="s">
        <v>115</v>
      </c>
      <c r="CC1855" s="2" t="s">
        <v>11506</v>
      </c>
      <c r="CD1855" t="s">
        <v>1419</v>
      </c>
      <c r="CF1855" t="s">
        <v>119</v>
      </c>
      <c r="CG1855" t="s">
        <v>120</v>
      </c>
      <c r="CH1855" s="3">
        <v>96950</v>
      </c>
      <c r="CI1855" s="4">
        <v>9.75</v>
      </c>
      <c r="CJ1855" s="4">
        <v>10</v>
      </c>
      <c r="CK1855" s="4">
        <v>14.63</v>
      </c>
      <c r="CL1855" s="4">
        <v>15</v>
      </c>
      <c r="CM1855" t="s">
        <v>136</v>
      </c>
      <c r="CN1855" t="s">
        <v>685</v>
      </c>
      <c r="CO1855" t="s">
        <v>137</v>
      </c>
      <c r="CQ1855" t="s">
        <v>115</v>
      </c>
      <c r="CR1855" t="s">
        <v>138</v>
      </c>
      <c r="CS1855" t="s">
        <v>139</v>
      </c>
      <c r="CT1855" t="s">
        <v>138</v>
      </c>
      <c r="CU1855" t="s">
        <v>139</v>
      </c>
      <c r="CV1855" t="s">
        <v>138</v>
      </c>
      <c r="CW1855" t="s">
        <v>139</v>
      </c>
      <c r="CX1855" t="s">
        <v>13923</v>
      </c>
      <c r="CY1855" s="10">
        <v>16702346445</v>
      </c>
      <c r="CZ1855" t="s">
        <v>680</v>
      </c>
      <c r="DA1855" t="s">
        <v>139</v>
      </c>
      <c r="DB1855" t="s">
        <v>138</v>
      </c>
      <c r="DC1855" t="s">
        <v>115</v>
      </c>
      <c r="DD1855" t="s">
        <v>676</v>
      </c>
      <c r="DE1855" t="s">
        <v>677</v>
      </c>
      <c r="DG1855" t="s">
        <v>1414</v>
      </c>
      <c r="DH1855" t="s">
        <v>139</v>
      </c>
    </row>
    <row r="1856" spans="1:112" ht="14.45" customHeight="1" x14ac:dyDescent="0.25">
      <c r="A1856" t="s">
        <v>12825</v>
      </c>
      <c r="B1856" t="s">
        <v>248</v>
      </c>
      <c r="C1856" s="1">
        <v>45730</v>
      </c>
      <c r="D1856" s="1">
        <v>45782</v>
      </c>
      <c r="E1856" t="s">
        <v>114</v>
      </c>
      <c r="G1856" t="s">
        <v>115</v>
      </c>
      <c r="H1856" t="s">
        <v>115</v>
      </c>
      <c r="I1856" t="s">
        <v>115</v>
      </c>
      <c r="J1856" t="s">
        <v>269</v>
      </c>
      <c r="K1856" t="s">
        <v>270</v>
      </c>
      <c r="L1856" t="s">
        <v>271</v>
      </c>
      <c r="N1856" t="s">
        <v>272</v>
      </c>
      <c r="O1856" t="s">
        <v>120</v>
      </c>
      <c r="P1856" s="3">
        <v>96952</v>
      </c>
      <c r="Q1856" t="s">
        <v>121</v>
      </c>
      <c r="S1856" s="10">
        <v>16704335682</v>
      </c>
      <c r="U1856" t="s">
        <v>273</v>
      </c>
      <c r="V1856">
        <v>722511</v>
      </c>
      <c r="W1856" t="s">
        <v>123</v>
      </c>
      <c r="Y1856" t="s">
        <v>274</v>
      </c>
      <c r="Z1856" t="s">
        <v>275</v>
      </c>
      <c r="AA1856" t="s">
        <v>276</v>
      </c>
      <c r="AB1856" t="s">
        <v>669</v>
      </c>
      <c r="AC1856" t="s">
        <v>278</v>
      </c>
      <c r="AE1856" t="s">
        <v>279</v>
      </c>
      <c r="AF1856" t="s">
        <v>280</v>
      </c>
      <c r="AG1856" s="3">
        <v>33315</v>
      </c>
      <c r="AH1856" t="s">
        <v>121</v>
      </c>
      <c r="AJ1856" s="10">
        <v>13057107039</v>
      </c>
      <c r="AL1856" t="s">
        <v>281</v>
      </c>
      <c r="BD1856" t="str">
        <f>"35-2014.00"</f>
        <v>35-2014.00</v>
      </c>
      <c r="BE1856" t="s">
        <v>221</v>
      </c>
      <c r="BF1856" t="s">
        <v>2916</v>
      </c>
      <c r="BG1856" t="s">
        <v>223</v>
      </c>
      <c r="BH1856">
        <v>8</v>
      </c>
      <c r="BI1856">
        <v>8</v>
      </c>
      <c r="BJ1856" s="1">
        <v>45839</v>
      </c>
      <c r="BK1856" s="1">
        <v>46203</v>
      </c>
      <c r="BL1856" s="1">
        <v>45839</v>
      </c>
      <c r="BM1856" s="1">
        <v>46203</v>
      </c>
      <c r="BN1856">
        <v>40</v>
      </c>
      <c r="BO1856">
        <v>0</v>
      </c>
      <c r="BP1856">
        <v>8</v>
      </c>
      <c r="BQ1856">
        <v>8</v>
      </c>
      <c r="BR1856">
        <v>8</v>
      </c>
      <c r="BS1856">
        <v>8</v>
      </c>
      <c r="BT1856">
        <v>8</v>
      </c>
      <c r="BU1856">
        <v>0</v>
      </c>
      <c r="BV1856" t="str">
        <f>"6:00 AM"</f>
        <v>6:00 AM</v>
      </c>
      <c r="BW1856" t="str">
        <f>"2:00 PM"</f>
        <v>2:00 PM</v>
      </c>
      <c r="BX1856" t="s">
        <v>240</v>
      </c>
      <c r="BY1856">
        <v>0</v>
      </c>
      <c r="BZ1856">
        <v>12</v>
      </c>
      <c r="CA1856" t="s">
        <v>115</v>
      </c>
      <c r="CC1856" t="s">
        <v>224</v>
      </c>
      <c r="CD1856" t="s">
        <v>271</v>
      </c>
      <c r="CF1856" t="s">
        <v>272</v>
      </c>
      <c r="CG1856" t="s">
        <v>120</v>
      </c>
      <c r="CH1856" s="3">
        <v>96952</v>
      </c>
      <c r="CI1856" s="4">
        <v>8.83</v>
      </c>
      <c r="CJ1856" s="4">
        <v>8.83</v>
      </c>
      <c r="CK1856" s="4">
        <v>13.25</v>
      </c>
      <c r="CL1856" s="4">
        <v>13.25</v>
      </c>
      <c r="CM1856" t="s">
        <v>136</v>
      </c>
      <c r="CN1856" t="s">
        <v>240</v>
      </c>
      <c r="CO1856" t="s">
        <v>137</v>
      </c>
      <c r="CQ1856" t="s">
        <v>115</v>
      </c>
      <c r="CR1856" t="s">
        <v>138</v>
      </c>
      <c r="CS1856" t="s">
        <v>139</v>
      </c>
      <c r="CT1856" t="s">
        <v>138</v>
      </c>
      <c r="CU1856" t="s">
        <v>139</v>
      </c>
      <c r="CV1856" t="s">
        <v>138</v>
      </c>
      <c r="CW1856" t="s">
        <v>139</v>
      </c>
      <c r="CX1856" t="s">
        <v>12826</v>
      </c>
      <c r="CY1856" s="10">
        <v>16702853413</v>
      </c>
      <c r="CZ1856" t="s">
        <v>281</v>
      </c>
      <c r="DA1856" t="s">
        <v>139</v>
      </c>
      <c r="DB1856" t="s">
        <v>138</v>
      </c>
      <c r="DC1856" t="s">
        <v>115</v>
      </c>
    </row>
    <row r="1857" spans="1:112" ht="14.45" customHeight="1" x14ac:dyDescent="0.25">
      <c r="A1857" t="s">
        <v>13915</v>
      </c>
      <c r="B1857" t="s">
        <v>113</v>
      </c>
      <c r="C1857" s="1">
        <v>45735</v>
      </c>
      <c r="D1857" s="1">
        <v>45782</v>
      </c>
      <c r="E1857" t="s">
        <v>210</v>
      </c>
      <c r="F1857" s="1">
        <v>45868</v>
      </c>
      <c r="G1857" t="s">
        <v>115</v>
      </c>
      <c r="H1857" t="s">
        <v>115</v>
      </c>
      <c r="I1857" t="s">
        <v>115</v>
      </c>
      <c r="J1857" t="s">
        <v>2574</v>
      </c>
      <c r="K1857" t="s">
        <v>2575</v>
      </c>
      <c r="L1857" t="s">
        <v>2576</v>
      </c>
      <c r="M1857" t="s">
        <v>2577</v>
      </c>
      <c r="N1857" t="s">
        <v>128</v>
      </c>
      <c r="O1857" t="s">
        <v>120</v>
      </c>
      <c r="P1857" s="3">
        <v>96950</v>
      </c>
      <c r="Q1857" t="s">
        <v>121</v>
      </c>
      <c r="S1857" s="10">
        <v>16703223311</v>
      </c>
      <c r="T1857">
        <v>4504</v>
      </c>
      <c r="U1857" t="s">
        <v>2578</v>
      </c>
      <c r="V1857">
        <v>72111</v>
      </c>
      <c r="W1857" t="s">
        <v>123</v>
      </c>
      <c r="Y1857" t="s">
        <v>1097</v>
      </c>
      <c r="Z1857" t="s">
        <v>2579</v>
      </c>
      <c r="AB1857" t="s">
        <v>981</v>
      </c>
      <c r="AC1857" t="s">
        <v>2576</v>
      </c>
      <c r="AD1857" t="s">
        <v>2577</v>
      </c>
      <c r="AE1857" t="s">
        <v>128</v>
      </c>
      <c r="AF1857" t="s">
        <v>120</v>
      </c>
      <c r="AG1857" s="3">
        <v>96950</v>
      </c>
      <c r="AH1857" t="s">
        <v>121</v>
      </c>
      <c r="AJ1857" s="10">
        <v>16703223311</v>
      </c>
      <c r="AK1857">
        <v>4506</v>
      </c>
      <c r="AL1857" t="s">
        <v>2580</v>
      </c>
      <c r="BD1857" t="str">
        <f>"35-2014.00"</f>
        <v>35-2014.00</v>
      </c>
      <c r="BE1857" t="s">
        <v>221</v>
      </c>
      <c r="BF1857" t="s">
        <v>3267</v>
      </c>
      <c r="BG1857" t="s">
        <v>373</v>
      </c>
      <c r="BH1857">
        <v>6</v>
      </c>
      <c r="BJ1857" s="1">
        <v>45870</v>
      </c>
      <c r="BK1857" s="1">
        <v>46234</v>
      </c>
      <c r="BN1857">
        <v>35</v>
      </c>
      <c r="BO1857">
        <v>0</v>
      </c>
      <c r="BP1857">
        <v>7</v>
      </c>
      <c r="BQ1857">
        <v>7</v>
      </c>
      <c r="BR1857">
        <v>7</v>
      </c>
      <c r="BS1857">
        <v>7</v>
      </c>
      <c r="BT1857">
        <v>7</v>
      </c>
      <c r="BU1857">
        <v>0</v>
      </c>
      <c r="BV1857" t="str">
        <f>"8:00 AM"</f>
        <v>8:00 AM</v>
      </c>
      <c r="BW1857" t="str">
        <f>"5:00 PM"</f>
        <v>5:00 PM</v>
      </c>
      <c r="BX1857" t="s">
        <v>240</v>
      </c>
      <c r="BY1857">
        <v>0</v>
      </c>
      <c r="BZ1857">
        <v>6</v>
      </c>
      <c r="CA1857" t="s">
        <v>115</v>
      </c>
      <c r="CC1857" s="2" t="s">
        <v>3268</v>
      </c>
      <c r="CD1857" t="s">
        <v>2576</v>
      </c>
      <c r="CE1857" t="s">
        <v>2577</v>
      </c>
      <c r="CF1857" t="s">
        <v>128</v>
      </c>
      <c r="CG1857" t="s">
        <v>120</v>
      </c>
      <c r="CH1857" s="3">
        <v>96950</v>
      </c>
      <c r="CI1857" s="4">
        <v>9.59</v>
      </c>
      <c r="CJ1857" s="4">
        <v>11.59</v>
      </c>
      <c r="CK1857" s="4">
        <v>14.38</v>
      </c>
      <c r="CL1857" s="4">
        <v>17.38</v>
      </c>
      <c r="CM1857" t="s">
        <v>136</v>
      </c>
      <c r="CN1857" t="s">
        <v>2585</v>
      </c>
      <c r="CO1857" t="s">
        <v>137</v>
      </c>
      <c r="CQ1857" t="s">
        <v>115</v>
      </c>
      <c r="CR1857" t="s">
        <v>138</v>
      </c>
      <c r="CS1857" t="s">
        <v>139</v>
      </c>
      <c r="CT1857" t="s">
        <v>138</v>
      </c>
      <c r="CU1857" t="s">
        <v>139</v>
      </c>
      <c r="CV1857" t="s">
        <v>138</v>
      </c>
      <c r="CW1857" t="s">
        <v>138</v>
      </c>
      <c r="CX1857" t="s">
        <v>3269</v>
      </c>
      <c r="CY1857" s="10">
        <v>16703223311</v>
      </c>
      <c r="CZ1857" t="s">
        <v>2587</v>
      </c>
      <c r="DA1857" t="s">
        <v>2588</v>
      </c>
      <c r="DB1857" t="s">
        <v>138</v>
      </c>
      <c r="DC1857" t="s">
        <v>115</v>
      </c>
      <c r="DD1857" t="s">
        <v>2589</v>
      </c>
      <c r="DE1857" t="s">
        <v>2590</v>
      </c>
      <c r="DF1857" t="s">
        <v>1176</v>
      </c>
      <c r="DG1857" t="s">
        <v>2591</v>
      </c>
      <c r="DH1857" t="s">
        <v>2592</v>
      </c>
    </row>
    <row r="1858" spans="1:112" ht="14.45" customHeight="1" x14ac:dyDescent="0.25">
      <c r="A1858" t="s">
        <v>6655</v>
      </c>
      <c r="B1858" t="s">
        <v>248</v>
      </c>
      <c r="C1858" s="1">
        <v>45741</v>
      </c>
      <c r="D1858" s="1">
        <v>45783</v>
      </c>
      <c r="E1858" t="s">
        <v>210</v>
      </c>
      <c r="F1858" s="1">
        <v>45830</v>
      </c>
      <c r="G1858" t="s">
        <v>115</v>
      </c>
      <c r="H1858" t="s">
        <v>115</v>
      </c>
      <c r="I1858" t="s">
        <v>115</v>
      </c>
      <c r="J1858" t="s">
        <v>6656</v>
      </c>
      <c r="K1858" t="s">
        <v>6657</v>
      </c>
      <c r="L1858" t="s">
        <v>6658</v>
      </c>
      <c r="M1858" t="s">
        <v>6659</v>
      </c>
      <c r="N1858" t="s">
        <v>128</v>
      </c>
      <c r="O1858" t="s">
        <v>120</v>
      </c>
      <c r="P1858" s="3">
        <v>96950</v>
      </c>
      <c r="Q1858" t="s">
        <v>121</v>
      </c>
      <c r="R1858" t="s">
        <v>641</v>
      </c>
      <c r="S1858" s="10">
        <v>16703227461</v>
      </c>
      <c r="U1858" t="s">
        <v>6660</v>
      </c>
      <c r="V1858">
        <v>23622</v>
      </c>
      <c r="W1858" t="s">
        <v>123</v>
      </c>
      <c r="Y1858" t="s">
        <v>6661</v>
      </c>
      <c r="Z1858" t="s">
        <v>6662</v>
      </c>
      <c r="AB1858" t="s">
        <v>6663</v>
      </c>
      <c r="AC1858" t="s">
        <v>6658</v>
      </c>
      <c r="AD1858" t="s">
        <v>6659</v>
      </c>
      <c r="AE1858" t="s">
        <v>128</v>
      </c>
      <c r="AF1858" t="s">
        <v>120</v>
      </c>
      <c r="AG1858" s="3">
        <v>96950</v>
      </c>
      <c r="AH1858" t="s">
        <v>121</v>
      </c>
      <c r="AI1858" t="s">
        <v>641</v>
      </c>
      <c r="AJ1858" s="10">
        <v>16703227461</v>
      </c>
      <c r="AL1858" t="s">
        <v>6664</v>
      </c>
      <c r="BD1858" t="str">
        <f>"51-2041.00"</f>
        <v>51-2041.00</v>
      </c>
      <c r="BE1858" t="s">
        <v>6665</v>
      </c>
      <c r="BF1858" t="s">
        <v>6666</v>
      </c>
      <c r="BG1858" t="s">
        <v>6667</v>
      </c>
      <c r="BH1858">
        <v>3</v>
      </c>
      <c r="BI1858">
        <v>3</v>
      </c>
      <c r="BJ1858" s="1">
        <v>45832</v>
      </c>
      <c r="BK1858" s="1">
        <v>46196</v>
      </c>
      <c r="BL1858" s="1">
        <v>45832</v>
      </c>
      <c r="BM1858" s="1">
        <v>46196</v>
      </c>
      <c r="BN1858">
        <v>35</v>
      </c>
      <c r="BO1858">
        <v>0</v>
      </c>
      <c r="BP1858">
        <v>7</v>
      </c>
      <c r="BQ1858">
        <v>7</v>
      </c>
      <c r="BR1858">
        <v>7</v>
      </c>
      <c r="BS1858">
        <v>7</v>
      </c>
      <c r="BT1858">
        <v>7</v>
      </c>
      <c r="BU1858">
        <v>0</v>
      </c>
      <c r="BV1858" t="str">
        <f>"8:00 AM"</f>
        <v>8:00 AM</v>
      </c>
      <c r="BW1858" t="str">
        <f>"4:00 PM"</f>
        <v>4:00 PM</v>
      </c>
      <c r="BX1858" t="s">
        <v>133</v>
      </c>
      <c r="BY1858">
        <v>0</v>
      </c>
      <c r="BZ1858">
        <v>12</v>
      </c>
      <c r="CA1858" t="s">
        <v>115</v>
      </c>
      <c r="CC1858" t="s">
        <v>6668</v>
      </c>
      <c r="CD1858" t="s">
        <v>6658</v>
      </c>
      <c r="CE1858" t="s">
        <v>6659</v>
      </c>
      <c r="CF1858" t="s">
        <v>128</v>
      </c>
      <c r="CG1858" t="s">
        <v>120</v>
      </c>
      <c r="CH1858" s="3">
        <v>96950</v>
      </c>
      <c r="CI1858" s="4">
        <v>15.58</v>
      </c>
      <c r="CJ1858" s="4">
        <v>15.58</v>
      </c>
      <c r="CK1858" s="4">
        <v>23.37</v>
      </c>
      <c r="CL1858" s="4">
        <v>23.37</v>
      </c>
      <c r="CM1858" t="s">
        <v>136</v>
      </c>
      <c r="CN1858">
        <v>0</v>
      </c>
      <c r="CO1858" t="s">
        <v>137</v>
      </c>
      <c r="CQ1858" t="s">
        <v>115</v>
      </c>
      <c r="CR1858" t="s">
        <v>138</v>
      </c>
      <c r="CS1858" t="s">
        <v>138</v>
      </c>
      <c r="CT1858" t="s">
        <v>138</v>
      </c>
      <c r="CU1858" t="s">
        <v>139</v>
      </c>
      <c r="CV1858" t="s">
        <v>138</v>
      </c>
      <c r="CW1858" t="s">
        <v>139</v>
      </c>
      <c r="CX1858" t="s">
        <v>2806</v>
      </c>
      <c r="CY1858" s="10">
        <v>16703227461</v>
      </c>
      <c r="CZ1858" t="s">
        <v>6664</v>
      </c>
      <c r="DA1858" t="s">
        <v>139</v>
      </c>
      <c r="DB1858" t="s">
        <v>138</v>
      </c>
      <c r="DC1858" t="s">
        <v>115</v>
      </c>
      <c r="DD1858" t="s">
        <v>6661</v>
      </c>
      <c r="DE1858" t="s">
        <v>6669</v>
      </c>
      <c r="DF1858" t="s">
        <v>1176</v>
      </c>
      <c r="DG1858" t="s">
        <v>6670</v>
      </c>
      <c r="DH1858" t="s">
        <v>6664</v>
      </c>
    </row>
    <row r="1859" spans="1:112" ht="14.45" customHeight="1" x14ac:dyDescent="0.25">
      <c r="A1859" t="s">
        <v>8085</v>
      </c>
      <c r="B1859" t="s">
        <v>248</v>
      </c>
      <c r="C1859" s="1">
        <v>45716</v>
      </c>
      <c r="D1859" s="1">
        <v>45783</v>
      </c>
      <c r="E1859" t="s">
        <v>210</v>
      </c>
      <c r="F1859" s="1">
        <v>45867</v>
      </c>
      <c r="G1859" t="s">
        <v>138</v>
      </c>
      <c r="H1859" t="s">
        <v>115</v>
      </c>
      <c r="I1859" t="s">
        <v>115</v>
      </c>
      <c r="J1859" t="s">
        <v>6246</v>
      </c>
      <c r="K1859" t="s">
        <v>421</v>
      </c>
      <c r="L1859" t="s">
        <v>6247</v>
      </c>
      <c r="M1859" t="s">
        <v>6248</v>
      </c>
      <c r="N1859" t="s">
        <v>119</v>
      </c>
      <c r="O1859" t="s">
        <v>120</v>
      </c>
      <c r="P1859" s="3">
        <v>96950</v>
      </c>
      <c r="Q1859" t="s">
        <v>121</v>
      </c>
      <c r="R1859" t="s">
        <v>139</v>
      </c>
      <c r="S1859" s="10">
        <v>16702346278</v>
      </c>
      <c r="U1859" t="s">
        <v>6249</v>
      </c>
      <c r="V1859">
        <v>561410</v>
      </c>
      <c r="W1859" t="s">
        <v>123</v>
      </c>
      <c r="Y1859" t="s">
        <v>573</v>
      </c>
      <c r="Z1859" t="s">
        <v>6250</v>
      </c>
      <c r="AA1859" t="s">
        <v>6251</v>
      </c>
      <c r="AB1859" t="s">
        <v>428</v>
      </c>
      <c r="AC1859" t="s">
        <v>6247</v>
      </c>
      <c r="AD1859" t="s">
        <v>6252</v>
      </c>
      <c r="AE1859" t="s">
        <v>119</v>
      </c>
      <c r="AF1859" t="s">
        <v>120</v>
      </c>
      <c r="AG1859" s="3">
        <v>96950</v>
      </c>
      <c r="AH1859" t="s">
        <v>121</v>
      </c>
      <c r="AJ1859" s="10">
        <v>16702346278</v>
      </c>
      <c r="AL1859" t="s">
        <v>422</v>
      </c>
      <c r="BD1859" t="str">
        <f>"43-3031.00"</f>
        <v>43-3031.00</v>
      </c>
      <c r="BE1859" t="s">
        <v>387</v>
      </c>
      <c r="BF1859" t="s">
        <v>6253</v>
      </c>
      <c r="BG1859" t="s">
        <v>6254</v>
      </c>
      <c r="BH1859">
        <v>1</v>
      </c>
      <c r="BI1859">
        <v>1</v>
      </c>
      <c r="BJ1859" s="1">
        <v>45869</v>
      </c>
      <c r="BK1859" s="1">
        <v>46964</v>
      </c>
      <c r="BL1859" s="1">
        <v>45869</v>
      </c>
      <c r="BM1859" s="1">
        <v>46964</v>
      </c>
      <c r="BN1859">
        <v>35</v>
      </c>
      <c r="BO1859">
        <v>0</v>
      </c>
      <c r="BP1859">
        <v>7</v>
      </c>
      <c r="BQ1859">
        <v>7</v>
      </c>
      <c r="BR1859">
        <v>7</v>
      </c>
      <c r="BS1859">
        <v>7</v>
      </c>
      <c r="BT1859">
        <v>7</v>
      </c>
      <c r="BU1859">
        <v>0</v>
      </c>
      <c r="BV1859" t="str">
        <f>"9:00 AM"</f>
        <v>9:00 AM</v>
      </c>
      <c r="BW1859" t="str">
        <f>"5:00 PM"</f>
        <v>5:00 PM</v>
      </c>
      <c r="BX1859" t="s">
        <v>133</v>
      </c>
      <c r="BY1859">
        <v>0</v>
      </c>
      <c r="BZ1859">
        <v>24</v>
      </c>
      <c r="CA1859" t="s">
        <v>115</v>
      </c>
      <c r="CC1859" s="2" t="s">
        <v>8086</v>
      </c>
      <c r="CD1859" t="s">
        <v>6255</v>
      </c>
      <c r="CE1859" t="s">
        <v>139</v>
      </c>
      <c r="CF1859" t="s">
        <v>119</v>
      </c>
      <c r="CG1859" t="s">
        <v>120</v>
      </c>
      <c r="CH1859" s="3">
        <v>96950</v>
      </c>
      <c r="CI1859" s="4">
        <v>12.28</v>
      </c>
      <c r="CJ1859" s="4">
        <v>12.28</v>
      </c>
      <c r="CK1859" s="4">
        <v>18.420000000000002</v>
      </c>
      <c r="CL1859" s="4">
        <v>18.420000000000002</v>
      </c>
      <c r="CM1859" t="s">
        <v>136</v>
      </c>
      <c r="CN1859" t="s">
        <v>139</v>
      </c>
      <c r="CO1859" t="s">
        <v>137</v>
      </c>
      <c r="CQ1859" t="s">
        <v>115</v>
      </c>
      <c r="CR1859" t="s">
        <v>138</v>
      </c>
      <c r="CS1859" t="s">
        <v>139</v>
      </c>
      <c r="CT1859" t="s">
        <v>138</v>
      </c>
      <c r="CU1859" t="s">
        <v>139</v>
      </c>
      <c r="CV1859" t="s">
        <v>138</v>
      </c>
      <c r="CW1859" t="s">
        <v>139</v>
      </c>
      <c r="CX1859" t="s">
        <v>416</v>
      </c>
      <c r="CY1859" s="10">
        <v>16702346278</v>
      </c>
      <c r="CZ1859" t="s">
        <v>422</v>
      </c>
      <c r="DA1859" t="s">
        <v>417</v>
      </c>
      <c r="DB1859" t="s">
        <v>138</v>
      </c>
      <c r="DC1859" t="s">
        <v>115</v>
      </c>
    </row>
    <row r="1860" spans="1:112" ht="14.45" customHeight="1" x14ac:dyDescent="0.25">
      <c r="A1860" t="s">
        <v>9250</v>
      </c>
      <c r="B1860" t="s">
        <v>158</v>
      </c>
      <c r="C1860" s="1">
        <v>45733</v>
      </c>
      <c r="D1860" s="1">
        <v>45783</v>
      </c>
      <c r="E1860" t="s">
        <v>114</v>
      </c>
      <c r="G1860" t="s">
        <v>138</v>
      </c>
      <c r="H1860" t="s">
        <v>115</v>
      </c>
      <c r="I1860" t="s">
        <v>115</v>
      </c>
      <c r="J1860" t="s">
        <v>2679</v>
      </c>
      <c r="L1860" t="s">
        <v>2683</v>
      </c>
      <c r="N1860" t="s">
        <v>128</v>
      </c>
      <c r="O1860" t="s">
        <v>120</v>
      </c>
      <c r="P1860" s="3">
        <v>96950</v>
      </c>
      <c r="Q1860" t="s">
        <v>121</v>
      </c>
      <c r="S1860" s="10">
        <v>16702333625</v>
      </c>
      <c r="U1860" t="s">
        <v>2680</v>
      </c>
      <c r="V1860">
        <v>541219</v>
      </c>
      <c r="W1860" t="s">
        <v>123</v>
      </c>
      <c r="Y1860" t="s">
        <v>2681</v>
      </c>
      <c r="Z1860" t="s">
        <v>2682</v>
      </c>
      <c r="AB1860" t="s">
        <v>126</v>
      </c>
      <c r="AC1860" t="s">
        <v>2683</v>
      </c>
      <c r="AE1860" t="s">
        <v>128</v>
      </c>
      <c r="AF1860" t="s">
        <v>120</v>
      </c>
      <c r="AG1860" s="3">
        <v>96950</v>
      </c>
      <c r="AH1860" t="s">
        <v>121</v>
      </c>
      <c r="AJ1860" s="10">
        <v>16702333625</v>
      </c>
      <c r="AL1860" t="s">
        <v>2684</v>
      </c>
      <c r="BD1860" t="str">
        <f>"43-3031.00"</f>
        <v>43-3031.00</v>
      </c>
      <c r="BE1860" t="s">
        <v>387</v>
      </c>
      <c r="BF1860" t="s">
        <v>7667</v>
      </c>
      <c r="BG1860" t="s">
        <v>3778</v>
      </c>
      <c r="BH1860">
        <v>6</v>
      </c>
      <c r="BJ1860" s="1">
        <v>45848</v>
      </c>
      <c r="BK1860" s="1">
        <v>46943</v>
      </c>
      <c r="BN1860">
        <v>35</v>
      </c>
      <c r="BO1860">
        <v>0</v>
      </c>
      <c r="BP1860">
        <v>7</v>
      </c>
      <c r="BQ1860">
        <v>7</v>
      </c>
      <c r="BR1860">
        <v>7</v>
      </c>
      <c r="BS1860">
        <v>7</v>
      </c>
      <c r="BT1860">
        <v>7</v>
      </c>
      <c r="BU1860">
        <v>0</v>
      </c>
      <c r="BV1860" t="str">
        <f>"8:30 AM"</f>
        <v>8:30 AM</v>
      </c>
      <c r="BW1860" t="str">
        <f>"4:30 PM"</f>
        <v>4:30 PM</v>
      </c>
      <c r="BX1860" t="s">
        <v>133</v>
      </c>
      <c r="BY1860">
        <v>0</v>
      </c>
      <c r="BZ1860">
        <v>12</v>
      </c>
      <c r="CA1860" t="s">
        <v>115</v>
      </c>
      <c r="CC1860" s="2" t="s">
        <v>9251</v>
      </c>
      <c r="CD1860" t="s">
        <v>1448</v>
      </c>
      <c r="CF1860" t="s">
        <v>128</v>
      </c>
      <c r="CG1860" t="s">
        <v>120</v>
      </c>
      <c r="CH1860" s="3">
        <v>96950</v>
      </c>
      <c r="CI1860" s="4">
        <v>12.28</v>
      </c>
      <c r="CJ1860" s="4">
        <v>12.28</v>
      </c>
      <c r="CK1860" s="4">
        <v>0</v>
      </c>
      <c r="CL1860" s="4">
        <v>0</v>
      </c>
      <c r="CM1860" t="s">
        <v>136</v>
      </c>
      <c r="CO1860" t="s">
        <v>137</v>
      </c>
      <c r="CQ1860" t="s">
        <v>115</v>
      </c>
      <c r="CR1860" t="s">
        <v>138</v>
      </c>
      <c r="CS1860" t="s">
        <v>139</v>
      </c>
      <c r="CT1860" t="s">
        <v>139</v>
      </c>
      <c r="CU1860" t="s">
        <v>139</v>
      </c>
      <c r="CV1860" t="s">
        <v>138</v>
      </c>
      <c r="CW1860" t="s">
        <v>139</v>
      </c>
      <c r="CX1860" t="s">
        <v>3035</v>
      </c>
      <c r="CY1860" s="10">
        <v>16709894888</v>
      </c>
      <c r="CZ1860" t="s">
        <v>2684</v>
      </c>
      <c r="DA1860" t="s">
        <v>139</v>
      </c>
      <c r="DB1860" t="s">
        <v>138</v>
      </c>
      <c r="DC1860" t="s">
        <v>115</v>
      </c>
    </row>
    <row r="1861" spans="1:112" ht="14.45" customHeight="1" x14ac:dyDescent="0.25">
      <c r="A1861" t="s">
        <v>9626</v>
      </c>
      <c r="B1861" t="s">
        <v>1155</v>
      </c>
      <c r="C1861" s="1">
        <v>45730</v>
      </c>
      <c r="D1861" s="1">
        <v>45783</v>
      </c>
      <c r="E1861" t="s">
        <v>114</v>
      </c>
      <c r="G1861" t="s">
        <v>115</v>
      </c>
      <c r="H1861" t="s">
        <v>115</v>
      </c>
      <c r="I1861" t="s">
        <v>115</v>
      </c>
      <c r="J1861" t="s">
        <v>9627</v>
      </c>
      <c r="K1861" t="s">
        <v>9628</v>
      </c>
      <c r="L1861" t="s">
        <v>1706</v>
      </c>
      <c r="N1861" t="s">
        <v>128</v>
      </c>
      <c r="O1861" t="s">
        <v>120</v>
      </c>
      <c r="P1861" s="3">
        <v>96950</v>
      </c>
      <c r="Q1861" t="s">
        <v>121</v>
      </c>
      <c r="S1861" s="10">
        <v>16704888686</v>
      </c>
      <c r="U1861" t="s">
        <v>9629</v>
      </c>
      <c r="V1861">
        <v>445110</v>
      </c>
      <c r="W1861" t="s">
        <v>123</v>
      </c>
      <c r="Y1861" t="s">
        <v>2687</v>
      </c>
      <c r="Z1861" t="s">
        <v>1709</v>
      </c>
      <c r="AA1861" t="s">
        <v>1710</v>
      </c>
      <c r="AB1861" t="s">
        <v>126</v>
      </c>
      <c r="AC1861" t="s">
        <v>1706</v>
      </c>
      <c r="AE1861" t="s">
        <v>128</v>
      </c>
      <c r="AF1861" t="s">
        <v>120</v>
      </c>
      <c r="AG1861" s="3">
        <v>96950</v>
      </c>
      <c r="AH1861" t="s">
        <v>121</v>
      </c>
      <c r="AJ1861" s="10">
        <v>16709897666</v>
      </c>
      <c r="AL1861" t="s">
        <v>9630</v>
      </c>
      <c r="BD1861" t="str">
        <f>"53-7065.00"</f>
        <v>53-7065.00</v>
      </c>
      <c r="BE1861" t="s">
        <v>519</v>
      </c>
      <c r="BF1861" t="s">
        <v>9631</v>
      </c>
      <c r="BG1861" t="s">
        <v>521</v>
      </c>
      <c r="BH1861">
        <v>3</v>
      </c>
      <c r="BI1861">
        <v>2</v>
      </c>
      <c r="BJ1861" s="1">
        <v>45839</v>
      </c>
      <c r="BK1861" s="1">
        <v>46203</v>
      </c>
      <c r="BL1861" s="1">
        <v>45839</v>
      </c>
      <c r="BM1861" s="1">
        <v>46203</v>
      </c>
      <c r="BN1861">
        <v>40</v>
      </c>
      <c r="BO1861">
        <v>0</v>
      </c>
      <c r="BP1861">
        <v>7</v>
      </c>
      <c r="BQ1861">
        <v>7</v>
      </c>
      <c r="BR1861">
        <v>7</v>
      </c>
      <c r="BS1861">
        <v>7</v>
      </c>
      <c r="BT1861">
        <v>7</v>
      </c>
      <c r="BU1861">
        <v>5</v>
      </c>
      <c r="BV1861" t="str">
        <f>"8:00 AM"</f>
        <v>8:00 AM</v>
      </c>
      <c r="BW1861" t="str">
        <f>"3:00 PM"</f>
        <v>3:00 PM</v>
      </c>
      <c r="BX1861" t="s">
        <v>240</v>
      </c>
      <c r="BY1861">
        <v>0</v>
      </c>
      <c r="BZ1861">
        <v>12</v>
      </c>
      <c r="CA1861" t="s">
        <v>115</v>
      </c>
      <c r="CC1861" t="s">
        <v>9632</v>
      </c>
      <c r="CD1861" t="s">
        <v>2429</v>
      </c>
      <c r="CF1861" t="s">
        <v>128</v>
      </c>
      <c r="CG1861" t="s">
        <v>120</v>
      </c>
      <c r="CH1861" s="3">
        <v>96950</v>
      </c>
      <c r="CI1861" s="4">
        <v>8.86</v>
      </c>
      <c r="CJ1861" s="4">
        <v>8.86</v>
      </c>
      <c r="CK1861" s="4">
        <v>13.29</v>
      </c>
      <c r="CL1861" s="4">
        <v>13.29</v>
      </c>
      <c r="CM1861" t="s">
        <v>136</v>
      </c>
      <c r="CN1861" t="s">
        <v>139</v>
      </c>
      <c r="CO1861" t="s">
        <v>137</v>
      </c>
      <c r="CQ1861" t="s">
        <v>115</v>
      </c>
      <c r="CR1861" t="s">
        <v>138</v>
      </c>
      <c r="CS1861" t="s">
        <v>139</v>
      </c>
      <c r="CT1861" t="s">
        <v>138</v>
      </c>
      <c r="CU1861" t="s">
        <v>139</v>
      </c>
      <c r="CV1861" t="s">
        <v>138</v>
      </c>
      <c r="CW1861" t="s">
        <v>138</v>
      </c>
      <c r="CX1861" t="s">
        <v>1716</v>
      </c>
      <c r="CY1861" s="10">
        <v>16704888686</v>
      </c>
      <c r="CZ1861" t="s">
        <v>9630</v>
      </c>
      <c r="DA1861" t="s">
        <v>139</v>
      </c>
      <c r="DB1861" t="s">
        <v>138</v>
      </c>
      <c r="DC1861" t="s">
        <v>115</v>
      </c>
    </row>
    <row r="1862" spans="1:112" ht="14.45" customHeight="1" x14ac:dyDescent="0.25">
      <c r="A1862" t="s">
        <v>10603</v>
      </c>
      <c r="B1862" t="s">
        <v>142</v>
      </c>
      <c r="C1862" s="1">
        <v>45782</v>
      </c>
      <c r="D1862" s="1">
        <v>45783</v>
      </c>
      <c r="E1862" t="s">
        <v>114</v>
      </c>
      <c r="G1862" t="s">
        <v>115</v>
      </c>
      <c r="H1862" t="s">
        <v>115</v>
      </c>
      <c r="I1862" t="s">
        <v>115</v>
      </c>
      <c r="J1862" t="s">
        <v>4544</v>
      </c>
      <c r="L1862" t="s">
        <v>1813</v>
      </c>
      <c r="M1862" t="s">
        <v>6881</v>
      </c>
      <c r="N1862" t="s">
        <v>128</v>
      </c>
      <c r="O1862" t="s">
        <v>120</v>
      </c>
      <c r="P1862" s="3">
        <v>96950</v>
      </c>
      <c r="Q1862" t="s">
        <v>121</v>
      </c>
      <c r="R1862" t="s">
        <v>139</v>
      </c>
      <c r="S1862" s="10">
        <v>16707852508</v>
      </c>
      <c r="U1862" t="s">
        <v>4546</v>
      </c>
      <c r="V1862">
        <v>56132</v>
      </c>
      <c r="W1862" t="s">
        <v>123</v>
      </c>
      <c r="Y1862" t="s">
        <v>1691</v>
      </c>
      <c r="Z1862" t="s">
        <v>1692</v>
      </c>
      <c r="AA1862" t="s">
        <v>1693</v>
      </c>
      <c r="AB1862" t="s">
        <v>126</v>
      </c>
      <c r="AC1862" t="s">
        <v>1813</v>
      </c>
      <c r="AD1862" t="s">
        <v>10604</v>
      </c>
      <c r="AE1862" t="s">
        <v>128</v>
      </c>
      <c r="AF1862" t="s">
        <v>120</v>
      </c>
      <c r="AG1862" s="3">
        <v>96950</v>
      </c>
      <c r="AH1862" t="s">
        <v>121</v>
      </c>
      <c r="AJ1862" s="10">
        <v>16707852508</v>
      </c>
      <c r="AL1862" t="s">
        <v>10605</v>
      </c>
      <c r="BD1862" t="str">
        <f>"37-2011.00"</f>
        <v>37-2011.00</v>
      </c>
      <c r="BE1862" t="s">
        <v>1133</v>
      </c>
      <c r="BF1862" t="s">
        <v>10606</v>
      </c>
      <c r="BG1862" t="s">
        <v>2358</v>
      </c>
      <c r="BH1862">
        <v>5</v>
      </c>
      <c r="BJ1862" s="1">
        <v>45931</v>
      </c>
      <c r="BK1862" s="1">
        <v>46295</v>
      </c>
      <c r="BN1862">
        <v>35</v>
      </c>
      <c r="BO1862">
        <v>0</v>
      </c>
      <c r="BP1862">
        <v>7</v>
      </c>
      <c r="BQ1862">
        <v>7</v>
      </c>
      <c r="BR1862">
        <v>7</v>
      </c>
      <c r="BS1862">
        <v>7</v>
      </c>
      <c r="BT1862">
        <v>7</v>
      </c>
      <c r="BU1862">
        <v>0</v>
      </c>
      <c r="BV1862" t="str">
        <f>"8:00 AM"</f>
        <v>8:00 AM</v>
      </c>
      <c r="BW1862" t="str">
        <f>"4:00 PM"</f>
        <v>4:00 PM</v>
      </c>
      <c r="BX1862" t="s">
        <v>240</v>
      </c>
      <c r="BY1862">
        <v>0</v>
      </c>
      <c r="BZ1862">
        <v>3</v>
      </c>
      <c r="CA1862" t="s">
        <v>115</v>
      </c>
      <c r="CC1862" s="2" t="s">
        <v>10607</v>
      </c>
      <c r="CD1862" t="s">
        <v>1813</v>
      </c>
      <c r="CF1862" t="s">
        <v>128</v>
      </c>
      <c r="CG1862" t="s">
        <v>120</v>
      </c>
      <c r="CH1862" s="3">
        <v>96950</v>
      </c>
      <c r="CI1862" s="4">
        <v>8.2899999999999991</v>
      </c>
      <c r="CJ1862" s="4">
        <v>8.2899999999999991</v>
      </c>
      <c r="CK1862" s="4">
        <v>12.44</v>
      </c>
      <c r="CL1862" s="4">
        <v>12.44</v>
      </c>
      <c r="CM1862" t="s">
        <v>1472</v>
      </c>
      <c r="CO1862" t="s">
        <v>137</v>
      </c>
      <c r="CQ1862" t="s">
        <v>115</v>
      </c>
      <c r="CR1862" t="s">
        <v>138</v>
      </c>
      <c r="CS1862" t="s">
        <v>139</v>
      </c>
      <c r="CT1862" t="s">
        <v>138</v>
      </c>
      <c r="CU1862" t="s">
        <v>139</v>
      </c>
      <c r="CV1862" t="s">
        <v>138</v>
      </c>
      <c r="CW1862" t="s">
        <v>139</v>
      </c>
      <c r="CX1862" t="s">
        <v>10608</v>
      </c>
      <c r="CY1862" s="10">
        <v>16707852508</v>
      </c>
      <c r="CZ1862" t="s">
        <v>4552</v>
      </c>
      <c r="DA1862" t="s">
        <v>246</v>
      </c>
      <c r="DB1862" t="s">
        <v>138</v>
      </c>
      <c r="DC1862" t="s">
        <v>115</v>
      </c>
    </row>
    <row r="1863" spans="1:112" ht="14.45" customHeight="1" x14ac:dyDescent="0.25">
      <c r="A1863" t="s">
        <v>10800</v>
      </c>
      <c r="B1863" t="s">
        <v>158</v>
      </c>
      <c r="C1863" s="1">
        <v>45728</v>
      </c>
      <c r="D1863" s="1">
        <v>45783</v>
      </c>
      <c r="E1863" t="s">
        <v>210</v>
      </c>
      <c r="F1863" s="1">
        <v>45780</v>
      </c>
      <c r="G1863" t="s">
        <v>115</v>
      </c>
      <c r="H1863" t="s">
        <v>115</v>
      </c>
      <c r="I1863" t="s">
        <v>115</v>
      </c>
      <c r="J1863" t="s">
        <v>10801</v>
      </c>
      <c r="L1863" t="s">
        <v>10802</v>
      </c>
      <c r="M1863" t="s">
        <v>4618</v>
      </c>
      <c r="N1863" t="s">
        <v>128</v>
      </c>
      <c r="O1863" t="s">
        <v>120</v>
      </c>
      <c r="P1863" s="3">
        <v>96950</v>
      </c>
      <c r="Q1863" t="s">
        <v>121</v>
      </c>
      <c r="R1863" t="s">
        <v>439</v>
      </c>
      <c r="S1863" s="10">
        <v>16704835339</v>
      </c>
      <c r="U1863" t="s">
        <v>10803</v>
      </c>
      <c r="V1863">
        <v>722515</v>
      </c>
      <c r="W1863" t="s">
        <v>123</v>
      </c>
      <c r="Y1863" t="s">
        <v>4616</v>
      </c>
      <c r="Z1863" t="s">
        <v>10804</v>
      </c>
      <c r="AB1863" t="s">
        <v>4617</v>
      </c>
      <c r="AC1863" t="s">
        <v>10802</v>
      </c>
      <c r="AD1863" t="s">
        <v>4618</v>
      </c>
      <c r="AE1863" t="s">
        <v>128</v>
      </c>
      <c r="AF1863" t="s">
        <v>120</v>
      </c>
      <c r="AG1863" s="3">
        <v>96950</v>
      </c>
      <c r="AH1863" t="s">
        <v>121</v>
      </c>
      <c r="AI1863" t="s">
        <v>439</v>
      </c>
      <c r="AJ1863" s="10">
        <v>16704835339</v>
      </c>
      <c r="AL1863" t="s">
        <v>10805</v>
      </c>
      <c r="BD1863" t="str">
        <f>"35-3023.01"</f>
        <v>35-3023.01</v>
      </c>
      <c r="BE1863" t="s">
        <v>5276</v>
      </c>
      <c r="BF1863" t="s">
        <v>10806</v>
      </c>
      <c r="BG1863" t="s">
        <v>10807</v>
      </c>
      <c r="BH1863">
        <v>3</v>
      </c>
      <c r="BJ1863" s="1">
        <v>45782</v>
      </c>
      <c r="BK1863" s="1">
        <v>46146</v>
      </c>
      <c r="BN1863">
        <v>35</v>
      </c>
      <c r="BO1863">
        <v>0</v>
      </c>
      <c r="BP1863">
        <v>7</v>
      </c>
      <c r="BQ1863">
        <v>7</v>
      </c>
      <c r="BR1863">
        <v>7</v>
      </c>
      <c r="BS1863">
        <v>7</v>
      </c>
      <c r="BT1863">
        <v>7</v>
      </c>
      <c r="BU1863">
        <v>0</v>
      </c>
      <c r="BV1863" t="str">
        <f>"10:00 AM"</f>
        <v>10:00 AM</v>
      </c>
      <c r="BW1863" t="str">
        <f>"6:00 PM"</f>
        <v>6:00 PM</v>
      </c>
      <c r="BX1863" t="s">
        <v>240</v>
      </c>
      <c r="BY1863">
        <v>0</v>
      </c>
      <c r="BZ1863">
        <v>3</v>
      </c>
      <c r="CA1863" t="s">
        <v>115</v>
      </c>
      <c r="CC1863" s="2" t="s">
        <v>10808</v>
      </c>
      <c r="CD1863" t="s">
        <v>4618</v>
      </c>
      <c r="CF1863" t="s">
        <v>128</v>
      </c>
      <c r="CG1863" t="s">
        <v>120</v>
      </c>
      <c r="CH1863" s="3">
        <v>96950</v>
      </c>
      <c r="CI1863" s="4">
        <v>8.35</v>
      </c>
      <c r="CJ1863" s="4">
        <v>8.35</v>
      </c>
      <c r="CK1863" s="4">
        <v>12.53</v>
      </c>
      <c r="CL1863" s="4">
        <v>12.53</v>
      </c>
      <c r="CM1863" t="s">
        <v>136</v>
      </c>
      <c r="CN1863" t="s">
        <v>449</v>
      </c>
      <c r="CO1863" t="s">
        <v>137</v>
      </c>
      <c r="CQ1863" t="s">
        <v>115</v>
      </c>
      <c r="CR1863" t="s">
        <v>138</v>
      </c>
      <c r="CS1863" t="s">
        <v>139</v>
      </c>
      <c r="CT1863" t="s">
        <v>139</v>
      </c>
      <c r="CU1863" t="s">
        <v>139</v>
      </c>
      <c r="CV1863" t="s">
        <v>138</v>
      </c>
      <c r="CW1863" t="s">
        <v>139</v>
      </c>
      <c r="CX1863" t="s">
        <v>450</v>
      </c>
      <c r="CY1863" s="10">
        <v>16704835339</v>
      </c>
      <c r="CZ1863" t="s">
        <v>10805</v>
      </c>
      <c r="DA1863" t="s">
        <v>451</v>
      </c>
      <c r="DB1863" t="s">
        <v>138</v>
      </c>
      <c r="DC1863" t="s">
        <v>115</v>
      </c>
    </row>
    <row r="1864" spans="1:112" ht="14.45" customHeight="1" x14ac:dyDescent="0.25">
      <c r="A1864" t="s">
        <v>11489</v>
      </c>
      <c r="B1864" t="s">
        <v>113</v>
      </c>
      <c r="C1864" s="1">
        <v>45753</v>
      </c>
      <c r="D1864" s="1">
        <v>45783</v>
      </c>
      <c r="E1864" t="s">
        <v>210</v>
      </c>
      <c r="F1864" s="1">
        <v>45929</v>
      </c>
      <c r="G1864" t="s">
        <v>115</v>
      </c>
      <c r="H1864" t="s">
        <v>115</v>
      </c>
      <c r="I1864" t="s">
        <v>115</v>
      </c>
      <c r="J1864" t="s">
        <v>11490</v>
      </c>
      <c r="L1864" t="s">
        <v>2784</v>
      </c>
      <c r="M1864" t="s">
        <v>11491</v>
      </c>
      <c r="N1864" t="s">
        <v>119</v>
      </c>
      <c r="O1864" t="s">
        <v>120</v>
      </c>
      <c r="P1864" s="3">
        <v>96950</v>
      </c>
      <c r="Q1864" t="s">
        <v>121</v>
      </c>
      <c r="S1864" s="10">
        <v>16702870657</v>
      </c>
      <c r="U1864" t="s">
        <v>2778</v>
      </c>
      <c r="V1864">
        <v>561320</v>
      </c>
      <c r="W1864" t="s">
        <v>123</v>
      </c>
      <c r="Y1864" t="s">
        <v>2779</v>
      </c>
      <c r="Z1864" t="s">
        <v>2780</v>
      </c>
      <c r="AB1864" t="s">
        <v>398</v>
      </c>
      <c r="AC1864" t="s">
        <v>11491</v>
      </c>
      <c r="AD1864" t="s">
        <v>11492</v>
      </c>
      <c r="AE1864" t="s">
        <v>119</v>
      </c>
      <c r="AF1864" t="s">
        <v>120</v>
      </c>
      <c r="AG1864" s="3">
        <v>96950</v>
      </c>
      <c r="AH1864" t="s">
        <v>121</v>
      </c>
      <c r="AJ1864" s="10">
        <v>16702870657</v>
      </c>
      <c r="AL1864" t="s">
        <v>2781</v>
      </c>
      <c r="BD1864" t="str">
        <f>"35-3023.00"</f>
        <v>35-3023.00</v>
      </c>
      <c r="BE1864" t="s">
        <v>568</v>
      </c>
      <c r="BF1864" t="s">
        <v>11493</v>
      </c>
      <c r="BG1864" t="s">
        <v>11494</v>
      </c>
      <c r="BH1864">
        <v>2</v>
      </c>
      <c r="BJ1864" s="1">
        <v>45931</v>
      </c>
      <c r="BK1864" s="1">
        <v>46295</v>
      </c>
      <c r="BN1864">
        <v>35</v>
      </c>
      <c r="BO1864">
        <v>0</v>
      </c>
      <c r="BP1864">
        <v>7</v>
      </c>
      <c r="BQ1864">
        <v>7</v>
      </c>
      <c r="BR1864">
        <v>7</v>
      </c>
      <c r="BS1864">
        <v>7</v>
      </c>
      <c r="BT1864">
        <v>7</v>
      </c>
      <c r="BU1864">
        <v>0</v>
      </c>
      <c r="BV1864" t="str">
        <f>"10:00 AM"</f>
        <v>10:00 AM</v>
      </c>
      <c r="BW1864" t="str">
        <f>"6:00 PM"</f>
        <v>6:00 PM</v>
      </c>
      <c r="BX1864" t="s">
        <v>240</v>
      </c>
      <c r="BY1864">
        <v>0</v>
      </c>
      <c r="BZ1864">
        <v>3</v>
      </c>
      <c r="CA1864" t="s">
        <v>115</v>
      </c>
      <c r="CC1864" t="s">
        <v>11495</v>
      </c>
      <c r="CD1864" t="s">
        <v>2784</v>
      </c>
      <c r="CF1864" t="s">
        <v>128</v>
      </c>
      <c r="CG1864" t="s">
        <v>120</v>
      </c>
      <c r="CH1864" s="3">
        <v>96950</v>
      </c>
      <c r="CI1864" s="4">
        <v>8.35</v>
      </c>
      <c r="CJ1864" s="4">
        <v>8.35</v>
      </c>
      <c r="CK1864" s="4">
        <v>12.53</v>
      </c>
      <c r="CL1864" s="4">
        <v>12.53</v>
      </c>
      <c r="CM1864" t="s">
        <v>136</v>
      </c>
      <c r="CN1864" t="s">
        <v>224</v>
      </c>
      <c r="CO1864" t="s">
        <v>137</v>
      </c>
      <c r="CQ1864" t="s">
        <v>138</v>
      </c>
      <c r="CR1864" t="s">
        <v>138</v>
      </c>
      <c r="CS1864" t="s">
        <v>139</v>
      </c>
      <c r="CT1864" t="s">
        <v>138</v>
      </c>
      <c r="CU1864" t="s">
        <v>139</v>
      </c>
      <c r="CV1864" t="s">
        <v>138</v>
      </c>
      <c r="CW1864" t="s">
        <v>139</v>
      </c>
      <c r="CX1864" t="s">
        <v>348</v>
      </c>
      <c r="CY1864" s="10">
        <v>16702870657</v>
      </c>
      <c r="CZ1864" t="s">
        <v>2781</v>
      </c>
      <c r="DA1864" t="s">
        <v>7370</v>
      </c>
      <c r="DB1864" t="s">
        <v>138</v>
      </c>
      <c r="DC1864" t="s">
        <v>115</v>
      </c>
    </row>
    <row r="1865" spans="1:112" ht="14.45" customHeight="1" x14ac:dyDescent="0.25">
      <c r="A1865" t="s">
        <v>11761</v>
      </c>
      <c r="B1865" t="s">
        <v>158</v>
      </c>
      <c r="C1865" s="1">
        <v>45718</v>
      </c>
      <c r="D1865" s="1">
        <v>45783</v>
      </c>
      <c r="E1865" t="s">
        <v>210</v>
      </c>
      <c r="F1865" s="1">
        <v>45806</v>
      </c>
      <c r="G1865" t="s">
        <v>115</v>
      </c>
      <c r="H1865" t="s">
        <v>115</v>
      </c>
      <c r="I1865" t="s">
        <v>115</v>
      </c>
      <c r="J1865" t="s">
        <v>3342</v>
      </c>
      <c r="K1865" t="s">
        <v>3343</v>
      </c>
      <c r="L1865" t="s">
        <v>3344</v>
      </c>
      <c r="M1865" t="s">
        <v>2263</v>
      </c>
      <c r="N1865" t="s">
        <v>145</v>
      </c>
      <c r="O1865" t="s">
        <v>120</v>
      </c>
      <c r="P1865" s="3">
        <v>96951</v>
      </c>
      <c r="Q1865" t="s">
        <v>121</v>
      </c>
      <c r="S1865" s="10">
        <v>16705323400</v>
      </c>
      <c r="U1865" t="s">
        <v>3345</v>
      </c>
      <c r="V1865">
        <v>5511</v>
      </c>
      <c r="W1865" t="s">
        <v>123</v>
      </c>
      <c r="Y1865" t="s">
        <v>1888</v>
      </c>
      <c r="Z1865" t="s">
        <v>3346</v>
      </c>
      <c r="AB1865" t="s">
        <v>1275</v>
      </c>
      <c r="AC1865" t="s">
        <v>3344</v>
      </c>
      <c r="AD1865" t="s">
        <v>2263</v>
      </c>
      <c r="AE1865" t="s">
        <v>145</v>
      </c>
      <c r="AF1865" t="s">
        <v>120</v>
      </c>
      <c r="AG1865" s="3">
        <v>96951</v>
      </c>
      <c r="AH1865" t="s">
        <v>121</v>
      </c>
      <c r="AJ1865" s="10">
        <v>16705323400</v>
      </c>
      <c r="AL1865" t="s">
        <v>3347</v>
      </c>
      <c r="BD1865" t="str">
        <f>"35-3031.00"</f>
        <v>35-3031.00</v>
      </c>
      <c r="BE1865" t="s">
        <v>1980</v>
      </c>
      <c r="BF1865" t="s">
        <v>11762</v>
      </c>
      <c r="BG1865" t="s">
        <v>11763</v>
      </c>
      <c r="BH1865">
        <v>1</v>
      </c>
      <c r="BJ1865" s="1">
        <v>45806</v>
      </c>
      <c r="BK1865" s="1">
        <v>46170</v>
      </c>
      <c r="BN1865">
        <v>40</v>
      </c>
      <c r="BO1865">
        <v>0</v>
      </c>
      <c r="BP1865">
        <v>8</v>
      </c>
      <c r="BQ1865">
        <v>8</v>
      </c>
      <c r="BR1865">
        <v>8</v>
      </c>
      <c r="BS1865">
        <v>8</v>
      </c>
      <c r="BT1865">
        <v>8</v>
      </c>
      <c r="BU1865">
        <v>0</v>
      </c>
      <c r="BV1865" t="str">
        <f>"8:00 AM"</f>
        <v>8:00 AM</v>
      </c>
      <c r="BW1865" t="str">
        <f>"5:00 PM"</f>
        <v>5:00 PM</v>
      </c>
      <c r="BX1865" t="s">
        <v>240</v>
      </c>
      <c r="BY1865">
        <v>0</v>
      </c>
      <c r="BZ1865">
        <v>0</v>
      </c>
      <c r="CA1865" t="s">
        <v>115</v>
      </c>
      <c r="CC1865" t="s">
        <v>11764</v>
      </c>
      <c r="CD1865" t="s">
        <v>3344</v>
      </c>
      <c r="CE1865" t="s">
        <v>2263</v>
      </c>
      <c r="CF1865" t="s">
        <v>145</v>
      </c>
      <c r="CG1865" t="s">
        <v>120</v>
      </c>
      <c r="CH1865" s="3">
        <v>96951</v>
      </c>
      <c r="CI1865" s="4">
        <v>8.0399999999999991</v>
      </c>
      <c r="CJ1865" s="4">
        <v>8.0399999999999991</v>
      </c>
      <c r="CK1865" s="4">
        <v>12.06</v>
      </c>
      <c r="CL1865" s="4">
        <v>12.06</v>
      </c>
      <c r="CM1865" t="s">
        <v>136</v>
      </c>
      <c r="CO1865" t="s">
        <v>137</v>
      </c>
      <c r="CQ1865" t="s">
        <v>115</v>
      </c>
      <c r="CR1865" t="s">
        <v>138</v>
      </c>
      <c r="CS1865" t="s">
        <v>139</v>
      </c>
      <c r="CT1865" t="s">
        <v>138</v>
      </c>
      <c r="CU1865" t="s">
        <v>139</v>
      </c>
      <c r="CV1865" t="s">
        <v>138</v>
      </c>
      <c r="CW1865" t="s">
        <v>139</v>
      </c>
      <c r="CX1865" t="s">
        <v>331</v>
      </c>
      <c r="CY1865" s="10">
        <v>16705322557</v>
      </c>
      <c r="CZ1865" t="s">
        <v>11765</v>
      </c>
      <c r="DA1865" t="s">
        <v>139</v>
      </c>
      <c r="DB1865" t="s">
        <v>138</v>
      </c>
      <c r="DC1865" t="s">
        <v>115</v>
      </c>
    </row>
    <row r="1866" spans="1:112" ht="14.45" customHeight="1" x14ac:dyDescent="0.25">
      <c r="A1866" t="s">
        <v>11768</v>
      </c>
      <c r="B1866" t="s">
        <v>158</v>
      </c>
      <c r="C1866" s="1">
        <v>45730</v>
      </c>
      <c r="D1866" s="1">
        <v>45783</v>
      </c>
      <c r="E1866" t="s">
        <v>114</v>
      </c>
      <c r="G1866" t="s">
        <v>115</v>
      </c>
      <c r="H1866" t="s">
        <v>115</v>
      </c>
      <c r="I1866" t="s">
        <v>115</v>
      </c>
      <c r="J1866" t="s">
        <v>318</v>
      </c>
      <c r="K1866" t="s">
        <v>3922</v>
      </c>
      <c r="L1866" t="s">
        <v>320</v>
      </c>
      <c r="M1866" t="s">
        <v>321</v>
      </c>
      <c r="N1866" t="s">
        <v>128</v>
      </c>
      <c r="O1866" t="s">
        <v>120</v>
      </c>
      <c r="P1866" s="3">
        <v>96950</v>
      </c>
      <c r="Q1866" t="s">
        <v>121</v>
      </c>
      <c r="S1866" s="10">
        <v>16702336927</v>
      </c>
      <c r="U1866" t="s">
        <v>10514</v>
      </c>
      <c r="V1866">
        <v>561320</v>
      </c>
      <c r="W1866" t="s">
        <v>123</v>
      </c>
      <c r="Y1866" t="s">
        <v>323</v>
      </c>
      <c r="Z1866" t="s">
        <v>324</v>
      </c>
      <c r="AA1866" t="s">
        <v>325</v>
      </c>
      <c r="AB1866" t="s">
        <v>126</v>
      </c>
      <c r="AC1866" t="s">
        <v>320</v>
      </c>
      <c r="AD1866" t="s">
        <v>321</v>
      </c>
      <c r="AE1866" t="s">
        <v>128</v>
      </c>
      <c r="AF1866" t="s">
        <v>120</v>
      </c>
      <c r="AG1866" s="3">
        <v>96950</v>
      </c>
      <c r="AH1866" t="s">
        <v>121</v>
      </c>
      <c r="AJ1866" s="10">
        <v>16702336927</v>
      </c>
      <c r="AL1866" t="s">
        <v>326</v>
      </c>
      <c r="BD1866" t="str">
        <f>"37-2011.00"</f>
        <v>37-2011.00</v>
      </c>
      <c r="BE1866" t="s">
        <v>1133</v>
      </c>
      <c r="BF1866" t="s">
        <v>3923</v>
      </c>
      <c r="BG1866" t="s">
        <v>3622</v>
      </c>
      <c r="BH1866">
        <v>6</v>
      </c>
      <c r="BJ1866" s="1">
        <v>45778</v>
      </c>
      <c r="BK1866" s="1">
        <v>46142</v>
      </c>
      <c r="BN1866">
        <v>35</v>
      </c>
      <c r="BO1866">
        <v>0</v>
      </c>
      <c r="BP1866">
        <v>7</v>
      </c>
      <c r="BQ1866">
        <v>7</v>
      </c>
      <c r="BR1866">
        <v>7</v>
      </c>
      <c r="BS1866">
        <v>7</v>
      </c>
      <c r="BT1866">
        <v>7</v>
      </c>
      <c r="BU1866">
        <v>0</v>
      </c>
      <c r="BV1866" t="str">
        <f>"7:30 AM"</f>
        <v>7:30 AM</v>
      </c>
      <c r="BW1866" t="str">
        <f>"4:30 PM"</f>
        <v>4:30 PM</v>
      </c>
      <c r="BX1866" t="s">
        <v>240</v>
      </c>
      <c r="BY1866">
        <v>0</v>
      </c>
      <c r="BZ1866">
        <v>12</v>
      </c>
      <c r="CA1866" t="s">
        <v>115</v>
      </c>
      <c r="CC1866" s="2" t="s">
        <v>11769</v>
      </c>
      <c r="CD1866" t="s">
        <v>3925</v>
      </c>
      <c r="CF1866" t="s">
        <v>128</v>
      </c>
      <c r="CG1866" t="s">
        <v>120</v>
      </c>
      <c r="CH1866" s="3">
        <v>96950</v>
      </c>
      <c r="CI1866" s="4">
        <v>8.2899999999999991</v>
      </c>
      <c r="CJ1866" s="4">
        <v>8.2899999999999991</v>
      </c>
      <c r="CK1866" s="4">
        <v>12.44</v>
      </c>
      <c r="CL1866" s="4">
        <v>12.44</v>
      </c>
      <c r="CM1866" t="s">
        <v>136</v>
      </c>
      <c r="CO1866" t="s">
        <v>137</v>
      </c>
      <c r="CQ1866" t="s">
        <v>115</v>
      </c>
      <c r="CR1866" t="s">
        <v>138</v>
      </c>
      <c r="CS1866" t="s">
        <v>139</v>
      </c>
      <c r="CT1866" t="s">
        <v>138</v>
      </c>
      <c r="CU1866" t="s">
        <v>139</v>
      </c>
      <c r="CV1866" t="s">
        <v>138</v>
      </c>
      <c r="CW1866" t="s">
        <v>139</v>
      </c>
      <c r="CX1866" t="s">
        <v>1122</v>
      </c>
      <c r="CY1866" s="10">
        <v>16702336927</v>
      </c>
      <c r="CZ1866" t="s">
        <v>326</v>
      </c>
      <c r="DA1866" t="s">
        <v>139</v>
      </c>
      <c r="DB1866" t="s">
        <v>138</v>
      </c>
      <c r="DC1866" t="s">
        <v>115</v>
      </c>
    </row>
    <row r="1867" spans="1:112" ht="14.45" customHeight="1" x14ac:dyDescent="0.25">
      <c r="A1867" t="s">
        <v>11777</v>
      </c>
      <c r="B1867" t="s">
        <v>248</v>
      </c>
      <c r="C1867" s="1">
        <v>45729</v>
      </c>
      <c r="D1867" s="1">
        <v>45783</v>
      </c>
      <c r="E1867" t="s">
        <v>114</v>
      </c>
      <c r="G1867" t="s">
        <v>115</v>
      </c>
      <c r="H1867" t="s">
        <v>115</v>
      </c>
      <c r="I1867" t="s">
        <v>115</v>
      </c>
      <c r="J1867" t="s">
        <v>4599</v>
      </c>
      <c r="K1867" t="s">
        <v>4600</v>
      </c>
      <c r="L1867" t="s">
        <v>4601</v>
      </c>
      <c r="M1867" t="s">
        <v>4602</v>
      </c>
      <c r="N1867" t="s">
        <v>128</v>
      </c>
      <c r="O1867" t="s">
        <v>120</v>
      </c>
      <c r="P1867" s="3">
        <v>96950</v>
      </c>
      <c r="Q1867" t="s">
        <v>121</v>
      </c>
      <c r="R1867" t="s">
        <v>439</v>
      </c>
      <c r="S1867" s="10">
        <v>16702350823</v>
      </c>
      <c r="U1867" t="s">
        <v>4603</v>
      </c>
      <c r="V1867">
        <v>54121</v>
      </c>
      <c r="W1867" t="s">
        <v>123</v>
      </c>
      <c r="Y1867" t="s">
        <v>2418</v>
      </c>
      <c r="Z1867" t="s">
        <v>2419</v>
      </c>
      <c r="AA1867" t="s">
        <v>2420</v>
      </c>
      <c r="AB1867" t="s">
        <v>516</v>
      </c>
      <c r="AC1867" t="s">
        <v>4601</v>
      </c>
      <c r="AD1867" t="s">
        <v>4602</v>
      </c>
      <c r="AE1867" t="s">
        <v>128</v>
      </c>
      <c r="AF1867" t="s">
        <v>120</v>
      </c>
      <c r="AG1867" s="3">
        <v>96950</v>
      </c>
      <c r="AH1867" t="s">
        <v>121</v>
      </c>
      <c r="AI1867" t="s">
        <v>439</v>
      </c>
      <c r="AJ1867" s="10">
        <v>16702350823</v>
      </c>
      <c r="AL1867" t="s">
        <v>4604</v>
      </c>
      <c r="BD1867" t="str">
        <f>"43-6012.00"</f>
        <v>43-6012.00</v>
      </c>
      <c r="BE1867" t="s">
        <v>4605</v>
      </c>
      <c r="BF1867" t="s">
        <v>4606</v>
      </c>
      <c r="BG1867" t="s">
        <v>188</v>
      </c>
      <c r="BH1867">
        <v>2</v>
      </c>
      <c r="BI1867">
        <v>2</v>
      </c>
      <c r="BJ1867" s="1">
        <v>45848</v>
      </c>
      <c r="BK1867" s="1">
        <v>46212</v>
      </c>
      <c r="BL1867" s="1">
        <v>45848</v>
      </c>
      <c r="BM1867" s="1">
        <v>46212</v>
      </c>
      <c r="BN1867">
        <v>35</v>
      </c>
      <c r="BO1867">
        <v>0</v>
      </c>
      <c r="BP1867">
        <v>7</v>
      </c>
      <c r="BQ1867">
        <v>7</v>
      </c>
      <c r="BR1867">
        <v>7</v>
      </c>
      <c r="BS1867">
        <v>7</v>
      </c>
      <c r="BT1867">
        <v>7</v>
      </c>
      <c r="BU1867">
        <v>0</v>
      </c>
      <c r="BV1867" t="str">
        <f>"9:00 AM"</f>
        <v>9:00 AM</v>
      </c>
      <c r="BW1867" t="str">
        <f>"5:00 PM"</f>
        <v>5:00 PM</v>
      </c>
      <c r="BX1867" t="s">
        <v>133</v>
      </c>
      <c r="BY1867">
        <v>0</v>
      </c>
      <c r="BZ1867">
        <v>12</v>
      </c>
      <c r="CA1867" t="s">
        <v>115</v>
      </c>
      <c r="CC1867" t="s">
        <v>449</v>
      </c>
      <c r="CD1867" t="s">
        <v>4607</v>
      </c>
      <c r="CE1867" t="s">
        <v>512</v>
      </c>
      <c r="CF1867" t="s">
        <v>128</v>
      </c>
      <c r="CG1867" t="s">
        <v>120</v>
      </c>
      <c r="CH1867" s="3">
        <v>96950</v>
      </c>
      <c r="CI1867" s="4">
        <v>14.26</v>
      </c>
      <c r="CJ1867" s="4">
        <v>14.26</v>
      </c>
      <c r="CK1867" s="4">
        <v>21.39</v>
      </c>
      <c r="CL1867" s="4">
        <v>21.39</v>
      </c>
      <c r="CM1867" t="s">
        <v>136</v>
      </c>
      <c r="CN1867" t="s">
        <v>449</v>
      </c>
      <c r="CO1867" t="s">
        <v>137</v>
      </c>
      <c r="CQ1867" t="s">
        <v>115</v>
      </c>
      <c r="CR1867" t="s">
        <v>138</v>
      </c>
      <c r="CS1867" t="s">
        <v>139</v>
      </c>
      <c r="CT1867" t="s">
        <v>138</v>
      </c>
      <c r="CU1867" t="s">
        <v>139</v>
      </c>
      <c r="CV1867" t="s">
        <v>138</v>
      </c>
      <c r="CW1867" t="s">
        <v>139</v>
      </c>
      <c r="CX1867" t="s">
        <v>450</v>
      </c>
      <c r="CY1867" s="10">
        <v>16702350823</v>
      </c>
      <c r="CZ1867" t="s">
        <v>4604</v>
      </c>
      <c r="DA1867" t="s">
        <v>451</v>
      </c>
      <c r="DB1867" t="s">
        <v>138</v>
      </c>
      <c r="DC1867" t="s">
        <v>115</v>
      </c>
    </row>
    <row r="1868" spans="1:112" ht="14.45" customHeight="1" x14ac:dyDescent="0.25">
      <c r="A1868" t="s">
        <v>12076</v>
      </c>
      <c r="B1868" t="s">
        <v>142</v>
      </c>
      <c r="C1868" s="1">
        <v>45778</v>
      </c>
      <c r="D1868" s="1">
        <v>45783</v>
      </c>
      <c r="E1868" t="s">
        <v>114</v>
      </c>
      <c r="G1868" t="s">
        <v>115</v>
      </c>
      <c r="H1868" t="s">
        <v>115</v>
      </c>
      <c r="I1868" t="s">
        <v>115</v>
      </c>
      <c r="J1868" t="s">
        <v>1615</v>
      </c>
      <c r="K1868" t="s">
        <v>1750</v>
      </c>
      <c r="L1868" t="s">
        <v>1617</v>
      </c>
      <c r="M1868" t="s">
        <v>1618</v>
      </c>
      <c r="N1868" t="s">
        <v>1619</v>
      </c>
      <c r="O1868" t="s">
        <v>120</v>
      </c>
      <c r="P1868" s="3">
        <v>96950</v>
      </c>
      <c r="Q1868" t="s">
        <v>121</v>
      </c>
      <c r="R1868" t="s">
        <v>331</v>
      </c>
      <c r="S1868" s="10">
        <v>16702342253</v>
      </c>
      <c r="U1868" t="s">
        <v>1751</v>
      </c>
      <c r="V1868">
        <v>72251</v>
      </c>
      <c r="W1868" t="s">
        <v>123</v>
      </c>
      <c r="Y1868" t="s">
        <v>1621</v>
      </c>
      <c r="Z1868" t="s">
        <v>1622</v>
      </c>
      <c r="AA1868" t="s">
        <v>1623</v>
      </c>
      <c r="AB1868" t="s">
        <v>682</v>
      </c>
      <c r="AC1868" t="s">
        <v>1617</v>
      </c>
      <c r="AD1868" t="s">
        <v>1618</v>
      </c>
      <c r="AE1868" t="s">
        <v>1619</v>
      </c>
      <c r="AF1868" t="s">
        <v>120</v>
      </c>
      <c r="AG1868" s="3">
        <v>96950</v>
      </c>
      <c r="AH1868" t="s">
        <v>121</v>
      </c>
      <c r="AJ1868" s="10">
        <v>16702852253</v>
      </c>
      <c r="AL1868" t="s">
        <v>1624</v>
      </c>
      <c r="BD1868" t="str">
        <f>"35-2014.00"</f>
        <v>35-2014.00</v>
      </c>
      <c r="BE1868" t="s">
        <v>221</v>
      </c>
      <c r="BF1868" t="s">
        <v>1752</v>
      </c>
      <c r="BG1868" t="s">
        <v>373</v>
      </c>
      <c r="BH1868">
        <v>1</v>
      </c>
      <c r="BJ1868" s="1">
        <v>45902</v>
      </c>
      <c r="BK1868" s="1">
        <v>46266</v>
      </c>
      <c r="BN1868">
        <v>35</v>
      </c>
      <c r="BO1868">
        <v>0</v>
      </c>
      <c r="BP1868">
        <v>6</v>
      </c>
      <c r="BQ1868">
        <v>6</v>
      </c>
      <c r="BR1868">
        <v>6</v>
      </c>
      <c r="BS1868">
        <v>6</v>
      </c>
      <c r="BT1868">
        <v>6</v>
      </c>
      <c r="BU1868">
        <v>5</v>
      </c>
      <c r="BV1868" t="str">
        <f>"3:00 AM"</f>
        <v>3:00 AM</v>
      </c>
      <c r="BW1868" t="str">
        <f>"9:00 AM"</f>
        <v>9:00 AM</v>
      </c>
      <c r="BX1868" t="s">
        <v>240</v>
      </c>
      <c r="BY1868">
        <v>0</v>
      </c>
      <c r="BZ1868">
        <v>12</v>
      </c>
      <c r="CA1868" t="s">
        <v>115</v>
      </c>
      <c r="CC1868" t="s">
        <v>1753</v>
      </c>
      <c r="CD1868" t="s">
        <v>1617</v>
      </c>
      <c r="CE1868" t="s">
        <v>1618</v>
      </c>
      <c r="CF1868" t="s">
        <v>1619</v>
      </c>
      <c r="CG1868" t="s">
        <v>120</v>
      </c>
      <c r="CH1868" s="3">
        <v>96950</v>
      </c>
      <c r="CI1868" s="4">
        <v>8.83</v>
      </c>
      <c r="CJ1868" s="4">
        <v>8.83</v>
      </c>
      <c r="CK1868" s="4">
        <v>13.25</v>
      </c>
      <c r="CL1868" s="4">
        <v>13.25</v>
      </c>
      <c r="CM1868" t="s">
        <v>136</v>
      </c>
      <c r="CN1868" t="s">
        <v>331</v>
      </c>
      <c r="CO1868" t="s">
        <v>137</v>
      </c>
      <c r="CQ1868" t="s">
        <v>115</v>
      </c>
      <c r="CR1868" t="s">
        <v>138</v>
      </c>
      <c r="CS1868" t="s">
        <v>139</v>
      </c>
      <c r="CT1868" t="s">
        <v>138</v>
      </c>
      <c r="CU1868" t="s">
        <v>139</v>
      </c>
      <c r="CV1868" t="s">
        <v>138</v>
      </c>
      <c r="CW1868" t="s">
        <v>139</v>
      </c>
      <c r="CX1868" t="s">
        <v>1627</v>
      </c>
      <c r="CY1868" s="10">
        <v>16702852253</v>
      </c>
      <c r="CZ1868" t="s">
        <v>1624</v>
      </c>
      <c r="DA1868" t="s">
        <v>246</v>
      </c>
      <c r="DB1868" t="s">
        <v>138</v>
      </c>
      <c r="DC1868" t="s">
        <v>115</v>
      </c>
    </row>
    <row r="1869" spans="1:112" ht="14.45" customHeight="1" x14ac:dyDescent="0.25">
      <c r="A1869" t="s">
        <v>13728</v>
      </c>
      <c r="B1869" t="s">
        <v>248</v>
      </c>
      <c r="C1869" s="1">
        <v>45715</v>
      </c>
      <c r="D1869" s="1">
        <v>45783</v>
      </c>
      <c r="E1869" t="s">
        <v>114</v>
      </c>
      <c r="G1869" t="s">
        <v>115</v>
      </c>
      <c r="H1869" t="s">
        <v>115</v>
      </c>
      <c r="I1869" t="s">
        <v>115</v>
      </c>
      <c r="J1869" t="s">
        <v>976</v>
      </c>
      <c r="L1869" t="s">
        <v>977</v>
      </c>
      <c r="M1869" t="s">
        <v>978</v>
      </c>
      <c r="N1869" t="s">
        <v>119</v>
      </c>
      <c r="O1869" t="s">
        <v>120</v>
      </c>
      <c r="P1869" s="3">
        <v>96950</v>
      </c>
      <c r="Q1869" t="s">
        <v>121</v>
      </c>
      <c r="S1869" s="10">
        <v>16702341795</v>
      </c>
      <c r="U1869" t="s">
        <v>979</v>
      </c>
      <c r="V1869">
        <v>56179</v>
      </c>
      <c r="W1869" t="s">
        <v>123</v>
      </c>
      <c r="Y1869" t="s">
        <v>215</v>
      </c>
      <c r="Z1869" t="s">
        <v>148</v>
      </c>
      <c r="AA1869" t="s">
        <v>980</v>
      </c>
      <c r="AB1869" t="s">
        <v>981</v>
      </c>
      <c r="AC1869" t="s">
        <v>2392</v>
      </c>
      <c r="AD1869" t="s">
        <v>2393</v>
      </c>
      <c r="AE1869" t="s">
        <v>128</v>
      </c>
      <c r="AF1869" t="s">
        <v>120</v>
      </c>
      <c r="AG1869" s="3">
        <v>96950</v>
      </c>
      <c r="AH1869" t="s">
        <v>121</v>
      </c>
      <c r="AJ1869" s="10">
        <v>16702341795</v>
      </c>
      <c r="AL1869" t="s">
        <v>983</v>
      </c>
      <c r="BD1869" t="str">
        <f>"37-3011.00"</f>
        <v>37-3011.00</v>
      </c>
      <c r="BE1869" t="s">
        <v>927</v>
      </c>
      <c r="BF1869" t="s">
        <v>9487</v>
      </c>
      <c r="BG1869" t="s">
        <v>9488</v>
      </c>
      <c r="BH1869">
        <v>2</v>
      </c>
      <c r="BI1869">
        <v>2</v>
      </c>
      <c r="BJ1869" s="1">
        <v>45748</v>
      </c>
      <c r="BK1869" s="1">
        <v>46112</v>
      </c>
      <c r="BL1869" s="1">
        <v>45783</v>
      </c>
      <c r="BM1869" s="1">
        <v>46112</v>
      </c>
      <c r="BN1869">
        <v>40</v>
      </c>
      <c r="BO1869">
        <v>0</v>
      </c>
      <c r="BP1869">
        <v>8</v>
      </c>
      <c r="BQ1869">
        <v>8</v>
      </c>
      <c r="BR1869">
        <v>8</v>
      </c>
      <c r="BS1869">
        <v>8</v>
      </c>
      <c r="BT1869">
        <v>8</v>
      </c>
      <c r="BU1869">
        <v>0</v>
      </c>
      <c r="BV1869" t="str">
        <f>"8:00 AM"</f>
        <v>8:00 AM</v>
      </c>
      <c r="BW1869" t="str">
        <f>"5:00 PM"</f>
        <v>5:00 PM</v>
      </c>
      <c r="BX1869" t="s">
        <v>240</v>
      </c>
      <c r="BY1869">
        <v>0</v>
      </c>
      <c r="BZ1869">
        <v>3</v>
      </c>
      <c r="CA1869" t="s">
        <v>115</v>
      </c>
      <c r="CC1869" s="2" t="s">
        <v>9489</v>
      </c>
      <c r="CD1869" t="s">
        <v>512</v>
      </c>
      <c r="CE1869" t="s">
        <v>2398</v>
      </c>
      <c r="CF1869" t="s">
        <v>272</v>
      </c>
      <c r="CG1869" t="s">
        <v>120</v>
      </c>
      <c r="CH1869" s="3">
        <v>96952</v>
      </c>
      <c r="CI1869" s="4">
        <v>8.57</v>
      </c>
      <c r="CJ1869" s="4">
        <v>9</v>
      </c>
      <c r="CK1869" s="4">
        <v>12.86</v>
      </c>
      <c r="CL1869" s="4">
        <v>13.5</v>
      </c>
      <c r="CM1869" t="s">
        <v>136</v>
      </c>
      <c r="CN1869" t="s">
        <v>240</v>
      </c>
      <c r="CO1869" t="s">
        <v>137</v>
      </c>
      <c r="CQ1869" t="s">
        <v>115</v>
      </c>
      <c r="CR1869" t="s">
        <v>138</v>
      </c>
      <c r="CS1869" t="s">
        <v>138</v>
      </c>
      <c r="CT1869" t="s">
        <v>138</v>
      </c>
      <c r="CU1869" t="s">
        <v>139</v>
      </c>
      <c r="CV1869" t="s">
        <v>138</v>
      </c>
      <c r="CW1869" t="s">
        <v>138</v>
      </c>
      <c r="CX1869" t="s">
        <v>13729</v>
      </c>
      <c r="CY1869" s="10">
        <v>16702341795</v>
      </c>
      <c r="CZ1869" t="s">
        <v>983</v>
      </c>
      <c r="DA1869" t="s">
        <v>989</v>
      </c>
      <c r="DB1869" t="s">
        <v>138</v>
      </c>
      <c r="DC1869" t="s">
        <v>115</v>
      </c>
    </row>
    <row r="1870" spans="1:112" ht="14.45" customHeight="1" x14ac:dyDescent="0.25">
      <c r="A1870" t="s">
        <v>2593</v>
      </c>
      <c r="B1870" t="s">
        <v>113</v>
      </c>
      <c r="C1870" s="1">
        <v>45750</v>
      </c>
      <c r="D1870" s="1">
        <v>45784</v>
      </c>
      <c r="E1870" t="s">
        <v>114</v>
      </c>
      <c r="G1870" t="s">
        <v>115</v>
      </c>
      <c r="H1870" t="s">
        <v>115</v>
      </c>
      <c r="I1870" t="s">
        <v>115</v>
      </c>
      <c r="J1870" t="s">
        <v>2467</v>
      </c>
      <c r="K1870" t="s">
        <v>2468</v>
      </c>
      <c r="L1870" t="s">
        <v>2469</v>
      </c>
      <c r="N1870" t="s">
        <v>119</v>
      </c>
      <c r="O1870" t="s">
        <v>120</v>
      </c>
      <c r="P1870" s="3">
        <v>96950</v>
      </c>
      <c r="Q1870" t="s">
        <v>121</v>
      </c>
      <c r="S1870" s="10">
        <v>16702345900</v>
      </c>
      <c r="T1870">
        <v>266</v>
      </c>
      <c r="U1870" t="s">
        <v>2470</v>
      </c>
      <c r="V1870">
        <v>721110</v>
      </c>
      <c r="W1870" t="s">
        <v>123</v>
      </c>
      <c r="Y1870" t="s">
        <v>2471</v>
      </c>
      <c r="Z1870" t="s">
        <v>2472</v>
      </c>
      <c r="AB1870" t="s">
        <v>2473</v>
      </c>
      <c r="AC1870" t="s">
        <v>2469</v>
      </c>
      <c r="AE1870" t="s">
        <v>119</v>
      </c>
      <c r="AF1870" t="s">
        <v>120</v>
      </c>
      <c r="AG1870" s="3">
        <v>96950</v>
      </c>
      <c r="AH1870" t="s">
        <v>121</v>
      </c>
      <c r="AJ1870" s="10">
        <v>16702345900</v>
      </c>
      <c r="AK1870">
        <v>266</v>
      </c>
      <c r="AL1870" t="s">
        <v>2474</v>
      </c>
      <c r="BD1870" t="str">
        <f>"49-9071.00"</f>
        <v>49-9071.00</v>
      </c>
      <c r="BE1870" t="s">
        <v>169</v>
      </c>
      <c r="BF1870" t="s">
        <v>2475</v>
      </c>
      <c r="BG1870" t="s">
        <v>2476</v>
      </c>
      <c r="BH1870">
        <v>2</v>
      </c>
      <c r="BJ1870" s="1">
        <v>45823</v>
      </c>
      <c r="BK1870" s="1">
        <v>46187</v>
      </c>
      <c r="BN1870">
        <v>40</v>
      </c>
      <c r="BO1870">
        <v>0</v>
      </c>
      <c r="BP1870">
        <v>8</v>
      </c>
      <c r="BQ1870">
        <v>8</v>
      </c>
      <c r="BR1870">
        <v>8</v>
      </c>
      <c r="BS1870">
        <v>8</v>
      </c>
      <c r="BT1870">
        <v>8</v>
      </c>
      <c r="BU1870">
        <v>0</v>
      </c>
      <c r="BV1870" t="str">
        <f>"8:00 AM"</f>
        <v>8:00 AM</v>
      </c>
      <c r="BW1870" t="str">
        <f>"5:00 PM"</f>
        <v>5:00 PM</v>
      </c>
      <c r="BX1870" t="s">
        <v>133</v>
      </c>
      <c r="BY1870">
        <v>0</v>
      </c>
      <c r="BZ1870">
        <v>12</v>
      </c>
      <c r="CA1870" t="s">
        <v>115</v>
      </c>
      <c r="CC1870" t="s">
        <v>191</v>
      </c>
      <c r="CD1870" t="s">
        <v>2477</v>
      </c>
      <c r="CF1870" t="s">
        <v>119</v>
      </c>
      <c r="CG1870" t="s">
        <v>120</v>
      </c>
      <c r="CH1870" s="3">
        <v>96950</v>
      </c>
      <c r="CI1870" s="4">
        <v>9.75</v>
      </c>
      <c r="CJ1870" s="4">
        <v>9.75</v>
      </c>
      <c r="CK1870" s="4">
        <v>14.62</v>
      </c>
      <c r="CL1870" s="4">
        <v>14.62</v>
      </c>
      <c r="CM1870" t="s">
        <v>136</v>
      </c>
      <c r="CO1870" t="s">
        <v>137</v>
      </c>
      <c r="CQ1870" t="s">
        <v>115</v>
      </c>
      <c r="CR1870" t="s">
        <v>138</v>
      </c>
      <c r="CS1870" t="s">
        <v>139</v>
      </c>
      <c r="CT1870" t="s">
        <v>138</v>
      </c>
      <c r="CU1870" t="s">
        <v>139</v>
      </c>
      <c r="CV1870" t="s">
        <v>138</v>
      </c>
      <c r="CW1870" t="s">
        <v>139</v>
      </c>
      <c r="CX1870" t="s">
        <v>2594</v>
      </c>
      <c r="CY1870" s="10">
        <v>16702345900</v>
      </c>
      <c r="CZ1870" t="s">
        <v>2595</v>
      </c>
      <c r="DA1870" t="s">
        <v>139</v>
      </c>
      <c r="DB1870" t="s">
        <v>138</v>
      </c>
      <c r="DC1870" t="s">
        <v>115</v>
      </c>
    </row>
    <row r="1871" spans="1:112" ht="14.45" customHeight="1" x14ac:dyDescent="0.25">
      <c r="A1871" t="s">
        <v>3891</v>
      </c>
      <c r="B1871" t="s">
        <v>248</v>
      </c>
      <c r="C1871" s="1">
        <v>45745</v>
      </c>
      <c r="D1871" s="1">
        <v>45784</v>
      </c>
      <c r="E1871" t="s">
        <v>210</v>
      </c>
      <c r="F1871" s="1">
        <v>45868</v>
      </c>
      <c r="G1871" t="s">
        <v>138</v>
      </c>
      <c r="H1871" t="s">
        <v>115</v>
      </c>
      <c r="I1871" t="s">
        <v>115</v>
      </c>
      <c r="J1871" t="s">
        <v>3892</v>
      </c>
      <c r="K1871" t="s">
        <v>3893</v>
      </c>
      <c r="L1871" t="s">
        <v>3894</v>
      </c>
      <c r="N1871" t="s">
        <v>1557</v>
      </c>
      <c r="O1871" t="s">
        <v>120</v>
      </c>
      <c r="P1871" s="3">
        <v>96951</v>
      </c>
      <c r="Q1871" t="s">
        <v>121</v>
      </c>
      <c r="S1871" s="10">
        <v>16702873741</v>
      </c>
      <c r="U1871" t="s">
        <v>2264</v>
      </c>
      <c r="V1871">
        <v>11199</v>
      </c>
      <c r="W1871" t="s">
        <v>123</v>
      </c>
      <c r="Y1871" t="s">
        <v>3895</v>
      </c>
      <c r="Z1871" t="s">
        <v>3896</v>
      </c>
      <c r="AB1871" t="s">
        <v>669</v>
      </c>
      <c r="AC1871" t="s">
        <v>3894</v>
      </c>
      <c r="AE1871" t="s">
        <v>377</v>
      </c>
      <c r="AF1871" t="s">
        <v>120</v>
      </c>
      <c r="AG1871" s="3">
        <v>96951</v>
      </c>
      <c r="AH1871" t="s">
        <v>121</v>
      </c>
      <c r="AJ1871" s="10">
        <v>16702873741</v>
      </c>
      <c r="AL1871" t="s">
        <v>3897</v>
      </c>
      <c r="BD1871" t="str">
        <f>"43-9061.00"</f>
        <v>43-9061.00</v>
      </c>
      <c r="BE1871" t="s">
        <v>1060</v>
      </c>
      <c r="BF1871" t="s">
        <v>3898</v>
      </c>
      <c r="BG1871" t="s">
        <v>1554</v>
      </c>
      <c r="BH1871">
        <v>2</v>
      </c>
      <c r="BI1871">
        <v>2</v>
      </c>
      <c r="BJ1871" s="1">
        <v>45870</v>
      </c>
      <c r="BK1871" s="1">
        <v>46965</v>
      </c>
      <c r="BL1871" s="1">
        <v>45870</v>
      </c>
      <c r="BM1871" s="1">
        <v>46965</v>
      </c>
      <c r="BN1871">
        <v>35</v>
      </c>
      <c r="BO1871">
        <v>0</v>
      </c>
      <c r="BP1871">
        <v>7</v>
      </c>
      <c r="BQ1871">
        <v>7</v>
      </c>
      <c r="BR1871">
        <v>7</v>
      </c>
      <c r="BS1871">
        <v>7</v>
      </c>
      <c r="BT1871">
        <v>7</v>
      </c>
      <c r="BU1871">
        <v>0</v>
      </c>
      <c r="BV1871" t="str">
        <f>"8:00 AM"</f>
        <v>8:00 AM</v>
      </c>
      <c r="BW1871" t="str">
        <f>"5:00 PM"</f>
        <v>5:00 PM</v>
      </c>
      <c r="BX1871" t="s">
        <v>133</v>
      </c>
      <c r="BY1871">
        <v>0</v>
      </c>
      <c r="BZ1871">
        <v>6</v>
      </c>
      <c r="CA1871" t="s">
        <v>115</v>
      </c>
      <c r="CC1871" s="2" t="s">
        <v>3899</v>
      </c>
      <c r="CD1871" t="s">
        <v>1556</v>
      </c>
      <c r="CF1871" t="s">
        <v>1557</v>
      </c>
      <c r="CG1871" t="s">
        <v>120</v>
      </c>
      <c r="CH1871" s="3">
        <v>96951</v>
      </c>
      <c r="CI1871" s="4">
        <v>9.9499999999999993</v>
      </c>
      <c r="CJ1871" s="4">
        <v>9.9499999999999993</v>
      </c>
      <c r="CK1871" s="4">
        <v>14.92</v>
      </c>
      <c r="CL1871" s="4">
        <v>14.95</v>
      </c>
      <c r="CM1871" t="s">
        <v>136</v>
      </c>
      <c r="CN1871" t="s">
        <v>191</v>
      </c>
      <c r="CO1871" t="s">
        <v>137</v>
      </c>
      <c r="CQ1871" t="s">
        <v>115</v>
      </c>
      <c r="CR1871" t="s">
        <v>138</v>
      </c>
      <c r="CS1871" t="s">
        <v>139</v>
      </c>
      <c r="CT1871" t="s">
        <v>138</v>
      </c>
      <c r="CU1871" t="s">
        <v>139</v>
      </c>
      <c r="CV1871" t="s">
        <v>138</v>
      </c>
      <c r="CW1871" t="s">
        <v>139</v>
      </c>
      <c r="CX1871" t="s">
        <v>1746</v>
      </c>
      <c r="CY1871" s="10">
        <v>16702873741</v>
      </c>
      <c r="CZ1871" t="s">
        <v>3897</v>
      </c>
      <c r="DA1871" t="s">
        <v>139</v>
      </c>
      <c r="DB1871" t="s">
        <v>138</v>
      </c>
      <c r="DC1871" t="s">
        <v>115</v>
      </c>
      <c r="DD1871" t="s">
        <v>3895</v>
      </c>
      <c r="DE1871" t="s">
        <v>3896</v>
      </c>
      <c r="DG1871" t="s">
        <v>3900</v>
      </c>
      <c r="DH1871" t="s">
        <v>3901</v>
      </c>
    </row>
    <row r="1872" spans="1:112" ht="14.45" customHeight="1" x14ac:dyDescent="0.25">
      <c r="A1872" t="s">
        <v>7218</v>
      </c>
      <c r="B1872" t="s">
        <v>248</v>
      </c>
      <c r="C1872" s="1">
        <v>45745</v>
      </c>
      <c r="D1872" s="1">
        <v>45784</v>
      </c>
      <c r="E1872" t="s">
        <v>210</v>
      </c>
      <c r="F1872" s="1">
        <v>45899</v>
      </c>
      <c r="G1872" t="s">
        <v>138</v>
      </c>
      <c r="H1872" t="s">
        <v>115</v>
      </c>
      <c r="I1872" t="s">
        <v>115</v>
      </c>
      <c r="J1872" t="s">
        <v>7219</v>
      </c>
      <c r="K1872" t="s">
        <v>2261</v>
      </c>
      <c r="L1872" t="s">
        <v>7220</v>
      </c>
      <c r="N1872" t="s">
        <v>1557</v>
      </c>
      <c r="O1872" t="s">
        <v>120</v>
      </c>
      <c r="P1872" s="3">
        <v>96951</v>
      </c>
      <c r="Q1872" t="s">
        <v>121</v>
      </c>
      <c r="S1872" s="10">
        <v>16702873741</v>
      </c>
      <c r="U1872" t="s">
        <v>2264</v>
      </c>
      <c r="V1872">
        <v>1119</v>
      </c>
      <c r="W1872" t="s">
        <v>123</v>
      </c>
      <c r="Y1872" t="s">
        <v>3895</v>
      </c>
      <c r="Z1872" t="s">
        <v>3896</v>
      </c>
      <c r="AB1872" t="s">
        <v>669</v>
      </c>
      <c r="AC1872" t="s">
        <v>7220</v>
      </c>
      <c r="AE1872" t="s">
        <v>377</v>
      </c>
      <c r="AF1872" t="s">
        <v>120</v>
      </c>
      <c r="AG1872" s="3">
        <v>96951</v>
      </c>
      <c r="AH1872" t="s">
        <v>121</v>
      </c>
      <c r="AJ1872" s="10">
        <v>16702873741</v>
      </c>
      <c r="AL1872" t="s">
        <v>3897</v>
      </c>
      <c r="BD1872" t="str">
        <f>"45-2092.00"</f>
        <v>45-2092.00</v>
      </c>
      <c r="BE1872" t="s">
        <v>1875</v>
      </c>
      <c r="BF1872" t="s">
        <v>7221</v>
      </c>
      <c r="BG1872" t="s">
        <v>2269</v>
      </c>
      <c r="BH1872">
        <v>3</v>
      </c>
      <c r="BI1872">
        <v>3</v>
      </c>
      <c r="BJ1872" s="1">
        <v>45901</v>
      </c>
      <c r="BK1872" s="1">
        <v>46996</v>
      </c>
      <c r="BL1872" s="1">
        <v>45901</v>
      </c>
      <c r="BM1872" s="1">
        <v>46996</v>
      </c>
      <c r="BN1872">
        <v>35</v>
      </c>
      <c r="BO1872">
        <v>0</v>
      </c>
      <c r="BP1872">
        <v>7</v>
      </c>
      <c r="BQ1872">
        <v>7</v>
      </c>
      <c r="BR1872">
        <v>7</v>
      </c>
      <c r="BS1872">
        <v>7</v>
      </c>
      <c r="BT1872">
        <v>7</v>
      </c>
      <c r="BU1872">
        <v>0</v>
      </c>
      <c r="BV1872" t="str">
        <f>"8:00 AM"</f>
        <v>8:00 AM</v>
      </c>
      <c r="BW1872" t="str">
        <f>"5:00 PM"</f>
        <v>5:00 PM</v>
      </c>
      <c r="BX1872" t="s">
        <v>240</v>
      </c>
      <c r="BY1872">
        <v>0</v>
      </c>
      <c r="BZ1872">
        <v>0</v>
      </c>
      <c r="CA1872" t="s">
        <v>115</v>
      </c>
      <c r="CC1872" s="2" t="s">
        <v>7222</v>
      </c>
      <c r="CD1872" t="s">
        <v>1556</v>
      </c>
      <c r="CF1872" t="s">
        <v>377</v>
      </c>
      <c r="CG1872" t="s">
        <v>120</v>
      </c>
      <c r="CH1872" s="3">
        <v>96951</v>
      </c>
      <c r="CI1872" s="4">
        <v>11.91</v>
      </c>
      <c r="CJ1872" s="4">
        <v>11.91</v>
      </c>
      <c r="CK1872" s="4">
        <v>17.86</v>
      </c>
      <c r="CL1872" s="4">
        <v>17.86</v>
      </c>
      <c r="CM1872" t="s">
        <v>136</v>
      </c>
      <c r="CN1872" t="s">
        <v>240</v>
      </c>
      <c r="CO1872" t="s">
        <v>137</v>
      </c>
      <c r="CQ1872" t="s">
        <v>115</v>
      </c>
      <c r="CR1872" t="s">
        <v>138</v>
      </c>
      <c r="CS1872" t="s">
        <v>139</v>
      </c>
      <c r="CT1872" t="s">
        <v>138</v>
      </c>
      <c r="CU1872" t="s">
        <v>139</v>
      </c>
      <c r="CV1872" t="s">
        <v>138</v>
      </c>
      <c r="CW1872" t="s">
        <v>139</v>
      </c>
      <c r="CX1872" t="s">
        <v>1746</v>
      </c>
      <c r="CY1872" s="10">
        <v>16702873741</v>
      </c>
      <c r="CZ1872" t="s">
        <v>3897</v>
      </c>
      <c r="DA1872" t="s">
        <v>139</v>
      </c>
      <c r="DB1872" t="s">
        <v>138</v>
      </c>
      <c r="DC1872" t="s">
        <v>115</v>
      </c>
      <c r="DD1872" t="s">
        <v>3895</v>
      </c>
      <c r="DE1872" t="s">
        <v>3896</v>
      </c>
      <c r="DG1872" t="s">
        <v>7223</v>
      </c>
      <c r="DH1872" t="s">
        <v>3897</v>
      </c>
    </row>
    <row r="1873" spans="1:112" ht="14.45" customHeight="1" x14ac:dyDescent="0.25">
      <c r="A1873" t="s">
        <v>8011</v>
      </c>
      <c r="B1873" t="s">
        <v>158</v>
      </c>
      <c r="C1873" s="1">
        <v>45729</v>
      </c>
      <c r="D1873" s="1">
        <v>45784</v>
      </c>
      <c r="E1873" t="s">
        <v>114</v>
      </c>
      <c r="G1873" t="s">
        <v>138</v>
      </c>
      <c r="H1873" t="s">
        <v>115</v>
      </c>
      <c r="I1873" t="s">
        <v>115</v>
      </c>
      <c r="J1873" t="s">
        <v>4599</v>
      </c>
      <c r="K1873" t="s">
        <v>4600</v>
      </c>
      <c r="L1873" t="s">
        <v>4601</v>
      </c>
      <c r="M1873" t="s">
        <v>4602</v>
      </c>
      <c r="N1873" t="s">
        <v>128</v>
      </c>
      <c r="O1873" t="s">
        <v>120</v>
      </c>
      <c r="P1873" s="3">
        <v>96950</v>
      </c>
      <c r="Q1873" t="s">
        <v>121</v>
      </c>
      <c r="R1873" t="s">
        <v>439</v>
      </c>
      <c r="S1873" s="10">
        <v>16702350823</v>
      </c>
      <c r="U1873" t="s">
        <v>4603</v>
      </c>
      <c r="V1873">
        <v>54121</v>
      </c>
      <c r="W1873" t="s">
        <v>123</v>
      </c>
      <c r="Y1873" t="s">
        <v>2418</v>
      </c>
      <c r="Z1873" t="s">
        <v>2419</v>
      </c>
      <c r="AA1873" t="s">
        <v>2420</v>
      </c>
      <c r="AB1873" t="s">
        <v>516</v>
      </c>
      <c r="AC1873" t="s">
        <v>4601</v>
      </c>
      <c r="AD1873" t="s">
        <v>4602</v>
      </c>
      <c r="AE1873" t="s">
        <v>128</v>
      </c>
      <c r="AF1873" t="s">
        <v>120</v>
      </c>
      <c r="AG1873" s="3">
        <v>96950</v>
      </c>
      <c r="AH1873" t="s">
        <v>121</v>
      </c>
      <c r="AI1873" t="s">
        <v>439</v>
      </c>
      <c r="AJ1873" s="10">
        <v>16702350823</v>
      </c>
      <c r="AL1873" t="s">
        <v>4604</v>
      </c>
      <c r="BD1873" t="str">
        <f>"43-6012.00"</f>
        <v>43-6012.00</v>
      </c>
      <c r="BE1873" t="s">
        <v>4605</v>
      </c>
      <c r="BF1873" t="s">
        <v>4606</v>
      </c>
      <c r="BG1873" t="s">
        <v>188</v>
      </c>
      <c r="BH1873">
        <v>1</v>
      </c>
      <c r="BJ1873" s="1">
        <v>45848</v>
      </c>
      <c r="BK1873" s="1">
        <v>46943</v>
      </c>
      <c r="BN1873">
        <v>35</v>
      </c>
      <c r="BO1873">
        <v>0</v>
      </c>
      <c r="BP1873">
        <v>7</v>
      </c>
      <c r="BQ1873">
        <v>7</v>
      </c>
      <c r="BR1873">
        <v>7</v>
      </c>
      <c r="BS1873">
        <v>7</v>
      </c>
      <c r="BT1873">
        <v>7</v>
      </c>
      <c r="BU1873">
        <v>0</v>
      </c>
      <c r="BV1873" t="str">
        <f>"9:00 AM"</f>
        <v>9:00 AM</v>
      </c>
      <c r="BW1873" t="str">
        <f>"5:00 PM"</f>
        <v>5:00 PM</v>
      </c>
      <c r="BX1873" t="s">
        <v>133</v>
      </c>
      <c r="BY1873">
        <v>0</v>
      </c>
      <c r="BZ1873">
        <v>12</v>
      </c>
      <c r="CA1873" t="s">
        <v>115</v>
      </c>
      <c r="CC1873" t="s">
        <v>449</v>
      </c>
      <c r="CD1873" t="s">
        <v>4607</v>
      </c>
      <c r="CE1873" t="s">
        <v>512</v>
      </c>
      <c r="CF1873" t="s">
        <v>128</v>
      </c>
      <c r="CG1873" t="s">
        <v>120</v>
      </c>
      <c r="CH1873" s="3">
        <v>96950</v>
      </c>
      <c r="CI1873" s="4">
        <v>14.26</v>
      </c>
      <c r="CJ1873" s="4">
        <v>14.26</v>
      </c>
      <c r="CK1873" s="4">
        <v>21.39</v>
      </c>
      <c r="CL1873" s="4">
        <v>21.39</v>
      </c>
      <c r="CM1873" t="s">
        <v>136</v>
      </c>
      <c r="CN1873" t="s">
        <v>449</v>
      </c>
      <c r="CO1873" t="s">
        <v>137</v>
      </c>
      <c r="CQ1873" t="s">
        <v>115</v>
      </c>
      <c r="CR1873" t="s">
        <v>138</v>
      </c>
      <c r="CS1873" t="s">
        <v>139</v>
      </c>
      <c r="CT1873" t="s">
        <v>138</v>
      </c>
      <c r="CU1873" t="s">
        <v>139</v>
      </c>
      <c r="CV1873" t="s">
        <v>138</v>
      </c>
      <c r="CW1873" t="s">
        <v>139</v>
      </c>
      <c r="CX1873" t="s">
        <v>450</v>
      </c>
      <c r="CY1873" s="10">
        <v>16702350823</v>
      </c>
      <c r="CZ1873" t="s">
        <v>4604</v>
      </c>
      <c r="DA1873" t="s">
        <v>451</v>
      </c>
      <c r="DB1873" t="s">
        <v>138</v>
      </c>
      <c r="DC1873" t="s">
        <v>115</v>
      </c>
    </row>
    <row r="1874" spans="1:112" ht="14.45" customHeight="1" x14ac:dyDescent="0.25">
      <c r="A1874" t="s">
        <v>9248</v>
      </c>
      <c r="B1874" t="s">
        <v>248</v>
      </c>
      <c r="C1874" s="1">
        <v>45726</v>
      </c>
      <c r="D1874" s="1">
        <v>45784</v>
      </c>
      <c r="E1874" t="s">
        <v>210</v>
      </c>
      <c r="F1874" s="1">
        <v>45790</v>
      </c>
      <c r="G1874" t="s">
        <v>115</v>
      </c>
      <c r="H1874" t="s">
        <v>115</v>
      </c>
      <c r="I1874" t="s">
        <v>115</v>
      </c>
      <c r="J1874" t="s">
        <v>509</v>
      </c>
      <c r="L1874" t="s">
        <v>517</v>
      </c>
      <c r="M1874" t="s">
        <v>512</v>
      </c>
      <c r="N1874" t="s">
        <v>272</v>
      </c>
      <c r="O1874" t="s">
        <v>120</v>
      </c>
      <c r="P1874" s="3">
        <v>96952</v>
      </c>
      <c r="Q1874" t="s">
        <v>121</v>
      </c>
      <c r="R1874" t="s">
        <v>439</v>
      </c>
      <c r="S1874" s="10">
        <v>16704330105</v>
      </c>
      <c r="U1874" t="s">
        <v>513</v>
      </c>
      <c r="V1874">
        <v>11121</v>
      </c>
      <c r="W1874" t="s">
        <v>123</v>
      </c>
      <c r="Y1874" t="s">
        <v>514</v>
      </c>
      <c r="Z1874" t="s">
        <v>515</v>
      </c>
      <c r="AB1874" t="s">
        <v>516</v>
      </c>
      <c r="AC1874" t="s">
        <v>517</v>
      </c>
      <c r="AD1874" t="s">
        <v>512</v>
      </c>
      <c r="AE1874" t="s">
        <v>272</v>
      </c>
      <c r="AF1874" t="s">
        <v>120</v>
      </c>
      <c r="AG1874" s="3">
        <v>96952</v>
      </c>
      <c r="AH1874" t="s">
        <v>121</v>
      </c>
      <c r="AI1874" t="s">
        <v>439</v>
      </c>
      <c r="AJ1874" s="10">
        <v>16704330105</v>
      </c>
      <c r="AL1874" t="s">
        <v>518</v>
      </c>
      <c r="BD1874" t="str">
        <f>"45-2092.00"</f>
        <v>45-2092.00</v>
      </c>
      <c r="BE1874" t="s">
        <v>1875</v>
      </c>
      <c r="BF1874" t="s">
        <v>9249</v>
      </c>
      <c r="BG1874" t="s">
        <v>2269</v>
      </c>
      <c r="BH1874">
        <v>2</v>
      </c>
      <c r="BI1874">
        <v>2</v>
      </c>
      <c r="BJ1874" s="1">
        <v>45792</v>
      </c>
      <c r="BK1874" s="1">
        <v>46156</v>
      </c>
      <c r="BL1874" s="1">
        <v>45792</v>
      </c>
      <c r="BM1874" s="1">
        <v>46156</v>
      </c>
      <c r="BN1874">
        <v>35</v>
      </c>
      <c r="BO1874">
        <v>0</v>
      </c>
      <c r="BP1874">
        <v>7</v>
      </c>
      <c r="BQ1874">
        <v>0</v>
      </c>
      <c r="BR1874">
        <v>7</v>
      </c>
      <c r="BS1874">
        <v>7</v>
      </c>
      <c r="BT1874">
        <v>7</v>
      </c>
      <c r="BU1874">
        <v>7</v>
      </c>
      <c r="BV1874" t="str">
        <f>"7:00 AM"</f>
        <v>7:00 AM</v>
      </c>
      <c r="BW1874" t="str">
        <f>"4:00 PM"</f>
        <v>4:00 PM</v>
      </c>
      <c r="BX1874" t="s">
        <v>240</v>
      </c>
      <c r="BY1874">
        <v>0</v>
      </c>
      <c r="BZ1874">
        <v>3</v>
      </c>
      <c r="CA1874" t="s">
        <v>115</v>
      </c>
      <c r="CC1874" t="s">
        <v>449</v>
      </c>
      <c r="CD1874" t="s">
        <v>522</v>
      </c>
      <c r="CE1874" t="s">
        <v>512</v>
      </c>
      <c r="CF1874" t="s">
        <v>272</v>
      </c>
      <c r="CG1874" t="s">
        <v>120</v>
      </c>
      <c r="CH1874" s="3">
        <v>96952</v>
      </c>
      <c r="CI1874" s="4">
        <v>11.91</v>
      </c>
      <c r="CJ1874" s="4">
        <v>12.16</v>
      </c>
      <c r="CK1874" s="4">
        <v>17.87</v>
      </c>
      <c r="CL1874" s="4">
        <v>18.239999999999998</v>
      </c>
      <c r="CM1874" t="s">
        <v>136</v>
      </c>
      <c r="CN1874" t="s">
        <v>449</v>
      </c>
      <c r="CO1874" t="s">
        <v>137</v>
      </c>
      <c r="CQ1874" t="s">
        <v>115</v>
      </c>
      <c r="CR1874" t="s">
        <v>138</v>
      </c>
      <c r="CS1874" t="s">
        <v>139</v>
      </c>
      <c r="CT1874" t="s">
        <v>138</v>
      </c>
      <c r="CU1874" t="s">
        <v>139</v>
      </c>
      <c r="CV1874" t="s">
        <v>138</v>
      </c>
      <c r="CW1874" t="s">
        <v>139</v>
      </c>
      <c r="CX1874" t="s">
        <v>450</v>
      </c>
      <c r="CY1874" s="10">
        <v>16704330105</v>
      </c>
      <c r="CZ1874" t="s">
        <v>518</v>
      </c>
      <c r="DA1874" t="s">
        <v>451</v>
      </c>
      <c r="DB1874" t="s">
        <v>138</v>
      </c>
      <c r="DC1874" t="s">
        <v>115</v>
      </c>
    </row>
    <row r="1875" spans="1:112" ht="14.45" customHeight="1" x14ac:dyDescent="0.25">
      <c r="A1875" t="s">
        <v>9943</v>
      </c>
      <c r="B1875" t="s">
        <v>158</v>
      </c>
      <c r="C1875" s="1">
        <v>45728</v>
      </c>
      <c r="D1875" s="1">
        <v>45784</v>
      </c>
      <c r="E1875" t="s">
        <v>210</v>
      </c>
      <c r="F1875" s="1">
        <v>45893</v>
      </c>
      <c r="G1875" t="s">
        <v>115</v>
      </c>
      <c r="H1875" t="s">
        <v>115</v>
      </c>
      <c r="I1875" t="s">
        <v>115</v>
      </c>
      <c r="J1875" t="s">
        <v>4078</v>
      </c>
      <c r="K1875" t="s">
        <v>4079</v>
      </c>
      <c r="L1875" t="s">
        <v>9330</v>
      </c>
      <c r="M1875" t="s">
        <v>4080</v>
      </c>
      <c r="N1875" t="s">
        <v>128</v>
      </c>
      <c r="O1875" t="s">
        <v>120</v>
      </c>
      <c r="P1875" s="3">
        <v>96950</v>
      </c>
      <c r="Q1875" t="s">
        <v>121</v>
      </c>
      <c r="R1875" t="s">
        <v>439</v>
      </c>
      <c r="S1875" s="10">
        <v>16702346323</v>
      </c>
      <c r="U1875" t="s">
        <v>4081</v>
      </c>
      <c r="V1875">
        <v>621210</v>
      </c>
      <c r="W1875" t="s">
        <v>123</v>
      </c>
      <c r="Y1875" t="s">
        <v>4082</v>
      </c>
      <c r="Z1875" t="s">
        <v>4083</v>
      </c>
      <c r="AB1875" t="s">
        <v>4084</v>
      </c>
      <c r="AC1875" t="s">
        <v>4085</v>
      </c>
      <c r="AE1875" t="s">
        <v>128</v>
      </c>
      <c r="AF1875" t="s">
        <v>120</v>
      </c>
      <c r="AG1875" s="3">
        <v>96950</v>
      </c>
      <c r="AH1875" t="s">
        <v>121</v>
      </c>
      <c r="AI1875" t="s">
        <v>439</v>
      </c>
      <c r="AJ1875" s="10">
        <v>16702346323</v>
      </c>
      <c r="AL1875" t="s">
        <v>4086</v>
      </c>
      <c r="BD1875" t="str">
        <f>"51-9081.00"</f>
        <v>51-9081.00</v>
      </c>
      <c r="BE1875" t="s">
        <v>9331</v>
      </c>
      <c r="BF1875" t="s">
        <v>9332</v>
      </c>
      <c r="BG1875" t="s">
        <v>9333</v>
      </c>
      <c r="BH1875">
        <v>2</v>
      </c>
      <c r="BJ1875" s="1">
        <v>45895</v>
      </c>
      <c r="BK1875" s="1">
        <v>46259</v>
      </c>
      <c r="BN1875">
        <v>35</v>
      </c>
      <c r="BO1875">
        <v>0</v>
      </c>
      <c r="BP1875">
        <v>7</v>
      </c>
      <c r="BQ1875">
        <v>7</v>
      </c>
      <c r="BR1875">
        <v>7</v>
      </c>
      <c r="BS1875">
        <v>7</v>
      </c>
      <c r="BT1875">
        <v>7</v>
      </c>
      <c r="BU1875">
        <v>0</v>
      </c>
      <c r="BV1875" t="str">
        <f>"9:00 AM"</f>
        <v>9:00 AM</v>
      </c>
      <c r="BW1875" t="str">
        <f>"5:00 PM"</f>
        <v>5:00 PM</v>
      </c>
      <c r="BX1875" t="s">
        <v>133</v>
      </c>
      <c r="BY1875">
        <v>0</v>
      </c>
      <c r="BZ1875">
        <v>12</v>
      </c>
      <c r="CA1875" t="s">
        <v>115</v>
      </c>
      <c r="CC1875" t="s">
        <v>9334</v>
      </c>
      <c r="CD1875" t="s">
        <v>9330</v>
      </c>
      <c r="CE1875" t="s">
        <v>4080</v>
      </c>
      <c r="CF1875" t="s">
        <v>128</v>
      </c>
      <c r="CG1875" t="s">
        <v>120</v>
      </c>
      <c r="CH1875" s="3">
        <v>96950</v>
      </c>
      <c r="CI1875" s="4">
        <v>9.57</v>
      </c>
      <c r="CJ1875" s="4">
        <v>18</v>
      </c>
      <c r="CK1875" s="4">
        <v>14.36</v>
      </c>
      <c r="CL1875" s="4">
        <v>27</v>
      </c>
      <c r="CM1875" t="s">
        <v>136</v>
      </c>
      <c r="CN1875" t="s">
        <v>449</v>
      </c>
      <c r="CO1875" t="s">
        <v>137</v>
      </c>
      <c r="CQ1875" t="s">
        <v>115</v>
      </c>
      <c r="CR1875" t="s">
        <v>138</v>
      </c>
      <c r="CS1875" t="s">
        <v>139</v>
      </c>
      <c r="CT1875" t="s">
        <v>138</v>
      </c>
      <c r="CU1875" t="s">
        <v>139</v>
      </c>
      <c r="CV1875" t="s">
        <v>138</v>
      </c>
      <c r="CW1875" t="s">
        <v>139</v>
      </c>
      <c r="CX1875" t="s">
        <v>450</v>
      </c>
      <c r="CY1875" s="10">
        <v>16702347326</v>
      </c>
      <c r="CZ1875" t="s">
        <v>4086</v>
      </c>
      <c r="DA1875" t="s">
        <v>451</v>
      </c>
      <c r="DB1875" t="s">
        <v>138</v>
      </c>
      <c r="DC1875" t="s">
        <v>115</v>
      </c>
    </row>
    <row r="1876" spans="1:112" ht="14.45" customHeight="1" x14ac:dyDescent="0.25">
      <c r="A1876" t="s">
        <v>12057</v>
      </c>
      <c r="B1876" t="s">
        <v>113</v>
      </c>
      <c r="C1876" s="1">
        <v>45750</v>
      </c>
      <c r="D1876" s="1">
        <v>45784</v>
      </c>
      <c r="E1876" t="s">
        <v>114</v>
      </c>
      <c r="G1876" t="s">
        <v>115</v>
      </c>
      <c r="H1876" t="s">
        <v>115</v>
      </c>
      <c r="I1876" t="s">
        <v>115</v>
      </c>
      <c r="J1876" t="s">
        <v>2467</v>
      </c>
      <c r="K1876" t="s">
        <v>2468</v>
      </c>
      <c r="L1876" t="s">
        <v>2469</v>
      </c>
      <c r="N1876" t="s">
        <v>119</v>
      </c>
      <c r="O1876" t="s">
        <v>120</v>
      </c>
      <c r="P1876" s="3">
        <v>96950</v>
      </c>
      <c r="Q1876" t="s">
        <v>121</v>
      </c>
      <c r="S1876" s="10">
        <v>16702345900</v>
      </c>
      <c r="T1876">
        <v>574</v>
      </c>
      <c r="U1876" t="s">
        <v>2470</v>
      </c>
      <c r="V1876">
        <v>721110</v>
      </c>
      <c r="W1876" t="s">
        <v>123</v>
      </c>
      <c r="Y1876" t="s">
        <v>2471</v>
      </c>
      <c r="Z1876" t="s">
        <v>2472</v>
      </c>
      <c r="AB1876" t="s">
        <v>2473</v>
      </c>
      <c r="AC1876" t="s">
        <v>2469</v>
      </c>
      <c r="AE1876" t="s">
        <v>119</v>
      </c>
      <c r="AF1876" t="s">
        <v>120</v>
      </c>
      <c r="AG1876" s="3">
        <v>96950</v>
      </c>
      <c r="AH1876" t="s">
        <v>121</v>
      </c>
      <c r="AJ1876" s="10">
        <v>16702345900</v>
      </c>
      <c r="AK1876">
        <v>266</v>
      </c>
      <c r="AL1876" t="s">
        <v>2474</v>
      </c>
      <c r="BD1876" t="str">
        <f>"37-2012.00"</f>
        <v>37-2012.00</v>
      </c>
      <c r="BE1876" t="s">
        <v>647</v>
      </c>
      <c r="BF1876" t="s">
        <v>10698</v>
      </c>
      <c r="BG1876" t="s">
        <v>10699</v>
      </c>
      <c r="BH1876">
        <v>2</v>
      </c>
      <c r="BJ1876" s="1">
        <v>45843</v>
      </c>
      <c r="BK1876" s="1">
        <v>46207</v>
      </c>
      <c r="BN1876">
        <v>40</v>
      </c>
      <c r="BO1876">
        <v>7</v>
      </c>
      <c r="BP1876">
        <v>7</v>
      </c>
      <c r="BQ1876">
        <v>6</v>
      </c>
      <c r="BR1876">
        <v>6</v>
      </c>
      <c r="BS1876">
        <v>7</v>
      </c>
      <c r="BT1876">
        <v>7</v>
      </c>
      <c r="BU1876">
        <v>0</v>
      </c>
      <c r="BV1876" t="str">
        <f>"8:30 AM"</f>
        <v>8:30 AM</v>
      </c>
      <c r="BW1876" t="str">
        <f>"4:00 PM"</f>
        <v>4:00 PM</v>
      </c>
      <c r="BX1876" t="s">
        <v>133</v>
      </c>
      <c r="BY1876">
        <v>0</v>
      </c>
      <c r="BZ1876">
        <v>4</v>
      </c>
      <c r="CA1876" t="s">
        <v>115</v>
      </c>
      <c r="CC1876" t="s">
        <v>191</v>
      </c>
      <c r="CD1876" t="s">
        <v>2477</v>
      </c>
      <c r="CF1876" t="s">
        <v>119</v>
      </c>
      <c r="CG1876" t="s">
        <v>120</v>
      </c>
      <c r="CH1876" s="3">
        <v>96950</v>
      </c>
      <c r="CI1876" s="4">
        <v>7.77</v>
      </c>
      <c r="CJ1876" s="4">
        <v>7.77</v>
      </c>
      <c r="CK1876" s="4">
        <v>11.65</v>
      </c>
      <c r="CL1876" s="4">
        <v>11.65</v>
      </c>
      <c r="CM1876" t="s">
        <v>136</v>
      </c>
      <c r="CO1876" t="s">
        <v>137</v>
      </c>
      <c r="CQ1876" t="s">
        <v>115</v>
      </c>
      <c r="CR1876" t="s">
        <v>138</v>
      </c>
      <c r="CS1876" t="s">
        <v>139</v>
      </c>
      <c r="CT1876" t="s">
        <v>138</v>
      </c>
      <c r="CU1876" t="s">
        <v>139</v>
      </c>
      <c r="CV1876" t="s">
        <v>138</v>
      </c>
      <c r="CW1876" t="s">
        <v>139</v>
      </c>
      <c r="CX1876" t="s">
        <v>2478</v>
      </c>
      <c r="CY1876" s="10">
        <v>16702345900</v>
      </c>
      <c r="CZ1876" t="s">
        <v>2595</v>
      </c>
      <c r="DA1876" t="s">
        <v>139</v>
      </c>
      <c r="DB1876" t="s">
        <v>138</v>
      </c>
      <c r="DC1876" t="s">
        <v>115</v>
      </c>
    </row>
    <row r="1877" spans="1:112" ht="14.45" customHeight="1" x14ac:dyDescent="0.25">
      <c r="A1877" t="s">
        <v>13226</v>
      </c>
      <c r="B1877" t="s">
        <v>248</v>
      </c>
      <c r="C1877" s="1">
        <v>45726</v>
      </c>
      <c r="D1877" s="1">
        <v>45784</v>
      </c>
      <c r="E1877" t="s">
        <v>210</v>
      </c>
      <c r="F1877" s="1">
        <v>45822</v>
      </c>
      <c r="G1877" t="s">
        <v>115</v>
      </c>
      <c r="H1877" t="s">
        <v>115</v>
      </c>
      <c r="I1877" t="s">
        <v>115</v>
      </c>
      <c r="J1877" t="s">
        <v>1169</v>
      </c>
      <c r="L1877" t="s">
        <v>1170</v>
      </c>
      <c r="M1877" t="s">
        <v>1171</v>
      </c>
      <c r="N1877" t="s">
        <v>128</v>
      </c>
      <c r="O1877" t="s">
        <v>120</v>
      </c>
      <c r="P1877" s="3">
        <v>96950</v>
      </c>
      <c r="Q1877" t="s">
        <v>121</v>
      </c>
      <c r="R1877" t="s">
        <v>439</v>
      </c>
      <c r="S1877" s="10">
        <v>16703223320</v>
      </c>
      <c r="U1877" t="s">
        <v>1173</v>
      </c>
      <c r="V1877">
        <v>611110</v>
      </c>
      <c r="W1877" t="s">
        <v>123</v>
      </c>
      <c r="Y1877" t="s">
        <v>1174</v>
      </c>
      <c r="Z1877" t="s">
        <v>1175</v>
      </c>
      <c r="AA1877" t="s">
        <v>1176</v>
      </c>
      <c r="AB1877" t="s">
        <v>1177</v>
      </c>
      <c r="AC1877" t="s">
        <v>1170</v>
      </c>
      <c r="AE1877" t="s">
        <v>128</v>
      </c>
      <c r="AF1877" t="s">
        <v>120</v>
      </c>
      <c r="AG1877" s="3">
        <v>96950</v>
      </c>
      <c r="AH1877" t="s">
        <v>121</v>
      </c>
      <c r="AI1877" t="s">
        <v>439</v>
      </c>
      <c r="AJ1877" s="10">
        <v>16703223320</v>
      </c>
      <c r="AL1877" t="s">
        <v>1178</v>
      </c>
      <c r="BD1877" t="str">
        <f>"25-4031.00"</f>
        <v>25-4031.00</v>
      </c>
      <c r="BE1877" t="s">
        <v>2441</v>
      </c>
      <c r="BF1877" t="s">
        <v>2442</v>
      </c>
      <c r="BG1877" t="s">
        <v>2443</v>
      </c>
      <c r="BH1877">
        <v>1</v>
      </c>
      <c r="BI1877">
        <v>1</v>
      </c>
      <c r="BJ1877" s="1">
        <v>45824</v>
      </c>
      <c r="BK1877" s="1">
        <v>46188</v>
      </c>
      <c r="BL1877" s="1">
        <v>45824</v>
      </c>
      <c r="BM1877" s="1">
        <v>46188</v>
      </c>
      <c r="BN1877">
        <v>35</v>
      </c>
      <c r="BO1877">
        <v>0</v>
      </c>
      <c r="BP1877">
        <v>7</v>
      </c>
      <c r="BQ1877">
        <v>7</v>
      </c>
      <c r="BR1877">
        <v>7</v>
      </c>
      <c r="BS1877">
        <v>7</v>
      </c>
      <c r="BT1877">
        <v>7</v>
      </c>
      <c r="BU1877">
        <v>0</v>
      </c>
      <c r="BV1877" t="str">
        <f>"7:00 AM"</f>
        <v>7:00 AM</v>
      </c>
      <c r="BW1877" t="str">
        <f>"3:00 PM"</f>
        <v>3:00 PM</v>
      </c>
      <c r="BX1877" t="s">
        <v>133</v>
      </c>
      <c r="BY1877">
        <v>0</v>
      </c>
      <c r="BZ1877">
        <v>12</v>
      </c>
      <c r="CA1877" t="s">
        <v>115</v>
      </c>
      <c r="CC1877" t="s">
        <v>449</v>
      </c>
      <c r="CD1877" t="s">
        <v>1183</v>
      </c>
      <c r="CF1877" t="s">
        <v>128</v>
      </c>
      <c r="CG1877" t="s">
        <v>120</v>
      </c>
      <c r="CH1877" s="3">
        <v>96950</v>
      </c>
      <c r="CI1877" s="4">
        <v>13.09</v>
      </c>
      <c r="CJ1877" s="4">
        <v>13.09</v>
      </c>
      <c r="CK1877" s="4">
        <v>0</v>
      </c>
      <c r="CL1877" s="4">
        <v>0</v>
      </c>
      <c r="CM1877" t="s">
        <v>136</v>
      </c>
      <c r="CN1877" t="s">
        <v>449</v>
      </c>
      <c r="CO1877" t="s">
        <v>137</v>
      </c>
      <c r="CQ1877" t="s">
        <v>115</v>
      </c>
      <c r="CR1877" t="s">
        <v>138</v>
      </c>
      <c r="CS1877" t="s">
        <v>139</v>
      </c>
      <c r="CT1877" t="s">
        <v>139</v>
      </c>
      <c r="CU1877" t="s">
        <v>139</v>
      </c>
      <c r="CV1877" t="s">
        <v>138</v>
      </c>
      <c r="CW1877" t="s">
        <v>139</v>
      </c>
      <c r="CX1877" t="s">
        <v>450</v>
      </c>
      <c r="CY1877" s="10">
        <v>16703223320</v>
      </c>
      <c r="CZ1877" t="s">
        <v>1178</v>
      </c>
      <c r="DA1877" t="s">
        <v>451</v>
      </c>
      <c r="DB1877" t="s">
        <v>138</v>
      </c>
      <c r="DC1877" t="s">
        <v>115</v>
      </c>
    </row>
    <row r="1878" spans="1:112" ht="14.45" customHeight="1" x14ac:dyDescent="0.25">
      <c r="A1878" t="s">
        <v>13492</v>
      </c>
      <c r="B1878" t="s">
        <v>158</v>
      </c>
      <c r="C1878" s="1">
        <v>45712</v>
      </c>
      <c r="D1878" s="1">
        <v>45784</v>
      </c>
      <c r="E1878" t="s">
        <v>114</v>
      </c>
      <c r="G1878" t="s">
        <v>138</v>
      </c>
      <c r="H1878" t="s">
        <v>115</v>
      </c>
      <c r="I1878" t="s">
        <v>115</v>
      </c>
      <c r="J1878" t="s">
        <v>3829</v>
      </c>
      <c r="K1878" t="s">
        <v>3830</v>
      </c>
      <c r="L1878" t="s">
        <v>3831</v>
      </c>
      <c r="M1878" t="s">
        <v>3832</v>
      </c>
      <c r="N1878" t="s">
        <v>119</v>
      </c>
      <c r="O1878" t="s">
        <v>120</v>
      </c>
      <c r="P1878" s="3">
        <v>96950</v>
      </c>
      <c r="Q1878" t="s">
        <v>121</v>
      </c>
      <c r="S1878" s="10">
        <v>16702332677</v>
      </c>
      <c r="U1878" t="s">
        <v>3833</v>
      </c>
      <c r="V1878">
        <v>4581</v>
      </c>
      <c r="W1878" t="s">
        <v>123</v>
      </c>
      <c r="Y1878" t="s">
        <v>3834</v>
      </c>
      <c r="Z1878" t="s">
        <v>3835</v>
      </c>
      <c r="AA1878" t="s">
        <v>2500</v>
      </c>
      <c r="AB1878" t="s">
        <v>235</v>
      </c>
      <c r="AC1878" t="s">
        <v>3831</v>
      </c>
      <c r="AE1878" t="s">
        <v>119</v>
      </c>
      <c r="AF1878" t="s">
        <v>120</v>
      </c>
      <c r="AG1878" s="3">
        <v>96950</v>
      </c>
      <c r="AH1878" t="s">
        <v>121</v>
      </c>
      <c r="AJ1878" s="10">
        <v>16702332677</v>
      </c>
      <c r="AL1878" t="s">
        <v>3836</v>
      </c>
      <c r="BD1878" t="str">
        <f>"43-3031.00"</f>
        <v>43-3031.00</v>
      </c>
      <c r="BE1878" t="s">
        <v>387</v>
      </c>
      <c r="BF1878" t="s">
        <v>13493</v>
      </c>
      <c r="BG1878" t="s">
        <v>13494</v>
      </c>
      <c r="BH1878">
        <v>1</v>
      </c>
      <c r="BJ1878" s="1">
        <v>45795</v>
      </c>
      <c r="BK1878" s="1">
        <v>46159</v>
      </c>
      <c r="BN1878">
        <v>35</v>
      </c>
      <c r="BO1878">
        <v>0</v>
      </c>
      <c r="BP1878">
        <v>7</v>
      </c>
      <c r="BQ1878">
        <v>7</v>
      </c>
      <c r="BR1878">
        <v>7</v>
      </c>
      <c r="BS1878">
        <v>7</v>
      </c>
      <c r="BT1878">
        <v>7</v>
      </c>
      <c r="BU1878">
        <v>0</v>
      </c>
      <c r="BV1878" t="str">
        <f>"8:00 AM"</f>
        <v>8:00 AM</v>
      </c>
      <c r="BW1878" t="str">
        <f>"5:00 PM"</f>
        <v>5:00 PM</v>
      </c>
      <c r="BX1878" t="s">
        <v>133</v>
      </c>
      <c r="BY1878">
        <v>0</v>
      </c>
      <c r="BZ1878">
        <v>12</v>
      </c>
      <c r="CA1878" t="s">
        <v>115</v>
      </c>
      <c r="CC1878" s="2" t="s">
        <v>13495</v>
      </c>
      <c r="CD1878" t="s">
        <v>3839</v>
      </c>
      <c r="CE1878" t="s">
        <v>3831</v>
      </c>
      <c r="CF1878" t="s">
        <v>119</v>
      </c>
      <c r="CG1878" t="s">
        <v>120</v>
      </c>
      <c r="CH1878" s="3">
        <v>96950</v>
      </c>
      <c r="CI1878" s="4">
        <v>12.28</v>
      </c>
      <c r="CJ1878" s="4">
        <v>12.4</v>
      </c>
      <c r="CK1878" s="4">
        <v>18.420000000000002</v>
      </c>
      <c r="CL1878" s="4">
        <v>18.600000000000001</v>
      </c>
      <c r="CM1878" t="s">
        <v>136</v>
      </c>
      <c r="CN1878" t="s">
        <v>139</v>
      </c>
      <c r="CO1878" t="s">
        <v>137</v>
      </c>
      <c r="CQ1878" t="s">
        <v>115</v>
      </c>
      <c r="CR1878" t="s">
        <v>138</v>
      </c>
      <c r="CS1878" t="s">
        <v>139</v>
      </c>
      <c r="CT1878" t="s">
        <v>138</v>
      </c>
      <c r="CU1878" t="s">
        <v>139</v>
      </c>
      <c r="CV1878" t="s">
        <v>138</v>
      </c>
      <c r="CW1878" t="s">
        <v>139</v>
      </c>
      <c r="CX1878" t="s">
        <v>5243</v>
      </c>
      <c r="CY1878" s="10">
        <v>16702332677</v>
      </c>
      <c r="CZ1878" t="s">
        <v>3836</v>
      </c>
      <c r="DA1878" t="s">
        <v>139</v>
      </c>
      <c r="DB1878" t="s">
        <v>138</v>
      </c>
      <c r="DC1878" t="s">
        <v>115</v>
      </c>
    </row>
    <row r="1879" spans="1:112" ht="14.45" customHeight="1" x14ac:dyDescent="0.25">
      <c r="A1879" t="s">
        <v>1732</v>
      </c>
      <c r="B1879" t="s">
        <v>248</v>
      </c>
      <c r="C1879" s="1">
        <v>45728</v>
      </c>
      <c r="D1879" s="1">
        <v>45785</v>
      </c>
      <c r="E1879" t="s">
        <v>210</v>
      </c>
      <c r="F1879" s="1">
        <v>45882</v>
      </c>
      <c r="G1879" t="s">
        <v>115</v>
      </c>
      <c r="H1879" t="s">
        <v>115</v>
      </c>
      <c r="I1879" t="s">
        <v>115</v>
      </c>
      <c r="J1879" t="s">
        <v>1718</v>
      </c>
      <c r="L1879" t="s">
        <v>1720</v>
      </c>
      <c r="N1879" t="s">
        <v>128</v>
      </c>
      <c r="O1879" t="s">
        <v>120</v>
      </c>
      <c r="P1879" s="3">
        <v>96950</v>
      </c>
      <c r="Q1879" t="s">
        <v>121</v>
      </c>
      <c r="S1879" s="10">
        <v>16702335776</v>
      </c>
      <c r="U1879" t="s">
        <v>1721</v>
      </c>
      <c r="V1879">
        <v>56179</v>
      </c>
      <c r="W1879" t="s">
        <v>123</v>
      </c>
      <c r="Y1879" t="s">
        <v>1722</v>
      </c>
      <c r="Z1879" t="s">
        <v>1723</v>
      </c>
      <c r="AA1879" t="s">
        <v>888</v>
      </c>
      <c r="AB1879" t="s">
        <v>705</v>
      </c>
      <c r="AC1879" t="s">
        <v>1720</v>
      </c>
      <c r="AE1879" t="s">
        <v>128</v>
      </c>
      <c r="AF1879" t="s">
        <v>120</v>
      </c>
      <c r="AG1879" s="3">
        <v>96950</v>
      </c>
      <c r="AH1879" t="s">
        <v>121</v>
      </c>
      <c r="AJ1879" s="10">
        <v>16702335776</v>
      </c>
      <c r="AL1879" t="s">
        <v>1727</v>
      </c>
      <c r="BD1879" t="str">
        <f>"49-9071.00"</f>
        <v>49-9071.00</v>
      </c>
      <c r="BE1879" t="s">
        <v>169</v>
      </c>
      <c r="BF1879" t="s">
        <v>1733</v>
      </c>
      <c r="BG1879" t="s">
        <v>1681</v>
      </c>
      <c r="BH1879">
        <v>5</v>
      </c>
      <c r="BI1879">
        <v>5</v>
      </c>
      <c r="BJ1879" s="1">
        <v>45884</v>
      </c>
      <c r="BK1879" s="1">
        <v>46248</v>
      </c>
      <c r="BL1879" s="1">
        <v>45884</v>
      </c>
      <c r="BM1879" s="1">
        <v>46248</v>
      </c>
      <c r="BN1879">
        <v>35</v>
      </c>
      <c r="BO1879">
        <v>0</v>
      </c>
      <c r="BP1879">
        <v>7</v>
      </c>
      <c r="BQ1879">
        <v>7</v>
      </c>
      <c r="BR1879">
        <v>7</v>
      </c>
      <c r="BS1879">
        <v>7</v>
      </c>
      <c r="BT1879">
        <v>7</v>
      </c>
      <c r="BU1879">
        <v>0</v>
      </c>
      <c r="BV1879" t="str">
        <f>"9:00 AM"</f>
        <v>9:00 AM</v>
      </c>
      <c r="BW1879" t="str">
        <f>"5:00 PM"</f>
        <v>5:00 PM</v>
      </c>
      <c r="BX1879" t="s">
        <v>133</v>
      </c>
      <c r="BY1879">
        <v>0</v>
      </c>
      <c r="BZ1879">
        <v>24</v>
      </c>
      <c r="CA1879" t="s">
        <v>115</v>
      </c>
      <c r="CC1879" t="s">
        <v>224</v>
      </c>
      <c r="CD1879" t="s">
        <v>1448</v>
      </c>
      <c r="CF1879" t="s">
        <v>128</v>
      </c>
      <c r="CG1879" t="s">
        <v>120</v>
      </c>
      <c r="CH1879" s="3">
        <v>96950</v>
      </c>
      <c r="CI1879" s="4">
        <v>9.75</v>
      </c>
      <c r="CJ1879" s="4">
        <v>9.75</v>
      </c>
      <c r="CK1879" s="4">
        <v>14.63</v>
      </c>
      <c r="CL1879" s="4">
        <v>14.63</v>
      </c>
      <c r="CM1879" t="s">
        <v>136</v>
      </c>
      <c r="CN1879" t="s">
        <v>139</v>
      </c>
      <c r="CO1879" t="s">
        <v>137</v>
      </c>
      <c r="CQ1879" t="s">
        <v>115</v>
      </c>
      <c r="CR1879" t="s">
        <v>138</v>
      </c>
      <c r="CS1879" t="s">
        <v>139</v>
      </c>
      <c r="CT1879" t="s">
        <v>138</v>
      </c>
      <c r="CU1879" t="s">
        <v>139</v>
      </c>
      <c r="CV1879" t="s">
        <v>138</v>
      </c>
      <c r="CW1879" t="s">
        <v>139</v>
      </c>
      <c r="CX1879" t="s">
        <v>139</v>
      </c>
      <c r="CY1879" s="10">
        <v>16702335776</v>
      </c>
      <c r="CZ1879" t="s">
        <v>1727</v>
      </c>
      <c r="DA1879" t="s">
        <v>139</v>
      </c>
      <c r="DB1879" t="s">
        <v>138</v>
      </c>
      <c r="DC1879" t="s">
        <v>115</v>
      </c>
    </row>
    <row r="1880" spans="1:112" ht="14.45" customHeight="1" x14ac:dyDescent="0.25">
      <c r="A1880" t="s">
        <v>2634</v>
      </c>
      <c r="B1880" t="s">
        <v>158</v>
      </c>
      <c r="C1880" s="1">
        <v>45719</v>
      </c>
      <c r="D1880" s="1">
        <v>45785</v>
      </c>
      <c r="E1880" t="s">
        <v>114</v>
      </c>
      <c r="G1880" t="s">
        <v>115</v>
      </c>
      <c r="H1880" t="s">
        <v>115</v>
      </c>
      <c r="I1880" t="s">
        <v>115</v>
      </c>
      <c r="J1880" t="s">
        <v>2635</v>
      </c>
      <c r="K1880" t="s">
        <v>2636</v>
      </c>
      <c r="L1880" t="s">
        <v>2637</v>
      </c>
      <c r="M1880" t="s">
        <v>2638</v>
      </c>
      <c r="N1880" t="s">
        <v>128</v>
      </c>
      <c r="O1880" t="s">
        <v>120</v>
      </c>
      <c r="P1880" s="3">
        <v>96950</v>
      </c>
      <c r="Q1880" t="s">
        <v>121</v>
      </c>
      <c r="S1880" s="10">
        <v>16703236877</v>
      </c>
      <c r="U1880" t="s">
        <v>2639</v>
      </c>
      <c r="V1880">
        <v>621610</v>
      </c>
      <c r="W1880" t="s">
        <v>123</v>
      </c>
      <c r="Y1880" t="s">
        <v>1274</v>
      </c>
      <c r="Z1880" t="s">
        <v>2640</v>
      </c>
      <c r="AA1880" t="s">
        <v>276</v>
      </c>
      <c r="AB1880" t="s">
        <v>126</v>
      </c>
      <c r="AC1880" t="s">
        <v>2641</v>
      </c>
      <c r="AE1880" t="s">
        <v>2011</v>
      </c>
      <c r="AF1880" t="s">
        <v>707</v>
      </c>
      <c r="AG1880" s="3">
        <v>96931</v>
      </c>
      <c r="AH1880" t="s">
        <v>121</v>
      </c>
      <c r="AJ1880" s="10">
        <v>16716498746</v>
      </c>
      <c r="AK1880">
        <v>203</v>
      </c>
      <c r="AL1880" t="s">
        <v>2642</v>
      </c>
      <c r="BD1880" t="str">
        <f>"43-3031.00"</f>
        <v>43-3031.00</v>
      </c>
      <c r="BE1880" t="s">
        <v>387</v>
      </c>
      <c r="BF1880" t="s">
        <v>2643</v>
      </c>
      <c r="BG1880" t="s">
        <v>2644</v>
      </c>
      <c r="BH1880">
        <v>2</v>
      </c>
      <c r="BJ1880" s="1">
        <v>45809</v>
      </c>
      <c r="BK1880" s="1">
        <v>46173</v>
      </c>
      <c r="BN1880">
        <v>40</v>
      </c>
      <c r="BO1880">
        <v>0</v>
      </c>
      <c r="BP1880">
        <v>8</v>
      </c>
      <c r="BQ1880">
        <v>8</v>
      </c>
      <c r="BR1880">
        <v>8</v>
      </c>
      <c r="BS1880">
        <v>8</v>
      </c>
      <c r="BT1880">
        <v>5</v>
      </c>
      <c r="BU1880">
        <v>3</v>
      </c>
      <c r="BV1880" t="str">
        <f>"8:30 AM"</f>
        <v>8:30 AM</v>
      </c>
      <c r="BW1880" t="str">
        <f>"5:30 PM"</f>
        <v>5:30 PM</v>
      </c>
      <c r="BX1880" t="s">
        <v>133</v>
      </c>
      <c r="BY1880">
        <v>0</v>
      </c>
      <c r="BZ1880">
        <v>12</v>
      </c>
      <c r="CA1880" t="s">
        <v>115</v>
      </c>
      <c r="CC1880" s="2" t="s">
        <v>2645</v>
      </c>
      <c r="CD1880" t="s">
        <v>2637</v>
      </c>
      <c r="CE1880" t="s">
        <v>2638</v>
      </c>
      <c r="CF1880" t="s">
        <v>128</v>
      </c>
      <c r="CG1880" t="s">
        <v>120</v>
      </c>
      <c r="CH1880" s="3">
        <v>96950</v>
      </c>
      <c r="CI1880" s="4">
        <v>12.28</v>
      </c>
      <c r="CJ1880" s="4">
        <v>12.28</v>
      </c>
      <c r="CM1880" t="s">
        <v>136</v>
      </c>
      <c r="CO1880" t="s">
        <v>137</v>
      </c>
      <c r="CQ1880" t="s">
        <v>115</v>
      </c>
      <c r="CR1880" t="s">
        <v>138</v>
      </c>
      <c r="CS1880" t="s">
        <v>139</v>
      </c>
      <c r="CT1880" t="s">
        <v>139</v>
      </c>
      <c r="CU1880" t="s">
        <v>139</v>
      </c>
      <c r="CV1880" t="s">
        <v>138</v>
      </c>
      <c r="CW1880" t="s">
        <v>139</v>
      </c>
      <c r="CX1880" t="s">
        <v>139</v>
      </c>
      <c r="CY1880" s="10">
        <v>16703236877</v>
      </c>
      <c r="CZ1880" t="s">
        <v>2646</v>
      </c>
      <c r="DA1880" t="s">
        <v>139</v>
      </c>
      <c r="DB1880" t="s">
        <v>138</v>
      </c>
      <c r="DC1880" t="s">
        <v>115</v>
      </c>
    </row>
    <row r="1881" spans="1:112" ht="14.45" customHeight="1" x14ac:dyDescent="0.25">
      <c r="A1881" t="s">
        <v>7207</v>
      </c>
      <c r="B1881" t="s">
        <v>158</v>
      </c>
      <c r="C1881" s="1">
        <v>45692</v>
      </c>
      <c r="D1881" s="1">
        <v>45785</v>
      </c>
      <c r="E1881" t="s">
        <v>114</v>
      </c>
      <c r="G1881" t="s">
        <v>115</v>
      </c>
      <c r="H1881" t="s">
        <v>115</v>
      </c>
      <c r="I1881" t="s">
        <v>115</v>
      </c>
      <c r="J1881" t="s">
        <v>7208</v>
      </c>
      <c r="L1881" t="s">
        <v>7209</v>
      </c>
      <c r="N1881" t="s">
        <v>128</v>
      </c>
      <c r="O1881" t="s">
        <v>120</v>
      </c>
      <c r="P1881" s="3">
        <v>96950</v>
      </c>
      <c r="Q1881" t="s">
        <v>121</v>
      </c>
      <c r="S1881" s="10">
        <v>16702878526</v>
      </c>
      <c r="U1881" t="s">
        <v>7210</v>
      </c>
      <c r="V1881">
        <v>71119</v>
      </c>
      <c r="W1881" t="s">
        <v>123</v>
      </c>
      <c r="Y1881" t="s">
        <v>7211</v>
      </c>
      <c r="Z1881" t="s">
        <v>7212</v>
      </c>
      <c r="AA1881" t="s">
        <v>2156</v>
      </c>
      <c r="AB1881" t="s">
        <v>126</v>
      </c>
      <c r="AC1881" t="s">
        <v>7209</v>
      </c>
      <c r="AE1881" t="s">
        <v>128</v>
      </c>
      <c r="AF1881" t="s">
        <v>120</v>
      </c>
      <c r="AG1881" s="3">
        <v>96950</v>
      </c>
      <c r="AH1881" t="s">
        <v>121</v>
      </c>
      <c r="AJ1881" s="10">
        <v>16702878526</v>
      </c>
      <c r="AL1881" t="s">
        <v>7213</v>
      </c>
      <c r="BD1881" t="str">
        <f>"27-2042.00"</f>
        <v>27-2042.00</v>
      </c>
      <c r="BE1881" t="s">
        <v>237</v>
      </c>
      <c r="BF1881" t="s">
        <v>7214</v>
      </c>
      <c r="BG1881" t="s">
        <v>7215</v>
      </c>
      <c r="BH1881">
        <v>1</v>
      </c>
      <c r="BJ1881" s="1">
        <v>45809</v>
      </c>
      <c r="BK1881" s="1">
        <v>46173</v>
      </c>
      <c r="BN1881">
        <v>35</v>
      </c>
      <c r="BO1881">
        <v>7</v>
      </c>
      <c r="BP1881">
        <v>0</v>
      </c>
      <c r="BQ1881">
        <v>0</v>
      </c>
      <c r="BR1881">
        <v>7</v>
      </c>
      <c r="BS1881">
        <v>7</v>
      </c>
      <c r="BT1881">
        <v>7</v>
      </c>
      <c r="BU1881">
        <v>7</v>
      </c>
      <c r="BV1881" t="str">
        <f>"1:00 PM"</f>
        <v>1:00 PM</v>
      </c>
      <c r="BW1881" t="str">
        <f>"8:00 PM"</f>
        <v>8:00 PM</v>
      </c>
      <c r="BX1881" t="s">
        <v>240</v>
      </c>
      <c r="BY1881">
        <v>0</v>
      </c>
      <c r="BZ1881">
        <v>3</v>
      </c>
      <c r="CA1881" t="s">
        <v>115</v>
      </c>
      <c r="CC1881" t="s">
        <v>7216</v>
      </c>
      <c r="CD1881" t="s">
        <v>7217</v>
      </c>
      <c r="CF1881" t="s">
        <v>128</v>
      </c>
      <c r="CG1881" t="s">
        <v>120</v>
      </c>
      <c r="CH1881" s="3">
        <v>96950</v>
      </c>
      <c r="CI1881" s="4">
        <v>33.06</v>
      </c>
      <c r="CJ1881" s="4">
        <v>33.06</v>
      </c>
      <c r="CK1881" s="4">
        <v>0</v>
      </c>
      <c r="CL1881" s="4">
        <v>0</v>
      </c>
      <c r="CM1881" t="s">
        <v>136</v>
      </c>
      <c r="CN1881">
        <v>0</v>
      </c>
      <c r="CO1881" t="s">
        <v>137</v>
      </c>
      <c r="CQ1881" t="s">
        <v>115</v>
      </c>
      <c r="CR1881" t="s">
        <v>138</v>
      </c>
      <c r="CS1881" t="s">
        <v>139</v>
      </c>
      <c r="CT1881" t="s">
        <v>139</v>
      </c>
      <c r="CU1881" t="s">
        <v>139</v>
      </c>
      <c r="CV1881" t="s">
        <v>138</v>
      </c>
      <c r="CW1881" t="s">
        <v>139</v>
      </c>
      <c r="CX1881" t="s">
        <v>1645</v>
      </c>
      <c r="CY1881" s="10">
        <v>16702878526</v>
      </c>
      <c r="CZ1881" t="s">
        <v>7213</v>
      </c>
      <c r="DA1881" t="s">
        <v>139</v>
      </c>
      <c r="DB1881" t="s">
        <v>138</v>
      </c>
      <c r="DC1881" t="s">
        <v>115</v>
      </c>
      <c r="DD1881" t="s">
        <v>7211</v>
      </c>
      <c r="DE1881" t="s">
        <v>7212</v>
      </c>
      <c r="DF1881" t="s">
        <v>2156</v>
      </c>
      <c r="DG1881" t="s">
        <v>7208</v>
      </c>
      <c r="DH1881" t="s">
        <v>7213</v>
      </c>
    </row>
    <row r="1882" spans="1:112" ht="14.45" customHeight="1" x14ac:dyDescent="0.25">
      <c r="A1882" t="s">
        <v>8445</v>
      </c>
      <c r="B1882" t="s">
        <v>248</v>
      </c>
      <c r="C1882" s="1">
        <v>45719</v>
      </c>
      <c r="D1882" s="1">
        <v>45785</v>
      </c>
      <c r="E1882" t="s">
        <v>210</v>
      </c>
      <c r="F1882" s="1">
        <v>45893</v>
      </c>
      <c r="G1882" t="s">
        <v>115</v>
      </c>
      <c r="H1882" t="s">
        <v>115</v>
      </c>
      <c r="I1882" t="s">
        <v>115</v>
      </c>
      <c r="J1882" t="s">
        <v>3354</v>
      </c>
      <c r="K1882" t="s">
        <v>6616</v>
      </c>
      <c r="L1882" t="s">
        <v>6617</v>
      </c>
      <c r="N1882" t="s">
        <v>128</v>
      </c>
      <c r="O1882" t="s">
        <v>120</v>
      </c>
      <c r="P1882" s="3">
        <v>96950</v>
      </c>
      <c r="Q1882" t="s">
        <v>121</v>
      </c>
      <c r="S1882" s="10">
        <v>16702358570</v>
      </c>
      <c r="U1882" t="s">
        <v>3357</v>
      </c>
      <c r="V1882">
        <v>339920</v>
      </c>
      <c r="W1882" t="s">
        <v>123</v>
      </c>
      <c r="Y1882" t="s">
        <v>3358</v>
      </c>
      <c r="Z1882" t="s">
        <v>3359</v>
      </c>
      <c r="AA1882" t="s">
        <v>149</v>
      </c>
      <c r="AB1882" t="s">
        <v>6618</v>
      </c>
      <c r="AC1882" t="s">
        <v>6619</v>
      </c>
      <c r="AE1882" t="s">
        <v>128</v>
      </c>
      <c r="AF1882" t="s">
        <v>120</v>
      </c>
      <c r="AG1882" s="3">
        <v>96950</v>
      </c>
      <c r="AH1882" t="s">
        <v>121</v>
      </c>
      <c r="AJ1882" s="10">
        <v>16702358570</v>
      </c>
      <c r="AL1882" t="s">
        <v>3360</v>
      </c>
      <c r="BD1882" t="str">
        <f>"51-3022.00"</f>
        <v>51-3022.00</v>
      </c>
      <c r="BE1882" t="s">
        <v>1113</v>
      </c>
      <c r="BF1882" t="s">
        <v>6620</v>
      </c>
      <c r="BG1882" t="s">
        <v>6621</v>
      </c>
      <c r="BH1882">
        <v>3</v>
      </c>
      <c r="BI1882">
        <v>3</v>
      </c>
      <c r="BJ1882" s="1">
        <v>45895</v>
      </c>
      <c r="BK1882" s="1">
        <v>46259</v>
      </c>
      <c r="BL1882" s="1">
        <v>45895</v>
      </c>
      <c r="BM1882" s="1">
        <v>46259</v>
      </c>
      <c r="BN1882">
        <v>36</v>
      </c>
      <c r="BO1882">
        <v>0</v>
      </c>
      <c r="BP1882">
        <v>6</v>
      </c>
      <c r="BQ1882">
        <v>6</v>
      </c>
      <c r="BR1882">
        <v>6</v>
      </c>
      <c r="BS1882">
        <v>6</v>
      </c>
      <c r="BT1882">
        <v>6</v>
      </c>
      <c r="BU1882">
        <v>6</v>
      </c>
      <c r="BV1882" t="str">
        <f>"8:00 AM"</f>
        <v>8:00 AM</v>
      </c>
      <c r="BW1882" t="str">
        <f>"3:00 PM"</f>
        <v>3:00 PM</v>
      </c>
      <c r="BX1882" t="s">
        <v>240</v>
      </c>
      <c r="BY1882">
        <v>0</v>
      </c>
      <c r="BZ1882">
        <v>3</v>
      </c>
      <c r="CA1882" t="s">
        <v>115</v>
      </c>
      <c r="CC1882" t="s">
        <v>8446</v>
      </c>
      <c r="CD1882" t="s">
        <v>6623</v>
      </c>
      <c r="CE1882" t="s">
        <v>6624</v>
      </c>
      <c r="CF1882" t="s">
        <v>128</v>
      </c>
      <c r="CG1882" t="s">
        <v>120</v>
      </c>
      <c r="CH1882" s="3">
        <v>96950</v>
      </c>
      <c r="CI1882" s="4">
        <v>12.17</v>
      </c>
      <c r="CJ1882" s="4">
        <v>12.17</v>
      </c>
      <c r="CK1882" s="4">
        <v>0</v>
      </c>
      <c r="CL1882" s="4">
        <v>0</v>
      </c>
      <c r="CM1882" t="s">
        <v>136</v>
      </c>
      <c r="CN1882" t="s">
        <v>139</v>
      </c>
      <c r="CO1882" t="s">
        <v>137</v>
      </c>
      <c r="CQ1882" t="s">
        <v>115</v>
      </c>
      <c r="CR1882" t="s">
        <v>138</v>
      </c>
      <c r="CS1882" t="s">
        <v>139</v>
      </c>
      <c r="CT1882" t="s">
        <v>138</v>
      </c>
      <c r="CU1882" t="s">
        <v>139</v>
      </c>
      <c r="CV1882" t="s">
        <v>138</v>
      </c>
      <c r="CW1882" t="s">
        <v>139</v>
      </c>
      <c r="CX1882" t="s">
        <v>2228</v>
      </c>
      <c r="CY1882" s="10">
        <v>16702358570</v>
      </c>
      <c r="CZ1882" t="s">
        <v>3360</v>
      </c>
      <c r="DA1882" t="s">
        <v>139</v>
      </c>
      <c r="DB1882" t="s">
        <v>138</v>
      </c>
      <c r="DC1882" t="s">
        <v>115</v>
      </c>
    </row>
    <row r="1883" spans="1:112" ht="14.45" customHeight="1" x14ac:dyDescent="0.25">
      <c r="A1883" t="s">
        <v>10570</v>
      </c>
      <c r="B1883" t="s">
        <v>158</v>
      </c>
      <c r="C1883" s="1">
        <v>45730</v>
      </c>
      <c r="D1883" s="1">
        <v>45785</v>
      </c>
      <c r="E1883" t="s">
        <v>210</v>
      </c>
      <c r="F1883" s="1">
        <v>45837</v>
      </c>
      <c r="G1883" t="s">
        <v>115</v>
      </c>
      <c r="H1883" t="s">
        <v>115</v>
      </c>
      <c r="I1883" t="s">
        <v>115</v>
      </c>
      <c r="J1883" t="s">
        <v>1704</v>
      </c>
      <c r="K1883" t="s">
        <v>1705</v>
      </c>
      <c r="L1883" t="s">
        <v>1706</v>
      </c>
      <c r="N1883" t="s">
        <v>128</v>
      </c>
      <c r="O1883" t="s">
        <v>120</v>
      </c>
      <c r="P1883" s="3">
        <v>96950</v>
      </c>
      <c r="Q1883" t="s">
        <v>121</v>
      </c>
      <c r="S1883" s="10">
        <v>16704888866</v>
      </c>
      <c r="U1883" t="s">
        <v>1707</v>
      </c>
      <c r="V1883">
        <v>445110</v>
      </c>
      <c r="W1883" t="s">
        <v>123</v>
      </c>
      <c r="Y1883" t="s">
        <v>1708</v>
      </c>
      <c r="Z1883" t="s">
        <v>1709</v>
      </c>
      <c r="AA1883" t="s">
        <v>1710</v>
      </c>
      <c r="AB1883" t="s">
        <v>126</v>
      </c>
      <c r="AC1883" t="s">
        <v>1706</v>
      </c>
      <c r="AE1883" t="s">
        <v>128</v>
      </c>
      <c r="AF1883" t="s">
        <v>120</v>
      </c>
      <c r="AG1883" s="3">
        <v>96950</v>
      </c>
      <c r="AH1883" t="s">
        <v>121</v>
      </c>
      <c r="AJ1883" s="10">
        <v>16709897666</v>
      </c>
      <c r="AL1883" t="s">
        <v>1711</v>
      </c>
      <c r="BD1883" t="str">
        <f>"37-2011.00"</f>
        <v>37-2011.00</v>
      </c>
      <c r="BE1883" t="s">
        <v>1133</v>
      </c>
      <c r="BF1883" t="s">
        <v>1712</v>
      </c>
      <c r="BG1883" t="s">
        <v>1713</v>
      </c>
      <c r="BH1883">
        <v>1</v>
      </c>
      <c r="BJ1883" s="1">
        <v>45839</v>
      </c>
      <c r="BK1883" s="1">
        <v>46203</v>
      </c>
      <c r="BN1883">
        <v>40</v>
      </c>
      <c r="BO1883">
        <v>0</v>
      </c>
      <c r="BP1883">
        <v>7</v>
      </c>
      <c r="BQ1883">
        <v>7</v>
      </c>
      <c r="BR1883">
        <v>7</v>
      </c>
      <c r="BS1883">
        <v>7</v>
      </c>
      <c r="BT1883">
        <v>7</v>
      </c>
      <c r="BU1883">
        <v>5</v>
      </c>
      <c r="BV1883" t="str">
        <f>"9:00 AM"</f>
        <v>9:00 AM</v>
      </c>
      <c r="BW1883" t="str">
        <f>"4:00 PM"</f>
        <v>4:00 PM</v>
      </c>
      <c r="BX1883" t="s">
        <v>240</v>
      </c>
      <c r="BY1883">
        <v>0</v>
      </c>
      <c r="BZ1883">
        <v>6</v>
      </c>
      <c r="CA1883" t="s">
        <v>115</v>
      </c>
      <c r="CC1883" t="s">
        <v>1714</v>
      </c>
      <c r="CD1883" t="s">
        <v>1715</v>
      </c>
      <c r="CF1883" t="s">
        <v>128</v>
      </c>
      <c r="CG1883" t="s">
        <v>120</v>
      </c>
      <c r="CH1883" s="3">
        <v>96950</v>
      </c>
      <c r="CI1883" s="4">
        <v>8.2899999999999991</v>
      </c>
      <c r="CJ1883" s="4">
        <v>8.2899999999999991</v>
      </c>
      <c r="CK1883" s="4">
        <v>12.44</v>
      </c>
      <c r="CL1883" s="4">
        <v>12.44</v>
      </c>
      <c r="CM1883" t="s">
        <v>136</v>
      </c>
      <c r="CN1883" t="s">
        <v>139</v>
      </c>
      <c r="CO1883" t="s">
        <v>137</v>
      </c>
      <c r="CQ1883" t="s">
        <v>115</v>
      </c>
      <c r="CR1883" t="s">
        <v>138</v>
      </c>
      <c r="CS1883" t="s">
        <v>139</v>
      </c>
      <c r="CT1883" t="s">
        <v>138</v>
      </c>
      <c r="CU1883" t="s">
        <v>139</v>
      </c>
      <c r="CV1883" t="s">
        <v>138</v>
      </c>
      <c r="CW1883" t="s">
        <v>138</v>
      </c>
      <c r="CX1883" t="s">
        <v>1716</v>
      </c>
      <c r="CY1883" s="10">
        <v>16704888866</v>
      </c>
      <c r="CZ1883" t="s">
        <v>1711</v>
      </c>
      <c r="DA1883" t="s">
        <v>139</v>
      </c>
      <c r="DB1883" t="s">
        <v>138</v>
      </c>
      <c r="DC1883" t="s">
        <v>115</v>
      </c>
    </row>
    <row r="1884" spans="1:112" ht="14.45" customHeight="1" x14ac:dyDescent="0.25">
      <c r="A1884" t="s">
        <v>11488</v>
      </c>
      <c r="B1884" t="s">
        <v>248</v>
      </c>
      <c r="C1884" s="1">
        <v>45730</v>
      </c>
      <c r="D1884" s="1">
        <v>45785</v>
      </c>
      <c r="E1884" t="s">
        <v>210</v>
      </c>
      <c r="F1884" s="1">
        <v>45900</v>
      </c>
      <c r="G1884" t="s">
        <v>115</v>
      </c>
      <c r="H1884" t="s">
        <v>115</v>
      </c>
      <c r="I1884" t="s">
        <v>115</v>
      </c>
      <c r="J1884" t="s">
        <v>5156</v>
      </c>
      <c r="K1884" t="s">
        <v>5157</v>
      </c>
      <c r="L1884" t="s">
        <v>5158</v>
      </c>
      <c r="M1884" t="s">
        <v>5159</v>
      </c>
      <c r="N1884" t="s">
        <v>128</v>
      </c>
      <c r="O1884" t="s">
        <v>120</v>
      </c>
      <c r="P1884" s="3">
        <v>96950</v>
      </c>
      <c r="Q1884" t="s">
        <v>121</v>
      </c>
      <c r="R1884" t="s">
        <v>439</v>
      </c>
      <c r="S1884" s="10">
        <v>16702347492</v>
      </c>
      <c r="U1884" t="s">
        <v>5160</v>
      </c>
      <c r="V1884">
        <v>722310</v>
      </c>
      <c r="W1884" t="s">
        <v>123</v>
      </c>
      <c r="Y1884" t="s">
        <v>5161</v>
      </c>
      <c r="Z1884" t="s">
        <v>5162</v>
      </c>
      <c r="AA1884" t="s">
        <v>5163</v>
      </c>
      <c r="AB1884" t="s">
        <v>126</v>
      </c>
      <c r="AC1884" t="s">
        <v>5159</v>
      </c>
      <c r="AD1884" t="s">
        <v>5158</v>
      </c>
      <c r="AE1884" t="s">
        <v>128</v>
      </c>
      <c r="AF1884" t="s">
        <v>120</v>
      </c>
      <c r="AG1884" s="3">
        <v>96950</v>
      </c>
      <c r="AH1884" t="s">
        <v>121</v>
      </c>
      <c r="AI1884" t="s">
        <v>439</v>
      </c>
      <c r="AJ1884" s="10">
        <v>16702347492</v>
      </c>
      <c r="AL1884" t="s">
        <v>5164</v>
      </c>
      <c r="BD1884" t="str">
        <f>"35-2021.00"</f>
        <v>35-2021.00</v>
      </c>
      <c r="BE1884" t="s">
        <v>282</v>
      </c>
      <c r="BF1884" t="s">
        <v>5165</v>
      </c>
      <c r="BG1884" t="s">
        <v>1982</v>
      </c>
      <c r="BH1884">
        <v>3</v>
      </c>
      <c r="BI1884">
        <v>3</v>
      </c>
      <c r="BJ1884" s="1">
        <v>45902</v>
      </c>
      <c r="BK1884" s="1">
        <v>46266</v>
      </c>
      <c r="BL1884" s="1">
        <v>45902</v>
      </c>
      <c r="BM1884" s="1">
        <v>46266</v>
      </c>
      <c r="BN1884">
        <v>35</v>
      </c>
      <c r="BO1884">
        <v>0</v>
      </c>
      <c r="BP1884">
        <v>7</v>
      </c>
      <c r="BQ1884">
        <v>7</v>
      </c>
      <c r="BR1884">
        <v>7</v>
      </c>
      <c r="BS1884">
        <v>7</v>
      </c>
      <c r="BT1884">
        <v>7</v>
      </c>
      <c r="BU1884">
        <v>0</v>
      </c>
      <c r="BV1884" t="str">
        <f>"6:00 AM"</f>
        <v>6:00 AM</v>
      </c>
      <c r="BW1884" t="str">
        <f>"2:00 PM"</f>
        <v>2:00 PM</v>
      </c>
      <c r="BX1884" t="s">
        <v>240</v>
      </c>
      <c r="BY1884">
        <v>0</v>
      </c>
      <c r="BZ1884">
        <v>3</v>
      </c>
      <c r="CA1884" t="s">
        <v>115</v>
      </c>
      <c r="CC1884" t="s">
        <v>449</v>
      </c>
      <c r="CD1884" t="s">
        <v>5158</v>
      </c>
      <c r="CE1884" t="s">
        <v>5159</v>
      </c>
      <c r="CF1884" t="s">
        <v>128</v>
      </c>
      <c r="CG1884" t="s">
        <v>120</v>
      </c>
      <c r="CH1884" s="3">
        <v>96950</v>
      </c>
      <c r="CI1884" s="4">
        <v>7.84</v>
      </c>
      <c r="CJ1884" s="4">
        <v>8.9499999999999993</v>
      </c>
      <c r="CK1884" s="4">
        <v>11.76</v>
      </c>
      <c r="CL1884" s="4">
        <v>13.43</v>
      </c>
      <c r="CM1884" t="s">
        <v>136</v>
      </c>
      <c r="CN1884" t="s">
        <v>449</v>
      </c>
      <c r="CO1884" t="s">
        <v>137</v>
      </c>
      <c r="CQ1884" t="s">
        <v>115</v>
      </c>
      <c r="CR1884" t="s">
        <v>138</v>
      </c>
      <c r="CS1884" t="s">
        <v>139</v>
      </c>
      <c r="CT1884" t="s">
        <v>138</v>
      </c>
      <c r="CU1884" t="s">
        <v>139</v>
      </c>
      <c r="CV1884" t="s">
        <v>138</v>
      </c>
      <c r="CW1884" t="s">
        <v>139</v>
      </c>
      <c r="CX1884" t="s">
        <v>450</v>
      </c>
      <c r="CY1884" s="10">
        <v>16702347492</v>
      </c>
      <c r="CZ1884" t="s">
        <v>5164</v>
      </c>
      <c r="DA1884" t="s">
        <v>451</v>
      </c>
      <c r="DB1884" t="s">
        <v>138</v>
      </c>
      <c r="DC1884" t="s">
        <v>115</v>
      </c>
    </row>
    <row r="1885" spans="1:112" ht="14.45" customHeight="1" x14ac:dyDescent="0.25">
      <c r="A1885" t="s">
        <v>11818</v>
      </c>
      <c r="B1885" t="s">
        <v>248</v>
      </c>
      <c r="C1885" s="1">
        <v>45726</v>
      </c>
      <c r="D1885" s="1">
        <v>45785</v>
      </c>
      <c r="E1885" t="s">
        <v>114</v>
      </c>
      <c r="G1885" t="s">
        <v>115</v>
      </c>
      <c r="H1885" t="s">
        <v>115</v>
      </c>
      <c r="I1885" t="s">
        <v>115</v>
      </c>
      <c r="J1885" t="s">
        <v>2574</v>
      </c>
      <c r="K1885" t="s">
        <v>2575</v>
      </c>
      <c r="L1885" t="s">
        <v>2576</v>
      </c>
      <c r="M1885" t="s">
        <v>2577</v>
      </c>
      <c r="N1885" t="s">
        <v>128</v>
      </c>
      <c r="O1885" t="s">
        <v>120</v>
      </c>
      <c r="P1885" s="3">
        <v>96950</v>
      </c>
      <c r="Q1885" t="s">
        <v>121</v>
      </c>
      <c r="S1885" s="10">
        <v>16703223311</v>
      </c>
      <c r="T1885">
        <v>4504</v>
      </c>
      <c r="U1885" t="s">
        <v>2578</v>
      </c>
      <c r="V1885">
        <v>72111</v>
      </c>
      <c r="W1885" t="s">
        <v>123</v>
      </c>
      <c r="Y1885" t="s">
        <v>1097</v>
      </c>
      <c r="Z1885" t="s">
        <v>2579</v>
      </c>
      <c r="AB1885" t="s">
        <v>981</v>
      </c>
      <c r="AC1885" t="s">
        <v>2576</v>
      </c>
      <c r="AD1885" t="s">
        <v>2577</v>
      </c>
      <c r="AE1885" t="s">
        <v>128</v>
      </c>
      <c r="AF1885" t="s">
        <v>120</v>
      </c>
      <c r="AG1885" s="3">
        <v>96950</v>
      </c>
      <c r="AH1885" t="s">
        <v>121</v>
      </c>
      <c r="AJ1885" s="10">
        <v>16703223311</v>
      </c>
      <c r="AK1885">
        <v>4506</v>
      </c>
      <c r="AL1885" t="s">
        <v>2580</v>
      </c>
      <c r="BD1885" t="str">
        <f>"51-3011.00"</f>
        <v>51-3011.00</v>
      </c>
      <c r="BE1885" t="s">
        <v>462</v>
      </c>
      <c r="BF1885" t="s">
        <v>11819</v>
      </c>
      <c r="BG1885" t="s">
        <v>1626</v>
      </c>
      <c r="BH1885">
        <v>6</v>
      </c>
      <c r="BI1885">
        <v>6</v>
      </c>
      <c r="BJ1885" s="1">
        <v>45839</v>
      </c>
      <c r="BK1885" s="1">
        <v>46203</v>
      </c>
      <c r="BL1885" s="1">
        <v>45839</v>
      </c>
      <c r="BM1885" s="1">
        <v>46203</v>
      </c>
      <c r="BN1885">
        <v>35</v>
      </c>
      <c r="BO1885">
        <v>0</v>
      </c>
      <c r="BP1885">
        <v>7</v>
      </c>
      <c r="BQ1885">
        <v>7</v>
      </c>
      <c r="BR1885">
        <v>7</v>
      </c>
      <c r="BS1885">
        <v>7</v>
      </c>
      <c r="BT1885">
        <v>7</v>
      </c>
      <c r="BU1885">
        <v>0</v>
      </c>
      <c r="BV1885" t="str">
        <f>"8:00 AM"</f>
        <v>8:00 AM</v>
      </c>
      <c r="BW1885" t="str">
        <f>"5:00 PM"</f>
        <v>5:00 PM</v>
      </c>
      <c r="BX1885" t="s">
        <v>240</v>
      </c>
      <c r="BY1885">
        <v>0</v>
      </c>
      <c r="BZ1885">
        <v>12</v>
      </c>
      <c r="CA1885" t="s">
        <v>115</v>
      </c>
      <c r="CC1885" t="s">
        <v>11820</v>
      </c>
      <c r="CD1885" t="s">
        <v>2576</v>
      </c>
      <c r="CE1885" t="s">
        <v>2577</v>
      </c>
      <c r="CF1885" t="s">
        <v>128</v>
      </c>
      <c r="CG1885" t="s">
        <v>120</v>
      </c>
      <c r="CH1885" s="3">
        <v>96950</v>
      </c>
      <c r="CI1885" s="4">
        <v>8.64</v>
      </c>
      <c r="CJ1885" s="4">
        <v>10.19</v>
      </c>
      <c r="CK1885" s="4">
        <v>12.96</v>
      </c>
      <c r="CL1885" s="4">
        <v>15.28</v>
      </c>
      <c r="CM1885" t="s">
        <v>136</v>
      </c>
      <c r="CN1885" t="s">
        <v>2585</v>
      </c>
      <c r="CO1885" t="s">
        <v>137</v>
      </c>
      <c r="CQ1885" t="s">
        <v>115</v>
      </c>
      <c r="CR1885" t="s">
        <v>138</v>
      </c>
      <c r="CS1885" t="s">
        <v>139</v>
      </c>
      <c r="CT1885" t="s">
        <v>138</v>
      </c>
      <c r="CU1885" t="s">
        <v>139</v>
      </c>
      <c r="CV1885" t="s">
        <v>138</v>
      </c>
      <c r="CW1885" t="s">
        <v>138</v>
      </c>
      <c r="CX1885" t="s">
        <v>3269</v>
      </c>
      <c r="CY1885" s="10">
        <v>16703223311</v>
      </c>
      <c r="CZ1885" t="s">
        <v>2587</v>
      </c>
      <c r="DA1885" t="s">
        <v>2588</v>
      </c>
      <c r="DB1885" t="s">
        <v>138</v>
      </c>
      <c r="DC1885" t="s">
        <v>115</v>
      </c>
      <c r="DD1885" t="s">
        <v>2589</v>
      </c>
      <c r="DE1885" t="s">
        <v>2590</v>
      </c>
      <c r="DF1885" t="s">
        <v>1176</v>
      </c>
      <c r="DG1885" t="s">
        <v>2591</v>
      </c>
      <c r="DH1885" t="s">
        <v>2592</v>
      </c>
    </row>
    <row r="1886" spans="1:112" ht="14.45" customHeight="1" x14ac:dyDescent="0.25">
      <c r="A1886" t="s">
        <v>12291</v>
      </c>
      <c r="B1886" t="s">
        <v>248</v>
      </c>
      <c r="C1886" s="1">
        <v>45730</v>
      </c>
      <c r="D1886" s="1">
        <v>45785</v>
      </c>
      <c r="E1886" t="s">
        <v>114</v>
      </c>
      <c r="G1886" t="s">
        <v>115</v>
      </c>
      <c r="H1886" t="s">
        <v>115</v>
      </c>
      <c r="I1886" t="s">
        <v>115</v>
      </c>
      <c r="J1886" t="s">
        <v>490</v>
      </c>
      <c r="L1886" t="s">
        <v>6219</v>
      </c>
      <c r="M1886" t="s">
        <v>6220</v>
      </c>
      <c r="N1886" t="s">
        <v>119</v>
      </c>
      <c r="O1886" t="s">
        <v>120</v>
      </c>
      <c r="P1886" s="3">
        <v>96950</v>
      </c>
      <c r="Q1886" t="s">
        <v>121</v>
      </c>
      <c r="S1886" s="10">
        <v>16707899238</v>
      </c>
      <c r="U1886" t="s">
        <v>6221</v>
      </c>
      <c r="V1886">
        <v>561311</v>
      </c>
      <c r="W1886" t="s">
        <v>532</v>
      </c>
      <c r="X1886" t="s">
        <v>138</v>
      </c>
      <c r="Y1886" t="s">
        <v>487</v>
      </c>
      <c r="Z1886" t="s">
        <v>2834</v>
      </c>
      <c r="AA1886" t="s">
        <v>6222</v>
      </c>
      <c r="AB1886" t="s">
        <v>295</v>
      </c>
      <c r="AC1886" t="s">
        <v>6219</v>
      </c>
      <c r="AD1886" t="s">
        <v>6220</v>
      </c>
      <c r="AE1886" t="s">
        <v>119</v>
      </c>
      <c r="AF1886" t="s">
        <v>120</v>
      </c>
      <c r="AG1886" s="3">
        <v>96950</v>
      </c>
      <c r="AH1886" t="s">
        <v>121</v>
      </c>
      <c r="AJ1886" s="10">
        <v>16707899238</v>
      </c>
      <c r="AL1886" t="s">
        <v>491</v>
      </c>
      <c r="BD1886" t="str">
        <f>"39-9011.00"</f>
        <v>39-9011.00</v>
      </c>
      <c r="BE1886" t="s">
        <v>538</v>
      </c>
      <c r="BF1886" t="s">
        <v>6587</v>
      </c>
      <c r="BG1886" t="s">
        <v>538</v>
      </c>
      <c r="BH1886">
        <v>5</v>
      </c>
      <c r="BI1886">
        <v>5</v>
      </c>
      <c r="BJ1886" s="1">
        <v>45821</v>
      </c>
      <c r="BK1886" s="1">
        <v>46185</v>
      </c>
      <c r="BL1886" s="1">
        <v>45821</v>
      </c>
      <c r="BM1886" s="1">
        <v>46185</v>
      </c>
      <c r="BN1886">
        <v>35</v>
      </c>
      <c r="BO1886">
        <v>0</v>
      </c>
      <c r="BP1886">
        <v>7</v>
      </c>
      <c r="BQ1886">
        <v>7</v>
      </c>
      <c r="BR1886">
        <v>7</v>
      </c>
      <c r="BS1886">
        <v>7</v>
      </c>
      <c r="BT1886">
        <v>7</v>
      </c>
      <c r="BU1886">
        <v>0</v>
      </c>
      <c r="BV1886" t="str">
        <f>"8:00 AM"</f>
        <v>8:00 AM</v>
      </c>
      <c r="BW1886" t="str">
        <f>"4:00 PM"</f>
        <v>4:00 PM</v>
      </c>
      <c r="BX1886" t="s">
        <v>133</v>
      </c>
      <c r="BY1886">
        <v>0</v>
      </c>
      <c r="BZ1886">
        <v>12</v>
      </c>
      <c r="CA1886" t="s">
        <v>115</v>
      </c>
      <c r="CC1886" s="2" t="s">
        <v>9244</v>
      </c>
      <c r="CD1886" t="s">
        <v>9245</v>
      </c>
      <c r="CE1886" t="s">
        <v>9246</v>
      </c>
      <c r="CF1886" t="s">
        <v>119</v>
      </c>
      <c r="CG1886" t="s">
        <v>120</v>
      </c>
      <c r="CH1886" s="3">
        <v>96950</v>
      </c>
      <c r="CI1886" s="4">
        <v>7.81</v>
      </c>
      <c r="CJ1886" s="4">
        <v>7.81</v>
      </c>
      <c r="CK1886" s="4">
        <v>11.72</v>
      </c>
      <c r="CL1886" s="4">
        <v>11.72</v>
      </c>
      <c r="CM1886" t="s">
        <v>136</v>
      </c>
      <c r="CN1886" t="s">
        <v>9247</v>
      </c>
      <c r="CO1886" t="s">
        <v>137</v>
      </c>
      <c r="CQ1886" t="s">
        <v>138</v>
      </c>
      <c r="CR1886" t="s">
        <v>138</v>
      </c>
      <c r="CS1886" t="s">
        <v>139</v>
      </c>
      <c r="CT1886" t="s">
        <v>138</v>
      </c>
      <c r="CU1886" t="s">
        <v>139</v>
      </c>
      <c r="CV1886" t="s">
        <v>138</v>
      </c>
      <c r="CW1886" t="s">
        <v>139</v>
      </c>
      <c r="CX1886" t="s">
        <v>12292</v>
      </c>
      <c r="CY1886" s="10">
        <v>16707899238</v>
      </c>
      <c r="CZ1886" t="s">
        <v>491</v>
      </c>
      <c r="DA1886" t="s">
        <v>246</v>
      </c>
      <c r="DB1886" t="s">
        <v>138</v>
      </c>
      <c r="DC1886" t="s">
        <v>138</v>
      </c>
    </row>
    <row r="1887" spans="1:112" ht="14.45" customHeight="1" x14ac:dyDescent="0.25">
      <c r="A1887" t="s">
        <v>12602</v>
      </c>
      <c r="B1887" t="s">
        <v>158</v>
      </c>
      <c r="C1887" s="1">
        <v>45729</v>
      </c>
      <c r="D1887" s="1">
        <v>45785</v>
      </c>
      <c r="E1887" t="s">
        <v>114</v>
      </c>
      <c r="G1887" t="s">
        <v>115</v>
      </c>
      <c r="H1887" t="s">
        <v>115</v>
      </c>
      <c r="I1887" t="s">
        <v>115</v>
      </c>
      <c r="J1887" t="s">
        <v>2977</v>
      </c>
      <c r="K1887" t="s">
        <v>13928</v>
      </c>
      <c r="L1887" t="s">
        <v>5738</v>
      </c>
      <c r="N1887" t="s">
        <v>119</v>
      </c>
      <c r="O1887" t="s">
        <v>120</v>
      </c>
      <c r="P1887" s="3">
        <v>96950</v>
      </c>
      <c r="Q1887" t="s">
        <v>121</v>
      </c>
      <c r="R1887" t="s">
        <v>4424</v>
      </c>
      <c r="S1887" s="10">
        <v>16709899218</v>
      </c>
      <c r="U1887" t="s">
        <v>2980</v>
      </c>
      <c r="V1887">
        <v>621610</v>
      </c>
      <c r="W1887" t="s">
        <v>123</v>
      </c>
      <c r="Y1887" t="s">
        <v>2981</v>
      </c>
      <c r="Z1887" t="s">
        <v>2982</v>
      </c>
      <c r="AA1887" t="s">
        <v>2983</v>
      </c>
      <c r="AB1887" t="s">
        <v>5739</v>
      </c>
      <c r="AC1887" t="s">
        <v>5738</v>
      </c>
      <c r="AE1887" t="s">
        <v>119</v>
      </c>
      <c r="AF1887" t="s">
        <v>120</v>
      </c>
      <c r="AG1887" s="3">
        <v>96950</v>
      </c>
      <c r="AH1887" t="s">
        <v>121</v>
      </c>
      <c r="AI1887" t="s">
        <v>4424</v>
      </c>
      <c r="AJ1887" s="10">
        <v>16709899218</v>
      </c>
      <c r="AL1887" t="s">
        <v>2985</v>
      </c>
      <c r="BD1887" t="str">
        <f>"31-1121.00"</f>
        <v>31-1121.00</v>
      </c>
      <c r="BE1887" t="s">
        <v>4580</v>
      </c>
      <c r="BF1887" t="s">
        <v>12603</v>
      </c>
      <c r="BG1887" t="s">
        <v>6772</v>
      </c>
      <c r="BH1887">
        <v>5</v>
      </c>
      <c r="BJ1887" s="1">
        <v>45839</v>
      </c>
      <c r="BK1887" s="1">
        <v>46203</v>
      </c>
      <c r="BN1887">
        <v>35</v>
      </c>
      <c r="BO1887">
        <v>0</v>
      </c>
      <c r="BP1887">
        <v>7</v>
      </c>
      <c r="BQ1887">
        <v>7</v>
      </c>
      <c r="BR1887">
        <v>7</v>
      </c>
      <c r="BS1887">
        <v>7</v>
      </c>
      <c r="BT1887">
        <v>7</v>
      </c>
      <c r="BU1887">
        <v>0</v>
      </c>
      <c r="BV1887" t="str">
        <f>"8:00 AM"</f>
        <v>8:00 AM</v>
      </c>
      <c r="BW1887" t="str">
        <f>"4:00 PM"</f>
        <v>4:00 PM</v>
      </c>
      <c r="BX1887" t="s">
        <v>133</v>
      </c>
      <c r="BY1887">
        <v>0</v>
      </c>
      <c r="BZ1887">
        <v>12</v>
      </c>
      <c r="CA1887" t="s">
        <v>115</v>
      </c>
      <c r="CC1887" t="s">
        <v>12604</v>
      </c>
      <c r="CD1887" t="s">
        <v>6894</v>
      </c>
      <c r="CF1887" t="s">
        <v>119</v>
      </c>
      <c r="CG1887" t="s">
        <v>120</v>
      </c>
      <c r="CH1887" s="3">
        <v>96950</v>
      </c>
      <c r="CI1887" s="4">
        <v>11.24</v>
      </c>
      <c r="CJ1887" s="4">
        <v>11.24</v>
      </c>
      <c r="CK1887" s="4">
        <v>16.86</v>
      </c>
      <c r="CL1887" s="4">
        <v>16.86</v>
      </c>
      <c r="CM1887" t="s">
        <v>136</v>
      </c>
      <c r="CN1887" t="s">
        <v>139</v>
      </c>
      <c r="CO1887" t="s">
        <v>137</v>
      </c>
      <c r="CQ1887" t="s">
        <v>115</v>
      </c>
      <c r="CR1887" t="s">
        <v>138</v>
      </c>
      <c r="CS1887" t="s">
        <v>138</v>
      </c>
      <c r="CT1887" t="s">
        <v>138</v>
      </c>
      <c r="CU1887" t="s">
        <v>139</v>
      </c>
      <c r="CV1887" t="s">
        <v>138</v>
      </c>
      <c r="CW1887" t="s">
        <v>138</v>
      </c>
      <c r="CX1887" t="s">
        <v>6059</v>
      </c>
      <c r="CY1887" s="10">
        <v>16709899218</v>
      </c>
      <c r="CZ1887" t="s">
        <v>2985</v>
      </c>
      <c r="DA1887" t="s">
        <v>139</v>
      </c>
      <c r="DB1887" t="s">
        <v>138</v>
      </c>
      <c r="DC1887" t="s">
        <v>115</v>
      </c>
      <c r="DD1887" t="s">
        <v>2981</v>
      </c>
      <c r="DE1887" t="s">
        <v>2982</v>
      </c>
      <c r="DF1887" t="s">
        <v>149</v>
      </c>
      <c r="DG1887" t="s">
        <v>13928</v>
      </c>
      <c r="DH1887" t="s">
        <v>2985</v>
      </c>
    </row>
    <row r="1888" spans="1:112" ht="14.45" customHeight="1" x14ac:dyDescent="0.25">
      <c r="A1888" t="s">
        <v>13023</v>
      </c>
      <c r="B1888" t="s">
        <v>1155</v>
      </c>
      <c r="C1888" s="1">
        <v>45734</v>
      </c>
      <c r="D1888" s="1">
        <v>45785</v>
      </c>
      <c r="E1888" t="s">
        <v>114</v>
      </c>
      <c r="G1888" t="s">
        <v>138</v>
      </c>
      <c r="H1888" t="s">
        <v>138</v>
      </c>
      <c r="I1888" t="s">
        <v>115</v>
      </c>
      <c r="J1888" t="s">
        <v>590</v>
      </c>
      <c r="K1888" t="s">
        <v>591</v>
      </c>
      <c r="L1888" t="s">
        <v>7429</v>
      </c>
      <c r="M1888" t="s">
        <v>593</v>
      </c>
      <c r="N1888" t="s">
        <v>119</v>
      </c>
      <c r="O1888" t="s">
        <v>120</v>
      </c>
      <c r="P1888" s="3">
        <v>96950</v>
      </c>
      <c r="Q1888" t="s">
        <v>121</v>
      </c>
      <c r="S1888" s="10">
        <v>16702850063</v>
      </c>
      <c r="U1888" t="s">
        <v>594</v>
      </c>
      <c r="V1888">
        <v>541430</v>
      </c>
      <c r="W1888" t="s">
        <v>123</v>
      </c>
      <c r="Y1888" t="s">
        <v>994</v>
      </c>
      <c r="Z1888" t="s">
        <v>995</v>
      </c>
      <c r="AA1888" t="s">
        <v>996</v>
      </c>
      <c r="AB1888" t="s">
        <v>754</v>
      </c>
      <c r="AC1888" t="s">
        <v>7429</v>
      </c>
      <c r="AD1888" t="s">
        <v>593</v>
      </c>
      <c r="AE1888" t="s">
        <v>119</v>
      </c>
      <c r="AF1888" t="s">
        <v>120</v>
      </c>
      <c r="AG1888" s="3">
        <v>96950</v>
      </c>
      <c r="AH1888" t="s">
        <v>121</v>
      </c>
      <c r="AJ1888" s="10">
        <v>16702850063</v>
      </c>
      <c r="AL1888" t="s">
        <v>599</v>
      </c>
      <c r="BD1888" t="str">
        <f>"51-5112.00"</f>
        <v>51-5112.00</v>
      </c>
      <c r="BE1888" t="s">
        <v>9006</v>
      </c>
      <c r="BF1888" t="s">
        <v>13024</v>
      </c>
      <c r="BG1888" t="s">
        <v>8145</v>
      </c>
      <c r="BH1888">
        <v>10</v>
      </c>
      <c r="BI1888">
        <v>8</v>
      </c>
      <c r="BJ1888" s="1">
        <v>45748</v>
      </c>
      <c r="BK1888" s="1">
        <v>46112</v>
      </c>
      <c r="BL1888" s="1">
        <v>45785</v>
      </c>
      <c r="BM1888" s="1">
        <v>46112</v>
      </c>
      <c r="BN1888">
        <v>40</v>
      </c>
      <c r="BO1888">
        <v>0</v>
      </c>
      <c r="BP1888">
        <v>8</v>
      </c>
      <c r="BQ1888">
        <v>8</v>
      </c>
      <c r="BR1888">
        <v>8</v>
      </c>
      <c r="BS1888">
        <v>8</v>
      </c>
      <c r="BT1888">
        <v>8</v>
      </c>
      <c r="BU1888">
        <v>0</v>
      </c>
      <c r="BV1888" t="str">
        <f>"8:08 AM"</f>
        <v>8:08 AM</v>
      </c>
      <c r="BW1888" t="str">
        <f>"5:08 PM"</f>
        <v>5:08 PM</v>
      </c>
      <c r="BX1888" t="s">
        <v>133</v>
      </c>
      <c r="BY1888">
        <v>0</v>
      </c>
      <c r="BZ1888">
        <v>12</v>
      </c>
      <c r="CA1888" t="s">
        <v>115</v>
      </c>
      <c r="CC1888" t="s">
        <v>13025</v>
      </c>
      <c r="CD1888" t="s">
        <v>7429</v>
      </c>
      <c r="CE1888" t="s">
        <v>593</v>
      </c>
      <c r="CF1888" t="s">
        <v>119</v>
      </c>
      <c r="CG1888" t="s">
        <v>120</v>
      </c>
      <c r="CH1888" s="3">
        <v>96950</v>
      </c>
      <c r="CI1888" s="4">
        <v>13.68</v>
      </c>
      <c r="CJ1888" s="4">
        <v>13.68</v>
      </c>
      <c r="CK1888" s="4">
        <v>20.52</v>
      </c>
      <c r="CL1888" s="4">
        <v>20.52</v>
      </c>
      <c r="CM1888" t="s">
        <v>136</v>
      </c>
      <c r="CN1888" t="s">
        <v>13026</v>
      </c>
      <c r="CO1888" t="s">
        <v>137</v>
      </c>
      <c r="CQ1888" t="s">
        <v>115</v>
      </c>
      <c r="CR1888" t="s">
        <v>138</v>
      </c>
      <c r="CS1888" t="s">
        <v>138</v>
      </c>
      <c r="CT1888" t="s">
        <v>138</v>
      </c>
      <c r="CU1888" t="s">
        <v>139</v>
      </c>
      <c r="CV1888" t="s">
        <v>138</v>
      </c>
      <c r="CW1888" t="s">
        <v>138</v>
      </c>
      <c r="CX1888" s="2" t="s">
        <v>13027</v>
      </c>
      <c r="CY1888" s="10">
        <v>16702850063</v>
      </c>
      <c r="CZ1888" t="s">
        <v>599</v>
      </c>
      <c r="DA1888" t="s">
        <v>139</v>
      </c>
      <c r="DB1888" t="s">
        <v>138</v>
      </c>
      <c r="DC1888" t="s">
        <v>115</v>
      </c>
    </row>
    <row r="1889" spans="1:112" ht="14.45" customHeight="1" x14ac:dyDescent="0.25">
      <c r="A1889" t="s">
        <v>13497</v>
      </c>
      <c r="B1889" t="s">
        <v>248</v>
      </c>
      <c r="C1889" s="1">
        <v>45728</v>
      </c>
      <c r="D1889" s="1">
        <v>45785</v>
      </c>
      <c r="E1889" t="s">
        <v>210</v>
      </c>
      <c r="F1889" s="1">
        <v>45882</v>
      </c>
      <c r="G1889" t="s">
        <v>115</v>
      </c>
      <c r="H1889" t="s">
        <v>115</v>
      </c>
      <c r="I1889" t="s">
        <v>115</v>
      </c>
      <c r="J1889" t="s">
        <v>1718</v>
      </c>
      <c r="L1889" t="s">
        <v>1720</v>
      </c>
      <c r="N1889" t="s">
        <v>128</v>
      </c>
      <c r="O1889" t="s">
        <v>120</v>
      </c>
      <c r="P1889" s="3">
        <v>96950</v>
      </c>
      <c r="Q1889" t="s">
        <v>121</v>
      </c>
      <c r="S1889" s="10">
        <v>16702335776</v>
      </c>
      <c r="U1889" t="s">
        <v>1721</v>
      </c>
      <c r="V1889">
        <v>56179</v>
      </c>
      <c r="W1889" t="s">
        <v>123</v>
      </c>
      <c r="Y1889" t="s">
        <v>1722</v>
      </c>
      <c r="Z1889" t="s">
        <v>1723</v>
      </c>
      <c r="AA1889" t="s">
        <v>888</v>
      </c>
      <c r="AB1889" t="s">
        <v>705</v>
      </c>
      <c r="AC1889" t="s">
        <v>1720</v>
      </c>
      <c r="AE1889" t="s">
        <v>128</v>
      </c>
      <c r="AF1889" t="s">
        <v>120</v>
      </c>
      <c r="AG1889" s="3">
        <v>96950</v>
      </c>
      <c r="AH1889" t="s">
        <v>121</v>
      </c>
      <c r="AJ1889" s="10">
        <v>16702335776</v>
      </c>
      <c r="AL1889" t="s">
        <v>1727</v>
      </c>
      <c r="BD1889" t="str">
        <f>"49-9071.00"</f>
        <v>49-9071.00</v>
      </c>
      <c r="BE1889" t="s">
        <v>169</v>
      </c>
      <c r="BF1889" t="s">
        <v>1733</v>
      </c>
      <c r="BG1889" t="s">
        <v>1681</v>
      </c>
      <c r="BH1889">
        <v>5</v>
      </c>
      <c r="BI1889">
        <v>5</v>
      </c>
      <c r="BJ1889" s="1">
        <v>45884</v>
      </c>
      <c r="BK1889" s="1">
        <v>46248</v>
      </c>
      <c r="BL1889" s="1">
        <v>45884</v>
      </c>
      <c r="BM1889" s="1">
        <v>46248</v>
      </c>
      <c r="BN1889">
        <v>35</v>
      </c>
      <c r="BO1889">
        <v>0</v>
      </c>
      <c r="BP1889">
        <v>7</v>
      </c>
      <c r="BQ1889">
        <v>7</v>
      </c>
      <c r="BR1889">
        <v>7</v>
      </c>
      <c r="BS1889">
        <v>7</v>
      </c>
      <c r="BT1889">
        <v>7</v>
      </c>
      <c r="BU1889">
        <v>0</v>
      </c>
      <c r="BV1889" t="str">
        <f>"9:00 AM"</f>
        <v>9:00 AM</v>
      </c>
      <c r="BW1889" t="str">
        <f>"5:00 PM"</f>
        <v>5:00 PM</v>
      </c>
      <c r="BX1889" t="s">
        <v>133</v>
      </c>
      <c r="BY1889">
        <v>0</v>
      </c>
      <c r="BZ1889">
        <v>24</v>
      </c>
      <c r="CA1889" t="s">
        <v>115</v>
      </c>
      <c r="CC1889" t="s">
        <v>224</v>
      </c>
      <c r="CD1889" t="s">
        <v>1448</v>
      </c>
      <c r="CF1889" t="s">
        <v>128</v>
      </c>
      <c r="CG1889" t="s">
        <v>120</v>
      </c>
      <c r="CH1889" s="3">
        <v>96950</v>
      </c>
      <c r="CI1889" s="4">
        <v>9.75</v>
      </c>
      <c r="CJ1889" s="4">
        <v>9.75</v>
      </c>
      <c r="CK1889" s="4">
        <v>14.63</v>
      </c>
      <c r="CL1889" s="4">
        <v>14.63</v>
      </c>
      <c r="CM1889" t="s">
        <v>136</v>
      </c>
      <c r="CN1889" t="s">
        <v>139</v>
      </c>
      <c r="CO1889" t="s">
        <v>137</v>
      </c>
      <c r="CQ1889" t="s">
        <v>115</v>
      </c>
      <c r="CR1889" t="s">
        <v>138</v>
      </c>
      <c r="CS1889" t="s">
        <v>139</v>
      </c>
      <c r="CT1889" t="s">
        <v>138</v>
      </c>
      <c r="CU1889" t="s">
        <v>139</v>
      </c>
      <c r="CV1889" t="s">
        <v>138</v>
      </c>
      <c r="CW1889" t="s">
        <v>139</v>
      </c>
      <c r="CX1889" t="s">
        <v>139</v>
      </c>
      <c r="CY1889" s="10">
        <v>16702335776</v>
      </c>
      <c r="CZ1889" t="s">
        <v>1727</v>
      </c>
      <c r="DA1889" t="s">
        <v>139</v>
      </c>
      <c r="DB1889" t="s">
        <v>138</v>
      </c>
      <c r="DC1889" t="s">
        <v>115</v>
      </c>
    </row>
    <row r="1890" spans="1:112" ht="14.45" customHeight="1" x14ac:dyDescent="0.25">
      <c r="A1890" t="s">
        <v>3997</v>
      </c>
      <c r="B1890" t="s">
        <v>158</v>
      </c>
      <c r="C1890" s="1">
        <v>45726</v>
      </c>
      <c r="D1890" s="1">
        <v>45786</v>
      </c>
      <c r="E1890" t="s">
        <v>210</v>
      </c>
      <c r="F1890" s="1">
        <v>45822</v>
      </c>
      <c r="G1890" t="s">
        <v>138</v>
      </c>
      <c r="H1890" t="s">
        <v>115</v>
      </c>
      <c r="I1890" t="s">
        <v>115</v>
      </c>
      <c r="J1890" t="s">
        <v>1169</v>
      </c>
      <c r="L1890" t="s">
        <v>1170</v>
      </c>
      <c r="M1890" t="s">
        <v>1171</v>
      </c>
      <c r="N1890" t="s">
        <v>128</v>
      </c>
      <c r="O1890" t="s">
        <v>120</v>
      </c>
      <c r="P1890" s="3">
        <v>96950</v>
      </c>
      <c r="Q1890" t="s">
        <v>121</v>
      </c>
      <c r="R1890" t="s">
        <v>439</v>
      </c>
      <c r="S1890" s="10">
        <v>16703223320</v>
      </c>
      <c r="U1890" t="s">
        <v>1173</v>
      </c>
      <c r="V1890">
        <v>611110</v>
      </c>
      <c r="W1890" t="s">
        <v>123</v>
      </c>
      <c r="Y1890" t="s">
        <v>1174</v>
      </c>
      <c r="Z1890" t="s">
        <v>1175</v>
      </c>
      <c r="AA1890" t="s">
        <v>1176</v>
      </c>
      <c r="AB1890" t="s">
        <v>1177</v>
      </c>
      <c r="AC1890" t="s">
        <v>1170</v>
      </c>
      <c r="AE1890" t="s">
        <v>128</v>
      </c>
      <c r="AF1890" t="s">
        <v>120</v>
      </c>
      <c r="AG1890" s="3">
        <v>96950</v>
      </c>
      <c r="AH1890" t="s">
        <v>121</v>
      </c>
      <c r="AI1890" t="s">
        <v>439</v>
      </c>
      <c r="AJ1890" s="10">
        <v>16703223320</v>
      </c>
      <c r="AL1890" t="s">
        <v>1178</v>
      </c>
      <c r="BD1890" t="str">
        <f>"25-4031.00"</f>
        <v>25-4031.00</v>
      </c>
      <c r="BE1890" t="s">
        <v>2441</v>
      </c>
      <c r="BF1890" t="s">
        <v>2442</v>
      </c>
      <c r="BG1890" t="s">
        <v>2443</v>
      </c>
      <c r="BH1890">
        <v>1</v>
      </c>
      <c r="BJ1890" s="1">
        <v>45824</v>
      </c>
      <c r="BK1890" s="1">
        <v>46919</v>
      </c>
      <c r="BN1890">
        <v>35</v>
      </c>
      <c r="BO1890">
        <v>0</v>
      </c>
      <c r="BP1890">
        <v>7</v>
      </c>
      <c r="BQ1890">
        <v>7</v>
      </c>
      <c r="BR1890">
        <v>7</v>
      </c>
      <c r="BS1890">
        <v>7</v>
      </c>
      <c r="BT1890">
        <v>7</v>
      </c>
      <c r="BU1890">
        <v>0</v>
      </c>
      <c r="BV1890" t="str">
        <f>"7:00 AM"</f>
        <v>7:00 AM</v>
      </c>
      <c r="BW1890" t="str">
        <f>"3:00 PM"</f>
        <v>3:00 PM</v>
      </c>
      <c r="BX1890" t="s">
        <v>133</v>
      </c>
      <c r="BY1890">
        <v>0</v>
      </c>
      <c r="BZ1890">
        <v>12</v>
      </c>
      <c r="CA1890" t="s">
        <v>115</v>
      </c>
      <c r="CC1890" t="s">
        <v>449</v>
      </c>
      <c r="CD1890" t="s">
        <v>1183</v>
      </c>
      <c r="CF1890" t="s">
        <v>128</v>
      </c>
      <c r="CG1890" t="s">
        <v>120</v>
      </c>
      <c r="CH1890" s="3">
        <v>96950</v>
      </c>
      <c r="CI1890" s="4">
        <v>13.09</v>
      </c>
      <c r="CJ1890" s="4">
        <v>13.09</v>
      </c>
      <c r="CK1890" s="4">
        <v>0</v>
      </c>
      <c r="CL1890" s="4">
        <v>0</v>
      </c>
      <c r="CM1890" t="s">
        <v>136</v>
      </c>
      <c r="CN1890" t="s">
        <v>449</v>
      </c>
      <c r="CO1890" t="s">
        <v>137</v>
      </c>
      <c r="CQ1890" t="s">
        <v>115</v>
      </c>
      <c r="CR1890" t="s">
        <v>138</v>
      </c>
      <c r="CS1890" t="s">
        <v>139</v>
      </c>
      <c r="CT1890" t="s">
        <v>139</v>
      </c>
      <c r="CU1890" t="s">
        <v>139</v>
      </c>
      <c r="CV1890" t="s">
        <v>138</v>
      </c>
      <c r="CW1890" t="s">
        <v>139</v>
      </c>
      <c r="CX1890" t="s">
        <v>450</v>
      </c>
      <c r="CY1890" s="10">
        <v>16703223320</v>
      </c>
      <c r="CZ1890" t="s">
        <v>1178</v>
      </c>
      <c r="DA1890" t="s">
        <v>451</v>
      </c>
      <c r="DB1890" t="s">
        <v>138</v>
      </c>
      <c r="DC1890" t="s">
        <v>115</v>
      </c>
    </row>
    <row r="1891" spans="1:112" ht="14.45" customHeight="1" x14ac:dyDescent="0.25">
      <c r="A1891" t="s">
        <v>4619</v>
      </c>
      <c r="B1891" t="s">
        <v>248</v>
      </c>
      <c r="C1891" s="1">
        <v>45727</v>
      </c>
      <c r="D1891" s="1">
        <v>45786</v>
      </c>
      <c r="E1891" t="s">
        <v>210</v>
      </c>
      <c r="F1891" s="1">
        <v>45878</v>
      </c>
      <c r="G1891" t="s">
        <v>115</v>
      </c>
      <c r="H1891" t="s">
        <v>115</v>
      </c>
      <c r="I1891" t="s">
        <v>115</v>
      </c>
      <c r="J1891" t="s">
        <v>1718</v>
      </c>
      <c r="K1891" t="s">
        <v>1719</v>
      </c>
      <c r="L1891" t="s">
        <v>1720</v>
      </c>
      <c r="N1891" t="s">
        <v>128</v>
      </c>
      <c r="O1891" t="s">
        <v>120</v>
      </c>
      <c r="P1891" s="3">
        <v>96950</v>
      </c>
      <c r="Q1891" t="s">
        <v>121</v>
      </c>
      <c r="S1891" s="10">
        <v>16702335776</v>
      </c>
      <c r="U1891" t="s">
        <v>1721</v>
      </c>
      <c r="V1891">
        <v>561720</v>
      </c>
      <c r="W1891" t="s">
        <v>123</v>
      </c>
      <c r="Y1891" t="s">
        <v>1722</v>
      </c>
      <c r="Z1891" t="s">
        <v>1723</v>
      </c>
      <c r="AA1891" t="s">
        <v>888</v>
      </c>
      <c r="AB1891" t="s">
        <v>705</v>
      </c>
      <c r="AC1891" t="s">
        <v>1718</v>
      </c>
      <c r="AD1891" t="s">
        <v>1720</v>
      </c>
      <c r="AE1891" t="s">
        <v>128</v>
      </c>
      <c r="AF1891" t="s">
        <v>120</v>
      </c>
      <c r="AG1891" s="3">
        <v>96950</v>
      </c>
      <c r="AH1891" t="s">
        <v>121</v>
      </c>
      <c r="AJ1891" s="10">
        <v>16702335776</v>
      </c>
      <c r="AL1891" t="s">
        <v>1724</v>
      </c>
      <c r="BD1891" t="str">
        <f>"37-2011.00"</f>
        <v>37-2011.00</v>
      </c>
      <c r="BE1891" t="s">
        <v>1133</v>
      </c>
      <c r="BF1891" t="s">
        <v>1725</v>
      </c>
      <c r="BG1891" t="s">
        <v>1726</v>
      </c>
      <c r="BH1891">
        <v>7</v>
      </c>
      <c r="BI1891">
        <v>7</v>
      </c>
      <c r="BJ1891" s="1">
        <v>45880</v>
      </c>
      <c r="BK1891" s="1">
        <v>46244</v>
      </c>
      <c r="BL1891" s="1">
        <v>45880</v>
      </c>
      <c r="BM1891" s="1">
        <v>46244</v>
      </c>
      <c r="BN1891">
        <v>35</v>
      </c>
      <c r="BO1891">
        <v>0</v>
      </c>
      <c r="BP1891">
        <v>7</v>
      </c>
      <c r="BQ1891">
        <v>7</v>
      </c>
      <c r="BR1891">
        <v>7</v>
      </c>
      <c r="BS1891">
        <v>7</v>
      </c>
      <c r="BT1891">
        <v>7</v>
      </c>
      <c r="BU1891">
        <v>0</v>
      </c>
      <c r="BV1891" t="str">
        <f>"9:00 AM"</f>
        <v>9:00 AM</v>
      </c>
      <c r="BW1891" t="str">
        <f>"5:00 PM"</f>
        <v>5:00 PM</v>
      </c>
      <c r="BX1891" t="s">
        <v>240</v>
      </c>
      <c r="BY1891">
        <v>0</v>
      </c>
      <c r="BZ1891">
        <v>12</v>
      </c>
      <c r="CA1891" t="s">
        <v>115</v>
      </c>
      <c r="CC1891" t="s">
        <v>224</v>
      </c>
      <c r="CD1891" t="s">
        <v>1448</v>
      </c>
      <c r="CF1891" t="s">
        <v>128</v>
      </c>
      <c r="CG1891" t="s">
        <v>120</v>
      </c>
      <c r="CH1891" s="3">
        <v>96950</v>
      </c>
      <c r="CI1891" s="4">
        <v>8.2899999999999991</v>
      </c>
      <c r="CJ1891" s="4">
        <v>8.2899999999999991</v>
      </c>
      <c r="CK1891" s="4">
        <v>12.44</v>
      </c>
      <c r="CL1891" s="4">
        <v>12.44</v>
      </c>
      <c r="CM1891" t="s">
        <v>136</v>
      </c>
      <c r="CN1891" t="s">
        <v>139</v>
      </c>
      <c r="CO1891" t="s">
        <v>137</v>
      </c>
      <c r="CQ1891" t="s">
        <v>138</v>
      </c>
      <c r="CR1891" t="s">
        <v>138</v>
      </c>
      <c r="CS1891" t="s">
        <v>139</v>
      </c>
      <c r="CT1891" t="s">
        <v>138</v>
      </c>
      <c r="CU1891" t="s">
        <v>139</v>
      </c>
      <c r="CV1891" t="s">
        <v>138</v>
      </c>
      <c r="CW1891" t="s">
        <v>139</v>
      </c>
      <c r="CX1891" t="s">
        <v>139</v>
      </c>
      <c r="CY1891" s="10">
        <v>16702335776</v>
      </c>
      <c r="CZ1891" t="s">
        <v>1727</v>
      </c>
      <c r="DA1891" t="s">
        <v>139</v>
      </c>
      <c r="DB1891" t="s">
        <v>138</v>
      </c>
      <c r="DC1891" t="s">
        <v>115</v>
      </c>
    </row>
    <row r="1892" spans="1:112" ht="14.45" customHeight="1" x14ac:dyDescent="0.25">
      <c r="A1892" t="s">
        <v>6673</v>
      </c>
      <c r="B1892" t="s">
        <v>248</v>
      </c>
      <c r="C1892" s="1">
        <v>45733</v>
      </c>
      <c r="D1892" s="1">
        <v>45786</v>
      </c>
      <c r="E1892" t="s">
        <v>114</v>
      </c>
      <c r="G1892" t="s">
        <v>138</v>
      </c>
      <c r="H1892" t="s">
        <v>115</v>
      </c>
      <c r="I1892" t="s">
        <v>115</v>
      </c>
      <c r="J1892" t="s">
        <v>423</v>
      </c>
      <c r="L1892" t="s">
        <v>424</v>
      </c>
      <c r="N1892" t="s">
        <v>128</v>
      </c>
      <c r="O1892" t="s">
        <v>120</v>
      </c>
      <c r="P1892" s="3">
        <v>96950</v>
      </c>
      <c r="Q1892" t="s">
        <v>121</v>
      </c>
      <c r="S1892" s="10">
        <v>16709894888</v>
      </c>
      <c r="U1892" t="s">
        <v>425</v>
      </c>
      <c r="V1892">
        <v>624410</v>
      </c>
      <c r="W1892" t="s">
        <v>123</v>
      </c>
      <c r="Y1892" t="s">
        <v>6674</v>
      </c>
      <c r="Z1892" t="s">
        <v>6675</v>
      </c>
      <c r="AB1892" t="s">
        <v>658</v>
      </c>
      <c r="AC1892" t="s">
        <v>424</v>
      </c>
      <c r="AE1892" t="s">
        <v>128</v>
      </c>
      <c r="AF1892" t="s">
        <v>120</v>
      </c>
      <c r="AG1892" s="3">
        <v>96950</v>
      </c>
      <c r="AH1892" t="s">
        <v>121</v>
      </c>
      <c r="AJ1892" s="10">
        <v>16709894888</v>
      </c>
      <c r="AL1892" t="s">
        <v>430</v>
      </c>
      <c r="BD1892" t="str">
        <f>"39-9011.00"</f>
        <v>39-9011.00</v>
      </c>
      <c r="BE1892" t="s">
        <v>538</v>
      </c>
      <c r="BF1892" t="s">
        <v>6676</v>
      </c>
      <c r="BG1892" t="s">
        <v>540</v>
      </c>
      <c r="BH1892">
        <v>5</v>
      </c>
      <c r="BI1892">
        <v>5</v>
      </c>
      <c r="BJ1892" s="1">
        <v>45848</v>
      </c>
      <c r="BK1892" s="1">
        <v>46943</v>
      </c>
      <c r="BL1892" s="1">
        <v>45848</v>
      </c>
      <c r="BM1892" s="1">
        <v>46943</v>
      </c>
      <c r="BN1892">
        <v>35</v>
      </c>
      <c r="BO1892">
        <v>3</v>
      </c>
      <c r="BP1892">
        <v>6</v>
      </c>
      <c r="BQ1892">
        <v>6</v>
      </c>
      <c r="BR1892">
        <v>5</v>
      </c>
      <c r="BS1892">
        <v>6</v>
      </c>
      <c r="BT1892">
        <v>6</v>
      </c>
      <c r="BU1892">
        <v>3</v>
      </c>
      <c r="BV1892" t="str">
        <f>"7:30 AM"</f>
        <v>7:30 AM</v>
      </c>
      <c r="BW1892" t="str">
        <f>"6:00 PM"</f>
        <v>6:00 PM</v>
      </c>
      <c r="BX1892" t="s">
        <v>133</v>
      </c>
      <c r="BY1892">
        <v>0</v>
      </c>
      <c r="BZ1892">
        <v>12</v>
      </c>
      <c r="CA1892" t="s">
        <v>115</v>
      </c>
      <c r="CC1892" t="s">
        <v>6677</v>
      </c>
      <c r="CD1892" t="s">
        <v>2556</v>
      </c>
      <c r="CF1892" t="s">
        <v>128</v>
      </c>
      <c r="CG1892" t="s">
        <v>120</v>
      </c>
      <c r="CH1892" s="3">
        <v>96950</v>
      </c>
      <c r="CI1892" s="4">
        <v>7.81</v>
      </c>
      <c r="CJ1892" s="4">
        <v>7.81</v>
      </c>
      <c r="CK1892" s="4">
        <v>0</v>
      </c>
      <c r="CL1892" s="4">
        <v>0</v>
      </c>
      <c r="CM1892" t="s">
        <v>136</v>
      </c>
      <c r="CO1892" t="s">
        <v>137</v>
      </c>
      <c r="CQ1892" t="s">
        <v>115</v>
      </c>
      <c r="CR1892" t="s">
        <v>138</v>
      </c>
      <c r="CS1892" t="s">
        <v>139</v>
      </c>
      <c r="CT1892" t="s">
        <v>139</v>
      </c>
      <c r="CU1892" t="s">
        <v>139</v>
      </c>
      <c r="CV1892" t="s">
        <v>138</v>
      </c>
      <c r="CW1892" t="s">
        <v>139</v>
      </c>
      <c r="CX1892" t="s">
        <v>3035</v>
      </c>
      <c r="CY1892" s="10">
        <v>16709894888</v>
      </c>
      <c r="CZ1892" t="s">
        <v>430</v>
      </c>
      <c r="DA1892" t="s">
        <v>139</v>
      </c>
      <c r="DB1892" t="s">
        <v>138</v>
      </c>
      <c r="DC1892" t="s">
        <v>115</v>
      </c>
    </row>
    <row r="1893" spans="1:112" ht="14.45" customHeight="1" x14ac:dyDescent="0.25">
      <c r="A1893" t="s">
        <v>8905</v>
      </c>
      <c r="B1893" t="s">
        <v>248</v>
      </c>
      <c r="C1893" s="1">
        <v>45733</v>
      </c>
      <c r="D1893" s="1">
        <v>45786</v>
      </c>
      <c r="E1893" t="s">
        <v>114</v>
      </c>
      <c r="G1893" t="s">
        <v>138</v>
      </c>
      <c r="H1893" t="s">
        <v>115</v>
      </c>
      <c r="I1893" t="s">
        <v>115</v>
      </c>
      <c r="J1893" t="s">
        <v>2679</v>
      </c>
      <c r="L1893" t="s">
        <v>424</v>
      </c>
      <c r="N1893" t="s">
        <v>128</v>
      </c>
      <c r="O1893" t="s">
        <v>120</v>
      </c>
      <c r="P1893" s="3">
        <v>96950</v>
      </c>
      <c r="Q1893" t="s">
        <v>121</v>
      </c>
      <c r="S1893" s="10">
        <v>16702333625</v>
      </c>
      <c r="U1893" t="s">
        <v>2680</v>
      </c>
      <c r="V1893">
        <v>541219</v>
      </c>
      <c r="W1893" t="s">
        <v>123</v>
      </c>
      <c r="Y1893" t="s">
        <v>2681</v>
      </c>
      <c r="Z1893" t="s">
        <v>2682</v>
      </c>
      <c r="AB1893" t="s">
        <v>126</v>
      </c>
      <c r="AC1893" t="s">
        <v>2683</v>
      </c>
      <c r="AE1893" t="s">
        <v>128</v>
      </c>
      <c r="AF1893" t="s">
        <v>120</v>
      </c>
      <c r="AG1893" s="3">
        <v>96950</v>
      </c>
      <c r="AH1893" t="s">
        <v>121</v>
      </c>
      <c r="AJ1893" s="10">
        <v>16702333625</v>
      </c>
      <c r="AL1893" t="s">
        <v>2684</v>
      </c>
      <c r="BD1893" t="str">
        <f>"13-2011.00"</f>
        <v>13-2011.00</v>
      </c>
      <c r="BE1893" t="s">
        <v>893</v>
      </c>
      <c r="BF1893" t="s">
        <v>2685</v>
      </c>
      <c r="BG1893" t="s">
        <v>895</v>
      </c>
      <c r="BH1893">
        <v>5</v>
      </c>
      <c r="BI1893">
        <v>5</v>
      </c>
      <c r="BJ1893" s="1">
        <v>45848</v>
      </c>
      <c r="BK1893" s="1">
        <v>46943</v>
      </c>
      <c r="BL1893" s="1">
        <v>45848</v>
      </c>
      <c r="BM1893" s="1">
        <v>46943</v>
      </c>
      <c r="BN1893">
        <v>35</v>
      </c>
      <c r="BO1893">
        <v>0</v>
      </c>
      <c r="BP1893">
        <v>7</v>
      </c>
      <c r="BQ1893">
        <v>7</v>
      </c>
      <c r="BR1893">
        <v>7</v>
      </c>
      <c r="BS1893">
        <v>7</v>
      </c>
      <c r="BT1893">
        <v>7</v>
      </c>
      <c r="BU1893">
        <v>0</v>
      </c>
      <c r="BV1893" t="str">
        <f>"8:30 AM"</f>
        <v>8:30 AM</v>
      </c>
      <c r="BW1893" t="str">
        <f>"4:30 PM"</f>
        <v>4:30 PM</v>
      </c>
      <c r="BX1893" t="s">
        <v>360</v>
      </c>
      <c r="BY1893">
        <v>0</v>
      </c>
      <c r="BZ1893">
        <v>36</v>
      </c>
      <c r="CA1893" t="s">
        <v>115</v>
      </c>
      <c r="CC1893" s="2" t="s">
        <v>4521</v>
      </c>
      <c r="CD1893" t="s">
        <v>1448</v>
      </c>
      <c r="CF1893" t="s">
        <v>128</v>
      </c>
      <c r="CG1893" t="s">
        <v>120</v>
      </c>
      <c r="CH1893" s="3">
        <v>96950</v>
      </c>
      <c r="CI1893" s="4">
        <v>17.48</v>
      </c>
      <c r="CJ1893" s="4">
        <v>17.48</v>
      </c>
      <c r="CK1893" s="4">
        <v>0</v>
      </c>
      <c r="CL1893" s="4">
        <v>0</v>
      </c>
      <c r="CM1893" t="s">
        <v>136</v>
      </c>
      <c r="CO1893" t="s">
        <v>137</v>
      </c>
      <c r="CQ1893" t="s">
        <v>115</v>
      </c>
      <c r="CR1893" t="s">
        <v>138</v>
      </c>
      <c r="CS1893" t="s">
        <v>139</v>
      </c>
      <c r="CT1893" t="s">
        <v>139</v>
      </c>
      <c r="CU1893" t="s">
        <v>139</v>
      </c>
      <c r="CV1893" t="s">
        <v>138</v>
      </c>
      <c r="CW1893" t="s">
        <v>139</v>
      </c>
      <c r="CX1893" t="s">
        <v>3035</v>
      </c>
      <c r="CY1893" s="10">
        <v>16709894888</v>
      </c>
      <c r="CZ1893" t="s">
        <v>2684</v>
      </c>
      <c r="DA1893" t="s">
        <v>139</v>
      </c>
      <c r="DB1893" t="s">
        <v>138</v>
      </c>
      <c r="DC1893" t="s">
        <v>115</v>
      </c>
    </row>
    <row r="1894" spans="1:112" ht="14.45" customHeight="1" x14ac:dyDescent="0.25">
      <c r="A1894" t="s">
        <v>9235</v>
      </c>
      <c r="B1894" t="s">
        <v>158</v>
      </c>
      <c r="C1894" s="1">
        <v>45729</v>
      </c>
      <c r="D1894" s="1">
        <v>45786</v>
      </c>
      <c r="E1894" t="s">
        <v>114</v>
      </c>
      <c r="G1894" t="s">
        <v>138</v>
      </c>
      <c r="H1894" t="s">
        <v>115</v>
      </c>
      <c r="I1894" t="s">
        <v>115</v>
      </c>
      <c r="J1894" t="s">
        <v>6309</v>
      </c>
      <c r="K1894" t="s">
        <v>6310</v>
      </c>
      <c r="L1894" t="s">
        <v>6311</v>
      </c>
      <c r="N1894" t="s">
        <v>128</v>
      </c>
      <c r="O1894" t="s">
        <v>120</v>
      </c>
      <c r="P1894" s="3">
        <v>96950</v>
      </c>
      <c r="Q1894" t="s">
        <v>121</v>
      </c>
      <c r="R1894" t="s">
        <v>439</v>
      </c>
      <c r="S1894" s="10">
        <v>16709893182</v>
      </c>
      <c r="U1894" t="s">
        <v>6312</v>
      </c>
      <c r="V1894">
        <v>811192</v>
      </c>
      <c r="W1894" t="s">
        <v>123</v>
      </c>
      <c r="Y1894" t="s">
        <v>5370</v>
      </c>
      <c r="Z1894" t="s">
        <v>6313</v>
      </c>
      <c r="AB1894" t="s">
        <v>126</v>
      </c>
      <c r="AC1894" t="s">
        <v>6311</v>
      </c>
      <c r="AE1894" t="s">
        <v>128</v>
      </c>
      <c r="AF1894" t="s">
        <v>120</v>
      </c>
      <c r="AG1894" s="3">
        <v>96950</v>
      </c>
      <c r="AH1894" t="s">
        <v>121</v>
      </c>
      <c r="AI1894" t="s">
        <v>439</v>
      </c>
      <c r="AJ1894" s="10">
        <v>16709893182</v>
      </c>
      <c r="AL1894" t="s">
        <v>6314</v>
      </c>
      <c r="BD1894" t="str">
        <f>"49-9099.00"</f>
        <v>49-9099.00</v>
      </c>
      <c r="BE1894" t="s">
        <v>1041</v>
      </c>
      <c r="BF1894" t="s">
        <v>6315</v>
      </c>
      <c r="BG1894" t="s">
        <v>6316</v>
      </c>
      <c r="BH1894">
        <v>2</v>
      </c>
      <c r="BJ1894" s="1">
        <v>45848</v>
      </c>
      <c r="BK1894" s="1">
        <v>46943</v>
      </c>
      <c r="BN1894">
        <v>35</v>
      </c>
      <c r="BO1894">
        <v>0</v>
      </c>
      <c r="BP1894">
        <v>7</v>
      </c>
      <c r="BQ1894">
        <v>7</v>
      </c>
      <c r="BR1894">
        <v>7</v>
      </c>
      <c r="BS1894">
        <v>7</v>
      </c>
      <c r="BT1894">
        <v>7</v>
      </c>
      <c r="BU1894">
        <v>0</v>
      </c>
      <c r="BV1894" t="str">
        <f>"9:00 AM"</f>
        <v>9:00 AM</v>
      </c>
      <c r="BW1894" t="str">
        <f>"5:00 PM"</f>
        <v>5:00 PM</v>
      </c>
      <c r="BX1894" t="s">
        <v>240</v>
      </c>
      <c r="BY1894">
        <v>0</v>
      </c>
      <c r="BZ1894">
        <v>12</v>
      </c>
      <c r="CA1894" t="s">
        <v>115</v>
      </c>
      <c r="CC1894" t="s">
        <v>449</v>
      </c>
      <c r="CD1894" t="s">
        <v>1116</v>
      </c>
      <c r="CE1894" t="s">
        <v>6317</v>
      </c>
      <c r="CF1894" t="s">
        <v>128</v>
      </c>
      <c r="CG1894" t="s">
        <v>120</v>
      </c>
      <c r="CH1894" s="3">
        <v>96950</v>
      </c>
      <c r="CI1894" s="4">
        <v>10.02</v>
      </c>
      <c r="CJ1894" s="4">
        <v>10.02</v>
      </c>
      <c r="CK1894" s="4">
        <v>15.03</v>
      </c>
      <c r="CL1894" s="4">
        <v>15.03</v>
      </c>
      <c r="CM1894" t="s">
        <v>136</v>
      </c>
      <c r="CN1894" t="s">
        <v>449</v>
      </c>
      <c r="CO1894" t="s">
        <v>137</v>
      </c>
      <c r="CQ1894" t="s">
        <v>115</v>
      </c>
      <c r="CR1894" t="s">
        <v>138</v>
      </c>
      <c r="CS1894" t="s">
        <v>139</v>
      </c>
      <c r="CT1894" t="s">
        <v>138</v>
      </c>
      <c r="CU1894" t="s">
        <v>139</v>
      </c>
      <c r="CV1894" t="s">
        <v>138</v>
      </c>
      <c r="CW1894" t="s">
        <v>139</v>
      </c>
      <c r="CX1894" t="s">
        <v>450</v>
      </c>
      <c r="CY1894" s="10">
        <v>16707838879</v>
      </c>
      <c r="CZ1894" t="s">
        <v>6314</v>
      </c>
      <c r="DA1894" t="s">
        <v>208</v>
      </c>
      <c r="DB1894" t="s">
        <v>138</v>
      </c>
      <c r="DC1894" t="s">
        <v>115</v>
      </c>
    </row>
    <row r="1895" spans="1:112" ht="14.45" customHeight="1" x14ac:dyDescent="0.25">
      <c r="A1895" t="s">
        <v>9917</v>
      </c>
      <c r="B1895" t="s">
        <v>142</v>
      </c>
      <c r="C1895" s="1">
        <v>45761</v>
      </c>
      <c r="D1895" s="1">
        <v>45786</v>
      </c>
      <c r="E1895" t="s">
        <v>114</v>
      </c>
      <c r="G1895" t="s">
        <v>115</v>
      </c>
      <c r="H1895" t="s">
        <v>138</v>
      </c>
      <c r="I1895" t="s">
        <v>115</v>
      </c>
      <c r="J1895" t="s">
        <v>612</v>
      </c>
      <c r="K1895" t="s">
        <v>613</v>
      </c>
      <c r="L1895" t="s">
        <v>614</v>
      </c>
      <c r="M1895" t="s">
        <v>615</v>
      </c>
      <c r="N1895" t="s">
        <v>128</v>
      </c>
      <c r="O1895" t="s">
        <v>120</v>
      </c>
      <c r="P1895" s="3">
        <v>96950</v>
      </c>
      <c r="Q1895" t="s">
        <v>121</v>
      </c>
      <c r="S1895" s="10">
        <v>16707837461</v>
      </c>
      <c r="U1895" t="s">
        <v>616</v>
      </c>
      <c r="V1895">
        <v>56132</v>
      </c>
      <c r="W1895" t="s">
        <v>532</v>
      </c>
      <c r="X1895" t="s">
        <v>138</v>
      </c>
      <c r="Y1895" t="s">
        <v>617</v>
      </c>
      <c r="Z1895" t="s">
        <v>618</v>
      </c>
      <c r="AA1895" t="s">
        <v>619</v>
      </c>
      <c r="AB1895" t="s">
        <v>516</v>
      </c>
      <c r="AC1895" t="s">
        <v>614</v>
      </c>
      <c r="AD1895" t="s">
        <v>615</v>
      </c>
      <c r="AE1895" t="s">
        <v>128</v>
      </c>
      <c r="AF1895" t="s">
        <v>120</v>
      </c>
      <c r="AG1895" s="3">
        <v>96950</v>
      </c>
      <c r="AH1895" t="s">
        <v>121</v>
      </c>
      <c r="AJ1895" s="10">
        <v>16707837461</v>
      </c>
      <c r="AL1895" t="s">
        <v>620</v>
      </c>
      <c r="BD1895" t="str">
        <f>"35-2014.00"</f>
        <v>35-2014.00</v>
      </c>
      <c r="BE1895" t="s">
        <v>221</v>
      </c>
      <c r="BF1895" t="s">
        <v>621</v>
      </c>
      <c r="BG1895" t="s">
        <v>223</v>
      </c>
      <c r="BH1895">
        <v>6</v>
      </c>
      <c r="BJ1895" s="1">
        <v>45931</v>
      </c>
      <c r="BK1895" s="1">
        <v>46295</v>
      </c>
      <c r="BN1895">
        <v>35</v>
      </c>
      <c r="BO1895">
        <v>0</v>
      </c>
      <c r="BP1895">
        <v>7</v>
      </c>
      <c r="BQ1895">
        <v>7</v>
      </c>
      <c r="BR1895">
        <v>7</v>
      </c>
      <c r="BS1895">
        <v>7</v>
      </c>
      <c r="BT1895">
        <v>7</v>
      </c>
      <c r="BU1895">
        <v>0</v>
      </c>
      <c r="BV1895" t="str">
        <f>"10:00 AM"</f>
        <v>10:00 AM</v>
      </c>
      <c r="BW1895" t="str">
        <f>"6:00 PM"</f>
        <v>6:00 PM</v>
      </c>
      <c r="BX1895" t="s">
        <v>240</v>
      </c>
      <c r="BY1895">
        <v>0</v>
      </c>
      <c r="BZ1895">
        <v>12</v>
      </c>
      <c r="CA1895" t="s">
        <v>115</v>
      </c>
      <c r="CC1895" t="s">
        <v>622</v>
      </c>
      <c r="CD1895" t="s">
        <v>623</v>
      </c>
      <c r="CE1895" t="s">
        <v>614</v>
      </c>
      <c r="CF1895" t="s">
        <v>128</v>
      </c>
      <c r="CG1895" t="s">
        <v>120</v>
      </c>
      <c r="CH1895" s="3">
        <v>96950</v>
      </c>
      <c r="CI1895" s="4">
        <v>8.83</v>
      </c>
      <c r="CJ1895" s="4">
        <v>8.83</v>
      </c>
      <c r="CK1895" s="4">
        <v>13.24</v>
      </c>
      <c r="CL1895" s="4">
        <v>13.24</v>
      </c>
      <c r="CM1895" t="s">
        <v>136</v>
      </c>
      <c r="CN1895" t="s">
        <v>624</v>
      </c>
      <c r="CO1895" t="s">
        <v>137</v>
      </c>
      <c r="CQ1895" t="s">
        <v>115</v>
      </c>
      <c r="CR1895" t="s">
        <v>138</v>
      </c>
      <c r="CS1895" t="s">
        <v>138</v>
      </c>
      <c r="CT1895" t="s">
        <v>138</v>
      </c>
      <c r="CU1895" t="s">
        <v>139</v>
      </c>
      <c r="CV1895" t="s">
        <v>138</v>
      </c>
      <c r="CW1895" t="s">
        <v>139</v>
      </c>
      <c r="CX1895" t="s">
        <v>625</v>
      </c>
      <c r="CY1895" s="10">
        <v>16707837461</v>
      </c>
      <c r="CZ1895" t="s">
        <v>620</v>
      </c>
      <c r="DA1895" t="s">
        <v>3284</v>
      </c>
      <c r="DB1895" t="s">
        <v>138</v>
      </c>
      <c r="DC1895" t="s">
        <v>138</v>
      </c>
    </row>
    <row r="1896" spans="1:112" ht="14.45" customHeight="1" x14ac:dyDescent="0.25">
      <c r="A1896" t="s">
        <v>10176</v>
      </c>
      <c r="B1896" t="s">
        <v>248</v>
      </c>
      <c r="C1896" s="1">
        <v>45733</v>
      </c>
      <c r="D1896" s="1">
        <v>45786</v>
      </c>
      <c r="E1896" t="s">
        <v>114</v>
      </c>
      <c r="G1896" t="s">
        <v>138</v>
      </c>
      <c r="H1896" t="s">
        <v>115</v>
      </c>
      <c r="I1896" t="s">
        <v>115</v>
      </c>
      <c r="J1896" t="s">
        <v>423</v>
      </c>
      <c r="L1896" t="s">
        <v>424</v>
      </c>
      <c r="N1896" t="s">
        <v>128</v>
      </c>
      <c r="O1896" t="s">
        <v>120</v>
      </c>
      <c r="P1896" s="3">
        <v>96950</v>
      </c>
      <c r="Q1896" t="s">
        <v>121</v>
      </c>
      <c r="S1896" s="10">
        <v>16704880667</v>
      </c>
      <c r="U1896" t="s">
        <v>425</v>
      </c>
      <c r="V1896">
        <v>541219</v>
      </c>
      <c r="W1896" t="s">
        <v>123</v>
      </c>
      <c r="Y1896" t="s">
        <v>4769</v>
      </c>
      <c r="Z1896" t="s">
        <v>4770</v>
      </c>
      <c r="AB1896" t="s">
        <v>997</v>
      </c>
      <c r="AC1896" t="s">
        <v>424</v>
      </c>
      <c r="AE1896" t="s">
        <v>128</v>
      </c>
      <c r="AF1896" t="s">
        <v>120</v>
      </c>
      <c r="AG1896" s="3">
        <v>96950</v>
      </c>
      <c r="AH1896" t="s">
        <v>121</v>
      </c>
      <c r="AJ1896" s="10">
        <v>16704880667</v>
      </c>
      <c r="AL1896" t="s">
        <v>430</v>
      </c>
      <c r="BD1896" t="str">
        <f>"13-2011.00"</f>
        <v>13-2011.00</v>
      </c>
      <c r="BE1896" t="s">
        <v>893</v>
      </c>
      <c r="BF1896" t="s">
        <v>4771</v>
      </c>
      <c r="BG1896" t="s">
        <v>895</v>
      </c>
      <c r="BH1896">
        <v>3</v>
      </c>
      <c r="BI1896">
        <v>3</v>
      </c>
      <c r="BJ1896" s="1">
        <v>45848</v>
      </c>
      <c r="BK1896" s="1">
        <v>46943</v>
      </c>
      <c r="BL1896" s="1">
        <v>45848</v>
      </c>
      <c r="BM1896" s="1">
        <v>46943</v>
      </c>
      <c r="BN1896">
        <v>35</v>
      </c>
      <c r="BO1896">
        <v>0</v>
      </c>
      <c r="BP1896">
        <v>7</v>
      </c>
      <c r="BQ1896">
        <v>7</v>
      </c>
      <c r="BR1896">
        <v>7</v>
      </c>
      <c r="BS1896">
        <v>7</v>
      </c>
      <c r="BT1896">
        <v>7</v>
      </c>
      <c r="BU1896">
        <v>0</v>
      </c>
      <c r="BV1896" t="str">
        <f>"8:30 AM"</f>
        <v>8:30 AM</v>
      </c>
      <c r="BW1896" t="str">
        <f>"4:30 PM"</f>
        <v>4:30 PM</v>
      </c>
      <c r="BX1896" t="s">
        <v>360</v>
      </c>
      <c r="BY1896">
        <v>0</v>
      </c>
      <c r="BZ1896">
        <v>36</v>
      </c>
      <c r="CA1896" t="s">
        <v>115</v>
      </c>
      <c r="CC1896" s="2" t="s">
        <v>5167</v>
      </c>
      <c r="CD1896" t="s">
        <v>2556</v>
      </c>
      <c r="CF1896" t="s">
        <v>119</v>
      </c>
      <c r="CG1896" t="s">
        <v>120</v>
      </c>
      <c r="CH1896" s="3">
        <v>96950</v>
      </c>
      <c r="CI1896" s="4">
        <v>17.48</v>
      </c>
      <c r="CJ1896" s="4">
        <v>17.48</v>
      </c>
      <c r="CK1896" s="4">
        <v>0</v>
      </c>
      <c r="CL1896" s="4">
        <v>0</v>
      </c>
      <c r="CM1896" t="s">
        <v>136</v>
      </c>
      <c r="CO1896" t="s">
        <v>137</v>
      </c>
      <c r="CQ1896" t="s">
        <v>115</v>
      </c>
      <c r="CR1896" t="s">
        <v>138</v>
      </c>
      <c r="CS1896" t="s">
        <v>139</v>
      </c>
      <c r="CT1896" t="s">
        <v>139</v>
      </c>
      <c r="CU1896" t="s">
        <v>139</v>
      </c>
      <c r="CV1896" t="s">
        <v>138</v>
      </c>
      <c r="CW1896" t="s">
        <v>139</v>
      </c>
      <c r="CX1896" t="s">
        <v>10177</v>
      </c>
      <c r="CY1896" s="10">
        <v>16709894888</v>
      </c>
      <c r="CZ1896" t="s">
        <v>430</v>
      </c>
      <c r="DA1896" t="s">
        <v>139</v>
      </c>
      <c r="DB1896" t="s">
        <v>138</v>
      </c>
      <c r="DC1896" t="s">
        <v>115</v>
      </c>
    </row>
    <row r="1897" spans="1:112" ht="14.45" customHeight="1" x14ac:dyDescent="0.25">
      <c r="A1897" t="s">
        <v>10585</v>
      </c>
      <c r="B1897" t="s">
        <v>248</v>
      </c>
      <c r="C1897" s="1">
        <v>45741</v>
      </c>
      <c r="D1897" s="1">
        <v>45786</v>
      </c>
      <c r="E1897" t="s">
        <v>210</v>
      </c>
      <c r="F1897" s="1">
        <v>45816</v>
      </c>
      <c r="G1897" t="s">
        <v>115</v>
      </c>
      <c r="H1897" t="s">
        <v>115</v>
      </c>
      <c r="I1897" t="s">
        <v>115</v>
      </c>
      <c r="J1897" t="s">
        <v>6656</v>
      </c>
      <c r="K1897" t="s">
        <v>6657</v>
      </c>
      <c r="L1897" t="s">
        <v>6658</v>
      </c>
      <c r="M1897" t="s">
        <v>6659</v>
      </c>
      <c r="N1897" t="s">
        <v>128</v>
      </c>
      <c r="O1897" t="s">
        <v>120</v>
      </c>
      <c r="P1897" s="3">
        <v>96950</v>
      </c>
      <c r="Q1897" t="s">
        <v>121</v>
      </c>
      <c r="R1897" t="s">
        <v>641</v>
      </c>
      <c r="S1897" s="10">
        <v>16703227461</v>
      </c>
      <c r="U1897" t="s">
        <v>6660</v>
      </c>
      <c r="V1897">
        <v>23622</v>
      </c>
      <c r="W1897" t="s">
        <v>123</v>
      </c>
      <c r="Y1897" t="s">
        <v>6661</v>
      </c>
      <c r="Z1897" t="s">
        <v>6662</v>
      </c>
      <c r="AB1897" t="s">
        <v>6663</v>
      </c>
      <c r="AC1897" t="s">
        <v>6658</v>
      </c>
      <c r="AD1897" t="s">
        <v>6659</v>
      </c>
      <c r="AE1897" t="s">
        <v>128</v>
      </c>
      <c r="AF1897" t="s">
        <v>120</v>
      </c>
      <c r="AG1897" s="3">
        <v>96950</v>
      </c>
      <c r="AH1897" t="s">
        <v>121</v>
      </c>
      <c r="AI1897" t="s">
        <v>641</v>
      </c>
      <c r="AJ1897" s="10">
        <v>16703227461</v>
      </c>
      <c r="AL1897" t="s">
        <v>6664</v>
      </c>
      <c r="BD1897" t="str">
        <f>"51-2041.00"</f>
        <v>51-2041.00</v>
      </c>
      <c r="BE1897" t="s">
        <v>6665</v>
      </c>
      <c r="BF1897" t="s">
        <v>6666</v>
      </c>
      <c r="BG1897" t="s">
        <v>6667</v>
      </c>
      <c r="BH1897">
        <v>3</v>
      </c>
      <c r="BI1897">
        <v>3</v>
      </c>
      <c r="BJ1897" s="1">
        <v>45818</v>
      </c>
      <c r="BK1897" s="1">
        <v>46182</v>
      </c>
      <c r="BL1897" s="1">
        <v>45818</v>
      </c>
      <c r="BM1897" s="1">
        <v>46182</v>
      </c>
      <c r="BN1897">
        <v>35</v>
      </c>
      <c r="BO1897">
        <v>0</v>
      </c>
      <c r="BP1897">
        <v>7</v>
      </c>
      <c r="BQ1897">
        <v>7</v>
      </c>
      <c r="BR1897">
        <v>7</v>
      </c>
      <c r="BS1897">
        <v>7</v>
      </c>
      <c r="BT1897">
        <v>7</v>
      </c>
      <c r="BU1897">
        <v>0</v>
      </c>
      <c r="BV1897" t="str">
        <f>"8:00 AM"</f>
        <v>8:00 AM</v>
      </c>
      <c r="BW1897" t="str">
        <f>"4:00 PM"</f>
        <v>4:00 PM</v>
      </c>
      <c r="BX1897" t="s">
        <v>133</v>
      </c>
      <c r="BY1897">
        <v>0</v>
      </c>
      <c r="BZ1897">
        <v>12</v>
      </c>
      <c r="CA1897" t="s">
        <v>115</v>
      </c>
      <c r="CC1897" t="s">
        <v>6668</v>
      </c>
      <c r="CD1897" t="s">
        <v>6658</v>
      </c>
      <c r="CE1897" t="s">
        <v>6659</v>
      </c>
      <c r="CF1897" t="s">
        <v>128</v>
      </c>
      <c r="CG1897" t="s">
        <v>120</v>
      </c>
      <c r="CH1897" s="3">
        <v>96950</v>
      </c>
      <c r="CI1897" s="4">
        <v>15.58</v>
      </c>
      <c r="CJ1897" s="4">
        <v>15.58</v>
      </c>
      <c r="CK1897" s="4">
        <v>23.37</v>
      </c>
      <c r="CL1897" s="4">
        <v>23.37</v>
      </c>
      <c r="CM1897" t="s">
        <v>136</v>
      </c>
      <c r="CN1897" t="s">
        <v>191</v>
      </c>
      <c r="CO1897" t="s">
        <v>137</v>
      </c>
      <c r="CQ1897" t="s">
        <v>115</v>
      </c>
      <c r="CR1897" t="s">
        <v>138</v>
      </c>
      <c r="CS1897" t="s">
        <v>138</v>
      </c>
      <c r="CT1897" t="s">
        <v>138</v>
      </c>
      <c r="CU1897" t="s">
        <v>139</v>
      </c>
      <c r="CV1897" t="s">
        <v>138</v>
      </c>
      <c r="CW1897" t="s">
        <v>139</v>
      </c>
      <c r="CX1897" t="s">
        <v>2806</v>
      </c>
      <c r="CY1897" s="10">
        <v>16703227461</v>
      </c>
      <c r="CZ1897" t="s">
        <v>6664</v>
      </c>
      <c r="DA1897" t="s">
        <v>139</v>
      </c>
      <c r="DB1897" t="s">
        <v>138</v>
      </c>
      <c r="DC1897" t="s">
        <v>115</v>
      </c>
      <c r="DD1897" t="s">
        <v>6661</v>
      </c>
      <c r="DE1897" t="s">
        <v>6669</v>
      </c>
      <c r="DF1897" t="s">
        <v>1176</v>
      </c>
      <c r="DG1897" t="s">
        <v>6670</v>
      </c>
      <c r="DH1897" t="s">
        <v>6664</v>
      </c>
    </row>
    <row r="1898" spans="1:112" ht="14.45" customHeight="1" x14ac:dyDescent="0.25">
      <c r="A1898" t="s">
        <v>10814</v>
      </c>
      <c r="B1898" t="s">
        <v>248</v>
      </c>
      <c r="C1898" s="1">
        <v>45730</v>
      </c>
      <c r="D1898" s="1">
        <v>45786</v>
      </c>
      <c r="E1898" t="s">
        <v>114</v>
      </c>
      <c r="G1898" t="s">
        <v>115</v>
      </c>
      <c r="H1898" t="s">
        <v>115</v>
      </c>
      <c r="I1898" t="s">
        <v>115</v>
      </c>
      <c r="J1898" t="s">
        <v>9627</v>
      </c>
      <c r="K1898" t="s">
        <v>9628</v>
      </c>
      <c r="L1898" t="s">
        <v>1706</v>
      </c>
      <c r="N1898" t="s">
        <v>128</v>
      </c>
      <c r="O1898" t="s">
        <v>120</v>
      </c>
      <c r="P1898" s="3">
        <v>96950</v>
      </c>
      <c r="Q1898" t="s">
        <v>121</v>
      </c>
      <c r="S1898" s="10">
        <v>16704888686</v>
      </c>
      <c r="U1898" t="s">
        <v>9629</v>
      </c>
      <c r="V1898">
        <v>445110</v>
      </c>
      <c r="W1898" t="s">
        <v>123</v>
      </c>
      <c r="Y1898" t="s">
        <v>2687</v>
      </c>
      <c r="Z1898" t="s">
        <v>1709</v>
      </c>
      <c r="AA1898" t="s">
        <v>1710</v>
      </c>
      <c r="AB1898" t="s">
        <v>126</v>
      </c>
      <c r="AC1898" t="s">
        <v>1706</v>
      </c>
      <c r="AE1898" t="s">
        <v>128</v>
      </c>
      <c r="AF1898" t="s">
        <v>120</v>
      </c>
      <c r="AG1898" s="3">
        <v>96950</v>
      </c>
      <c r="AH1898" t="s">
        <v>121</v>
      </c>
      <c r="AJ1898" s="10">
        <v>16709897666</v>
      </c>
      <c r="AL1898" t="s">
        <v>9630</v>
      </c>
      <c r="BD1898" t="str">
        <f>"41-2011.00"</f>
        <v>41-2011.00</v>
      </c>
      <c r="BE1898" t="s">
        <v>2688</v>
      </c>
      <c r="BF1898" t="s">
        <v>10815</v>
      </c>
      <c r="BG1898" t="s">
        <v>2690</v>
      </c>
      <c r="BH1898">
        <v>3</v>
      </c>
      <c r="BI1898">
        <v>3</v>
      </c>
      <c r="BJ1898" s="1">
        <v>45839</v>
      </c>
      <c r="BK1898" s="1">
        <v>46203</v>
      </c>
      <c r="BL1898" s="1">
        <v>45839</v>
      </c>
      <c r="BM1898" s="1">
        <v>46203</v>
      </c>
      <c r="BN1898">
        <v>40</v>
      </c>
      <c r="BO1898">
        <v>7</v>
      </c>
      <c r="BP1898">
        <v>7</v>
      </c>
      <c r="BQ1898">
        <v>7</v>
      </c>
      <c r="BR1898">
        <v>7</v>
      </c>
      <c r="BS1898">
        <v>7</v>
      </c>
      <c r="BT1898">
        <v>5</v>
      </c>
      <c r="BU1898">
        <v>0</v>
      </c>
      <c r="BV1898" t="str">
        <f>"7:00 AM"</f>
        <v>7:00 AM</v>
      </c>
      <c r="BW1898" t="str">
        <f>"2:00 PM"</f>
        <v>2:00 PM</v>
      </c>
      <c r="BX1898" t="s">
        <v>240</v>
      </c>
      <c r="BY1898">
        <v>0</v>
      </c>
      <c r="BZ1898">
        <v>12</v>
      </c>
      <c r="CA1898" t="s">
        <v>115</v>
      </c>
      <c r="CC1898" t="s">
        <v>2691</v>
      </c>
      <c r="CD1898" t="s">
        <v>2429</v>
      </c>
      <c r="CF1898" t="s">
        <v>128</v>
      </c>
      <c r="CG1898" t="s">
        <v>120</v>
      </c>
      <c r="CH1898" s="3">
        <v>96950</v>
      </c>
      <c r="CI1898" s="4">
        <v>7.89</v>
      </c>
      <c r="CJ1898" s="4">
        <v>7.89</v>
      </c>
      <c r="CK1898" s="4">
        <v>11.84</v>
      </c>
      <c r="CL1898" s="4">
        <v>11.84</v>
      </c>
      <c r="CM1898" t="s">
        <v>136</v>
      </c>
      <c r="CN1898" t="s">
        <v>139</v>
      </c>
      <c r="CO1898" t="s">
        <v>137</v>
      </c>
      <c r="CQ1898" t="s">
        <v>115</v>
      </c>
      <c r="CR1898" t="s">
        <v>138</v>
      </c>
      <c r="CS1898" t="s">
        <v>139</v>
      </c>
      <c r="CT1898" t="s">
        <v>138</v>
      </c>
      <c r="CU1898" t="s">
        <v>139</v>
      </c>
      <c r="CV1898" t="s">
        <v>138</v>
      </c>
      <c r="CW1898" t="s">
        <v>138</v>
      </c>
      <c r="CX1898" t="s">
        <v>1716</v>
      </c>
      <c r="CY1898" s="10">
        <v>16704888686</v>
      </c>
      <c r="CZ1898" t="s">
        <v>9630</v>
      </c>
      <c r="DA1898" t="s">
        <v>139</v>
      </c>
      <c r="DB1898" t="s">
        <v>138</v>
      </c>
      <c r="DC1898" t="s">
        <v>115</v>
      </c>
    </row>
    <row r="1899" spans="1:112" ht="14.45" customHeight="1" x14ac:dyDescent="0.25">
      <c r="A1899" t="s">
        <v>10817</v>
      </c>
      <c r="B1899" t="s">
        <v>158</v>
      </c>
      <c r="C1899" s="1">
        <v>45743</v>
      </c>
      <c r="D1899" s="1">
        <v>45786</v>
      </c>
      <c r="E1899" t="s">
        <v>210</v>
      </c>
      <c r="F1899" s="1">
        <v>45842</v>
      </c>
      <c r="G1899" t="s">
        <v>115</v>
      </c>
      <c r="H1899" t="s">
        <v>115</v>
      </c>
      <c r="I1899" t="s">
        <v>115</v>
      </c>
      <c r="J1899" t="s">
        <v>4041</v>
      </c>
      <c r="K1899" t="s">
        <v>4042</v>
      </c>
      <c r="L1899" t="s">
        <v>4043</v>
      </c>
      <c r="N1899" t="s">
        <v>128</v>
      </c>
      <c r="O1899" t="s">
        <v>120</v>
      </c>
      <c r="P1899" s="3">
        <v>96950</v>
      </c>
      <c r="Q1899" t="s">
        <v>121</v>
      </c>
      <c r="S1899" s="10">
        <v>16702375051</v>
      </c>
      <c r="U1899" t="s">
        <v>4044</v>
      </c>
      <c r="V1899">
        <v>721110</v>
      </c>
      <c r="W1899" t="s">
        <v>123</v>
      </c>
      <c r="Y1899" t="s">
        <v>4045</v>
      </c>
      <c r="Z1899" t="s">
        <v>4046</v>
      </c>
      <c r="AB1899" t="s">
        <v>516</v>
      </c>
      <c r="AC1899" t="s">
        <v>4043</v>
      </c>
      <c r="AE1899" t="s">
        <v>128</v>
      </c>
      <c r="AF1899" t="s">
        <v>120</v>
      </c>
      <c r="AG1899" s="3">
        <v>96950</v>
      </c>
      <c r="AH1899" t="s">
        <v>121</v>
      </c>
      <c r="AJ1899" s="10">
        <v>16702375051</v>
      </c>
      <c r="AL1899" t="s">
        <v>4047</v>
      </c>
      <c r="BD1899" t="str">
        <f>"37-2012.00"</f>
        <v>37-2012.00</v>
      </c>
      <c r="BE1899" t="s">
        <v>647</v>
      </c>
      <c r="BF1899" t="s">
        <v>10818</v>
      </c>
      <c r="BG1899" t="s">
        <v>10819</v>
      </c>
      <c r="BH1899">
        <v>1</v>
      </c>
      <c r="BJ1899" s="1">
        <v>45844</v>
      </c>
      <c r="BK1899" s="1">
        <v>46208</v>
      </c>
      <c r="BN1899">
        <v>35</v>
      </c>
      <c r="BO1899">
        <v>7</v>
      </c>
      <c r="BP1899">
        <v>7</v>
      </c>
      <c r="BQ1899">
        <v>7</v>
      </c>
      <c r="BR1899">
        <v>7</v>
      </c>
      <c r="BS1899">
        <v>7</v>
      </c>
      <c r="BT1899">
        <v>0</v>
      </c>
      <c r="BU1899">
        <v>0</v>
      </c>
      <c r="BV1899" t="str">
        <f>"8:30 PM"</f>
        <v>8:30 PM</v>
      </c>
      <c r="BW1899" t="str">
        <f>"5:30 PM"</f>
        <v>5:30 PM</v>
      </c>
      <c r="BX1899" t="s">
        <v>240</v>
      </c>
      <c r="BY1899">
        <v>0</v>
      </c>
      <c r="BZ1899">
        <v>3</v>
      </c>
      <c r="CA1899" t="s">
        <v>115</v>
      </c>
      <c r="CC1899" s="2" t="s">
        <v>10820</v>
      </c>
      <c r="CD1899" t="s">
        <v>4052</v>
      </c>
      <c r="CE1899" t="s">
        <v>4043</v>
      </c>
      <c r="CF1899" t="s">
        <v>128</v>
      </c>
      <c r="CG1899" t="s">
        <v>120</v>
      </c>
      <c r="CH1899" s="3">
        <v>96950</v>
      </c>
      <c r="CI1899" s="4">
        <v>7.77</v>
      </c>
      <c r="CJ1899" s="4">
        <v>7.77</v>
      </c>
      <c r="CK1899" s="4">
        <v>11.65</v>
      </c>
      <c r="CL1899" s="4">
        <v>11.65</v>
      </c>
      <c r="CM1899" t="s">
        <v>136</v>
      </c>
      <c r="CO1899" t="s">
        <v>137</v>
      </c>
      <c r="CQ1899" t="s">
        <v>115</v>
      </c>
      <c r="CR1899" t="s">
        <v>138</v>
      </c>
      <c r="CS1899" t="s">
        <v>139</v>
      </c>
      <c r="CT1899" t="s">
        <v>138</v>
      </c>
      <c r="CU1899" t="s">
        <v>139</v>
      </c>
      <c r="CV1899" t="s">
        <v>138</v>
      </c>
      <c r="CW1899" t="s">
        <v>139</v>
      </c>
      <c r="CX1899" t="s">
        <v>10821</v>
      </c>
      <c r="CY1899" s="10">
        <v>16702375051</v>
      </c>
      <c r="CZ1899" t="s">
        <v>4047</v>
      </c>
      <c r="DA1899" t="s">
        <v>139</v>
      </c>
      <c r="DB1899" t="s">
        <v>138</v>
      </c>
      <c r="DC1899" t="s">
        <v>115</v>
      </c>
    </row>
    <row r="1900" spans="1:112" ht="14.45" customHeight="1" x14ac:dyDescent="0.25">
      <c r="A1900" t="s">
        <v>11147</v>
      </c>
      <c r="B1900" t="s">
        <v>248</v>
      </c>
      <c r="C1900" s="1">
        <v>45735</v>
      </c>
      <c r="D1900" s="1">
        <v>45786</v>
      </c>
      <c r="E1900" t="s">
        <v>114</v>
      </c>
      <c r="G1900" t="s">
        <v>115</v>
      </c>
      <c r="H1900" t="s">
        <v>115</v>
      </c>
      <c r="I1900" t="s">
        <v>115</v>
      </c>
      <c r="J1900" t="s">
        <v>4919</v>
      </c>
      <c r="K1900" t="s">
        <v>10796</v>
      </c>
      <c r="L1900" t="s">
        <v>4921</v>
      </c>
      <c r="N1900" t="s">
        <v>128</v>
      </c>
      <c r="O1900" t="s">
        <v>120</v>
      </c>
      <c r="P1900" s="3">
        <v>96950</v>
      </c>
      <c r="Q1900" t="s">
        <v>121</v>
      </c>
      <c r="S1900" s="10">
        <v>16702331199</v>
      </c>
      <c r="U1900" t="s">
        <v>4922</v>
      </c>
      <c r="V1900">
        <v>532310</v>
      </c>
      <c r="W1900" t="s">
        <v>123</v>
      </c>
      <c r="Y1900" t="s">
        <v>2279</v>
      </c>
      <c r="Z1900" t="s">
        <v>2280</v>
      </c>
      <c r="AA1900" t="s">
        <v>2310</v>
      </c>
      <c r="AB1900" t="s">
        <v>126</v>
      </c>
      <c r="AC1900" t="s">
        <v>4921</v>
      </c>
      <c r="AE1900" t="s">
        <v>128</v>
      </c>
      <c r="AF1900" t="s">
        <v>120</v>
      </c>
      <c r="AG1900" s="3">
        <v>96950</v>
      </c>
      <c r="AH1900" t="s">
        <v>121</v>
      </c>
      <c r="AJ1900" s="10">
        <v>16702331199</v>
      </c>
      <c r="AL1900" t="s">
        <v>4923</v>
      </c>
      <c r="BD1900" t="str">
        <f>"49-3021.00"</f>
        <v>49-3021.00</v>
      </c>
      <c r="BE1900" t="s">
        <v>694</v>
      </c>
      <c r="BF1900" t="s">
        <v>10797</v>
      </c>
      <c r="BG1900" t="s">
        <v>694</v>
      </c>
      <c r="BH1900">
        <v>2</v>
      </c>
      <c r="BI1900">
        <v>2</v>
      </c>
      <c r="BJ1900" s="1">
        <v>45809</v>
      </c>
      <c r="BK1900" s="1">
        <v>46173</v>
      </c>
      <c r="BL1900" s="1">
        <v>45809</v>
      </c>
      <c r="BM1900" s="1">
        <v>46173</v>
      </c>
      <c r="BN1900">
        <v>40</v>
      </c>
      <c r="BO1900">
        <v>0</v>
      </c>
      <c r="BP1900">
        <v>8</v>
      </c>
      <c r="BQ1900">
        <v>8</v>
      </c>
      <c r="BR1900">
        <v>8</v>
      </c>
      <c r="BS1900">
        <v>8</v>
      </c>
      <c r="BT1900">
        <v>8</v>
      </c>
      <c r="BU1900">
        <v>0</v>
      </c>
      <c r="BV1900" t="str">
        <f>"8:00 AM"</f>
        <v>8:00 AM</v>
      </c>
      <c r="BW1900" t="str">
        <f>"5:00 PM"</f>
        <v>5:00 PM</v>
      </c>
      <c r="BX1900" t="s">
        <v>133</v>
      </c>
      <c r="BY1900">
        <v>0</v>
      </c>
      <c r="BZ1900">
        <v>12</v>
      </c>
      <c r="CA1900" t="s">
        <v>115</v>
      </c>
      <c r="CC1900" s="2" t="s">
        <v>10798</v>
      </c>
      <c r="CD1900" t="s">
        <v>10799</v>
      </c>
      <c r="CF1900" t="s">
        <v>128</v>
      </c>
      <c r="CG1900" t="s">
        <v>120</v>
      </c>
      <c r="CH1900" s="3">
        <v>96950</v>
      </c>
      <c r="CI1900" s="4">
        <v>11.18</v>
      </c>
      <c r="CJ1900" s="4">
        <v>11.18</v>
      </c>
      <c r="CK1900" s="4">
        <v>16.77</v>
      </c>
      <c r="CL1900" s="4">
        <v>16.77</v>
      </c>
      <c r="CM1900" t="s">
        <v>136</v>
      </c>
      <c r="CN1900" t="s">
        <v>331</v>
      </c>
      <c r="CO1900" t="s">
        <v>137</v>
      </c>
      <c r="CQ1900" t="s">
        <v>115</v>
      </c>
      <c r="CR1900" t="s">
        <v>138</v>
      </c>
      <c r="CS1900" t="s">
        <v>138</v>
      </c>
      <c r="CT1900" t="s">
        <v>138</v>
      </c>
      <c r="CU1900" t="s">
        <v>139</v>
      </c>
      <c r="CV1900" t="s">
        <v>138</v>
      </c>
      <c r="CW1900" t="s">
        <v>139</v>
      </c>
      <c r="CX1900" t="s">
        <v>11148</v>
      </c>
      <c r="CY1900" s="10">
        <v>16702331199</v>
      </c>
      <c r="CZ1900" t="s">
        <v>4923</v>
      </c>
      <c r="DA1900" t="s">
        <v>139</v>
      </c>
      <c r="DB1900" t="s">
        <v>138</v>
      </c>
      <c r="DC1900" t="s">
        <v>115</v>
      </c>
    </row>
    <row r="1901" spans="1:112" ht="14.45" customHeight="1" x14ac:dyDescent="0.25">
      <c r="A1901" t="s">
        <v>11187</v>
      </c>
      <c r="B1901" t="s">
        <v>1155</v>
      </c>
      <c r="C1901" s="1">
        <v>45730</v>
      </c>
      <c r="D1901" s="1">
        <v>45786</v>
      </c>
      <c r="E1901" t="s">
        <v>114</v>
      </c>
      <c r="G1901" t="s">
        <v>115</v>
      </c>
      <c r="H1901" t="s">
        <v>115</v>
      </c>
      <c r="I1901" t="s">
        <v>115</v>
      </c>
      <c r="J1901" t="s">
        <v>1704</v>
      </c>
      <c r="K1901" t="s">
        <v>1705</v>
      </c>
      <c r="L1901" t="s">
        <v>1706</v>
      </c>
      <c r="N1901" t="s">
        <v>128</v>
      </c>
      <c r="O1901" t="s">
        <v>120</v>
      </c>
      <c r="P1901" s="3">
        <v>96950</v>
      </c>
      <c r="Q1901" t="s">
        <v>121</v>
      </c>
      <c r="S1901" s="10">
        <v>16704888866</v>
      </c>
      <c r="U1901" t="s">
        <v>1707</v>
      </c>
      <c r="V1901">
        <v>445110</v>
      </c>
      <c r="W1901" t="s">
        <v>123</v>
      </c>
      <c r="Y1901" t="s">
        <v>2687</v>
      </c>
      <c r="Z1901" t="s">
        <v>1709</v>
      </c>
      <c r="AA1901" t="s">
        <v>1710</v>
      </c>
      <c r="AB1901" t="s">
        <v>126</v>
      </c>
      <c r="AC1901" t="s">
        <v>1706</v>
      </c>
      <c r="AE1901" t="s">
        <v>128</v>
      </c>
      <c r="AF1901" t="s">
        <v>120</v>
      </c>
      <c r="AG1901" s="3">
        <v>96950</v>
      </c>
      <c r="AH1901" t="s">
        <v>121</v>
      </c>
      <c r="AJ1901" s="10">
        <v>16709897666</v>
      </c>
      <c r="AL1901" t="s">
        <v>1711</v>
      </c>
      <c r="BD1901" t="str">
        <f>"41-2011.00"</f>
        <v>41-2011.00</v>
      </c>
      <c r="BE1901" t="s">
        <v>2688</v>
      </c>
      <c r="BF1901" t="s">
        <v>2689</v>
      </c>
      <c r="BG1901" t="s">
        <v>2690</v>
      </c>
      <c r="BH1901">
        <v>3</v>
      </c>
      <c r="BI1901">
        <v>2</v>
      </c>
      <c r="BJ1901" s="1">
        <v>45839</v>
      </c>
      <c r="BK1901" s="1">
        <v>46203</v>
      </c>
      <c r="BL1901" s="1">
        <v>45839</v>
      </c>
      <c r="BM1901" s="1">
        <v>46203</v>
      </c>
      <c r="BN1901">
        <v>40</v>
      </c>
      <c r="BO1901">
        <v>0</v>
      </c>
      <c r="BP1901">
        <v>7</v>
      </c>
      <c r="BQ1901">
        <v>7</v>
      </c>
      <c r="BR1901">
        <v>7</v>
      </c>
      <c r="BS1901">
        <v>7</v>
      </c>
      <c r="BT1901">
        <v>7</v>
      </c>
      <c r="BU1901">
        <v>5</v>
      </c>
      <c r="BV1901" t="str">
        <f>"7:00 AM"</f>
        <v>7:00 AM</v>
      </c>
      <c r="BW1901" t="str">
        <f>"2:00 PM"</f>
        <v>2:00 PM</v>
      </c>
      <c r="BX1901" t="s">
        <v>240</v>
      </c>
      <c r="BY1901">
        <v>0</v>
      </c>
      <c r="BZ1901">
        <v>12</v>
      </c>
      <c r="CA1901" t="s">
        <v>115</v>
      </c>
      <c r="CC1901" t="s">
        <v>2691</v>
      </c>
      <c r="CD1901" t="s">
        <v>1715</v>
      </c>
      <c r="CF1901" t="s">
        <v>128</v>
      </c>
      <c r="CG1901" t="s">
        <v>120</v>
      </c>
      <c r="CH1901" s="3">
        <v>96950</v>
      </c>
      <c r="CI1901" s="4">
        <v>7.89</v>
      </c>
      <c r="CJ1901" s="4">
        <v>7.89</v>
      </c>
      <c r="CK1901" s="4">
        <v>11.84</v>
      </c>
      <c r="CL1901" s="4">
        <v>11.84</v>
      </c>
      <c r="CM1901" t="s">
        <v>136</v>
      </c>
      <c r="CN1901" t="s">
        <v>139</v>
      </c>
      <c r="CO1901" t="s">
        <v>137</v>
      </c>
      <c r="CQ1901" t="s">
        <v>115</v>
      </c>
      <c r="CR1901" t="s">
        <v>138</v>
      </c>
      <c r="CS1901" t="s">
        <v>139</v>
      </c>
      <c r="CT1901" t="s">
        <v>138</v>
      </c>
      <c r="CU1901" t="s">
        <v>139</v>
      </c>
      <c r="CV1901" t="s">
        <v>138</v>
      </c>
      <c r="CW1901" t="s">
        <v>138</v>
      </c>
      <c r="CX1901" t="s">
        <v>1716</v>
      </c>
      <c r="CY1901" s="10">
        <v>16704888866</v>
      </c>
      <c r="CZ1901" t="s">
        <v>1711</v>
      </c>
      <c r="DA1901" t="s">
        <v>139</v>
      </c>
      <c r="DB1901" t="s">
        <v>138</v>
      </c>
      <c r="DC1901" t="s">
        <v>115</v>
      </c>
    </row>
    <row r="1902" spans="1:112" ht="14.45" customHeight="1" x14ac:dyDescent="0.25">
      <c r="A1902" t="s">
        <v>11766</v>
      </c>
      <c r="B1902" t="s">
        <v>158</v>
      </c>
      <c r="C1902" s="1">
        <v>45732</v>
      </c>
      <c r="D1902" s="1">
        <v>45786</v>
      </c>
      <c r="E1902" t="s">
        <v>210</v>
      </c>
      <c r="F1902" s="1">
        <v>45825</v>
      </c>
      <c r="G1902" t="s">
        <v>115</v>
      </c>
      <c r="H1902" t="s">
        <v>115</v>
      </c>
      <c r="I1902" t="s">
        <v>115</v>
      </c>
      <c r="J1902" t="s">
        <v>1483</v>
      </c>
      <c r="K1902" t="s">
        <v>1483</v>
      </c>
      <c r="L1902" t="s">
        <v>1484</v>
      </c>
      <c r="N1902" t="s">
        <v>119</v>
      </c>
      <c r="O1902" t="s">
        <v>120</v>
      </c>
      <c r="P1902" s="3">
        <v>96950</v>
      </c>
      <c r="Q1902" t="s">
        <v>121</v>
      </c>
      <c r="R1902" t="s">
        <v>139</v>
      </c>
      <c r="S1902" s="10">
        <v>16702871415</v>
      </c>
      <c r="U1902" t="s">
        <v>1485</v>
      </c>
      <c r="V1902">
        <v>561320</v>
      </c>
      <c r="W1902" t="s">
        <v>123</v>
      </c>
      <c r="Y1902" t="s">
        <v>1486</v>
      </c>
      <c r="Z1902" t="s">
        <v>1487</v>
      </c>
      <c r="AA1902" t="s">
        <v>1488</v>
      </c>
      <c r="AB1902" t="s">
        <v>295</v>
      </c>
      <c r="AC1902" t="s">
        <v>1484</v>
      </c>
      <c r="AE1902" t="s">
        <v>119</v>
      </c>
      <c r="AF1902" t="s">
        <v>120</v>
      </c>
      <c r="AG1902" s="3">
        <v>96950</v>
      </c>
      <c r="AH1902" t="s">
        <v>121</v>
      </c>
      <c r="AI1902" t="s">
        <v>128</v>
      </c>
      <c r="AJ1902" s="10">
        <v>16702871415</v>
      </c>
      <c r="AL1902" t="s">
        <v>1489</v>
      </c>
      <c r="BD1902" t="str">
        <f>"49-9071.00"</f>
        <v>49-9071.00</v>
      </c>
      <c r="BE1902" t="s">
        <v>169</v>
      </c>
      <c r="BF1902" t="s">
        <v>6226</v>
      </c>
      <c r="BG1902" t="s">
        <v>1469</v>
      </c>
      <c r="BH1902">
        <v>8</v>
      </c>
      <c r="BJ1902" s="1">
        <v>45827</v>
      </c>
      <c r="BK1902" s="1">
        <v>46191</v>
      </c>
      <c r="BN1902">
        <v>35</v>
      </c>
      <c r="BO1902">
        <v>0</v>
      </c>
      <c r="BP1902">
        <v>7</v>
      </c>
      <c r="BQ1902">
        <v>7</v>
      </c>
      <c r="BR1902">
        <v>7</v>
      </c>
      <c r="BS1902">
        <v>7</v>
      </c>
      <c r="BT1902">
        <v>7</v>
      </c>
      <c r="BU1902">
        <v>0</v>
      </c>
      <c r="BV1902" t="str">
        <f>"8:00 AM"</f>
        <v>8:00 AM</v>
      </c>
      <c r="BW1902" t="str">
        <f>"5:00 PM"</f>
        <v>5:00 PM</v>
      </c>
      <c r="BX1902" t="s">
        <v>240</v>
      </c>
      <c r="BY1902">
        <v>0</v>
      </c>
      <c r="BZ1902">
        <v>12</v>
      </c>
      <c r="CA1902" t="s">
        <v>115</v>
      </c>
      <c r="CC1902" t="s">
        <v>11767</v>
      </c>
      <c r="CD1902" t="s">
        <v>1492</v>
      </c>
      <c r="CF1902" t="s">
        <v>119</v>
      </c>
      <c r="CG1902" t="s">
        <v>120</v>
      </c>
      <c r="CH1902" s="3">
        <v>96950</v>
      </c>
      <c r="CI1902" s="4">
        <v>9.75</v>
      </c>
      <c r="CJ1902" s="4">
        <v>9.75</v>
      </c>
      <c r="CK1902" s="4">
        <v>14.63</v>
      </c>
      <c r="CL1902" s="4">
        <v>14.63</v>
      </c>
      <c r="CM1902" t="s">
        <v>136</v>
      </c>
      <c r="CN1902" t="s">
        <v>139</v>
      </c>
      <c r="CO1902" t="s">
        <v>137</v>
      </c>
      <c r="CQ1902" t="s">
        <v>115</v>
      </c>
      <c r="CR1902" t="s">
        <v>138</v>
      </c>
      <c r="CS1902" t="s">
        <v>138</v>
      </c>
      <c r="CT1902" t="s">
        <v>138</v>
      </c>
      <c r="CU1902" t="s">
        <v>139</v>
      </c>
      <c r="CV1902" t="s">
        <v>138</v>
      </c>
      <c r="CW1902" t="s">
        <v>139</v>
      </c>
      <c r="CX1902" t="s">
        <v>1656</v>
      </c>
      <c r="CY1902" s="10">
        <v>16702871415</v>
      </c>
      <c r="CZ1902" t="s">
        <v>1489</v>
      </c>
      <c r="DA1902" t="s">
        <v>139</v>
      </c>
      <c r="DB1902" t="s">
        <v>138</v>
      </c>
      <c r="DC1902" t="s">
        <v>115</v>
      </c>
    </row>
    <row r="1903" spans="1:112" ht="14.45" customHeight="1" x14ac:dyDescent="0.25">
      <c r="A1903" t="s">
        <v>12831</v>
      </c>
      <c r="B1903" t="s">
        <v>248</v>
      </c>
      <c r="C1903" s="1">
        <v>45733</v>
      </c>
      <c r="D1903" s="1">
        <v>45786</v>
      </c>
      <c r="E1903" t="s">
        <v>114</v>
      </c>
      <c r="G1903" t="s">
        <v>138</v>
      </c>
      <c r="H1903" t="s">
        <v>115</v>
      </c>
      <c r="I1903" t="s">
        <v>115</v>
      </c>
      <c r="J1903" t="s">
        <v>423</v>
      </c>
      <c r="L1903" t="s">
        <v>424</v>
      </c>
      <c r="N1903" t="s">
        <v>128</v>
      </c>
      <c r="O1903" t="s">
        <v>120</v>
      </c>
      <c r="P1903" s="3">
        <v>96950</v>
      </c>
      <c r="Q1903" t="s">
        <v>121</v>
      </c>
      <c r="S1903" s="10">
        <v>16709894888</v>
      </c>
      <c r="U1903" t="s">
        <v>425</v>
      </c>
      <c r="V1903">
        <v>561710</v>
      </c>
      <c r="W1903" t="s">
        <v>123</v>
      </c>
      <c r="Y1903" t="s">
        <v>6674</v>
      </c>
      <c r="Z1903" t="s">
        <v>6675</v>
      </c>
      <c r="AB1903" t="s">
        <v>658</v>
      </c>
      <c r="AC1903" t="s">
        <v>424</v>
      </c>
      <c r="AE1903" t="s">
        <v>128</v>
      </c>
      <c r="AF1903" t="s">
        <v>120</v>
      </c>
      <c r="AG1903" s="3">
        <v>96950</v>
      </c>
      <c r="AH1903" t="s">
        <v>121</v>
      </c>
      <c r="AJ1903" s="10">
        <v>16709894888</v>
      </c>
      <c r="AL1903" t="s">
        <v>430</v>
      </c>
      <c r="BD1903" t="str">
        <f>"43-3031.00"</f>
        <v>43-3031.00</v>
      </c>
      <c r="BE1903" t="s">
        <v>387</v>
      </c>
      <c r="BF1903" t="s">
        <v>9113</v>
      </c>
      <c r="BG1903" t="s">
        <v>3778</v>
      </c>
      <c r="BH1903">
        <v>6</v>
      </c>
      <c r="BI1903">
        <v>6</v>
      </c>
      <c r="BJ1903" s="1">
        <v>45848</v>
      </c>
      <c r="BK1903" s="1">
        <v>46943</v>
      </c>
      <c r="BL1903" s="1">
        <v>45848</v>
      </c>
      <c r="BM1903" s="1">
        <v>46943</v>
      </c>
      <c r="BN1903">
        <v>35</v>
      </c>
      <c r="BO1903">
        <v>0</v>
      </c>
      <c r="BP1903">
        <v>7</v>
      </c>
      <c r="BQ1903">
        <v>7</v>
      </c>
      <c r="BR1903">
        <v>7</v>
      </c>
      <c r="BS1903">
        <v>7</v>
      </c>
      <c r="BT1903">
        <v>7</v>
      </c>
      <c r="BU1903">
        <v>0</v>
      </c>
      <c r="BV1903" t="str">
        <f>"8:30 AM"</f>
        <v>8:30 AM</v>
      </c>
      <c r="BW1903" t="str">
        <f>"4:30 PM"</f>
        <v>4:30 PM</v>
      </c>
      <c r="BX1903" t="s">
        <v>133</v>
      </c>
      <c r="BY1903">
        <v>0</v>
      </c>
      <c r="BZ1903">
        <v>24</v>
      </c>
      <c r="CA1903" t="s">
        <v>115</v>
      </c>
      <c r="CC1903" t="s">
        <v>12832</v>
      </c>
      <c r="CD1903" t="s">
        <v>434</v>
      </c>
      <c r="CF1903" t="s">
        <v>128</v>
      </c>
      <c r="CG1903" t="s">
        <v>120</v>
      </c>
      <c r="CH1903" s="3">
        <v>96950</v>
      </c>
      <c r="CI1903" s="4">
        <v>12.28</v>
      </c>
      <c r="CJ1903" s="4">
        <v>12.28</v>
      </c>
      <c r="CK1903" s="4">
        <v>0</v>
      </c>
      <c r="CL1903" s="4">
        <v>0</v>
      </c>
      <c r="CM1903" t="s">
        <v>136</v>
      </c>
      <c r="CO1903" t="s">
        <v>137</v>
      </c>
      <c r="CQ1903" t="s">
        <v>115</v>
      </c>
      <c r="CR1903" t="s">
        <v>138</v>
      </c>
      <c r="CS1903" t="s">
        <v>139</v>
      </c>
      <c r="CT1903" t="s">
        <v>139</v>
      </c>
      <c r="CU1903" t="s">
        <v>139</v>
      </c>
      <c r="CV1903" t="s">
        <v>138</v>
      </c>
      <c r="CW1903" t="s">
        <v>139</v>
      </c>
      <c r="CX1903" t="s">
        <v>3035</v>
      </c>
      <c r="CY1903" s="10">
        <v>16709894888</v>
      </c>
      <c r="CZ1903" t="s">
        <v>430</v>
      </c>
      <c r="DA1903" t="s">
        <v>139</v>
      </c>
      <c r="DB1903" t="s">
        <v>138</v>
      </c>
      <c r="DC1903" t="s">
        <v>115</v>
      </c>
    </row>
    <row r="1904" spans="1:112" ht="14.45" customHeight="1" x14ac:dyDescent="0.25">
      <c r="A1904" t="s">
        <v>12833</v>
      </c>
      <c r="B1904" t="s">
        <v>248</v>
      </c>
      <c r="C1904" s="1">
        <v>45730</v>
      </c>
      <c r="D1904" s="1">
        <v>45786</v>
      </c>
      <c r="E1904" t="s">
        <v>210</v>
      </c>
      <c r="F1904" s="1">
        <v>45837</v>
      </c>
      <c r="G1904" t="s">
        <v>115</v>
      </c>
      <c r="H1904" t="s">
        <v>115</v>
      </c>
      <c r="I1904" t="s">
        <v>115</v>
      </c>
      <c r="J1904" t="s">
        <v>9627</v>
      </c>
      <c r="K1904" t="s">
        <v>9628</v>
      </c>
      <c r="L1904" t="s">
        <v>1706</v>
      </c>
      <c r="N1904" t="s">
        <v>128</v>
      </c>
      <c r="O1904" t="s">
        <v>120</v>
      </c>
      <c r="P1904" s="3">
        <v>96950</v>
      </c>
      <c r="Q1904" t="s">
        <v>121</v>
      </c>
      <c r="S1904" s="10">
        <v>16704888686</v>
      </c>
      <c r="U1904" t="s">
        <v>9629</v>
      </c>
      <c r="V1904">
        <v>445110</v>
      </c>
      <c r="W1904" t="s">
        <v>123</v>
      </c>
      <c r="Y1904" t="s">
        <v>2687</v>
      </c>
      <c r="Z1904" t="s">
        <v>1709</v>
      </c>
      <c r="AA1904" t="s">
        <v>1710</v>
      </c>
      <c r="AB1904" t="s">
        <v>126</v>
      </c>
      <c r="AC1904" t="s">
        <v>1706</v>
      </c>
      <c r="AE1904" t="s">
        <v>128</v>
      </c>
      <c r="AF1904" t="s">
        <v>120</v>
      </c>
      <c r="AG1904" s="3">
        <v>96950</v>
      </c>
      <c r="AH1904" t="s">
        <v>121</v>
      </c>
      <c r="AJ1904" s="10">
        <v>16709897666</v>
      </c>
      <c r="AL1904" t="s">
        <v>9630</v>
      </c>
      <c r="BD1904" t="str">
        <f>"53-7065.00"</f>
        <v>53-7065.00</v>
      </c>
      <c r="BE1904" t="s">
        <v>519</v>
      </c>
      <c r="BF1904" t="s">
        <v>9631</v>
      </c>
      <c r="BG1904" t="s">
        <v>521</v>
      </c>
      <c r="BH1904">
        <v>2</v>
      </c>
      <c r="BI1904">
        <v>2</v>
      </c>
      <c r="BJ1904" s="1">
        <v>45839</v>
      </c>
      <c r="BK1904" s="1">
        <v>46203</v>
      </c>
      <c r="BL1904" s="1">
        <v>45839</v>
      </c>
      <c r="BM1904" s="1">
        <v>46203</v>
      </c>
      <c r="BN1904">
        <v>40</v>
      </c>
      <c r="BO1904">
        <v>7</v>
      </c>
      <c r="BP1904">
        <v>7</v>
      </c>
      <c r="BQ1904">
        <v>7</v>
      </c>
      <c r="BR1904">
        <v>7</v>
      </c>
      <c r="BS1904">
        <v>7</v>
      </c>
      <c r="BT1904">
        <v>5</v>
      </c>
      <c r="BU1904">
        <v>0</v>
      </c>
      <c r="BV1904" t="str">
        <f>"7:00 AM"</f>
        <v>7:00 AM</v>
      </c>
      <c r="BW1904" t="str">
        <f>"2:00 PM"</f>
        <v>2:00 PM</v>
      </c>
      <c r="BX1904" t="s">
        <v>240</v>
      </c>
      <c r="BY1904">
        <v>0</v>
      </c>
      <c r="BZ1904">
        <v>12</v>
      </c>
      <c r="CA1904" t="s">
        <v>115</v>
      </c>
      <c r="CC1904" t="s">
        <v>9632</v>
      </c>
      <c r="CD1904" t="s">
        <v>2429</v>
      </c>
      <c r="CF1904" t="s">
        <v>128</v>
      </c>
      <c r="CG1904" t="s">
        <v>120</v>
      </c>
      <c r="CH1904" s="3">
        <v>96950</v>
      </c>
      <c r="CI1904" s="4">
        <v>8.86</v>
      </c>
      <c r="CJ1904" s="4">
        <v>8.86</v>
      </c>
      <c r="CK1904" s="4">
        <v>13.29</v>
      </c>
      <c r="CL1904" s="4">
        <v>13.29</v>
      </c>
      <c r="CM1904" t="s">
        <v>136</v>
      </c>
      <c r="CN1904" t="s">
        <v>139</v>
      </c>
      <c r="CO1904" t="s">
        <v>137</v>
      </c>
      <c r="CQ1904" t="s">
        <v>115</v>
      </c>
      <c r="CR1904" t="s">
        <v>138</v>
      </c>
      <c r="CS1904" t="s">
        <v>139</v>
      </c>
      <c r="CT1904" t="s">
        <v>138</v>
      </c>
      <c r="CU1904" t="s">
        <v>139</v>
      </c>
      <c r="CV1904" t="s">
        <v>138</v>
      </c>
      <c r="CW1904" t="s">
        <v>138</v>
      </c>
      <c r="CX1904" t="s">
        <v>1716</v>
      </c>
      <c r="CY1904" s="10">
        <v>16704888686</v>
      </c>
      <c r="CZ1904" t="s">
        <v>9630</v>
      </c>
      <c r="DA1904" t="s">
        <v>139</v>
      </c>
      <c r="DB1904" t="s">
        <v>138</v>
      </c>
      <c r="DC1904" t="s">
        <v>115</v>
      </c>
    </row>
    <row r="1905" spans="1:112" ht="14.45" customHeight="1" x14ac:dyDescent="0.25">
      <c r="A1905" t="s">
        <v>13738</v>
      </c>
      <c r="B1905" t="s">
        <v>248</v>
      </c>
      <c r="C1905" s="1">
        <v>45730</v>
      </c>
      <c r="D1905" s="1">
        <v>45786</v>
      </c>
      <c r="E1905" t="s">
        <v>210</v>
      </c>
      <c r="F1905" s="1">
        <v>45899</v>
      </c>
      <c r="G1905" t="s">
        <v>115</v>
      </c>
      <c r="H1905" t="s">
        <v>115</v>
      </c>
      <c r="I1905" t="s">
        <v>115</v>
      </c>
      <c r="J1905" t="s">
        <v>5156</v>
      </c>
      <c r="K1905" t="s">
        <v>5157</v>
      </c>
      <c r="L1905" t="s">
        <v>5158</v>
      </c>
      <c r="M1905" t="s">
        <v>5159</v>
      </c>
      <c r="N1905" t="s">
        <v>128</v>
      </c>
      <c r="O1905" t="s">
        <v>120</v>
      </c>
      <c r="P1905" s="3">
        <v>96950</v>
      </c>
      <c r="Q1905" t="s">
        <v>121</v>
      </c>
      <c r="R1905" t="s">
        <v>439</v>
      </c>
      <c r="S1905" s="10">
        <v>16702347492</v>
      </c>
      <c r="U1905" t="s">
        <v>5160</v>
      </c>
      <c r="V1905">
        <v>722310</v>
      </c>
      <c r="W1905" t="s">
        <v>123</v>
      </c>
      <c r="Y1905" t="s">
        <v>5161</v>
      </c>
      <c r="Z1905" t="s">
        <v>5162</v>
      </c>
      <c r="AA1905" t="s">
        <v>5163</v>
      </c>
      <c r="AB1905" t="s">
        <v>126</v>
      </c>
      <c r="AC1905" t="s">
        <v>5158</v>
      </c>
      <c r="AD1905" t="s">
        <v>5159</v>
      </c>
      <c r="AE1905" t="s">
        <v>128</v>
      </c>
      <c r="AF1905" t="s">
        <v>120</v>
      </c>
      <c r="AG1905" s="3">
        <v>96950</v>
      </c>
      <c r="AH1905" t="s">
        <v>121</v>
      </c>
      <c r="AI1905" t="s">
        <v>439</v>
      </c>
      <c r="AJ1905" s="10">
        <v>16702347492</v>
      </c>
      <c r="AL1905" t="s">
        <v>5164</v>
      </c>
      <c r="BD1905" t="str">
        <f>"35-2012.00"</f>
        <v>35-2012.00</v>
      </c>
      <c r="BE1905" t="s">
        <v>835</v>
      </c>
      <c r="BF1905" t="s">
        <v>13739</v>
      </c>
      <c r="BG1905" t="s">
        <v>223</v>
      </c>
      <c r="BH1905">
        <v>4</v>
      </c>
      <c r="BI1905">
        <v>4</v>
      </c>
      <c r="BJ1905" s="1">
        <v>45901</v>
      </c>
      <c r="BK1905" s="1">
        <v>46265</v>
      </c>
      <c r="BL1905" s="1">
        <v>45901</v>
      </c>
      <c r="BM1905" s="1">
        <v>46265</v>
      </c>
      <c r="BN1905">
        <v>35</v>
      </c>
      <c r="BO1905">
        <v>0</v>
      </c>
      <c r="BP1905">
        <v>7</v>
      </c>
      <c r="BQ1905">
        <v>7</v>
      </c>
      <c r="BR1905">
        <v>7</v>
      </c>
      <c r="BS1905">
        <v>7</v>
      </c>
      <c r="BT1905">
        <v>7</v>
      </c>
      <c r="BU1905">
        <v>0</v>
      </c>
      <c r="BV1905" t="str">
        <f>"4:00 AM"</f>
        <v>4:00 AM</v>
      </c>
      <c r="BW1905" t="str">
        <f>"12:00 PM"</f>
        <v>12:00 PM</v>
      </c>
      <c r="BX1905" t="s">
        <v>240</v>
      </c>
      <c r="BY1905">
        <v>0</v>
      </c>
      <c r="BZ1905">
        <v>12</v>
      </c>
      <c r="CA1905" t="s">
        <v>115</v>
      </c>
      <c r="CC1905" t="s">
        <v>449</v>
      </c>
      <c r="CD1905" t="s">
        <v>5159</v>
      </c>
      <c r="CE1905" t="s">
        <v>5158</v>
      </c>
      <c r="CF1905" t="s">
        <v>128</v>
      </c>
      <c r="CG1905" t="s">
        <v>120</v>
      </c>
      <c r="CH1905" s="3">
        <v>96950</v>
      </c>
      <c r="CI1905" s="4">
        <v>8.85</v>
      </c>
      <c r="CJ1905" s="4">
        <v>8.85</v>
      </c>
      <c r="CK1905" s="4">
        <v>13.28</v>
      </c>
      <c r="CL1905" s="4">
        <v>13.28</v>
      </c>
      <c r="CM1905" t="s">
        <v>136</v>
      </c>
      <c r="CN1905" t="s">
        <v>449</v>
      </c>
      <c r="CO1905" t="s">
        <v>137</v>
      </c>
      <c r="CQ1905" t="s">
        <v>115</v>
      </c>
      <c r="CR1905" t="s">
        <v>138</v>
      </c>
      <c r="CS1905" t="s">
        <v>139</v>
      </c>
      <c r="CT1905" t="s">
        <v>138</v>
      </c>
      <c r="CU1905" t="s">
        <v>139</v>
      </c>
      <c r="CV1905" t="s">
        <v>138</v>
      </c>
      <c r="CW1905" t="s">
        <v>139</v>
      </c>
      <c r="CX1905" t="s">
        <v>450</v>
      </c>
      <c r="CY1905" s="10">
        <v>16702347492</v>
      </c>
      <c r="CZ1905" t="s">
        <v>5164</v>
      </c>
      <c r="DA1905" t="s">
        <v>451</v>
      </c>
      <c r="DB1905" t="s">
        <v>138</v>
      </c>
      <c r="DC1905" t="s">
        <v>115</v>
      </c>
    </row>
    <row r="1906" spans="1:112" ht="14.45" customHeight="1" x14ac:dyDescent="0.25">
      <c r="A1906" t="s">
        <v>5736</v>
      </c>
      <c r="B1906" t="s">
        <v>248</v>
      </c>
      <c r="C1906" s="1">
        <v>45737</v>
      </c>
      <c r="D1906" s="1">
        <v>45789</v>
      </c>
      <c r="E1906" t="s">
        <v>210</v>
      </c>
      <c r="F1906" s="1">
        <v>45913</v>
      </c>
      <c r="G1906" t="s">
        <v>115</v>
      </c>
      <c r="H1906" t="s">
        <v>115</v>
      </c>
      <c r="I1906" t="s">
        <v>115</v>
      </c>
      <c r="J1906" t="s">
        <v>5156</v>
      </c>
      <c r="K1906" t="s">
        <v>5157</v>
      </c>
      <c r="L1906" t="s">
        <v>5158</v>
      </c>
      <c r="M1906" t="s">
        <v>5159</v>
      </c>
      <c r="N1906" t="s">
        <v>128</v>
      </c>
      <c r="O1906" t="s">
        <v>120</v>
      </c>
      <c r="P1906" s="3">
        <v>96950</v>
      </c>
      <c r="Q1906" t="s">
        <v>121</v>
      </c>
      <c r="R1906" t="s">
        <v>439</v>
      </c>
      <c r="S1906" s="10">
        <v>16702347492</v>
      </c>
      <c r="U1906" t="s">
        <v>5160</v>
      </c>
      <c r="V1906">
        <v>722310</v>
      </c>
      <c r="W1906" t="s">
        <v>123</v>
      </c>
      <c r="Y1906" t="s">
        <v>5161</v>
      </c>
      <c r="Z1906" t="s">
        <v>5162</v>
      </c>
      <c r="AA1906" t="s">
        <v>5163</v>
      </c>
      <c r="AB1906" t="s">
        <v>126</v>
      </c>
      <c r="AC1906" t="s">
        <v>5159</v>
      </c>
      <c r="AD1906" t="s">
        <v>5158</v>
      </c>
      <c r="AE1906" t="s">
        <v>128</v>
      </c>
      <c r="AF1906" t="s">
        <v>120</v>
      </c>
      <c r="AG1906" s="3">
        <v>96950</v>
      </c>
      <c r="AH1906" t="s">
        <v>121</v>
      </c>
      <c r="AI1906" t="s">
        <v>439</v>
      </c>
      <c r="AJ1906" s="10">
        <v>16702347492</v>
      </c>
      <c r="AL1906" t="s">
        <v>5164</v>
      </c>
      <c r="BD1906" t="str">
        <f>"35-2021.00"</f>
        <v>35-2021.00</v>
      </c>
      <c r="BE1906" t="s">
        <v>282</v>
      </c>
      <c r="BF1906" t="s">
        <v>5165</v>
      </c>
      <c r="BG1906" t="s">
        <v>1982</v>
      </c>
      <c r="BH1906">
        <v>7</v>
      </c>
      <c r="BI1906">
        <v>7</v>
      </c>
      <c r="BJ1906" s="1">
        <v>45915</v>
      </c>
      <c r="BK1906" s="1">
        <v>46279</v>
      </c>
      <c r="BL1906" s="1">
        <v>45915</v>
      </c>
      <c r="BM1906" s="1">
        <v>46279</v>
      </c>
      <c r="BN1906">
        <v>35</v>
      </c>
      <c r="BO1906">
        <v>0</v>
      </c>
      <c r="BP1906">
        <v>7</v>
      </c>
      <c r="BQ1906">
        <v>7</v>
      </c>
      <c r="BR1906">
        <v>7</v>
      </c>
      <c r="BS1906">
        <v>7</v>
      </c>
      <c r="BT1906">
        <v>7</v>
      </c>
      <c r="BU1906">
        <v>0</v>
      </c>
      <c r="BV1906" t="str">
        <f>"7:00 AM"</f>
        <v>7:00 AM</v>
      </c>
      <c r="BW1906" t="str">
        <f>"3:00 PM"</f>
        <v>3:00 PM</v>
      </c>
      <c r="BX1906" t="s">
        <v>240</v>
      </c>
      <c r="BY1906">
        <v>0</v>
      </c>
      <c r="BZ1906">
        <v>3</v>
      </c>
      <c r="CA1906" t="s">
        <v>115</v>
      </c>
      <c r="CC1906" t="s">
        <v>449</v>
      </c>
      <c r="CD1906" t="s">
        <v>5158</v>
      </c>
      <c r="CE1906" t="s">
        <v>5159</v>
      </c>
      <c r="CF1906" t="s">
        <v>128</v>
      </c>
      <c r="CG1906" t="s">
        <v>120</v>
      </c>
      <c r="CH1906" s="3">
        <v>96950</v>
      </c>
      <c r="CI1906" s="4">
        <v>7.84</v>
      </c>
      <c r="CJ1906" s="4">
        <v>7.95</v>
      </c>
      <c r="CK1906" s="4">
        <v>11.76</v>
      </c>
      <c r="CL1906" s="4">
        <v>11.93</v>
      </c>
      <c r="CM1906" t="s">
        <v>136</v>
      </c>
      <c r="CN1906" t="s">
        <v>449</v>
      </c>
      <c r="CO1906" t="s">
        <v>137</v>
      </c>
      <c r="CQ1906" t="s">
        <v>115</v>
      </c>
      <c r="CR1906" t="s">
        <v>138</v>
      </c>
      <c r="CS1906" t="s">
        <v>139</v>
      </c>
      <c r="CT1906" t="s">
        <v>138</v>
      </c>
      <c r="CU1906" t="s">
        <v>139</v>
      </c>
      <c r="CV1906" t="s">
        <v>138</v>
      </c>
      <c r="CW1906" t="s">
        <v>139</v>
      </c>
      <c r="CX1906" t="s">
        <v>450</v>
      </c>
      <c r="CY1906" s="10">
        <v>16702347492</v>
      </c>
      <c r="CZ1906" t="s">
        <v>5164</v>
      </c>
      <c r="DA1906" t="s">
        <v>451</v>
      </c>
      <c r="DB1906" t="s">
        <v>138</v>
      </c>
      <c r="DC1906" t="s">
        <v>115</v>
      </c>
    </row>
    <row r="1907" spans="1:112" ht="14.45" customHeight="1" x14ac:dyDescent="0.25">
      <c r="A1907" t="s">
        <v>6225</v>
      </c>
      <c r="B1907" t="s">
        <v>248</v>
      </c>
      <c r="C1907" s="1">
        <v>45735</v>
      </c>
      <c r="D1907" s="1">
        <v>45789</v>
      </c>
      <c r="E1907" t="s">
        <v>114</v>
      </c>
      <c r="G1907" t="s">
        <v>115</v>
      </c>
      <c r="H1907" t="s">
        <v>115</v>
      </c>
      <c r="I1907" t="s">
        <v>115</v>
      </c>
      <c r="J1907" t="s">
        <v>527</v>
      </c>
      <c r="K1907" t="s">
        <v>528</v>
      </c>
      <c r="L1907" t="s">
        <v>4703</v>
      </c>
      <c r="M1907" t="s">
        <v>536</v>
      </c>
      <c r="N1907" t="s">
        <v>128</v>
      </c>
      <c r="O1907" t="s">
        <v>120</v>
      </c>
      <c r="P1907" s="3">
        <v>96950</v>
      </c>
      <c r="Q1907" t="s">
        <v>121</v>
      </c>
      <c r="S1907" s="10">
        <v>16702352883</v>
      </c>
      <c r="U1907" t="s">
        <v>531</v>
      </c>
      <c r="V1907">
        <v>56132</v>
      </c>
      <c r="W1907" t="s">
        <v>532</v>
      </c>
      <c r="X1907" t="s">
        <v>138</v>
      </c>
      <c r="Y1907" t="s">
        <v>533</v>
      </c>
      <c r="Z1907" t="s">
        <v>534</v>
      </c>
      <c r="AA1907" t="s">
        <v>535</v>
      </c>
      <c r="AB1907" t="s">
        <v>516</v>
      </c>
      <c r="AC1907" t="s">
        <v>4703</v>
      </c>
      <c r="AD1907" t="s">
        <v>536</v>
      </c>
      <c r="AE1907" t="s">
        <v>128</v>
      </c>
      <c r="AF1907" t="s">
        <v>120</v>
      </c>
      <c r="AG1907" s="3">
        <v>96950</v>
      </c>
      <c r="AH1907" t="s">
        <v>121</v>
      </c>
      <c r="AJ1907" s="10">
        <v>16702352883</v>
      </c>
      <c r="AL1907" t="s">
        <v>537</v>
      </c>
      <c r="BD1907" t="str">
        <f>"51-9198.00"</f>
        <v>51-9198.00</v>
      </c>
      <c r="BE1907" t="s">
        <v>2301</v>
      </c>
      <c r="BF1907" t="s">
        <v>4704</v>
      </c>
      <c r="BG1907" t="s">
        <v>4705</v>
      </c>
      <c r="BH1907">
        <v>10</v>
      </c>
      <c r="BI1907">
        <v>10</v>
      </c>
      <c r="BJ1907" s="1">
        <v>45778</v>
      </c>
      <c r="BK1907" s="1">
        <v>46142</v>
      </c>
      <c r="BL1907" s="1">
        <v>45789</v>
      </c>
      <c r="BM1907" s="1">
        <v>46142</v>
      </c>
      <c r="BN1907">
        <v>35</v>
      </c>
      <c r="BO1907">
        <v>0</v>
      </c>
      <c r="BP1907">
        <v>7</v>
      </c>
      <c r="BQ1907">
        <v>7</v>
      </c>
      <c r="BR1907">
        <v>7</v>
      </c>
      <c r="BS1907">
        <v>7</v>
      </c>
      <c r="BT1907">
        <v>7</v>
      </c>
      <c r="BU1907">
        <v>0</v>
      </c>
      <c r="BV1907" t="str">
        <f>"8:00 AM"</f>
        <v>8:00 AM</v>
      </c>
      <c r="BW1907" t="str">
        <f>"4:00 PM"</f>
        <v>4:00 PM</v>
      </c>
      <c r="BX1907" t="s">
        <v>133</v>
      </c>
      <c r="BY1907">
        <v>0</v>
      </c>
      <c r="BZ1907">
        <v>6</v>
      </c>
      <c r="CA1907" t="s">
        <v>115</v>
      </c>
      <c r="CC1907" t="s">
        <v>4917</v>
      </c>
      <c r="CD1907" t="s">
        <v>529</v>
      </c>
      <c r="CE1907" t="s">
        <v>542</v>
      </c>
      <c r="CF1907" t="s">
        <v>128</v>
      </c>
      <c r="CG1907" t="s">
        <v>120</v>
      </c>
      <c r="CH1907" s="3">
        <v>96950</v>
      </c>
      <c r="CI1907" s="4">
        <v>8.23</v>
      </c>
      <c r="CJ1907" s="4">
        <v>8.23</v>
      </c>
      <c r="CK1907" s="4">
        <v>12.35</v>
      </c>
      <c r="CL1907" s="4">
        <v>12.35</v>
      </c>
      <c r="CM1907" t="s">
        <v>136</v>
      </c>
      <c r="CN1907" t="s">
        <v>224</v>
      </c>
      <c r="CO1907" t="s">
        <v>137</v>
      </c>
      <c r="CQ1907" t="s">
        <v>115</v>
      </c>
      <c r="CR1907" t="s">
        <v>138</v>
      </c>
      <c r="CS1907" t="s">
        <v>139</v>
      </c>
      <c r="CT1907" t="s">
        <v>138</v>
      </c>
      <c r="CU1907" t="s">
        <v>139</v>
      </c>
      <c r="CV1907" t="s">
        <v>138</v>
      </c>
      <c r="CW1907" t="s">
        <v>139</v>
      </c>
      <c r="CX1907" t="s">
        <v>543</v>
      </c>
      <c r="CY1907" s="10">
        <v>16702352883</v>
      </c>
      <c r="CZ1907" t="s">
        <v>537</v>
      </c>
      <c r="DA1907" t="s">
        <v>139</v>
      </c>
      <c r="DB1907" t="s">
        <v>138</v>
      </c>
      <c r="DC1907" t="s">
        <v>138</v>
      </c>
    </row>
    <row r="1908" spans="1:112" ht="14.45" customHeight="1" x14ac:dyDescent="0.25">
      <c r="A1908" t="s">
        <v>7647</v>
      </c>
      <c r="B1908" t="s">
        <v>158</v>
      </c>
      <c r="C1908" s="1">
        <v>45729</v>
      </c>
      <c r="D1908" s="1">
        <v>45789</v>
      </c>
      <c r="E1908" t="s">
        <v>114</v>
      </c>
      <c r="G1908" t="s">
        <v>115</v>
      </c>
      <c r="H1908" t="s">
        <v>115</v>
      </c>
      <c r="I1908" t="s">
        <v>115</v>
      </c>
      <c r="J1908" t="s">
        <v>6309</v>
      </c>
      <c r="K1908" t="s">
        <v>6310</v>
      </c>
      <c r="L1908" t="s">
        <v>6311</v>
      </c>
      <c r="N1908" t="s">
        <v>128</v>
      </c>
      <c r="O1908" t="s">
        <v>120</v>
      </c>
      <c r="P1908" s="3">
        <v>96950</v>
      </c>
      <c r="Q1908" t="s">
        <v>121</v>
      </c>
      <c r="R1908" t="s">
        <v>439</v>
      </c>
      <c r="S1908" s="10">
        <v>16709893182</v>
      </c>
      <c r="U1908" t="s">
        <v>6312</v>
      </c>
      <c r="V1908">
        <v>811192</v>
      </c>
      <c r="W1908" t="s">
        <v>123</v>
      </c>
      <c r="Y1908" t="s">
        <v>5370</v>
      </c>
      <c r="Z1908" t="s">
        <v>6313</v>
      </c>
      <c r="AB1908" t="s">
        <v>126</v>
      </c>
      <c r="AC1908" t="s">
        <v>6311</v>
      </c>
      <c r="AE1908" t="s">
        <v>128</v>
      </c>
      <c r="AF1908" t="s">
        <v>120</v>
      </c>
      <c r="AG1908" s="3">
        <v>96950</v>
      </c>
      <c r="AH1908" t="s">
        <v>121</v>
      </c>
      <c r="AI1908" t="s">
        <v>439</v>
      </c>
      <c r="AJ1908" s="10">
        <v>16709893182</v>
      </c>
      <c r="AL1908" t="s">
        <v>6314</v>
      </c>
      <c r="BD1908" t="str">
        <f>"49-9099.00"</f>
        <v>49-9099.00</v>
      </c>
      <c r="BE1908" t="s">
        <v>1041</v>
      </c>
      <c r="BF1908" t="s">
        <v>6315</v>
      </c>
      <c r="BG1908" t="s">
        <v>6316</v>
      </c>
      <c r="BH1908">
        <v>2</v>
      </c>
      <c r="BJ1908" s="1">
        <v>45848</v>
      </c>
      <c r="BK1908" s="1">
        <v>46212</v>
      </c>
      <c r="BN1908">
        <v>35</v>
      </c>
      <c r="BO1908">
        <v>0</v>
      </c>
      <c r="BP1908">
        <v>7</v>
      </c>
      <c r="BQ1908">
        <v>7</v>
      </c>
      <c r="BR1908">
        <v>7</v>
      </c>
      <c r="BS1908">
        <v>7</v>
      </c>
      <c r="BT1908">
        <v>7</v>
      </c>
      <c r="BU1908">
        <v>0</v>
      </c>
      <c r="BV1908" t="str">
        <f>"9:00 AM"</f>
        <v>9:00 AM</v>
      </c>
      <c r="BW1908" t="str">
        <f>"5:00 PM"</f>
        <v>5:00 PM</v>
      </c>
      <c r="BX1908" t="s">
        <v>240</v>
      </c>
      <c r="BY1908">
        <v>0</v>
      </c>
      <c r="BZ1908">
        <v>12</v>
      </c>
      <c r="CA1908" t="s">
        <v>115</v>
      </c>
      <c r="CC1908" t="s">
        <v>449</v>
      </c>
      <c r="CD1908" t="s">
        <v>1116</v>
      </c>
      <c r="CE1908" t="s">
        <v>6317</v>
      </c>
      <c r="CF1908" t="s">
        <v>128</v>
      </c>
      <c r="CG1908" t="s">
        <v>120</v>
      </c>
      <c r="CH1908" s="3">
        <v>96950</v>
      </c>
      <c r="CI1908" s="4">
        <v>10.02</v>
      </c>
      <c r="CJ1908" s="4">
        <v>10.02</v>
      </c>
      <c r="CK1908" s="4">
        <v>15.03</v>
      </c>
      <c r="CL1908" s="4">
        <v>15.03</v>
      </c>
      <c r="CM1908" t="s">
        <v>136</v>
      </c>
      <c r="CN1908" t="s">
        <v>449</v>
      </c>
      <c r="CO1908" t="s">
        <v>137</v>
      </c>
      <c r="CQ1908" t="s">
        <v>115</v>
      </c>
      <c r="CR1908" t="s">
        <v>138</v>
      </c>
      <c r="CS1908" t="s">
        <v>139</v>
      </c>
      <c r="CT1908" t="s">
        <v>138</v>
      </c>
      <c r="CU1908" t="s">
        <v>139</v>
      </c>
      <c r="CV1908" t="s">
        <v>138</v>
      </c>
      <c r="CW1908" t="s">
        <v>139</v>
      </c>
      <c r="CX1908" t="s">
        <v>450</v>
      </c>
      <c r="CY1908" s="10">
        <v>16707838879</v>
      </c>
      <c r="CZ1908" t="s">
        <v>6314</v>
      </c>
      <c r="DA1908" t="s">
        <v>208</v>
      </c>
      <c r="DB1908" t="s">
        <v>138</v>
      </c>
      <c r="DC1908" t="s">
        <v>115</v>
      </c>
    </row>
    <row r="1909" spans="1:112" ht="14.45" customHeight="1" x14ac:dyDescent="0.25">
      <c r="A1909" t="s">
        <v>10586</v>
      </c>
      <c r="B1909" t="s">
        <v>158</v>
      </c>
      <c r="C1909" s="1">
        <v>45741</v>
      </c>
      <c r="D1909" s="1">
        <v>45789</v>
      </c>
      <c r="E1909" t="s">
        <v>114</v>
      </c>
      <c r="G1909" t="s">
        <v>115</v>
      </c>
      <c r="H1909" t="s">
        <v>115</v>
      </c>
      <c r="I1909" t="s">
        <v>115</v>
      </c>
      <c r="J1909" t="s">
        <v>1436</v>
      </c>
      <c r="L1909" t="s">
        <v>5691</v>
      </c>
      <c r="M1909" t="s">
        <v>5692</v>
      </c>
      <c r="N1909" t="s">
        <v>128</v>
      </c>
      <c r="O1909" t="s">
        <v>120</v>
      </c>
      <c r="P1909" s="3">
        <v>96950</v>
      </c>
      <c r="Q1909" t="s">
        <v>121</v>
      </c>
      <c r="S1909" s="10">
        <v>16702858730</v>
      </c>
      <c r="U1909" t="s">
        <v>1439</v>
      </c>
      <c r="V1909">
        <v>561320</v>
      </c>
      <c r="W1909" t="s">
        <v>123</v>
      </c>
      <c r="Y1909" t="s">
        <v>1440</v>
      </c>
      <c r="Z1909" t="s">
        <v>1441</v>
      </c>
      <c r="AA1909" t="s">
        <v>1442</v>
      </c>
      <c r="AB1909" t="s">
        <v>448</v>
      </c>
      <c r="AC1909" t="s">
        <v>1437</v>
      </c>
      <c r="AD1909" t="s">
        <v>1438</v>
      </c>
      <c r="AE1909" t="s">
        <v>128</v>
      </c>
      <c r="AF1909" t="s">
        <v>120</v>
      </c>
      <c r="AG1909" s="3">
        <v>96950</v>
      </c>
      <c r="AH1909" t="s">
        <v>121</v>
      </c>
      <c r="AJ1909" s="10">
        <v>16702858730</v>
      </c>
      <c r="AL1909" t="s">
        <v>1443</v>
      </c>
      <c r="BD1909" t="str">
        <f>"49-9071.00"</f>
        <v>49-9071.00</v>
      </c>
      <c r="BE1909" t="s">
        <v>169</v>
      </c>
      <c r="BF1909" t="s">
        <v>5693</v>
      </c>
      <c r="BG1909" t="s">
        <v>2872</v>
      </c>
      <c r="BH1909">
        <v>12</v>
      </c>
      <c r="BJ1909" s="1">
        <v>45839</v>
      </c>
      <c r="BK1909" s="1">
        <v>45838</v>
      </c>
      <c r="BN1909">
        <v>35</v>
      </c>
      <c r="BO1909">
        <v>0</v>
      </c>
      <c r="BP1909">
        <v>7</v>
      </c>
      <c r="BQ1909">
        <v>7</v>
      </c>
      <c r="BR1909">
        <v>7</v>
      </c>
      <c r="BS1909">
        <v>7</v>
      </c>
      <c r="BT1909">
        <v>7</v>
      </c>
      <c r="BU1909">
        <v>0</v>
      </c>
      <c r="BV1909" t="str">
        <f>"9:00 AM"</f>
        <v>9:00 AM</v>
      </c>
      <c r="BW1909" t="str">
        <f>"5:00 PM"</f>
        <v>5:00 PM</v>
      </c>
      <c r="BX1909" t="s">
        <v>240</v>
      </c>
      <c r="BY1909">
        <v>0</v>
      </c>
      <c r="BZ1909">
        <v>12</v>
      </c>
      <c r="CA1909" t="s">
        <v>115</v>
      </c>
      <c r="CC1909" s="2" t="s">
        <v>6756</v>
      </c>
      <c r="CD1909" t="s">
        <v>3156</v>
      </c>
      <c r="CE1909" t="s">
        <v>1448</v>
      </c>
      <c r="CF1909" t="s">
        <v>128</v>
      </c>
      <c r="CG1909" t="s">
        <v>120</v>
      </c>
      <c r="CH1909" s="3">
        <v>96950</v>
      </c>
      <c r="CI1909" s="4">
        <v>9.75</v>
      </c>
      <c r="CJ1909" s="4">
        <v>9.75</v>
      </c>
      <c r="CK1909" s="4">
        <v>14.63</v>
      </c>
      <c r="CL1909" s="4">
        <v>14.63</v>
      </c>
      <c r="CM1909" t="s">
        <v>136</v>
      </c>
      <c r="CN1909" t="s">
        <v>191</v>
      </c>
      <c r="CO1909" t="s">
        <v>137</v>
      </c>
      <c r="CQ1909" t="s">
        <v>115</v>
      </c>
      <c r="CR1909" t="s">
        <v>138</v>
      </c>
      <c r="CS1909" t="s">
        <v>139</v>
      </c>
      <c r="CT1909" t="s">
        <v>138</v>
      </c>
      <c r="CU1909" t="s">
        <v>139</v>
      </c>
      <c r="CV1909" t="s">
        <v>138</v>
      </c>
      <c r="CW1909" t="s">
        <v>139</v>
      </c>
      <c r="CX1909" s="2" t="s">
        <v>3157</v>
      </c>
      <c r="CY1909" s="10">
        <v>16702858730</v>
      </c>
      <c r="CZ1909" t="s">
        <v>1443</v>
      </c>
      <c r="DA1909" t="s">
        <v>331</v>
      </c>
      <c r="DB1909" t="s">
        <v>138</v>
      </c>
      <c r="DC1909" t="s">
        <v>115</v>
      </c>
    </row>
    <row r="1910" spans="1:112" ht="14.45" customHeight="1" x14ac:dyDescent="0.25">
      <c r="A1910" t="s">
        <v>10774</v>
      </c>
      <c r="B1910" t="s">
        <v>113</v>
      </c>
      <c r="C1910" s="1">
        <v>45719</v>
      </c>
      <c r="D1910" s="1">
        <v>45789</v>
      </c>
      <c r="E1910" t="s">
        <v>114</v>
      </c>
      <c r="G1910" t="s">
        <v>115</v>
      </c>
      <c r="H1910" t="s">
        <v>115</v>
      </c>
      <c r="I1910" t="s">
        <v>115</v>
      </c>
      <c r="J1910" t="s">
        <v>1561</v>
      </c>
      <c r="L1910" t="s">
        <v>1570</v>
      </c>
      <c r="M1910" t="s">
        <v>1563</v>
      </c>
      <c r="N1910" t="s">
        <v>128</v>
      </c>
      <c r="O1910" t="s">
        <v>120</v>
      </c>
      <c r="P1910" s="3">
        <v>96950</v>
      </c>
      <c r="Q1910" t="s">
        <v>121</v>
      </c>
      <c r="S1910" s="10">
        <v>16703229240</v>
      </c>
      <c r="U1910" t="s">
        <v>1564</v>
      </c>
      <c r="V1910">
        <v>488320</v>
      </c>
      <c r="W1910" t="s">
        <v>123</v>
      </c>
      <c r="Y1910" t="s">
        <v>1565</v>
      </c>
      <c r="Z1910" t="s">
        <v>1097</v>
      </c>
      <c r="AA1910" t="s">
        <v>489</v>
      </c>
      <c r="AB1910" t="s">
        <v>516</v>
      </c>
      <c r="AC1910" t="s">
        <v>1570</v>
      </c>
      <c r="AD1910" t="s">
        <v>1563</v>
      </c>
      <c r="AE1910" t="s">
        <v>128</v>
      </c>
      <c r="AF1910" t="s">
        <v>120</v>
      </c>
      <c r="AG1910" s="3">
        <v>96950</v>
      </c>
      <c r="AH1910" t="s">
        <v>121</v>
      </c>
      <c r="AJ1910" s="10">
        <v>16703229240</v>
      </c>
      <c r="AL1910" t="s">
        <v>1567</v>
      </c>
      <c r="BD1910" t="str">
        <f>"49-3031.00"</f>
        <v>49-3031.00</v>
      </c>
      <c r="BE1910" t="s">
        <v>1260</v>
      </c>
      <c r="BF1910" t="s">
        <v>2847</v>
      </c>
      <c r="BG1910" t="s">
        <v>2848</v>
      </c>
      <c r="BH1910">
        <v>1</v>
      </c>
      <c r="BJ1910" s="1">
        <v>45839</v>
      </c>
      <c r="BK1910" s="1">
        <v>46203</v>
      </c>
      <c r="BN1910">
        <v>40</v>
      </c>
      <c r="BO1910">
        <v>0</v>
      </c>
      <c r="BP1910">
        <v>8</v>
      </c>
      <c r="BQ1910">
        <v>8</v>
      </c>
      <c r="BR1910">
        <v>8</v>
      </c>
      <c r="BS1910">
        <v>8</v>
      </c>
      <c r="BT1910">
        <v>8</v>
      </c>
      <c r="BU1910">
        <v>0</v>
      </c>
      <c r="BV1910" t="str">
        <f>"8:00 AM"</f>
        <v>8:00 AM</v>
      </c>
      <c r="BW1910" t="str">
        <f>"5:00 PM"</f>
        <v>5:00 PM</v>
      </c>
      <c r="BX1910" t="s">
        <v>240</v>
      </c>
      <c r="BY1910">
        <v>0</v>
      </c>
      <c r="BZ1910">
        <v>24</v>
      </c>
      <c r="CA1910" t="s">
        <v>115</v>
      </c>
      <c r="CC1910" t="s">
        <v>2849</v>
      </c>
      <c r="CD1910" t="s">
        <v>1570</v>
      </c>
      <c r="CE1910" t="s">
        <v>1563</v>
      </c>
      <c r="CF1910" t="s">
        <v>128</v>
      </c>
      <c r="CG1910" t="s">
        <v>120</v>
      </c>
      <c r="CH1910" s="3">
        <v>96950</v>
      </c>
      <c r="CI1910" s="4">
        <v>11.85</v>
      </c>
      <c r="CJ1910" s="4">
        <v>11.85</v>
      </c>
      <c r="CK1910" s="4">
        <v>17.78</v>
      </c>
      <c r="CL1910" s="4">
        <v>17.78</v>
      </c>
      <c r="CM1910" t="s">
        <v>136</v>
      </c>
      <c r="CN1910" t="s">
        <v>331</v>
      </c>
      <c r="CO1910" t="s">
        <v>137</v>
      </c>
      <c r="CQ1910" t="s">
        <v>115</v>
      </c>
      <c r="CR1910" t="s">
        <v>138</v>
      </c>
      <c r="CS1910" t="s">
        <v>139</v>
      </c>
      <c r="CT1910" t="s">
        <v>138</v>
      </c>
      <c r="CU1910" t="s">
        <v>139</v>
      </c>
      <c r="CV1910" t="s">
        <v>138</v>
      </c>
      <c r="CW1910" t="s">
        <v>139</v>
      </c>
      <c r="CX1910" t="s">
        <v>331</v>
      </c>
      <c r="CY1910" s="10">
        <v>16703229240</v>
      </c>
      <c r="CZ1910" t="s">
        <v>139</v>
      </c>
      <c r="DA1910" t="s">
        <v>208</v>
      </c>
      <c r="DB1910" t="s">
        <v>138</v>
      </c>
      <c r="DC1910" t="s">
        <v>115</v>
      </c>
    </row>
    <row r="1911" spans="1:112" ht="14.45" customHeight="1" x14ac:dyDescent="0.25">
      <c r="A1911" t="s">
        <v>11183</v>
      </c>
      <c r="B1911" t="s">
        <v>158</v>
      </c>
      <c r="C1911" s="1">
        <v>45733</v>
      </c>
      <c r="D1911" s="1">
        <v>45789</v>
      </c>
      <c r="E1911" t="s">
        <v>114</v>
      </c>
      <c r="G1911" t="s">
        <v>138</v>
      </c>
      <c r="H1911" t="s">
        <v>115</v>
      </c>
      <c r="I1911" t="s">
        <v>115</v>
      </c>
      <c r="J1911" t="s">
        <v>423</v>
      </c>
      <c r="L1911" t="s">
        <v>424</v>
      </c>
      <c r="N1911" t="s">
        <v>128</v>
      </c>
      <c r="O1911" t="s">
        <v>120</v>
      </c>
      <c r="P1911" s="3">
        <v>96950</v>
      </c>
      <c r="Q1911" t="s">
        <v>121</v>
      </c>
      <c r="S1911" s="10">
        <v>16704880667</v>
      </c>
      <c r="U1911" t="s">
        <v>425</v>
      </c>
      <c r="V1911">
        <v>812112</v>
      </c>
      <c r="W1911" t="s">
        <v>123</v>
      </c>
      <c r="Y1911" t="s">
        <v>6674</v>
      </c>
      <c r="Z1911" t="s">
        <v>6675</v>
      </c>
      <c r="AB1911" t="s">
        <v>658</v>
      </c>
      <c r="AC1911" t="s">
        <v>424</v>
      </c>
      <c r="AE1911" t="s">
        <v>128</v>
      </c>
      <c r="AF1911" t="s">
        <v>120</v>
      </c>
      <c r="AG1911" s="3">
        <v>96950</v>
      </c>
      <c r="AH1911" t="s">
        <v>121</v>
      </c>
      <c r="AJ1911" s="10">
        <v>16704880667</v>
      </c>
      <c r="AL1911" t="s">
        <v>430</v>
      </c>
      <c r="BD1911" t="str">
        <f>"39-5012.00"</f>
        <v>39-5012.00</v>
      </c>
      <c r="BE1911" t="s">
        <v>1772</v>
      </c>
      <c r="BF1911" t="s">
        <v>6749</v>
      </c>
      <c r="BG1911" t="s">
        <v>2223</v>
      </c>
      <c r="BH1911">
        <v>6</v>
      </c>
      <c r="BJ1911" s="1">
        <v>45848</v>
      </c>
      <c r="BK1911" s="1">
        <v>46943</v>
      </c>
      <c r="BN1911">
        <v>35</v>
      </c>
      <c r="BO1911">
        <v>0</v>
      </c>
      <c r="BP1911">
        <v>7</v>
      </c>
      <c r="BQ1911">
        <v>7</v>
      </c>
      <c r="BR1911">
        <v>7</v>
      </c>
      <c r="BS1911">
        <v>7</v>
      </c>
      <c r="BT1911">
        <v>7</v>
      </c>
      <c r="BU1911">
        <v>0</v>
      </c>
      <c r="BV1911" t="str">
        <f>"10:00 AM"</f>
        <v>10:00 AM</v>
      </c>
      <c r="BW1911" t="str">
        <f>"6:00 PM"</f>
        <v>6:00 PM</v>
      </c>
      <c r="BX1911" t="s">
        <v>133</v>
      </c>
      <c r="BY1911">
        <v>0</v>
      </c>
      <c r="BZ1911">
        <v>12</v>
      </c>
      <c r="CA1911" t="s">
        <v>115</v>
      </c>
      <c r="CC1911" s="2" t="s">
        <v>11184</v>
      </c>
      <c r="CD1911" t="s">
        <v>1116</v>
      </c>
      <c r="CF1911" t="s">
        <v>128</v>
      </c>
      <c r="CG1911" t="s">
        <v>120</v>
      </c>
      <c r="CH1911" s="3">
        <v>96950</v>
      </c>
      <c r="CI1911" s="4">
        <v>7.98</v>
      </c>
      <c r="CJ1911" s="4">
        <v>7.98</v>
      </c>
      <c r="CK1911" s="4">
        <v>0</v>
      </c>
      <c r="CL1911" s="4">
        <v>0</v>
      </c>
      <c r="CM1911" t="s">
        <v>136</v>
      </c>
      <c r="CO1911" t="s">
        <v>137</v>
      </c>
      <c r="CQ1911" t="s">
        <v>115</v>
      </c>
      <c r="CR1911" t="s">
        <v>138</v>
      </c>
      <c r="CS1911" t="s">
        <v>139</v>
      </c>
      <c r="CT1911" t="s">
        <v>139</v>
      </c>
      <c r="CU1911" t="s">
        <v>139</v>
      </c>
      <c r="CV1911" t="s">
        <v>138</v>
      </c>
      <c r="CW1911" t="s">
        <v>139</v>
      </c>
      <c r="CX1911" t="s">
        <v>3035</v>
      </c>
      <c r="CY1911" s="10">
        <v>16709894888</v>
      </c>
      <c r="CZ1911" t="s">
        <v>430</v>
      </c>
      <c r="DA1911" t="s">
        <v>139</v>
      </c>
      <c r="DB1911" t="s">
        <v>138</v>
      </c>
      <c r="DC1911" t="s">
        <v>115</v>
      </c>
    </row>
    <row r="1912" spans="1:112" ht="14.45" customHeight="1" x14ac:dyDescent="0.25">
      <c r="A1912" t="s">
        <v>11542</v>
      </c>
      <c r="B1912" t="s">
        <v>1155</v>
      </c>
      <c r="C1912" s="1">
        <v>45732</v>
      </c>
      <c r="D1912" s="1">
        <v>45789</v>
      </c>
      <c r="E1912" t="s">
        <v>210</v>
      </c>
      <c r="F1912" s="1">
        <v>45887</v>
      </c>
      <c r="G1912" t="s">
        <v>115</v>
      </c>
      <c r="H1912" t="s">
        <v>115</v>
      </c>
      <c r="I1912" t="s">
        <v>115</v>
      </c>
      <c r="J1912" t="s">
        <v>2796</v>
      </c>
      <c r="K1912" t="s">
        <v>2797</v>
      </c>
      <c r="L1912" t="s">
        <v>2798</v>
      </c>
      <c r="M1912" t="s">
        <v>2799</v>
      </c>
      <c r="N1912" t="s">
        <v>128</v>
      </c>
      <c r="O1912" t="s">
        <v>120</v>
      </c>
      <c r="P1912" s="3">
        <v>96950</v>
      </c>
      <c r="Q1912" t="s">
        <v>121</v>
      </c>
      <c r="R1912" t="s">
        <v>139</v>
      </c>
      <c r="S1912" s="10">
        <v>16702346708</v>
      </c>
      <c r="U1912" t="s">
        <v>2800</v>
      </c>
      <c r="V1912">
        <v>236220</v>
      </c>
      <c r="W1912" t="s">
        <v>123</v>
      </c>
      <c r="Y1912" t="s">
        <v>632</v>
      </c>
      <c r="Z1912" t="s">
        <v>11543</v>
      </c>
      <c r="AB1912" t="s">
        <v>11544</v>
      </c>
      <c r="AC1912" t="s">
        <v>2798</v>
      </c>
      <c r="AD1912" t="s">
        <v>2799</v>
      </c>
      <c r="AE1912" t="s">
        <v>128</v>
      </c>
      <c r="AF1912" t="s">
        <v>120</v>
      </c>
      <c r="AG1912" s="3">
        <v>96950</v>
      </c>
      <c r="AH1912" t="s">
        <v>121</v>
      </c>
      <c r="AI1912" t="s">
        <v>641</v>
      </c>
      <c r="AJ1912" s="10">
        <v>16702346708</v>
      </c>
      <c r="AL1912" t="s">
        <v>2802</v>
      </c>
      <c r="BD1912" t="str">
        <f>"49-9071.00"</f>
        <v>49-9071.00</v>
      </c>
      <c r="BE1912" t="s">
        <v>169</v>
      </c>
      <c r="BF1912" t="s">
        <v>2803</v>
      </c>
      <c r="BG1912" t="s">
        <v>2804</v>
      </c>
      <c r="BH1912">
        <v>11</v>
      </c>
      <c r="BI1912">
        <v>10</v>
      </c>
      <c r="BJ1912" s="1">
        <v>45889</v>
      </c>
      <c r="BK1912" s="1">
        <v>46253</v>
      </c>
      <c r="BL1912" s="1">
        <v>45889</v>
      </c>
      <c r="BM1912" s="1">
        <v>46253</v>
      </c>
      <c r="BN1912">
        <v>35</v>
      </c>
      <c r="BO1912">
        <v>0</v>
      </c>
      <c r="BP1912">
        <v>7</v>
      </c>
      <c r="BQ1912">
        <v>7</v>
      </c>
      <c r="BR1912">
        <v>7</v>
      </c>
      <c r="BS1912">
        <v>7</v>
      </c>
      <c r="BT1912">
        <v>7</v>
      </c>
      <c r="BU1912">
        <v>0</v>
      </c>
      <c r="BV1912" t="str">
        <f>"8:00 AM"</f>
        <v>8:00 AM</v>
      </c>
      <c r="BW1912" t="str">
        <f>"4:00 PM"</f>
        <v>4:00 PM</v>
      </c>
      <c r="BX1912" t="s">
        <v>133</v>
      </c>
      <c r="BY1912">
        <v>0</v>
      </c>
      <c r="BZ1912">
        <v>12</v>
      </c>
      <c r="CA1912" t="s">
        <v>115</v>
      </c>
      <c r="CC1912" t="s">
        <v>2805</v>
      </c>
      <c r="CD1912" t="s">
        <v>2798</v>
      </c>
      <c r="CE1912" t="s">
        <v>2799</v>
      </c>
      <c r="CF1912" t="s">
        <v>128</v>
      </c>
      <c r="CG1912" t="s">
        <v>120</v>
      </c>
      <c r="CH1912" s="3">
        <v>96950</v>
      </c>
      <c r="CI1912" s="4">
        <v>9.75</v>
      </c>
      <c r="CJ1912" s="4">
        <v>9.75</v>
      </c>
      <c r="CK1912" s="4">
        <v>14.63</v>
      </c>
      <c r="CL1912" s="4">
        <v>14.63</v>
      </c>
      <c r="CM1912" t="s">
        <v>136</v>
      </c>
      <c r="CN1912" t="s">
        <v>191</v>
      </c>
      <c r="CO1912" t="s">
        <v>137</v>
      </c>
      <c r="CQ1912" t="s">
        <v>115</v>
      </c>
      <c r="CR1912" t="s">
        <v>138</v>
      </c>
      <c r="CS1912" t="s">
        <v>138</v>
      </c>
      <c r="CT1912" t="s">
        <v>138</v>
      </c>
      <c r="CU1912" t="s">
        <v>139</v>
      </c>
      <c r="CV1912" t="s">
        <v>138</v>
      </c>
      <c r="CW1912" t="s">
        <v>139</v>
      </c>
      <c r="CX1912" t="s">
        <v>2806</v>
      </c>
      <c r="CY1912" s="10" t="s">
        <v>4519</v>
      </c>
      <c r="CZ1912" t="s">
        <v>2802</v>
      </c>
      <c r="DA1912" t="s">
        <v>139</v>
      </c>
      <c r="DB1912" t="s">
        <v>138</v>
      </c>
      <c r="DC1912" t="s">
        <v>115</v>
      </c>
      <c r="DD1912" t="s">
        <v>2807</v>
      </c>
      <c r="DE1912" t="s">
        <v>2808</v>
      </c>
      <c r="DF1912" t="s">
        <v>276</v>
      </c>
      <c r="DG1912" t="s">
        <v>2796</v>
      </c>
      <c r="DH1912" t="s">
        <v>2802</v>
      </c>
    </row>
    <row r="1913" spans="1:112" ht="14.45" customHeight="1" x14ac:dyDescent="0.25">
      <c r="A1913" t="s">
        <v>12092</v>
      </c>
      <c r="B1913" t="s">
        <v>1155</v>
      </c>
      <c r="C1913" s="1">
        <v>45735</v>
      </c>
      <c r="D1913" s="1">
        <v>45789</v>
      </c>
      <c r="E1913" t="s">
        <v>210</v>
      </c>
      <c r="F1913" s="1">
        <v>45868</v>
      </c>
      <c r="G1913" t="s">
        <v>115</v>
      </c>
      <c r="H1913" t="s">
        <v>115</v>
      </c>
      <c r="I1913" t="s">
        <v>115</v>
      </c>
      <c r="J1913" t="s">
        <v>4647</v>
      </c>
      <c r="K1913" t="s">
        <v>4648</v>
      </c>
      <c r="L1913" t="s">
        <v>4649</v>
      </c>
      <c r="M1913" t="s">
        <v>13931</v>
      </c>
      <c r="N1913" t="s">
        <v>128</v>
      </c>
      <c r="O1913" t="s">
        <v>120</v>
      </c>
      <c r="P1913" s="3">
        <v>96950</v>
      </c>
      <c r="Q1913" t="s">
        <v>121</v>
      </c>
      <c r="S1913" s="10">
        <v>16702875905</v>
      </c>
      <c r="U1913" t="s">
        <v>4650</v>
      </c>
      <c r="V1913">
        <v>561720</v>
      </c>
      <c r="W1913" t="s">
        <v>123</v>
      </c>
      <c r="Y1913" t="s">
        <v>4651</v>
      </c>
      <c r="Z1913" t="s">
        <v>4652</v>
      </c>
      <c r="AA1913" t="s">
        <v>4213</v>
      </c>
      <c r="AB1913" t="s">
        <v>997</v>
      </c>
      <c r="AC1913" t="s">
        <v>4653</v>
      </c>
      <c r="AD1913" t="s">
        <v>4654</v>
      </c>
      <c r="AE1913" t="s">
        <v>128</v>
      </c>
      <c r="AF1913" t="s">
        <v>120</v>
      </c>
      <c r="AG1913" s="3">
        <v>96950</v>
      </c>
      <c r="AH1913" t="s">
        <v>121</v>
      </c>
      <c r="AJ1913" s="10">
        <v>16702875905</v>
      </c>
      <c r="AL1913" t="s">
        <v>4655</v>
      </c>
      <c r="BD1913" t="str">
        <f>"37-2011.00"</f>
        <v>37-2011.00</v>
      </c>
      <c r="BE1913" t="s">
        <v>1133</v>
      </c>
      <c r="BF1913" t="s">
        <v>4656</v>
      </c>
      <c r="BG1913" t="s">
        <v>2358</v>
      </c>
      <c r="BH1913">
        <v>5</v>
      </c>
      <c r="BI1913">
        <v>2</v>
      </c>
      <c r="BJ1913" s="1">
        <v>45870</v>
      </c>
      <c r="BK1913" s="1">
        <v>46234</v>
      </c>
      <c r="BL1913" s="1">
        <v>45870</v>
      </c>
      <c r="BM1913" s="1">
        <v>46234</v>
      </c>
      <c r="BN1913">
        <v>36</v>
      </c>
      <c r="BO1913">
        <v>0</v>
      </c>
      <c r="BP1913">
        <v>8</v>
      </c>
      <c r="BQ1913">
        <v>4</v>
      </c>
      <c r="BR1913">
        <v>8</v>
      </c>
      <c r="BS1913">
        <v>4</v>
      </c>
      <c r="BT1913">
        <v>8</v>
      </c>
      <c r="BU1913">
        <v>4</v>
      </c>
      <c r="BV1913" t="str">
        <f>"8:00 AM"</f>
        <v>8:00 AM</v>
      </c>
      <c r="BW1913" t="str">
        <f>"6:00 PM"</f>
        <v>6:00 PM</v>
      </c>
      <c r="BX1913" t="s">
        <v>240</v>
      </c>
      <c r="BY1913">
        <v>0</v>
      </c>
      <c r="BZ1913">
        <v>0</v>
      </c>
      <c r="CA1913" t="s">
        <v>115</v>
      </c>
      <c r="CC1913" s="2" t="s">
        <v>12093</v>
      </c>
      <c r="CD1913" t="s">
        <v>1211</v>
      </c>
      <c r="CF1913" t="s">
        <v>128</v>
      </c>
      <c r="CG1913" t="s">
        <v>120</v>
      </c>
      <c r="CH1913" s="3">
        <v>96950</v>
      </c>
      <c r="CI1913" s="4">
        <v>8.2899999999999991</v>
      </c>
      <c r="CJ1913" s="4">
        <v>8.2899999999999991</v>
      </c>
      <c r="CK1913" s="4">
        <v>12.43</v>
      </c>
      <c r="CL1913" s="4">
        <v>12.43</v>
      </c>
      <c r="CM1913" t="s">
        <v>136</v>
      </c>
      <c r="CN1913" t="s">
        <v>191</v>
      </c>
      <c r="CO1913" t="s">
        <v>137</v>
      </c>
      <c r="CQ1913" t="s">
        <v>138</v>
      </c>
      <c r="CR1913" t="s">
        <v>138</v>
      </c>
      <c r="CS1913" t="s">
        <v>138</v>
      </c>
      <c r="CT1913" t="s">
        <v>138</v>
      </c>
      <c r="CU1913" t="s">
        <v>139</v>
      </c>
      <c r="CV1913" t="s">
        <v>138</v>
      </c>
      <c r="CW1913" t="s">
        <v>139</v>
      </c>
      <c r="CX1913" t="s">
        <v>12094</v>
      </c>
      <c r="CY1913" s="10">
        <v>16702875905</v>
      </c>
      <c r="CZ1913" t="s">
        <v>4655</v>
      </c>
      <c r="DA1913" t="s">
        <v>139</v>
      </c>
      <c r="DB1913" t="s">
        <v>138</v>
      </c>
      <c r="DC1913" t="s">
        <v>115</v>
      </c>
    </row>
    <row r="1914" spans="1:112" ht="14.45" customHeight="1" x14ac:dyDescent="0.25">
      <c r="A1914" t="s">
        <v>12302</v>
      </c>
      <c r="B1914" t="s">
        <v>158</v>
      </c>
      <c r="C1914" s="1">
        <v>45733</v>
      </c>
      <c r="D1914" s="1">
        <v>45789</v>
      </c>
      <c r="E1914" t="s">
        <v>114</v>
      </c>
      <c r="G1914" t="s">
        <v>115</v>
      </c>
      <c r="H1914" t="s">
        <v>115</v>
      </c>
      <c r="I1914" t="s">
        <v>115</v>
      </c>
      <c r="J1914" t="s">
        <v>3300</v>
      </c>
      <c r="K1914" t="s">
        <v>3301</v>
      </c>
      <c r="L1914" t="s">
        <v>3302</v>
      </c>
      <c r="M1914" t="s">
        <v>3303</v>
      </c>
      <c r="N1914" t="s">
        <v>128</v>
      </c>
      <c r="O1914" t="s">
        <v>120</v>
      </c>
      <c r="P1914" s="3">
        <v>96950</v>
      </c>
      <c r="Q1914" t="s">
        <v>121</v>
      </c>
      <c r="R1914" t="s">
        <v>139</v>
      </c>
      <c r="S1914" s="10">
        <v>16702351980</v>
      </c>
      <c r="U1914" t="s">
        <v>3304</v>
      </c>
      <c r="V1914">
        <v>561320</v>
      </c>
      <c r="W1914" t="s">
        <v>532</v>
      </c>
      <c r="X1914" t="s">
        <v>138</v>
      </c>
      <c r="Y1914" t="s">
        <v>1274</v>
      </c>
      <c r="Z1914" t="s">
        <v>3305</v>
      </c>
      <c r="AA1914" t="s">
        <v>888</v>
      </c>
      <c r="AB1914" t="s">
        <v>1986</v>
      </c>
      <c r="AC1914" t="s">
        <v>3306</v>
      </c>
      <c r="AD1914" t="s">
        <v>3303</v>
      </c>
      <c r="AE1914" t="s">
        <v>128</v>
      </c>
      <c r="AF1914" t="s">
        <v>120</v>
      </c>
      <c r="AG1914" s="3">
        <v>96950</v>
      </c>
      <c r="AH1914" t="s">
        <v>121</v>
      </c>
      <c r="AJ1914" s="10">
        <v>16702351980</v>
      </c>
      <c r="AL1914" t="s">
        <v>3307</v>
      </c>
      <c r="BD1914" t="str">
        <f>"37-2011.00"</f>
        <v>37-2011.00</v>
      </c>
      <c r="BE1914" t="s">
        <v>1133</v>
      </c>
      <c r="BF1914" t="s">
        <v>3308</v>
      </c>
      <c r="BG1914" t="s">
        <v>3178</v>
      </c>
      <c r="BH1914">
        <v>10</v>
      </c>
      <c r="BJ1914" s="1">
        <v>45748</v>
      </c>
      <c r="BK1914" s="1">
        <v>46112</v>
      </c>
      <c r="BN1914">
        <v>35</v>
      </c>
      <c r="BO1914">
        <v>0</v>
      </c>
      <c r="BP1914">
        <v>7</v>
      </c>
      <c r="BQ1914">
        <v>7</v>
      </c>
      <c r="BR1914">
        <v>7</v>
      </c>
      <c r="BS1914">
        <v>7</v>
      </c>
      <c r="BT1914">
        <v>7</v>
      </c>
      <c r="BU1914">
        <v>0</v>
      </c>
      <c r="BV1914" t="str">
        <f>"8:00 AM"</f>
        <v>8:00 AM</v>
      </c>
      <c r="BW1914" t="str">
        <f>"4:00 PM"</f>
        <v>4:00 PM</v>
      </c>
      <c r="BX1914" t="s">
        <v>240</v>
      </c>
      <c r="BY1914">
        <v>0</v>
      </c>
      <c r="BZ1914">
        <v>12</v>
      </c>
      <c r="CA1914" t="s">
        <v>115</v>
      </c>
      <c r="CC1914" t="s">
        <v>12303</v>
      </c>
      <c r="CD1914" t="s">
        <v>12304</v>
      </c>
      <c r="CE1914" t="s">
        <v>12305</v>
      </c>
      <c r="CF1914" t="s">
        <v>128</v>
      </c>
      <c r="CG1914" t="s">
        <v>120</v>
      </c>
      <c r="CH1914" s="3">
        <v>96950</v>
      </c>
      <c r="CI1914" s="4">
        <v>8.2899999999999991</v>
      </c>
      <c r="CJ1914" s="4">
        <v>8.2899999999999991</v>
      </c>
      <c r="CK1914" s="4">
        <v>12.44</v>
      </c>
      <c r="CL1914" s="4">
        <v>12.44</v>
      </c>
      <c r="CM1914" t="s">
        <v>136</v>
      </c>
      <c r="CN1914" t="s">
        <v>3180</v>
      </c>
      <c r="CO1914" t="s">
        <v>137</v>
      </c>
      <c r="CQ1914" t="s">
        <v>115</v>
      </c>
      <c r="CR1914" t="s">
        <v>138</v>
      </c>
      <c r="CS1914" t="s">
        <v>139</v>
      </c>
      <c r="CT1914" t="s">
        <v>138</v>
      </c>
      <c r="CU1914" t="s">
        <v>139</v>
      </c>
      <c r="CV1914" t="s">
        <v>138</v>
      </c>
      <c r="CW1914" t="s">
        <v>139</v>
      </c>
      <c r="CX1914" t="s">
        <v>3310</v>
      </c>
      <c r="CY1914" s="10">
        <v>16702351980</v>
      </c>
      <c r="CZ1914" t="s">
        <v>3307</v>
      </c>
      <c r="DA1914" t="s">
        <v>139</v>
      </c>
      <c r="DB1914" t="s">
        <v>138</v>
      </c>
      <c r="DC1914" t="s">
        <v>138</v>
      </c>
    </row>
    <row r="1915" spans="1:112" ht="14.45" customHeight="1" x14ac:dyDescent="0.25">
      <c r="A1915" t="s">
        <v>3953</v>
      </c>
      <c r="B1915" t="s">
        <v>113</v>
      </c>
      <c r="C1915" s="1">
        <v>45764</v>
      </c>
      <c r="D1915" s="1">
        <v>45790</v>
      </c>
      <c r="E1915" t="s">
        <v>210</v>
      </c>
      <c r="F1915" s="1">
        <v>45929</v>
      </c>
      <c r="G1915" t="s">
        <v>138</v>
      </c>
      <c r="H1915" t="s">
        <v>115</v>
      </c>
      <c r="I1915" t="s">
        <v>115</v>
      </c>
      <c r="J1915" t="s">
        <v>3954</v>
      </c>
      <c r="K1915" t="s">
        <v>3955</v>
      </c>
      <c r="L1915" t="s">
        <v>3956</v>
      </c>
      <c r="M1915" t="s">
        <v>3957</v>
      </c>
      <c r="N1915" t="s">
        <v>119</v>
      </c>
      <c r="O1915" t="s">
        <v>120</v>
      </c>
      <c r="P1915" s="3">
        <v>96950</v>
      </c>
      <c r="Q1915" t="s">
        <v>121</v>
      </c>
      <c r="S1915" s="10">
        <v>16702353313</v>
      </c>
      <c r="U1915" t="s">
        <v>3958</v>
      </c>
      <c r="V1915">
        <v>722511</v>
      </c>
      <c r="W1915" t="s">
        <v>123</v>
      </c>
      <c r="Y1915" t="s">
        <v>716</v>
      </c>
      <c r="Z1915" t="s">
        <v>3959</v>
      </c>
      <c r="AB1915" t="s">
        <v>398</v>
      </c>
      <c r="AC1915" t="s">
        <v>3956</v>
      </c>
      <c r="AD1915" t="s">
        <v>3957</v>
      </c>
      <c r="AE1915" t="s">
        <v>119</v>
      </c>
      <c r="AF1915" t="s">
        <v>120</v>
      </c>
      <c r="AG1915" s="3">
        <v>96950</v>
      </c>
      <c r="AH1915" t="s">
        <v>121</v>
      </c>
      <c r="AJ1915" s="10">
        <v>16702353313</v>
      </c>
      <c r="AL1915" t="s">
        <v>2609</v>
      </c>
      <c r="BD1915" t="str">
        <f>"35-3011.00"</f>
        <v>35-3011.00</v>
      </c>
      <c r="BE1915" t="s">
        <v>3960</v>
      </c>
      <c r="BF1915" t="s">
        <v>3961</v>
      </c>
      <c r="BG1915" t="s">
        <v>3962</v>
      </c>
      <c r="BH1915">
        <v>4</v>
      </c>
      <c r="BJ1915" s="1">
        <v>45931</v>
      </c>
      <c r="BK1915" s="1">
        <v>47026</v>
      </c>
      <c r="BN1915">
        <v>35</v>
      </c>
      <c r="BO1915">
        <v>6</v>
      </c>
      <c r="BP1915">
        <v>6</v>
      </c>
      <c r="BQ1915">
        <v>0</v>
      </c>
      <c r="BR1915">
        <v>5</v>
      </c>
      <c r="BS1915">
        <v>6</v>
      </c>
      <c r="BT1915">
        <v>6</v>
      </c>
      <c r="BU1915">
        <v>6</v>
      </c>
      <c r="BV1915" t="str">
        <f>"7:00 AM"</f>
        <v>7:00 AM</v>
      </c>
      <c r="BW1915" t="str">
        <f>"11:00 PM"</f>
        <v>11:00 PM</v>
      </c>
      <c r="BX1915" t="s">
        <v>133</v>
      </c>
      <c r="BY1915">
        <v>0</v>
      </c>
      <c r="BZ1915">
        <v>12</v>
      </c>
      <c r="CA1915" t="s">
        <v>115</v>
      </c>
      <c r="CC1915" t="s">
        <v>3963</v>
      </c>
      <c r="CD1915" t="s">
        <v>3964</v>
      </c>
      <c r="CE1915" t="s">
        <v>2861</v>
      </c>
      <c r="CF1915" t="s">
        <v>119</v>
      </c>
      <c r="CG1915" t="s">
        <v>120</v>
      </c>
      <c r="CH1915" s="3">
        <v>96950</v>
      </c>
      <c r="CI1915" s="4">
        <v>8.15</v>
      </c>
      <c r="CJ1915" s="4">
        <v>8.15</v>
      </c>
      <c r="CM1915" t="s">
        <v>136</v>
      </c>
      <c r="CN1915" t="s">
        <v>240</v>
      </c>
      <c r="CO1915" t="s">
        <v>137</v>
      </c>
      <c r="CQ1915" t="s">
        <v>115</v>
      </c>
      <c r="CR1915" t="s">
        <v>138</v>
      </c>
      <c r="CS1915" t="s">
        <v>139</v>
      </c>
      <c r="CT1915" t="s">
        <v>139</v>
      </c>
      <c r="CU1915" t="s">
        <v>139</v>
      </c>
      <c r="CV1915" t="s">
        <v>138</v>
      </c>
      <c r="CW1915" t="s">
        <v>139</v>
      </c>
      <c r="CX1915" t="s">
        <v>240</v>
      </c>
      <c r="CY1915" s="10">
        <v>16702353313</v>
      </c>
      <c r="CZ1915" t="s">
        <v>2609</v>
      </c>
      <c r="DA1915" t="s">
        <v>139</v>
      </c>
      <c r="DB1915" t="s">
        <v>138</v>
      </c>
      <c r="DC1915" t="s">
        <v>115</v>
      </c>
    </row>
    <row r="1916" spans="1:112" ht="14.45" customHeight="1" x14ac:dyDescent="0.25">
      <c r="A1916" t="s">
        <v>8041</v>
      </c>
      <c r="B1916" t="s">
        <v>158</v>
      </c>
      <c r="C1916" s="1">
        <v>45718</v>
      </c>
      <c r="D1916" s="1">
        <v>45790</v>
      </c>
      <c r="E1916" t="s">
        <v>210</v>
      </c>
      <c r="F1916" s="1">
        <v>45837</v>
      </c>
      <c r="G1916" t="s">
        <v>115</v>
      </c>
      <c r="H1916" t="s">
        <v>115</v>
      </c>
      <c r="I1916" t="s">
        <v>115</v>
      </c>
      <c r="J1916" t="s">
        <v>637</v>
      </c>
      <c r="K1916" t="s">
        <v>638</v>
      </c>
      <c r="L1916" t="s">
        <v>640</v>
      </c>
      <c r="N1916" t="s">
        <v>128</v>
      </c>
      <c r="O1916" t="s">
        <v>120</v>
      </c>
      <c r="P1916" s="3">
        <v>96950</v>
      </c>
      <c r="Q1916" t="s">
        <v>121</v>
      </c>
      <c r="S1916" s="10">
        <v>16702881463</v>
      </c>
      <c r="U1916" t="s">
        <v>642</v>
      </c>
      <c r="V1916">
        <v>561720</v>
      </c>
      <c r="W1916" t="s">
        <v>123</v>
      </c>
      <c r="Y1916" t="s">
        <v>643</v>
      </c>
      <c r="Z1916" t="s">
        <v>644</v>
      </c>
      <c r="AA1916" t="s">
        <v>645</v>
      </c>
      <c r="AB1916" t="s">
        <v>516</v>
      </c>
      <c r="AC1916" t="s">
        <v>8042</v>
      </c>
      <c r="AE1916" t="s">
        <v>128</v>
      </c>
      <c r="AF1916" t="s">
        <v>120</v>
      </c>
      <c r="AG1916" s="3">
        <v>96950</v>
      </c>
      <c r="AH1916" t="s">
        <v>121</v>
      </c>
      <c r="AJ1916" s="10">
        <v>16702881463</v>
      </c>
      <c r="AL1916" t="s">
        <v>646</v>
      </c>
      <c r="BD1916" t="str">
        <f>"37-2012.00"</f>
        <v>37-2012.00</v>
      </c>
      <c r="BE1916" t="s">
        <v>647</v>
      </c>
      <c r="BF1916" t="s">
        <v>8043</v>
      </c>
      <c r="BG1916" t="s">
        <v>647</v>
      </c>
      <c r="BH1916">
        <v>10</v>
      </c>
      <c r="BJ1916" s="1">
        <v>45839</v>
      </c>
      <c r="BK1916" s="1">
        <v>46203</v>
      </c>
      <c r="BN1916">
        <v>35</v>
      </c>
      <c r="BO1916">
        <v>0</v>
      </c>
      <c r="BP1916">
        <v>7</v>
      </c>
      <c r="BQ1916">
        <v>7</v>
      </c>
      <c r="BR1916">
        <v>7</v>
      </c>
      <c r="BS1916">
        <v>7</v>
      </c>
      <c r="BT1916">
        <v>7</v>
      </c>
      <c r="BU1916">
        <v>0</v>
      </c>
      <c r="BV1916" t="str">
        <f>"8:30 AM"</f>
        <v>8:30 AM</v>
      </c>
      <c r="BW1916" t="str">
        <f>"4:30 PM"</f>
        <v>4:30 PM</v>
      </c>
      <c r="BX1916" t="s">
        <v>240</v>
      </c>
      <c r="BY1916">
        <v>0</v>
      </c>
      <c r="BZ1916">
        <v>3</v>
      </c>
      <c r="CA1916" t="s">
        <v>115</v>
      </c>
      <c r="CC1916" t="s">
        <v>647</v>
      </c>
      <c r="CD1916" t="s">
        <v>640</v>
      </c>
      <c r="CF1916" t="s">
        <v>128</v>
      </c>
      <c r="CG1916" t="s">
        <v>120</v>
      </c>
      <c r="CH1916" s="3">
        <v>96950</v>
      </c>
      <c r="CI1916" s="4">
        <v>7.77</v>
      </c>
      <c r="CJ1916" s="4">
        <v>7.77</v>
      </c>
      <c r="CK1916" s="4">
        <v>11.66</v>
      </c>
      <c r="CL1916" s="4">
        <v>11.66</v>
      </c>
      <c r="CM1916" t="s">
        <v>136</v>
      </c>
      <c r="CN1916" t="s">
        <v>224</v>
      </c>
      <c r="CO1916" t="s">
        <v>137</v>
      </c>
      <c r="CQ1916" t="s">
        <v>115</v>
      </c>
      <c r="CR1916" t="s">
        <v>138</v>
      </c>
      <c r="CS1916" t="s">
        <v>139</v>
      </c>
      <c r="CT1916" t="s">
        <v>138</v>
      </c>
      <c r="CU1916" t="s">
        <v>139</v>
      </c>
      <c r="CV1916" t="s">
        <v>138</v>
      </c>
      <c r="CW1916" t="s">
        <v>139</v>
      </c>
      <c r="CX1916" s="2" t="s">
        <v>649</v>
      </c>
      <c r="CY1916" s="10">
        <v>16702881463</v>
      </c>
      <c r="CZ1916" t="s">
        <v>646</v>
      </c>
      <c r="DA1916" t="s">
        <v>417</v>
      </c>
      <c r="DB1916" t="s">
        <v>138</v>
      </c>
      <c r="DC1916" t="s">
        <v>115</v>
      </c>
    </row>
    <row r="1917" spans="1:112" ht="14.45" customHeight="1" x14ac:dyDescent="0.25">
      <c r="A1917" t="s">
        <v>8900</v>
      </c>
      <c r="B1917" t="s">
        <v>158</v>
      </c>
      <c r="C1917" s="1">
        <v>45718</v>
      </c>
      <c r="D1917" s="1">
        <v>45790</v>
      </c>
      <c r="E1917" t="s">
        <v>114</v>
      </c>
      <c r="G1917" t="s">
        <v>115</v>
      </c>
      <c r="H1917" t="s">
        <v>115</v>
      </c>
      <c r="I1917" t="s">
        <v>115</v>
      </c>
      <c r="J1917" t="s">
        <v>3413</v>
      </c>
      <c r="K1917" t="s">
        <v>8901</v>
      </c>
      <c r="L1917" t="s">
        <v>3415</v>
      </c>
      <c r="M1917" t="s">
        <v>2263</v>
      </c>
      <c r="N1917" t="s">
        <v>145</v>
      </c>
      <c r="O1917" t="s">
        <v>120</v>
      </c>
      <c r="P1917" s="3">
        <v>96951</v>
      </c>
      <c r="Q1917" t="s">
        <v>121</v>
      </c>
      <c r="S1917" s="10">
        <v>16707850100</v>
      </c>
      <c r="U1917" t="s">
        <v>3416</v>
      </c>
      <c r="V1917">
        <v>5511</v>
      </c>
      <c r="W1917" t="s">
        <v>123</v>
      </c>
      <c r="Y1917" t="s">
        <v>3417</v>
      </c>
      <c r="Z1917" t="s">
        <v>3418</v>
      </c>
      <c r="AB1917" t="s">
        <v>1275</v>
      </c>
      <c r="AC1917" t="s">
        <v>3415</v>
      </c>
      <c r="AD1917" t="s">
        <v>2263</v>
      </c>
      <c r="AE1917" t="s">
        <v>145</v>
      </c>
      <c r="AF1917" t="s">
        <v>120</v>
      </c>
      <c r="AG1917" s="3">
        <v>96951</v>
      </c>
      <c r="AH1917" t="s">
        <v>121</v>
      </c>
      <c r="AJ1917" s="10">
        <v>16707850100</v>
      </c>
      <c r="AL1917" t="s">
        <v>3419</v>
      </c>
      <c r="BD1917" t="str">
        <f>"43-4051.00"</f>
        <v>43-4051.00</v>
      </c>
      <c r="BE1917" t="s">
        <v>5234</v>
      </c>
      <c r="BF1917" t="s">
        <v>8902</v>
      </c>
      <c r="BG1917" t="s">
        <v>8903</v>
      </c>
      <c r="BH1917">
        <v>4</v>
      </c>
      <c r="BJ1917" s="1">
        <v>45790</v>
      </c>
      <c r="BK1917" s="1">
        <v>46154</v>
      </c>
      <c r="BN1917">
        <v>41</v>
      </c>
      <c r="BO1917">
        <v>0</v>
      </c>
      <c r="BP1917">
        <v>8</v>
      </c>
      <c r="BQ1917">
        <v>8</v>
      </c>
      <c r="BR1917">
        <v>8</v>
      </c>
      <c r="BS1917">
        <v>8</v>
      </c>
      <c r="BT1917">
        <v>8</v>
      </c>
      <c r="BU1917">
        <v>1</v>
      </c>
      <c r="BV1917" t="str">
        <f>"8:00 AM"</f>
        <v>8:00 AM</v>
      </c>
      <c r="BW1917" t="str">
        <f>"5:00 PM"</f>
        <v>5:00 PM</v>
      </c>
      <c r="BX1917" t="s">
        <v>133</v>
      </c>
      <c r="BY1917">
        <v>0</v>
      </c>
      <c r="BZ1917">
        <v>6</v>
      </c>
      <c r="CA1917" t="s">
        <v>115</v>
      </c>
      <c r="CC1917" t="s">
        <v>8904</v>
      </c>
      <c r="CD1917" t="s">
        <v>3415</v>
      </c>
      <c r="CE1917" t="s">
        <v>2263</v>
      </c>
      <c r="CF1917" t="s">
        <v>145</v>
      </c>
      <c r="CG1917" t="s">
        <v>120</v>
      </c>
      <c r="CH1917" s="3">
        <v>96951</v>
      </c>
      <c r="CI1917" s="4">
        <v>10.83</v>
      </c>
      <c r="CJ1917" s="4">
        <v>10.83</v>
      </c>
      <c r="CK1917" s="4">
        <v>16.239999999999998</v>
      </c>
      <c r="CL1917" s="4">
        <v>16.239999999999998</v>
      </c>
      <c r="CM1917" t="s">
        <v>136</v>
      </c>
      <c r="CN1917" t="s">
        <v>139</v>
      </c>
      <c r="CO1917" t="s">
        <v>137</v>
      </c>
      <c r="CQ1917" t="s">
        <v>115</v>
      </c>
      <c r="CR1917" t="s">
        <v>138</v>
      </c>
      <c r="CS1917" t="s">
        <v>139</v>
      </c>
      <c r="CT1917" t="s">
        <v>138</v>
      </c>
      <c r="CU1917" t="s">
        <v>139</v>
      </c>
      <c r="CV1917" t="s">
        <v>138</v>
      </c>
      <c r="CW1917" t="s">
        <v>139</v>
      </c>
      <c r="CX1917" t="s">
        <v>139</v>
      </c>
      <c r="CY1917" s="10">
        <v>16707850100</v>
      </c>
      <c r="CZ1917" t="s">
        <v>3423</v>
      </c>
      <c r="DA1917" t="s">
        <v>139</v>
      </c>
      <c r="DB1917" t="s">
        <v>138</v>
      </c>
      <c r="DC1917" t="s">
        <v>115</v>
      </c>
    </row>
    <row r="1918" spans="1:112" ht="14.45" customHeight="1" x14ac:dyDescent="0.25">
      <c r="A1918" t="s">
        <v>9915</v>
      </c>
      <c r="B1918" t="s">
        <v>113</v>
      </c>
      <c r="C1918" s="1">
        <v>45763</v>
      </c>
      <c r="D1918" s="1">
        <v>45790</v>
      </c>
      <c r="E1918" t="s">
        <v>210</v>
      </c>
      <c r="F1918" s="1">
        <v>45929</v>
      </c>
      <c r="G1918" t="s">
        <v>138</v>
      </c>
      <c r="H1918" t="s">
        <v>115</v>
      </c>
      <c r="I1918" t="s">
        <v>115</v>
      </c>
      <c r="J1918" t="s">
        <v>9606</v>
      </c>
      <c r="K1918" t="s">
        <v>9607</v>
      </c>
      <c r="L1918" t="s">
        <v>2607</v>
      </c>
      <c r="M1918" t="s">
        <v>4749</v>
      </c>
      <c r="N1918" t="s">
        <v>128</v>
      </c>
      <c r="O1918" t="s">
        <v>120</v>
      </c>
      <c r="P1918" s="3">
        <v>96950</v>
      </c>
      <c r="Q1918" t="s">
        <v>121</v>
      </c>
      <c r="S1918" s="10">
        <v>16702353313</v>
      </c>
      <c r="U1918" t="s">
        <v>4750</v>
      </c>
      <c r="V1918">
        <v>23622</v>
      </c>
      <c r="W1918" t="s">
        <v>123</v>
      </c>
      <c r="Y1918" t="s">
        <v>632</v>
      </c>
      <c r="Z1918" t="s">
        <v>633</v>
      </c>
      <c r="AB1918" t="s">
        <v>218</v>
      </c>
      <c r="AC1918" t="s">
        <v>9608</v>
      </c>
      <c r="AE1918" t="s">
        <v>128</v>
      </c>
      <c r="AF1918" t="s">
        <v>120</v>
      </c>
      <c r="AG1918" s="3">
        <v>96950</v>
      </c>
      <c r="AH1918" t="s">
        <v>121</v>
      </c>
      <c r="AJ1918" s="10">
        <v>16702353313</v>
      </c>
      <c r="AL1918" t="s">
        <v>2609</v>
      </c>
      <c r="BD1918" t="str">
        <f>"53-7061.00"</f>
        <v>53-7061.00</v>
      </c>
      <c r="BE1918" t="s">
        <v>9610</v>
      </c>
      <c r="BF1918" t="s">
        <v>9611</v>
      </c>
      <c r="BG1918" t="s">
        <v>9612</v>
      </c>
      <c r="BH1918">
        <v>3</v>
      </c>
      <c r="BJ1918" s="1">
        <v>45931</v>
      </c>
      <c r="BK1918" s="1">
        <v>47026</v>
      </c>
      <c r="BN1918">
        <v>36</v>
      </c>
      <c r="BO1918">
        <v>6</v>
      </c>
      <c r="BP1918">
        <v>6</v>
      </c>
      <c r="BQ1918">
        <v>6</v>
      </c>
      <c r="BR1918">
        <v>6</v>
      </c>
      <c r="BS1918">
        <v>0</v>
      </c>
      <c r="BT1918">
        <v>6</v>
      </c>
      <c r="BU1918">
        <v>6</v>
      </c>
      <c r="BV1918" t="str">
        <f>"8:00 AM"</f>
        <v>8:00 AM</v>
      </c>
      <c r="BW1918" t="str">
        <f>"5:00 PM"</f>
        <v>5:00 PM</v>
      </c>
      <c r="BX1918" t="s">
        <v>133</v>
      </c>
      <c r="BY1918">
        <v>0</v>
      </c>
      <c r="BZ1918">
        <v>12</v>
      </c>
      <c r="CA1918" t="s">
        <v>115</v>
      </c>
      <c r="CC1918" t="s">
        <v>9916</v>
      </c>
      <c r="CD1918" t="s">
        <v>2613</v>
      </c>
      <c r="CF1918" t="s">
        <v>128</v>
      </c>
      <c r="CG1918" t="s">
        <v>120</v>
      </c>
      <c r="CH1918" s="3">
        <v>96950</v>
      </c>
      <c r="CI1918" s="4">
        <v>7.59</v>
      </c>
      <c r="CJ1918" s="4">
        <v>7.59</v>
      </c>
      <c r="CM1918" t="s">
        <v>136</v>
      </c>
      <c r="CN1918" t="s">
        <v>240</v>
      </c>
      <c r="CO1918" t="s">
        <v>137</v>
      </c>
      <c r="CQ1918" t="s">
        <v>138</v>
      </c>
      <c r="CR1918" t="s">
        <v>138</v>
      </c>
      <c r="CS1918" t="s">
        <v>139</v>
      </c>
      <c r="CT1918" t="s">
        <v>139</v>
      </c>
      <c r="CU1918" t="s">
        <v>139</v>
      </c>
      <c r="CV1918" t="s">
        <v>138</v>
      </c>
      <c r="CW1918" t="s">
        <v>139</v>
      </c>
      <c r="CX1918" t="s">
        <v>240</v>
      </c>
      <c r="CY1918" s="10">
        <v>16702353313</v>
      </c>
      <c r="CZ1918" t="s">
        <v>2609</v>
      </c>
      <c r="DA1918" t="s">
        <v>139</v>
      </c>
      <c r="DB1918" t="s">
        <v>138</v>
      </c>
      <c r="DC1918" t="s">
        <v>115</v>
      </c>
    </row>
    <row r="1919" spans="1:112" ht="14.45" customHeight="1" x14ac:dyDescent="0.25">
      <c r="A1919" t="s">
        <v>12299</v>
      </c>
      <c r="B1919" t="s">
        <v>158</v>
      </c>
      <c r="C1919" s="1">
        <v>45718</v>
      </c>
      <c r="D1919" s="1">
        <v>45790</v>
      </c>
      <c r="E1919" t="s">
        <v>114</v>
      </c>
      <c r="G1919" t="s">
        <v>115</v>
      </c>
      <c r="H1919" t="s">
        <v>115</v>
      </c>
      <c r="I1919" t="s">
        <v>115</v>
      </c>
      <c r="J1919" t="s">
        <v>3413</v>
      </c>
      <c r="K1919" t="s">
        <v>3414</v>
      </c>
      <c r="L1919" t="s">
        <v>3415</v>
      </c>
      <c r="M1919" t="s">
        <v>6275</v>
      </c>
      <c r="N1919" t="s">
        <v>145</v>
      </c>
      <c r="O1919" t="s">
        <v>120</v>
      </c>
      <c r="P1919" s="3">
        <v>96951</v>
      </c>
      <c r="Q1919" t="s">
        <v>121</v>
      </c>
      <c r="S1919" s="10">
        <v>16707850100</v>
      </c>
      <c r="U1919" t="s">
        <v>3416</v>
      </c>
      <c r="V1919">
        <v>5511</v>
      </c>
      <c r="W1919" t="s">
        <v>123</v>
      </c>
      <c r="Y1919" t="s">
        <v>3417</v>
      </c>
      <c r="Z1919" t="s">
        <v>3418</v>
      </c>
      <c r="AB1919" t="s">
        <v>1275</v>
      </c>
      <c r="AC1919" t="s">
        <v>6276</v>
      </c>
      <c r="AD1919" t="s">
        <v>2263</v>
      </c>
      <c r="AE1919" t="s">
        <v>145</v>
      </c>
      <c r="AF1919" t="s">
        <v>120</v>
      </c>
      <c r="AG1919" s="3">
        <v>96951</v>
      </c>
      <c r="AH1919" t="s">
        <v>121</v>
      </c>
      <c r="AJ1919" s="10">
        <v>16707850100</v>
      </c>
      <c r="AL1919" t="s">
        <v>3419</v>
      </c>
      <c r="BD1919" t="str">
        <f>"43-3031.00"</f>
        <v>43-3031.00</v>
      </c>
      <c r="BE1919" t="s">
        <v>387</v>
      </c>
      <c r="BF1919" t="s">
        <v>6277</v>
      </c>
      <c r="BG1919" t="s">
        <v>4225</v>
      </c>
      <c r="BH1919">
        <v>4</v>
      </c>
      <c r="BJ1919" s="1">
        <v>45790</v>
      </c>
      <c r="BK1919" s="1">
        <v>46154</v>
      </c>
      <c r="BN1919">
        <v>40</v>
      </c>
      <c r="BO1919">
        <v>0</v>
      </c>
      <c r="BP1919">
        <v>8</v>
      </c>
      <c r="BQ1919">
        <v>8</v>
      </c>
      <c r="BR1919">
        <v>8</v>
      </c>
      <c r="BS1919">
        <v>8</v>
      </c>
      <c r="BT1919">
        <v>8</v>
      </c>
      <c r="BU1919">
        <v>0</v>
      </c>
      <c r="BV1919" t="str">
        <f>"8:00 AM"</f>
        <v>8:00 AM</v>
      </c>
      <c r="BW1919" t="str">
        <f>"5:00 PM"</f>
        <v>5:00 PM</v>
      </c>
      <c r="BX1919" t="s">
        <v>133</v>
      </c>
      <c r="BY1919">
        <v>0</v>
      </c>
      <c r="BZ1919">
        <v>12</v>
      </c>
      <c r="CA1919" t="s">
        <v>115</v>
      </c>
      <c r="CC1919" t="s">
        <v>12300</v>
      </c>
      <c r="CD1919" t="s">
        <v>3415</v>
      </c>
      <c r="CE1919" t="s">
        <v>2263</v>
      </c>
      <c r="CF1919" t="s">
        <v>145</v>
      </c>
      <c r="CG1919" t="s">
        <v>120</v>
      </c>
      <c r="CH1919" s="3">
        <v>96951</v>
      </c>
      <c r="CI1919" s="4">
        <v>12.28</v>
      </c>
      <c r="CJ1919" s="4">
        <v>12.28</v>
      </c>
      <c r="CK1919" s="4">
        <v>18.420000000000002</v>
      </c>
      <c r="CL1919" s="4">
        <v>18.420000000000002</v>
      </c>
      <c r="CM1919" t="s">
        <v>136</v>
      </c>
      <c r="CN1919" t="s">
        <v>139</v>
      </c>
      <c r="CO1919" t="s">
        <v>137</v>
      </c>
      <c r="CQ1919" t="s">
        <v>115</v>
      </c>
      <c r="CR1919" t="s">
        <v>138</v>
      </c>
      <c r="CS1919" t="s">
        <v>139</v>
      </c>
      <c r="CT1919" t="s">
        <v>138</v>
      </c>
      <c r="CU1919" t="s">
        <v>139</v>
      </c>
      <c r="CV1919" t="s">
        <v>138</v>
      </c>
      <c r="CW1919" t="s">
        <v>139</v>
      </c>
      <c r="CX1919" t="s">
        <v>139</v>
      </c>
      <c r="CY1919" s="10">
        <v>16707850100</v>
      </c>
      <c r="CZ1919" t="s">
        <v>3423</v>
      </c>
      <c r="DA1919" t="s">
        <v>139</v>
      </c>
      <c r="DB1919" t="s">
        <v>138</v>
      </c>
      <c r="DC1919" t="s">
        <v>115</v>
      </c>
    </row>
    <row r="1920" spans="1:112" ht="14.45" customHeight="1" x14ac:dyDescent="0.25">
      <c r="A1920" t="s">
        <v>12310</v>
      </c>
      <c r="B1920" t="s">
        <v>113</v>
      </c>
      <c r="C1920" s="1">
        <v>45741</v>
      </c>
      <c r="D1920" s="1">
        <v>45790</v>
      </c>
      <c r="E1920" t="s">
        <v>210</v>
      </c>
      <c r="F1920" s="1">
        <v>45837</v>
      </c>
      <c r="G1920" t="s">
        <v>115</v>
      </c>
      <c r="H1920" t="s">
        <v>115</v>
      </c>
      <c r="I1920" t="s">
        <v>115</v>
      </c>
      <c r="J1920" t="s">
        <v>1436</v>
      </c>
      <c r="L1920" t="s">
        <v>1437</v>
      </c>
      <c r="M1920" t="s">
        <v>1438</v>
      </c>
      <c r="N1920" t="s">
        <v>128</v>
      </c>
      <c r="O1920" t="s">
        <v>120</v>
      </c>
      <c r="P1920" s="3">
        <v>96950</v>
      </c>
      <c r="Q1920" t="s">
        <v>121</v>
      </c>
      <c r="S1920" s="10">
        <v>16702858730</v>
      </c>
      <c r="U1920" t="s">
        <v>1439</v>
      </c>
      <c r="V1920">
        <v>561320</v>
      </c>
      <c r="W1920" t="s">
        <v>123</v>
      </c>
      <c r="Y1920" t="s">
        <v>1440</v>
      </c>
      <c r="Z1920" t="s">
        <v>1441</v>
      </c>
      <c r="AA1920" t="s">
        <v>1442</v>
      </c>
      <c r="AB1920" t="s">
        <v>448</v>
      </c>
      <c r="AC1920" t="s">
        <v>1437</v>
      </c>
      <c r="AD1920" t="s">
        <v>1438</v>
      </c>
      <c r="AE1920" t="s">
        <v>128</v>
      </c>
      <c r="AF1920" t="s">
        <v>120</v>
      </c>
      <c r="AG1920" s="3">
        <v>96950</v>
      </c>
      <c r="AH1920" t="s">
        <v>121</v>
      </c>
      <c r="AJ1920" s="10">
        <v>16702858730</v>
      </c>
      <c r="AL1920" t="s">
        <v>1443</v>
      </c>
      <c r="BD1920" t="str">
        <f>"39-5012.00"</f>
        <v>39-5012.00</v>
      </c>
      <c r="BE1920" t="s">
        <v>1772</v>
      </c>
      <c r="BF1920" t="s">
        <v>12311</v>
      </c>
      <c r="BG1920" t="s">
        <v>2223</v>
      </c>
      <c r="BH1920">
        <v>3</v>
      </c>
      <c r="BJ1920" s="1">
        <v>45839</v>
      </c>
      <c r="BK1920" s="1">
        <v>46203</v>
      </c>
      <c r="BN1920">
        <v>35</v>
      </c>
      <c r="BO1920">
        <v>0</v>
      </c>
      <c r="BP1920">
        <v>7</v>
      </c>
      <c r="BQ1920">
        <v>7</v>
      </c>
      <c r="BR1920">
        <v>7</v>
      </c>
      <c r="BS1920">
        <v>7</v>
      </c>
      <c r="BT1920">
        <v>7</v>
      </c>
      <c r="BU1920">
        <v>0</v>
      </c>
      <c r="BV1920" t="str">
        <f>"10:00 AM"</f>
        <v>10:00 AM</v>
      </c>
      <c r="BW1920" t="str">
        <f>"6:00 PM"</f>
        <v>6:00 PM</v>
      </c>
      <c r="BX1920" t="s">
        <v>133</v>
      </c>
      <c r="BY1920">
        <v>0</v>
      </c>
      <c r="BZ1920">
        <v>24</v>
      </c>
      <c r="CA1920" t="s">
        <v>115</v>
      </c>
      <c r="CC1920" s="2" t="s">
        <v>12312</v>
      </c>
      <c r="CD1920" t="s">
        <v>1447</v>
      </c>
      <c r="CE1920" t="s">
        <v>1448</v>
      </c>
      <c r="CF1920" t="s">
        <v>128</v>
      </c>
      <c r="CG1920" t="s">
        <v>120</v>
      </c>
      <c r="CH1920" s="3">
        <v>96950</v>
      </c>
      <c r="CI1920" s="4">
        <v>7.98</v>
      </c>
      <c r="CJ1920" s="4">
        <v>7.98</v>
      </c>
      <c r="CK1920" s="4">
        <v>11.97</v>
      </c>
      <c r="CL1920" s="4">
        <v>11.97</v>
      </c>
      <c r="CM1920" t="s">
        <v>136</v>
      </c>
      <c r="CN1920" t="s">
        <v>224</v>
      </c>
      <c r="CO1920" t="s">
        <v>137</v>
      </c>
      <c r="CQ1920" t="s">
        <v>115</v>
      </c>
      <c r="CR1920" t="s">
        <v>138</v>
      </c>
      <c r="CS1920" t="s">
        <v>139</v>
      </c>
      <c r="CT1920" t="s">
        <v>138</v>
      </c>
      <c r="CU1920" t="s">
        <v>139</v>
      </c>
      <c r="CV1920" t="s">
        <v>138</v>
      </c>
      <c r="CW1920" t="s">
        <v>139</v>
      </c>
      <c r="CX1920" t="s">
        <v>12313</v>
      </c>
      <c r="CY1920" s="10">
        <v>16702858730</v>
      </c>
      <c r="CZ1920" t="s">
        <v>1443</v>
      </c>
      <c r="DA1920" t="s">
        <v>139</v>
      </c>
      <c r="DB1920" t="s">
        <v>138</v>
      </c>
      <c r="DC1920" t="s">
        <v>115</v>
      </c>
    </row>
    <row r="1921" spans="1:112" ht="14.45" customHeight="1" x14ac:dyDescent="0.25">
      <c r="A1921" t="s">
        <v>13035</v>
      </c>
      <c r="B1921" t="s">
        <v>248</v>
      </c>
      <c r="C1921" s="1">
        <v>45737</v>
      </c>
      <c r="D1921" s="1">
        <v>45790</v>
      </c>
      <c r="E1921" t="s">
        <v>210</v>
      </c>
      <c r="F1921" s="1">
        <v>45882</v>
      </c>
      <c r="G1921" t="s">
        <v>115</v>
      </c>
      <c r="H1921" t="s">
        <v>115</v>
      </c>
      <c r="I1921" t="s">
        <v>115</v>
      </c>
      <c r="J1921" t="s">
        <v>5156</v>
      </c>
      <c r="K1921" t="s">
        <v>5157</v>
      </c>
      <c r="L1921" t="s">
        <v>5158</v>
      </c>
      <c r="M1921" t="s">
        <v>5159</v>
      </c>
      <c r="N1921" t="s">
        <v>128</v>
      </c>
      <c r="O1921" t="s">
        <v>120</v>
      </c>
      <c r="P1921" s="3">
        <v>96950</v>
      </c>
      <c r="Q1921" t="s">
        <v>121</v>
      </c>
      <c r="S1921" s="10">
        <v>16702347492</v>
      </c>
      <c r="U1921" t="s">
        <v>5160</v>
      </c>
      <c r="V1921">
        <v>722310</v>
      </c>
      <c r="W1921" t="s">
        <v>123</v>
      </c>
      <c r="Y1921" t="s">
        <v>5161</v>
      </c>
      <c r="Z1921" t="s">
        <v>5162</v>
      </c>
      <c r="AA1921" t="s">
        <v>5163</v>
      </c>
      <c r="AB1921" t="s">
        <v>126</v>
      </c>
      <c r="AC1921" t="s">
        <v>5158</v>
      </c>
      <c r="AD1921" t="s">
        <v>5159</v>
      </c>
      <c r="AE1921" t="s">
        <v>128</v>
      </c>
      <c r="AF1921" t="s">
        <v>120</v>
      </c>
      <c r="AG1921" s="3">
        <v>96950</v>
      </c>
      <c r="AH1921" t="s">
        <v>121</v>
      </c>
      <c r="AI1921" t="s">
        <v>439</v>
      </c>
      <c r="AJ1921" s="10">
        <v>16702347492</v>
      </c>
      <c r="AL1921" t="s">
        <v>5164</v>
      </c>
      <c r="BD1921" t="str">
        <f>"53-3033.00"</f>
        <v>53-3033.00</v>
      </c>
      <c r="BE1921" t="s">
        <v>1825</v>
      </c>
      <c r="BF1921" t="s">
        <v>12206</v>
      </c>
      <c r="BG1921" t="s">
        <v>12207</v>
      </c>
      <c r="BH1921">
        <v>5</v>
      </c>
      <c r="BI1921">
        <v>5</v>
      </c>
      <c r="BJ1921" s="1">
        <v>45884</v>
      </c>
      <c r="BK1921" s="1">
        <v>46248</v>
      </c>
      <c r="BL1921" s="1">
        <v>45884</v>
      </c>
      <c r="BM1921" s="1">
        <v>46248</v>
      </c>
      <c r="BN1921">
        <v>35</v>
      </c>
      <c r="BO1921">
        <v>0</v>
      </c>
      <c r="BP1921">
        <v>7</v>
      </c>
      <c r="BQ1921">
        <v>7</v>
      </c>
      <c r="BR1921">
        <v>7</v>
      </c>
      <c r="BS1921">
        <v>7</v>
      </c>
      <c r="BT1921">
        <v>7</v>
      </c>
      <c r="BU1921">
        <v>0</v>
      </c>
      <c r="BV1921" t="str">
        <f>"6:00 AM"</f>
        <v>6:00 AM</v>
      </c>
      <c r="BW1921" t="str">
        <f>"2:00 PM"</f>
        <v>2:00 PM</v>
      </c>
      <c r="BX1921" t="s">
        <v>133</v>
      </c>
      <c r="BY1921">
        <v>0</v>
      </c>
      <c r="BZ1921">
        <v>12</v>
      </c>
      <c r="CA1921" t="s">
        <v>115</v>
      </c>
      <c r="CC1921" t="s">
        <v>12208</v>
      </c>
      <c r="CD1921" t="s">
        <v>5158</v>
      </c>
      <c r="CE1921" t="s">
        <v>5159</v>
      </c>
      <c r="CF1921" t="s">
        <v>128</v>
      </c>
      <c r="CG1921" t="s">
        <v>120</v>
      </c>
      <c r="CH1921" s="3">
        <v>96950</v>
      </c>
      <c r="CI1921" s="4">
        <v>8.15</v>
      </c>
      <c r="CJ1921" s="4">
        <v>8.1999999999999993</v>
      </c>
      <c r="CK1921" s="4">
        <v>12.23</v>
      </c>
      <c r="CL1921" s="4">
        <v>12.3</v>
      </c>
      <c r="CM1921" t="s">
        <v>136</v>
      </c>
      <c r="CN1921" t="s">
        <v>449</v>
      </c>
      <c r="CO1921" t="s">
        <v>137</v>
      </c>
      <c r="CQ1921" t="s">
        <v>115</v>
      </c>
      <c r="CR1921" t="s">
        <v>138</v>
      </c>
      <c r="CS1921" t="s">
        <v>139</v>
      </c>
      <c r="CT1921" t="s">
        <v>138</v>
      </c>
      <c r="CU1921" t="s">
        <v>139</v>
      </c>
      <c r="CV1921" t="s">
        <v>138</v>
      </c>
      <c r="CW1921" t="s">
        <v>139</v>
      </c>
      <c r="CX1921" t="s">
        <v>450</v>
      </c>
      <c r="CY1921" s="10">
        <v>16702347492</v>
      </c>
      <c r="CZ1921" t="s">
        <v>5164</v>
      </c>
      <c r="DA1921" t="s">
        <v>451</v>
      </c>
      <c r="DB1921" t="s">
        <v>138</v>
      </c>
      <c r="DC1921" t="s">
        <v>115</v>
      </c>
    </row>
    <row r="1922" spans="1:112" ht="14.45" customHeight="1" x14ac:dyDescent="0.25">
      <c r="A1922" t="s">
        <v>13036</v>
      </c>
      <c r="B1922" t="s">
        <v>248</v>
      </c>
      <c r="C1922" s="1">
        <v>45737</v>
      </c>
      <c r="D1922" s="1">
        <v>45790</v>
      </c>
      <c r="E1922" t="s">
        <v>210</v>
      </c>
      <c r="F1922" s="1">
        <v>45837</v>
      </c>
      <c r="G1922" t="s">
        <v>115</v>
      </c>
      <c r="H1922" t="s">
        <v>115</v>
      </c>
      <c r="I1922" t="s">
        <v>115</v>
      </c>
      <c r="J1922" t="s">
        <v>6539</v>
      </c>
      <c r="K1922" t="s">
        <v>139</v>
      </c>
      <c r="L1922" t="s">
        <v>6759</v>
      </c>
      <c r="M1922" t="s">
        <v>6541</v>
      </c>
      <c r="N1922" t="s">
        <v>119</v>
      </c>
      <c r="O1922" t="s">
        <v>120</v>
      </c>
      <c r="P1922" s="3">
        <v>96950</v>
      </c>
      <c r="Q1922" t="s">
        <v>121</v>
      </c>
      <c r="R1922" t="s">
        <v>139</v>
      </c>
      <c r="S1922" s="10">
        <v>16702330349</v>
      </c>
      <c r="U1922" t="s">
        <v>2728</v>
      </c>
      <c r="V1922">
        <v>56132</v>
      </c>
      <c r="W1922" t="s">
        <v>532</v>
      </c>
      <c r="X1922" t="s">
        <v>138</v>
      </c>
      <c r="Y1922" t="s">
        <v>6542</v>
      </c>
      <c r="Z1922" t="s">
        <v>6543</v>
      </c>
      <c r="AA1922" t="s">
        <v>383</v>
      </c>
      <c r="AB1922" t="s">
        <v>792</v>
      </c>
      <c r="AC1922" t="s">
        <v>13037</v>
      </c>
      <c r="AD1922" t="s">
        <v>2727</v>
      </c>
      <c r="AE1922" t="s">
        <v>119</v>
      </c>
      <c r="AF1922" t="s">
        <v>120</v>
      </c>
      <c r="AG1922" s="3">
        <v>96950</v>
      </c>
      <c r="AH1922" t="s">
        <v>121</v>
      </c>
      <c r="AJ1922" s="10">
        <v>16702330349</v>
      </c>
      <c r="AL1922" t="s">
        <v>6544</v>
      </c>
      <c r="BD1922" t="str">
        <f>"37-2012.00"</f>
        <v>37-2012.00</v>
      </c>
      <c r="BE1922" t="s">
        <v>647</v>
      </c>
      <c r="BF1922" t="s">
        <v>6545</v>
      </c>
      <c r="BG1922" t="s">
        <v>6546</v>
      </c>
      <c r="BH1922">
        <v>1</v>
      </c>
      <c r="BI1922">
        <v>1</v>
      </c>
      <c r="BJ1922" s="1">
        <v>45839</v>
      </c>
      <c r="BK1922" s="1">
        <v>46203</v>
      </c>
      <c r="BL1922" s="1">
        <v>45839</v>
      </c>
      <c r="BM1922" s="1">
        <v>46203</v>
      </c>
      <c r="BN1922">
        <v>35</v>
      </c>
      <c r="BO1922">
        <v>0</v>
      </c>
      <c r="BP1922">
        <v>7</v>
      </c>
      <c r="BQ1922">
        <v>7</v>
      </c>
      <c r="BR1922">
        <v>7</v>
      </c>
      <c r="BS1922">
        <v>7</v>
      </c>
      <c r="BT1922">
        <v>7</v>
      </c>
      <c r="BU1922">
        <v>0</v>
      </c>
      <c r="BV1922" t="str">
        <f>"8:00 AM"</f>
        <v>8:00 AM</v>
      </c>
      <c r="BW1922" t="str">
        <f>"4:00 PM"</f>
        <v>4:00 PM</v>
      </c>
      <c r="BX1922" t="s">
        <v>240</v>
      </c>
      <c r="BY1922">
        <v>0</v>
      </c>
      <c r="BZ1922">
        <v>3</v>
      </c>
      <c r="CA1922" t="s">
        <v>115</v>
      </c>
      <c r="CC1922" s="2" t="s">
        <v>13038</v>
      </c>
      <c r="CD1922" t="s">
        <v>3839</v>
      </c>
      <c r="CE1922" t="s">
        <v>3839</v>
      </c>
      <c r="CF1922" t="s">
        <v>119</v>
      </c>
      <c r="CG1922" t="s">
        <v>120</v>
      </c>
      <c r="CH1922" s="3">
        <v>96950</v>
      </c>
      <c r="CI1922" s="4">
        <v>7.77</v>
      </c>
      <c r="CJ1922" s="4">
        <v>7.77</v>
      </c>
      <c r="CK1922" s="4">
        <v>0</v>
      </c>
      <c r="CL1922" s="4">
        <v>0</v>
      </c>
      <c r="CM1922" t="s">
        <v>136</v>
      </c>
      <c r="CN1922" t="s">
        <v>139</v>
      </c>
      <c r="CO1922" t="s">
        <v>137</v>
      </c>
      <c r="CQ1922" t="s">
        <v>115</v>
      </c>
      <c r="CR1922" t="s">
        <v>138</v>
      </c>
      <c r="CS1922" t="s">
        <v>138</v>
      </c>
      <c r="CT1922" t="s">
        <v>139</v>
      </c>
      <c r="CU1922" t="s">
        <v>139</v>
      </c>
      <c r="CV1922" t="s">
        <v>138</v>
      </c>
      <c r="CW1922" t="s">
        <v>139</v>
      </c>
      <c r="CX1922" t="s">
        <v>240</v>
      </c>
      <c r="CY1922" s="10">
        <v>16702330349</v>
      </c>
      <c r="CZ1922" t="s">
        <v>2731</v>
      </c>
      <c r="DA1922" t="s">
        <v>139</v>
      </c>
      <c r="DB1922" t="s">
        <v>138</v>
      </c>
      <c r="DC1922" t="s">
        <v>138</v>
      </c>
    </row>
    <row r="1923" spans="1:112" ht="14.45" customHeight="1" x14ac:dyDescent="0.25">
      <c r="A1923" t="s">
        <v>10601</v>
      </c>
      <c r="B1923" t="s">
        <v>113</v>
      </c>
      <c r="C1923" s="1">
        <v>45788</v>
      </c>
      <c r="D1923" s="1">
        <v>45791</v>
      </c>
      <c r="E1923" t="s">
        <v>210</v>
      </c>
      <c r="F1923" s="1">
        <v>45929</v>
      </c>
      <c r="G1923" t="s">
        <v>138</v>
      </c>
      <c r="H1923" t="s">
        <v>115</v>
      </c>
      <c r="I1923" t="s">
        <v>115</v>
      </c>
      <c r="J1923" t="s">
        <v>687</v>
      </c>
      <c r="K1923" t="s">
        <v>688</v>
      </c>
      <c r="L1923" t="s">
        <v>689</v>
      </c>
      <c r="M1923" t="s">
        <v>139</v>
      </c>
      <c r="N1923" t="s">
        <v>119</v>
      </c>
      <c r="O1923" t="s">
        <v>120</v>
      </c>
      <c r="P1923" s="3">
        <v>96950</v>
      </c>
      <c r="Q1923" t="s">
        <v>121</v>
      </c>
      <c r="S1923" s="10">
        <v>16702876611</v>
      </c>
      <c r="U1923" t="s">
        <v>690</v>
      </c>
      <c r="V1923">
        <v>81111</v>
      </c>
      <c r="W1923" t="s">
        <v>123</v>
      </c>
      <c r="Y1923" t="s">
        <v>691</v>
      </c>
      <c r="Z1923" t="s">
        <v>692</v>
      </c>
      <c r="AB1923" t="s">
        <v>126</v>
      </c>
      <c r="AC1923" t="s">
        <v>689</v>
      </c>
      <c r="AD1923" t="s">
        <v>139</v>
      </c>
      <c r="AE1923" t="s">
        <v>119</v>
      </c>
      <c r="AF1923" t="s">
        <v>120</v>
      </c>
      <c r="AG1923" s="3">
        <v>96950</v>
      </c>
      <c r="AH1923" t="s">
        <v>121</v>
      </c>
      <c r="AJ1923" s="10">
        <v>16702876611</v>
      </c>
      <c r="AL1923" t="s">
        <v>693</v>
      </c>
      <c r="BD1923" t="str">
        <f>"49-3021.00"</f>
        <v>49-3021.00</v>
      </c>
      <c r="BE1923" t="s">
        <v>694</v>
      </c>
      <c r="BF1923" t="s">
        <v>801</v>
      </c>
      <c r="BG1923" t="s">
        <v>802</v>
      </c>
      <c r="BH1923">
        <v>3</v>
      </c>
      <c r="BJ1923" s="1">
        <v>45931</v>
      </c>
      <c r="BK1923" s="1">
        <v>47026</v>
      </c>
      <c r="BN1923">
        <v>35</v>
      </c>
      <c r="BO1923">
        <v>0</v>
      </c>
      <c r="BP1923">
        <v>7</v>
      </c>
      <c r="BQ1923">
        <v>7</v>
      </c>
      <c r="BR1923">
        <v>7</v>
      </c>
      <c r="BS1923">
        <v>7</v>
      </c>
      <c r="BT1923">
        <v>7</v>
      </c>
      <c r="BU1923">
        <v>0</v>
      </c>
      <c r="BV1923" t="str">
        <f>"8:00 AM"</f>
        <v>8:00 AM</v>
      </c>
      <c r="BW1923" t="str">
        <f>"5:00 PM"</f>
        <v>5:00 PM</v>
      </c>
      <c r="BX1923" t="s">
        <v>240</v>
      </c>
      <c r="BY1923">
        <v>0</v>
      </c>
      <c r="BZ1923">
        <v>3</v>
      </c>
      <c r="CA1923" t="s">
        <v>115</v>
      </c>
      <c r="CC1923" s="2" t="s">
        <v>803</v>
      </c>
      <c r="CD1923" t="s">
        <v>689</v>
      </c>
      <c r="CE1923" t="s">
        <v>139</v>
      </c>
      <c r="CF1923" t="s">
        <v>119</v>
      </c>
      <c r="CG1923" t="s">
        <v>120</v>
      </c>
      <c r="CH1923" s="3">
        <v>96950</v>
      </c>
      <c r="CI1923" s="4">
        <v>11.18</v>
      </c>
      <c r="CJ1923" s="4">
        <v>11.18</v>
      </c>
      <c r="CK1923" s="4">
        <v>16.77</v>
      </c>
      <c r="CL1923" s="4">
        <v>16.77</v>
      </c>
      <c r="CM1923" t="s">
        <v>1472</v>
      </c>
      <c r="CN1923" t="s">
        <v>10602</v>
      </c>
      <c r="CO1923" t="s">
        <v>137</v>
      </c>
      <c r="CQ1923" t="s">
        <v>115</v>
      </c>
      <c r="CR1923" t="s">
        <v>138</v>
      </c>
      <c r="CS1923" t="s">
        <v>139</v>
      </c>
      <c r="CT1923" t="s">
        <v>138</v>
      </c>
      <c r="CU1923" t="s">
        <v>139</v>
      </c>
      <c r="CV1923" t="s">
        <v>138</v>
      </c>
      <c r="CW1923" t="s">
        <v>139</v>
      </c>
      <c r="CX1923" t="s">
        <v>699</v>
      </c>
      <c r="CY1923" s="10">
        <v>16702876611</v>
      </c>
      <c r="CZ1923" t="s">
        <v>700</v>
      </c>
      <c r="DA1923" t="s">
        <v>139</v>
      </c>
      <c r="DB1923" t="s">
        <v>138</v>
      </c>
      <c r="DC1923" t="s">
        <v>115</v>
      </c>
    </row>
    <row r="1924" spans="1:112" ht="14.45" customHeight="1" x14ac:dyDescent="0.25">
      <c r="A1924" t="s">
        <v>13228</v>
      </c>
      <c r="B1924" t="s">
        <v>113</v>
      </c>
      <c r="C1924" s="1">
        <v>45756</v>
      </c>
      <c r="D1924" s="1">
        <v>45791</v>
      </c>
      <c r="E1924" t="s">
        <v>210</v>
      </c>
      <c r="F1924" s="1">
        <v>45929</v>
      </c>
      <c r="G1924" t="s">
        <v>138</v>
      </c>
      <c r="H1924" t="s">
        <v>115</v>
      </c>
      <c r="I1924" t="s">
        <v>115</v>
      </c>
      <c r="J1924" t="s">
        <v>13229</v>
      </c>
      <c r="L1924" t="s">
        <v>13230</v>
      </c>
      <c r="N1924" t="s">
        <v>306</v>
      </c>
      <c r="O1924" t="s">
        <v>120</v>
      </c>
      <c r="P1924" s="3">
        <v>96950</v>
      </c>
      <c r="Q1924" t="s">
        <v>121</v>
      </c>
      <c r="S1924" s="10">
        <v>16702359369</v>
      </c>
      <c r="U1924" t="s">
        <v>2549</v>
      </c>
      <c r="V1924">
        <v>812310</v>
      </c>
      <c r="W1924" t="s">
        <v>123</v>
      </c>
      <c r="Y1924" t="s">
        <v>632</v>
      </c>
      <c r="Z1924" t="s">
        <v>8775</v>
      </c>
      <c r="AB1924" t="s">
        <v>8416</v>
      </c>
      <c r="AC1924" t="s">
        <v>13230</v>
      </c>
      <c r="AE1924" t="s">
        <v>306</v>
      </c>
      <c r="AF1924" t="s">
        <v>120</v>
      </c>
      <c r="AG1924" s="3">
        <v>96950</v>
      </c>
      <c r="AH1924" t="s">
        <v>121</v>
      </c>
      <c r="AJ1924" s="10">
        <v>16702359369</v>
      </c>
      <c r="AL1924" t="s">
        <v>2551</v>
      </c>
      <c r="BD1924" t="str">
        <f>"37-2012.00"</f>
        <v>37-2012.00</v>
      </c>
      <c r="BE1924" t="s">
        <v>647</v>
      </c>
      <c r="BF1924" t="s">
        <v>13231</v>
      </c>
      <c r="BG1924" t="s">
        <v>13232</v>
      </c>
      <c r="BH1924">
        <v>3</v>
      </c>
      <c r="BJ1924" s="1">
        <v>45931</v>
      </c>
      <c r="BK1924" s="1">
        <v>47026</v>
      </c>
      <c r="BN1924">
        <v>35</v>
      </c>
      <c r="BO1924">
        <v>0</v>
      </c>
      <c r="BP1924">
        <v>7</v>
      </c>
      <c r="BQ1924">
        <v>7</v>
      </c>
      <c r="BR1924">
        <v>7</v>
      </c>
      <c r="BS1924">
        <v>7</v>
      </c>
      <c r="BT1924">
        <v>7</v>
      </c>
      <c r="BU1924">
        <v>0</v>
      </c>
      <c r="BV1924" t="str">
        <f>"8:00 AM"</f>
        <v>8:00 AM</v>
      </c>
      <c r="BW1924" t="str">
        <f>"5:00 PM"</f>
        <v>5:00 PM</v>
      </c>
      <c r="BX1924" t="s">
        <v>240</v>
      </c>
      <c r="BY1924">
        <v>0</v>
      </c>
      <c r="BZ1924">
        <v>3</v>
      </c>
      <c r="CA1924" t="s">
        <v>115</v>
      </c>
      <c r="CC1924" t="s">
        <v>13233</v>
      </c>
      <c r="CD1924" t="s">
        <v>13234</v>
      </c>
      <c r="CF1924" t="s">
        <v>119</v>
      </c>
      <c r="CG1924" t="s">
        <v>120</v>
      </c>
      <c r="CH1924" s="3">
        <v>96950</v>
      </c>
      <c r="CI1924" s="4">
        <v>7.77</v>
      </c>
      <c r="CJ1924" s="4">
        <v>7.77</v>
      </c>
      <c r="CK1924" s="4">
        <v>11.65</v>
      </c>
      <c r="CL1924" s="4">
        <v>11.65</v>
      </c>
      <c r="CM1924" t="s">
        <v>136</v>
      </c>
      <c r="CO1924" t="s">
        <v>137</v>
      </c>
      <c r="CQ1924" t="s">
        <v>115</v>
      </c>
      <c r="CR1924" t="s">
        <v>138</v>
      </c>
      <c r="CS1924" t="s">
        <v>139</v>
      </c>
      <c r="CT1924" t="s">
        <v>138</v>
      </c>
      <c r="CU1924" t="s">
        <v>139</v>
      </c>
      <c r="CV1924" t="s">
        <v>138</v>
      </c>
      <c r="CW1924" t="s">
        <v>139</v>
      </c>
      <c r="CX1924" t="s">
        <v>1746</v>
      </c>
      <c r="CY1924" s="10">
        <v>16702359369</v>
      </c>
      <c r="CZ1924" t="s">
        <v>2551</v>
      </c>
      <c r="DA1924" t="s">
        <v>139</v>
      </c>
      <c r="DB1924" t="s">
        <v>138</v>
      </c>
      <c r="DC1924" t="s">
        <v>115</v>
      </c>
      <c r="DD1924" t="s">
        <v>716</v>
      </c>
      <c r="DE1924" t="s">
        <v>2550</v>
      </c>
      <c r="DG1924" t="s">
        <v>2671</v>
      </c>
      <c r="DH1924" t="s">
        <v>2551</v>
      </c>
    </row>
    <row r="1925" spans="1:112" ht="14.45" customHeight="1" x14ac:dyDescent="0.25">
      <c r="A1925" t="s">
        <v>2686</v>
      </c>
      <c r="B1925" t="s">
        <v>248</v>
      </c>
      <c r="C1925" s="1">
        <v>45730</v>
      </c>
      <c r="D1925" s="1">
        <v>45792</v>
      </c>
      <c r="E1925" t="s">
        <v>210</v>
      </c>
      <c r="F1925" s="1">
        <v>45837</v>
      </c>
      <c r="G1925" t="s">
        <v>115</v>
      </c>
      <c r="H1925" t="s">
        <v>115</v>
      </c>
      <c r="I1925" t="s">
        <v>115</v>
      </c>
      <c r="J1925" t="s">
        <v>1704</v>
      </c>
      <c r="K1925" t="s">
        <v>1705</v>
      </c>
      <c r="L1925" t="s">
        <v>1706</v>
      </c>
      <c r="N1925" t="s">
        <v>128</v>
      </c>
      <c r="O1925" t="s">
        <v>120</v>
      </c>
      <c r="P1925" s="3">
        <v>96950</v>
      </c>
      <c r="Q1925" t="s">
        <v>121</v>
      </c>
      <c r="S1925" s="10">
        <v>16704888866</v>
      </c>
      <c r="U1925" t="s">
        <v>1707</v>
      </c>
      <c r="V1925">
        <v>445110</v>
      </c>
      <c r="W1925" t="s">
        <v>123</v>
      </c>
      <c r="Y1925" t="s">
        <v>2687</v>
      </c>
      <c r="Z1925" t="s">
        <v>1709</v>
      </c>
      <c r="AA1925" t="s">
        <v>1710</v>
      </c>
      <c r="AB1925" t="s">
        <v>126</v>
      </c>
      <c r="AC1925" t="s">
        <v>1706</v>
      </c>
      <c r="AE1925" t="s">
        <v>128</v>
      </c>
      <c r="AF1925" t="s">
        <v>120</v>
      </c>
      <c r="AG1925" s="3">
        <v>96950</v>
      </c>
      <c r="AH1925" t="s">
        <v>121</v>
      </c>
      <c r="AJ1925" s="10">
        <v>16709897666</v>
      </c>
      <c r="AL1925" t="s">
        <v>1711</v>
      </c>
      <c r="BD1925" t="str">
        <f>"41-2011.00"</f>
        <v>41-2011.00</v>
      </c>
      <c r="BE1925" t="s">
        <v>2688</v>
      </c>
      <c r="BF1925" t="s">
        <v>2689</v>
      </c>
      <c r="BG1925" t="s">
        <v>2690</v>
      </c>
      <c r="BH1925">
        <v>1</v>
      </c>
      <c r="BI1925">
        <v>1</v>
      </c>
      <c r="BJ1925" s="1">
        <v>45839</v>
      </c>
      <c r="BK1925" s="1">
        <v>46203</v>
      </c>
      <c r="BL1925" s="1">
        <v>45839</v>
      </c>
      <c r="BM1925" s="1">
        <v>46203</v>
      </c>
      <c r="BN1925">
        <v>40</v>
      </c>
      <c r="BO1925">
        <v>0</v>
      </c>
      <c r="BP1925">
        <v>7</v>
      </c>
      <c r="BQ1925">
        <v>7</v>
      </c>
      <c r="BR1925">
        <v>7</v>
      </c>
      <c r="BS1925">
        <v>7</v>
      </c>
      <c r="BT1925">
        <v>7</v>
      </c>
      <c r="BU1925">
        <v>5</v>
      </c>
      <c r="BV1925" t="str">
        <f>"7:00 AM"</f>
        <v>7:00 AM</v>
      </c>
      <c r="BW1925" t="str">
        <f>"2:00 PM"</f>
        <v>2:00 PM</v>
      </c>
      <c r="BX1925" t="s">
        <v>240</v>
      </c>
      <c r="BY1925">
        <v>0</v>
      </c>
      <c r="BZ1925">
        <v>12</v>
      </c>
      <c r="CA1925" t="s">
        <v>115</v>
      </c>
      <c r="CC1925" t="s">
        <v>2691</v>
      </c>
      <c r="CD1925" t="s">
        <v>1715</v>
      </c>
      <c r="CF1925" t="s">
        <v>128</v>
      </c>
      <c r="CG1925" t="s">
        <v>120</v>
      </c>
      <c r="CH1925" s="3">
        <v>96950</v>
      </c>
      <c r="CI1925" s="4">
        <v>7.89</v>
      </c>
      <c r="CJ1925" s="4">
        <v>7.89</v>
      </c>
      <c r="CK1925" s="4">
        <v>11.84</v>
      </c>
      <c r="CL1925" s="4">
        <v>11.84</v>
      </c>
      <c r="CM1925" t="s">
        <v>136</v>
      </c>
      <c r="CN1925" t="s">
        <v>139</v>
      </c>
      <c r="CO1925" t="s">
        <v>137</v>
      </c>
      <c r="CQ1925" t="s">
        <v>115</v>
      </c>
      <c r="CR1925" t="s">
        <v>138</v>
      </c>
      <c r="CS1925" t="s">
        <v>139</v>
      </c>
      <c r="CT1925" t="s">
        <v>138</v>
      </c>
      <c r="CU1925" t="s">
        <v>139</v>
      </c>
      <c r="CV1925" t="s">
        <v>138</v>
      </c>
      <c r="CW1925" t="s">
        <v>138</v>
      </c>
      <c r="CX1925" t="s">
        <v>1716</v>
      </c>
      <c r="CY1925" s="10">
        <v>16704888866</v>
      </c>
      <c r="CZ1925" t="s">
        <v>1711</v>
      </c>
      <c r="DA1925" t="s">
        <v>139</v>
      </c>
      <c r="DB1925" t="s">
        <v>138</v>
      </c>
      <c r="DC1925" t="s">
        <v>115</v>
      </c>
    </row>
    <row r="1926" spans="1:112" ht="14.45" customHeight="1" x14ac:dyDescent="0.25">
      <c r="A1926" t="s">
        <v>10207</v>
      </c>
      <c r="B1926" t="s">
        <v>158</v>
      </c>
      <c r="C1926" s="1">
        <v>45750</v>
      </c>
      <c r="D1926" s="1">
        <v>45792</v>
      </c>
      <c r="E1926" t="s">
        <v>210</v>
      </c>
      <c r="F1926" s="1">
        <v>45929</v>
      </c>
      <c r="G1926" t="s">
        <v>115</v>
      </c>
      <c r="H1926" t="s">
        <v>115</v>
      </c>
      <c r="I1926" t="s">
        <v>115</v>
      </c>
      <c r="J1926" t="s">
        <v>1361</v>
      </c>
      <c r="L1926" t="s">
        <v>1362</v>
      </c>
      <c r="M1926" t="s">
        <v>1363</v>
      </c>
      <c r="N1926" t="s">
        <v>119</v>
      </c>
      <c r="O1926" t="s">
        <v>120</v>
      </c>
      <c r="P1926" s="3">
        <v>96950</v>
      </c>
      <c r="Q1926" t="s">
        <v>121</v>
      </c>
      <c r="R1926" t="s">
        <v>139</v>
      </c>
      <c r="S1926" s="10">
        <v>16702357642</v>
      </c>
      <c r="U1926" t="s">
        <v>1364</v>
      </c>
      <c r="V1926">
        <v>53111</v>
      </c>
      <c r="W1926" t="s">
        <v>123</v>
      </c>
      <c r="Y1926" t="s">
        <v>1365</v>
      </c>
      <c r="Z1926" t="s">
        <v>1366</v>
      </c>
      <c r="AA1926" t="s">
        <v>1367</v>
      </c>
      <c r="AB1926" t="s">
        <v>1368</v>
      </c>
      <c r="AC1926" t="s">
        <v>1362</v>
      </c>
      <c r="AD1926" t="s">
        <v>1363</v>
      </c>
      <c r="AE1926" t="s">
        <v>119</v>
      </c>
      <c r="AF1926" t="s">
        <v>120</v>
      </c>
      <c r="AG1926" s="3">
        <v>96950</v>
      </c>
      <c r="AH1926" t="s">
        <v>121</v>
      </c>
      <c r="AJ1926" s="10">
        <v>16702357642</v>
      </c>
      <c r="AL1926" t="s">
        <v>1370</v>
      </c>
      <c r="BD1926" t="str">
        <f>"43-3031.00"</f>
        <v>43-3031.00</v>
      </c>
      <c r="BE1926" t="s">
        <v>387</v>
      </c>
      <c r="BF1926" t="s">
        <v>10208</v>
      </c>
      <c r="BG1926" t="s">
        <v>5203</v>
      </c>
      <c r="BH1926">
        <v>4</v>
      </c>
      <c r="BJ1926" s="1">
        <v>45931</v>
      </c>
      <c r="BK1926" s="1">
        <v>46295</v>
      </c>
      <c r="BN1926">
        <v>40</v>
      </c>
      <c r="BO1926">
        <v>0</v>
      </c>
      <c r="BP1926">
        <v>8</v>
      </c>
      <c r="BQ1926">
        <v>8</v>
      </c>
      <c r="BR1926">
        <v>8</v>
      </c>
      <c r="BS1926">
        <v>8</v>
      </c>
      <c r="BT1926">
        <v>8</v>
      </c>
      <c r="BU1926">
        <v>0</v>
      </c>
      <c r="BV1926" t="str">
        <f>"8:00 AM"</f>
        <v>8:00 AM</v>
      </c>
      <c r="BW1926" t="str">
        <f>"5:00 PM"</f>
        <v>5:00 PM</v>
      </c>
      <c r="BX1926" t="s">
        <v>189</v>
      </c>
      <c r="BY1926">
        <v>0</v>
      </c>
      <c r="BZ1926">
        <v>12</v>
      </c>
      <c r="CA1926" t="s">
        <v>115</v>
      </c>
      <c r="CC1926" t="s">
        <v>10209</v>
      </c>
      <c r="CD1926" t="s">
        <v>1362</v>
      </c>
      <c r="CE1926" t="s">
        <v>1363</v>
      </c>
      <c r="CF1926" t="s">
        <v>119</v>
      </c>
      <c r="CG1926" t="s">
        <v>120</v>
      </c>
      <c r="CH1926" s="3">
        <v>96950</v>
      </c>
      <c r="CI1926" s="4">
        <v>12.28</v>
      </c>
      <c r="CJ1926" s="4">
        <v>12.28</v>
      </c>
      <c r="CK1926" s="4">
        <v>18.420000000000002</v>
      </c>
      <c r="CL1926" s="4">
        <v>18.420000000000002</v>
      </c>
      <c r="CM1926" t="s">
        <v>136</v>
      </c>
      <c r="CN1926" t="s">
        <v>139</v>
      </c>
      <c r="CO1926" t="s">
        <v>137</v>
      </c>
      <c r="CQ1926" t="s">
        <v>115</v>
      </c>
      <c r="CR1926" t="s">
        <v>138</v>
      </c>
      <c r="CS1926" t="s">
        <v>138</v>
      </c>
      <c r="CT1926" t="s">
        <v>138</v>
      </c>
      <c r="CU1926" t="s">
        <v>139</v>
      </c>
      <c r="CV1926" t="s">
        <v>138</v>
      </c>
      <c r="CW1926" t="s">
        <v>139</v>
      </c>
      <c r="CX1926" t="s">
        <v>139</v>
      </c>
      <c r="CY1926" s="10">
        <v>16702357642</v>
      </c>
      <c r="CZ1926" t="s">
        <v>1370</v>
      </c>
      <c r="DA1926" t="s">
        <v>139</v>
      </c>
      <c r="DB1926" t="s">
        <v>138</v>
      </c>
      <c r="DC1926" t="s">
        <v>115</v>
      </c>
    </row>
    <row r="1927" spans="1:112" ht="14.45" customHeight="1" x14ac:dyDescent="0.25">
      <c r="A1927" t="s">
        <v>12082</v>
      </c>
      <c r="B1927" t="s">
        <v>248</v>
      </c>
      <c r="C1927" s="1">
        <v>45742</v>
      </c>
      <c r="D1927" s="1">
        <v>45792</v>
      </c>
      <c r="E1927" t="s">
        <v>210</v>
      </c>
      <c r="F1927" s="1">
        <v>45868</v>
      </c>
      <c r="G1927" t="s">
        <v>115</v>
      </c>
      <c r="H1927" t="s">
        <v>115</v>
      </c>
      <c r="I1927" t="s">
        <v>115</v>
      </c>
      <c r="J1927" t="s">
        <v>12083</v>
      </c>
      <c r="K1927" t="s">
        <v>12084</v>
      </c>
      <c r="L1927" t="s">
        <v>12085</v>
      </c>
      <c r="N1927" t="s">
        <v>128</v>
      </c>
      <c r="O1927" t="s">
        <v>120</v>
      </c>
      <c r="P1927" s="3">
        <v>96950</v>
      </c>
      <c r="Q1927" t="s">
        <v>121</v>
      </c>
      <c r="R1927" t="s">
        <v>439</v>
      </c>
      <c r="S1927" s="10">
        <v>16702853378</v>
      </c>
      <c r="U1927" t="s">
        <v>12086</v>
      </c>
      <c r="V1927">
        <v>722320</v>
      </c>
      <c r="W1927" t="s">
        <v>123</v>
      </c>
      <c r="Y1927" t="s">
        <v>12087</v>
      </c>
      <c r="Z1927" t="s">
        <v>12088</v>
      </c>
      <c r="AA1927" t="s">
        <v>12089</v>
      </c>
      <c r="AB1927" t="s">
        <v>997</v>
      </c>
      <c r="AC1927" t="s">
        <v>12085</v>
      </c>
      <c r="AE1927" t="s">
        <v>128</v>
      </c>
      <c r="AF1927" t="s">
        <v>120</v>
      </c>
      <c r="AG1927" s="3">
        <v>96950</v>
      </c>
      <c r="AH1927" t="s">
        <v>121</v>
      </c>
      <c r="AI1927" t="s">
        <v>439</v>
      </c>
      <c r="AJ1927" s="10">
        <v>16702853378</v>
      </c>
      <c r="AL1927" t="s">
        <v>12090</v>
      </c>
      <c r="BD1927" t="str">
        <f>"35-2012.00"</f>
        <v>35-2012.00</v>
      </c>
      <c r="BE1927" t="s">
        <v>835</v>
      </c>
      <c r="BF1927" t="s">
        <v>12091</v>
      </c>
      <c r="BG1927" t="s">
        <v>223</v>
      </c>
      <c r="BH1927">
        <v>2</v>
      </c>
      <c r="BI1927">
        <v>2</v>
      </c>
      <c r="BJ1927" s="1">
        <v>45870</v>
      </c>
      <c r="BK1927" s="1">
        <v>46234</v>
      </c>
      <c r="BL1927" s="1">
        <v>45870</v>
      </c>
      <c r="BM1927" s="1">
        <v>46234</v>
      </c>
      <c r="BN1927">
        <v>35</v>
      </c>
      <c r="BO1927">
        <v>0</v>
      </c>
      <c r="BP1927">
        <v>7</v>
      </c>
      <c r="BQ1927">
        <v>7</v>
      </c>
      <c r="BR1927">
        <v>7</v>
      </c>
      <c r="BS1927">
        <v>7</v>
      </c>
      <c r="BT1927">
        <v>7</v>
      </c>
      <c r="BU1927">
        <v>0</v>
      </c>
      <c r="BV1927" t="str">
        <f>"6:00 AM"</f>
        <v>6:00 AM</v>
      </c>
      <c r="BW1927" t="str">
        <f>"2:00 PM"</f>
        <v>2:00 PM</v>
      </c>
      <c r="BX1927" t="s">
        <v>240</v>
      </c>
      <c r="BY1927">
        <v>0</v>
      </c>
      <c r="BZ1927">
        <v>12</v>
      </c>
      <c r="CA1927" t="s">
        <v>115</v>
      </c>
      <c r="CC1927" t="s">
        <v>449</v>
      </c>
      <c r="CD1927" t="s">
        <v>5409</v>
      </c>
      <c r="CF1927" t="s">
        <v>128</v>
      </c>
      <c r="CG1927" t="s">
        <v>120</v>
      </c>
      <c r="CH1927" s="3">
        <v>96950</v>
      </c>
      <c r="CI1927" s="4">
        <v>8.85</v>
      </c>
      <c r="CJ1927" s="4">
        <v>8.85</v>
      </c>
      <c r="CK1927" s="4">
        <v>13.28</v>
      </c>
      <c r="CL1927" s="4">
        <v>13.28</v>
      </c>
      <c r="CM1927" t="s">
        <v>136</v>
      </c>
      <c r="CN1927" t="s">
        <v>449</v>
      </c>
      <c r="CO1927" t="s">
        <v>137</v>
      </c>
      <c r="CQ1927" t="s">
        <v>115</v>
      </c>
      <c r="CR1927" t="s">
        <v>138</v>
      </c>
      <c r="CS1927" t="s">
        <v>139</v>
      </c>
      <c r="CT1927" t="s">
        <v>138</v>
      </c>
      <c r="CU1927" t="s">
        <v>139</v>
      </c>
      <c r="CV1927" t="s">
        <v>138</v>
      </c>
      <c r="CW1927" t="s">
        <v>139</v>
      </c>
      <c r="CX1927" t="s">
        <v>450</v>
      </c>
      <c r="CY1927" s="10">
        <v>16702853378</v>
      </c>
      <c r="CZ1927" t="s">
        <v>12090</v>
      </c>
      <c r="DA1927" t="s">
        <v>208</v>
      </c>
      <c r="DB1927" t="s">
        <v>138</v>
      </c>
      <c r="DC1927" t="s">
        <v>115</v>
      </c>
    </row>
    <row r="1928" spans="1:112" ht="14.45" customHeight="1" x14ac:dyDescent="0.25">
      <c r="A1928" t="s">
        <v>12272</v>
      </c>
      <c r="B1928" t="s">
        <v>248</v>
      </c>
      <c r="C1928" s="1">
        <v>45743</v>
      </c>
      <c r="D1928" s="1">
        <v>45792</v>
      </c>
      <c r="E1928" t="s">
        <v>210</v>
      </c>
      <c r="F1928" s="1">
        <v>45835</v>
      </c>
      <c r="G1928" t="s">
        <v>115</v>
      </c>
      <c r="H1928" t="s">
        <v>115</v>
      </c>
      <c r="I1928" t="s">
        <v>115</v>
      </c>
      <c r="J1928" t="s">
        <v>12273</v>
      </c>
      <c r="L1928" t="s">
        <v>12274</v>
      </c>
      <c r="M1928" t="s">
        <v>12275</v>
      </c>
      <c r="N1928" t="s">
        <v>119</v>
      </c>
      <c r="O1928" t="s">
        <v>120</v>
      </c>
      <c r="P1928" s="3">
        <v>96950</v>
      </c>
      <c r="Q1928" t="s">
        <v>121</v>
      </c>
      <c r="S1928" s="10">
        <v>16702853259</v>
      </c>
      <c r="U1928" t="s">
        <v>12276</v>
      </c>
      <c r="V1928">
        <v>81311</v>
      </c>
      <c r="W1928" t="s">
        <v>123</v>
      </c>
      <c r="Y1928" t="s">
        <v>12277</v>
      </c>
      <c r="Z1928" t="s">
        <v>12278</v>
      </c>
      <c r="AB1928" t="s">
        <v>295</v>
      </c>
      <c r="AC1928" t="s">
        <v>12275</v>
      </c>
      <c r="AD1928" t="s">
        <v>12274</v>
      </c>
      <c r="AE1928" t="s">
        <v>119</v>
      </c>
      <c r="AF1928" t="s">
        <v>120</v>
      </c>
      <c r="AG1928" s="3">
        <v>96950</v>
      </c>
      <c r="AH1928" t="s">
        <v>121</v>
      </c>
      <c r="AJ1928" s="10">
        <v>16702853259</v>
      </c>
      <c r="AL1928" t="s">
        <v>12279</v>
      </c>
      <c r="BD1928" t="str">
        <f>"27-3091.00"</f>
        <v>27-3091.00</v>
      </c>
      <c r="BE1928" t="s">
        <v>4676</v>
      </c>
      <c r="BF1928" t="s">
        <v>12280</v>
      </c>
      <c r="BG1928" t="s">
        <v>12281</v>
      </c>
      <c r="BH1928">
        <v>1</v>
      </c>
      <c r="BI1928">
        <v>1</v>
      </c>
      <c r="BJ1928" s="1">
        <v>45837</v>
      </c>
      <c r="BK1928" s="1">
        <v>46201</v>
      </c>
      <c r="BL1928" s="1">
        <v>45837</v>
      </c>
      <c r="BM1928" s="1">
        <v>46201</v>
      </c>
      <c r="BN1928">
        <v>35</v>
      </c>
      <c r="BO1928">
        <v>5</v>
      </c>
      <c r="BP1928">
        <v>5</v>
      </c>
      <c r="BQ1928">
        <v>5</v>
      </c>
      <c r="BR1928">
        <v>5</v>
      </c>
      <c r="BS1928">
        <v>5</v>
      </c>
      <c r="BT1928">
        <v>5</v>
      </c>
      <c r="BU1928">
        <v>5</v>
      </c>
      <c r="BV1928" t="str">
        <f>"6:00 AM"</f>
        <v>6:00 AM</v>
      </c>
      <c r="BW1928" t="str">
        <f>"11:00 AM"</f>
        <v>11:00 AM</v>
      </c>
      <c r="BX1928" t="s">
        <v>133</v>
      </c>
      <c r="BY1928">
        <v>0</v>
      </c>
      <c r="BZ1928">
        <v>36</v>
      </c>
      <c r="CA1928" t="s">
        <v>115</v>
      </c>
      <c r="CC1928" t="s">
        <v>12282</v>
      </c>
      <c r="CD1928" t="s">
        <v>12275</v>
      </c>
      <c r="CE1928" t="s">
        <v>12274</v>
      </c>
      <c r="CF1928" t="s">
        <v>119</v>
      </c>
      <c r="CG1928" t="s">
        <v>120</v>
      </c>
      <c r="CH1928" s="3">
        <v>96950</v>
      </c>
      <c r="CI1928" s="4">
        <v>19.309999999999999</v>
      </c>
      <c r="CJ1928" s="4">
        <v>19.309999999999999</v>
      </c>
      <c r="CK1928" s="4">
        <v>0</v>
      </c>
      <c r="CL1928" s="4">
        <v>0</v>
      </c>
      <c r="CM1928" t="s">
        <v>136</v>
      </c>
      <c r="CN1928" t="s">
        <v>331</v>
      </c>
      <c r="CO1928" t="s">
        <v>137</v>
      </c>
      <c r="CQ1928" t="s">
        <v>115</v>
      </c>
      <c r="CR1928" t="s">
        <v>138</v>
      </c>
      <c r="CS1928" t="s">
        <v>139</v>
      </c>
      <c r="CT1928" t="s">
        <v>139</v>
      </c>
      <c r="CU1928" t="s">
        <v>139</v>
      </c>
      <c r="CV1928" t="s">
        <v>138</v>
      </c>
      <c r="CW1928" t="s">
        <v>138</v>
      </c>
      <c r="CX1928" t="s">
        <v>348</v>
      </c>
      <c r="CY1928" s="10">
        <v>16702853259</v>
      </c>
      <c r="CZ1928" t="s">
        <v>12279</v>
      </c>
      <c r="DA1928" t="s">
        <v>331</v>
      </c>
      <c r="DB1928" t="s">
        <v>138</v>
      </c>
      <c r="DC1928" t="s">
        <v>115</v>
      </c>
    </row>
    <row r="1929" spans="1:112" ht="14.45" customHeight="1" x14ac:dyDescent="0.25">
      <c r="A1929" t="s">
        <v>5335</v>
      </c>
      <c r="B1929" t="s">
        <v>158</v>
      </c>
      <c r="C1929" s="1">
        <v>45757</v>
      </c>
      <c r="D1929" s="1">
        <v>45793</v>
      </c>
      <c r="E1929" t="s">
        <v>210</v>
      </c>
      <c r="F1929" s="1">
        <v>45929</v>
      </c>
      <c r="G1929" t="s">
        <v>115</v>
      </c>
      <c r="H1929" t="s">
        <v>138</v>
      </c>
      <c r="I1929" t="s">
        <v>115</v>
      </c>
      <c r="J1929" t="s">
        <v>612</v>
      </c>
      <c r="K1929" t="s">
        <v>613</v>
      </c>
      <c r="L1929" t="s">
        <v>614</v>
      </c>
      <c r="M1929" t="s">
        <v>615</v>
      </c>
      <c r="N1929" t="s">
        <v>128</v>
      </c>
      <c r="O1929" t="s">
        <v>120</v>
      </c>
      <c r="P1929" s="3">
        <v>96950</v>
      </c>
      <c r="Q1929" t="s">
        <v>121</v>
      </c>
      <c r="S1929" s="10">
        <v>16707837461</v>
      </c>
      <c r="U1929" t="s">
        <v>616</v>
      </c>
      <c r="V1929">
        <v>56132</v>
      </c>
      <c r="W1929" t="s">
        <v>123</v>
      </c>
      <c r="Y1929" t="s">
        <v>617</v>
      </c>
      <c r="Z1929" t="s">
        <v>618</v>
      </c>
      <c r="AA1929" t="s">
        <v>3008</v>
      </c>
      <c r="AB1929" t="s">
        <v>516</v>
      </c>
      <c r="AC1929" t="s">
        <v>614</v>
      </c>
      <c r="AD1929" t="s">
        <v>615</v>
      </c>
      <c r="AE1929" t="s">
        <v>128</v>
      </c>
      <c r="AF1929" t="s">
        <v>120</v>
      </c>
      <c r="AG1929" s="3">
        <v>96950</v>
      </c>
      <c r="AH1929" t="s">
        <v>121</v>
      </c>
      <c r="AJ1929" s="10">
        <v>16707837461</v>
      </c>
      <c r="AL1929" t="s">
        <v>620</v>
      </c>
      <c r="BD1929" t="str">
        <f>"13-2011.00"</f>
        <v>13-2011.00</v>
      </c>
      <c r="BE1929" t="s">
        <v>893</v>
      </c>
      <c r="BF1929" t="s">
        <v>5336</v>
      </c>
      <c r="BG1929" t="s">
        <v>895</v>
      </c>
      <c r="BH1929">
        <v>3</v>
      </c>
      <c r="BJ1929" s="1">
        <v>45931</v>
      </c>
      <c r="BK1929" s="1">
        <v>46295</v>
      </c>
      <c r="BN1929">
        <v>35</v>
      </c>
      <c r="BO1929">
        <v>0</v>
      </c>
      <c r="BP1929">
        <v>7</v>
      </c>
      <c r="BQ1929">
        <v>7</v>
      </c>
      <c r="BR1929">
        <v>7</v>
      </c>
      <c r="BS1929">
        <v>7</v>
      </c>
      <c r="BT1929">
        <v>7</v>
      </c>
      <c r="BU1929">
        <v>0</v>
      </c>
      <c r="BV1929" t="str">
        <f>"8:00 AM"</f>
        <v>8:00 AM</v>
      </c>
      <c r="BW1929" t="str">
        <f>"4:00 PM"</f>
        <v>4:00 PM</v>
      </c>
      <c r="BX1929" t="s">
        <v>360</v>
      </c>
      <c r="BY1929">
        <v>0</v>
      </c>
      <c r="BZ1929">
        <v>24</v>
      </c>
      <c r="CA1929" t="s">
        <v>115</v>
      </c>
      <c r="CC1929" s="2" t="s">
        <v>5337</v>
      </c>
      <c r="CD1929" t="s">
        <v>614</v>
      </c>
      <c r="CE1929" t="s">
        <v>615</v>
      </c>
      <c r="CF1929" t="s">
        <v>128</v>
      </c>
      <c r="CG1929" t="s">
        <v>120</v>
      </c>
      <c r="CH1929" s="3">
        <v>96950</v>
      </c>
      <c r="CI1929" s="4">
        <v>17.48</v>
      </c>
      <c r="CJ1929" s="4">
        <v>17.48</v>
      </c>
      <c r="CK1929" s="4">
        <v>26.22</v>
      </c>
      <c r="CL1929" s="4">
        <v>26.22</v>
      </c>
      <c r="CM1929" t="s">
        <v>136</v>
      </c>
      <c r="CN1929" t="s">
        <v>624</v>
      </c>
      <c r="CO1929" t="s">
        <v>137</v>
      </c>
      <c r="CQ1929" t="s">
        <v>115</v>
      </c>
      <c r="CR1929" t="s">
        <v>138</v>
      </c>
      <c r="CS1929" t="s">
        <v>138</v>
      </c>
      <c r="CT1929" t="s">
        <v>138</v>
      </c>
      <c r="CU1929" t="s">
        <v>139</v>
      </c>
      <c r="CV1929" t="s">
        <v>138</v>
      </c>
      <c r="CW1929" t="s">
        <v>139</v>
      </c>
      <c r="CX1929" t="s">
        <v>625</v>
      </c>
      <c r="CY1929" s="10">
        <v>16707837461</v>
      </c>
      <c r="CZ1929" t="s">
        <v>620</v>
      </c>
      <c r="DA1929" t="s">
        <v>3284</v>
      </c>
      <c r="DB1929" t="s">
        <v>138</v>
      </c>
      <c r="DC1929" t="s">
        <v>115</v>
      </c>
    </row>
    <row r="1930" spans="1:112" ht="14.45" customHeight="1" x14ac:dyDescent="0.25">
      <c r="A1930" t="s">
        <v>8906</v>
      </c>
      <c r="B1930" t="s">
        <v>248</v>
      </c>
      <c r="C1930" s="1">
        <v>45736</v>
      </c>
      <c r="D1930" s="1">
        <v>45793</v>
      </c>
      <c r="E1930" t="s">
        <v>114</v>
      </c>
      <c r="G1930" t="s">
        <v>115</v>
      </c>
      <c r="H1930" t="s">
        <v>115</v>
      </c>
      <c r="I1930" t="s">
        <v>115</v>
      </c>
      <c r="J1930" t="s">
        <v>249</v>
      </c>
      <c r="L1930" t="s">
        <v>250</v>
      </c>
      <c r="M1930" t="s">
        <v>251</v>
      </c>
      <c r="N1930" t="s">
        <v>119</v>
      </c>
      <c r="O1930" t="s">
        <v>120</v>
      </c>
      <c r="P1930" s="3">
        <v>96950</v>
      </c>
      <c r="Q1930" t="s">
        <v>121</v>
      </c>
      <c r="S1930" s="10">
        <v>16702368202</v>
      </c>
      <c r="U1930" t="s">
        <v>252</v>
      </c>
      <c r="V1930">
        <v>62211</v>
      </c>
      <c r="W1930" t="s">
        <v>123</v>
      </c>
      <c r="Y1930" t="s">
        <v>253</v>
      </c>
      <c r="Z1930" t="s">
        <v>254</v>
      </c>
      <c r="AA1930" t="s">
        <v>255</v>
      </c>
      <c r="AB1930" t="s">
        <v>256</v>
      </c>
      <c r="AC1930" t="s">
        <v>250</v>
      </c>
      <c r="AD1930" t="s">
        <v>251</v>
      </c>
      <c r="AE1930" t="s">
        <v>119</v>
      </c>
      <c r="AF1930" t="s">
        <v>120</v>
      </c>
      <c r="AG1930" s="3">
        <v>96950</v>
      </c>
      <c r="AH1930" t="s">
        <v>121</v>
      </c>
      <c r="AJ1930" s="10">
        <v>16702368202</v>
      </c>
      <c r="AL1930" t="s">
        <v>257</v>
      </c>
      <c r="BD1930" t="str">
        <f>"29-2052.00"</f>
        <v>29-2052.00</v>
      </c>
      <c r="BE1930" t="s">
        <v>8809</v>
      </c>
      <c r="BF1930" t="s">
        <v>8810</v>
      </c>
      <c r="BG1930" t="s">
        <v>8809</v>
      </c>
      <c r="BH1930">
        <v>2</v>
      </c>
      <c r="BI1930">
        <v>2</v>
      </c>
      <c r="BJ1930" s="1">
        <v>45839</v>
      </c>
      <c r="BK1930" s="1">
        <v>46203</v>
      </c>
      <c r="BL1930" s="1">
        <v>45839</v>
      </c>
      <c r="BM1930" s="1">
        <v>46203</v>
      </c>
      <c r="BN1930">
        <v>40</v>
      </c>
      <c r="BO1930">
        <v>0</v>
      </c>
      <c r="BP1930">
        <v>8</v>
      </c>
      <c r="BQ1930">
        <v>8</v>
      </c>
      <c r="BR1930">
        <v>8</v>
      </c>
      <c r="BS1930">
        <v>8</v>
      </c>
      <c r="BT1930">
        <v>8</v>
      </c>
      <c r="BU1930">
        <v>0</v>
      </c>
      <c r="BV1930" t="str">
        <f>"7:00 AM"</f>
        <v>7:00 AM</v>
      </c>
      <c r="BW1930" t="str">
        <f>"4:00 PM"</f>
        <v>4:00 PM</v>
      </c>
      <c r="BX1930" t="s">
        <v>133</v>
      </c>
      <c r="BY1930">
        <v>0</v>
      </c>
      <c r="BZ1930">
        <v>12</v>
      </c>
      <c r="CA1930" t="s">
        <v>115</v>
      </c>
      <c r="CC1930" s="2" t="s">
        <v>8907</v>
      </c>
      <c r="CD1930" t="s">
        <v>250</v>
      </c>
      <c r="CE1930" t="s">
        <v>251</v>
      </c>
      <c r="CF1930" t="s">
        <v>119</v>
      </c>
      <c r="CG1930" t="s">
        <v>120</v>
      </c>
      <c r="CH1930" s="3">
        <v>96950</v>
      </c>
      <c r="CI1930" s="4">
        <v>15.39</v>
      </c>
      <c r="CJ1930" s="4">
        <v>23.38</v>
      </c>
      <c r="CK1930" s="4">
        <v>23.09</v>
      </c>
      <c r="CL1930" s="4">
        <v>35.07</v>
      </c>
      <c r="CM1930" t="s">
        <v>136</v>
      </c>
      <c r="CN1930" t="s">
        <v>4480</v>
      </c>
      <c r="CO1930" t="s">
        <v>137</v>
      </c>
      <c r="CQ1930" t="s">
        <v>115</v>
      </c>
      <c r="CR1930" t="s">
        <v>138</v>
      </c>
      <c r="CS1930" t="s">
        <v>139</v>
      </c>
      <c r="CT1930" t="s">
        <v>138</v>
      </c>
      <c r="CU1930" t="s">
        <v>139</v>
      </c>
      <c r="CV1930" t="s">
        <v>138</v>
      </c>
      <c r="CW1930" t="s">
        <v>139</v>
      </c>
      <c r="CX1930" t="s">
        <v>262</v>
      </c>
      <c r="CY1930" s="10">
        <v>16702368202</v>
      </c>
      <c r="CZ1930" t="s">
        <v>263</v>
      </c>
      <c r="DA1930" t="s">
        <v>139</v>
      </c>
      <c r="DB1930" t="s">
        <v>138</v>
      </c>
      <c r="DC1930" t="s">
        <v>115</v>
      </c>
      <c r="DD1930" t="s">
        <v>939</v>
      </c>
      <c r="DE1930" t="s">
        <v>940</v>
      </c>
      <c r="DF1930" t="s">
        <v>941</v>
      </c>
      <c r="DG1930" t="s">
        <v>249</v>
      </c>
      <c r="DH1930" t="s">
        <v>942</v>
      </c>
    </row>
    <row r="1931" spans="1:112" ht="14.45" customHeight="1" x14ac:dyDescent="0.25">
      <c r="A1931" t="s">
        <v>9930</v>
      </c>
      <c r="B1931" t="s">
        <v>142</v>
      </c>
      <c r="C1931" s="1">
        <v>45781</v>
      </c>
      <c r="D1931" s="1">
        <v>45793</v>
      </c>
      <c r="E1931" t="s">
        <v>114</v>
      </c>
      <c r="G1931" t="s">
        <v>115</v>
      </c>
      <c r="H1931" t="s">
        <v>115</v>
      </c>
      <c r="I1931" t="s">
        <v>115</v>
      </c>
      <c r="J1931" t="s">
        <v>1483</v>
      </c>
      <c r="K1931" t="s">
        <v>1483</v>
      </c>
      <c r="L1931" t="s">
        <v>1484</v>
      </c>
      <c r="N1931" t="s">
        <v>128</v>
      </c>
      <c r="O1931" t="s">
        <v>120</v>
      </c>
      <c r="P1931" s="3">
        <v>96950</v>
      </c>
      <c r="Q1931" t="s">
        <v>121</v>
      </c>
      <c r="S1931" s="10">
        <v>16702871415</v>
      </c>
      <c r="U1931" t="s">
        <v>1485</v>
      </c>
      <c r="V1931">
        <v>561320</v>
      </c>
      <c r="W1931" t="s">
        <v>123</v>
      </c>
      <c r="Y1931" t="s">
        <v>1648</v>
      </c>
      <c r="Z1931" t="s">
        <v>1649</v>
      </c>
      <c r="AA1931" t="s">
        <v>1650</v>
      </c>
      <c r="AB1931" t="s">
        <v>295</v>
      </c>
      <c r="AC1931" t="s">
        <v>1651</v>
      </c>
      <c r="AE1931" t="s">
        <v>128</v>
      </c>
      <c r="AG1931" s="3">
        <v>96950</v>
      </c>
      <c r="AH1931" t="s">
        <v>1652</v>
      </c>
      <c r="AJ1931" s="10">
        <v>16702871415</v>
      </c>
      <c r="AL1931" t="s">
        <v>1489</v>
      </c>
      <c r="BD1931" t="str">
        <f>"49-9071.00"</f>
        <v>49-9071.00</v>
      </c>
      <c r="BE1931" t="s">
        <v>169</v>
      </c>
      <c r="BF1931" t="s">
        <v>1653</v>
      </c>
      <c r="BG1931" t="s">
        <v>1469</v>
      </c>
      <c r="BH1931">
        <v>10</v>
      </c>
      <c r="BJ1931" s="1">
        <v>45903</v>
      </c>
      <c r="BK1931" s="1">
        <v>45904</v>
      </c>
      <c r="BN1931">
        <v>35</v>
      </c>
      <c r="BO1931">
        <v>0</v>
      </c>
      <c r="BP1931">
        <v>7</v>
      </c>
      <c r="BQ1931">
        <v>7</v>
      </c>
      <c r="BR1931">
        <v>7</v>
      </c>
      <c r="BS1931">
        <v>7</v>
      </c>
      <c r="BT1931">
        <v>7</v>
      </c>
      <c r="BU1931">
        <v>0</v>
      </c>
      <c r="BV1931" t="str">
        <f>"8:00 AM"</f>
        <v>8:00 AM</v>
      </c>
      <c r="BW1931" t="str">
        <f>"5:00 PM"</f>
        <v>5:00 PM</v>
      </c>
      <c r="BY1931">
        <v>0</v>
      </c>
      <c r="BZ1931">
        <v>12</v>
      </c>
      <c r="CA1931" t="s">
        <v>115</v>
      </c>
      <c r="CC1931" t="s">
        <v>1654</v>
      </c>
      <c r="CD1931" t="s">
        <v>1655</v>
      </c>
      <c r="CF1931" t="s">
        <v>128</v>
      </c>
      <c r="CG1931" t="s">
        <v>120</v>
      </c>
      <c r="CH1931" s="3">
        <v>96950</v>
      </c>
      <c r="CI1931" s="4">
        <v>9.75</v>
      </c>
      <c r="CJ1931" s="4">
        <v>9.75</v>
      </c>
      <c r="CK1931" s="4">
        <v>14.63</v>
      </c>
      <c r="CL1931" s="4">
        <v>14.63</v>
      </c>
      <c r="CM1931" t="s">
        <v>136</v>
      </c>
      <c r="CN1931" t="s">
        <v>139</v>
      </c>
      <c r="CO1931" t="s">
        <v>137</v>
      </c>
      <c r="CQ1931" t="s">
        <v>115</v>
      </c>
      <c r="CR1931" t="s">
        <v>138</v>
      </c>
      <c r="CS1931" t="s">
        <v>138</v>
      </c>
      <c r="CT1931" t="s">
        <v>138</v>
      </c>
      <c r="CU1931" t="s">
        <v>139</v>
      </c>
      <c r="CV1931" t="s">
        <v>138</v>
      </c>
      <c r="CW1931" t="s">
        <v>139</v>
      </c>
      <c r="CX1931" t="s">
        <v>9931</v>
      </c>
      <c r="CY1931" s="10">
        <v>16702871415</v>
      </c>
      <c r="CZ1931" t="s">
        <v>1489</v>
      </c>
      <c r="DA1931" t="s">
        <v>139</v>
      </c>
      <c r="DB1931" t="s">
        <v>138</v>
      </c>
      <c r="DC1931" t="s">
        <v>115</v>
      </c>
    </row>
    <row r="1932" spans="1:112" ht="14.45" customHeight="1" x14ac:dyDescent="0.25">
      <c r="A1932" t="s">
        <v>11817</v>
      </c>
      <c r="B1932" t="s">
        <v>142</v>
      </c>
      <c r="C1932" s="1">
        <v>45777</v>
      </c>
      <c r="D1932" s="1">
        <v>45793</v>
      </c>
      <c r="E1932" t="s">
        <v>114</v>
      </c>
      <c r="G1932" t="s">
        <v>115</v>
      </c>
      <c r="H1932" t="s">
        <v>115</v>
      </c>
      <c r="I1932" t="s">
        <v>115</v>
      </c>
      <c r="J1932" t="s">
        <v>1615</v>
      </c>
      <c r="K1932" t="s">
        <v>331</v>
      </c>
      <c r="L1932" t="s">
        <v>8336</v>
      </c>
      <c r="M1932" t="s">
        <v>8337</v>
      </c>
      <c r="N1932" t="s">
        <v>1913</v>
      </c>
      <c r="O1932" t="s">
        <v>120</v>
      </c>
      <c r="P1932" s="3">
        <v>96950</v>
      </c>
      <c r="Q1932" t="s">
        <v>121</v>
      </c>
      <c r="S1932" s="10">
        <v>16704832583</v>
      </c>
      <c r="U1932" t="s">
        <v>1751</v>
      </c>
      <c r="V1932">
        <v>81131</v>
      </c>
      <c r="W1932" t="s">
        <v>123</v>
      </c>
      <c r="Y1932" t="s">
        <v>1621</v>
      </c>
      <c r="Z1932" t="s">
        <v>1622</v>
      </c>
      <c r="AA1932" t="s">
        <v>1623</v>
      </c>
      <c r="AB1932" t="s">
        <v>682</v>
      </c>
      <c r="AC1932" t="s">
        <v>1617</v>
      </c>
      <c r="AD1932" t="s">
        <v>1618</v>
      </c>
      <c r="AE1932" t="s">
        <v>1619</v>
      </c>
      <c r="AF1932" t="s">
        <v>120</v>
      </c>
      <c r="AG1932" s="3">
        <v>96950</v>
      </c>
      <c r="AH1932" t="s">
        <v>121</v>
      </c>
      <c r="AJ1932" s="10">
        <v>16702852253</v>
      </c>
      <c r="AL1932" t="s">
        <v>1624</v>
      </c>
      <c r="BD1932" t="str">
        <f>"49-9071.00"</f>
        <v>49-9071.00</v>
      </c>
      <c r="BE1932" t="s">
        <v>169</v>
      </c>
      <c r="BF1932" t="s">
        <v>10790</v>
      </c>
      <c r="BG1932" t="s">
        <v>7677</v>
      </c>
      <c r="BH1932">
        <v>1</v>
      </c>
      <c r="BJ1932" s="1">
        <v>45902</v>
      </c>
      <c r="BK1932" s="1">
        <v>46266</v>
      </c>
      <c r="BN1932">
        <v>40</v>
      </c>
      <c r="BO1932">
        <v>0</v>
      </c>
      <c r="BP1932">
        <v>8</v>
      </c>
      <c r="BQ1932">
        <v>8</v>
      </c>
      <c r="BR1932">
        <v>8</v>
      </c>
      <c r="BS1932">
        <v>8</v>
      </c>
      <c r="BT1932">
        <v>8</v>
      </c>
      <c r="BU1932">
        <v>0</v>
      </c>
      <c r="BV1932" t="str">
        <f>"8:00 AM"</f>
        <v>8:00 AM</v>
      </c>
      <c r="BW1932" t="str">
        <f>"5:00 PM"</f>
        <v>5:00 PM</v>
      </c>
      <c r="BX1932" t="s">
        <v>240</v>
      </c>
      <c r="BY1932">
        <v>0</v>
      </c>
      <c r="BZ1932">
        <v>12</v>
      </c>
      <c r="CA1932" t="s">
        <v>115</v>
      </c>
      <c r="CC1932" t="s">
        <v>10791</v>
      </c>
      <c r="CD1932" t="s">
        <v>8336</v>
      </c>
      <c r="CE1932" t="s">
        <v>8337</v>
      </c>
      <c r="CF1932" t="s">
        <v>1913</v>
      </c>
      <c r="CG1932" t="s">
        <v>120</v>
      </c>
      <c r="CH1932" s="3">
        <v>96950</v>
      </c>
      <c r="CI1932" s="4">
        <v>9.75</v>
      </c>
      <c r="CJ1932" s="4">
        <v>9.75</v>
      </c>
      <c r="CK1932" s="4">
        <v>14.63</v>
      </c>
      <c r="CL1932" s="4">
        <v>14.63</v>
      </c>
      <c r="CM1932" t="s">
        <v>136</v>
      </c>
      <c r="CN1932" t="s">
        <v>331</v>
      </c>
      <c r="CO1932" t="s">
        <v>137</v>
      </c>
      <c r="CQ1932" t="s">
        <v>115</v>
      </c>
      <c r="CR1932" t="s">
        <v>138</v>
      </c>
      <c r="CS1932" t="s">
        <v>139</v>
      </c>
      <c r="CT1932" t="s">
        <v>138</v>
      </c>
      <c r="CU1932" t="s">
        <v>139</v>
      </c>
      <c r="CV1932" t="s">
        <v>138</v>
      </c>
      <c r="CW1932" t="s">
        <v>139</v>
      </c>
      <c r="CX1932" t="s">
        <v>1627</v>
      </c>
      <c r="CY1932" s="10">
        <v>16702852253</v>
      </c>
      <c r="CZ1932" t="s">
        <v>1624</v>
      </c>
      <c r="DA1932" t="s">
        <v>246</v>
      </c>
      <c r="DB1932" t="s">
        <v>138</v>
      </c>
      <c r="DC1932" t="s">
        <v>115</v>
      </c>
    </row>
    <row r="1933" spans="1:112" ht="14.45" customHeight="1" x14ac:dyDescent="0.25">
      <c r="A1933" t="s">
        <v>13028</v>
      </c>
      <c r="B1933" t="s">
        <v>142</v>
      </c>
      <c r="C1933" s="1">
        <v>45777</v>
      </c>
      <c r="D1933" s="1">
        <v>45793</v>
      </c>
      <c r="E1933" t="s">
        <v>210</v>
      </c>
      <c r="F1933" s="1">
        <v>45960</v>
      </c>
      <c r="G1933" t="s">
        <v>115</v>
      </c>
      <c r="H1933" t="s">
        <v>115</v>
      </c>
      <c r="I1933" t="s">
        <v>115</v>
      </c>
      <c r="J1933" t="s">
        <v>673</v>
      </c>
      <c r="L1933" t="s">
        <v>10555</v>
      </c>
      <c r="N1933" t="s">
        <v>119</v>
      </c>
      <c r="O1933" t="s">
        <v>120</v>
      </c>
      <c r="P1933" s="3">
        <v>96950</v>
      </c>
      <c r="Q1933" t="s">
        <v>121</v>
      </c>
      <c r="S1933" s="10">
        <v>16702346445</v>
      </c>
      <c r="T1933">
        <v>2263</v>
      </c>
      <c r="U1933" t="s">
        <v>675</v>
      </c>
      <c r="V1933">
        <v>444140</v>
      </c>
      <c r="W1933" t="s">
        <v>123</v>
      </c>
      <c r="Y1933" t="s">
        <v>676</v>
      </c>
      <c r="Z1933" t="s">
        <v>677</v>
      </c>
      <c r="AB1933" t="s">
        <v>678</v>
      </c>
      <c r="AC1933" t="s">
        <v>679</v>
      </c>
      <c r="AE1933" t="s">
        <v>119</v>
      </c>
      <c r="AF1933" t="s">
        <v>120</v>
      </c>
      <c r="AG1933" s="3">
        <v>96950</v>
      </c>
      <c r="AH1933" t="s">
        <v>121</v>
      </c>
      <c r="AJ1933" s="10">
        <v>16702346445</v>
      </c>
      <c r="AK1933">
        <v>2263</v>
      </c>
      <c r="AL1933" t="s">
        <v>680</v>
      </c>
      <c r="BD1933" t="str">
        <f>"43-3031.00"</f>
        <v>43-3031.00</v>
      </c>
      <c r="BE1933" t="s">
        <v>387</v>
      </c>
      <c r="BF1933" t="s">
        <v>681</v>
      </c>
      <c r="BG1933" t="s">
        <v>682</v>
      </c>
      <c r="BH1933">
        <v>1</v>
      </c>
      <c r="BJ1933" s="1">
        <v>45962</v>
      </c>
      <c r="BK1933" s="1">
        <v>46326</v>
      </c>
      <c r="BN1933">
        <v>40</v>
      </c>
      <c r="BO1933">
        <v>0</v>
      </c>
      <c r="BP1933">
        <v>8</v>
      </c>
      <c r="BQ1933">
        <v>8</v>
      </c>
      <c r="BR1933">
        <v>8</v>
      </c>
      <c r="BS1933">
        <v>8</v>
      </c>
      <c r="BT1933">
        <v>8</v>
      </c>
      <c r="BU1933">
        <v>0</v>
      </c>
      <c r="BV1933" t="str">
        <f>"8:00 AM"</f>
        <v>8:00 AM</v>
      </c>
      <c r="BW1933" t="str">
        <f>"5:00 PM"</f>
        <v>5:00 PM</v>
      </c>
      <c r="BX1933" t="s">
        <v>133</v>
      </c>
      <c r="BY1933">
        <v>0</v>
      </c>
      <c r="BZ1933">
        <v>24</v>
      </c>
      <c r="CA1933" t="s">
        <v>115</v>
      </c>
      <c r="CC1933" t="s">
        <v>683</v>
      </c>
      <c r="CD1933" t="s">
        <v>684</v>
      </c>
      <c r="CF1933" t="s">
        <v>119</v>
      </c>
      <c r="CG1933" t="s">
        <v>120</v>
      </c>
      <c r="CH1933" s="3">
        <v>96950</v>
      </c>
      <c r="CI1933" s="4">
        <v>12.28</v>
      </c>
      <c r="CJ1933" s="4">
        <v>13</v>
      </c>
      <c r="CK1933" s="4">
        <v>18.420000000000002</v>
      </c>
      <c r="CL1933" s="4">
        <v>19.5</v>
      </c>
      <c r="CM1933" t="s">
        <v>136</v>
      </c>
      <c r="CN1933" t="s">
        <v>685</v>
      </c>
      <c r="CO1933" t="s">
        <v>137</v>
      </c>
      <c r="CQ1933" t="s">
        <v>115</v>
      </c>
      <c r="CR1933" t="s">
        <v>138</v>
      </c>
      <c r="CS1933" t="s">
        <v>139</v>
      </c>
      <c r="CT1933" t="s">
        <v>138</v>
      </c>
      <c r="CU1933" t="s">
        <v>139</v>
      </c>
      <c r="CV1933" t="s">
        <v>138</v>
      </c>
      <c r="CW1933" t="s">
        <v>139</v>
      </c>
      <c r="CX1933" t="s">
        <v>13923</v>
      </c>
      <c r="CY1933" s="10">
        <v>16702346445</v>
      </c>
      <c r="CZ1933" t="s">
        <v>680</v>
      </c>
      <c r="DA1933" t="s">
        <v>139</v>
      </c>
      <c r="DB1933" t="s">
        <v>138</v>
      </c>
      <c r="DC1933" t="s">
        <v>115</v>
      </c>
      <c r="DD1933" t="s">
        <v>676</v>
      </c>
      <c r="DE1933" t="s">
        <v>677</v>
      </c>
      <c r="DG1933" t="s">
        <v>5403</v>
      </c>
      <c r="DH1933" t="s">
        <v>139</v>
      </c>
    </row>
    <row r="1934" spans="1:112" ht="14.45" customHeight="1" x14ac:dyDescent="0.25">
      <c r="A1934" t="s">
        <v>3904</v>
      </c>
      <c r="B1934" t="s">
        <v>113</v>
      </c>
      <c r="C1934" s="1">
        <v>45756</v>
      </c>
      <c r="D1934" s="1">
        <v>45795</v>
      </c>
      <c r="E1934" t="s">
        <v>210</v>
      </c>
      <c r="F1934" s="1">
        <v>45929</v>
      </c>
      <c r="G1934" t="s">
        <v>115</v>
      </c>
      <c r="H1934" t="s">
        <v>115</v>
      </c>
      <c r="I1934" t="s">
        <v>115</v>
      </c>
      <c r="J1934" t="s">
        <v>2516</v>
      </c>
      <c r="K1934" t="s">
        <v>3905</v>
      </c>
      <c r="L1934" t="s">
        <v>3906</v>
      </c>
      <c r="M1934" t="s">
        <v>2519</v>
      </c>
      <c r="N1934" t="s">
        <v>128</v>
      </c>
      <c r="O1934" t="s">
        <v>120</v>
      </c>
      <c r="P1934" s="3">
        <v>96950</v>
      </c>
      <c r="Q1934" t="s">
        <v>121</v>
      </c>
      <c r="S1934" s="10">
        <v>16702358233</v>
      </c>
      <c r="U1934" t="s">
        <v>2520</v>
      </c>
      <c r="V1934">
        <v>445131</v>
      </c>
      <c r="W1934" t="s">
        <v>123</v>
      </c>
      <c r="Y1934" t="s">
        <v>2521</v>
      </c>
      <c r="Z1934" t="s">
        <v>2522</v>
      </c>
      <c r="AA1934" t="s">
        <v>149</v>
      </c>
      <c r="AB1934" t="s">
        <v>1191</v>
      </c>
      <c r="AC1934" t="s">
        <v>3906</v>
      </c>
      <c r="AD1934" t="s">
        <v>2519</v>
      </c>
      <c r="AE1934" t="s">
        <v>128</v>
      </c>
      <c r="AF1934" t="s">
        <v>120</v>
      </c>
      <c r="AG1934" s="3">
        <v>96950</v>
      </c>
      <c r="AH1934" t="s">
        <v>121</v>
      </c>
      <c r="AJ1934" s="10">
        <v>16702358233</v>
      </c>
      <c r="AL1934" t="s">
        <v>2529</v>
      </c>
      <c r="BD1934" t="str">
        <f>"27-1024.00"</f>
        <v>27-1024.00</v>
      </c>
      <c r="BE1934" t="s">
        <v>3907</v>
      </c>
      <c r="BF1934" t="s">
        <v>3908</v>
      </c>
      <c r="BG1934" t="s">
        <v>3909</v>
      </c>
      <c r="BH1934">
        <v>1</v>
      </c>
      <c r="BJ1934" s="1">
        <v>45931</v>
      </c>
      <c r="BK1934" s="1">
        <v>46295</v>
      </c>
      <c r="BN1934">
        <v>35</v>
      </c>
      <c r="BO1934">
        <v>0</v>
      </c>
      <c r="BP1934">
        <v>7</v>
      </c>
      <c r="BQ1934">
        <v>7</v>
      </c>
      <c r="BR1934">
        <v>7</v>
      </c>
      <c r="BS1934">
        <v>7</v>
      </c>
      <c r="BT1934">
        <v>7</v>
      </c>
      <c r="BU1934">
        <v>0</v>
      </c>
      <c r="BV1934" t="str">
        <f>"9:00 AM"</f>
        <v>9:00 AM</v>
      </c>
      <c r="BW1934" t="str">
        <f>"10:00 PM"</f>
        <v>10:00 PM</v>
      </c>
      <c r="BX1934" t="s">
        <v>133</v>
      </c>
      <c r="BY1934">
        <v>0</v>
      </c>
      <c r="BZ1934">
        <v>12</v>
      </c>
      <c r="CA1934" t="s">
        <v>115</v>
      </c>
      <c r="CC1934" t="s">
        <v>3910</v>
      </c>
      <c r="CD1934" t="s">
        <v>3906</v>
      </c>
      <c r="CE1934" t="s">
        <v>2519</v>
      </c>
      <c r="CF1934" t="s">
        <v>128</v>
      </c>
      <c r="CG1934" t="s">
        <v>120</v>
      </c>
      <c r="CH1934" s="3">
        <v>96950</v>
      </c>
      <c r="CI1934" s="4">
        <v>10.130000000000001</v>
      </c>
      <c r="CJ1934" s="4">
        <v>10.130000000000001</v>
      </c>
      <c r="CK1934" s="4">
        <v>15.19</v>
      </c>
      <c r="CL1934" s="4">
        <v>15.19</v>
      </c>
      <c r="CM1934" t="s">
        <v>136</v>
      </c>
      <c r="CO1934" t="s">
        <v>137</v>
      </c>
      <c r="CQ1934" t="s">
        <v>115</v>
      </c>
      <c r="CR1934" t="s">
        <v>138</v>
      </c>
      <c r="CS1934" t="s">
        <v>139</v>
      </c>
      <c r="CT1934" t="s">
        <v>138</v>
      </c>
      <c r="CU1934" t="s">
        <v>139</v>
      </c>
      <c r="CV1934" t="s">
        <v>138</v>
      </c>
      <c r="CW1934" t="s">
        <v>139</v>
      </c>
      <c r="CX1934" t="s">
        <v>2528</v>
      </c>
      <c r="CY1934" s="10">
        <v>16702358233</v>
      </c>
      <c r="CZ1934" t="s">
        <v>3911</v>
      </c>
      <c r="DA1934" t="s">
        <v>139</v>
      </c>
      <c r="DB1934" t="s">
        <v>138</v>
      </c>
      <c r="DC1934" t="s">
        <v>115</v>
      </c>
    </row>
    <row r="1935" spans="1:112" ht="14.45" customHeight="1" x14ac:dyDescent="0.25">
      <c r="A1935" t="s">
        <v>6154</v>
      </c>
      <c r="B1935" t="s">
        <v>113</v>
      </c>
      <c r="C1935" s="1">
        <v>45768</v>
      </c>
      <c r="D1935" s="1">
        <v>45795</v>
      </c>
      <c r="E1935" t="s">
        <v>210</v>
      </c>
      <c r="F1935" s="1">
        <v>45929</v>
      </c>
      <c r="G1935" t="s">
        <v>115</v>
      </c>
      <c r="H1935" t="s">
        <v>115</v>
      </c>
      <c r="I1935" t="s">
        <v>115</v>
      </c>
      <c r="J1935" t="s">
        <v>6155</v>
      </c>
      <c r="K1935" t="s">
        <v>6156</v>
      </c>
      <c r="L1935" t="s">
        <v>6157</v>
      </c>
      <c r="M1935" t="s">
        <v>1058</v>
      </c>
      <c r="N1935" t="s">
        <v>128</v>
      </c>
      <c r="O1935" t="s">
        <v>120</v>
      </c>
      <c r="P1935" s="3">
        <v>96950</v>
      </c>
      <c r="Q1935" t="s">
        <v>121</v>
      </c>
      <c r="R1935" t="s">
        <v>1287</v>
      </c>
      <c r="S1935" s="10">
        <v>16702351024</v>
      </c>
      <c r="U1935" t="s">
        <v>6158</v>
      </c>
      <c r="V1935">
        <v>236116</v>
      </c>
      <c r="W1935" t="s">
        <v>123</v>
      </c>
      <c r="Y1935" t="s">
        <v>6159</v>
      </c>
      <c r="Z1935" t="s">
        <v>6160</v>
      </c>
      <c r="AA1935" t="s">
        <v>6161</v>
      </c>
      <c r="AB1935" t="s">
        <v>997</v>
      </c>
      <c r="AC1935" t="s">
        <v>6157</v>
      </c>
      <c r="AD1935" t="s">
        <v>1058</v>
      </c>
      <c r="AE1935" t="s">
        <v>128</v>
      </c>
      <c r="AF1935" t="s">
        <v>120</v>
      </c>
      <c r="AG1935" s="3">
        <v>96950</v>
      </c>
      <c r="AH1935" t="s">
        <v>121</v>
      </c>
      <c r="AI1935" t="s">
        <v>1287</v>
      </c>
      <c r="AJ1935" s="10">
        <v>16702351024</v>
      </c>
      <c r="AL1935" t="s">
        <v>6162</v>
      </c>
      <c r="BD1935" t="str">
        <f>"49-9071.00"</f>
        <v>49-9071.00</v>
      </c>
      <c r="BE1935" t="s">
        <v>169</v>
      </c>
      <c r="BF1935" t="s">
        <v>6163</v>
      </c>
      <c r="BG1935" t="s">
        <v>2872</v>
      </c>
      <c r="BH1935">
        <v>10</v>
      </c>
      <c r="BJ1935" s="1">
        <v>45931</v>
      </c>
      <c r="BK1935" s="1">
        <v>46295</v>
      </c>
      <c r="BN1935">
        <v>35</v>
      </c>
      <c r="BO1935">
        <v>0</v>
      </c>
      <c r="BP1935">
        <v>7</v>
      </c>
      <c r="BQ1935">
        <v>7</v>
      </c>
      <c r="BR1935">
        <v>7</v>
      </c>
      <c r="BS1935">
        <v>7</v>
      </c>
      <c r="BT1935">
        <v>7</v>
      </c>
      <c r="BU1935">
        <v>0</v>
      </c>
      <c r="BV1935" t="str">
        <f>"8:00 AM"</f>
        <v>8:00 AM</v>
      </c>
      <c r="BW1935" t="str">
        <f>"4:00 PM"</f>
        <v>4:00 PM</v>
      </c>
      <c r="BX1935" t="s">
        <v>240</v>
      </c>
      <c r="BY1935">
        <v>0</v>
      </c>
      <c r="BZ1935">
        <v>12</v>
      </c>
      <c r="CA1935" t="s">
        <v>115</v>
      </c>
      <c r="CC1935" t="s">
        <v>6164</v>
      </c>
      <c r="CD1935" t="s">
        <v>6165</v>
      </c>
      <c r="CE1935" t="s">
        <v>6166</v>
      </c>
      <c r="CF1935" t="s">
        <v>128</v>
      </c>
      <c r="CG1935" t="s">
        <v>120</v>
      </c>
      <c r="CH1935" s="3">
        <v>96950</v>
      </c>
      <c r="CI1935" s="4">
        <v>9.75</v>
      </c>
      <c r="CJ1935" s="4">
        <v>10</v>
      </c>
      <c r="CK1935" s="4">
        <v>14.62</v>
      </c>
      <c r="CL1935" s="4">
        <v>15</v>
      </c>
      <c r="CM1935" t="s">
        <v>136</v>
      </c>
      <c r="CN1935" t="s">
        <v>139</v>
      </c>
      <c r="CO1935" t="s">
        <v>137</v>
      </c>
      <c r="CQ1935" t="s">
        <v>115</v>
      </c>
      <c r="CR1935" t="s">
        <v>138</v>
      </c>
      <c r="CS1935" t="s">
        <v>138</v>
      </c>
      <c r="CT1935" t="s">
        <v>138</v>
      </c>
      <c r="CU1935" t="s">
        <v>139</v>
      </c>
      <c r="CV1935" t="s">
        <v>138</v>
      </c>
      <c r="CW1935" t="s">
        <v>139</v>
      </c>
      <c r="CX1935" t="s">
        <v>1297</v>
      </c>
      <c r="CY1935" s="10">
        <v>16702351024</v>
      </c>
      <c r="CZ1935" t="s">
        <v>6162</v>
      </c>
      <c r="DA1935" t="s">
        <v>139</v>
      </c>
      <c r="DB1935" t="s">
        <v>138</v>
      </c>
      <c r="DC1935" t="s">
        <v>115</v>
      </c>
    </row>
    <row r="1936" spans="1:112" ht="14.45" customHeight="1" x14ac:dyDescent="0.25">
      <c r="A1936" t="s">
        <v>2623</v>
      </c>
      <c r="B1936" t="s">
        <v>248</v>
      </c>
      <c r="C1936" s="1">
        <v>45747</v>
      </c>
      <c r="D1936" s="1">
        <v>45796</v>
      </c>
      <c r="E1936" t="s">
        <v>210</v>
      </c>
      <c r="F1936" s="1">
        <v>45807</v>
      </c>
      <c r="G1936" t="s">
        <v>115</v>
      </c>
      <c r="H1936" t="s">
        <v>115</v>
      </c>
      <c r="I1936" t="s">
        <v>115</v>
      </c>
      <c r="J1936" t="s">
        <v>527</v>
      </c>
      <c r="K1936" t="s">
        <v>528</v>
      </c>
      <c r="L1936" t="s">
        <v>2624</v>
      </c>
      <c r="M1936" t="s">
        <v>536</v>
      </c>
      <c r="N1936" t="s">
        <v>128</v>
      </c>
      <c r="O1936" t="s">
        <v>120</v>
      </c>
      <c r="P1936" s="3">
        <v>96950</v>
      </c>
      <c r="Q1936" t="s">
        <v>121</v>
      </c>
      <c r="S1936" s="10">
        <v>16702352883</v>
      </c>
      <c r="U1936" t="s">
        <v>531</v>
      </c>
      <c r="V1936">
        <v>56132</v>
      </c>
      <c r="W1936" t="s">
        <v>532</v>
      </c>
      <c r="X1936" t="s">
        <v>138</v>
      </c>
      <c r="Y1936" t="s">
        <v>533</v>
      </c>
      <c r="Z1936" t="s">
        <v>534</v>
      </c>
      <c r="AA1936" t="s">
        <v>535</v>
      </c>
      <c r="AB1936" t="s">
        <v>516</v>
      </c>
      <c r="AC1936" t="s">
        <v>2624</v>
      </c>
      <c r="AD1936" t="s">
        <v>536</v>
      </c>
      <c r="AE1936" t="s">
        <v>128</v>
      </c>
      <c r="AF1936" t="s">
        <v>120</v>
      </c>
      <c r="AG1936" s="3">
        <v>96950</v>
      </c>
      <c r="AH1936" t="s">
        <v>121</v>
      </c>
      <c r="AJ1936" s="10">
        <v>16702352883</v>
      </c>
      <c r="AL1936" t="s">
        <v>537</v>
      </c>
      <c r="BD1936" t="str">
        <f>"35-3023.00"</f>
        <v>35-3023.00</v>
      </c>
      <c r="BE1936" t="s">
        <v>568</v>
      </c>
      <c r="BF1936" t="s">
        <v>2625</v>
      </c>
      <c r="BG1936" t="s">
        <v>284</v>
      </c>
      <c r="BH1936">
        <v>6</v>
      </c>
      <c r="BI1936">
        <v>6</v>
      </c>
      <c r="BJ1936" s="1">
        <v>45809</v>
      </c>
      <c r="BK1936" s="1">
        <v>46173</v>
      </c>
      <c r="BL1936" s="1">
        <v>45809</v>
      </c>
      <c r="BM1936" s="1">
        <v>46173</v>
      </c>
      <c r="BN1936">
        <v>35</v>
      </c>
      <c r="BO1936">
        <v>0</v>
      </c>
      <c r="BP1936">
        <v>7</v>
      </c>
      <c r="BQ1936">
        <v>7</v>
      </c>
      <c r="BR1936">
        <v>7</v>
      </c>
      <c r="BS1936">
        <v>7</v>
      </c>
      <c r="BT1936">
        <v>7</v>
      </c>
      <c r="BU1936">
        <v>0</v>
      </c>
      <c r="BV1936" t="str">
        <f>"8:00 AM"</f>
        <v>8:00 AM</v>
      </c>
      <c r="BW1936" t="str">
        <f>"4:00 PM"</f>
        <v>4:00 PM</v>
      </c>
      <c r="BX1936" t="s">
        <v>240</v>
      </c>
      <c r="BY1936">
        <v>0</v>
      </c>
      <c r="BZ1936">
        <v>3</v>
      </c>
      <c r="CA1936" t="s">
        <v>115</v>
      </c>
      <c r="CC1936" s="2" t="s">
        <v>2626</v>
      </c>
      <c r="CD1936" t="s">
        <v>2624</v>
      </c>
      <c r="CE1936" t="s">
        <v>542</v>
      </c>
      <c r="CF1936" t="s">
        <v>128</v>
      </c>
      <c r="CG1936" t="s">
        <v>120</v>
      </c>
      <c r="CH1936" s="3">
        <v>96950</v>
      </c>
      <c r="CI1936" s="4">
        <v>8.35</v>
      </c>
      <c r="CJ1936" s="4">
        <v>8.35</v>
      </c>
      <c r="CK1936" s="4">
        <v>12.53</v>
      </c>
      <c r="CL1936" s="4">
        <v>12.53</v>
      </c>
      <c r="CM1936" t="s">
        <v>136</v>
      </c>
      <c r="CN1936" t="s">
        <v>191</v>
      </c>
      <c r="CO1936" t="s">
        <v>137</v>
      </c>
      <c r="CQ1936" t="s">
        <v>115</v>
      </c>
      <c r="CR1936" t="s">
        <v>138</v>
      </c>
      <c r="CS1936" t="s">
        <v>139</v>
      </c>
      <c r="CT1936" t="s">
        <v>138</v>
      </c>
      <c r="CU1936" t="s">
        <v>139</v>
      </c>
      <c r="CV1936" t="s">
        <v>138</v>
      </c>
      <c r="CW1936" t="s">
        <v>139</v>
      </c>
      <c r="CX1936" t="s">
        <v>543</v>
      </c>
      <c r="CY1936" s="10">
        <v>16702352883</v>
      </c>
      <c r="CZ1936" t="s">
        <v>537</v>
      </c>
      <c r="DA1936" t="s">
        <v>331</v>
      </c>
      <c r="DB1936" t="s">
        <v>138</v>
      </c>
      <c r="DC1936" t="s">
        <v>138</v>
      </c>
    </row>
    <row r="1937" spans="1:112" ht="14.45" customHeight="1" x14ac:dyDescent="0.25">
      <c r="A1937" t="s">
        <v>4706</v>
      </c>
      <c r="B1937" t="s">
        <v>142</v>
      </c>
      <c r="C1937" s="1">
        <v>45784</v>
      </c>
      <c r="D1937" s="1">
        <v>45796</v>
      </c>
      <c r="E1937" t="s">
        <v>114</v>
      </c>
      <c r="G1937" t="s">
        <v>115</v>
      </c>
      <c r="H1937" t="s">
        <v>115</v>
      </c>
      <c r="I1937" t="s">
        <v>115</v>
      </c>
      <c r="J1937" t="s">
        <v>4707</v>
      </c>
      <c r="K1937" t="s">
        <v>4708</v>
      </c>
      <c r="L1937" t="s">
        <v>4709</v>
      </c>
      <c r="M1937" t="s">
        <v>4710</v>
      </c>
      <c r="N1937" t="s">
        <v>128</v>
      </c>
      <c r="O1937" t="s">
        <v>120</v>
      </c>
      <c r="P1937" s="3">
        <v>96950</v>
      </c>
      <c r="Q1937" t="s">
        <v>121</v>
      </c>
      <c r="R1937" t="s">
        <v>139</v>
      </c>
      <c r="S1937" s="10">
        <v>16702352020</v>
      </c>
      <c r="U1937" t="s">
        <v>4711</v>
      </c>
      <c r="V1937">
        <v>312112</v>
      </c>
      <c r="W1937" t="s">
        <v>123</v>
      </c>
      <c r="Y1937" t="s">
        <v>4712</v>
      </c>
      <c r="Z1937" t="s">
        <v>4713</v>
      </c>
      <c r="AB1937" t="s">
        <v>126</v>
      </c>
      <c r="AC1937" t="s">
        <v>4714</v>
      </c>
      <c r="AD1937" t="s">
        <v>4710</v>
      </c>
      <c r="AE1937" t="s">
        <v>128</v>
      </c>
      <c r="AF1937" t="s">
        <v>120</v>
      </c>
      <c r="AG1937" s="3">
        <v>96950</v>
      </c>
      <c r="AH1937" t="s">
        <v>121</v>
      </c>
      <c r="AI1937" t="s">
        <v>439</v>
      </c>
      <c r="AJ1937" s="10">
        <v>16702352020</v>
      </c>
      <c r="AL1937" t="s">
        <v>4715</v>
      </c>
      <c r="BD1937" t="str">
        <f>"41-4012.00"</f>
        <v>41-4012.00</v>
      </c>
      <c r="BE1937" t="s">
        <v>709</v>
      </c>
      <c r="BF1937" t="s">
        <v>4716</v>
      </c>
      <c r="BG1937" t="s">
        <v>710</v>
      </c>
      <c r="BH1937">
        <v>1</v>
      </c>
      <c r="BJ1937" s="1">
        <v>45931</v>
      </c>
      <c r="BK1937" s="1">
        <v>46295</v>
      </c>
      <c r="BN1937">
        <v>35</v>
      </c>
      <c r="BO1937">
        <v>0</v>
      </c>
      <c r="BP1937">
        <v>6</v>
      </c>
      <c r="BQ1937">
        <v>6</v>
      </c>
      <c r="BR1937">
        <v>6</v>
      </c>
      <c r="BS1937">
        <v>5</v>
      </c>
      <c r="BT1937">
        <v>6</v>
      </c>
      <c r="BU1937">
        <v>6</v>
      </c>
      <c r="BV1937" t="str">
        <f>"8:00 AM"</f>
        <v>8:00 AM</v>
      </c>
      <c r="BW1937" t="str">
        <f>"5:00 PM"</f>
        <v>5:00 PM</v>
      </c>
      <c r="BX1937" t="s">
        <v>240</v>
      </c>
      <c r="BY1937">
        <v>0</v>
      </c>
      <c r="BZ1937">
        <v>12</v>
      </c>
      <c r="CA1937" t="s">
        <v>115</v>
      </c>
      <c r="CC1937" t="s">
        <v>4717</v>
      </c>
      <c r="CD1937" t="s">
        <v>4709</v>
      </c>
      <c r="CE1937" t="s">
        <v>4710</v>
      </c>
      <c r="CF1937" t="s">
        <v>128</v>
      </c>
      <c r="CG1937" t="s">
        <v>120</v>
      </c>
      <c r="CH1937" s="3">
        <v>96950</v>
      </c>
      <c r="CI1937" s="4">
        <v>8.94</v>
      </c>
      <c r="CJ1937" s="4">
        <v>8.94</v>
      </c>
      <c r="CK1937" s="4">
        <v>0</v>
      </c>
      <c r="CL1937" s="4">
        <v>0</v>
      </c>
      <c r="CM1937" t="s">
        <v>136</v>
      </c>
      <c r="CN1937" t="s">
        <v>1369</v>
      </c>
      <c r="CO1937" t="s">
        <v>137</v>
      </c>
      <c r="CQ1937" t="s">
        <v>115</v>
      </c>
      <c r="CR1937" t="s">
        <v>138</v>
      </c>
      <c r="CS1937" t="s">
        <v>139</v>
      </c>
      <c r="CT1937" t="s">
        <v>139</v>
      </c>
      <c r="CU1937" t="s">
        <v>139</v>
      </c>
      <c r="CV1937" t="s">
        <v>138</v>
      </c>
      <c r="CW1937" t="s">
        <v>139</v>
      </c>
      <c r="CX1937" t="s">
        <v>4718</v>
      </c>
      <c r="CY1937" s="10">
        <v>16702352020</v>
      </c>
      <c r="CZ1937" t="s">
        <v>4715</v>
      </c>
      <c r="DA1937" t="s">
        <v>139</v>
      </c>
      <c r="DB1937" t="s">
        <v>138</v>
      </c>
      <c r="DC1937" t="s">
        <v>115</v>
      </c>
    </row>
    <row r="1938" spans="1:112" ht="14.45" customHeight="1" x14ac:dyDescent="0.25">
      <c r="A1938" t="s">
        <v>5793</v>
      </c>
      <c r="B1938" t="s">
        <v>158</v>
      </c>
      <c r="C1938" s="1">
        <v>45741</v>
      </c>
      <c r="D1938" s="1">
        <v>45796</v>
      </c>
      <c r="E1938" t="s">
        <v>210</v>
      </c>
      <c r="F1938" s="1">
        <v>45837</v>
      </c>
      <c r="G1938" t="s">
        <v>115</v>
      </c>
      <c r="H1938" t="s">
        <v>115</v>
      </c>
      <c r="I1938" t="s">
        <v>115</v>
      </c>
      <c r="J1938" t="s">
        <v>1436</v>
      </c>
      <c r="L1938" t="s">
        <v>1437</v>
      </c>
      <c r="M1938" t="s">
        <v>1438</v>
      </c>
      <c r="N1938" t="s">
        <v>128</v>
      </c>
      <c r="O1938" t="s">
        <v>120</v>
      </c>
      <c r="P1938" s="3">
        <v>96950</v>
      </c>
      <c r="Q1938" t="s">
        <v>121</v>
      </c>
      <c r="S1938" s="10">
        <v>16702858730</v>
      </c>
      <c r="U1938" t="s">
        <v>1439</v>
      </c>
      <c r="V1938">
        <v>561320</v>
      </c>
      <c r="W1938" t="s">
        <v>123</v>
      </c>
      <c r="Y1938" t="s">
        <v>1440</v>
      </c>
      <c r="Z1938" t="s">
        <v>1441</v>
      </c>
      <c r="AA1938" t="s">
        <v>1442</v>
      </c>
      <c r="AB1938" t="s">
        <v>448</v>
      </c>
      <c r="AC1938" t="s">
        <v>1437</v>
      </c>
      <c r="AD1938" t="s">
        <v>1438</v>
      </c>
      <c r="AE1938" t="s">
        <v>128</v>
      </c>
      <c r="AF1938" t="s">
        <v>120</v>
      </c>
      <c r="AG1938" s="3">
        <v>96950</v>
      </c>
      <c r="AH1938" t="s">
        <v>121</v>
      </c>
      <c r="AJ1938" s="10">
        <v>16702858730</v>
      </c>
      <c r="AL1938" t="s">
        <v>1443</v>
      </c>
      <c r="BD1938" t="str">
        <f>"37-2012.00"</f>
        <v>37-2012.00</v>
      </c>
      <c r="BE1938" t="s">
        <v>647</v>
      </c>
      <c r="BF1938" t="s">
        <v>1444</v>
      </c>
      <c r="BG1938" t="s">
        <v>2395</v>
      </c>
      <c r="BH1938">
        <v>15</v>
      </c>
      <c r="BJ1938" s="1">
        <v>45839</v>
      </c>
      <c r="BK1938" s="1">
        <v>46203</v>
      </c>
      <c r="BN1938">
        <v>35</v>
      </c>
      <c r="BO1938">
        <v>0</v>
      </c>
      <c r="BP1938">
        <v>7</v>
      </c>
      <c r="BQ1938">
        <v>7</v>
      </c>
      <c r="BR1938">
        <v>7</v>
      </c>
      <c r="BS1938">
        <v>7</v>
      </c>
      <c r="BT1938">
        <v>7</v>
      </c>
      <c r="BU1938">
        <v>0</v>
      </c>
      <c r="BV1938" t="str">
        <f>"9:00 AM"</f>
        <v>9:00 AM</v>
      </c>
      <c r="BW1938" t="str">
        <f>"5:00 PM"</f>
        <v>5:00 PM</v>
      </c>
      <c r="BX1938" t="s">
        <v>240</v>
      </c>
      <c r="BY1938">
        <v>0</v>
      </c>
      <c r="BZ1938">
        <v>3</v>
      </c>
      <c r="CA1938" t="s">
        <v>115</v>
      </c>
      <c r="CC1938" s="2" t="s">
        <v>5794</v>
      </c>
      <c r="CD1938" t="s">
        <v>1447</v>
      </c>
      <c r="CE1938" t="s">
        <v>1448</v>
      </c>
      <c r="CF1938" t="s">
        <v>128</v>
      </c>
      <c r="CG1938" t="s">
        <v>120</v>
      </c>
      <c r="CH1938" s="3">
        <v>96950</v>
      </c>
      <c r="CI1938" s="4">
        <v>7.77</v>
      </c>
      <c r="CJ1938" s="4">
        <v>7.77</v>
      </c>
      <c r="CK1938" s="4">
        <v>11.66</v>
      </c>
      <c r="CL1938" s="4">
        <v>11.66</v>
      </c>
      <c r="CM1938" t="s">
        <v>136</v>
      </c>
      <c r="CN1938" t="s">
        <v>224</v>
      </c>
      <c r="CO1938" t="s">
        <v>137</v>
      </c>
      <c r="CQ1938" t="s">
        <v>115</v>
      </c>
      <c r="CR1938" t="s">
        <v>138</v>
      </c>
      <c r="CS1938" t="s">
        <v>139</v>
      </c>
      <c r="CT1938" t="s">
        <v>138</v>
      </c>
      <c r="CU1938" t="s">
        <v>139</v>
      </c>
      <c r="CV1938" t="s">
        <v>138</v>
      </c>
      <c r="CW1938" t="s">
        <v>139</v>
      </c>
      <c r="CX1938" s="2" t="s">
        <v>1449</v>
      </c>
      <c r="CY1938" s="10">
        <v>16702858730</v>
      </c>
      <c r="CZ1938" t="s">
        <v>1443</v>
      </c>
      <c r="DA1938" t="s">
        <v>331</v>
      </c>
      <c r="DB1938" t="s">
        <v>138</v>
      </c>
      <c r="DC1938" t="s">
        <v>115</v>
      </c>
    </row>
    <row r="1939" spans="1:112" ht="14.45" customHeight="1" x14ac:dyDescent="0.25">
      <c r="A1939" t="s">
        <v>6208</v>
      </c>
      <c r="B1939" t="s">
        <v>248</v>
      </c>
      <c r="C1939" s="1">
        <v>45752</v>
      </c>
      <c r="D1939" s="1">
        <v>45796</v>
      </c>
      <c r="E1939" t="s">
        <v>114</v>
      </c>
      <c r="G1939" t="s">
        <v>115</v>
      </c>
      <c r="H1939" t="s">
        <v>115</v>
      </c>
      <c r="I1939" t="s">
        <v>115</v>
      </c>
      <c r="J1939" t="s">
        <v>3968</v>
      </c>
      <c r="K1939" t="s">
        <v>139</v>
      </c>
      <c r="L1939" t="s">
        <v>3302</v>
      </c>
      <c r="M1939" t="s">
        <v>3969</v>
      </c>
      <c r="N1939" t="s">
        <v>128</v>
      </c>
      <c r="O1939" t="s">
        <v>120</v>
      </c>
      <c r="P1939" s="3">
        <v>96950</v>
      </c>
      <c r="Q1939" t="s">
        <v>121</v>
      </c>
      <c r="S1939" s="10">
        <v>16702351980</v>
      </c>
      <c r="U1939" t="s">
        <v>3970</v>
      </c>
      <c r="V1939">
        <v>561320</v>
      </c>
      <c r="W1939" t="s">
        <v>532</v>
      </c>
      <c r="X1939" t="s">
        <v>138</v>
      </c>
      <c r="Y1939" t="s">
        <v>3971</v>
      </c>
      <c r="Z1939" t="s">
        <v>3972</v>
      </c>
      <c r="AA1939" t="s">
        <v>3973</v>
      </c>
      <c r="AB1939" t="s">
        <v>295</v>
      </c>
      <c r="AC1939" t="s">
        <v>3974</v>
      </c>
      <c r="AD1939" t="s">
        <v>3975</v>
      </c>
      <c r="AE1939" t="s">
        <v>128</v>
      </c>
      <c r="AF1939" t="s">
        <v>120</v>
      </c>
      <c r="AG1939" s="3">
        <v>96950</v>
      </c>
      <c r="AH1939" t="s">
        <v>121</v>
      </c>
      <c r="AJ1939" s="10">
        <v>16702351980</v>
      </c>
      <c r="AL1939" t="s">
        <v>3976</v>
      </c>
      <c r="BD1939" t="str">
        <f>"37-2011.00"</f>
        <v>37-2011.00</v>
      </c>
      <c r="BE1939" t="s">
        <v>1133</v>
      </c>
      <c r="BF1939" t="s">
        <v>3977</v>
      </c>
      <c r="BG1939" t="s">
        <v>3178</v>
      </c>
      <c r="BH1939">
        <v>10</v>
      </c>
      <c r="BI1939">
        <v>10</v>
      </c>
      <c r="BJ1939" s="1">
        <v>45778</v>
      </c>
      <c r="BK1939" s="1">
        <v>46142</v>
      </c>
      <c r="BL1939" s="1">
        <v>45796</v>
      </c>
      <c r="BM1939" s="1">
        <v>46142</v>
      </c>
      <c r="BN1939">
        <v>35</v>
      </c>
      <c r="BO1939">
        <v>0</v>
      </c>
      <c r="BP1939">
        <v>7</v>
      </c>
      <c r="BQ1939">
        <v>7</v>
      </c>
      <c r="BR1939">
        <v>7</v>
      </c>
      <c r="BS1939">
        <v>7</v>
      </c>
      <c r="BT1939">
        <v>7</v>
      </c>
      <c r="BU1939">
        <v>0</v>
      </c>
      <c r="BV1939" t="str">
        <f>"8:00 AM"</f>
        <v>8:00 AM</v>
      </c>
      <c r="BW1939" t="str">
        <f>"4:00 PM"</f>
        <v>4:00 PM</v>
      </c>
      <c r="BX1939" t="s">
        <v>240</v>
      </c>
      <c r="BY1939">
        <v>0</v>
      </c>
      <c r="BZ1939">
        <v>12</v>
      </c>
      <c r="CA1939" t="s">
        <v>115</v>
      </c>
      <c r="CC1939" s="2" t="s">
        <v>6209</v>
      </c>
      <c r="CD1939" t="s">
        <v>6210</v>
      </c>
      <c r="CE1939" t="s">
        <v>6211</v>
      </c>
      <c r="CF1939" t="s">
        <v>128</v>
      </c>
      <c r="CG1939" t="s">
        <v>120</v>
      </c>
      <c r="CH1939" s="3">
        <v>96950</v>
      </c>
      <c r="CI1939" s="4">
        <v>8.2899999999999991</v>
      </c>
      <c r="CJ1939" s="4">
        <v>8.2899999999999991</v>
      </c>
      <c r="CK1939" s="4">
        <v>12.44</v>
      </c>
      <c r="CL1939" s="4">
        <v>12.44</v>
      </c>
      <c r="CM1939" t="s">
        <v>136</v>
      </c>
      <c r="CN1939" t="s">
        <v>3180</v>
      </c>
      <c r="CO1939" t="s">
        <v>137</v>
      </c>
      <c r="CQ1939" t="s">
        <v>115</v>
      </c>
      <c r="CR1939" t="s">
        <v>138</v>
      </c>
      <c r="CS1939" t="s">
        <v>139</v>
      </c>
      <c r="CT1939" t="s">
        <v>138</v>
      </c>
      <c r="CU1939" t="s">
        <v>139</v>
      </c>
      <c r="CV1939" t="s">
        <v>138</v>
      </c>
      <c r="CW1939" t="s">
        <v>139</v>
      </c>
      <c r="CX1939" t="s">
        <v>3310</v>
      </c>
      <c r="CY1939" s="10">
        <v>16702351980</v>
      </c>
      <c r="CZ1939" t="s">
        <v>3976</v>
      </c>
      <c r="DA1939" t="s">
        <v>139</v>
      </c>
      <c r="DB1939" t="s">
        <v>138</v>
      </c>
      <c r="DC1939" t="s">
        <v>138</v>
      </c>
    </row>
    <row r="1940" spans="1:112" ht="14.45" customHeight="1" x14ac:dyDescent="0.25">
      <c r="A1940" t="s">
        <v>7260</v>
      </c>
      <c r="B1940" t="s">
        <v>142</v>
      </c>
      <c r="C1940" s="1">
        <v>45784</v>
      </c>
      <c r="D1940" s="1">
        <v>45796</v>
      </c>
      <c r="E1940" t="s">
        <v>114</v>
      </c>
      <c r="G1940" t="s">
        <v>115</v>
      </c>
      <c r="H1940" t="s">
        <v>115</v>
      </c>
      <c r="I1940" t="s">
        <v>115</v>
      </c>
      <c r="J1940" t="s">
        <v>3070</v>
      </c>
      <c r="L1940" t="s">
        <v>3071</v>
      </c>
      <c r="N1940" t="s">
        <v>119</v>
      </c>
      <c r="O1940" t="s">
        <v>120</v>
      </c>
      <c r="P1940" s="3">
        <v>96950</v>
      </c>
      <c r="Q1940" t="s">
        <v>121</v>
      </c>
      <c r="S1940" s="10">
        <v>16702349083</v>
      </c>
      <c r="U1940" t="s">
        <v>5308</v>
      </c>
      <c r="V1940">
        <v>811111</v>
      </c>
      <c r="W1940" t="s">
        <v>123</v>
      </c>
      <c r="Y1940" t="s">
        <v>3073</v>
      </c>
      <c r="Z1940" t="s">
        <v>3074</v>
      </c>
      <c r="AA1940" t="s">
        <v>3075</v>
      </c>
      <c r="AB1940" t="s">
        <v>295</v>
      </c>
      <c r="AC1940" t="s">
        <v>3071</v>
      </c>
      <c r="AE1940" t="s">
        <v>119</v>
      </c>
      <c r="AF1940" t="s">
        <v>120</v>
      </c>
      <c r="AG1940" s="3">
        <v>96950</v>
      </c>
      <c r="AH1940" t="s">
        <v>121</v>
      </c>
      <c r="AJ1940" s="10">
        <v>16702349083</v>
      </c>
      <c r="AL1940" t="s">
        <v>3076</v>
      </c>
      <c r="BD1940" t="str">
        <f>"49-3042.00"</f>
        <v>49-3042.00</v>
      </c>
      <c r="BE1940" t="s">
        <v>1508</v>
      </c>
      <c r="BF1940" t="s">
        <v>5309</v>
      </c>
      <c r="BG1940" t="s">
        <v>1847</v>
      </c>
      <c r="BH1940">
        <v>3</v>
      </c>
      <c r="BJ1940" s="1">
        <v>45931</v>
      </c>
      <c r="BK1940" s="1">
        <v>46295</v>
      </c>
      <c r="BN1940">
        <v>35</v>
      </c>
      <c r="BO1940">
        <v>0</v>
      </c>
      <c r="BP1940">
        <v>7</v>
      </c>
      <c r="BQ1940">
        <v>7</v>
      </c>
      <c r="BR1940">
        <v>7</v>
      </c>
      <c r="BS1940">
        <v>7</v>
      </c>
      <c r="BT1940">
        <v>7</v>
      </c>
      <c r="BU1940">
        <v>0</v>
      </c>
      <c r="BV1940" t="str">
        <f>"8:00 AM"</f>
        <v>8:00 AM</v>
      </c>
      <c r="BW1940" t="str">
        <f>"4:00 PM"</f>
        <v>4:00 PM</v>
      </c>
      <c r="BX1940" t="s">
        <v>133</v>
      </c>
      <c r="BY1940">
        <v>0</v>
      </c>
      <c r="BZ1940">
        <v>24</v>
      </c>
      <c r="CA1940" t="s">
        <v>115</v>
      </c>
      <c r="CC1940" s="2" t="s">
        <v>5310</v>
      </c>
      <c r="CD1940" t="s">
        <v>1659</v>
      </c>
      <c r="CE1940" t="s">
        <v>2556</v>
      </c>
      <c r="CF1940" t="s">
        <v>119</v>
      </c>
      <c r="CG1940" t="s">
        <v>120</v>
      </c>
      <c r="CH1940" s="3">
        <v>96950</v>
      </c>
      <c r="CI1940" s="4">
        <v>12.48</v>
      </c>
      <c r="CJ1940" s="4">
        <v>12.48</v>
      </c>
      <c r="CK1940" s="4">
        <v>18.72</v>
      </c>
      <c r="CL1940" s="4">
        <v>18.72</v>
      </c>
      <c r="CM1940" t="s">
        <v>136</v>
      </c>
      <c r="CO1940" t="s">
        <v>137</v>
      </c>
      <c r="CQ1940" t="s">
        <v>115</v>
      </c>
      <c r="CR1940" t="s">
        <v>138</v>
      </c>
      <c r="CS1940" t="s">
        <v>139</v>
      </c>
      <c r="CT1940" t="s">
        <v>138</v>
      </c>
      <c r="CU1940" t="s">
        <v>139</v>
      </c>
      <c r="CV1940" t="s">
        <v>138</v>
      </c>
      <c r="CW1940" t="s">
        <v>139</v>
      </c>
      <c r="CX1940" t="s">
        <v>1079</v>
      </c>
      <c r="CY1940" s="10">
        <v>16702349083</v>
      </c>
      <c r="CZ1940" t="s">
        <v>3076</v>
      </c>
      <c r="DA1940" t="s">
        <v>417</v>
      </c>
      <c r="DB1940" t="s">
        <v>138</v>
      </c>
      <c r="DC1940" t="s">
        <v>115</v>
      </c>
    </row>
    <row r="1941" spans="1:112" ht="14.45" customHeight="1" x14ac:dyDescent="0.25">
      <c r="A1941" t="s">
        <v>8038</v>
      </c>
      <c r="B1941" t="s">
        <v>158</v>
      </c>
      <c r="C1941" s="1">
        <v>45749</v>
      </c>
      <c r="D1941" s="1">
        <v>45796</v>
      </c>
      <c r="E1941" t="s">
        <v>114</v>
      </c>
      <c r="G1941" t="s">
        <v>115</v>
      </c>
      <c r="H1941" t="s">
        <v>115</v>
      </c>
      <c r="I1941" t="s">
        <v>115</v>
      </c>
      <c r="J1941" t="s">
        <v>3300</v>
      </c>
      <c r="K1941" t="s">
        <v>3301</v>
      </c>
      <c r="L1941" t="s">
        <v>3302</v>
      </c>
      <c r="M1941" t="s">
        <v>3303</v>
      </c>
      <c r="N1941" t="s">
        <v>128</v>
      </c>
      <c r="O1941" t="s">
        <v>120</v>
      </c>
      <c r="P1941" s="3">
        <v>96950</v>
      </c>
      <c r="Q1941" t="s">
        <v>121</v>
      </c>
      <c r="S1941" s="10">
        <v>16702351980</v>
      </c>
      <c r="U1941" t="s">
        <v>3304</v>
      </c>
      <c r="V1941">
        <v>561320</v>
      </c>
      <c r="W1941" t="s">
        <v>532</v>
      </c>
      <c r="X1941" t="s">
        <v>138</v>
      </c>
      <c r="Y1941" t="s">
        <v>1274</v>
      </c>
      <c r="Z1941" t="s">
        <v>3305</v>
      </c>
      <c r="AA1941" t="s">
        <v>888</v>
      </c>
      <c r="AB1941" t="s">
        <v>277</v>
      </c>
      <c r="AC1941" t="s">
        <v>3306</v>
      </c>
      <c r="AD1941" t="s">
        <v>3303</v>
      </c>
      <c r="AE1941" t="s">
        <v>128</v>
      </c>
      <c r="AF1941" t="s">
        <v>120</v>
      </c>
      <c r="AG1941" s="3">
        <v>96950</v>
      </c>
      <c r="AH1941" t="s">
        <v>121</v>
      </c>
      <c r="AJ1941" s="10">
        <v>16702351980</v>
      </c>
      <c r="AL1941" t="s">
        <v>3307</v>
      </c>
      <c r="BD1941" t="str">
        <f>"43-3031.00"</f>
        <v>43-3031.00</v>
      </c>
      <c r="BE1941" t="s">
        <v>387</v>
      </c>
      <c r="BF1941" t="s">
        <v>8039</v>
      </c>
      <c r="BG1941" t="s">
        <v>6961</v>
      </c>
      <c r="BH1941">
        <v>6</v>
      </c>
      <c r="BJ1941" s="1">
        <v>45809</v>
      </c>
      <c r="BK1941" s="1">
        <v>46173</v>
      </c>
      <c r="BN1941">
        <v>35</v>
      </c>
      <c r="BO1941">
        <v>0</v>
      </c>
      <c r="BP1941">
        <v>7</v>
      </c>
      <c r="BQ1941">
        <v>7</v>
      </c>
      <c r="BR1941">
        <v>7</v>
      </c>
      <c r="BS1941">
        <v>7</v>
      </c>
      <c r="BT1941">
        <v>7</v>
      </c>
      <c r="BU1941">
        <v>0</v>
      </c>
      <c r="BV1941" t="str">
        <f>"8:00 AM"</f>
        <v>8:00 AM</v>
      </c>
      <c r="BW1941" t="str">
        <f>"4:00 PM"</f>
        <v>4:00 PM</v>
      </c>
      <c r="BX1941" t="s">
        <v>240</v>
      </c>
      <c r="BY1941">
        <v>0</v>
      </c>
      <c r="BZ1941">
        <v>24</v>
      </c>
      <c r="CA1941" t="s">
        <v>115</v>
      </c>
      <c r="CC1941" s="2" t="s">
        <v>8040</v>
      </c>
      <c r="CD1941" t="s">
        <v>1358</v>
      </c>
      <c r="CE1941" t="s">
        <v>3303</v>
      </c>
      <c r="CF1941" t="s">
        <v>128</v>
      </c>
      <c r="CG1941" t="s">
        <v>120</v>
      </c>
      <c r="CH1941" s="3">
        <v>96950</v>
      </c>
      <c r="CI1941" s="4">
        <v>12.28</v>
      </c>
      <c r="CJ1941" s="4">
        <v>12.28</v>
      </c>
      <c r="CK1941" s="4">
        <v>18.420000000000002</v>
      </c>
      <c r="CL1941" s="4">
        <v>18.420000000000002</v>
      </c>
      <c r="CM1941" t="s">
        <v>136</v>
      </c>
      <c r="CN1941" t="s">
        <v>3785</v>
      </c>
      <c r="CO1941" t="s">
        <v>137</v>
      </c>
      <c r="CQ1941" t="s">
        <v>115</v>
      </c>
      <c r="CR1941" t="s">
        <v>138</v>
      </c>
      <c r="CS1941" t="s">
        <v>139</v>
      </c>
      <c r="CT1941" t="s">
        <v>138</v>
      </c>
      <c r="CU1941" t="s">
        <v>139</v>
      </c>
      <c r="CV1941" t="s">
        <v>138</v>
      </c>
      <c r="CW1941" t="s">
        <v>139</v>
      </c>
      <c r="CX1941" s="2" t="s">
        <v>4175</v>
      </c>
      <c r="CY1941" s="10">
        <v>16702351980</v>
      </c>
      <c r="CZ1941" t="s">
        <v>3307</v>
      </c>
      <c r="DA1941" t="s">
        <v>139</v>
      </c>
      <c r="DB1941" t="s">
        <v>138</v>
      </c>
      <c r="DC1941" t="s">
        <v>138</v>
      </c>
    </row>
    <row r="1942" spans="1:112" ht="14.45" customHeight="1" x14ac:dyDescent="0.25">
      <c r="A1942" t="s">
        <v>8460</v>
      </c>
      <c r="B1942" t="s">
        <v>158</v>
      </c>
      <c r="C1942" s="1">
        <v>45717</v>
      </c>
      <c r="D1942" s="1">
        <v>45796</v>
      </c>
      <c r="E1942" t="s">
        <v>210</v>
      </c>
      <c r="F1942" s="1">
        <v>45807</v>
      </c>
      <c r="G1942" t="s">
        <v>115</v>
      </c>
      <c r="H1942" t="s">
        <v>115</v>
      </c>
      <c r="I1942" t="s">
        <v>115</v>
      </c>
      <c r="J1942" t="s">
        <v>827</v>
      </c>
      <c r="L1942" t="s">
        <v>829</v>
      </c>
      <c r="M1942" t="s">
        <v>828</v>
      </c>
      <c r="N1942" t="s">
        <v>119</v>
      </c>
      <c r="O1942" t="s">
        <v>120</v>
      </c>
      <c r="P1942" s="3">
        <v>96950</v>
      </c>
      <c r="Q1942" t="s">
        <v>121</v>
      </c>
      <c r="S1942" s="10">
        <v>16702353027</v>
      </c>
      <c r="U1942" t="s">
        <v>830</v>
      </c>
      <c r="V1942">
        <v>561320</v>
      </c>
      <c r="W1942" t="s">
        <v>532</v>
      </c>
      <c r="X1942" t="s">
        <v>138</v>
      </c>
      <c r="Y1942" t="s">
        <v>831</v>
      </c>
      <c r="Z1942" t="s">
        <v>832</v>
      </c>
      <c r="AA1942" t="s">
        <v>833</v>
      </c>
      <c r="AB1942" t="s">
        <v>295</v>
      </c>
      <c r="AC1942" t="s">
        <v>829</v>
      </c>
      <c r="AD1942" t="s">
        <v>828</v>
      </c>
      <c r="AE1942" t="s">
        <v>119</v>
      </c>
      <c r="AF1942" t="s">
        <v>120</v>
      </c>
      <c r="AG1942" s="3">
        <v>96950</v>
      </c>
      <c r="AH1942" t="s">
        <v>121</v>
      </c>
      <c r="AJ1942" s="10">
        <v>16702353027</v>
      </c>
      <c r="AL1942" t="s">
        <v>834</v>
      </c>
      <c r="BD1942" t="str">
        <f>"35-2021.00"</f>
        <v>35-2021.00</v>
      </c>
      <c r="BE1942" t="s">
        <v>282</v>
      </c>
      <c r="BF1942" t="s">
        <v>8461</v>
      </c>
      <c r="BG1942" t="s">
        <v>8462</v>
      </c>
      <c r="BH1942">
        <v>7</v>
      </c>
      <c r="BJ1942" s="1">
        <v>45809</v>
      </c>
      <c r="BK1942" s="1">
        <v>46173</v>
      </c>
      <c r="BN1942">
        <v>35</v>
      </c>
      <c r="BO1942">
        <v>0</v>
      </c>
      <c r="BP1942">
        <v>7</v>
      </c>
      <c r="BQ1942">
        <v>7</v>
      </c>
      <c r="BR1942">
        <v>7</v>
      </c>
      <c r="BS1942">
        <v>7</v>
      </c>
      <c r="BT1942">
        <v>7</v>
      </c>
      <c r="BU1942">
        <v>0</v>
      </c>
      <c r="BV1942" t="str">
        <f>"5:00 AM"</f>
        <v>5:00 AM</v>
      </c>
      <c r="BW1942" t="str">
        <f>"12:00 PM"</f>
        <v>12:00 PM</v>
      </c>
      <c r="BX1942" t="s">
        <v>240</v>
      </c>
      <c r="BY1942">
        <v>0</v>
      </c>
      <c r="BZ1942">
        <v>3</v>
      </c>
      <c r="CA1942" t="s">
        <v>115</v>
      </c>
      <c r="CC1942" t="s">
        <v>8463</v>
      </c>
      <c r="CD1942" t="s">
        <v>410</v>
      </c>
      <c r="CE1942" t="s">
        <v>410</v>
      </c>
      <c r="CF1942" t="s">
        <v>290</v>
      </c>
      <c r="CG1942" t="s">
        <v>120</v>
      </c>
      <c r="CH1942" s="3">
        <v>96952</v>
      </c>
      <c r="CI1942" s="4">
        <v>7.84</v>
      </c>
      <c r="CJ1942" s="4">
        <v>7.95</v>
      </c>
      <c r="CK1942" s="4">
        <v>11.76</v>
      </c>
      <c r="CL1942" s="4">
        <v>11.93</v>
      </c>
      <c r="CM1942" t="s">
        <v>136</v>
      </c>
      <c r="CN1942" t="s">
        <v>240</v>
      </c>
      <c r="CO1942" t="s">
        <v>137</v>
      </c>
      <c r="CQ1942" t="s">
        <v>115</v>
      </c>
      <c r="CR1942" t="s">
        <v>138</v>
      </c>
      <c r="CS1942" t="s">
        <v>139</v>
      </c>
      <c r="CT1942" t="s">
        <v>138</v>
      </c>
      <c r="CU1942" t="s">
        <v>139</v>
      </c>
      <c r="CV1942" t="s">
        <v>138</v>
      </c>
      <c r="CW1942" t="s">
        <v>139</v>
      </c>
      <c r="CX1942" t="s">
        <v>8464</v>
      </c>
      <c r="CY1942" s="10">
        <v>16702353027</v>
      </c>
      <c r="CZ1942" t="s">
        <v>834</v>
      </c>
      <c r="DA1942" t="s">
        <v>139</v>
      </c>
      <c r="DB1942" t="s">
        <v>138</v>
      </c>
      <c r="DC1942" t="s">
        <v>138</v>
      </c>
    </row>
    <row r="1943" spans="1:112" ht="14.45" customHeight="1" x14ac:dyDescent="0.25">
      <c r="A1943" t="s">
        <v>9222</v>
      </c>
      <c r="B1943" t="s">
        <v>248</v>
      </c>
      <c r="C1943" s="1">
        <v>45740</v>
      </c>
      <c r="D1943" s="1">
        <v>45796</v>
      </c>
      <c r="E1943" t="s">
        <v>114</v>
      </c>
      <c r="G1943" t="s">
        <v>115</v>
      </c>
      <c r="H1943" t="s">
        <v>115</v>
      </c>
      <c r="I1943" t="s">
        <v>115</v>
      </c>
      <c r="J1943" t="s">
        <v>9223</v>
      </c>
      <c r="L1943" t="s">
        <v>9224</v>
      </c>
      <c r="M1943" t="s">
        <v>9225</v>
      </c>
      <c r="N1943" t="s">
        <v>128</v>
      </c>
      <c r="O1943" t="s">
        <v>120</v>
      </c>
      <c r="P1943" s="3">
        <v>96950</v>
      </c>
      <c r="Q1943" t="s">
        <v>121</v>
      </c>
      <c r="R1943" t="s">
        <v>762</v>
      </c>
      <c r="S1943" s="10">
        <v>16702355572</v>
      </c>
      <c r="U1943" t="s">
        <v>9226</v>
      </c>
      <c r="V1943">
        <v>23822</v>
      </c>
      <c r="W1943" t="s">
        <v>123</v>
      </c>
      <c r="Y1943" t="s">
        <v>9227</v>
      </c>
      <c r="Z1943" t="s">
        <v>1873</v>
      </c>
      <c r="AA1943" t="s">
        <v>9228</v>
      </c>
      <c r="AB1943" t="s">
        <v>9229</v>
      </c>
      <c r="AC1943" t="s">
        <v>9224</v>
      </c>
      <c r="AD1943" t="s">
        <v>1448</v>
      </c>
      <c r="AE1943" t="s">
        <v>128</v>
      </c>
      <c r="AF1943" t="s">
        <v>120</v>
      </c>
      <c r="AG1943" s="3">
        <v>96950</v>
      </c>
      <c r="AH1943" t="s">
        <v>121</v>
      </c>
      <c r="AJ1943" s="10">
        <v>16702355572</v>
      </c>
      <c r="AL1943" t="s">
        <v>9230</v>
      </c>
      <c r="BD1943" t="str">
        <f>"49-9021.00"</f>
        <v>49-9021.00</v>
      </c>
      <c r="BE1943" t="s">
        <v>203</v>
      </c>
      <c r="BF1943" t="s">
        <v>9231</v>
      </c>
      <c r="BG1943" t="s">
        <v>5102</v>
      </c>
      <c r="BH1943">
        <v>5</v>
      </c>
      <c r="BI1943">
        <v>5</v>
      </c>
      <c r="BJ1943" s="1">
        <v>45778</v>
      </c>
      <c r="BK1943" s="1">
        <v>46142</v>
      </c>
      <c r="BL1943" s="1">
        <v>45796</v>
      </c>
      <c r="BM1943" s="1">
        <v>46142</v>
      </c>
      <c r="BN1943">
        <v>40</v>
      </c>
      <c r="BO1943">
        <v>0</v>
      </c>
      <c r="BP1943">
        <v>8</v>
      </c>
      <c r="BQ1943">
        <v>8</v>
      </c>
      <c r="BR1943">
        <v>8</v>
      </c>
      <c r="BS1943">
        <v>8</v>
      </c>
      <c r="BT1943">
        <v>8</v>
      </c>
      <c r="BU1943">
        <v>0</v>
      </c>
      <c r="BV1943" t="str">
        <f>"8:00 AM"</f>
        <v>8:00 AM</v>
      </c>
      <c r="BW1943" t="str">
        <f>"5:00 PM"</f>
        <v>5:00 PM</v>
      </c>
      <c r="BX1943" t="s">
        <v>133</v>
      </c>
      <c r="BY1943">
        <v>0</v>
      </c>
      <c r="BZ1943">
        <v>24</v>
      </c>
      <c r="CA1943" t="s">
        <v>115</v>
      </c>
      <c r="CC1943" s="2" t="s">
        <v>9232</v>
      </c>
      <c r="CD1943" t="s">
        <v>9224</v>
      </c>
      <c r="CE1943" t="s">
        <v>1448</v>
      </c>
      <c r="CF1943" t="s">
        <v>128</v>
      </c>
      <c r="CG1943" t="s">
        <v>120</v>
      </c>
      <c r="CH1943" s="3">
        <v>96950</v>
      </c>
      <c r="CI1943" s="4">
        <v>10.74</v>
      </c>
      <c r="CJ1943" s="4">
        <v>11</v>
      </c>
      <c r="CK1943" s="4">
        <v>16.11</v>
      </c>
      <c r="CL1943" s="4">
        <v>16.5</v>
      </c>
      <c r="CM1943" t="s">
        <v>136</v>
      </c>
      <c r="CN1943" t="s">
        <v>139</v>
      </c>
      <c r="CO1943" t="s">
        <v>137</v>
      </c>
      <c r="CQ1943" t="s">
        <v>115</v>
      </c>
      <c r="CR1943" t="s">
        <v>138</v>
      </c>
      <c r="CS1943" t="s">
        <v>138</v>
      </c>
      <c r="CT1943" t="s">
        <v>138</v>
      </c>
      <c r="CU1943" t="s">
        <v>139</v>
      </c>
      <c r="CV1943" t="s">
        <v>138</v>
      </c>
      <c r="CW1943" t="s">
        <v>139</v>
      </c>
      <c r="CX1943" t="s">
        <v>9233</v>
      </c>
      <c r="CY1943" s="10" t="s">
        <v>139</v>
      </c>
      <c r="CZ1943" t="s">
        <v>9230</v>
      </c>
      <c r="DA1943" t="s">
        <v>9234</v>
      </c>
      <c r="DB1943" t="s">
        <v>138</v>
      </c>
      <c r="DC1943" t="s">
        <v>115</v>
      </c>
    </row>
    <row r="1944" spans="1:112" ht="14.45" customHeight="1" x14ac:dyDescent="0.25">
      <c r="A1944" t="s">
        <v>11781</v>
      </c>
      <c r="B1944" t="s">
        <v>248</v>
      </c>
      <c r="C1944" s="1">
        <v>45737</v>
      </c>
      <c r="D1944" s="1">
        <v>45796</v>
      </c>
      <c r="E1944" t="s">
        <v>210</v>
      </c>
      <c r="F1944" s="1">
        <v>45792</v>
      </c>
      <c r="G1944" t="s">
        <v>115</v>
      </c>
      <c r="H1944" t="s">
        <v>115</v>
      </c>
      <c r="I1944" t="s">
        <v>115</v>
      </c>
      <c r="J1944" t="s">
        <v>5156</v>
      </c>
      <c r="K1944" t="s">
        <v>5157</v>
      </c>
      <c r="L1944" t="s">
        <v>5158</v>
      </c>
      <c r="M1944" t="s">
        <v>5159</v>
      </c>
      <c r="N1944" t="s">
        <v>128</v>
      </c>
      <c r="O1944" t="s">
        <v>120</v>
      </c>
      <c r="P1944" s="3">
        <v>96950</v>
      </c>
      <c r="Q1944" t="s">
        <v>121</v>
      </c>
      <c r="R1944" t="s">
        <v>439</v>
      </c>
      <c r="S1944" s="10">
        <v>16702347492</v>
      </c>
      <c r="U1944" t="s">
        <v>5160</v>
      </c>
      <c r="V1944">
        <v>722310</v>
      </c>
      <c r="W1944" t="s">
        <v>123</v>
      </c>
      <c r="Y1944" t="s">
        <v>5161</v>
      </c>
      <c r="Z1944" t="s">
        <v>5162</v>
      </c>
      <c r="AA1944" t="s">
        <v>5163</v>
      </c>
      <c r="AB1944" t="s">
        <v>126</v>
      </c>
      <c r="AC1944" t="s">
        <v>5159</v>
      </c>
      <c r="AD1944" t="s">
        <v>5158</v>
      </c>
      <c r="AE1944" t="s">
        <v>128</v>
      </c>
      <c r="AF1944" t="s">
        <v>120</v>
      </c>
      <c r="AG1944" s="3">
        <v>96950</v>
      </c>
      <c r="AH1944" t="s">
        <v>121</v>
      </c>
      <c r="AI1944" t="s">
        <v>439</v>
      </c>
      <c r="AJ1944" s="10">
        <v>16702347492</v>
      </c>
      <c r="AL1944" t="s">
        <v>5164</v>
      </c>
      <c r="BD1944" t="str">
        <f>"35-2021.00"</f>
        <v>35-2021.00</v>
      </c>
      <c r="BE1944" t="s">
        <v>282</v>
      </c>
      <c r="BF1944" t="s">
        <v>5165</v>
      </c>
      <c r="BG1944" t="s">
        <v>1982</v>
      </c>
      <c r="BH1944">
        <v>4</v>
      </c>
      <c r="BI1944">
        <v>4</v>
      </c>
      <c r="BJ1944" s="1">
        <v>45794</v>
      </c>
      <c r="BK1944" s="1">
        <v>46158</v>
      </c>
      <c r="BL1944" s="1">
        <v>45796</v>
      </c>
      <c r="BM1944" s="1">
        <v>46158</v>
      </c>
      <c r="BN1944">
        <v>35</v>
      </c>
      <c r="BO1944">
        <v>0</v>
      </c>
      <c r="BP1944">
        <v>7</v>
      </c>
      <c r="BQ1944">
        <v>7</v>
      </c>
      <c r="BR1944">
        <v>7</v>
      </c>
      <c r="BS1944">
        <v>7</v>
      </c>
      <c r="BT1944">
        <v>7</v>
      </c>
      <c r="BU1944">
        <v>0</v>
      </c>
      <c r="BV1944" t="str">
        <f>"6:00 AM"</f>
        <v>6:00 AM</v>
      </c>
      <c r="BW1944" t="str">
        <f>"2:00 PM"</f>
        <v>2:00 PM</v>
      </c>
      <c r="BX1944" t="s">
        <v>240</v>
      </c>
      <c r="BY1944">
        <v>0</v>
      </c>
      <c r="BZ1944">
        <v>3</v>
      </c>
      <c r="CA1944" t="s">
        <v>115</v>
      </c>
      <c r="CC1944" t="s">
        <v>449</v>
      </c>
      <c r="CD1944" t="s">
        <v>5158</v>
      </c>
      <c r="CE1944" t="s">
        <v>5159</v>
      </c>
      <c r="CF1944" t="s">
        <v>128</v>
      </c>
      <c r="CG1944" t="s">
        <v>120</v>
      </c>
      <c r="CH1944" s="3">
        <v>96950</v>
      </c>
      <c r="CI1944" s="4">
        <v>7.84</v>
      </c>
      <c r="CJ1944" s="4">
        <v>7.95</v>
      </c>
      <c r="CK1944" s="4">
        <v>11.76</v>
      </c>
      <c r="CL1944" s="4">
        <v>11.93</v>
      </c>
      <c r="CM1944" t="s">
        <v>136</v>
      </c>
      <c r="CN1944" t="s">
        <v>449</v>
      </c>
      <c r="CO1944" t="s">
        <v>137</v>
      </c>
      <c r="CQ1944" t="s">
        <v>115</v>
      </c>
      <c r="CR1944" t="s">
        <v>138</v>
      </c>
      <c r="CS1944" t="s">
        <v>139</v>
      </c>
      <c r="CT1944" t="s">
        <v>138</v>
      </c>
      <c r="CU1944" t="s">
        <v>139</v>
      </c>
      <c r="CV1944" t="s">
        <v>138</v>
      </c>
      <c r="CW1944" t="s">
        <v>139</v>
      </c>
      <c r="CX1944" t="s">
        <v>450</v>
      </c>
      <c r="CY1944" s="10">
        <v>16702347492</v>
      </c>
      <c r="CZ1944" t="s">
        <v>5164</v>
      </c>
      <c r="DA1944" t="s">
        <v>208</v>
      </c>
      <c r="DB1944" t="s">
        <v>138</v>
      </c>
      <c r="DC1944" t="s">
        <v>115</v>
      </c>
    </row>
    <row r="1945" spans="1:112" ht="14.45" customHeight="1" x14ac:dyDescent="0.25">
      <c r="A1945" t="s">
        <v>12605</v>
      </c>
      <c r="B1945" t="s">
        <v>158</v>
      </c>
      <c r="C1945" s="1">
        <v>45733</v>
      </c>
      <c r="D1945" s="1">
        <v>45796</v>
      </c>
      <c r="E1945" t="s">
        <v>210</v>
      </c>
      <c r="F1945" s="1">
        <v>45807</v>
      </c>
      <c r="G1945" t="s">
        <v>115</v>
      </c>
      <c r="H1945" t="s">
        <v>115</v>
      </c>
      <c r="I1945" t="s">
        <v>115</v>
      </c>
      <c r="J1945" t="s">
        <v>3848</v>
      </c>
      <c r="K1945" t="s">
        <v>3849</v>
      </c>
      <c r="L1945" t="s">
        <v>3850</v>
      </c>
      <c r="M1945" t="s">
        <v>3851</v>
      </c>
      <c r="N1945" t="s">
        <v>128</v>
      </c>
      <c r="O1945" t="s">
        <v>120</v>
      </c>
      <c r="P1945" s="3">
        <v>96950</v>
      </c>
      <c r="Q1945" t="s">
        <v>121</v>
      </c>
      <c r="S1945" s="10">
        <v>16702358901</v>
      </c>
      <c r="U1945" t="s">
        <v>3852</v>
      </c>
      <c r="V1945">
        <v>811412</v>
      </c>
      <c r="W1945" t="s">
        <v>123</v>
      </c>
      <c r="Y1945" t="s">
        <v>3853</v>
      </c>
      <c r="Z1945" t="s">
        <v>3854</v>
      </c>
      <c r="AB1945" t="s">
        <v>218</v>
      </c>
      <c r="AC1945" t="s">
        <v>3850</v>
      </c>
      <c r="AD1945" t="s">
        <v>3851</v>
      </c>
      <c r="AE1945" t="s">
        <v>128</v>
      </c>
      <c r="AF1945" t="s">
        <v>120</v>
      </c>
      <c r="AG1945" s="3">
        <v>96950</v>
      </c>
      <c r="AH1945" t="s">
        <v>121</v>
      </c>
      <c r="AJ1945" s="10">
        <v>16702358901</v>
      </c>
      <c r="AL1945" t="s">
        <v>3855</v>
      </c>
      <c r="BD1945" t="str">
        <f>"49-9021.00"</f>
        <v>49-9021.00</v>
      </c>
      <c r="BE1945" t="s">
        <v>203</v>
      </c>
      <c r="BF1945" t="s">
        <v>3856</v>
      </c>
      <c r="BG1945" t="s">
        <v>3857</v>
      </c>
      <c r="BH1945">
        <v>1</v>
      </c>
      <c r="BJ1945" s="1">
        <v>45809</v>
      </c>
      <c r="BK1945" s="1">
        <v>46173</v>
      </c>
      <c r="BN1945">
        <v>40</v>
      </c>
      <c r="BO1945">
        <v>0</v>
      </c>
      <c r="BP1945">
        <v>8</v>
      </c>
      <c r="BQ1945">
        <v>8</v>
      </c>
      <c r="BR1945">
        <v>8</v>
      </c>
      <c r="BS1945">
        <v>8</v>
      </c>
      <c r="BT1945">
        <v>8</v>
      </c>
      <c r="BU1945">
        <v>0</v>
      </c>
      <c r="BV1945" t="str">
        <f>"8:30 AM"</f>
        <v>8:30 AM</v>
      </c>
      <c r="BW1945" t="str">
        <f>"5:30 PM"</f>
        <v>5:30 PM</v>
      </c>
      <c r="BX1945" t="s">
        <v>133</v>
      </c>
      <c r="BY1945">
        <v>0</v>
      </c>
      <c r="BZ1945">
        <v>12</v>
      </c>
      <c r="CA1945" t="s">
        <v>115</v>
      </c>
      <c r="CC1945" s="2" t="s">
        <v>3858</v>
      </c>
      <c r="CD1945" t="s">
        <v>3850</v>
      </c>
      <c r="CF1945" t="s">
        <v>128</v>
      </c>
      <c r="CG1945" t="s">
        <v>120</v>
      </c>
      <c r="CH1945" s="3">
        <v>96950</v>
      </c>
      <c r="CI1945" s="4">
        <v>10.74</v>
      </c>
      <c r="CJ1945" s="4">
        <v>10.74</v>
      </c>
      <c r="CK1945" s="4">
        <v>0</v>
      </c>
      <c r="CL1945" s="4">
        <v>0</v>
      </c>
      <c r="CM1945" t="s">
        <v>136</v>
      </c>
      <c r="CN1945" t="s">
        <v>331</v>
      </c>
      <c r="CO1945" t="s">
        <v>137</v>
      </c>
      <c r="CQ1945" t="s">
        <v>115</v>
      </c>
      <c r="CR1945" t="s">
        <v>138</v>
      </c>
      <c r="CS1945" t="s">
        <v>138</v>
      </c>
      <c r="CT1945" t="s">
        <v>139</v>
      </c>
      <c r="CU1945" t="s">
        <v>139</v>
      </c>
      <c r="CV1945" t="s">
        <v>138</v>
      </c>
      <c r="CW1945" t="s">
        <v>139</v>
      </c>
      <c r="CX1945" t="s">
        <v>240</v>
      </c>
      <c r="CY1945" s="10">
        <v>16702358901</v>
      </c>
      <c r="CZ1945" t="s">
        <v>3859</v>
      </c>
      <c r="DA1945" t="s">
        <v>139</v>
      </c>
      <c r="DB1945" t="s">
        <v>138</v>
      </c>
      <c r="DC1945" t="s">
        <v>115</v>
      </c>
    </row>
    <row r="1946" spans="1:112" ht="14.45" customHeight="1" x14ac:dyDescent="0.25">
      <c r="A1946" t="s">
        <v>13740</v>
      </c>
      <c r="B1946" t="s">
        <v>142</v>
      </c>
      <c r="C1946" s="1">
        <v>45783</v>
      </c>
      <c r="D1946" s="1">
        <v>45796</v>
      </c>
      <c r="E1946" t="s">
        <v>114</v>
      </c>
      <c r="G1946" t="s">
        <v>115</v>
      </c>
      <c r="H1946" t="s">
        <v>138</v>
      </c>
      <c r="I1946" t="s">
        <v>115</v>
      </c>
      <c r="J1946" t="s">
        <v>612</v>
      </c>
      <c r="K1946" t="s">
        <v>613</v>
      </c>
      <c r="L1946" t="s">
        <v>614</v>
      </c>
      <c r="M1946" t="s">
        <v>615</v>
      </c>
      <c r="N1946" t="s">
        <v>128</v>
      </c>
      <c r="O1946" t="s">
        <v>120</v>
      </c>
      <c r="P1946" s="3">
        <v>96950</v>
      </c>
      <c r="Q1946" t="s">
        <v>121</v>
      </c>
      <c r="S1946" s="10">
        <v>16707837461</v>
      </c>
      <c r="U1946" t="s">
        <v>616</v>
      </c>
      <c r="V1946">
        <v>56132</v>
      </c>
      <c r="W1946" t="s">
        <v>532</v>
      </c>
      <c r="X1946" t="s">
        <v>138</v>
      </c>
      <c r="Y1946" t="s">
        <v>617</v>
      </c>
      <c r="Z1946" t="s">
        <v>618</v>
      </c>
      <c r="AA1946" t="s">
        <v>619</v>
      </c>
      <c r="AB1946" t="s">
        <v>516</v>
      </c>
      <c r="AC1946" t="s">
        <v>614</v>
      </c>
      <c r="AD1946" t="s">
        <v>615</v>
      </c>
      <c r="AE1946" t="s">
        <v>128</v>
      </c>
      <c r="AF1946" t="s">
        <v>120</v>
      </c>
      <c r="AG1946" s="3">
        <v>96950</v>
      </c>
      <c r="AH1946" t="s">
        <v>121</v>
      </c>
      <c r="AJ1946" s="10">
        <v>16707837461</v>
      </c>
      <c r="AL1946" t="s">
        <v>620</v>
      </c>
      <c r="BD1946" t="str">
        <f>"35-2014.00"</f>
        <v>35-2014.00</v>
      </c>
      <c r="BE1946" t="s">
        <v>221</v>
      </c>
      <c r="BF1946" t="s">
        <v>621</v>
      </c>
      <c r="BG1946" t="s">
        <v>223</v>
      </c>
      <c r="BH1946">
        <v>6</v>
      </c>
      <c r="BJ1946" s="1">
        <v>45931</v>
      </c>
      <c r="BK1946" s="1">
        <v>46295</v>
      </c>
      <c r="BN1946">
        <v>35</v>
      </c>
      <c r="BO1946">
        <v>0</v>
      </c>
      <c r="BP1946">
        <v>7</v>
      </c>
      <c r="BQ1946">
        <v>7</v>
      </c>
      <c r="BR1946">
        <v>7</v>
      </c>
      <c r="BS1946">
        <v>7</v>
      </c>
      <c r="BT1946">
        <v>7</v>
      </c>
      <c r="BU1946">
        <v>0</v>
      </c>
      <c r="BV1946" t="str">
        <f t="shared" ref="BV1946:BV1953" si="37">"8:00 AM"</f>
        <v>8:00 AM</v>
      </c>
      <c r="BW1946" t="str">
        <f>"5:00 PM"</f>
        <v>5:00 PM</v>
      </c>
      <c r="BX1946" t="s">
        <v>240</v>
      </c>
      <c r="BY1946">
        <v>0</v>
      </c>
      <c r="BZ1946">
        <v>12</v>
      </c>
      <c r="CA1946" t="s">
        <v>115</v>
      </c>
      <c r="CC1946" t="s">
        <v>622</v>
      </c>
      <c r="CD1946" t="s">
        <v>623</v>
      </c>
      <c r="CE1946" t="s">
        <v>614</v>
      </c>
      <c r="CF1946" t="s">
        <v>128</v>
      </c>
      <c r="CG1946" t="s">
        <v>120</v>
      </c>
      <c r="CH1946" s="3">
        <v>96950</v>
      </c>
      <c r="CI1946" s="4">
        <v>8.83</v>
      </c>
      <c r="CJ1946" s="4">
        <v>8.83</v>
      </c>
      <c r="CK1946" s="4">
        <v>13.24</v>
      </c>
      <c r="CL1946" s="4">
        <v>13.24</v>
      </c>
      <c r="CM1946" t="s">
        <v>136</v>
      </c>
      <c r="CN1946" t="s">
        <v>624</v>
      </c>
      <c r="CO1946" t="s">
        <v>137</v>
      </c>
      <c r="CQ1946" t="s">
        <v>115</v>
      </c>
      <c r="CR1946" t="s">
        <v>138</v>
      </c>
      <c r="CS1946" t="s">
        <v>138</v>
      </c>
      <c r="CT1946" t="s">
        <v>138</v>
      </c>
      <c r="CU1946" t="s">
        <v>139</v>
      </c>
      <c r="CV1946" t="s">
        <v>138</v>
      </c>
      <c r="CW1946" t="s">
        <v>139</v>
      </c>
      <c r="CX1946" t="s">
        <v>625</v>
      </c>
      <c r="CY1946" s="10">
        <v>16707837461</v>
      </c>
      <c r="CZ1946" t="s">
        <v>620</v>
      </c>
      <c r="DA1946" t="s">
        <v>3450</v>
      </c>
      <c r="DB1946" t="s">
        <v>138</v>
      </c>
      <c r="DC1946" t="s">
        <v>138</v>
      </c>
    </row>
    <row r="1947" spans="1:112" ht="14.45" customHeight="1" x14ac:dyDescent="0.25">
      <c r="A1947" t="s">
        <v>1890</v>
      </c>
      <c r="B1947" t="s">
        <v>142</v>
      </c>
      <c r="C1947" s="1">
        <v>45785</v>
      </c>
      <c r="D1947" s="1">
        <v>45797</v>
      </c>
      <c r="E1947" t="s">
        <v>114</v>
      </c>
      <c r="G1947" t="s">
        <v>138</v>
      </c>
      <c r="H1947" t="s">
        <v>115</v>
      </c>
      <c r="I1947" t="s">
        <v>115</v>
      </c>
      <c r="J1947" t="s">
        <v>1891</v>
      </c>
      <c r="K1947" t="s">
        <v>1892</v>
      </c>
      <c r="L1947" t="s">
        <v>1893</v>
      </c>
      <c r="N1947" t="s">
        <v>128</v>
      </c>
      <c r="O1947" t="s">
        <v>120</v>
      </c>
      <c r="P1947" s="3">
        <v>96950</v>
      </c>
      <c r="Q1947" t="s">
        <v>121</v>
      </c>
      <c r="S1947" s="10">
        <v>16702332421</v>
      </c>
      <c r="U1947" t="s">
        <v>1894</v>
      </c>
      <c r="V1947">
        <v>722513</v>
      </c>
      <c r="W1947" t="s">
        <v>123</v>
      </c>
      <c r="Y1947" t="s">
        <v>1097</v>
      </c>
      <c r="Z1947" t="s">
        <v>1881</v>
      </c>
      <c r="AA1947" t="s">
        <v>1895</v>
      </c>
      <c r="AB1947" t="s">
        <v>1896</v>
      </c>
      <c r="AC1947" t="s">
        <v>1897</v>
      </c>
      <c r="AE1947" t="s">
        <v>128</v>
      </c>
      <c r="AF1947" t="s">
        <v>120</v>
      </c>
      <c r="AG1947" s="3">
        <v>96950</v>
      </c>
      <c r="AH1947" t="s">
        <v>121</v>
      </c>
      <c r="AJ1947" s="10">
        <v>16702862420</v>
      </c>
      <c r="AL1947" t="s">
        <v>1898</v>
      </c>
      <c r="BD1947" t="str">
        <f>"49-9099.00"</f>
        <v>49-9099.00</v>
      </c>
      <c r="BE1947" t="s">
        <v>1041</v>
      </c>
      <c r="BF1947" t="s">
        <v>1899</v>
      </c>
      <c r="BG1947" t="s">
        <v>1900</v>
      </c>
      <c r="BH1947">
        <v>1</v>
      </c>
      <c r="BJ1947" s="1">
        <v>45931</v>
      </c>
      <c r="BK1947" s="1">
        <v>46295</v>
      </c>
      <c r="BN1947">
        <v>35</v>
      </c>
      <c r="BO1947">
        <v>0</v>
      </c>
      <c r="BP1947">
        <v>7</v>
      </c>
      <c r="BQ1947">
        <v>7</v>
      </c>
      <c r="BR1947">
        <v>7</v>
      </c>
      <c r="BS1947">
        <v>7</v>
      </c>
      <c r="BT1947">
        <v>7</v>
      </c>
      <c r="BU1947">
        <v>0</v>
      </c>
      <c r="BV1947" t="str">
        <f t="shared" si="37"/>
        <v>8:00 AM</v>
      </c>
      <c r="BW1947" t="str">
        <f>"4:00 PM"</f>
        <v>4:00 PM</v>
      </c>
      <c r="BX1947" t="s">
        <v>133</v>
      </c>
      <c r="BY1947">
        <v>0</v>
      </c>
      <c r="BZ1947">
        <v>12</v>
      </c>
      <c r="CA1947" t="s">
        <v>115</v>
      </c>
      <c r="CC1947" t="s">
        <v>1901</v>
      </c>
      <c r="CD1947" t="s">
        <v>1902</v>
      </c>
      <c r="CF1947" t="s">
        <v>119</v>
      </c>
      <c r="CG1947" t="s">
        <v>120</v>
      </c>
      <c r="CH1947" s="3">
        <v>96950</v>
      </c>
      <c r="CI1947" s="4">
        <v>10.02</v>
      </c>
      <c r="CJ1947" s="4">
        <v>10.25</v>
      </c>
      <c r="CK1947" s="4">
        <v>15.03</v>
      </c>
      <c r="CL1947" s="4">
        <v>15.38</v>
      </c>
      <c r="CM1947" t="s">
        <v>136</v>
      </c>
      <c r="CN1947" t="s">
        <v>331</v>
      </c>
      <c r="CO1947" t="s">
        <v>137</v>
      </c>
      <c r="CQ1947" t="s">
        <v>115</v>
      </c>
      <c r="CR1947" t="s">
        <v>138</v>
      </c>
      <c r="CS1947" t="s">
        <v>139</v>
      </c>
      <c r="CT1947" t="s">
        <v>138</v>
      </c>
      <c r="CU1947" t="s">
        <v>139</v>
      </c>
      <c r="CV1947" t="s">
        <v>138</v>
      </c>
      <c r="CW1947" t="s">
        <v>139</v>
      </c>
      <c r="CX1947" t="s">
        <v>1903</v>
      </c>
      <c r="CY1947" s="10">
        <v>16702332421</v>
      </c>
      <c r="CZ1947" t="s">
        <v>1898</v>
      </c>
      <c r="DA1947" t="s">
        <v>139</v>
      </c>
      <c r="DB1947" t="s">
        <v>138</v>
      </c>
      <c r="DC1947" t="s">
        <v>115</v>
      </c>
    </row>
    <row r="1948" spans="1:112" ht="14.45" customHeight="1" x14ac:dyDescent="0.25">
      <c r="A1948" t="s">
        <v>4624</v>
      </c>
      <c r="B1948" t="s">
        <v>248</v>
      </c>
      <c r="C1948" s="1">
        <v>45751</v>
      </c>
      <c r="D1948" s="1">
        <v>45797</v>
      </c>
      <c r="E1948" t="s">
        <v>210</v>
      </c>
      <c r="F1948" s="1">
        <v>45929</v>
      </c>
      <c r="G1948" t="s">
        <v>115</v>
      </c>
      <c r="H1948" t="s">
        <v>115</v>
      </c>
      <c r="I1948" t="s">
        <v>115</v>
      </c>
      <c r="J1948" t="s">
        <v>4625</v>
      </c>
      <c r="K1948" t="s">
        <v>4625</v>
      </c>
      <c r="L1948" t="s">
        <v>4626</v>
      </c>
      <c r="M1948" t="s">
        <v>4627</v>
      </c>
      <c r="N1948" t="s">
        <v>1448</v>
      </c>
      <c r="O1948" t="s">
        <v>120</v>
      </c>
      <c r="P1948" s="3">
        <v>96950</v>
      </c>
      <c r="Q1948" t="s">
        <v>121</v>
      </c>
      <c r="S1948" s="10">
        <v>16702333304</v>
      </c>
      <c r="U1948" t="s">
        <v>4628</v>
      </c>
      <c r="V1948">
        <v>561990</v>
      </c>
      <c r="W1948" t="s">
        <v>123</v>
      </c>
      <c r="Y1948" t="s">
        <v>4629</v>
      </c>
      <c r="Z1948" t="s">
        <v>4630</v>
      </c>
      <c r="AB1948" t="s">
        <v>4631</v>
      </c>
      <c r="AC1948" t="s">
        <v>4626</v>
      </c>
      <c r="AD1948" t="s">
        <v>4627</v>
      </c>
      <c r="AE1948" t="s">
        <v>1448</v>
      </c>
      <c r="AF1948" t="s">
        <v>120</v>
      </c>
      <c r="AG1948" s="3">
        <v>96950</v>
      </c>
      <c r="AH1948" t="s">
        <v>121</v>
      </c>
      <c r="AJ1948" s="10">
        <v>16702333304</v>
      </c>
      <c r="AL1948" t="s">
        <v>4632</v>
      </c>
      <c r="AM1948" t="s">
        <v>400</v>
      </c>
      <c r="AN1948" t="s">
        <v>3799</v>
      </c>
      <c r="AO1948" t="s">
        <v>3800</v>
      </c>
      <c r="AQ1948" t="s">
        <v>3801</v>
      </c>
      <c r="AR1948" t="s">
        <v>3802</v>
      </c>
      <c r="AS1948" t="s">
        <v>1171</v>
      </c>
      <c r="AT1948" t="s">
        <v>120</v>
      </c>
      <c r="AU1948" s="3">
        <v>96950</v>
      </c>
      <c r="AV1948" t="s">
        <v>121</v>
      </c>
      <c r="AX1948">
        <v>16702857505</v>
      </c>
      <c r="AZ1948" t="s">
        <v>3803</v>
      </c>
      <c r="BA1948" t="s">
        <v>3804</v>
      </c>
      <c r="BD1948" t="str">
        <f>"39-7011.00"</f>
        <v>39-7011.00</v>
      </c>
      <c r="BE1948" t="s">
        <v>719</v>
      </c>
      <c r="BF1948" t="s">
        <v>4633</v>
      </c>
      <c r="BG1948" t="s">
        <v>4634</v>
      </c>
      <c r="BH1948">
        <v>1</v>
      </c>
      <c r="BI1948">
        <v>1</v>
      </c>
      <c r="BJ1948" s="1">
        <v>45931</v>
      </c>
      <c r="BK1948" s="1">
        <v>46295</v>
      </c>
      <c r="BL1948" s="1">
        <v>45931</v>
      </c>
      <c r="BM1948" s="1">
        <v>46295</v>
      </c>
      <c r="BN1948">
        <v>40</v>
      </c>
      <c r="BO1948">
        <v>8</v>
      </c>
      <c r="BP1948">
        <v>0</v>
      </c>
      <c r="BQ1948">
        <v>8</v>
      </c>
      <c r="BR1948">
        <v>0</v>
      </c>
      <c r="BS1948">
        <v>8</v>
      </c>
      <c r="BT1948">
        <v>8</v>
      </c>
      <c r="BU1948">
        <v>8</v>
      </c>
      <c r="BV1948" t="str">
        <f t="shared" si="37"/>
        <v>8:00 AM</v>
      </c>
      <c r="BW1948" t="str">
        <f>"4:00 PM"</f>
        <v>4:00 PM</v>
      </c>
      <c r="BX1948" t="s">
        <v>133</v>
      </c>
      <c r="BY1948">
        <v>6</v>
      </c>
      <c r="BZ1948">
        <v>12</v>
      </c>
      <c r="CA1948" t="s">
        <v>115</v>
      </c>
      <c r="CC1948" s="2" t="s">
        <v>4635</v>
      </c>
      <c r="CD1948" t="s">
        <v>4636</v>
      </c>
      <c r="CE1948" t="s">
        <v>4637</v>
      </c>
      <c r="CF1948" t="s">
        <v>750</v>
      </c>
      <c r="CG1948" t="s">
        <v>120</v>
      </c>
      <c r="CH1948" s="3">
        <v>96950</v>
      </c>
      <c r="CI1948" s="4">
        <v>10.43</v>
      </c>
      <c r="CJ1948" s="4">
        <v>10.43</v>
      </c>
      <c r="CK1948" s="4">
        <v>15.65</v>
      </c>
      <c r="CL1948" s="4">
        <v>15.65</v>
      </c>
      <c r="CM1948" t="s">
        <v>136</v>
      </c>
      <c r="CN1948" t="s">
        <v>4638</v>
      </c>
      <c r="CO1948" t="s">
        <v>137</v>
      </c>
      <c r="CQ1948" t="s">
        <v>138</v>
      </c>
      <c r="CR1948" t="s">
        <v>138</v>
      </c>
      <c r="CS1948" t="s">
        <v>139</v>
      </c>
      <c r="CT1948" t="s">
        <v>138</v>
      </c>
      <c r="CU1948" t="s">
        <v>139</v>
      </c>
      <c r="CV1948" t="s">
        <v>138</v>
      </c>
      <c r="CW1948" t="s">
        <v>139</v>
      </c>
      <c r="CX1948" t="s">
        <v>3811</v>
      </c>
      <c r="CY1948" s="10" t="s">
        <v>139</v>
      </c>
      <c r="CZ1948" t="s">
        <v>4632</v>
      </c>
      <c r="DA1948" t="s">
        <v>3812</v>
      </c>
      <c r="DB1948" t="s">
        <v>138</v>
      </c>
      <c r="DC1948" t="s">
        <v>115</v>
      </c>
    </row>
    <row r="1949" spans="1:112" ht="14.45" customHeight="1" x14ac:dyDescent="0.25">
      <c r="A1949" t="s">
        <v>5756</v>
      </c>
      <c r="B1949" t="s">
        <v>142</v>
      </c>
      <c r="C1949" s="1">
        <v>45785</v>
      </c>
      <c r="D1949" s="1">
        <v>45797</v>
      </c>
      <c r="E1949" t="s">
        <v>114</v>
      </c>
      <c r="G1949" t="s">
        <v>115</v>
      </c>
      <c r="H1949" t="s">
        <v>115</v>
      </c>
      <c r="I1949" t="s">
        <v>115</v>
      </c>
      <c r="J1949" t="s">
        <v>5757</v>
      </c>
      <c r="K1949" t="s">
        <v>5758</v>
      </c>
      <c r="L1949" t="s">
        <v>5759</v>
      </c>
      <c r="N1949" t="s">
        <v>128</v>
      </c>
      <c r="O1949" t="s">
        <v>120</v>
      </c>
      <c r="P1949" s="3">
        <v>96950</v>
      </c>
      <c r="Q1949" t="s">
        <v>121</v>
      </c>
      <c r="S1949" s="10">
        <v>16702339032</v>
      </c>
      <c r="U1949" t="s">
        <v>4134</v>
      </c>
      <c r="V1949">
        <v>53111</v>
      </c>
      <c r="W1949" t="s">
        <v>123</v>
      </c>
      <c r="Y1949" t="s">
        <v>5760</v>
      </c>
      <c r="Z1949" t="s">
        <v>5761</v>
      </c>
      <c r="AA1949" t="s">
        <v>3915</v>
      </c>
      <c r="AB1949" t="s">
        <v>277</v>
      </c>
      <c r="AC1949" t="s">
        <v>5759</v>
      </c>
      <c r="AE1949" t="s">
        <v>128</v>
      </c>
      <c r="AF1949" t="s">
        <v>120</v>
      </c>
      <c r="AG1949" s="3">
        <v>96950</v>
      </c>
      <c r="AH1949" t="s">
        <v>121</v>
      </c>
      <c r="AJ1949" s="10">
        <v>16702339032</v>
      </c>
      <c r="AL1949" t="s">
        <v>5762</v>
      </c>
      <c r="BD1949" t="str">
        <f>"49-9071.00"</f>
        <v>49-9071.00</v>
      </c>
      <c r="BE1949" t="s">
        <v>169</v>
      </c>
      <c r="BF1949" t="s">
        <v>5763</v>
      </c>
      <c r="BG1949" t="s">
        <v>1469</v>
      </c>
      <c r="BH1949">
        <v>3</v>
      </c>
      <c r="BJ1949" s="1">
        <v>45931</v>
      </c>
      <c r="BK1949" s="1">
        <v>46295</v>
      </c>
      <c r="BN1949">
        <v>40</v>
      </c>
      <c r="BO1949">
        <v>0</v>
      </c>
      <c r="BP1949">
        <v>8</v>
      </c>
      <c r="BQ1949">
        <v>8</v>
      </c>
      <c r="BR1949">
        <v>8</v>
      </c>
      <c r="BS1949">
        <v>8</v>
      </c>
      <c r="BT1949">
        <v>8</v>
      </c>
      <c r="BU1949">
        <v>0</v>
      </c>
      <c r="BV1949" t="str">
        <f t="shared" si="37"/>
        <v>8:00 AM</v>
      </c>
      <c r="BW1949" t="str">
        <f>"5:00 PM"</f>
        <v>5:00 PM</v>
      </c>
      <c r="BX1949" t="s">
        <v>240</v>
      </c>
      <c r="BY1949">
        <v>0</v>
      </c>
      <c r="BZ1949">
        <v>6</v>
      </c>
      <c r="CA1949" t="s">
        <v>115</v>
      </c>
      <c r="CC1949" t="s">
        <v>5764</v>
      </c>
      <c r="CD1949" t="s">
        <v>5765</v>
      </c>
      <c r="CE1949" t="s">
        <v>4369</v>
      </c>
      <c r="CF1949" t="s">
        <v>128</v>
      </c>
      <c r="CG1949" t="s">
        <v>120</v>
      </c>
      <c r="CH1949" s="3">
        <v>96950</v>
      </c>
      <c r="CI1949" s="4">
        <v>9.75</v>
      </c>
      <c r="CJ1949" s="4">
        <v>9.75</v>
      </c>
      <c r="CK1949" s="4">
        <v>0</v>
      </c>
      <c r="CL1949" s="4">
        <v>0</v>
      </c>
      <c r="CM1949" t="s">
        <v>136</v>
      </c>
      <c r="CN1949" t="s">
        <v>240</v>
      </c>
      <c r="CO1949" t="s">
        <v>137</v>
      </c>
      <c r="CQ1949" t="s">
        <v>115</v>
      </c>
      <c r="CR1949" t="s">
        <v>138</v>
      </c>
      <c r="CS1949" t="s">
        <v>139</v>
      </c>
      <c r="CT1949" t="s">
        <v>139</v>
      </c>
      <c r="CU1949" t="s">
        <v>139</v>
      </c>
      <c r="CV1949" t="s">
        <v>138</v>
      </c>
      <c r="CW1949" t="s">
        <v>139</v>
      </c>
      <c r="CX1949" t="s">
        <v>5766</v>
      </c>
      <c r="CY1949" s="10">
        <v>16702339032</v>
      </c>
      <c r="CZ1949" t="s">
        <v>5762</v>
      </c>
      <c r="DA1949" t="s">
        <v>139</v>
      </c>
      <c r="DB1949" t="s">
        <v>138</v>
      </c>
      <c r="DC1949" t="s">
        <v>115</v>
      </c>
      <c r="DD1949" t="s">
        <v>5760</v>
      </c>
      <c r="DE1949" t="s">
        <v>5761</v>
      </c>
      <c r="DF1949" t="s">
        <v>3915</v>
      </c>
      <c r="DG1949" t="s">
        <v>5767</v>
      </c>
      <c r="DH1949" t="s">
        <v>5762</v>
      </c>
    </row>
    <row r="1950" spans="1:112" ht="14.45" customHeight="1" x14ac:dyDescent="0.25">
      <c r="A1950" t="s">
        <v>5777</v>
      </c>
      <c r="B1950" t="s">
        <v>142</v>
      </c>
      <c r="C1950" s="1">
        <v>45791</v>
      </c>
      <c r="D1950" s="1">
        <v>45797</v>
      </c>
      <c r="E1950" t="s">
        <v>114</v>
      </c>
      <c r="G1950" t="s">
        <v>115</v>
      </c>
      <c r="H1950" t="s">
        <v>115</v>
      </c>
      <c r="I1950" t="s">
        <v>115</v>
      </c>
      <c r="J1950" t="s">
        <v>2851</v>
      </c>
      <c r="K1950" t="s">
        <v>2852</v>
      </c>
      <c r="L1950" t="s">
        <v>2853</v>
      </c>
      <c r="N1950" t="s">
        <v>119</v>
      </c>
      <c r="O1950" t="s">
        <v>120</v>
      </c>
      <c r="P1950" s="3">
        <v>96950</v>
      </c>
      <c r="Q1950" t="s">
        <v>121</v>
      </c>
      <c r="S1950" s="10">
        <v>16702870701</v>
      </c>
      <c r="U1950" t="s">
        <v>2854</v>
      </c>
      <c r="V1950">
        <v>62441</v>
      </c>
      <c r="W1950" t="s">
        <v>123</v>
      </c>
      <c r="Y1950" t="s">
        <v>2500</v>
      </c>
      <c r="Z1950" t="s">
        <v>2855</v>
      </c>
      <c r="AA1950" t="s">
        <v>2856</v>
      </c>
      <c r="AB1950" t="s">
        <v>2857</v>
      </c>
      <c r="AC1950" t="s">
        <v>2853</v>
      </c>
      <c r="AE1950" t="s">
        <v>119</v>
      </c>
      <c r="AF1950" t="s">
        <v>120</v>
      </c>
      <c r="AG1950" s="3">
        <v>96950</v>
      </c>
      <c r="AH1950" t="s">
        <v>121</v>
      </c>
      <c r="AJ1950" s="10">
        <v>16702870701</v>
      </c>
      <c r="AL1950" t="s">
        <v>2858</v>
      </c>
      <c r="BD1950" t="str">
        <f>"35-2021.00"</f>
        <v>35-2021.00</v>
      </c>
      <c r="BE1950" t="s">
        <v>282</v>
      </c>
      <c r="BF1950" t="s">
        <v>3521</v>
      </c>
      <c r="BG1950" t="s">
        <v>282</v>
      </c>
      <c r="BH1950">
        <v>10</v>
      </c>
      <c r="BJ1950" s="1">
        <v>45931</v>
      </c>
      <c r="BK1950" s="1">
        <v>46295</v>
      </c>
      <c r="BN1950">
        <v>35</v>
      </c>
      <c r="BO1950">
        <v>0</v>
      </c>
      <c r="BP1950">
        <v>7</v>
      </c>
      <c r="BQ1950">
        <v>7</v>
      </c>
      <c r="BR1950">
        <v>7</v>
      </c>
      <c r="BS1950">
        <v>7</v>
      </c>
      <c r="BT1950">
        <v>7</v>
      </c>
      <c r="BU1950">
        <v>0</v>
      </c>
      <c r="BV1950" t="str">
        <f t="shared" si="37"/>
        <v>8:00 AM</v>
      </c>
      <c r="BW1950" t="str">
        <f>"4:00 PM"</f>
        <v>4:00 PM</v>
      </c>
      <c r="BX1950" t="s">
        <v>133</v>
      </c>
      <c r="BY1950">
        <v>0</v>
      </c>
      <c r="BZ1950">
        <v>12</v>
      </c>
      <c r="CA1950" t="s">
        <v>115</v>
      </c>
      <c r="CC1950" s="2" t="s">
        <v>5778</v>
      </c>
      <c r="CD1950" t="s">
        <v>2860</v>
      </c>
      <c r="CE1950" t="s">
        <v>2861</v>
      </c>
      <c r="CF1950" t="s">
        <v>119</v>
      </c>
      <c r="CG1950" t="s">
        <v>120</v>
      </c>
      <c r="CH1950" s="3">
        <v>96950</v>
      </c>
      <c r="CI1950" s="4">
        <v>7.84</v>
      </c>
      <c r="CJ1950" s="4">
        <v>7.84</v>
      </c>
      <c r="CK1950" s="4">
        <v>11.76</v>
      </c>
      <c r="CL1950" s="4">
        <v>11.76</v>
      </c>
      <c r="CM1950" t="s">
        <v>136</v>
      </c>
      <c r="CO1950" t="s">
        <v>137</v>
      </c>
      <c r="CQ1950" t="s">
        <v>115</v>
      </c>
      <c r="CR1950" t="s">
        <v>138</v>
      </c>
      <c r="CS1950" t="s">
        <v>139</v>
      </c>
      <c r="CT1950" t="s">
        <v>138</v>
      </c>
      <c r="CU1950" t="s">
        <v>139</v>
      </c>
      <c r="CV1950" t="s">
        <v>138</v>
      </c>
      <c r="CW1950" t="s">
        <v>139</v>
      </c>
      <c r="CX1950" t="s">
        <v>5779</v>
      </c>
      <c r="CY1950" s="10">
        <v>16702870701</v>
      </c>
      <c r="CZ1950" t="s">
        <v>2858</v>
      </c>
      <c r="DA1950" t="s">
        <v>417</v>
      </c>
      <c r="DB1950" t="s">
        <v>138</v>
      </c>
      <c r="DC1950" t="s">
        <v>115</v>
      </c>
    </row>
    <row r="1951" spans="1:112" ht="14.45" customHeight="1" x14ac:dyDescent="0.25">
      <c r="A1951" t="s">
        <v>6761</v>
      </c>
      <c r="B1951" t="s">
        <v>142</v>
      </c>
      <c r="C1951" s="1">
        <v>45786</v>
      </c>
      <c r="D1951" s="1">
        <v>45797</v>
      </c>
      <c r="E1951" t="s">
        <v>114</v>
      </c>
      <c r="G1951" t="s">
        <v>115</v>
      </c>
      <c r="H1951" t="s">
        <v>115</v>
      </c>
      <c r="I1951" t="s">
        <v>115</v>
      </c>
      <c r="J1951" t="s">
        <v>6762</v>
      </c>
      <c r="L1951" t="s">
        <v>6763</v>
      </c>
      <c r="N1951" t="s">
        <v>128</v>
      </c>
      <c r="O1951" t="s">
        <v>120</v>
      </c>
      <c r="P1951" s="3">
        <v>96950</v>
      </c>
      <c r="Q1951" t="s">
        <v>121</v>
      </c>
      <c r="S1951" s="10">
        <v>16702356623</v>
      </c>
      <c r="U1951" t="s">
        <v>6764</v>
      </c>
      <c r="V1951">
        <v>2383</v>
      </c>
      <c r="W1951" t="s">
        <v>123</v>
      </c>
      <c r="Y1951" t="s">
        <v>2769</v>
      </c>
      <c r="Z1951" t="s">
        <v>6765</v>
      </c>
      <c r="AB1951" t="s">
        <v>126</v>
      </c>
      <c r="AC1951" t="s">
        <v>6766</v>
      </c>
      <c r="AE1951" t="s">
        <v>128</v>
      </c>
      <c r="AF1951" t="s">
        <v>120</v>
      </c>
      <c r="AG1951" s="3">
        <v>96950</v>
      </c>
      <c r="AH1951" t="s">
        <v>121</v>
      </c>
      <c r="AJ1951" s="10">
        <v>16702356623</v>
      </c>
      <c r="AL1951" t="s">
        <v>6767</v>
      </c>
      <c r="BD1951" t="str">
        <f>"49-9071.00"</f>
        <v>49-9071.00</v>
      </c>
      <c r="BE1951" t="s">
        <v>169</v>
      </c>
      <c r="BF1951" t="s">
        <v>6768</v>
      </c>
      <c r="BG1951" t="s">
        <v>1469</v>
      </c>
      <c r="BH1951">
        <v>1</v>
      </c>
      <c r="BJ1951" s="1">
        <v>45931</v>
      </c>
      <c r="BK1951" s="1">
        <v>46295</v>
      </c>
      <c r="BN1951">
        <v>40</v>
      </c>
      <c r="BO1951">
        <v>0</v>
      </c>
      <c r="BP1951">
        <v>8</v>
      </c>
      <c r="BQ1951">
        <v>8</v>
      </c>
      <c r="BR1951">
        <v>8</v>
      </c>
      <c r="BS1951">
        <v>8</v>
      </c>
      <c r="BT1951">
        <v>8</v>
      </c>
      <c r="BU1951">
        <v>0</v>
      </c>
      <c r="BV1951" t="str">
        <f t="shared" si="37"/>
        <v>8:00 AM</v>
      </c>
      <c r="BW1951" t="str">
        <f>"5:00 PM"</f>
        <v>5:00 PM</v>
      </c>
      <c r="BX1951" t="s">
        <v>240</v>
      </c>
      <c r="BY1951">
        <v>0</v>
      </c>
      <c r="BZ1951">
        <v>12</v>
      </c>
      <c r="CA1951" t="s">
        <v>115</v>
      </c>
      <c r="CC1951" t="s">
        <v>6769</v>
      </c>
      <c r="CD1951" t="s">
        <v>6766</v>
      </c>
      <c r="CF1951" t="s">
        <v>128</v>
      </c>
      <c r="CG1951" t="s">
        <v>120</v>
      </c>
      <c r="CH1951" s="3">
        <v>96950</v>
      </c>
      <c r="CI1951" s="4">
        <v>9.75</v>
      </c>
      <c r="CJ1951" s="4">
        <v>10</v>
      </c>
      <c r="CK1951" s="4">
        <v>14.63</v>
      </c>
      <c r="CL1951" s="4">
        <v>15</v>
      </c>
      <c r="CM1951" t="s">
        <v>136</v>
      </c>
      <c r="CO1951" t="s">
        <v>137</v>
      </c>
      <c r="CQ1951" t="s">
        <v>115</v>
      </c>
      <c r="CR1951" t="s">
        <v>138</v>
      </c>
      <c r="CS1951" t="s">
        <v>139</v>
      </c>
      <c r="CT1951" t="s">
        <v>138</v>
      </c>
      <c r="CU1951" t="s">
        <v>139</v>
      </c>
      <c r="CV1951" t="s">
        <v>138</v>
      </c>
      <c r="CW1951" t="s">
        <v>139</v>
      </c>
      <c r="CX1951" t="s">
        <v>6770</v>
      </c>
      <c r="CY1951" s="10">
        <v>16707897385</v>
      </c>
      <c r="CZ1951" t="s">
        <v>6771</v>
      </c>
      <c r="DA1951" t="s">
        <v>139</v>
      </c>
      <c r="DB1951" t="s">
        <v>138</v>
      </c>
      <c r="DC1951" t="s">
        <v>115</v>
      </c>
    </row>
    <row r="1952" spans="1:112" ht="14.45" customHeight="1" x14ac:dyDescent="0.25">
      <c r="A1952" t="s">
        <v>7638</v>
      </c>
      <c r="B1952" t="s">
        <v>142</v>
      </c>
      <c r="C1952" s="1">
        <v>45791</v>
      </c>
      <c r="D1952" s="1">
        <v>45797</v>
      </c>
      <c r="E1952" t="s">
        <v>114</v>
      </c>
      <c r="G1952" t="s">
        <v>115</v>
      </c>
      <c r="H1952" t="s">
        <v>115</v>
      </c>
      <c r="I1952" t="s">
        <v>115</v>
      </c>
      <c r="J1952" t="s">
        <v>2851</v>
      </c>
      <c r="K1952" t="s">
        <v>2852</v>
      </c>
      <c r="L1952" t="s">
        <v>2853</v>
      </c>
      <c r="N1952" t="s">
        <v>119</v>
      </c>
      <c r="O1952" t="s">
        <v>120</v>
      </c>
      <c r="P1952" s="3">
        <v>96950</v>
      </c>
      <c r="Q1952" t="s">
        <v>121</v>
      </c>
      <c r="S1952" s="10">
        <v>16702870701</v>
      </c>
      <c r="U1952" t="s">
        <v>2854</v>
      </c>
      <c r="V1952">
        <v>624410</v>
      </c>
      <c r="W1952" t="s">
        <v>123</v>
      </c>
      <c r="Y1952" t="s">
        <v>2500</v>
      </c>
      <c r="Z1952" t="s">
        <v>2855</v>
      </c>
      <c r="AA1952" t="s">
        <v>2856</v>
      </c>
      <c r="AB1952" t="s">
        <v>2857</v>
      </c>
      <c r="AC1952" t="s">
        <v>2853</v>
      </c>
      <c r="AE1952" t="s">
        <v>119</v>
      </c>
      <c r="AF1952" t="s">
        <v>120</v>
      </c>
      <c r="AG1952" s="3">
        <v>96950</v>
      </c>
      <c r="AH1952" t="s">
        <v>121</v>
      </c>
      <c r="AJ1952" s="10">
        <v>16702870701</v>
      </c>
      <c r="AL1952" t="s">
        <v>2858</v>
      </c>
      <c r="BD1952" t="str">
        <f>"39-9011.00"</f>
        <v>39-9011.00</v>
      </c>
      <c r="BE1952" t="s">
        <v>538</v>
      </c>
      <c r="BF1952" t="s">
        <v>6745</v>
      </c>
      <c r="BG1952" t="s">
        <v>538</v>
      </c>
      <c r="BH1952">
        <v>10</v>
      </c>
      <c r="BJ1952" s="1">
        <v>45931</v>
      </c>
      <c r="BK1952" s="1">
        <v>46295</v>
      </c>
      <c r="BN1952">
        <v>35</v>
      </c>
      <c r="BO1952">
        <v>0</v>
      </c>
      <c r="BP1952">
        <v>7</v>
      </c>
      <c r="BQ1952">
        <v>7</v>
      </c>
      <c r="BR1952">
        <v>7</v>
      </c>
      <c r="BS1952">
        <v>7</v>
      </c>
      <c r="BT1952">
        <v>7</v>
      </c>
      <c r="BU1952">
        <v>0</v>
      </c>
      <c r="BV1952" t="str">
        <f t="shared" si="37"/>
        <v>8:00 AM</v>
      </c>
      <c r="BW1952" t="str">
        <f>"4:00 PM"</f>
        <v>4:00 PM</v>
      </c>
      <c r="BX1952" t="s">
        <v>240</v>
      </c>
      <c r="BY1952">
        <v>0</v>
      </c>
      <c r="BZ1952">
        <v>3</v>
      </c>
      <c r="CA1952" t="s">
        <v>115</v>
      </c>
      <c r="CC1952" t="s">
        <v>6746</v>
      </c>
      <c r="CD1952" t="s">
        <v>2860</v>
      </c>
      <c r="CE1952" t="s">
        <v>2861</v>
      </c>
      <c r="CF1952" t="s">
        <v>119</v>
      </c>
      <c r="CG1952" t="s">
        <v>120</v>
      </c>
      <c r="CH1952" s="3">
        <v>96950</v>
      </c>
      <c r="CI1952" s="4">
        <v>7.81</v>
      </c>
      <c r="CJ1952" s="4">
        <v>7.81</v>
      </c>
      <c r="CK1952" s="4">
        <v>11.72</v>
      </c>
      <c r="CL1952" s="4">
        <v>11.72</v>
      </c>
      <c r="CM1952" t="s">
        <v>136</v>
      </c>
      <c r="CO1952" t="s">
        <v>137</v>
      </c>
      <c r="CQ1952" t="s">
        <v>115</v>
      </c>
      <c r="CR1952" t="s">
        <v>138</v>
      </c>
      <c r="CS1952" t="s">
        <v>139</v>
      </c>
      <c r="CT1952" t="s">
        <v>138</v>
      </c>
      <c r="CU1952" t="s">
        <v>139</v>
      </c>
      <c r="CV1952" t="s">
        <v>138</v>
      </c>
      <c r="CW1952" t="s">
        <v>139</v>
      </c>
      <c r="CX1952" t="s">
        <v>6747</v>
      </c>
      <c r="CY1952" s="10">
        <v>16702870701</v>
      </c>
      <c r="CZ1952" t="s">
        <v>2858</v>
      </c>
      <c r="DA1952" t="s">
        <v>417</v>
      </c>
      <c r="DB1952" t="s">
        <v>138</v>
      </c>
      <c r="DC1952" t="s">
        <v>115</v>
      </c>
    </row>
    <row r="1953" spans="1:112" ht="14.45" customHeight="1" x14ac:dyDescent="0.25">
      <c r="A1953" t="s">
        <v>8044</v>
      </c>
      <c r="B1953" t="s">
        <v>142</v>
      </c>
      <c r="C1953" s="1">
        <v>45791</v>
      </c>
      <c r="D1953" s="1">
        <v>45797</v>
      </c>
      <c r="E1953" t="s">
        <v>114</v>
      </c>
      <c r="G1953" t="s">
        <v>138</v>
      </c>
      <c r="H1953" t="s">
        <v>115</v>
      </c>
      <c r="I1953" t="s">
        <v>115</v>
      </c>
      <c r="J1953" t="s">
        <v>5071</v>
      </c>
      <c r="K1953" t="s">
        <v>8045</v>
      </c>
      <c r="L1953" t="s">
        <v>7546</v>
      </c>
      <c r="N1953" t="s">
        <v>119</v>
      </c>
      <c r="O1953" t="s">
        <v>120</v>
      </c>
      <c r="P1953" s="3">
        <v>96950</v>
      </c>
      <c r="Q1953" t="s">
        <v>121</v>
      </c>
      <c r="S1953" s="10">
        <v>16702347898</v>
      </c>
      <c r="U1953" t="s">
        <v>5074</v>
      </c>
      <c r="V1953">
        <v>561320</v>
      </c>
      <c r="W1953" t="s">
        <v>123</v>
      </c>
      <c r="Y1953" t="s">
        <v>8046</v>
      </c>
      <c r="Z1953" t="s">
        <v>8047</v>
      </c>
      <c r="AA1953" t="s">
        <v>8048</v>
      </c>
      <c r="AB1953" t="s">
        <v>201</v>
      </c>
      <c r="AC1953" t="s">
        <v>7546</v>
      </c>
      <c r="AE1953" t="s">
        <v>119</v>
      </c>
      <c r="AF1953" t="s">
        <v>120</v>
      </c>
      <c r="AG1953" s="3">
        <v>96950</v>
      </c>
      <c r="AH1953" t="s">
        <v>121</v>
      </c>
      <c r="AJ1953" s="10">
        <v>16702347898</v>
      </c>
      <c r="AL1953" t="s">
        <v>5079</v>
      </c>
      <c r="BD1953" t="str">
        <f>"37-2011.00"</f>
        <v>37-2011.00</v>
      </c>
      <c r="BE1953" t="s">
        <v>1133</v>
      </c>
      <c r="BF1953" t="s">
        <v>8049</v>
      </c>
      <c r="BG1953" t="s">
        <v>5361</v>
      </c>
      <c r="BH1953">
        <v>2</v>
      </c>
      <c r="BJ1953" s="1">
        <v>45931</v>
      </c>
      <c r="BK1953" s="1">
        <v>47026</v>
      </c>
      <c r="BN1953">
        <v>35</v>
      </c>
      <c r="BO1953">
        <v>0</v>
      </c>
      <c r="BP1953">
        <v>7</v>
      </c>
      <c r="BQ1953">
        <v>7</v>
      </c>
      <c r="BR1953">
        <v>7</v>
      </c>
      <c r="BS1953">
        <v>7</v>
      </c>
      <c r="BT1953">
        <v>7</v>
      </c>
      <c r="BU1953">
        <v>0</v>
      </c>
      <c r="BV1953" t="str">
        <f t="shared" si="37"/>
        <v>8:00 AM</v>
      </c>
      <c r="BW1953" t="str">
        <f>"4:00 PM"</f>
        <v>4:00 PM</v>
      </c>
      <c r="BX1953" t="s">
        <v>240</v>
      </c>
      <c r="BY1953">
        <v>0</v>
      </c>
      <c r="BZ1953">
        <v>3</v>
      </c>
      <c r="CA1953" t="s">
        <v>115</v>
      </c>
      <c r="CC1953" s="2" t="s">
        <v>8050</v>
      </c>
      <c r="CD1953" t="s">
        <v>7546</v>
      </c>
      <c r="CF1953" t="s">
        <v>119</v>
      </c>
      <c r="CG1953" t="s">
        <v>120</v>
      </c>
      <c r="CH1953" s="3">
        <v>96950</v>
      </c>
      <c r="CI1953" s="4">
        <v>8.2899999999999991</v>
      </c>
      <c r="CJ1953" s="4">
        <v>8.2899999999999991</v>
      </c>
      <c r="CK1953" s="4">
        <v>12.43</v>
      </c>
      <c r="CL1953" s="4">
        <v>12.43</v>
      </c>
      <c r="CM1953" t="s">
        <v>136</v>
      </c>
      <c r="CN1953" t="s">
        <v>331</v>
      </c>
      <c r="CO1953" t="s">
        <v>137</v>
      </c>
      <c r="CQ1953" t="s">
        <v>115</v>
      </c>
      <c r="CR1953" t="s">
        <v>138</v>
      </c>
      <c r="CS1953" t="s">
        <v>139</v>
      </c>
      <c r="CT1953" t="s">
        <v>138</v>
      </c>
      <c r="CU1953" t="s">
        <v>139</v>
      </c>
      <c r="CV1953" t="s">
        <v>138</v>
      </c>
      <c r="CW1953" t="s">
        <v>139</v>
      </c>
      <c r="CX1953" t="s">
        <v>332</v>
      </c>
      <c r="CY1953" s="10">
        <v>16702347898</v>
      </c>
      <c r="CZ1953" t="s">
        <v>5079</v>
      </c>
      <c r="DA1953" t="s">
        <v>331</v>
      </c>
      <c r="DB1953" t="s">
        <v>138</v>
      </c>
      <c r="DC1953" t="s">
        <v>115</v>
      </c>
    </row>
    <row r="1954" spans="1:112" ht="14.45" customHeight="1" x14ac:dyDescent="0.25">
      <c r="A1954" t="s">
        <v>8067</v>
      </c>
      <c r="B1954" t="s">
        <v>142</v>
      </c>
      <c r="C1954" s="1">
        <v>45784</v>
      </c>
      <c r="D1954" s="1">
        <v>45797</v>
      </c>
      <c r="E1954" t="s">
        <v>114</v>
      </c>
      <c r="G1954" t="s">
        <v>115</v>
      </c>
      <c r="H1954" t="s">
        <v>138</v>
      </c>
      <c r="I1954" t="s">
        <v>115</v>
      </c>
      <c r="J1954" t="s">
        <v>7225</v>
      </c>
      <c r="K1954" t="s">
        <v>7226</v>
      </c>
      <c r="L1954" t="s">
        <v>7227</v>
      </c>
      <c r="M1954" t="s">
        <v>7228</v>
      </c>
      <c r="N1954" t="s">
        <v>128</v>
      </c>
      <c r="O1954" t="s">
        <v>120</v>
      </c>
      <c r="P1954" s="3">
        <v>96950</v>
      </c>
      <c r="Q1954" t="s">
        <v>121</v>
      </c>
      <c r="S1954" s="10">
        <v>16704836668</v>
      </c>
      <c r="U1954" t="s">
        <v>7229</v>
      </c>
      <c r="V1954">
        <v>812199</v>
      </c>
      <c r="W1954" t="s">
        <v>123</v>
      </c>
      <c r="Y1954" t="s">
        <v>4306</v>
      </c>
      <c r="Z1954" t="s">
        <v>7230</v>
      </c>
      <c r="AB1954" t="s">
        <v>126</v>
      </c>
      <c r="AC1954" t="s">
        <v>7227</v>
      </c>
      <c r="AD1954" t="s">
        <v>7228</v>
      </c>
      <c r="AE1954" t="s">
        <v>128</v>
      </c>
      <c r="AF1954" t="s">
        <v>120</v>
      </c>
      <c r="AG1954" s="3">
        <v>96950</v>
      </c>
      <c r="AH1954" t="s">
        <v>121</v>
      </c>
      <c r="AJ1954" s="10">
        <v>16704836668</v>
      </c>
      <c r="AL1954" t="s">
        <v>3278</v>
      </c>
      <c r="BD1954" t="str">
        <f>"31-9011.00"</f>
        <v>31-9011.00</v>
      </c>
      <c r="BE1954" t="s">
        <v>671</v>
      </c>
      <c r="BF1954" t="s">
        <v>7231</v>
      </c>
      <c r="BG1954" t="s">
        <v>7232</v>
      </c>
      <c r="BH1954">
        <v>3</v>
      </c>
      <c r="BJ1954" s="1">
        <v>45931</v>
      </c>
      <c r="BK1954" s="1">
        <v>46295</v>
      </c>
      <c r="BN1954">
        <v>35</v>
      </c>
      <c r="BO1954">
        <v>0</v>
      </c>
      <c r="BP1954">
        <v>7</v>
      </c>
      <c r="BQ1954">
        <v>7</v>
      </c>
      <c r="BR1954">
        <v>7</v>
      </c>
      <c r="BS1954">
        <v>7</v>
      </c>
      <c r="BT1954">
        <v>7</v>
      </c>
      <c r="BU1954">
        <v>0</v>
      </c>
      <c r="BV1954" t="str">
        <f>"1:00 AM"</f>
        <v>1:00 AM</v>
      </c>
      <c r="BW1954" t="str">
        <f>"7:00 PM"</f>
        <v>7:00 PM</v>
      </c>
      <c r="BX1954" t="s">
        <v>133</v>
      </c>
      <c r="BY1954">
        <v>0</v>
      </c>
      <c r="BZ1954">
        <v>12</v>
      </c>
      <c r="CA1954" t="s">
        <v>115</v>
      </c>
      <c r="CC1954" s="2" t="s">
        <v>7233</v>
      </c>
      <c r="CD1954" t="s">
        <v>7234</v>
      </c>
      <c r="CE1954" t="s">
        <v>7227</v>
      </c>
      <c r="CF1954" t="s">
        <v>128</v>
      </c>
      <c r="CG1954" t="s">
        <v>120</v>
      </c>
      <c r="CH1954" s="3">
        <v>96950</v>
      </c>
      <c r="CI1954" s="4">
        <v>12.37</v>
      </c>
      <c r="CJ1954" s="4">
        <v>12.37</v>
      </c>
      <c r="CK1954" s="4">
        <v>18.55</v>
      </c>
      <c r="CL1954" s="4">
        <v>18.55</v>
      </c>
      <c r="CM1954" t="s">
        <v>136</v>
      </c>
      <c r="CN1954" t="s">
        <v>624</v>
      </c>
      <c r="CO1954" t="s">
        <v>137</v>
      </c>
      <c r="CQ1954" t="s">
        <v>115</v>
      </c>
      <c r="CR1954" t="s">
        <v>138</v>
      </c>
      <c r="CS1954" t="s">
        <v>138</v>
      </c>
      <c r="CT1954" t="s">
        <v>138</v>
      </c>
      <c r="CU1954" t="s">
        <v>139</v>
      </c>
      <c r="CV1954" t="s">
        <v>138</v>
      </c>
      <c r="CW1954" t="s">
        <v>139</v>
      </c>
      <c r="CX1954" t="s">
        <v>625</v>
      </c>
      <c r="CY1954" s="10">
        <v>16707837461</v>
      </c>
      <c r="CZ1954" t="s">
        <v>620</v>
      </c>
      <c r="DA1954" t="s">
        <v>3967</v>
      </c>
      <c r="DB1954" t="s">
        <v>138</v>
      </c>
      <c r="DC1954" t="s">
        <v>115</v>
      </c>
    </row>
    <row r="1955" spans="1:112" ht="14.45" customHeight="1" x14ac:dyDescent="0.25">
      <c r="A1955" t="s">
        <v>8493</v>
      </c>
      <c r="B1955" t="s">
        <v>142</v>
      </c>
      <c r="C1955" s="1">
        <v>45788</v>
      </c>
      <c r="D1955" s="1">
        <v>45797</v>
      </c>
      <c r="E1955" t="s">
        <v>114</v>
      </c>
      <c r="G1955" t="s">
        <v>115</v>
      </c>
      <c r="H1955" t="s">
        <v>115</v>
      </c>
      <c r="I1955" t="s">
        <v>115</v>
      </c>
      <c r="J1955" t="s">
        <v>4227</v>
      </c>
      <c r="K1955" t="s">
        <v>4277</v>
      </c>
      <c r="L1955" t="s">
        <v>4228</v>
      </c>
      <c r="M1955" t="s">
        <v>8494</v>
      </c>
      <c r="N1955" t="s">
        <v>119</v>
      </c>
      <c r="O1955" t="s">
        <v>120</v>
      </c>
      <c r="P1955" s="3">
        <v>96950</v>
      </c>
      <c r="Q1955" t="s">
        <v>121</v>
      </c>
      <c r="S1955" s="10">
        <v>16702346526</v>
      </c>
      <c r="U1955" t="s">
        <v>4230</v>
      </c>
      <c r="V1955">
        <v>23622</v>
      </c>
      <c r="W1955" t="s">
        <v>123</v>
      </c>
      <c r="Y1955" t="s">
        <v>4231</v>
      </c>
      <c r="Z1955" t="s">
        <v>4232</v>
      </c>
      <c r="AA1955" t="s">
        <v>4233</v>
      </c>
      <c r="AB1955" t="s">
        <v>792</v>
      </c>
      <c r="AC1955" t="s">
        <v>4228</v>
      </c>
      <c r="AD1955" t="s">
        <v>4234</v>
      </c>
      <c r="AE1955" t="s">
        <v>119</v>
      </c>
      <c r="AF1955" t="s">
        <v>120</v>
      </c>
      <c r="AG1955" s="3">
        <v>96950</v>
      </c>
      <c r="AH1955" t="s">
        <v>121</v>
      </c>
      <c r="AJ1955" s="10">
        <v>16702346526</v>
      </c>
      <c r="AL1955" t="s">
        <v>4235</v>
      </c>
      <c r="BD1955" t="str">
        <f>"49-9071.00"</f>
        <v>49-9071.00</v>
      </c>
      <c r="BE1955" t="s">
        <v>169</v>
      </c>
      <c r="BF1955" t="s">
        <v>8495</v>
      </c>
      <c r="BG1955" t="s">
        <v>169</v>
      </c>
      <c r="BH1955">
        <v>3</v>
      </c>
      <c r="BJ1955" s="1">
        <v>45931</v>
      </c>
      <c r="BK1955" s="1">
        <v>46295</v>
      </c>
      <c r="BN1955">
        <v>40</v>
      </c>
      <c r="BO1955">
        <v>0</v>
      </c>
      <c r="BP1955">
        <v>8</v>
      </c>
      <c r="BQ1955">
        <v>8</v>
      </c>
      <c r="BR1955">
        <v>8</v>
      </c>
      <c r="BS1955">
        <v>8</v>
      </c>
      <c r="BT1955">
        <v>8</v>
      </c>
      <c r="BU1955">
        <v>0</v>
      </c>
      <c r="BV1955" t="str">
        <f>"8:00 AM"</f>
        <v>8:00 AM</v>
      </c>
      <c r="BW1955" t="str">
        <f>"5:00 PM"</f>
        <v>5:00 PM</v>
      </c>
      <c r="BX1955" t="s">
        <v>133</v>
      </c>
      <c r="BY1955">
        <v>0</v>
      </c>
      <c r="BZ1955">
        <v>12</v>
      </c>
      <c r="CA1955" t="s">
        <v>115</v>
      </c>
      <c r="CC1955" t="s">
        <v>8496</v>
      </c>
      <c r="CD1955" t="s">
        <v>8497</v>
      </c>
      <c r="CF1955" t="s">
        <v>119</v>
      </c>
      <c r="CG1955" t="s">
        <v>120</v>
      </c>
      <c r="CH1955" s="3">
        <v>96950</v>
      </c>
      <c r="CI1955" s="4">
        <v>9.75</v>
      </c>
      <c r="CJ1955" s="4">
        <v>9.75</v>
      </c>
      <c r="CK1955" s="4">
        <v>14.63</v>
      </c>
      <c r="CL1955" s="4">
        <v>14.63</v>
      </c>
      <c r="CM1955" t="s">
        <v>136</v>
      </c>
      <c r="CN1955" t="s">
        <v>191</v>
      </c>
      <c r="CO1955" t="s">
        <v>137</v>
      </c>
      <c r="CQ1955" t="s">
        <v>138</v>
      </c>
      <c r="CR1955" t="s">
        <v>138</v>
      </c>
      <c r="CS1955" t="s">
        <v>139</v>
      </c>
      <c r="CT1955" t="s">
        <v>138</v>
      </c>
      <c r="CU1955" t="s">
        <v>139</v>
      </c>
      <c r="CV1955" t="s">
        <v>138</v>
      </c>
      <c r="CW1955" t="s">
        <v>139</v>
      </c>
      <c r="CX1955" t="s">
        <v>7492</v>
      </c>
      <c r="CY1955" s="10">
        <v>16702346526</v>
      </c>
      <c r="CZ1955" t="s">
        <v>4235</v>
      </c>
      <c r="DA1955" t="s">
        <v>139</v>
      </c>
      <c r="DB1955" t="s">
        <v>138</v>
      </c>
      <c r="DC1955" t="s">
        <v>115</v>
      </c>
    </row>
    <row r="1956" spans="1:112" ht="14.45" customHeight="1" x14ac:dyDescent="0.25">
      <c r="A1956" t="s">
        <v>8910</v>
      </c>
      <c r="B1956" t="s">
        <v>113</v>
      </c>
      <c r="C1956" s="1">
        <v>45782</v>
      </c>
      <c r="D1956" s="1">
        <v>45797</v>
      </c>
      <c r="E1956" t="s">
        <v>114</v>
      </c>
      <c r="G1956" t="s">
        <v>115</v>
      </c>
      <c r="H1956" t="s">
        <v>115</v>
      </c>
      <c r="I1956" t="s">
        <v>115</v>
      </c>
      <c r="J1956" t="s">
        <v>4153</v>
      </c>
      <c r="K1956" t="s">
        <v>4154</v>
      </c>
      <c r="L1956" t="s">
        <v>4155</v>
      </c>
      <c r="N1956" t="s">
        <v>128</v>
      </c>
      <c r="O1956" t="s">
        <v>120</v>
      </c>
      <c r="P1956" s="3">
        <v>96950</v>
      </c>
      <c r="Q1956" t="s">
        <v>121</v>
      </c>
      <c r="R1956" t="s">
        <v>439</v>
      </c>
      <c r="S1956" s="10">
        <v>16702345201</v>
      </c>
      <c r="U1956" t="s">
        <v>4156</v>
      </c>
      <c r="V1956">
        <v>72111</v>
      </c>
      <c r="W1956" t="s">
        <v>123</v>
      </c>
      <c r="Y1956" t="s">
        <v>1533</v>
      </c>
      <c r="Z1956" t="s">
        <v>1534</v>
      </c>
      <c r="AA1956" t="s">
        <v>1535</v>
      </c>
      <c r="AB1956" t="s">
        <v>218</v>
      </c>
      <c r="AC1956" t="s">
        <v>1537</v>
      </c>
      <c r="AE1956" t="s">
        <v>128</v>
      </c>
      <c r="AF1956" t="s">
        <v>120</v>
      </c>
      <c r="AG1956" s="3">
        <v>96950</v>
      </c>
      <c r="AH1956" t="s">
        <v>121</v>
      </c>
      <c r="AI1956" t="s">
        <v>439</v>
      </c>
      <c r="AJ1956" s="10">
        <v>16702345201</v>
      </c>
      <c r="AL1956" t="s">
        <v>4157</v>
      </c>
      <c r="BD1956" t="str">
        <f>"13-2011.00"</f>
        <v>13-2011.00</v>
      </c>
      <c r="BE1956" t="s">
        <v>893</v>
      </c>
      <c r="BF1956" t="s">
        <v>8911</v>
      </c>
      <c r="BG1956" t="s">
        <v>895</v>
      </c>
      <c r="BH1956">
        <v>1</v>
      </c>
      <c r="BJ1956" s="1">
        <v>45901</v>
      </c>
      <c r="BK1956" s="1">
        <v>46265</v>
      </c>
      <c r="BN1956">
        <v>35</v>
      </c>
      <c r="BO1956">
        <v>0</v>
      </c>
      <c r="BP1956">
        <v>7</v>
      </c>
      <c r="BQ1956">
        <v>7</v>
      </c>
      <c r="BR1956">
        <v>7</v>
      </c>
      <c r="BS1956">
        <v>7</v>
      </c>
      <c r="BT1956">
        <v>7</v>
      </c>
      <c r="BU1956">
        <v>0</v>
      </c>
      <c r="BV1956" t="str">
        <f>"8:00 AM"</f>
        <v>8:00 AM</v>
      </c>
      <c r="BW1956" t="str">
        <f>"4:00 PM"</f>
        <v>4:00 PM</v>
      </c>
      <c r="BX1956" t="s">
        <v>360</v>
      </c>
      <c r="BY1956">
        <v>0</v>
      </c>
      <c r="BZ1956">
        <v>24</v>
      </c>
      <c r="CA1956" t="s">
        <v>138</v>
      </c>
      <c r="CB1956">
        <v>1</v>
      </c>
      <c r="CC1956" t="s">
        <v>8912</v>
      </c>
      <c r="CD1956" t="s">
        <v>4155</v>
      </c>
      <c r="CF1956" t="s">
        <v>128</v>
      </c>
      <c r="CG1956" t="s">
        <v>120</v>
      </c>
      <c r="CH1956" s="3">
        <v>96950</v>
      </c>
      <c r="CI1956" s="4">
        <v>17.48</v>
      </c>
      <c r="CJ1956" s="4">
        <v>17.48</v>
      </c>
      <c r="CK1956" s="4">
        <v>26.22</v>
      </c>
      <c r="CL1956" s="4">
        <v>26.22</v>
      </c>
      <c r="CM1956" t="s">
        <v>136</v>
      </c>
      <c r="CO1956" t="s">
        <v>137</v>
      </c>
      <c r="CQ1956" t="s">
        <v>115</v>
      </c>
      <c r="CR1956" t="s">
        <v>138</v>
      </c>
      <c r="CS1956" t="s">
        <v>139</v>
      </c>
      <c r="CT1956" t="s">
        <v>138</v>
      </c>
      <c r="CU1956" t="s">
        <v>139</v>
      </c>
      <c r="CV1956" t="s">
        <v>138</v>
      </c>
      <c r="CW1956" t="s">
        <v>139</v>
      </c>
      <c r="CX1956" t="s">
        <v>8913</v>
      </c>
      <c r="CY1956" s="10">
        <v>16702335201</v>
      </c>
      <c r="CZ1956" t="s">
        <v>4157</v>
      </c>
      <c r="DA1956" t="s">
        <v>139</v>
      </c>
      <c r="DB1956" t="s">
        <v>138</v>
      </c>
      <c r="DC1956" t="s">
        <v>115</v>
      </c>
    </row>
    <row r="1957" spans="1:112" ht="14.45" customHeight="1" x14ac:dyDescent="0.25">
      <c r="A1957" t="s">
        <v>9658</v>
      </c>
      <c r="B1957" t="s">
        <v>248</v>
      </c>
      <c r="C1957" s="1">
        <v>45753</v>
      </c>
      <c r="D1957" s="1">
        <v>45797</v>
      </c>
      <c r="E1957" t="s">
        <v>210</v>
      </c>
      <c r="F1957" s="1">
        <v>45929</v>
      </c>
      <c r="G1957" t="s">
        <v>138</v>
      </c>
      <c r="H1957" t="s">
        <v>115</v>
      </c>
      <c r="I1957" t="s">
        <v>115</v>
      </c>
      <c r="J1957" t="s">
        <v>9659</v>
      </c>
      <c r="L1957" t="s">
        <v>9301</v>
      </c>
      <c r="N1957" t="s">
        <v>306</v>
      </c>
      <c r="O1957" t="s">
        <v>120</v>
      </c>
      <c r="P1957" s="3">
        <v>96950</v>
      </c>
      <c r="Q1957" t="s">
        <v>121</v>
      </c>
      <c r="S1957" s="10">
        <v>16704831971</v>
      </c>
      <c r="U1957" t="s">
        <v>9302</v>
      </c>
      <c r="V1957">
        <v>531120</v>
      </c>
      <c r="W1957" t="s">
        <v>123</v>
      </c>
      <c r="Y1957" t="s">
        <v>9660</v>
      </c>
      <c r="Z1957" t="s">
        <v>9661</v>
      </c>
      <c r="AB1957" t="s">
        <v>9662</v>
      </c>
      <c r="AC1957" t="s">
        <v>9301</v>
      </c>
      <c r="AE1957" t="s">
        <v>306</v>
      </c>
      <c r="AF1957" t="s">
        <v>120</v>
      </c>
      <c r="AG1957" s="3">
        <v>96950</v>
      </c>
      <c r="AH1957" t="s">
        <v>121</v>
      </c>
      <c r="AJ1957" s="10">
        <v>16704831971</v>
      </c>
      <c r="AL1957" t="s">
        <v>9306</v>
      </c>
      <c r="BD1957" t="str">
        <f>"49-9071.00"</f>
        <v>49-9071.00</v>
      </c>
      <c r="BE1957" t="s">
        <v>169</v>
      </c>
      <c r="BF1957" t="s">
        <v>9663</v>
      </c>
      <c r="BG1957" t="s">
        <v>169</v>
      </c>
      <c r="BH1957">
        <v>6</v>
      </c>
      <c r="BI1957">
        <v>6</v>
      </c>
      <c r="BJ1957" s="1">
        <v>45931</v>
      </c>
      <c r="BK1957" s="1">
        <v>47026</v>
      </c>
      <c r="BL1957" s="1">
        <v>45931</v>
      </c>
      <c r="BM1957" s="1">
        <v>47026</v>
      </c>
      <c r="BN1957">
        <v>35</v>
      </c>
      <c r="BO1957">
        <v>0</v>
      </c>
      <c r="BP1957">
        <v>7</v>
      </c>
      <c r="BQ1957">
        <v>7</v>
      </c>
      <c r="BR1957">
        <v>7</v>
      </c>
      <c r="BS1957">
        <v>7</v>
      </c>
      <c r="BT1957">
        <v>7</v>
      </c>
      <c r="BU1957">
        <v>0</v>
      </c>
      <c r="BV1957" t="str">
        <f>"8:00 AM"</f>
        <v>8:00 AM</v>
      </c>
      <c r="BW1957" t="str">
        <f>"5:00 PM"</f>
        <v>5:00 PM</v>
      </c>
      <c r="BX1957" t="s">
        <v>133</v>
      </c>
      <c r="BY1957">
        <v>0</v>
      </c>
      <c r="BZ1957">
        <v>12</v>
      </c>
      <c r="CA1957" t="s">
        <v>115</v>
      </c>
      <c r="CC1957" t="s">
        <v>9664</v>
      </c>
      <c r="CD1957" t="s">
        <v>8778</v>
      </c>
      <c r="CF1957" t="s">
        <v>306</v>
      </c>
      <c r="CG1957" t="s">
        <v>120</v>
      </c>
      <c r="CH1957" s="3">
        <v>96950</v>
      </c>
      <c r="CI1957" s="4">
        <v>9.75</v>
      </c>
      <c r="CJ1957" s="4">
        <v>9.75</v>
      </c>
      <c r="CK1957" s="4">
        <v>14.62</v>
      </c>
      <c r="CL1957" s="4">
        <v>14.62</v>
      </c>
      <c r="CM1957" t="s">
        <v>136</v>
      </c>
      <c r="CN1957">
        <v>0</v>
      </c>
      <c r="CO1957" t="s">
        <v>137</v>
      </c>
      <c r="CQ1957" t="s">
        <v>115</v>
      </c>
      <c r="CR1957" t="s">
        <v>138</v>
      </c>
      <c r="CS1957" t="s">
        <v>139</v>
      </c>
      <c r="CT1957" t="s">
        <v>138</v>
      </c>
      <c r="CU1957" t="s">
        <v>139</v>
      </c>
      <c r="CV1957" t="s">
        <v>138</v>
      </c>
      <c r="CW1957" t="s">
        <v>139</v>
      </c>
      <c r="CX1957" t="s">
        <v>9324</v>
      </c>
      <c r="CY1957" s="10">
        <v>16704831971</v>
      </c>
      <c r="CZ1957" t="s">
        <v>9306</v>
      </c>
      <c r="DA1957" t="s">
        <v>139</v>
      </c>
      <c r="DB1957" t="s">
        <v>138</v>
      </c>
      <c r="DC1957" t="s">
        <v>115</v>
      </c>
      <c r="DD1957" t="s">
        <v>9303</v>
      </c>
      <c r="DE1957" t="s">
        <v>9304</v>
      </c>
      <c r="DG1957" t="s">
        <v>9665</v>
      </c>
      <c r="DH1957" t="s">
        <v>9306</v>
      </c>
    </row>
    <row r="1958" spans="1:112" ht="14.45" customHeight="1" x14ac:dyDescent="0.25">
      <c r="A1958" t="s">
        <v>9944</v>
      </c>
      <c r="B1958" t="s">
        <v>142</v>
      </c>
      <c r="C1958" s="1">
        <v>45785</v>
      </c>
      <c r="D1958" s="1">
        <v>45797</v>
      </c>
      <c r="E1958" t="s">
        <v>114</v>
      </c>
      <c r="G1958" t="s">
        <v>115</v>
      </c>
      <c r="H1958" t="s">
        <v>115</v>
      </c>
      <c r="I1958" t="s">
        <v>115</v>
      </c>
      <c r="J1958" t="s">
        <v>724</v>
      </c>
      <c r="K1958" t="s">
        <v>139</v>
      </c>
      <c r="L1958" t="s">
        <v>725</v>
      </c>
      <c r="M1958" t="s">
        <v>726</v>
      </c>
      <c r="N1958" t="s">
        <v>727</v>
      </c>
      <c r="O1958" t="s">
        <v>120</v>
      </c>
      <c r="P1958" s="3">
        <v>96950</v>
      </c>
      <c r="Q1958" t="s">
        <v>121</v>
      </c>
      <c r="S1958" s="10">
        <v>16703227345</v>
      </c>
      <c r="U1958" t="s">
        <v>728</v>
      </c>
      <c r="V1958">
        <v>48831</v>
      </c>
      <c r="W1958" t="s">
        <v>123</v>
      </c>
      <c r="Y1958" t="s">
        <v>729</v>
      </c>
      <c r="Z1958" t="s">
        <v>730</v>
      </c>
      <c r="AA1958" t="s">
        <v>731</v>
      </c>
      <c r="AB1958" t="s">
        <v>732</v>
      </c>
      <c r="AC1958" t="s">
        <v>725</v>
      </c>
      <c r="AD1958" t="s">
        <v>726</v>
      </c>
      <c r="AE1958" t="s">
        <v>727</v>
      </c>
      <c r="AF1958" t="s">
        <v>120</v>
      </c>
      <c r="AG1958" s="3">
        <v>96950</v>
      </c>
      <c r="AH1958" t="s">
        <v>121</v>
      </c>
      <c r="AJ1958" s="10">
        <v>16716877345</v>
      </c>
      <c r="AL1958" t="s">
        <v>733</v>
      </c>
      <c r="AM1958" t="s">
        <v>734</v>
      </c>
      <c r="AN1958" t="s">
        <v>735</v>
      </c>
      <c r="AO1958" t="s">
        <v>736</v>
      </c>
      <c r="AP1958" t="s">
        <v>737</v>
      </c>
      <c r="AQ1958" t="s">
        <v>738</v>
      </c>
      <c r="AR1958" t="s">
        <v>739</v>
      </c>
      <c r="AS1958" t="s">
        <v>706</v>
      </c>
      <c r="AT1958" t="s">
        <v>707</v>
      </c>
      <c r="AU1958" s="3">
        <v>96913</v>
      </c>
      <c r="AV1958" t="s">
        <v>121</v>
      </c>
      <c r="AX1958">
        <v>16716461222</v>
      </c>
      <c r="AY1958">
        <v>111</v>
      </c>
      <c r="AZ1958" t="s">
        <v>740</v>
      </c>
      <c r="BA1958" t="s">
        <v>741</v>
      </c>
      <c r="BB1958" t="s">
        <v>707</v>
      </c>
      <c r="BC1958" t="s">
        <v>742</v>
      </c>
      <c r="BD1958" t="str">
        <f>"49-9041.00"</f>
        <v>49-9041.00</v>
      </c>
      <c r="BE1958" t="s">
        <v>743</v>
      </c>
      <c r="BF1958" t="s">
        <v>744</v>
      </c>
      <c r="BG1958" t="s">
        <v>745</v>
      </c>
      <c r="BH1958">
        <v>2</v>
      </c>
      <c r="BJ1958" s="1">
        <v>45931</v>
      </c>
      <c r="BK1958" s="1">
        <v>46295</v>
      </c>
      <c r="BN1958">
        <v>40</v>
      </c>
      <c r="BO1958">
        <v>0</v>
      </c>
      <c r="BP1958">
        <v>8</v>
      </c>
      <c r="BQ1958">
        <v>8</v>
      </c>
      <c r="BR1958">
        <v>8</v>
      </c>
      <c r="BS1958">
        <v>8</v>
      </c>
      <c r="BT1958">
        <v>8</v>
      </c>
      <c r="BU1958">
        <v>0</v>
      </c>
      <c r="BV1958" t="str">
        <f>"8:00 AM"</f>
        <v>8:00 AM</v>
      </c>
      <c r="BW1958" t="str">
        <f>"5:00 PM"</f>
        <v>5:00 PM</v>
      </c>
      <c r="BX1958" t="s">
        <v>133</v>
      </c>
      <c r="BY1958">
        <v>0</v>
      </c>
      <c r="BZ1958">
        <v>24</v>
      </c>
      <c r="CA1958" t="s">
        <v>115</v>
      </c>
      <c r="CC1958" t="s">
        <v>9945</v>
      </c>
      <c r="CD1958" t="s">
        <v>725</v>
      </c>
      <c r="CE1958" t="s">
        <v>726</v>
      </c>
      <c r="CF1958" t="s">
        <v>727</v>
      </c>
      <c r="CG1958" t="s">
        <v>120</v>
      </c>
      <c r="CH1958" s="3">
        <v>96950</v>
      </c>
      <c r="CI1958" s="4">
        <v>14.5</v>
      </c>
      <c r="CJ1958" s="4">
        <v>14.5</v>
      </c>
      <c r="CK1958" s="4">
        <v>21.75</v>
      </c>
      <c r="CL1958" s="4">
        <v>21.75</v>
      </c>
      <c r="CM1958" t="s">
        <v>136</v>
      </c>
      <c r="CN1958" t="s">
        <v>240</v>
      </c>
      <c r="CO1958" t="s">
        <v>137</v>
      </c>
      <c r="CQ1958" t="s">
        <v>115</v>
      </c>
      <c r="CR1958" t="s">
        <v>138</v>
      </c>
      <c r="CS1958" t="s">
        <v>138</v>
      </c>
      <c r="CT1958" t="s">
        <v>138</v>
      </c>
      <c r="CU1958" t="s">
        <v>139</v>
      </c>
      <c r="CV1958" t="s">
        <v>138</v>
      </c>
      <c r="CW1958" t="s">
        <v>139</v>
      </c>
      <c r="CX1958" t="s">
        <v>3519</v>
      </c>
      <c r="CY1958" s="10">
        <v>16703227345</v>
      </c>
      <c r="CZ1958" t="s">
        <v>733</v>
      </c>
      <c r="DA1958" t="s">
        <v>139</v>
      </c>
      <c r="DB1958" t="s">
        <v>138</v>
      </c>
      <c r="DC1958" t="s">
        <v>115</v>
      </c>
    </row>
    <row r="1959" spans="1:112" ht="14.45" customHeight="1" x14ac:dyDescent="0.25">
      <c r="A1959" t="s">
        <v>11813</v>
      </c>
      <c r="B1959" t="s">
        <v>142</v>
      </c>
      <c r="C1959" s="1">
        <v>45791</v>
      </c>
      <c r="D1959" s="1">
        <v>45797</v>
      </c>
      <c r="E1959" t="s">
        <v>114</v>
      </c>
      <c r="G1959" t="s">
        <v>115</v>
      </c>
      <c r="H1959" t="s">
        <v>115</v>
      </c>
      <c r="I1959" t="s">
        <v>115</v>
      </c>
      <c r="J1959" t="s">
        <v>2851</v>
      </c>
      <c r="K1959" t="s">
        <v>2852</v>
      </c>
      <c r="L1959" t="s">
        <v>2853</v>
      </c>
      <c r="N1959" t="s">
        <v>119</v>
      </c>
      <c r="O1959" t="s">
        <v>120</v>
      </c>
      <c r="P1959" s="3">
        <v>96950</v>
      </c>
      <c r="Q1959" t="s">
        <v>121</v>
      </c>
      <c r="S1959" s="10">
        <v>16702870701</v>
      </c>
      <c r="U1959" t="s">
        <v>2854</v>
      </c>
      <c r="V1959">
        <v>624410</v>
      </c>
      <c r="W1959" t="s">
        <v>123</v>
      </c>
      <c r="Y1959" t="s">
        <v>2500</v>
      </c>
      <c r="Z1959" t="s">
        <v>2855</v>
      </c>
      <c r="AA1959" t="s">
        <v>2856</v>
      </c>
      <c r="AB1959" t="s">
        <v>2857</v>
      </c>
      <c r="AC1959" t="s">
        <v>2853</v>
      </c>
      <c r="AE1959" t="s">
        <v>119</v>
      </c>
      <c r="AF1959" t="s">
        <v>120</v>
      </c>
      <c r="AG1959" s="3">
        <v>96950</v>
      </c>
      <c r="AH1959" t="s">
        <v>121</v>
      </c>
      <c r="AJ1959" s="10">
        <v>16702870701</v>
      </c>
      <c r="AL1959" t="s">
        <v>2858</v>
      </c>
      <c r="BD1959" t="str">
        <f>"49-9071.00"</f>
        <v>49-9071.00</v>
      </c>
      <c r="BE1959" t="s">
        <v>169</v>
      </c>
      <c r="BF1959" t="s">
        <v>2859</v>
      </c>
      <c r="BG1959" t="s">
        <v>575</v>
      </c>
      <c r="BH1959">
        <v>10</v>
      </c>
      <c r="BJ1959" s="1">
        <v>45931</v>
      </c>
      <c r="BK1959" s="1">
        <v>46295</v>
      </c>
      <c r="BN1959">
        <v>35</v>
      </c>
      <c r="BO1959">
        <v>0</v>
      </c>
      <c r="BP1959">
        <v>7</v>
      </c>
      <c r="BQ1959">
        <v>7</v>
      </c>
      <c r="BR1959">
        <v>7</v>
      </c>
      <c r="BS1959">
        <v>7</v>
      </c>
      <c r="BT1959">
        <v>7</v>
      </c>
      <c r="BU1959">
        <v>0</v>
      </c>
      <c r="BV1959" t="str">
        <f>"8:00 AM"</f>
        <v>8:00 AM</v>
      </c>
      <c r="BW1959" t="str">
        <f>"4:00 PM"</f>
        <v>4:00 PM</v>
      </c>
      <c r="BX1959" t="s">
        <v>133</v>
      </c>
      <c r="BY1959">
        <v>0</v>
      </c>
      <c r="BZ1959">
        <v>12</v>
      </c>
      <c r="CA1959" t="s">
        <v>115</v>
      </c>
      <c r="CC1959" t="s">
        <v>11814</v>
      </c>
      <c r="CD1959" t="s">
        <v>2860</v>
      </c>
      <c r="CE1959" t="s">
        <v>2861</v>
      </c>
      <c r="CF1959" t="s">
        <v>119</v>
      </c>
      <c r="CG1959" t="s">
        <v>120</v>
      </c>
      <c r="CH1959" s="3">
        <v>96950</v>
      </c>
      <c r="CI1959" s="4">
        <v>9.75</v>
      </c>
      <c r="CJ1959" s="4">
        <v>9.75</v>
      </c>
      <c r="CK1959" s="4">
        <v>14.63</v>
      </c>
      <c r="CL1959" s="4">
        <v>14.63</v>
      </c>
      <c r="CM1959" t="s">
        <v>136</v>
      </c>
      <c r="CO1959" t="s">
        <v>137</v>
      </c>
      <c r="CQ1959" t="s">
        <v>115</v>
      </c>
      <c r="CR1959" t="s">
        <v>138</v>
      </c>
      <c r="CS1959" t="s">
        <v>139</v>
      </c>
      <c r="CT1959" t="s">
        <v>138</v>
      </c>
      <c r="CU1959" t="s">
        <v>139</v>
      </c>
      <c r="CV1959" t="s">
        <v>138</v>
      </c>
      <c r="CW1959" t="s">
        <v>139</v>
      </c>
      <c r="CX1959" t="s">
        <v>6747</v>
      </c>
      <c r="CY1959" s="10">
        <v>16702870701</v>
      </c>
      <c r="CZ1959" t="s">
        <v>2858</v>
      </c>
      <c r="DA1959" t="s">
        <v>417</v>
      </c>
      <c r="DB1959" t="s">
        <v>138</v>
      </c>
      <c r="DC1959" t="s">
        <v>115</v>
      </c>
    </row>
    <row r="1960" spans="1:112" ht="14.45" customHeight="1" x14ac:dyDescent="0.25">
      <c r="A1960" t="s">
        <v>12597</v>
      </c>
      <c r="B1960" t="s">
        <v>248</v>
      </c>
      <c r="C1960" s="1">
        <v>45751</v>
      </c>
      <c r="D1960" s="1">
        <v>45797</v>
      </c>
      <c r="E1960" t="s">
        <v>210</v>
      </c>
      <c r="F1960" s="1">
        <v>45929</v>
      </c>
      <c r="G1960" t="s">
        <v>138</v>
      </c>
      <c r="H1960" t="s">
        <v>115</v>
      </c>
      <c r="I1960" t="s">
        <v>115</v>
      </c>
      <c r="J1960" t="s">
        <v>1735</v>
      </c>
      <c r="K1960" t="s">
        <v>1736</v>
      </c>
      <c r="L1960" t="s">
        <v>1737</v>
      </c>
      <c r="N1960" t="s">
        <v>119</v>
      </c>
      <c r="O1960" t="s">
        <v>120</v>
      </c>
      <c r="P1960" s="3">
        <v>96950</v>
      </c>
      <c r="Q1960" t="s">
        <v>121</v>
      </c>
      <c r="R1960" t="s">
        <v>1872</v>
      </c>
      <c r="S1960" s="10">
        <v>16702354061</v>
      </c>
      <c r="U1960" t="s">
        <v>1738</v>
      </c>
      <c r="V1960">
        <v>11411</v>
      </c>
      <c r="W1960" t="s">
        <v>123</v>
      </c>
      <c r="Y1960" t="s">
        <v>1739</v>
      </c>
      <c r="Z1960" t="s">
        <v>1740</v>
      </c>
      <c r="AA1960" t="s">
        <v>1741</v>
      </c>
      <c r="AB1960" t="s">
        <v>669</v>
      </c>
      <c r="AC1960" t="s">
        <v>1737</v>
      </c>
      <c r="AE1960" t="s">
        <v>119</v>
      </c>
      <c r="AF1960" t="s">
        <v>120</v>
      </c>
      <c r="AG1960" s="3">
        <v>96950</v>
      </c>
      <c r="AH1960" t="s">
        <v>121</v>
      </c>
      <c r="AJ1960" s="10">
        <v>16702354061</v>
      </c>
      <c r="AL1960" t="s">
        <v>1742</v>
      </c>
      <c r="BD1960" t="str">
        <f>"41-2031.00"</f>
        <v>41-2031.00</v>
      </c>
      <c r="BE1960" t="s">
        <v>2739</v>
      </c>
      <c r="BF1960" t="s">
        <v>12598</v>
      </c>
      <c r="BG1960" t="s">
        <v>6021</v>
      </c>
      <c r="BH1960">
        <v>2</v>
      </c>
      <c r="BI1960">
        <v>2</v>
      </c>
      <c r="BJ1960" s="1">
        <v>45931</v>
      </c>
      <c r="BK1960" s="1">
        <v>47026</v>
      </c>
      <c r="BL1960" s="1">
        <v>45931</v>
      </c>
      <c r="BM1960" s="1">
        <v>47026</v>
      </c>
      <c r="BN1960">
        <v>35</v>
      </c>
      <c r="BO1960">
        <v>5</v>
      </c>
      <c r="BP1960">
        <v>5</v>
      </c>
      <c r="BQ1960">
        <v>5</v>
      </c>
      <c r="BR1960">
        <v>5</v>
      </c>
      <c r="BS1960">
        <v>5</v>
      </c>
      <c r="BT1960">
        <v>5</v>
      </c>
      <c r="BU1960">
        <v>5</v>
      </c>
      <c r="BV1960" t="str">
        <f>"1:00 PM"</f>
        <v>1:00 PM</v>
      </c>
      <c r="BW1960" t="str">
        <f>"6:00 PM"</f>
        <v>6:00 PM</v>
      </c>
      <c r="BX1960" t="s">
        <v>240</v>
      </c>
      <c r="BY1960">
        <v>0</v>
      </c>
      <c r="BZ1960">
        <v>6</v>
      </c>
      <c r="CA1960" t="s">
        <v>115</v>
      </c>
      <c r="CC1960" s="2" t="s">
        <v>12599</v>
      </c>
      <c r="CD1960" t="s">
        <v>5344</v>
      </c>
      <c r="CF1960" t="s">
        <v>119</v>
      </c>
      <c r="CG1960" t="s">
        <v>120</v>
      </c>
      <c r="CH1960" s="3">
        <v>96950</v>
      </c>
      <c r="CI1960" s="4">
        <v>9.9</v>
      </c>
      <c r="CJ1960" s="4">
        <v>9.9</v>
      </c>
      <c r="CK1960" s="4">
        <v>14.85</v>
      </c>
      <c r="CL1960" s="4">
        <v>14.85</v>
      </c>
      <c r="CM1960" t="s">
        <v>136</v>
      </c>
      <c r="CN1960" t="s">
        <v>191</v>
      </c>
      <c r="CO1960" t="s">
        <v>137</v>
      </c>
      <c r="CQ1960" t="s">
        <v>115</v>
      </c>
      <c r="CR1960" t="s">
        <v>138</v>
      </c>
      <c r="CS1960" t="s">
        <v>139</v>
      </c>
      <c r="CT1960" t="s">
        <v>138</v>
      </c>
      <c r="CU1960" t="s">
        <v>139</v>
      </c>
      <c r="CV1960" t="s">
        <v>138</v>
      </c>
      <c r="CW1960" t="s">
        <v>139</v>
      </c>
      <c r="CX1960" t="s">
        <v>1746</v>
      </c>
      <c r="CY1960" s="10">
        <v>16702354061</v>
      </c>
      <c r="CZ1960" t="s">
        <v>1742</v>
      </c>
      <c r="DA1960" t="s">
        <v>139</v>
      </c>
      <c r="DB1960" t="s">
        <v>138</v>
      </c>
      <c r="DC1960" t="s">
        <v>115</v>
      </c>
      <c r="DD1960" t="s">
        <v>1739</v>
      </c>
      <c r="DE1960" t="s">
        <v>1740</v>
      </c>
      <c r="DF1960" t="s">
        <v>1741</v>
      </c>
      <c r="DG1960" t="s">
        <v>1747</v>
      </c>
      <c r="DH1960" t="s">
        <v>1742</v>
      </c>
    </row>
    <row r="1961" spans="1:112" ht="14.45" customHeight="1" x14ac:dyDescent="0.25">
      <c r="A1961" t="s">
        <v>12627</v>
      </c>
      <c r="B1961" t="s">
        <v>142</v>
      </c>
      <c r="C1961" s="1">
        <v>45785</v>
      </c>
      <c r="D1961" s="1">
        <v>45797</v>
      </c>
      <c r="E1961" t="s">
        <v>114</v>
      </c>
      <c r="G1961" t="s">
        <v>115</v>
      </c>
      <c r="H1961" t="s">
        <v>115</v>
      </c>
      <c r="I1961" t="s">
        <v>115</v>
      </c>
      <c r="J1961" t="s">
        <v>724</v>
      </c>
      <c r="K1961" t="s">
        <v>139</v>
      </c>
      <c r="L1961" t="s">
        <v>725</v>
      </c>
      <c r="M1961" t="s">
        <v>726</v>
      </c>
      <c r="N1961" t="s">
        <v>727</v>
      </c>
      <c r="O1961" t="s">
        <v>120</v>
      </c>
      <c r="P1961" s="3">
        <v>96950</v>
      </c>
      <c r="Q1961" t="s">
        <v>121</v>
      </c>
      <c r="S1961" s="10">
        <v>16703227345</v>
      </c>
      <c r="U1961" t="s">
        <v>728</v>
      </c>
      <c r="V1961">
        <v>48831</v>
      </c>
      <c r="W1961" t="s">
        <v>123</v>
      </c>
      <c r="Y1961" t="s">
        <v>729</v>
      </c>
      <c r="Z1961" t="s">
        <v>730</v>
      </c>
      <c r="AA1961" t="s">
        <v>731</v>
      </c>
      <c r="AB1961" t="s">
        <v>732</v>
      </c>
      <c r="AC1961" t="s">
        <v>725</v>
      </c>
      <c r="AD1961" t="s">
        <v>11197</v>
      </c>
      <c r="AE1961" t="s">
        <v>727</v>
      </c>
      <c r="AF1961" t="s">
        <v>120</v>
      </c>
      <c r="AG1961" s="3">
        <v>96950</v>
      </c>
      <c r="AH1961" t="s">
        <v>121</v>
      </c>
      <c r="AJ1961" s="10">
        <v>16716877345</v>
      </c>
      <c r="AL1961" t="s">
        <v>733</v>
      </c>
      <c r="AM1961" t="s">
        <v>734</v>
      </c>
      <c r="AN1961" t="s">
        <v>735</v>
      </c>
      <c r="AO1961" t="s">
        <v>736</v>
      </c>
      <c r="AP1961" t="s">
        <v>737</v>
      </c>
      <c r="AQ1961" t="s">
        <v>738</v>
      </c>
      <c r="AR1961" t="s">
        <v>739</v>
      </c>
      <c r="AS1961" t="s">
        <v>706</v>
      </c>
      <c r="AT1961" t="s">
        <v>707</v>
      </c>
      <c r="AU1961" s="3">
        <v>96913</v>
      </c>
      <c r="AV1961" t="s">
        <v>121</v>
      </c>
      <c r="AX1961">
        <v>16716461222</v>
      </c>
      <c r="AY1961">
        <v>111</v>
      </c>
      <c r="AZ1961" t="s">
        <v>740</v>
      </c>
      <c r="BA1961" t="s">
        <v>741</v>
      </c>
      <c r="BB1961" t="s">
        <v>707</v>
      </c>
      <c r="BC1961" t="s">
        <v>742</v>
      </c>
      <c r="BD1961" t="str">
        <f>"51-4122.00"</f>
        <v>51-4122.00</v>
      </c>
      <c r="BE1961" t="s">
        <v>11198</v>
      </c>
      <c r="BF1961" t="s">
        <v>11199</v>
      </c>
      <c r="BG1961" t="s">
        <v>11200</v>
      </c>
      <c r="BH1961">
        <v>1</v>
      </c>
      <c r="BJ1961" s="1">
        <v>45931</v>
      </c>
      <c r="BK1961" s="1">
        <v>46295</v>
      </c>
      <c r="BN1961">
        <v>40</v>
      </c>
      <c r="BO1961">
        <v>0</v>
      </c>
      <c r="BP1961">
        <v>8</v>
      </c>
      <c r="BQ1961">
        <v>8</v>
      </c>
      <c r="BR1961">
        <v>8</v>
      </c>
      <c r="BS1961">
        <v>8</v>
      </c>
      <c r="BT1961">
        <v>8</v>
      </c>
      <c r="BU1961">
        <v>0</v>
      </c>
      <c r="BV1961" t="str">
        <f>"8:00 AM"</f>
        <v>8:00 AM</v>
      </c>
      <c r="BW1961" t="str">
        <f>"5:00 PM"</f>
        <v>5:00 PM</v>
      </c>
      <c r="BX1961" t="s">
        <v>240</v>
      </c>
      <c r="BY1961">
        <v>0</v>
      </c>
      <c r="BZ1961">
        <v>12</v>
      </c>
      <c r="CA1961" t="s">
        <v>115</v>
      </c>
      <c r="CC1961" t="s">
        <v>12628</v>
      </c>
      <c r="CD1961" t="s">
        <v>725</v>
      </c>
      <c r="CE1961" t="s">
        <v>726</v>
      </c>
      <c r="CF1961" t="s">
        <v>727</v>
      </c>
      <c r="CG1961" t="s">
        <v>120</v>
      </c>
      <c r="CH1961" s="3">
        <v>96950</v>
      </c>
      <c r="CI1961" s="4">
        <v>14.5</v>
      </c>
      <c r="CJ1961" s="4">
        <v>14.5</v>
      </c>
      <c r="CK1961" s="4">
        <v>21.75</v>
      </c>
      <c r="CL1961" s="4">
        <v>21.75</v>
      </c>
      <c r="CM1961" t="s">
        <v>136</v>
      </c>
      <c r="CN1961" t="s">
        <v>240</v>
      </c>
      <c r="CO1961" t="s">
        <v>137</v>
      </c>
      <c r="CQ1961" t="s">
        <v>115</v>
      </c>
      <c r="CR1961" t="s">
        <v>138</v>
      </c>
      <c r="CS1961" t="s">
        <v>138</v>
      </c>
      <c r="CT1961" t="s">
        <v>138</v>
      </c>
      <c r="CU1961" t="s">
        <v>139</v>
      </c>
      <c r="CV1961" t="s">
        <v>138</v>
      </c>
      <c r="CW1961" t="s">
        <v>139</v>
      </c>
      <c r="CX1961" t="s">
        <v>3519</v>
      </c>
      <c r="CY1961" s="10">
        <v>16703227345</v>
      </c>
      <c r="CZ1961" t="s">
        <v>733</v>
      </c>
      <c r="DA1961" t="s">
        <v>139</v>
      </c>
      <c r="DB1961" t="s">
        <v>138</v>
      </c>
      <c r="DC1961" t="s">
        <v>115</v>
      </c>
    </row>
    <row r="1962" spans="1:112" ht="14.45" customHeight="1" x14ac:dyDescent="0.25">
      <c r="A1962" t="s">
        <v>12855</v>
      </c>
      <c r="B1962" t="s">
        <v>142</v>
      </c>
      <c r="C1962" s="1">
        <v>45784</v>
      </c>
      <c r="D1962" s="1">
        <v>45797</v>
      </c>
      <c r="E1962" t="s">
        <v>210</v>
      </c>
      <c r="F1962" s="1">
        <v>46294</v>
      </c>
      <c r="G1962" t="s">
        <v>115</v>
      </c>
      <c r="H1962" t="s">
        <v>115</v>
      </c>
      <c r="I1962" t="s">
        <v>115</v>
      </c>
      <c r="J1962" t="s">
        <v>2775</v>
      </c>
      <c r="L1962" t="s">
        <v>2776</v>
      </c>
      <c r="M1962" t="s">
        <v>2777</v>
      </c>
      <c r="N1962" t="s">
        <v>119</v>
      </c>
      <c r="O1962" t="s">
        <v>120</v>
      </c>
      <c r="P1962" s="3">
        <v>96950</v>
      </c>
      <c r="Q1962" t="s">
        <v>121</v>
      </c>
      <c r="S1962" s="10">
        <v>16702870657</v>
      </c>
      <c r="U1962" t="s">
        <v>2778</v>
      </c>
      <c r="V1962">
        <v>561720</v>
      </c>
      <c r="W1962" t="s">
        <v>532</v>
      </c>
      <c r="X1962" t="s">
        <v>138</v>
      </c>
      <c r="Y1962" t="s">
        <v>2779</v>
      </c>
      <c r="Z1962" t="s">
        <v>2780</v>
      </c>
      <c r="AB1962" t="s">
        <v>398</v>
      </c>
      <c r="AC1962" t="s">
        <v>8470</v>
      </c>
      <c r="AD1962" t="s">
        <v>2777</v>
      </c>
      <c r="AE1962" t="s">
        <v>119</v>
      </c>
      <c r="AF1962" t="s">
        <v>120</v>
      </c>
      <c r="AG1962" s="3">
        <v>96950</v>
      </c>
      <c r="AH1962" t="s">
        <v>121</v>
      </c>
      <c r="AJ1962" s="10">
        <v>16702870657</v>
      </c>
      <c r="AL1962" t="s">
        <v>2781</v>
      </c>
      <c r="BD1962" t="str">
        <f>"39-5092.00"</f>
        <v>39-5092.00</v>
      </c>
      <c r="BE1962" t="s">
        <v>311</v>
      </c>
      <c r="BF1962" t="s">
        <v>12856</v>
      </c>
      <c r="BG1962" t="s">
        <v>5806</v>
      </c>
      <c r="BH1962">
        <v>2</v>
      </c>
      <c r="BJ1962" s="1">
        <v>45931</v>
      </c>
      <c r="BK1962" s="1">
        <v>46295</v>
      </c>
      <c r="BN1962">
        <v>35</v>
      </c>
      <c r="BO1962">
        <v>0</v>
      </c>
      <c r="BP1962">
        <v>7</v>
      </c>
      <c r="BQ1962">
        <v>7</v>
      </c>
      <c r="BR1962">
        <v>7</v>
      </c>
      <c r="BS1962">
        <v>7</v>
      </c>
      <c r="BT1962">
        <v>7</v>
      </c>
      <c r="BU1962">
        <v>0</v>
      </c>
      <c r="BV1962" t="str">
        <f>"10:00 AM"</f>
        <v>10:00 AM</v>
      </c>
      <c r="BW1962" t="str">
        <f>"5:00 AM"</f>
        <v>5:00 AM</v>
      </c>
      <c r="BX1962" t="s">
        <v>240</v>
      </c>
      <c r="BY1962">
        <v>0</v>
      </c>
      <c r="BZ1962">
        <v>12</v>
      </c>
      <c r="CA1962" t="s">
        <v>115</v>
      </c>
      <c r="CC1962" t="s">
        <v>12857</v>
      </c>
      <c r="CD1962" t="s">
        <v>2784</v>
      </c>
      <c r="CF1962" t="s">
        <v>119</v>
      </c>
      <c r="CG1962" t="s">
        <v>120</v>
      </c>
      <c r="CH1962" s="3">
        <v>96950</v>
      </c>
      <c r="CI1962" s="4">
        <v>8.14</v>
      </c>
      <c r="CJ1962" s="4">
        <v>8.14</v>
      </c>
      <c r="CK1962" s="4">
        <v>12.21</v>
      </c>
      <c r="CL1962" s="4">
        <v>12.21</v>
      </c>
      <c r="CM1962" t="s">
        <v>136</v>
      </c>
      <c r="CN1962" t="s">
        <v>224</v>
      </c>
      <c r="CO1962" t="s">
        <v>137</v>
      </c>
      <c r="CQ1962" t="s">
        <v>115</v>
      </c>
      <c r="CR1962" t="s">
        <v>138</v>
      </c>
      <c r="CS1962" t="s">
        <v>139</v>
      </c>
      <c r="CT1962" t="s">
        <v>138</v>
      </c>
      <c r="CU1962" t="s">
        <v>139</v>
      </c>
      <c r="CV1962" t="s">
        <v>138</v>
      </c>
      <c r="CW1962" t="s">
        <v>139</v>
      </c>
      <c r="CX1962" t="s">
        <v>348</v>
      </c>
      <c r="CY1962" s="10">
        <v>16702870657</v>
      </c>
      <c r="CZ1962" t="s">
        <v>2781</v>
      </c>
      <c r="DA1962" t="s">
        <v>7370</v>
      </c>
      <c r="DB1962" t="s">
        <v>138</v>
      </c>
      <c r="DC1962" t="s">
        <v>138</v>
      </c>
    </row>
    <row r="1963" spans="1:112" ht="14.45" customHeight="1" x14ac:dyDescent="0.25">
      <c r="A1963" t="s">
        <v>12858</v>
      </c>
      <c r="B1963" t="s">
        <v>142</v>
      </c>
      <c r="C1963" s="1">
        <v>45786</v>
      </c>
      <c r="D1963" s="1">
        <v>45797</v>
      </c>
      <c r="E1963" t="s">
        <v>114</v>
      </c>
      <c r="G1963" t="s">
        <v>138</v>
      </c>
      <c r="H1963" t="s">
        <v>115</v>
      </c>
      <c r="I1963" t="s">
        <v>115</v>
      </c>
      <c r="J1963" t="s">
        <v>6762</v>
      </c>
      <c r="L1963" t="s">
        <v>6763</v>
      </c>
      <c r="N1963" t="s">
        <v>128</v>
      </c>
      <c r="O1963" t="s">
        <v>120</v>
      </c>
      <c r="P1963" s="3">
        <v>96950</v>
      </c>
      <c r="Q1963" t="s">
        <v>121</v>
      </c>
      <c r="S1963" s="10">
        <v>16702356623</v>
      </c>
      <c r="U1963" t="s">
        <v>6764</v>
      </c>
      <c r="V1963">
        <v>2383</v>
      </c>
      <c r="W1963" t="s">
        <v>123</v>
      </c>
      <c r="Y1963" t="s">
        <v>2769</v>
      </c>
      <c r="Z1963" t="s">
        <v>6765</v>
      </c>
      <c r="AB1963" t="s">
        <v>126</v>
      </c>
      <c r="AC1963" t="s">
        <v>6766</v>
      </c>
      <c r="AE1963" t="s">
        <v>128</v>
      </c>
      <c r="AF1963" t="s">
        <v>120</v>
      </c>
      <c r="AG1963" s="3">
        <v>96950</v>
      </c>
      <c r="AH1963" t="s">
        <v>121</v>
      </c>
      <c r="AJ1963" s="10">
        <v>16702356623</v>
      </c>
      <c r="AL1963" t="s">
        <v>6767</v>
      </c>
      <c r="BD1963" t="str">
        <f>"49-9071.00"</f>
        <v>49-9071.00</v>
      </c>
      <c r="BE1963" t="s">
        <v>169</v>
      </c>
      <c r="BF1963" t="s">
        <v>9976</v>
      </c>
      <c r="BG1963" t="s">
        <v>1469</v>
      </c>
      <c r="BH1963">
        <v>1</v>
      </c>
      <c r="BJ1963" s="1">
        <v>45931</v>
      </c>
      <c r="BK1963" s="1">
        <v>47026</v>
      </c>
      <c r="BN1963">
        <v>40</v>
      </c>
      <c r="BO1963">
        <v>0</v>
      </c>
      <c r="BP1963">
        <v>8</v>
      </c>
      <c r="BQ1963">
        <v>8</v>
      </c>
      <c r="BR1963">
        <v>8</v>
      </c>
      <c r="BS1963">
        <v>8</v>
      </c>
      <c r="BT1963">
        <v>8</v>
      </c>
      <c r="BU1963">
        <v>0</v>
      </c>
      <c r="BV1963" t="str">
        <f>"8:00 AM"</f>
        <v>8:00 AM</v>
      </c>
      <c r="BW1963" t="str">
        <f>"5:00 PM"</f>
        <v>5:00 PM</v>
      </c>
      <c r="BX1963" t="s">
        <v>240</v>
      </c>
      <c r="BY1963">
        <v>0</v>
      </c>
      <c r="BZ1963">
        <v>12</v>
      </c>
      <c r="CA1963" t="s">
        <v>115</v>
      </c>
      <c r="CC1963" t="s">
        <v>7065</v>
      </c>
      <c r="CD1963" t="s">
        <v>6766</v>
      </c>
      <c r="CF1963" t="s">
        <v>128</v>
      </c>
      <c r="CG1963" t="s">
        <v>120</v>
      </c>
      <c r="CH1963" s="3">
        <v>96950</v>
      </c>
      <c r="CI1963" s="4">
        <v>9.75</v>
      </c>
      <c r="CJ1963" s="4">
        <v>10</v>
      </c>
      <c r="CK1963" s="4">
        <v>14.63</v>
      </c>
      <c r="CL1963" s="4">
        <v>15</v>
      </c>
      <c r="CM1963" t="s">
        <v>136</v>
      </c>
      <c r="CO1963" t="s">
        <v>137</v>
      </c>
      <c r="CQ1963" t="s">
        <v>115</v>
      </c>
      <c r="CR1963" t="s">
        <v>138</v>
      </c>
      <c r="CS1963" t="s">
        <v>139</v>
      </c>
      <c r="CT1963" t="s">
        <v>138</v>
      </c>
      <c r="CU1963" t="s">
        <v>139</v>
      </c>
      <c r="CV1963" t="s">
        <v>138</v>
      </c>
      <c r="CW1963" t="s">
        <v>139</v>
      </c>
      <c r="CX1963" t="s">
        <v>12859</v>
      </c>
      <c r="CY1963" s="10">
        <v>16707897385</v>
      </c>
      <c r="CZ1963" t="s">
        <v>6771</v>
      </c>
      <c r="DA1963" t="s">
        <v>139</v>
      </c>
      <c r="DB1963" t="s">
        <v>138</v>
      </c>
      <c r="DC1963" t="s">
        <v>115</v>
      </c>
    </row>
    <row r="1964" spans="1:112" ht="14.45" customHeight="1" x14ac:dyDescent="0.25">
      <c r="A1964" t="s">
        <v>13535</v>
      </c>
      <c r="B1964" t="s">
        <v>113</v>
      </c>
      <c r="C1964" s="1">
        <v>45769</v>
      </c>
      <c r="D1964" s="1">
        <v>45797</v>
      </c>
      <c r="E1964" t="s">
        <v>114</v>
      </c>
      <c r="G1964" t="s">
        <v>138</v>
      </c>
      <c r="H1964" t="s">
        <v>115</v>
      </c>
      <c r="I1964" t="s">
        <v>115</v>
      </c>
      <c r="J1964" t="s">
        <v>4777</v>
      </c>
      <c r="K1964" t="s">
        <v>4778</v>
      </c>
      <c r="L1964" t="s">
        <v>4779</v>
      </c>
      <c r="N1964" t="s">
        <v>119</v>
      </c>
      <c r="O1964" t="s">
        <v>120</v>
      </c>
      <c r="P1964" s="3">
        <v>96950</v>
      </c>
      <c r="Q1964" t="s">
        <v>121</v>
      </c>
      <c r="S1964" s="10">
        <v>16702851401</v>
      </c>
      <c r="U1964" t="s">
        <v>4780</v>
      </c>
      <c r="V1964">
        <v>541219</v>
      </c>
      <c r="W1964" t="s">
        <v>123</v>
      </c>
      <c r="Y1964" t="s">
        <v>4781</v>
      </c>
      <c r="Z1964" t="s">
        <v>4782</v>
      </c>
      <c r="AA1964" t="s">
        <v>4783</v>
      </c>
      <c r="AB1964" t="s">
        <v>183</v>
      </c>
      <c r="AC1964" t="s">
        <v>4779</v>
      </c>
      <c r="AE1964" t="s">
        <v>119</v>
      </c>
      <c r="AF1964" t="s">
        <v>120</v>
      </c>
      <c r="AG1964" s="3">
        <v>96950</v>
      </c>
      <c r="AH1964" t="s">
        <v>121</v>
      </c>
      <c r="AJ1964" s="10">
        <v>16702851401</v>
      </c>
      <c r="AL1964" t="s">
        <v>4784</v>
      </c>
      <c r="BD1964" t="str">
        <f>"43-3031.00"</f>
        <v>43-3031.00</v>
      </c>
      <c r="BE1964" t="s">
        <v>387</v>
      </c>
      <c r="BF1964" t="s">
        <v>13536</v>
      </c>
      <c r="BG1964" t="s">
        <v>13537</v>
      </c>
      <c r="BH1964">
        <v>2</v>
      </c>
      <c r="BJ1964" s="1">
        <v>45839</v>
      </c>
      <c r="BK1964" s="1">
        <v>46934</v>
      </c>
      <c r="BN1964">
        <v>35</v>
      </c>
      <c r="BO1964">
        <v>0</v>
      </c>
      <c r="BP1964">
        <v>7</v>
      </c>
      <c r="BQ1964">
        <v>7</v>
      </c>
      <c r="BR1964">
        <v>7</v>
      </c>
      <c r="BS1964">
        <v>7</v>
      </c>
      <c r="BT1964">
        <v>7</v>
      </c>
      <c r="BU1964">
        <v>0</v>
      </c>
      <c r="BV1964" t="str">
        <f>"2:00 PM"</f>
        <v>2:00 PM</v>
      </c>
      <c r="BW1964" t="str">
        <f>"9:00 PM"</f>
        <v>9:00 PM</v>
      </c>
      <c r="BX1964" t="s">
        <v>189</v>
      </c>
      <c r="BY1964">
        <v>0</v>
      </c>
      <c r="BZ1964">
        <v>12</v>
      </c>
      <c r="CA1964" t="s">
        <v>115</v>
      </c>
      <c r="CC1964" t="s">
        <v>13538</v>
      </c>
      <c r="CD1964" t="s">
        <v>4785</v>
      </c>
      <c r="CE1964" t="s">
        <v>2723</v>
      </c>
      <c r="CF1964" t="s">
        <v>119</v>
      </c>
      <c r="CG1964" t="s">
        <v>120</v>
      </c>
      <c r="CH1964" s="3">
        <v>96950</v>
      </c>
      <c r="CI1964" s="4">
        <v>12.28</v>
      </c>
      <c r="CJ1964" s="4">
        <v>12.28</v>
      </c>
      <c r="CK1964" s="4">
        <v>18.420000000000002</v>
      </c>
      <c r="CL1964" s="4">
        <v>18.420000000000002</v>
      </c>
      <c r="CM1964" t="s">
        <v>136</v>
      </c>
      <c r="CO1964" t="s">
        <v>137</v>
      </c>
      <c r="CQ1964" t="s">
        <v>115</v>
      </c>
      <c r="CR1964" t="s">
        <v>138</v>
      </c>
      <c r="CS1964" t="s">
        <v>139</v>
      </c>
      <c r="CT1964" t="s">
        <v>138</v>
      </c>
      <c r="CU1964" t="s">
        <v>139</v>
      </c>
      <c r="CV1964" t="s">
        <v>138</v>
      </c>
      <c r="CW1964" t="s">
        <v>139</v>
      </c>
      <c r="CX1964" t="s">
        <v>1914</v>
      </c>
      <c r="CY1964" s="10">
        <v>16702851401</v>
      </c>
      <c r="CZ1964" t="s">
        <v>4784</v>
      </c>
      <c r="DA1964" t="s">
        <v>417</v>
      </c>
      <c r="DB1964" t="s">
        <v>138</v>
      </c>
      <c r="DC1964" t="s">
        <v>115</v>
      </c>
    </row>
    <row r="1965" spans="1:112" ht="14.45" customHeight="1" x14ac:dyDescent="0.25">
      <c r="A1965" t="s">
        <v>435</v>
      </c>
      <c r="B1965" t="s">
        <v>158</v>
      </c>
      <c r="C1965" s="1">
        <v>45737</v>
      </c>
      <c r="D1965" s="1">
        <v>45798</v>
      </c>
      <c r="E1965" t="s">
        <v>210</v>
      </c>
      <c r="F1965" s="1">
        <v>45900</v>
      </c>
      <c r="G1965" t="s">
        <v>115</v>
      </c>
      <c r="H1965" t="s">
        <v>115</v>
      </c>
      <c r="I1965" t="s">
        <v>115</v>
      </c>
      <c r="J1965" t="s">
        <v>436</v>
      </c>
      <c r="L1965" t="s">
        <v>437</v>
      </c>
      <c r="M1965" t="s">
        <v>438</v>
      </c>
      <c r="N1965" t="s">
        <v>128</v>
      </c>
      <c r="O1965" t="s">
        <v>120</v>
      </c>
      <c r="P1965" s="3">
        <v>96950</v>
      </c>
      <c r="Q1965" t="s">
        <v>121</v>
      </c>
      <c r="R1965" t="s">
        <v>439</v>
      </c>
      <c r="S1965" s="10">
        <v>16702358948</v>
      </c>
      <c r="U1965" t="s">
        <v>440</v>
      </c>
      <c r="V1965">
        <v>23622</v>
      </c>
      <c r="W1965" t="s">
        <v>123</v>
      </c>
      <c r="Y1965" t="s">
        <v>441</v>
      </c>
      <c r="Z1965" t="s">
        <v>442</v>
      </c>
      <c r="AB1965" t="s">
        <v>443</v>
      </c>
      <c r="AC1965" t="s">
        <v>438</v>
      </c>
      <c r="AD1965" t="s">
        <v>444</v>
      </c>
      <c r="AE1965" t="s">
        <v>128</v>
      </c>
      <c r="AF1965" t="s">
        <v>120</v>
      </c>
      <c r="AG1965" s="3">
        <v>96950</v>
      </c>
      <c r="AH1965" t="s">
        <v>121</v>
      </c>
      <c r="AI1965" t="s">
        <v>439</v>
      </c>
      <c r="AJ1965" s="10">
        <v>16702358948</v>
      </c>
      <c r="AL1965" t="s">
        <v>445</v>
      </c>
      <c r="BD1965" t="str">
        <f>"11-1021.00"</f>
        <v>11-1021.00</v>
      </c>
      <c r="BE1965" t="s">
        <v>446</v>
      </c>
      <c r="BF1965" t="s">
        <v>447</v>
      </c>
      <c r="BG1965" t="s">
        <v>448</v>
      </c>
      <c r="BH1965">
        <v>1</v>
      </c>
      <c r="BJ1965" s="1">
        <v>45902</v>
      </c>
      <c r="BK1965" s="1">
        <v>46266</v>
      </c>
      <c r="BN1965">
        <v>35</v>
      </c>
      <c r="BO1965">
        <v>0</v>
      </c>
      <c r="BP1965">
        <v>7</v>
      </c>
      <c r="BQ1965">
        <v>7</v>
      </c>
      <c r="BR1965">
        <v>7</v>
      </c>
      <c r="BS1965">
        <v>7</v>
      </c>
      <c r="BT1965">
        <v>7</v>
      </c>
      <c r="BU1965">
        <v>0</v>
      </c>
      <c r="BV1965" t="str">
        <f>"9:00 AM"</f>
        <v>9:00 AM</v>
      </c>
      <c r="BW1965" t="str">
        <f>"5:00 PM"</f>
        <v>5:00 PM</v>
      </c>
      <c r="BX1965" t="s">
        <v>189</v>
      </c>
      <c r="BY1965">
        <v>0</v>
      </c>
      <c r="BZ1965">
        <v>12</v>
      </c>
      <c r="CA1965" t="s">
        <v>138</v>
      </c>
      <c r="CB1965">
        <v>3</v>
      </c>
      <c r="CC1965" t="s">
        <v>139</v>
      </c>
      <c r="CD1965" t="s">
        <v>438</v>
      </c>
      <c r="CE1965" t="s">
        <v>444</v>
      </c>
      <c r="CF1965" t="s">
        <v>128</v>
      </c>
      <c r="CG1965" t="s">
        <v>120</v>
      </c>
      <c r="CH1965" s="3">
        <v>96950</v>
      </c>
      <c r="CI1965" s="4">
        <v>22.09</v>
      </c>
      <c r="CJ1965" s="4">
        <v>22.09</v>
      </c>
      <c r="CK1965" s="4">
        <v>33.14</v>
      </c>
      <c r="CL1965" s="4">
        <v>33.14</v>
      </c>
      <c r="CM1965" t="s">
        <v>136</v>
      </c>
      <c r="CN1965" t="s">
        <v>449</v>
      </c>
      <c r="CO1965" t="s">
        <v>137</v>
      </c>
      <c r="CQ1965" t="s">
        <v>115</v>
      </c>
      <c r="CR1965" t="s">
        <v>138</v>
      </c>
      <c r="CS1965" t="s">
        <v>139</v>
      </c>
      <c r="CT1965" t="s">
        <v>139</v>
      </c>
      <c r="CU1965" t="s">
        <v>139</v>
      </c>
      <c r="CV1965" t="s">
        <v>138</v>
      </c>
      <c r="CW1965" t="s">
        <v>139</v>
      </c>
      <c r="CX1965" t="s">
        <v>450</v>
      </c>
      <c r="CY1965" s="10">
        <v>16702358948</v>
      </c>
      <c r="CZ1965" t="s">
        <v>445</v>
      </c>
      <c r="DA1965" t="s">
        <v>451</v>
      </c>
      <c r="DB1965" t="s">
        <v>138</v>
      </c>
      <c r="DC1965" t="s">
        <v>115</v>
      </c>
    </row>
    <row r="1966" spans="1:112" ht="14.45" customHeight="1" x14ac:dyDescent="0.25">
      <c r="A1966" t="s">
        <v>3412</v>
      </c>
      <c r="B1966" t="s">
        <v>158</v>
      </c>
      <c r="C1966" s="1">
        <v>45718</v>
      </c>
      <c r="D1966" s="1">
        <v>45798</v>
      </c>
      <c r="E1966" t="s">
        <v>114</v>
      </c>
      <c r="G1966" t="s">
        <v>115</v>
      </c>
      <c r="H1966" t="s">
        <v>115</v>
      </c>
      <c r="I1966" t="s">
        <v>115</v>
      </c>
      <c r="J1966" t="s">
        <v>3413</v>
      </c>
      <c r="K1966" t="s">
        <v>3414</v>
      </c>
      <c r="L1966" t="s">
        <v>3415</v>
      </c>
      <c r="M1966" t="s">
        <v>2263</v>
      </c>
      <c r="N1966" t="s">
        <v>145</v>
      </c>
      <c r="O1966" t="s">
        <v>120</v>
      </c>
      <c r="P1966" s="3">
        <v>96951</v>
      </c>
      <c r="Q1966" t="s">
        <v>121</v>
      </c>
      <c r="S1966" s="10">
        <v>16707850100</v>
      </c>
      <c r="U1966" t="s">
        <v>3416</v>
      </c>
      <c r="V1966">
        <v>55111</v>
      </c>
      <c r="W1966" t="s">
        <v>123</v>
      </c>
      <c r="Y1966" t="s">
        <v>3417</v>
      </c>
      <c r="Z1966" t="s">
        <v>3418</v>
      </c>
      <c r="AB1966" t="s">
        <v>1275</v>
      </c>
      <c r="AC1966" t="s">
        <v>3415</v>
      </c>
      <c r="AD1966" t="s">
        <v>2263</v>
      </c>
      <c r="AE1966" t="s">
        <v>145</v>
      </c>
      <c r="AF1966" t="s">
        <v>120</v>
      </c>
      <c r="AG1966" s="3">
        <v>96951</v>
      </c>
      <c r="AH1966" t="s">
        <v>121</v>
      </c>
      <c r="AJ1966" s="10">
        <v>16707850100</v>
      </c>
      <c r="AL1966" t="s">
        <v>3419</v>
      </c>
      <c r="BD1966" t="str">
        <f>"39-5012.00"</f>
        <v>39-5012.00</v>
      </c>
      <c r="BE1966" t="s">
        <v>1772</v>
      </c>
      <c r="BF1966" t="s">
        <v>3420</v>
      </c>
      <c r="BG1966" t="s">
        <v>3421</v>
      </c>
      <c r="BH1966">
        <v>4</v>
      </c>
      <c r="BJ1966" s="1">
        <v>45790</v>
      </c>
      <c r="BK1966" s="1">
        <v>46154</v>
      </c>
      <c r="BN1966">
        <v>41</v>
      </c>
      <c r="BO1966">
        <v>0</v>
      </c>
      <c r="BP1966">
        <v>8</v>
      </c>
      <c r="BQ1966">
        <v>8</v>
      </c>
      <c r="BR1966">
        <v>8</v>
      </c>
      <c r="BS1966">
        <v>8</v>
      </c>
      <c r="BT1966">
        <v>8</v>
      </c>
      <c r="BU1966">
        <v>1</v>
      </c>
      <c r="BV1966" t="str">
        <f>"8:00 AM"</f>
        <v>8:00 AM</v>
      </c>
      <c r="BW1966" t="str">
        <f>"5:00 PM"</f>
        <v>5:00 PM</v>
      </c>
      <c r="BX1966" t="s">
        <v>133</v>
      </c>
      <c r="BY1966">
        <v>0</v>
      </c>
      <c r="BZ1966">
        <v>12</v>
      </c>
      <c r="CA1966" t="s">
        <v>115</v>
      </c>
      <c r="CC1966" t="s">
        <v>3422</v>
      </c>
      <c r="CD1966" t="s">
        <v>3415</v>
      </c>
      <c r="CE1966" t="s">
        <v>2263</v>
      </c>
      <c r="CF1966" t="s">
        <v>145</v>
      </c>
      <c r="CG1966" t="s">
        <v>120</v>
      </c>
      <c r="CH1966" s="3">
        <v>96951</v>
      </c>
      <c r="CI1966" s="4">
        <v>7.98</v>
      </c>
      <c r="CJ1966" s="4">
        <v>7.98</v>
      </c>
      <c r="CK1966" s="4">
        <v>11.97</v>
      </c>
      <c r="CL1966" s="4">
        <v>11.97</v>
      </c>
      <c r="CM1966" t="s">
        <v>136</v>
      </c>
      <c r="CN1966" t="s">
        <v>139</v>
      </c>
      <c r="CO1966" t="s">
        <v>137</v>
      </c>
      <c r="CQ1966" t="s">
        <v>115</v>
      </c>
      <c r="CR1966" t="s">
        <v>138</v>
      </c>
      <c r="CS1966" t="s">
        <v>139</v>
      </c>
      <c r="CT1966" t="s">
        <v>138</v>
      </c>
      <c r="CU1966" t="s">
        <v>139</v>
      </c>
      <c r="CV1966" t="s">
        <v>138</v>
      </c>
      <c r="CW1966" t="s">
        <v>139</v>
      </c>
      <c r="CX1966" t="s">
        <v>139</v>
      </c>
      <c r="CY1966" s="10">
        <v>16707850100</v>
      </c>
      <c r="CZ1966" t="s">
        <v>3423</v>
      </c>
      <c r="DA1966" t="s">
        <v>139</v>
      </c>
      <c r="DB1966" t="s">
        <v>138</v>
      </c>
      <c r="DC1966" t="s">
        <v>115</v>
      </c>
    </row>
    <row r="1967" spans="1:112" ht="14.45" customHeight="1" x14ac:dyDescent="0.25">
      <c r="A1967" t="s">
        <v>6205</v>
      </c>
      <c r="B1967" t="s">
        <v>113</v>
      </c>
      <c r="C1967" s="1">
        <v>45798</v>
      </c>
      <c r="D1967" s="1">
        <v>45798</v>
      </c>
      <c r="E1967" t="s">
        <v>210</v>
      </c>
      <c r="F1967" s="1">
        <v>45960</v>
      </c>
      <c r="G1967" t="s">
        <v>115</v>
      </c>
      <c r="H1967" t="s">
        <v>115</v>
      </c>
      <c r="I1967" t="s">
        <v>115</v>
      </c>
      <c r="J1967" t="s">
        <v>380</v>
      </c>
      <c r="L1967" t="s">
        <v>381</v>
      </c>
      <c r="N1967" t="s">
        <v>119</v>
      </c>
      <c r="O1967" t="s">
        <v>120</v>
      </c>
      <c r="P1967" s="3">
        <v>96950</v>
      </c>
      <c r="Q1967" t="s">
        <v>121</v>
      </c>
      <c r="S1967" s="10">
        <v>16702335504</v>
      </c>
      <c r="U1967" t="s">
        <v>382</v>
      </c>
      <c r="V1967">
        <v>561320</v>
      </c>
      <c r="W1967" t="s">
        <v>123</v>
      </c>
      <c r="Y1967" t="s">
        <v>383</v>
      </c>
      <c r="Z1967" t="s">
        <v>384</v>
      </c>
      <c r="AA1967" t="s">
        <v>266</v>
      </c>
      <c r="AB1967" t="s">
        <v>295</v>
      </c>
      <c r="AC1967" t="s">
        <v>385</v>
      </c>
      <c r="AE1967" t="s">
        <v>119</v>
      </c>
      <c r="AF1967" t="s">
        <v>120</v>
      </c>
      <c r="AG1967" s="3">
        <v>96950</v>
      </c>
      <c r="AH1967" t="s">
        <v>121</v>
      </c>
      <c r="AJ1967" s="10">
        <v>16702335504</v>
      </c>
      <c r="AL1967" t="s">
        <v>386</v>
      </c>
      <c r="BD1967" t="str">
        <f>"13-2011.00"</f>
        <v>13-2011.00</v>
      </c>
      <c r="BE1967" t="s">
        <v>893</v>
      </c>
      <c r="BF1967" t="s">
        <v>5768</v>
      </c>
      <c r="BG1967" t="s">
        <v>201</v>
      </c>
      <c r="BH1967">
        <v>1</v>
      </c>
      <c r="BJ1967" s="1">
        <v>45962</v>
      </c>
      <c r="BK1967" s="1">
        <v>46326</v>
      </c>
      <c r="BN1967">
        <v>35</v>
      </c>
      <c r="BO1967">
        <v>0</v>
      </c>
      <c r="BP1967">
        <v>7</v>
      </c>
      <c r="BQ1967">
        <v>7</v>
      </c>
      <c r="BR1967">
        <v>7</v>
      </c>
      <c r="BS1967">
        <v>7</v>
      </c>
      <c r="BT1967">
        <v>7</v>
      </c>
      <c r="BU1967">
        <v>0</v>
      </c>
      <c r="BV1967" t="str">
        <f>"8:00 AM"</f>
        <v>8:00 AM</v>
      </c>
      <c r="BW1967" t="str">
        <f>"5:00 PM"</f>
        <v>5:00 PM</v>
      </c>
      <c r="BX1967" t="s">
        <v>189</v>
      </c>
      <c r="BY1967">
        <v>0</v>
      </c>
      <c r="BZ1967">
        <v>48</v>
      </c>
      <c r="CA1967" t="s">
        <v>115</v>
      </c>
      <c r="CC1967" s="2" t="s">
        <v>6206</v>
      </c>
      <c r="CD1967" t="s">
        <v>389</v>
      </c>
      <c r="CE1967" t="s">
        <v>390</v>
      </c>
      <c r="CF1967" t="s">
        <v>119</v>
      </c>
      <c r="CG1967" t="s">
        <v>120</v>
      </c>
      <c r="CH1967" s="3">
        <v>96950</v>
      </c>
      <c r="CI1967" s="4">
        <v>17.48</v>
      </c>
      <c r="CJ1967" s="4">
        <v>17.48</v>
      </c>
      <c r="CK1967" s="4">
        <v>26.22</v>
      </c>
      <c r="CL1967" s="4">
        <v>26.22</v>
      </c>
      <c r="CM1967" t="s">
        <v>136</v>
      </c>
      <c r="CN1967" t="s">
        <v>240</v>
      </c>
      <c r="CO1967" t="s">
        <v>137</v>
      </c>
      <c r="CQ1967" t="s">
        <v>115</v>
      </c>
      <c r="CR1967" t="s">
        <v>138</v>
      </c>
      <c r="CS1967" t="s">
        <v>139</v>
      </c>
      <c r="CT1967" t="s">
        <v>138</v>
      </c>
      <c r="CU1967" t="s">
        <v>139</v>
      </c>
      <c r="CV1967" t="s">
        <v>138</v>
      </c>
      <c r="CW1967" t="s">
        <v>139</v>
      </c>
      <c r="CX1967" s="2" t="s">
        <v>6207</v>
      </c>
      <c r="CY1967" s="10">
        <v>16702335504</v>
      </c>
      <c r="CZ1967" t="s">
        <v>386</v>
      </c>
      <c r="DA1967" t="s">
        <v>139</v>
      </c>
      <c r="DB1967" t="s">
        <v>138</v>
      </c>
      <c r="DC1967" t="s">
        <v>115</v>
      </c>
    </row>
    <row r="1968" spans="1:112" ht="14.45" customHeight="1" x14ac:dyDescent="0.25">
      <c r="A1968" t="s">
        <v>6706</v>
      </c>
      <c r="B1968" t="s">
        <v>142</v>
      </c>
      <c r="C1968" s="1">
        <v>45795</v>
      </c>
      <c r="D1968" s="1">
        <v>45798</v>
      </c>
      <c r="E1968" t="s">
        <v>114</v>
      </c>
      <c r="G1968" t="s">
        <v>138</v>
      </c>
      <c r="H1968" t="s">
        <v>115</v>
      </c>
      <c r="I1968" t="s">
        <v>115</v>
      </c>
      <c r="J1968" t="s">
        <v>6707</v>
      </c>
      <c r="L1968" t="s">
        <v>6708</v>
      </c>
      <c r="N1968" t="s">
        <v>290</v>
      </c>
      <c r="O1968" t="s">
        <v>120</v>
      </c>
      <c r="P1968" s="3">
        <v>96952</v>
      </c>
      <c r="Q1968" t="s">
        <v>121</v>
      </c>
      <c r="S1968" s="10">
        <v>16704330449</v>
      </c>
      <c r="U1968" t="s">
        <v>6709</v>
      </c>
      <c r="V1968">
        <v>312112</v>
      </c>
      <c r="W1968" t="s">
        <v>123</v>
      </c>
      <c r="Y1968" t="s">
        <v>1504</v>
      </c>
      <c r="Z1968" t="s">
        <v>1505</v>
      </c>
      <c r="AA1968" t="s">
        <v>1506</v>
      </c>
      <c r="AB1968" t="s">
        <v>295</v>
      </c>
      <c r="AC1968" t="s">
        <v>1502</v>
      </c>
      <c r="AE1968" t="s">
        <v>290</v>
      </c>
      <c r="AF1968" t="s">
        <v>120</v>
      </c>
      <c r="AG1968" s="3">
        <v>96952</v>
      </c>
      <c r="AH1968" t="s">
        <v>121</v>
      </c>
      <c r="AJ1968" s="10">
        <v>16704330422</v>
      </c>
      <c r="AL1968" t="s">
        <v>1507</v>
      </c>
      <c r="BD1968" t="str">
        <f>"53-3031.00"</f>
        <v>53-3031.00</v>
      </c>
      <c r="BE1968" t="s">
        <v>2288</v>
      </c>
      <c r="BF1968" t="s">
        <v>6710</v>
      </c>
      <c r="BG1968" t="s">
        <v>6711</v>
      </c>
      <c r="BH1968">
        <v>4</v>
      </c>
      <c r="BJ1968" s="1">
        <v>45839</v>
      </c>
      <c r="BK1968" s="1">
        <v>46934</v>
      </c>
      <c r="BN1968">
        <v>40</v>
      </c>
      <c r="BO1968">
        <v>0</v>
      </c>
      <c r="BP1968">
        <v>8</v>
      </c>
      <c r="BQ1968">
        <v>8</v>
      </c>
      <c r="BR1968">
        <v>8</v>
      </c>
      <c r="BS1968">
        <v>8</v>
      </c>
      <c r="BT1968">
        <v>8</v>
      </c>
      <c r="BU1968">
        <v>0</v>
      </c>
      <c r="BV1968" t="str">
        <f>"7:30 AM"</f>
        <v>7:30 AM</v>
      </c>
      <c r="BW1968" t="str">
        <f>"4:30 PM"</f>
        <v>4:30 PM</v>
      </c>
      <c r="BX1968" t="s">
        <v>240</v>
      </c>
      <c r="BY1968">
        <v>0</v>
      </c>
      <c r="BZ1968">
        <v>12</v>
      </c>
      <c r="CA1968" t="s">
        <v>115</v>
      </c>
      <c r="CC1968" t="s">
        <v>6712</v>
      </c>
      <c r="CD1968" t="s">
        <v>6708</v>
      </c>
      <c r="CF1968" t="s">
        <v>290</v>
      </c>
      <c r="CG1968" t="s">
        <v>120</v>
      </c>
      <c r="CH1968" s="3">
        <v>96952</v>
      </c>
      <c r="CI1968" s="4">
        <v>8.1999999999999993</v>
      </c>
      <c r="CJ1968" s="4">
        <v>11</v>
      </c>
      <c r="CK1968" s="4">
        <v>12.3</v>
      </c>
      <c r="CL1968" s="4">
        <v>16.5</v>
      </c>
      <c r="CM1968" t="s">
        <v>136</v>
      </c>
      <c r="CN1968" t="s">
        <v>1512</v>
      </c>
      <c r="CO1968" t="s">
        <v>137</v>
      </c>
      <c r="CQ1968" t="s">
        <v>115</v>
      </c>
      <c r="CR1968" t="s">
        <v>138</v>
      </c>
      <c r="CS1968" t="s">
        <v>138</v>
      </c>
      <c r="CT1968" t="s">
        <v>138</v>
      </c>
      <c r="CU1968" t="s">
        <v>139</v>
      </c>
      <c r="CV1968" t="s">
        <v>138</v>
      </c>
      <c r="CW1968" t="s">
        <v>138</v>
      </c>
      <c r="CX1968" t="s">
        <v>6713</v>
      </c>
      <c r="CY1968" s="10">
        <v>16704330422</v>
      </c>
      <c r="CZ1968" t="s">
        <v>1507</v>
      </c>
      <c r="DA1968" t="s">
        <v>139</v>
      </c>
      <c r="DB1968" t="s">
        <v>138</v>
      </c>
      <c r="DC1968" t="s">
        <v>115</v>
      </c>
    </row>
    <row r="1969" spans="1:112" ht="14.45" customHeight="1" x14ac:dyDescent="0.25">
      <c r="A1969" t="s">
        <v>7627</v>
      </c>
      <c r="B1969" t="s">
        <v>158</v>
      </c>
      <c r="C1969" s="1">
        <v>45757</v>
      </c>
      <c r="D1969" s="1">
        <v>45798</v>
      </c>
      <c r="E1969" t="s">
        <v>210</v>
      </c>
      <c r="F1969" s="1">
        <v>45929</v>
      </c>
      <c r="G1969" t="s">
        <v>138</v>
      </c>
      <c r="H1969" t="s">
        <v>138</v>
      </c>
      <c r="I1969" t="s">
        <v>115</v>
      </c>
      <c r="J1969" t="s">
        <v>7628</v>
      </c>
      <c r="K1969" t="s">
        <v>4220</v>
      </c>
      <c r="L1969" t="s">
        <v>7629</v>
      </c>
      <c r="N1969" t="s">
        <v>128</v>
      </c>
      <c r="O1969" t="s">
        <v>120</v>
      </c>
      <c r="P1969" s="3">
        <v>96950</v>
      </c>
      <c r="Q1969" t="s">
        <v>121</v>
      </c>
      <c r="S1969" s="10">
        <v>16702352567</v>
      </c>
      <c r="U1969" t="s">
        <v>4221</v>
      </c>
      <c r="V1969">
        <v>332710</v>
      </c>
      <c r="W1969" t="s">
        <v>123</v>
      </c>
      <c r="Y1969" t="s">
        <v>7630</v>
      </c>
      <c r="Z1969" t="s">
        <v>7631</v>
      </c>
      <c r="AA1969" t="s">
        <v>7632</v>
      </c>
      <c r="AB1969" t="s">
        <v>997</v>
      </c>
      <c r="AC1969" t="s">
        <v>7629</v>
      </c>
      <c r="AE1969" t="s">
        <v>128</v>
      </c>
      <c r="AF1969" t="s">
        <v>120</v>
      </c>
      <c r="AG1969" s="3">
        <v>96950</v>
      </c>
      <c r="AH1969" t="s">
        <v>121</v>
      </c>
      <c r="AJ1969" s="10">
        <v>16702352567</v>
      </c>
      <c r="AL1969" t="s">
        <v>4222</v>
      </c>
      <c r="BD1969" t="str">
        <f>"51-4041.00"</f>
        <v>51-4041.00</v>
      </c>
      <c r="BE1969" t="s">
        <v>7633</v>
      </c>
      <c r="BF1969" t="s">
        <v>7634</v>
      </c>
      <c r="BG1969" t="s">
        <v>7635</v>
      </c>
      <c r="BH1969">
        <v>1</v>
      </c>
      <c r="BJ1969" s="1">
        <v>45931</v>
      </c>
      <c r="BK1969" s="1">
        <v>47026</v>
      </c>
      <c r="BN1969">
        <v>40</v>
      </c>
      <c r="BO1969">
        <v>0</v>
      </c>
      <c r="BP1969">
        <v>8</v>
      </c>
      <c r="BQ1969">
        <v>8</v>
      </c>
      <c r="BR1969">
        <v>8</v>
      </c>
      <c r="BS1969">
        <v>8</v>
      </c>
      <c r="BT1969">
        <v>8</v>
      </c>
      <c r="BU1969">
        <v>0</v>
      </c>
      <c r="BV1969" t="str">
        <f>"8:00 AM"</f>
        <v>8:00 AM</v>
      </c>
      <c r="BW1969" t="str">
        <f>"5:00 PM"</f>
        <v>5:00 PM</v>
      </c>
      <c r="BX1969" t="s">
        <v>133</v>
      </c>
      <c r="BY1969">
        <v>0</v>
      </c>
      <c r="BZ1969">
        <v>12</v>
      </c>
      <c r="CA1969" t="s">
        <v>115</v>
      </c>
      <c r="CC1969" t="s">
        <v>7636</v>
      </c>
      <c r="CD1969" t="s">
        <v>4223</v>
      </c>
      <c r="CF1969" t="s">
        <v>119</v>
      </c>
      <c r="CG1969" t="s">
        <v>120</v>
      </c>
      <c r="CH1969" s="3">
        <v>96950</v>
      </c>
      <c r="CI1969" s="4">
        <v>16.8</v>
      </c>
      <c r="CJ1969" s="4">
        <v>16.8</v>
      </c>
      <c r="CK1969" s="4">
        <v>25.2</v>
      </c>
      <c r="CL1969" s="4">
        <v>25.2</v>
      </c>
      <c r="CM1969" t="s">
        <v>136</v>
      </c>
      <c r="CO1969" t="s">
        <v>137</v>
      </c>
      <c r="CQ1969" t="s">
        <v>115</v>
      </c>
      <c r="CR1969" t="s">
        <v>138</v>
      </c>
      <c r="CS1969" t="s">
        <v>139</v>
      </c>
      <c r="CT1969" t="s">
        <v>139</v>
      </c>
      <c r="CU1969" t="s">
        <v>139</v>
      </c>
      <c r="CV1969" t="s">
        <v>138</v>
      </c>
      <c r="CW1969" t="s">
        <v>139</v>
      </c>
      <c r="CX1969" t="s">
        <v>7637</v>
      </c>
      <c r="CY1969" s="10">
        <v>16702352567</v>
      </c>
      <c r="CZ1969" t="s">
        <v>4222</v>
      </c>
      <c r="DA1969" t="s">
        <v>139</v>
      </c>
      <c r="DB1969" t="s">
        <v>138</v>
      </c>
      <c r="DC1969" t="s">
        <v>115</v>
      </c>
      <c r="DD1969" t="s">
        <v>7630</v>
      </c>
      <c r="DE1969" t="s">
        <v>7631</v>
      </c>
      <c r="DF1969" t="s">
        <v>276</v>
      </c>
      <c r="DG1969" t="s">
        <v>7628</v>
      </c>
      <c r="DH1969" t="s">
        <v>4222</v>
      </c>
    </row>
    <row r="1970" spans="1:112" ht="14.45" customHeight="1" x14ac:dyDescent="0.25">
      <c r="A1970" t="s">
        <v>11176</v>
      </c>
      <c r="B1970" t="s">
        <v>248</v>
      </c>
      <c r="C1970" s="1">
        <v>45742</v>
      </c>
      <c r="D1970" s="1">
        <v>45798</v>
      </c>
      <c r="E1970" t="s">
        <v>114</v>
      </c>
      <c r="G1970" t="s">
        <v>115</v>
      </c>
      <c r="H1970" t="s">
        <v>115</v>
      </c>
      <c r="I1970" t="s">
        <v>115</v>
      </c>
      <c r="J1970" t="s">
        <v>1082</v>
      </c>
      <c r="L1970" t="s">
        <v>1083</v>
      </c>
      <c r="N1970" t="s">
        <v>272</v>
      </c>
      <c r="O1970" t="s">
        <v>120</v>
      </c>
      <c r="P1970" s="3">
        <v>96952</v>
      </c>
      <c r="Q1970" t="s">
        <v>121</v>
      </c>
      <c r="R1970" t="s">
        <v>439</v>
      </c>
      <c r="S1970" s="10">
        <v>16702870780</v>
      </c>
      <c r="U1970" t="s">
        <v>1084</v>
      </c>
      <c r="V1970">
        <v>72251</v>
      </c>
      <c r="W1970" t="s">
        <v>123</v>
      </c>
      <c r="Y1970" t="s">
        <v>1085</v>
      </c>
      <c r="Z1970" t="s">
        <v>1086</v>
      </c>
      <c r="AB1970" t="s">
        <v>448</v>
      </c>
      <c r="AC1970" t="s">
        <v>1083</v>
      </c>
      <c r="AE1970" t="s">
        <v>272</v>
      </c>
      <c r="AF1970" t="s">
        <v>120</v>
      </c>
      <c r="AG1970" s="3">
        <v>96952</v>
      </c>
      <c r="AH1970" t="s">
        <v>121</v>
      </c>
      <c r="AI1970" t="s">
        <v>439</v>
      </c>
      <c r="AJ1970" s="10">
        <v>16702870780</v>
      </c>
      <c r="AL1970" t="s">
        <v>1087</v>
      </c>
      <c r="BD1970" t="str">
        <f>"49-9071.00"</f>
        <v>49-9071.00</v>
      </c>
      <c r="BE1970" t="s">
        <v>169</v>
      </c>
      <c r="BF1970" t="s">
        <v>11177</v>
      </c>
      <c r="BG1970" t="s">
        <v>1469</v>
      </c>
      <c r="BH1970">
        <v>1</v>
      </c>
      <c r="BI1970">
        <v>1</v>
      </c>
      <c r="BJ1970" s="1">
        <v>45860</v>
      </c>
      <c r="BK1970" s="1">
        <v>46224</v>
      </c>
      <c r="BL1970" s="1">
        <v>45860</v>
      </c>
      <c r="BM1970" s="1">
        <v>46224</v>
      </c>
      <c r="BN1970">
        <v>36</v>
      </c>
      <c r="BO1970">
        <v>0</v>
      </c>
      <c r="BP1970">
        <v>6</v>
      </c>
      <c r="BQ1970">
        <v>6</v>
      </c>
      <c r="BR1970">
        <v>6</v>
      </c>
      <c r="BS1970">
        <v>6</v>
      </c>
      <c r="BT1970">
        <v>6</v>
      </c>
      <c r="BU1970">
        <v>6</v>
      </c>
      <c r="BV1970" t="str">
        <f>"2:00 PM"</f>
        <v>2:00 PM</v>
      </c>
      <c r="BW1970" t="str">
        <f>"8:00 PM"</f>
        <v>8:00 PM</v>
      </c>
      <c r="BX1970" t="s">
        <v>133</v>
      </c>
      <c r="BY1970">
        <v>0</v>
      </c>
      <c r="BZ1970">
        <v>12</v>
      </c>
      <c r="CA1970" t="s">
        <v>115</v>
      </c>
      <c r="CC1970" t="s">
        <v>449</v>
      </c>
      <c r="CD1970" t="s">
        <v>1090</v>
      </c>
      <c r="CE1970" t="s">
        <v>512</v>
      </c>
      <c r="CF1970" t="s">
        <v>272</v>
      </c>
      <c r="CG1970" t="s">
        <v>120</v>
      </c>
      <c r="CH1970" s="3">
        <v>96952</v>
      </c>
      <c r="CI1970" s="4">
        <v>9.75</v>
      </c>
      <c r="CJ1970" s="4">
        <v>9.75</v>
      </c>
      <c r="CK1970" s="4">
        <v>14.63</v>
      </c>
      <c r="CL1970" s="4">
        <v>14.63</v>
      </c>
      <c r="CM1970" t="s">
        <v>136</v>
      </c>
      <c r="CN1970" t="s">
        <v>449</v>
      </c>
      <c r="CO1970" t="s">
        <v>137</v>
      </c>
      <c r="CQ1970" t="s">
        <v>115</v>
      </c>
      <c r="CR1970" t="s">
        <v>138</v>
      </c>
      <c r="CS1970" t="s">
        <v>139</v>
      </c>
      <c r="CT1970" t="s">
        <v>138</v>
      </c>
      <c r="CU1970" t="s">
        <v>139</v>
      </c>
      <c r="CV1970" t="s">
        <v>138</v>
      </c>
      <c r="CW1970" t="s">
        <v>139</v>
      </c>
      <c r="CX1970" t="s">
        <v>450</v>
      </c>
      <c r="CY1970" s="10">
        <v>16702870780</v>
      </c>
      <c r="CZ1970" t="s">
        <v>1087</v>
      </c>
      <c r="DA1970" t="s">
        <v>208</v>
      </c>
      <c r="DB1970" t="s">
        <v>138</v>
      </c>
      <c r="DC1970" t="s">
        <v>115</v>
      </c>
    </row>
    <row r="1971" spans="1:112" ht="14.45" customHeight="1" x14ac:dyDescent="0.25">
      <c r="A1971" t="s">
        <v>11180</v>
      </c>
      <c r="B1971" t="s">
        <v>1155</v>
      </c>
      <c r="C1971" s="1">
        <v>45749</v>
      </c>
      <c r="D1971" s="1">
        <v>45798</v>
      </c>
      <c r="E1971" t="s">
        <v>210</v>
      </c>
      <c r="F1971" s="1">
        <v>45929</v>
      </c>
      <c r="G1971" t="s">
        <v>138</v>
      </c>
      <c r="H1971" t="s">
        <v>115</v>
      </c>
      <c r="I1971" t="s">
        <v>115</v>
      </c>
      <c r="J1971" t="s">
        <v>7993</v>
      </c>
      <c r="L1971" t="s">
        <v>7994</v>
      </c>
      <c r="M1971" t="s">
        <v>7995</v>
      </c>
      <c r="N1971" t="s">
        <v>128</v>
      </c>
      <c r="O1971" t="s">
        <v>120</v>
      </c>
      <c r="P1971" s="3">
        <v>96950</v>
      </c>
      <c r="Q1971" t="s">
        <v>121</v>
      </c>
      <c r="S1971" s="10">
        <v>16702355002</v>
      </c>
      <c r="U1971" t="s">
        <v>7996</v>
      </c>
      <c r="V1971">
        <v>5616</v>
      </c>
      <c r="W1971" t="s">
        <v>123</v>
      </c>
      <c r="Y1971" t="s">
        <v>7997</v>
      </c>
      <c r="Z1971" t="s">
        <v>7998</v>
      </c>
      <c r="AA1971" t="s">
        <v>7999</v>
      </c>
      <c r="AB1971" t="s">
        <v>8000</v>
      </c>
      <c r="AC1971" t="s">
        <v>7994</v>
      </c>
      <c r="AE1971" t="s">
        <v>128</v>
      </c>
      <c r="AF1971" t="s">
        <v>120</v>
      </c>
      <c r="AG1971" s="3">
        <v>96950</v>
      </c>
      <c r="AH1971" t="s">
        <v>121</v>
      </c>
      <c r="AJ1971" s="10">
        <v>16702355002</v>
      </c>
      <c r="AL1971" t="s">
        <v>8001</v>
      </c>
      <c r="BD1971" t="str">
        <f>"33-9032.00"</f>
        <v>33-9032.00</v>
      </c>
      <c r="BE1971" t="s">
        <v>1641</v>
      </c>
      <c r="BF1971" t="s">
        <v>8002</v>
      </c>
      <c r="BG1971" t="s">
        <v>3869</v>
      </c>
      <c r="BH1971">
        <v>6</v>
      </c>
      <c r="BI1971">
        <v>5</v>
      </c>
      <c r="BJ1971" s="1">
        <v>45931</v>
      </c>
      <c r="BK1971" s="1">
        <v>46295</v>
      </c>
      <c r="BL1971" s="1">
        <v>45931</v>
      </c>
      <c r="BM1971" s="1">
        <v>46295</v>
      </c>
      <c r="BN1971">
        <v>35</v>
      </c>
      <c r="BO1971">
        <v>0</v>
      </c>
      <c r="BP1971">
        <v>7</v>
      </c>
      <c r="BQ1971">
        <v>7</v>
      </c>
      <c r="BR1971">
        <v>7</v>
      </c>
      <c r="BS1971">
        <v>7</v>
      </c>
      <c r="BT1971">
        <v>7</v>
      </c>
      <c r="BU1971">
        <v>0</v>
      </c>
      <c r="BV1971" t="str">
        <f>"9:00 AM"</f>
        <v>9:00 AM</v>
      </c>
      <c r="BW1971" t="str">
        <f>"4:00 PM"</f>
        <v>4:00 PM</v>
      </c>
      <c r="BX1971" t="s">
        <v>133</v>
      </c>
      <c r="BY1971">
        <v>0</v>
      </c>
      <c r="BZ1971">
        <v>12</v>
      </c>
      <c r="CA1971" t="s">
        <v>115</v>
      </c>
      <c r="CC1971" t="s">
        <v>11181</v>
      </c>
      <c r="CD1971" t="s">
        <v>7995</v>
      </c>
      <c r="CE1971" t="s">
        <v>8004</v>
      </c>
      <c r="CF1971" t="s">
        <v>128</v>
      </c>
      <c r="CG1971" t="s">
        <v>120</v>
      </c>
      <c r="CH1971" s="3">
        <v>96950</v>
      </c>
      <c r="CI1971" s="4">
        <v>8.15</v>
      </c>
      <c r="CJ1971" s="4">
        <v>8.15</v>
      </c>
      <c r="CK1971" s="4">
        <v>12.22</v>
      </c>
      <c r="CL1971" s="4">
        <v>12.22</v>
      </c>
      <c r="CM1971" t="s">
        <v>136</v>
      </c>
      <c r="CO1971" t="s">
        <v>137</v>
      </c>
      <c r="CQ1971" t="s">
        <v>115</v>
      </c>
      <c r="CR1971" t="s">
        <v>138</v>
      </c>
      <c r="CS1971" t="s">
        <v>139</v>
      </c>
      <c r="CT1971" t="s">
        <v>138</v>
      </c>
      <c r="CU1971" t="s">
        <v>138</v>
      </c>
      <c r="CV1971" t="s">
        <v>138</v>
      </c>
      <c r="CW1971" t="s">
        <v>139</v>
      </c>
      <c r="CX1971" t="s">
        <v>4478</v>
      </c>
      <c r="CY1971" s="10">
        <v>16702355002</v>
      </c>
      <c r="CZ1971" t="s">
        <v>8005</v>
      </c>
      <c r="DA1971" t="s">
        <v>139</v>
      </c>
      <c r="DB1971" t="s">
        <v>138</v>
      </c>
      <c r="DC1971" t="s">
        <v>115</v>
      </c>
    </row>
    <row r="1972" spans="1:112" ht="14.45" customHeight="1" x14ac:dyDescent="0.25">
      <c r="A1972" t="s">
        <v>11185</v>
      </c>
      <c r="B1972" t="s">
        <v>142</v>
      </c>
      <c r="C1972" s="1">
        <v>45794</v>
      </c>
      <c r="D1972" s="1">
        <v>45798</v>
      </c>
      <c r="E1972" t="s">
        <v>114</v>
      </c>
      <c r="G1972" t="s">
        <v>138</v>
      </c>
      <c r="H1972" t="s">
        <v>115</v>
      </c>
      <c r="I1972" t="s">
        <v>115</v>
      </c>
      <c r="J1972" t="s">
        <v>5126</v>
      </c>
      <c r="K1972" t="s">
        <v>5127</v>
      </c>
      <c r="L1972" t="s">
        <v>5138</v>
      </c>
      <c r="M1972" t="s">
        <v>5128</v>
      </c>
      <c r="N1972" t="s">
        <v>119</v>
      </c>
      <c r="O1972" t="s">
        <v>120</v>
      </c>
      <c r="P1972" s="3">
        <v>96950</v>
      </c>
      <c r="Q1972" t="s">
        <v>121</v>
      </c>
      <c r="S1972" s="10">
        <v>16707831161</v>
      </c>
      <c r="U1972" t="s">
        <v>5129</v>
      </c>
      <c r="V1972">
        <v>624410</v>
      </c>
      <c r="W1972" t="s">
        <v>123</v>
      </c>
      <c r="Y1972" t="s">
        <v>5130</v>
      </c>
      <c r="Z1972" t="s">
        <v>5131</v>
      </c>
      <c r="AA1972" t="s">
        <v>5132</v>
      </c>
      <c r="AB1972" t="s">
        <v>5133</v>
      </c>
      <c r="AC1972" t="s">
        <v>5138</v>
      </c>
      <c r="AD1972" t="s">
        <v>5128</v>
      </c>
      <c r="AE1972" t="s">
        <v>119</v>
      </c>
      <c r="AF1972" t="s">
        <v>120</v>
      </c>
      <c r="AG1972" s="3">
        <v>96950</v>
      </c>
      <c r="AH1972" t="s">
        <v>121</v>
      </c>
      <c r="AJ1972" s="10">
        <v>16707831161</v>
      </c>
      <c r="AL1972" t="s">
        <v>5134</v>
      </c>
      <c r="BD1972" t="str">
        <f>"39-9011.00"</f>
        <v>39-9011.00</v>
      </c>
      <c r="BE1972" t="s">
        <v>538</v>
      </c>
      <c r="BF1972" t="s">
        <v>5135</v>
      </c>
      <c r="BG1972" t="s">
        <v>5136</v>
      </c>
      <c r="BH1972">
        <v>12</v>
      </c>
      <c r="BJ1972" s="1">
        <v>45931</v>
      </c>
      <c r="BK1972" s="1">
        <v>47026</v>
      </c>
      <c r="BN1972">
        <v>35</v>
      </c>
      <c r="BO1972">
        <v>0</v>
      </c>
      <c r="BP1972">
        <v>7</v>
      </c>
      <c r="BQ1972">
        <v>7</v>
      </c>
      <c r="BR1972">
        <v>7</v>
      </c>
      <c r="BS1972">
        <v>7</v>
      </c>
      <c r="BT1972">
        <v>7</v>
      </c>
      <c r="BU1972">
        <v>0</v>
      </c>
      <c r="BV1972" t="str">
        <f>"8:00 AM"</f>
        <v>8:00 AM</v>
      </c>
      <c r="BW1972" t="str">
        <f>"4:00 PM"</f>
        <v>4:00 PM</v>
      </c>
      <c r="BX1972" t="s">
        <v>133</v>
      </c>
      <c r="BY1972">
        <v>0</v>
      </c>
      <c r="BZ1972">
        <v>6</v>
      </c>
      <c r="CA1972" t="s">
        <v>115</v>
      </c>
      <c r="CC1972" t="s">
        <v>5137</v>
      </c>
      <c r="CD1972" t="s">
        <v>5138</v>
      </c>
      <c r="CE1972" t="s">
        <v>5128</v>
      </c>
      <c r="CF1972" t="s">
        <v>119</v>
      </c>
      <c r="CG1972" t="s">
        <v>120</v>
      </c>
      <c r="CH1972" s="3">
        <v>96950</v>
      </c>
      <c r="CI1972" s="4">
        <v>7.81</v>
      </c>
      <c r="CJ1972" s="4">
        <v>7.81</v>
      </c>
      <c r="CK1972" s="4">
        <v>11.72</v>
      </c>
      <c r="CL1972" s="4">
        <v>11.72</v>
      </c>
      <c r="CM1972" t="s">
        <v>136</v>
      </c>
      <c r="CN1972" t="s">
        <v>191</v>
      </c>
      <c r="CO1972" t="s">
        <v>137</v>
      </c>
      <c r="CQ1972" t="s">
        <v>115</v>
      </c>
      <c r="CR1972" t="s">
        <v>138</v>
      </c>
      <c r="CS1972" t="s">
        <v>139</v>
      </c>
      <c r="CT1972" t="s">
        <v>138</v>
      </c>
      <c r="CU1972" t="s">
        <v>139</v>
      </c>
      <c r="CV1972" t="s">
        <v>138</v>
      </c>
      <c r="CW1972" t="s">
        <v>139</v>
      </c>
      <c r="CX1972" t="s">
        <v>11186</v>
      </c>
      <c r="CY1972" s="10">
        <v>16707831161</v>
      </c>
      <c r="CZ1972" t="s">
        <v>5134</v>
      </c>
      <c r="DA1972" t="s">
        <v>139</v>
      </c>
      <c r="DB1972" t="s">
        <v>138</v>
      </c>
      <c r="DC1972" t="s">
        <v>115</v>
      </c>
    </row>
    <row r="1973" spans="1:112" ht="14.45" customHeight="1" x14ac:dyDescent="0.25">
      <c r="A1973" t="s">
        <v>11192</v>
      </c>
      <c r="B1973" t="s">
        <v>113</v>
      </c>
      <c r="C1973" s="1">
        <v>45786</v>
      </c>
      <c r="D1973" s="1">
        <v>45798</v>
      </c>
      <c r="E1973" t="s">
        <v>210</v>
      </c>
      <c r="F1973" s="1">
        <v>46294</v>
      </c>
      <c r="G1973" t="s">
        <v>138</v>
      </c>
      <c r="H1973" t="s">
        <v>115</v>
      </c>
      <c r="I1973" t="s">
        <v>115</v>
      </c>
      <c r="J1973" t="s">
        <v>8992</v>
      </c>
      <c r="K1973" t="s">
        <v>8993</v>
      </c>
      <c r="L1973" t="s">
        <v>2723</v>
      </c>
      <c r="M1973" t="s">
        <v>8994</v>
      </c>
      <c r="N1973" t="s">
        <v>290</v>
      </c>
      <c r="O1973" t="s">
        <v>120</v>
      </c>
      <c r="P1973" s="3">
        <v>96952</v>
      </c>
      <c r="Q1973" t="s">
        <v>121</v>
      </c>
      <c r="S1973" s="10">
        <v>16704333331</v>
      </c>
      <c r="U1973" t="s">
        <v>8995</v>
      </c>
      <c r="V1973">
        <v>722511</v>
      </c>
      <c r="W1973" t="s">
        <v>123</v>
      </c>
      <c r="Y1973" t="s">
        <v>8996</v>
      </c>
      <c r="Z1973" t="s">
        <v>8996</v>
      </c>
      <c r="AB1973" t="s">
        <v>1923</v>
      </c>
      <c r="AC1973" t="s">
        <v>8994</v>
      </c>
      <c r="AD1973" t="s">
        <v>2723</v>
      </c>
      <c r="AE1973" t="s">
        <v>290</v>
      </c>
      <c r="AF1973" t="s">
        <v>120</v>
      </c>
      <c r="AG1973" s="3">
        <v>96952</v>
      </c>
      <c r="AH1973" t="s">
        <v>121</v>
      </c>
      <c r="AJ1973" s="10">
        <v>16704333331</v>
      </c>
      <c r="AL1973" t="s">
        <v>8997</v>
      </c>
      <c r="BD1973" t="str">
        <f>"35-2011.00"</f>
        <v>35-2011.00</v>
      </c>
      <c r="BE1973" t="s">
        <v>4474</v>
      </c>
      <c r="BF1973" t="s">
        <v>8998</v>
      </c>
      <c r="BG1973" t="s">
        <v>373</v>
      </c>
      <c r="BH1973">
        <v>1</v>
      </c>
      <c r="BJ1973" s="1">
        <v>45931</v>
      </c>
      <c r="BK1973" s="1">
        <v>47026</v>
      </c>
      <c r="BN1973">
        <v>35</v>
      </c>
      <c r="BO1973">
        <v>5</v>
      </c>
      <c r="BP1973">
        <v>5</v>
      </c>
      <c r="BQ1973">
        <v>5</v>
      </c>
      <c r="BR1973">
        <v>5</v>
      </c>
      <c r="BS1973">
        <v>5</v>
      </c>
      <c r="BT1973">
        <v>5</v>
      </c>
      <c r="BU1973">
        <v>5</v>
      </c>
      <c r="BV1973" t="str">
        <f>"10:00 AM"</f>
        <v>10:00 AM</v>
      </c>
      <c r="BW1973" t="str">
        <f>"8:00 PM"</f>
        <v>8:00 PM</v>
      </c>
      <c r="BX1973" t="s">
        <v>240</v>
      </c>
      <c r="BY1973">
        <v>0</v>
      </c>
      <c r="BZ1973">
        <v>12</v>
      </c>
      <c r="CA1973" t="s">
        <v>115</v>
      </c>
      <c r="CC1973" t="s">
        <v>11193</v>
      </c>
      <c r="CD1973" t="s">
        <v>2723</v>
      </c>
      <c r="CF1973" t="s">
        <v>290</v>
      </c>
      <c r="CG1973" t="s">
        <v>120</v>
      </c>
      <c r="CH1973" s="3">
        <v>96952</v>
      </c>
      <c r="CI1973" s="4">
        <v>8.83</v>
      </c>
      <c r="CJ1973" s="4">
        <v>8.83</v>
      </c>
      <c r="CK1973" s="4">
        <v>13.25</v>
      </c>
      <c r="CL1973" s="4">
        <v>13.25</v>
      </c>
      <c r="CM1973" t="s">
        <v>136</v>
      </c>
      <c r="CN1973" t="s">
        <v>224</v>
      </c>
      <c r="CO1973" t="s">
        <v>137</v>
      </c>
      <c r="CQ1973" t="s">
        <v>115</v>
      </c>
      <c r="CR1973" t="s">
        <v>138</v>
      </c>
      <c r="CS1973" t="s">
        <v>139</v>
      </c>
      <c r="CT1973" t="s">
        <v>138</v>
      </c>
      <c r="CU1973" t="s">
        <v>139</v>
      </c>
      <c r="CV1973" t="s">
        <v>138</v>
      </c>
      <c r="CW1973" t="s">
        <v>139</v>
      </c>
      <c r="CX1973" t="s">
        <v>348</v>
      </c>
      <c r="CY1973" s="10">
        <v>16702858207</v>
      </c>
      <c r="CZ1973" t="s">
        <v>8997</v>
      </c>
      <c r="DA1973" t="s">
        <v>331</v>
      </c>
      <c r="DB1973" t="s">
        <v>138</v>
      </c>
      <c r="DC1973" t="s">
        <v>115</v>
      </c>
    </row>
    <row r="1974" spans="1:112" ht="14.45" customHeight="1" x14ac:dyDescent="0.25">
      <c r="A1974" t="s">
        <v>12622</v>
      </c>
      <c r="B1974" t="s">
        <v>158</v>
      </c>
      <c r="C1974" s="1">
        <v>45735</v>
      </c>
      <c r="D1974" s="1">
        <v>45798</v>
      </c>
      <c r="E1974" t="s">
        <v>114</v>
      </c>
      <c r="G1974" t="s">
        <v>138</v>
      </c>
      <c r="H1974" t="s">
        <v>115</v>
      </c>
      <c r="I1974" t="s">
        <v>115</v>
      </c>
      <c r="J1974" t="s">
        <v>1572</v>
      </c>
      <c r="K1974" t="s">
        <v>1573</v>
      </c>
      <c r="L1974" t="s">
        <v>11860</v>
      </c>
      <c r="N1974" t="s">
        <v>119</v>
      </c>
      <c r="O1974" t="s">
        <v>120</v>
      </c>
      <c r="P1974" s="3">
        <v>96950</v>
      </c>
      <c r="Q1974" t="s">
        <v>121</v>
      </c>
      <c r="S1974" s="10">
        <v>16702343207</v>
      </c>
      <c r="U1974" t="s">
        <v>1576</v>
      </c>
      <c r="V1974">
        <v>61111</v>
      </c>
      <c r="W1974" t="s">
        <v>123</v>
      </c>
      <c r="Y1974" t="s">
        <v>1577</v>
      </c>
      <c r="Z1974" t="s">
        <v>1578</v>
      </c>
      <c r="AA1974" t="s">
        <v>1579</v>
      </c>
      <c r="AB1974" t="s">
        <v>126</v>
      </c>
      <c r="AC1974" t="s">
        <v>11860</v>
      </c>
      <c r="AE1974" t="s">
        <v>119</v>
      </c>
      <c r="AF1974" t="s">
        <v>120</v>
      </c>
      <c r="AG1974" s="3">
        <v>96950</v>
      </c>
      <c r="AH1974" t="s">
        <v>121</v>
      </c>
      <c r="AJ1974" s="10">
        <v>16702343207</v>
      </c>
      <c r="AL1974" t="s">
        <v>1580</v>
      </c>
      <c r="BD1974" t="str">
        <f>"41-2011.00"</f>
        <v>41-2011.00</v>
      </c>
      <c r="BE1974" t="s">
        <v>2688</v>
      </c>
      <c r="BF1974" t="s">
        <v>11861</v>
      </c>
      <c r="BG1974" t="s">
        <v>2690</v>
      </c>
      <c r="BH1974">
        <v>1</v>
      </c>
      <c r="BJ1974" s="1">
        <v>45792</v>
      </c>
      <c r="BK1974" s="1">
        <v>46157</v>
      </c>
      <c r="BN1974">
        <v>40</v>
      </c>
      <c r="BO1974">
        <v>0</v>
      </c>
      <c r="BP1974">
        <v>8</v>
      </c>
      <c r="BQ1974">
        <v>8</v>
      </c>
      <c r="BR1974">
        <v>8</v>
      </c>
      <c r="BS1974">
        <v>8</v>
      </c>
      <c r="BT1974">
        <v>8</v>
      </c>
      <c r="BU1974">
        <v>0</v>
      </c>
      <c r="BV1974" t="str">
        <f>"8:00 AM"</f>
        <v>8:00 AM</v>
      </c>
      <c r="BW1974" t="str">
        <f>"5:00 PM"</f>
        <v>5:00 PM</v>
      </c>
      <c r="BX1974" t="s">
        <v>240</v>
      </c>
      <c r="BY1974">
        <v>0</v>
      </c>
      <c r="BZ1974">
        <v>12</v>
      </c>
      <c r="CA1974" t="s">
        <v>115</v>
      </c>
      <c r="CC1974" s="2" t="s">
        <v>11862</v>
      </c>
      <c r="CD1974" t="s">
        <v>11863</v>
      </c>
      <c r="CE1974" t="s">
        <v>11864</v>
      </c>
      <c r="CF1974" t="s">
        <v>119</v>
      </c>
      <c r="CG1974" t="s">
        <v>120</v>
      </c>
      <c r="CH1974" s="3">
        <v>96950</v>
      </c>
      <c r="CI1974" s="4">
        <v>7.89</v>
      </c>
      <c r="CJ1974" s="4">
        <v>7.89</v>
      </c>
      <c r="CK1974" s="4">
        <v>11.84</v>
      </c>
      <c r="CL1974" s="4">
        <v>11.84</v>
      </c>
      <c r="CM1974" t="s">
        <v>136</v>
      </c>
      <c r="CO1974" t="s">
        <v>137</v>
      </c>
      <c r="CQ1974" t="s">
        <v>115</v>
      </c>
      <c r="CR1974" t="s">
        <v>138</v>
      </c>
      <c r="CS1974" t="s">
        <v>139</v>
      </c>
      <c r="CT1974" t="s">
        <v>138</v>
      </c>
      <c r="CU1974" t="s">
        <v>139</v>
      </c>
      <c r="CV1974" t="s">
        <v>138</v>
      </c>
      <c r="CW1974" t="s">
        <v>139</v>
      </c>
      <c r="CX1974" t="s">
        <v>12623</v>
      </c>
      <c r="CY1974" s="10">
        <v>16702343207</v>
      </c>
      <c r="CZ1974" t="s">
        <v>1580</v>
      </c>
      <c r="DA1974" t="s">
        <v>139</v>
      </c>
      <c r="DB1974" t="s">
        <v>138</v>
      </c>
      <c r="DC1974" t="s">
        <v>115</v>
      </c>
    </row>
    <row r="1975" spans="1:112" ht="14.45" customHeight="1" x14ac:dyDescent="0.25">
      <c r="A1975" t="s">
        <v>13040</v>
      </c>
      <c r="B1975" t="s">
        <v>113</v>
      </c>
      <c r="C1975" s="1">
        <v>45782</v>
      </c>
      <c r="D1975" s="1">
        <v>45798</v>
      </c>
      <c r="E1975" t="s">
        <v>210</v>
      </c>
      <c r="F1975" s="1">
        <v>45929</v>
      </c>
      <c r="G1975" t="s">
        <v>138</v>
      </c>
      <c r="H1975" t="s">
        <v>115</v>
      </c>
      <c r="I1975" t="s">
        <v>115</v>
      </c>
      <c r="J1975" t="s">
        <v>6733</v>
      </c>
      <c r="K1975" t="s">
        <v>6734</v>
      </c>
      <c r="L1975" t="s">
        <v>6735</v>
      </c>
      <c r="M1975" t="s">
        <v>6736</v>
      </c>
      <c r="N1975" t="s">
        <v>128</v>
      </c>
      <c r="O1975" t="s">
        <v>120</v>
      </c>
      <c r="P1975" s="3">
        <v>96950</v>
      </c>
      <c r="Q1975" t="s">
        <v>121</v>
      </c>
      <c r="S1975" s="10">
        <v>16702351495</v>
      </c>
      <c r="U1975" t="s">
        <v>6737</v>
      </c>
      <c r="V1975">
        <v>23622</v>
      </c>
      <c r="W1975" t="s">
        <v>123</v>
      </c>
      <c r="Y1975" t="s">
        <v>996</v>
      </c>
      <c r="Z1975" t="s">
        <v>6738</v>
      </c>
      <c r="AA1975" t="s">
        <v>6739</v>
      </c>
      <c r="AB1975" t="s">
        <v>448</v>
      </c>
      <c r="AC1975" t="s">
        <v>6736</v>
      </c>
      <c r="AE1975" t="s">
        <v>128</v>
      </c>
      <c r="AF1975" t="s">
        <v>120</v>
      </c>
      <c r="AG1975" s="3">
        <v>96950</v>
      </c>
      <c r="AH1975" t="s">
        <v>121</v>
      </c>
      <c r="AJ1975" s="10">
        <v>16707881495</v>
      </c>
      <c r="AL1975" t="s">
        <v>6740</v>
      </c>
      <c r="BD1975" t="str">
        <f>"49-9071.00"</f>
        <v>49-9071.00</v>
      </c>
      <c r="BE1975" t="s">
        <v>169</v>
      </c>
      <c r="BF1975" t="s">
        <v>6741</v>
      </c>
      <c r="BG1975" t="s">
        <v>1469</v>
      </c>
      <c r="BH1975">
        <v>1</v>
      </c>
      <c r="BJ1975" s="1">
        <v>45931</v>
      </c>
      <c r="BK1975" s="1">
        <v>46295</v>
      </c>
      <c r="BN1975">
        <v>42</v>
      </c>
      <c r="BO1975">
        <v>0</v>
      </c>
      <c r="BP1975">
        <v>7</v>
      </c>
      <c r="BQ1975">
        <v>7</v>
      </c>
      <c r="BR1975">
        <v>7</v>
      </c>
      <c r="BS1975">
        <v>7</v>
      </c>
      <c r="BT1975">
        <v>7</v>
      </c>
      <c r="BU1975">
        <v>7</v>
      </c>
      <c r="BV1975" t="str">
        <f>"8:00 AM"</f>
        <v>8:00 AM</v>
      </c>
      <c r="BW1975" t="str">
        <f>"5:00 PM"</f>
        <v>5:00 PM</v>
      </c>
      <c r="BX1975" t="s">
        <v>240</v>
      </c>
      <c r="BY1975">
        <v>0</v>
      </c>
      <c r="BZ1975">
        <v>24</v>
      </c>
      <c r="CA1975" t="s">
        <v>115</v>
      </c>
      <c r="CC1975" s="2" t="s">
        <v>13041</v>
      </c>
      <c r="CD1975" t="s">
        <v>6736</v>
      </c>
      <c r="CF1975" t="s">
        <v>128</v>
      </c>
      <c r="CG1975" t="s">
        <v>120</v>
      </c>
      <c r="CH1975" s="3">
        <v>96950</v>
      </c>
      <c r="CI1975" s="4">
        <v>9.75</v>
      </c>
      <c r="CJ1975" s="4">
        <v>9.75</v>
      </c>
      <c r="CK1975" s="4">
        <v>14.63</v>
      </c>
      <c r="CL1975" s="4">
        <v>14.63</v>
      </c>
      <c r="CM1975" t="s">
        <v>136</v>
      </c>
      <c r="CN1975" t="s">
        <v>224</v>
      </c>
      <c r="CO1975" t="s">
        <v>137</v>
      </c>
      <c r="CQ1975" t="s">
        <v>138</v>
      </c>
      <c r="CR1975" t="s">
        <v>138</v>
      </c>
      <c r="CS1975" t="s">
        <v>139</v>
      </c>
      <c r="CT1975" t="s">
        <v>138</v>
      </c>
      <c r="CU1975" t="s">
        <v>139</v>
      </c>
      <c r="CV1975" t="s">
        <v>138</v>
      </c>
      <c r="CW1975" t="s">
        <v>139</v>
      </c>
      <c r="CX1975" t="s">
        <v>348</v>
      </c>
      <c r="CY1975" s="10">
        <v>16707881495</v>
      </c>
      <c r="CZ1975" t="s">
        <v>6740</v>
      </c>
      <c r="DA1975" t="s">
        <v>331</v>
      </c>
      <c r="DB1975" t="s">
        <v>138</v>
      </c>
      <c r="DC1975" t="s">
        <v>115</v>
      </c>
    </row>
    <row r="1976" spans="1:112" ht="14.45" customHeight="1" x14ac:dyDescent="0.25">
      <c r="A1976" t="s">
        <v>1734</v>
      </c>
      <c r="B1976" t="s">
        <v>248</v>
      </c>
      <c r="C1976" s="1">
        <v>45751</v>
      </c>
      <c r="D1976" s="1">
        <v>45799</v>
      </c>
      <c r="E1976" t="s">
        <v>210</v>
      </c>
      <c r="F1976" s="1">
        <v>45929</v>
      </c>
      <c r="G1976" t="s">
        <v>138</v>
      </c>
      <c r="H1976" t="s">
        <v>115</v>
      </c>
      <c r="I1976" t="s">
        <v>115</v>
      </c>
      <c r="J1976" t="s">
        <v>1735</v>
      </c>
      <c r="K1976" t="s">
        <v>1736</v>
      </c>
      <c r="L1976" t="s">
        <v>1737</v>
      </c>
      <c r="N1976" t="s">
        <v>119</v>
      </c>
      <c r="O1976" t="s">
        <v>120</v>
      </c>
      <c r="P1976" s="3">
        <v>96950</v>
      </c>
      <c r="Q1976" t="s">
        <v>121</v>
      </c>
      <c r="S1976" s="10">
        <v>16702354061</v>
      </c>
      <c r="U1976" t="s">
        <v>1738</v>
      </c>
      <c r="V1976">
        <v>11411</v>
      </c>
      <c r="W1976" t="s">
        <v>123</v>
      </c>
      <c r="Y1976" t="s">
        <v>1739</v>
      </c>
      <c r="Z1976" t="s">
        <v>1740</v>
      </c>
      <c r="AA1976" t="s">
        <v>1741</v>
      </c>
      <c r="AB1976" t="s">
        <v>669</v>
      </c>
      <c r="AC1976" t="s">
        <v>1737</v>
      </c>
      <c r="AE1976" t="s">
        <v>119</v>
      </c>
      <c r="AF1976" t="s">
        <v>120</v>
      </c>
      <c r="AG1976" s="3">
        <v>96950</v>
      </c>
      <c r="AH1976" t="s">
        <v>121</v>
      </c>
      <c r="AJ1976" s="10">
        <v>16702354061</v>
      </c>
      <c r="AL1976" t="s">
        <v>1742</v>
      </c>
      <c r="BD1976" t="str">
        <f>"49-9071.00"</f>
        <v>49-9071.00</v>
      </c>
      <c r="BE1976" t="s">
        <v>169</v>
      </c>
      <c r="BF1976" t="s">
        <v>1743</v>
      </c>
      <c r="BG1976" t="s">
        <v>169</v>
      </c>
      <c r="BH1976">
        <v>2</v>
      </c>
      <c r="BI1976">
        <v>2</v>
      </c>
      <c r="BJ1976" s="1">
        <v>45931</v>
      </c>
      <c r="BK1976" s="1">
        <v>47026</v>
      </c>
      <c r="BL1976" s="1">
        <v>45931</v>
      </c>
      <c r="BM1976" s="1">
        <v>47026</v>
      </c>
      <c r="BN1976">
        <v>35</v>
      </c>
      <c r="BO1976">
        <v>0</v>
      </c>
      <c r="BP1976">
        <v>7</v>
      </c>
      <c r="BQ1976">
        <v>7</v>
      </c>
      <c r="BR1976">
        <v>7</v>
      </c>
      <c r="BS1976">
        <v>7</v>
      </c>
      <c r="BT1976">
        <v>7</v>
      </c>
      <c r="BU1976">
        <v>0</v>
      </c>
      <c r="BV1976" t="str">
        <f>"8:00 AM"</f>
        <v>8:00 AM</v>
      </c>
      <c r="BW1976" t="str">
        <f>"5:00 PM"</f>
        <v>5:00 PM</v>
      </c>
      <c r="BX1976" t="s">
        <v>133</v>
      </c>
      <c r="BY1976">
        <v>0</v>
      </c>
      <c r="BZ1976">
        <v>12</v>
      </c>
      <c r="CA1976" t="s">
        <v>115</v>
      </c>
      <c r="CC1976" t="s">
        <v>1744</v>
      </c>
      <c r="CD1976" t="s">
        <v>1745</v>
      </c>
      <c r="CF1976" t="s">
        <v>119</v>
      </c>
      <c r="CG1976" t="s">
        <v>120</v>
      </c>
      <c r="CH1976" s="3">
        <v>96950</v>
      </c>
      <c r="CI1976" s="4">
        <v>9.75</v>
      </c>
      <c r="CJ1976" s="4">
        <v>9.75</v>
      </c>
      <c r="CK1976" s="4">
        <v>14.62</v>
      </c>
      <c r="CL1976" s="4">
        <v>14.62</v>
      </c>
      <c r="CM1976" t="s">
        <v>136</v>
      </c>
      <c r="CN1976" t="s">
        <v>191</v>
      </c>
      <c r="CO1976" t="s">
        <v>137</v>
      </c>
      <c r="CQ1976" t="s">
        <v>115</v>
      </c>
      <c r="CR1976" t="s">
        <v>138</v>
      </c>
      <c r="CS1976" t="s">
        <v>139</v>
      </c>
      <c r="CT1976" t="s">
        <v>138</v>
      </c>
      <c r="CU1976" t="s">
        <v>139</v>
      </c>
      <c r="CV1976" t="s">
        <v>138</v>
      </c>
      <c r="CW1976" t="s">
        <v>139</v>
      </c>
      <c r="CX1976" t="s">
        <v>1746</v>
      </c>
      <c r="CY1976" s="10">
        <v>16702354061</v>
      </c>
      <c r="CZ1976" t="s">
        <v>1742</v>
      </c>
      <c r="DA1976" t="s">
        <v>139</v>
      </c>
      <c r="DB1976" t="s">
        <v>138</v>
      </c>
      <c r="DC1976" t="s">
        <v>115</v>
      </c>
      <c r="DD1976" t="s">
        <v>1739</v>
      </c>
      <c r="DE1976" t="s">
        <v>1740</v>
      </c>
      <c r="DF1976" t="s">
        <v>1741</v>
      </c>
      <c r="DG1976" t="s">
        <v>1747</v>
      </c>
      <c r="DH1976" t="s">
        <v>1742</v>
      </c>
    </row>
    <row r="1977" spans="1:112" ht="14.45" customHeight="1" x14ac:dyDescent="0.25">
      <c r="A1977" t="s">
        <v>4593</v>
      </c>
      <c r="B1977" t="s">
        <v>248</v>
      </c>
      <c r="C1977" s="1">
        <v>45748</v>
      </c>
      <c r="D1977" s="1">
        <v>45799</v>
      </c>
      <c r="E1977" t="s">
        <v>210</v>
      </c>
      <c r="F1977" s="1">
        <v>45866</v>
      </c>
      <c r="G1977" t="s">
        <v>138</v>
      </c>
      <c r="H1977" t="s">
        <v>115</v>
      </c>
      <c r="I1977" t="s">
        <v>115</v>
      </c>
      <c r="J1977" t="s">
        <v>2049</v>
      </c>
      <c r="K1977" t="s">
        <v>885</v>
      </c>
      <c r="L1977" t="s">
        <v>886</v>
      </c>
      <c r="N1977" t="s">
        <v>128</v>
      </c>
      <c r="O1977" t="s">
        <v>120</v>
      </c>
      <c r="P1977" s="3">
        <v>96950</v>
      </c>
      <c r="Q1977" t="s">
        <v>121</v>
      </c>
      <c r="S1977" s="10">
        <v>16702368888</v>
      </c>
      <c r="U1977" t="s">
        <v>887</v>
      </c>
      <c r="V1977">
        <v>71391</v>
      </c>
      <c r="W1977" t="s">
        <v>123</v>
      </c>
      <c r="Y1977" t="s">
        <v>888</v>
      </c>
      <c r="Z1977" t="s">
        <v>889</v>
      </c>
      <c r="AA1977" t="s">
        <v>890</v>
      </c>
      <c r="AB1977" t="s">
        <v>891</v>
      </c>
      <c r="AC1977" t="s">
        <v>886</v>
      </c>
      <c r="AE1977" t="s">
        <v>128</v>
      </c>
      <c r="AF1977" t="s">
        <v>120</v>
      </c>
      <c r="AG1977" s="3">
        <v>96950</v>
      </c>
      <c r="AH1977" t="s">
        <v>121</v>
      </c>
      <c r="AJ1977" s="10">
        <v>16702368888</v>
      </c>
      <c r="AL1977" t="s">
        <v>892</v>
      </c>
      <c r="BD1977" t="str">
        <f>"37-3011.00"</f>
        <v>37-3011.00</v>
      </c>
      <c r="BE1977" t="s">
        <v>927</v>
      </c>
      <c r="BF1977" t="s">
        <v>4594</v>
      </c>
      <c r="BG1977" t="s">
        <v>4595</v>
      </c>
      <c r="BH1977">
        <v>3</v>
      </c>
      <c r="BI1977">
        <v>3</v>
      </c>
      <c r="BJ1977" s="1">
        <v>45868</v>
      </c>
      <c r="BK1977" s="1">
        <v>46963</v>
      </c>
      <c r="BL1977" s="1">
        <v>45868</v>
      </c>
      <c r="BM1977" s="1">
        <v>46963</v>
      </c>
      <c r="BN1977">
        <v>35</v>
      </c>
      <c r="BO1977">
        <v>0</v>
      </c>
      <c r="BP1977">
        <v>7</v>
      </c>
      <c r="BQ1977">
        <v>7</v>
      </c>
      <c r="BR1977">
        <v>7</v>
      </c>
      <c r="BS1977">
        <v>7</v>
      </c>
      <c r="BT1977">
        <v>7</v>
      </c>
      <c r="BU1977">
        <v>0</v>
      </c>
      <c r="BV1977" t="str">
        <f>"5:30 AM"</f>
        <v>5:30 AM</v>
      </c>
      <c r="BW1977" t="str">
        <f>"1:30 PM"</f>
        <v>1:30 PM</v>
      </c>
      <c r="BX1977" t="s">
        <v>240</v>
      </c>
      <c r="BY1977">
        <v>0</v>
      </c>
      <c r="BZ1977">
        <v>3</v>
      </c>
      <c r="CA1977" t="s">
        <v>115</v>
      </c>
      <c r="CC1977" s="2" t="s">
        <v>4596</v>
      </c>
      <c r="CD1977" t="s">
        <v>2052</v>
      </c>
      <c r="CF1977" t="s">
        <v>128</v>
      </c>
      <c r="CG1977" t="s">
        <v>120</v>
      </c>
      <c r="CH1977" s="3">
        <v>96950</v>
      </c>
      <c r="CI1977" s="4">
        <v>8.57</v>
      </c>
      <c r="CJ1977" s="4">
        <v>8.57</v>
      </c>
      <c r="CK1977" s="4">
        <v>12.86</v>
      </c>
      <c r="CL1977" s="4">
        <v>12.86</v>
      </c>
      <c r="CM1977" t="s">
        <v>136</v>
      </c>
      <c r="CN1977" t="s">
        <v>224</v>
      </c>
      <c r="CO1977" t="s">
        <v>137</v>
      </c>
      <c r="CQ1977" t="s">
        <v>115</v>
      </c>
      <c r="CR1977" t="s">
        <v>138</v>
      </c>
      <c r="CS1977" t="s">
        <v>139</v>
      </c>
      <c r="CT1977" t="s">
        <v>138</v>
      </c>
      <c r="CU1977" t="s">
        <v>139</v>
      </c>
      <c r="CV1977" t="s">
        <v>138</v>
      </c>
      <c r="CW1977" t="s">
        <v>138</v>
      </c>
      <c r="CX1977" s="2" t="s">
        <v>4597</v>
      </c>
      <c r="CY1977" s="10">
        <v>16702368888</v>
      </c>
      <c r="CZ1977" t="s">
        <v>899</v>
      </c>
      <c r="DA1977" t="s">
        <v>139</v>
      </c>
      <c r="DB1977" t="s">
        <v>138</v>
      </c>
      <c r="DC1977" t="s">
        <v>115</v>
      </c>
    </row>
    <row r="1978" spans="1:112" ht="14.45" customHeight="1" x14ac:dyDescent="0.25">
      <c r="A1978" t="s">
        <v>4674</v>
      </c>
      <c r="B1978" t="s">
        <v>158</v>
      </c>
      <c r="C1978" s="1">
        <v>45735</v>
      </c>
      <c r="D1978" s="1">
        <v>45799</v>
      </c>
      <c r="E1978" t="s">
        <v>114</v>
      </c>
      <c r="G1978" t="s">
        <v>138</v>
      </c>
      <c r="H1978" t="s">
        <v>115</v>
      </c>
      <c r="I1978" t="s">
        <v>115</v>
      </c>
      <c r="J1978" t="s">
        <v>4675</v>
      </c>
      <c r="K1978" t="s">
        <v>1573</v>
      </c>
      <c r="L1978" t="s">
        <v>1574</v>
      </c>
      <c r="N1978" t="s">
        <v>128</v>
      </c>
      <c r="O1978" t="s">
        <v>120</v>
      </c>
      <c r="P1978" s="3">
        <v>96950</v>
      </c>
      <c r="Q1978" t="s">
        <v>121</v>
      </c>
      <c r="R1978" t="s">
        <v>1575</v>
      </c>
      <c r="S1978" s="10">
        <v>16702343203</v>
      </c>
      <c r="U1978" t="s">
        <v>1576</v>
      </c>
      <c r="V1978">
        <v>61111</v>
      </c>
      <c r="W1978" t="s">
        <v>123</v>
      </c>
      <c r="Y1978" t="s">
        <v>1577</v>
      </c>
      <c r="Z1978" t="s">
        <v>1578</v>
      </c>
      <c r="AA1978" t="s">
        <v>1579</v>
      </c>
      <c r="AB1978" t="s">
        <v>126</v>
      </c>
      <c r="AC1978" t="s">
        <v>1574</v>
      </c>
      <c r="AE1978" t="s">
        <v>128</v>
      </c>
      <c r="AF1978" t="s">
        <v>120</v>
      </c>
      <c r="AG1978" s="3">
        <v>96950</v>
      </c>
      <c r="AH1978" t="s">
        <v>121</v>
      </c>
      <c r="AI1978" t="s">
        <v>1575</v>
      </c>
      <c r="AJ1978" s="10">
        <v>16702343203</v>
      </c>
      <c r="AL1978" t="s">
        <v>1580</v>
      </c>
      <c r="BD1978" t="str">
        <f>"27-3091.00"</f>
        <v>27-3091.00</v>
      </c>
      <c r="BE1978" t="s">
        <v>4676</v>
      </c>
      <c r="BF1978" t="s">
        <v>4677</v>
      </c>
      <c r="BG1978" t="s">
        <v>4678</v>
      </c>
      <c r="BH1978">
        <v>1</v>
      </c>
      <c r="BJ1978" s="1">
        <v>45792</v>
      </c>
      <c r="BK1978" s="1">
        <v>46157</v>
      </c>
      <c r="BN1978">
        <v>35</v>
      </c>
      <c r="BO1978">
        <v>0</v>
      </c>
      <c r="BP1978">
        <v>7</v>
      </c>
      <c r="BQ1978">
        <v>7</v>
      </c>
      <c r="BR1978">
        <v>7</v>
      </c>
      <c r="BS1978">
        <v>7</v>
      </c>
      <c r="BT1978">
        <v>7</v>
      </c>
      <c r="BU1978">
        <v>0</v>
      </c>
      <c r="BV1978" t="str">
        <f>"8:00 AM"</f>
        <v>8:00 AM</v>
      </c>
      <c r="BW1978" t="str">
        <f>"4:00 PM"</f>
        <v>4:00 PM</v>
      </c>
      <c r="BX1978" t="s">
        <v>189</v>
      </c>
      <c r="BY1978">
        <v>0</v>
      </c>
      <c r="BZ1978">
        <v>12</v>
      </c>
      <c r="CA1978" t="s">
        <v>115</v>
      </c>
      <c r="CC1978" s="2" t="s">
        <v>4679</v>
      </c>
      <c r="CD1978" t="s">
        <v>4680</v>
      </c>
      <c r="CE1978" t="s">
        <v>1673</v>
      </c>
      <c r="CF1978" t="s">
        <v>128</v>
      </c>
      <c r="CG1978" t="s">
        <v>120</v>
      </c>
      <c r="CH1978" s="3">
        <v>96950</v>
      </c>
      <c r="CI1978" s="4">
        <v>19.309999999999999</v>
      </c>
      <c r="CJ1978" s="4">
        <v>19.309999999999999</v>
      </c>
      <c r="CM1978" t="s">
        <v>136</v>
      </c>
      <c r="CO1978" t="s">
        <v>137</v>
      </c>
      <c r="CQ1978" t="s">
        <v>115</v>
      </c>
      <c r="CR1978" t="s">
        <v>138</v>
      </c>
      <c r="CS1978" t="s">
        <v>139</v>
      </c>
      <c r="CT1978" t="s">
        <v>139</v>
      </c>
      <c r="CU1978" t="s">
        <v>139</v>
      </c>
      <c r="CV1978" t="s">
        <v>138</v>
      </c>
      <c r="CW1978" t="s">
        <v>139</v>
      </c>
      <c r="CX1978" t="s">
        <v>4681</v>
      </c>
      <c r="CY1978" s="10">
        <v>16702343207</v>
      </c>
      <c r="CZ1978" t="s">
        <v>1580</v>
      </c>
      <c r="DA1978" t="s">
        <v>139</v>
      </c>
      <c r="DB1978" t="s">
        <v>138</v>
      </c>
      <c r="DC1978" t="s">
        <v>115</v>
      </c>
    </row>
    <row r="1979" spans="1:112" ht="14.45" customHeight="1" x14ac:dyDescent="0.25">
      <c r="A1979" t="s">
        <v>8967</v>
      </c>
      <c r="B1979" t="s">
        <v>248</v>
      </c>
      <c r="C1979" s="1">
        <v>45758</v>
      </c>
      <c r="D1979" s="1">
        <v>45799</v>
      </c>
      <c r="E1979" t="s">
        <v>210</v>
      </c>
      <c r="F1979" s="1">
        <v>45929</v>
      </c>
      <c r="G1979" t="s">
        <v>115</v>
      </c>
      <c r="H1979" t="s">
        <v>115</v>
      </c>
      <c r="I1979" t="s">
        <v>115</v>
      </c>
      <c r="J1979" t="s">
        <v>6155</v>
      </c>
      <c r="K1979" t="s">
        <v>6156</v>
      </c>
      <c r="L1979" t="s">
        <v>6157</v>
      </c>
      <c r="M1979" t="s">
        <v>1058</v>
      </c>
      <c r="N1979" t="s">
        <v>128</v>
      </c>
      <c r="O1979" t="s">
        <v>120</v>
      </c>
      <c r="P1979" s="3">
        <v>96950</v>
      </c>
      <c r="Q1979" t="s">
        <v>121</v>
      </c>
      <c r="R1979" t="s">
        <v>1287</v>
      </c>
      <c r="S1979" s="10">
        <v>16702351024</v>
      </c>
      <c r="U1979" t="s">
        <v>6158</v>
      </c>
      <c r="V1979">
        <v>236116</v>
      </c>
      <c r="W1979" t="s">
        <v>123</v>
      </c>
      <c r="Y1979" t="s">
        <v>6159</v>
      </c>
      <c r="Z1979" t="s">
        <v>6160</v>
      </c>
      <c r="AA1979" t="s">
        <v>6161</v>
      </c>
      <c r="AB1979" t="s">
        <v>997</v>
      </c>
      <c r="AC1979" t="s">
        <v>6157</v>
      </c>
      <c r="AD1979" t="s">
        <v>1058</v>
      </c>
      <c r="AE1979" t="s">
        <v>128</v>
      </c>
      <c r="AF1979" t="s">
        <v>120</v>
      </c>
      <c r="AG1979" s="3">
        <v>96950</v>
      </c>
      <c r="AH1979" t="s">
        <v>121</v>
      </c>
      <c r="AI1979" t="s">
        <v>1287</v>
      </c>
      <c r="AJ1979" s="10">
        <v>16702351024</v>
      </c>
      <c r="AL1979" t="s">
        <v>6162</v>
      </c>
      <c r="BD1979" t="str">
        <f>"49-9071.00"</f>
        <v>49-9071.00</v>
      </c>
      <c r="BE1979" t="s">
        <v>169</v>
      </c>
      <c r="BF1979" t="s">
        <v>6163</v>
      </c>
      <c r="BG1979" t="s">
        <v>2872</v>
      </c>
      <c r="BH1979">
        <v>20</v>
      </c>
      <c r="BI1979">
        <v>20</v>
      </c>
      <c r="BJ1979" s="1">
        <v>45931</v>
      </c>
      <c r="BK1979" s="1">
        <v>46295</v>
      </c>
      <c r="BL1979" s="1">
        <v>45931</v>
      </c>
      <c r="BM1979" s="1">
        <v>46295</v>
      </c>
      <c r="BN1979">
        <v>35</v>
      </c>
      <c r="BO1979">
        <v>0</v>
      </c>
      <c r="BP1979">
        <v>7</v>
      </c>
      <c r="BQ1979">
        <v>7</v>
      </c>
      <c r="BR1979">
        <v>7</v>
      </c>
      <c r="BS1979">
        <v>7</v>
      </c>
      <c r="BT1979">
        <v>7</v>
      </c>
      <c r="BU1979">
        <v>0</v>
      </c>
      <c r="BV1979" t="str">
        <f>"8:00 AM"</f>
        <v>8:00 AM</v>
      </c>
      <c r="BW1979" t="str">
        <f>"8:00 PM"</f>
        <v>8:00 PM</v>
      </c>
      <c r="BX1979" t="s">
        <v>240</v>
      </c>
      <c r="BY1979">
        <v>0</v>
      </c>
      <c r="BZ1979">
        <v>12</v>
      </c>
      <c r="CA1979" t="s">
        <v>115</v>
      </c>
      <c r="CC1979" t="s">
        <v>8968</v>
      </c>
      <c r="CD1979" t="s">
        <v>6165</v>
      </c>
      <c r="CE1979" t="s">
        <v>6166</v>
      </c>
      <c r="CF1979" t="s">
        <v>128</v>
      </c>
      <c r="CG1979" t="s">
        <v>120</v>
      </c>
      <c r="CH1979" s="3">
        <v>96950</v>
      </c>
      <c r="CI1979" s="4">
        <v>9.75</v>
      </c>
      <c r="CJ1979" s="4">
        <v>10</v>
      </c>
      <c r="CK1979" s="4">
        <v>14.62</v>
      </c>
      <c r="CL1979" s="4">
        <v>15</v>
      </c>
      <c r="CM1979" t="s">
        <v>136</v>
      </c>
      <c r="CN1979" t="s">
        <v>139</v>
      </c>
      <c r="CO1979" t="s">
        <v>137</v>
      </c>
      <c r="CQ1979" t="s">
        <v>115</v>
      </c>
      <c r="CR1979" t="s">
        <v>138</v>
      </c>
      <c r="CS1979" t="s">
        <v>138</v>
      </c>
      <c r="CT1979" t="s">
        <v>138</v>
      </c>
      <c r="CU1979" t="s">
        <v>139</v>
      </c>
      <c r="CV1979" t="s">
        <v>138</v>
      </c>
      <c r="CW1979" t="s">
        <v>139</v>
      </c>
      <c r="CX1979" t="s">
        <v>1316</v>
      </c>
      <c r="CY1979" s="10">
        <v>16702351024</v>
      </c>
      <c r="CZ1979" t="s">
        <v>6162</v>
      </c>
      <c r="DA1979" t="s">
        <v>139</v>
      </c>
      <c r="DB1979" t="s">
        <v>138</v>
      </c>
      <c r="DC1979" t="s">
        <v>115</v>
      </c>
    </row>
    <row r="1980" spans="1:112" ht="14.45" customHeight="1" x14ac:dyDescent="0.25">
      <c r="A1980" t="s">
        <v>12315</v>
      </c>
      <c r="B1980" t="s">
        <v>248</v>
      </c>
      <c r="C1980" s="1">
        <v>45754</v>
      </c>
      <c r="D1980" s="1">
        <v>45799</v>
      </c>
      <c r="E1980" t="s">
        <v>210</v>
      </c>
      <c r="F1980" s="1">
        <v>45929</v>
      </c>
      <c r="G1980" t="s">
        <v>115</v>
      </c>
      <c r="H1980" t="s">
        <v>115</v>
      </c>
      <c r="I1980" t="s">
        <v>115</v>
      </c>
      <c r="J1980" t="s">
        <v>12316</v>
      </c>
      <c r="K1980" t="s">
        <v>12317</v>
      </c>
      <c r="L1980" t="s">
        <v>12318</v>
      </c>
      <c r="M1980" t="s">
        <v>1000</v>
      </c>
      <c r="N1980" t="s">
        <v>128</v>
      </c>
      <c r="O1980" t="s">
        <v>120</v>
      </c>
      <c r="P1980" s="3">
        <v>96950</v>
      </c>
      <c r="Q1980" t="s">
        <v>121</v>
      </c>
      <c r="R1980" t="s">
        <v>1287</v>
      </c>
      <c r="S1980" s="10">
        <v>16707837816</v>
      </c>
      <c r="U1980" t="s">
        <v>12319</v>
      </c>
      <c r="V1980">
        <v>812112</v>
      </c>
      <c r="W1980" t="s">
        <v>123</v>
      </c>
      <c r="Y1980" t="s">
        <v>12320</v>
      </c>
      <c r="Z1980" t="s">
        <v>12321</v>
      </c>
      <c r="AA1980" t="s">
        <v>139</v>
      </c>
      <c r="AB1980" t="s">
        <v>448</v>
      </c>
      <c r="AC1980" t="s">
        <v>12318</v>
      </c>
      <c r="AD1980" t="s">
        <v>1000</v>
      </c>
      <c r="AE1980" t="s">
        <v>128</v>
      </c>
      <c r="AF1980" t="s">
        <v>120</v>
      </c>
      <c r="AG1980" s="3">
        <v>96950</v>
      </c>
      <c r="AH1980" t="s">
        <v>121</v>
      </c>
      <c r="AI1980" t="s">
        <v>1287</v>
      </c>
      <c r="AJ1980" s="10">
        <v>16707837816</v>
      </c>
      <c r="AL1980" t="s">
        <v>12322</v>
      </c>
      <c r="BD1980" t="str">
        <f>"39-5012.00"</f>
        <v>39-5012.00</v>
      </c>
      <c r="BE1980" t="s">
        <v>1772</v>
      </c>
      <c r="BF1980" t="s">
        <v>12323</v>
      </c>
      <c r="BG1980" t="s">
        <v>12324</v>
      </c>
      <c r="BH1980">
        <v>3</v>
      </c>
      <c r="BI1980">
        <v>3</v>
      </c>
      <c r="BJ1980" s="1">
        <v>45931</v>
      </c>
      <c r="BK1980" s="1">
        <v>46295</v>
      </c>
      <c r="BL1980" s="1">
        <v>45931</v>
      </c>
      <c r="BM1980" s="1">
        <v>46295</v>
      </c>
      <c r="BN1980">
        <v>35</v>
      </c>
      <c r="BO1980">
        <v>0</v>
      </c>
      <c r="BP1980">
        <v>7</v>
      </c>
      <c r="BQ1980">
        <v>7</v>
      </c>
      <c r="BR1980">
        <v>7</v>
      </c>
      <c r="BS1980">
        <v>7</v>
      </c>
      <c r="BT1980">
        <v>7</v>
      </c>
      <c r="BU1980">
        <v>0</v>
      </c>
      <c r="BV1980" t="str">
        <f>"10:00 AM"</f>
        <v>10:00 AM</v>
      </c>
      <c r="BW1980" t="str">
        <f>"6:00 PM"</f>
        <v>6:00 PM</v>
      </c>
      <c r="BX1980" t="s">
        <v>240</v>
      </c>
      <c r="BY1980">
        <v>0</v>
      </c>
      <c r="BZ1980">
        <v>12</v>
      </c>
      <c r="CA1980" t="s">
        <v>115</v>
      </c>
      <c r="CC1980" t="s">
        <v>12325</v>
      </c>
      <c r="CD1980" t="s">
        <v>1358</v>
      </c>
      <c r="CE1980" t="s">
        <v>1000</v>
      </c>
      <c r="CF1980" t="s">
        <v>128</v>
      </c>
      <c r="CG1980" t="s">
        <v>120</v>
      </c>
      <c r="CH1980" s="3">
        <v>96950</v>
      </c>
      <c r="CI1980" s="4">
        <v>7.98</v>
      </c>
      <c r="CJ1980" s="4">
        <v>8.5</v>
      </c>
      <c r="CK1980" s="4">
        <v>11.97</v>
      </c>
      <c r="CL1980" s="4">
        <v>12.75</v>
      </c>
      <c r="CM1980" t="s">
        <v>136</v>
      </c>
      <c r="CN1980" t="s">
        <v>139</v>
      </c>
      <c r="CO1980" t="s">
        <v>137</v>
      </c>
      <c r="CQ1980" t="s">
        <v>115</v>
      </c>
      <c r="CR1980" t="s">
        <v>138</v>
      </c>
      <c r="CS1980" t="s">
        <v>138</v>
      </c>
      <c r="CT1980" t="s">
        <v>138</v>
      </c>
      <c r="CU1980" t="s">
        <v>139</v>
      </c>
      <c r="CV1980" t="s">
        <v>138</v>
      </c>
      <c r="CW1980" t="s">
        <v>139</v>
      </c>
      <c r="CX1980" t="s">
        <v>1297</v>
      </c>
      <c r="CY1980" s="10">
        <v>16707837816</v>
      </c>
      <c r="CZ1980" t="s">
        <v>12322</v>
      </c>
      <c r="DA1980" t="s">
        <v>139</v>
      </c>
      <c r="DB1980" t="s">
        <v>138</v>
      </c>
      <c r="DC1980" t="s">
        <v>115</v>
      </c>
    </row>
    <row r="1981" spans="1:112" ht="14.45" customHeight="1" x14ac:dyDescent="0.25">
      <c r="A1981" t="s">
        <v>4608</v>
      </c>
      <c r="B1981" t="s">
        <v>158</v>
      </c>
      <c r="C1981" s="1">
        <v>45741</v>
      </c>
      <c r="D1981" s="1">
        <v>45800</v>
      </c>
      <c r="E1981" t="s">
        <v>210</v>
      </c>
      <c r="F1981" s="1">
        <v>45837</v>
      </c>
      <c r="G1981" t="s">
        <v>115</v>
      </c>
      <c r="H1981" t="s">
        <v>115</v>
      </c>
      <c r="I1981" t="s">
        <v>115</v>
      </c>
      <c r="J1981" t="s">
        <v>1436</v>
      </c>
      <c r="L1981" t="s">
        <v>1437</v>
      </c>
      <c r="M1981" t="s">
        <v>1438</v>
      </c>
      <c r="N1981" t="s">
        <v>128</v>
      </c>
      <c r="O1981" t="s">
        <v>120</v>
      </c>
      <c r="P1981" s="3">
        <v>96950</v>
      </c>
      <c r="Q1981" t="s">
        <v>121</v>
      </c>
      <c r="S1981" s="10">
        <v>16702858730</v>
      </c>
      <c r="U1981" t="s">
        <v>1439</v>
      </c>
      <c r="V1981">
        <v>561320</v>
      </c>
      <c r="W1981" t="s">
        <v>123</v>
      </c>
      <c r="Y1981" t="s">
        <v>1440</v>
      </c>
      <c r="Z1981" t="s">
        <v>1441</v>
      </c>
      <c r="AA1981" t="s">
        <v>1442</v>
      </c>
      <c r="AB1981" t="s">
        <v>448</v>
      </c>
      <c r="AC1981" t="s">
        <v>1437</v>
      </c>
      <c r="AD1981" t="s">
        <v>1438</v>
      </c>
      <c r="AE1981" t="s">
        <v>128</v>
      </c>
      <c r="AF1981" t="s">
        <v>120</v>
      </c>
      <c r="AG1981" s="3">
        <v>96950</v>
      </c>
      <c r="AH1981" t="s">
        <v>121</v>
      </c>
      <c r="AJ1981" s="10">
        <v>16702858730</v>
      </c>
      <c r="AL1981" t="s">
        <v>1443</v>
      </c>
      <c r="BD1981" t="str">
        <f>"35-2014.00"</f>
        <v>35-2014.00</v>
      </c>
      <c r="BE1981" t="s">
        <v>221</v>
      </c>
      <c r="BF1981" t="s">
        <v>4609</v>
      </c>
      <c r="BG1981" t="s">
        <v>4610</v>
      </c>
      <c r="BH1981">
        <v>15</v>
      </c>
      <c r="BJ1981" s="1">
        <v>45839</v>
      </c>
      <c r="BK1981" s="1">
        <v>46203</v>
      </c>
      <c r="BN1981">
        <v>35</v>
      </c>
      <c r="BO1981">
        <v>0</v>
      </c>
      <c r="BP1981">
        <v>7</v>
      </c>
      <c r="BQ1981">
        <v>7</v>
      </c>
      <c r="BR1981">
        <v>7</v>
      </c>
      <c r="BS1981">
        <v>7</v>
      </c>
      <c r="BT1981">
        <v>7</v>
      </c>
      <c r="BU1981">
        <v>0</v>
      </c>
      <c r="BV1981" t="str">
        <f>"8:00 AM"</f>
        <v>8:00 AM</v>
      </c>
      <c r="BW1981" t="str">
        <f>"4:00 PM"</f>
        <v>4:00 PM</v>
      </c>
      <c r="BX1981" t="s">
        <v>240</v>
      </c>
      <c r="BY1981">
        <v>0</v>
      </c>
      <c r="BZ1981">
        <v>12</v>
      </c>
      <c r="CA1981" t="s">
        <v>115</v>
      </c>
      <c r="CC1981" s="2" t="s">
        <v>4611</v>
      </c>
      <c r="CD1981" t="s">
        <v>1447</v>
      </c>
      <c r="CE1981" t="s">
        <v>1448</v>
      </c>
      <c r="CF1981" t="s">
        <v>128</v>
      </c>
      <c r="CG1981" t="s">
        <v>120</v>
      </c>
      <c r="CH1981" s="3">
        <v>96950</v>
      </c>
      <c r="CI1981" s="4">
        <v>8.83</v>
      </c>
      <c r="CJ1981" s="4">
        <v>8.83</v>
      </c>
      <c r="CK1981" s="4">
        <v>13.25</v>
      </c>
      <c r="CL1981" s="4">
        <v>13.25</v>
      </c>
      <c r="CM1981" t="s">
        <v>136</v>
      </c>
      <c r="CN1981" t="s">
        <v>191</v>
      </c>
      <c r="CO1981" t="s">
        <v>137</v>
      </c>
      <c r="CQ1981" t="s">
        <v>115</v>
      </c>
      <c r="CR1981" t="s">
        <v>138</v>
      </c>
      <c r="CS1981" t="s">
        <v>139</v>
      </c>
      <c r="CT1981" t="s">
        <v>138</v>
      </c>
      <c r="CU1981" t="s">
        <v>139</v>
      </c>
      <c r="CV1981" t="s">
        <v>138</v>
      </c>
      <c r="CW1981" t="s">
        <v>139</v>
      </c>
      <c r="CX1981" s="2" t="s">
        <v>1449</v>
      </c>
      <c r="CY1981" s="10">
        <v>16702858730</v>
      </c>
      <c r="CZ1981" t="s">
        <v>1443</v>
      </c>
      <c r="DA1981" t="s">
        <v>331</v>
      </c>
      <c r="DB1981" t="s">
        <v>138</v>
      </c>
      <c r="DC1981" t="s">
        <v>115</v>
      </c>
    </row>
    <row r="1982" spans="1:112" ht="14.45" customHeight="1" x14ac:dyDescent="0.25">
      <c r="A1982" t="s">
        <v>6748</v>
      </c>
      <c r="B1982" t="s">
        <v>142</v>
      </c>
      <c r="C1982" s="1">
        <v>45796</v>
      </c>
      <c r="D1982" s="1">
        <v>45800</v>
      </c>
      <c r="E1982" t="s">
        <v>114</v>
      </c>
      <c r="G1982" t="s">
        <v>138</v>
      </c>
      <c r="H1982" t="s">
        <v>115</v>
      </c>
      <c r="I1982" t="s">
        <v>115</v>
      </c>
      <c r="J1982" t="s">
        <v>423</v>
      </c>
      <c r="L1982" t="s">
        <v>424</v>
      </c>
      <c r="N1982" t="s">
        <v>128</v>
      </c>
      <c r="O1982" t="s">
        <v>120</v>
      </c>
      <c r="P1982" s="3">
        <v>96950</v>
      </c>
      <c r="Q1982" t="s">
        <v>121</v>
      </c>
      <c r="S1982" s="10">
        <v>16704880667</v>
      </c>
      <c r="U1982" t="s">
        <v>425</v>
      </c>
      <c r="V1982">
        <v>812112</v>
      </c>
      <c r="W1982" t="s">
        <v>123</v>
      </c>
      <c r="Y1982" t="s">
        <v>6674</v>
      </c>
      <c r="Z1982" t="s">
        <v>6675</v>
      </c>
      <c r="AB1982" t="s">
        <v>658</v>
      </c>
      <c r="AC1982" t="s">
        <v>424</v>
      </c>
      <c r="AE1982" t="s">
        <v>128</v>
      </c>
      <c r="AF1982" t="s">
        <v>120</v>
      </c>
      <c r="AG1982" s="3">
        <v>96950</v>
      </c>
      <c r="AH1982" t="s">
        <v>121</v>
      </c>
      <c r="AJ1982" s="10">
        <v>16704880667</v>
      </c>
      <c r="AL1982" t="s">
        <v>430</v>
      </c>
      <c r="BD1982" t="str">
        <f>"39-5012.00"</f>
        <v>39-5012.00</v>
      </c>
      <c r="BE1982" t="s">
        <v>1772</v>
      </c>
      <c r="BF1982" t="s">
        <v>6749</v>
      </c>
      <c r="BG1982" t="s">
        <v>2223</v>
      </c>
      <c r="BH1982">
        <v>7</v>
      </c>
      <c r="BJ1982" s="1">
        <v>45931</v>
      </c>
      <c r="BK1982" s="1">
        <v>47026</v>
      </c>
      <c r="BN1982">
        <v>35</v>
      </c>
      <c r="BO1982">
        <v>7</v>
      </c>
      <c r="BP1982">
        <v>4</v>
      </c>
      <c r="BQ1982">
        <v>4</v>
      </c>
      <c r="BR1982">
        <v>5</v>
      </c>
      <c r="BS1982">
        <v>5</v>
      </c>
      <c r="BT1982">
        <v>4</v>
      </c>
      <c r="BU1982">
        <v>6</v>
      </c>
      <c r="BV1982" t="str">
        <f>"10:00 AM"</f>
        <v>10:00 AM</v>
      </c>
      <c r="BW1982" t="str">
        <f>"6:00 PM"</f>
        <v>6:00 PM</v>
      </c>
      <c r="BX1982" t="s">
        <v>240</v>
      </c>
      <c r="BY1982">
        <v>0</v>
      </c>
      <c r="BZ1982">
        <v>12</v>
      </c>
      <c r="CA1982" t="s">
        <v>115</v>
      </c>
      <c r="CC1982" s="2" t="s">
        <v>6750</v>
      </c>
      <c r="CD1982" t="s">
        <v>1116</v>
      </c>
      <c r="CF1982" t="s">
        <v>128</v>
      </c>
      <c r="CG1982" t="s">
        <v>120</v>
      </c>
      <c r="CH1982" s="3">
        <v>96950</v>
      </c>
      <c r="CI1982" s="4">
        <v>7.98</v>
      </c>
      <c r="CJ1982" s="4">
        <v>7.98</v>
      </c>
      <c r="CK1982" s="4">
        <v>0</v>
      </c>
      <c r="CL1982" s="4">
        <v>0</v>
      </c>
      <c r="CM1982" t="s">
        <v>136</v>
      </c>
      <c r="CO1982" t="s">
        <v>137</v>
      </c>
      <c r="CQ1982" t="s">
        <v>115</v>
      </c>
      <c r="CR1982" t="s">
        <v>138</v>
      </c>
      <c r="CS1982" t="s">
        <v>139</v>
      </c>
      <c r="CT1982" t="s">
        <v>139</v>
      </c>
      <c r="CU1982" t="s">
        <v>139</v>
      </c>
      <c r="CV1982" t="s">
        <v>138</v>
      </c>
      <c r="CW1982" t="s">
        <v>139</v>
      </c>
      <c r="CX1982" t="s">
        <v>6751</v>
      </c>
      <c r="CY1982" s="10">
        <v>16709890667</v>
      </c>
      <c r="CZ1982" t="s">
        <v>430</v>
      </c>
      <c r="DA1982" t="s">
        <v>139</v>
      </c>
      <c r="DB1982" t="s">
        <v>138</v>
      </c>
      <c r="DC1982" t="s">
        <v>115</v>
      </c>
    </row>
    <row r="1983" spans="1:112" ht="14.45" customHeight="1" x14ac:dyDescent="0.25">
      <c r="A1983" t="s">
        <v>8023</v>
      </c>
      <c r="B1983" t="s">
        <v>142</v>
      </c>
      <c r="C1983" s="1">
        <v>45792</v>
      </c>
      <c r="D1983" s="1">
        <v>45800</v>
      </c>
      <c r="E1983" t="s">
        <v>114</v>
      </c>
      <c r="G1983" t="s">
        <v>115</v>
      </c>
      <c r="H1983" t="s">
        <v>115</v>
      </c>
      <c r="I1983" t="s">
        <v>115</v>
      </c>
      <c r="J1983" t="s">
        <v>5596</v>
      </c>
      <c r="K1983" t="s">
        <v>5597</v>
      </c>
      <c r="L1983" t="s">
        <v>5598</v>
      </c>
      <c r="M1983" t="s">
        <v>5599</v>
      </c>
      <c r="N1983" t="s">
        <v>119</v>
      </c>
      <c r="O1983" t="s">
        <v>120</v>
      </c>
      <c r="P1983" s="3">
        <v>96950</v>
      </c>
      <c r="Q1983" t="s">
        <v>121</v>
      </c>
      <c r="R1983" t="s">
        <v>139</v>
      </c>
      <c r="S1983" s="10">
        <v>16702352360</v>
      </c>
      <c r="U1983" t="s">
        <v>5600</v>
      </c>
      <c r="V1983">
        <v>23822</v>
      </c>
      <c r="W1983" t="s">
        <v>123</v>
      </c>
      <c r="Y1983" t="s">
        <v>5601</v>
      </c>
      <c r="Z1983" t="s">
        <v>5602</v>
      </c>
      <c r="AA1983" t="s">
        <v>5603</v>
      </c>
      <c r="AB1983" t="s">
        <v>295</v>
      </c>
      <c r="AC1983" t="s">
        <v>5598</v>
      </c>
      <c r="AD1983" t="s">
        <v>5599</v>
      </c>
      <c r="AE1983" t="s">
        <v>119</v>
      </c>
      <c r="AF1983" t="s">
        <v>120</v>
      </c>
      <c r="AG1983" s="3">
        <v>96950</v>
      </c>
      <c r="AH1983" t="s">
        <v>121</v>
      </c>
      <c r="AJ1983" s="10">
        <v>16702352360</v>
      </c>
      <c r="AL1983" t="s">
        <v>5604</v>
      </c>
      <c r="BD1983" t="str">
        <f>"49-9021.00"</f>
        <v>49-9021.00</v>
      </c>
      <c r="BE1983" t="s">
        <v>203</v>
      </c>
      <c r="BF1983" t="s">
        <v>5605</v>
      </c>
      <c r="BG1983" t="s">
        <v>5606</v>
      </c>
      <c r="BH1983">
        <v>3</v>
      </c>
      <c r="BJ1983" s="1">
        <v>45931</v>
      </c>
      <c r="BK1983" s="1">
        <v>46295</v>
      </c>
      <c r="BN1983">
        <v>40</v>
      </c>
      <c r="BO1983">
        <v>0</v>
      </c>
      <c r="BP1983">
        <v>8</v>
      </c>
      <c r="BQ1983">
        <v>8</v>
      </c>
      <c r="BR1983">
        <v>8</v>
      </c>
      <c r="BS1983">
        <v>8</v>
      </c>
      <c r="BT1983">
        <v>8</v>
      </c>
      <c r="BU1983">
        <v>0</v>
      </c>
      <c r="BV1983" t="str">
        <f>"8:00 AM"</f>
        <v>8:00 AM</v>
      </c>
      <c r="BW1983" t="str">
        <f>"5:00 PM"</f>
        <v>5:00 PM</v>
      </c>
      <c r="BX1983" t="s">
        <v>133</v>
      </c>
      <c r="BY1983">
        <v>0</v>
      </c>
      <c r="BZ1983">
        <v>24</v>
      </c>
      <c r="CA1983" t="s">
        <v>115</v>
      </c>
      <c r="CC1983" s="2" t="s">
        <v>5607</v>
      </c>
      <c r="CD1983" t="s">
        <v>5599</v>
      </c>
      <c r="CF1983" t="s">
        <v>119</v>
      </c>
      <c r="CG1983" t="s">
        <v>120</v>
      </c>
      <c r="CH1983" s="3">
        <v>96950</v>
      </c>
      <c r="CI1983" s="4">
        <v>10.74</v>
      </c>
      <c r="CJ1983" s="4">
        <v>10.74</v>
      </c>
      <c r="CK1983" s="4">
        <v>16.11</v>
      </c>
      <c r="CL1983" s="4">
        <v>16.11</v>
      </c>
      <c r="CM1983" t="s">
        <v>136</v>
      </c>
      <c r="CN1983" t="s">
        <v>139</v>
      </c>
      <c r="CO1983" t="s">
        <v>137</v>
      </c>
      <c r="CQ1983" t="s">
        <v>115</v>
      </c>
      <c r="CR1983" t="s">
        <v>138</v>
      </c>
      <c r="CS1983" t="s">
        <v>138</v>
      </c>
      <c r="CT1983" t="s">
        <v>138</v>
      </c>
      <c r="CU1983" t="s">
        <v>139</v>
      </c>
      <c r="CV1983" t="s">
        <v>138</v>
      </c>
      <c r="CW1983" t="s">
        <v>139</v>
      </c>
      <c r="CX1983" t="s">
        <v>5608</v>
      </c>
      <c r="CY1983" s="10">
        <v>16702352360</v>
      </c>
      <c r="CZ1983" t="s">
        <v>5604</v>
      </c>
      <c r="DA1983" t="s">
        <v>139</v>
      </c>
      <c r="DB1983" t="s">
        <v>138</v>
      </c>
      <c r="DC1983" t="s">
        <v>115</v>
      </c>
    </row>
    <row r="1984" spans="1:112" ht="14.45" customHeight="1" x14ac:dyDescent="0.25">
      <c r="A1984" t="s">
        <v>12095</v>
      </c>
      <c r="B1984" t="s">
        <v>142</v>
      </c>
      <c r="C1984" s="1">
        <v>45799</v>
      </c>
      <c r="D1984" s="1">
        <v>45800</v>
      </c>
      <c r="E1984" t="s">
        <v>210</v>
      </c>
      <c r="F1984" s="1">
        <v>46265</v>
      </c>
      <c r="G1984" t="s">
        <v>115</v>
      </c>
      <c r="H1984" t="s">
        <v>115</v>
      </c>
      <c r="I1984" t="s">
        <v>115</v>
      </c>
      <c r="J1984" t="s">
        <v>436</v>
      </c>
      <c r="L1984" t="s">
        <v>437</v>
      </c>
      <c r="M1984" t="s">
        <v>438</v>
      </c>
      <c r="N1984" t="s">
        <v>128</v>
      </c>
      <c r="O1984" t="s">
        <v>120</v>
      </c>
      <c r="P1984" s="3">
        <v>96950</v>
      </c>
      <c r="Q1984" t="s">
        <v>121</v>
      </c>
      <c r="R1984" t="s">
        <v>439</v>
      </c>
      <c r="S1984" s="10">
        <v>16702358948</v>
      </c>
      <c r="U1984" t="s">
        <v>440</v>
      </c>
      <c r="V1984">
        <v>23622</v>
      </c>
      <c r="W1984" t="s">
        <v>123</v>
      </c>
      <c r="Y1984" t="s">
        <v>441</v>
      </c>
      <c r="Z1984" t="s">
        <v>442</v>
      </c>
      <c r="AB1984" t="s">
        <v>443</v>
      </c>
      <c r="AC1984" t="s">
        <v>438</v>
      </c>
      <c r="AD1984" t="s">
        <v>444</v>
      </c>
      <c r="AE1984" t="s">
        <v>128</v>
      </c>
      <c r="AF1984" t="s">
        <v>120</v>
      </c>
      <c r="AG1984" s="3">
        <v>96950</v>
      </c>
      <c r="AH1984" t="s">
        <v>121</v>
      </c>
      <c r="AI1984" t="s">
        <v>439</v>
      </c>
      <c r="AJ1984" s="10">
        <v>16702358948</v>
      </c>
      <c r="AL1984" t="s">
        <v>445</v>
      </c>
      <c r="BD1984" t="str">
        <f>"11-1021.00"</f>
        <v>11-1021.00</v>
      </c>
      <c r="BE1984" t="s">
        <v>446</v>
      </c>
      <c r="BF1984" t="s">
        <v>447</v>
      </c>
      <c r="BG1984" t="s">
        <v>448</v>
      </c>
      <c r="BH1984">
        <v>1</v>
      </c>
      <c r="BJ1984" s="1">
        <v>45902</v>
      </c>
      <c r="BK1984" s="1">
        <v>46266</v>
      </c>
      <c r="BN1984">
        <v>35</v>
      </c>
      <c r="BO1984">
        <v>0</v>
      </c>
      <c r="BP1984">
        <v>7</v>
      </c>
      <c r="BQ1984">
        <v>7</v>
      </c>
      <c r="BR1984">
        <v>7</v>
      </c>
      <c r="BS1984">
        <v>7</v>
      </c>
      <c r="BT1984">
        <v>7</v>
      </c>
      <c r="BU1984">
        <v>0</v>
      </c>
      <c r="BV1984" t="str">
        <f>"9:00 AM"</f>
        <v>9:00 AM</v>
      </c>
      <c r="BW1984" t="str">
        <f>"5:00 PM"</f>
        <v>5:00 PM</v>
      </c>
      <c r="BX1984" t="s">
        <v>189</v>
      </c>
      <c r="BY1984">
        <v>0</v>
      </c>
      <c r="BZ1984">
        <v>12</v>
      </c>
      <c r="CA1984" t="s">
        <v>138</v>
      </c>
      <c r="CB1984">
        <v>3</v>
      </c>
      <c r="CC1984" t="s">
        <v>139</v>
      </c>
      <c r="CD1984" t="s">
        <v>438</v>
      </c>
      <c r="CE1984" t="s">
        <v>444</v>
      </c>
      <c r="CF1984" t="s">
        <v>128</v>
      </c>
      <c r="CG1984" t="s">
        <v>120</v>
      </c>
      <c r="CH1984" s="3">
        <v>96950</v>
      </c>
      <c r="CI1984" s="4">
        <v>22.09</v>
      </c>
      <c r="CJ1984" s="4">
        <v>22.09</v>
      </c>
      <c r="CK1984" s="4">
        <v>33.14</v>
      </c>
      <c r="CL1984" s="4">
        <v>33.14</v>
      </c>
      <c r="CM1984" t="s">
        <v>136</v>
      </c>
      <c r="CN1984" t="s">
        <v>449</v>
      </c>
      <c r="CO1984" t="s">
        <v>137</v>
      </c>
      <c r="CQ1984" t="s">
        <v>115</v>
      </c>
      <c r="CR1984" t="s">
        <v>138</v>
      </c>
      <c r="CS1984" t="s">
        <v>139</v>
      </c>
      <c r="CT1984" t="s">
        <v>139</v>
      </c>
      <c r="CU1984" t="s">
        <v>139</v>
      </c>
      <c r="CV1984" t="s">
        <v>138</v>
      </c>
      <c r="CW1984" t="s">
        <v>139</v>
      </c>
      <c r="CX1984" t="s">
        <v>450</v>
      </c>
      <c r="CY1984" s="10">
        <v>16702358948</v>
      </c>
      <c r="CZ1984" t="s">
        <v>445</v>
      </c>
      <c r="DA1984" t="s">
        <v>451</v>
      </c>
      <c r="DB1984" t="s">
        <v>138</v>
      </c>
      <c r="DC1984" t="s">
        <v>115</v>
      </c>
    </row>
    <row r="1985" spans="1:112" ht="14.45" customHeight="1" x14ac:dyDescent="0.25">
      <c r="A1985" t="s">
        <v>12298</v>
      </c>
      <c r="B1985" t="s">
        <v>113</v>
      </c>
      <c r="C1985" s="1">
        <v>45796</v>
      </c>
      <c r="D1985" s="1">
        <v>45800</v>
      </c>
      <c r="E1985" t="s">
        <v>210</v>
      </c>
      <c r="F1985" s="1">
        <v>45808</v>
      </c>
      <c r="G1985" t="s">
        <v>138</v>
      </c>
      <c r="H1985" t="s">
        <v>115</v>
      </c>
      <c r="I1985" t="s">
        <v>115</v>
      </c>
      <c r="J1985" t="s">
        <v>1754</v>
      </c>
      <c r="K1985" t="s">
        <v>11815</v>
      </c>
      <c r="L1985" t="s">
        <v>760</v>
      </c>
      <c r="M1985" t="s">
        <v>761</v>
      </c>
      <c r="N1985" t="s">
        <v>119</v>
      </c>
      <c r="O1985" t="s">
        <v>120</v>
      </c>
      <c r="P1985" s="3">
        <v>96950</v>
      </c>
      <c r="Q1985" t="s">
        <v>121</v>
      </c>
      <c r="R1985" t="s">
        <v>762</v>
      </c>
      <c r="S1985" s="10">
        <v>16702352653</v>
      </c>
      <c r="T1985">
        <v>324</v>
      </c>
      <c r="U1985" t="s">
        <v>1758</v>
      </c>
      <c r="V1985">
        <v>424410</v>
      </c>
      <c r="W1985" t="s">
        <v>123</v>
      </c>
      <c r="Y1985" t="s">
        <v>764</v>
      </c>
      <c r="Z1985" t="s">
        <v>765</v>
      </c>
      <c r="AA1985" t="s">
        <v>1759</v>
      </c>
      <c r="AB1985" t="s">
        <v>766</v>
      </c>
      <c r="AC1985" t="s">
        <v>760</v>
      </c>
      <c r="AD1985" t="s">
        <v>761</v>
      </c>
      <c r="AE1985" t="s">
        <v>119</v>
      </c>
      <c r="AF1985" t="s">
        <v>120</v>
      </c>
      <c r="AG1985" s="3">
        <v>96950</v>
      </c>
      <c r="AH1985" t="s">
        <v>121</v>
      </c>
      <c r="AI1985" t="s">
        <v>762</v>
      </c>
      <c r="AJ1985" s="10">
        <v>16702352653</v>
      </c>
      <c r="AK1985">
        <v>324</v>
      </c>
      <c r="AL1985" t="s">
        <v>767</v>
      </c>
      <c r="BD1985" t="str">
        <f>"49-9021.00"</f>
        <v>49-9021.00</v>
      </c>
      <c r="BE1985" t="s">
        <v>203</v>
      </c>
      <c r="BF1985" t="s">
        <v>12077</v>
      </c>
      <c r="BG1985" t="s">
        <v>12078</v>
      </c>
      <c r="BH1985">
        <v>2</v>
      </c>
      <c r="BJ1985" s="1">
        <v>45840</v>
      </c>
      <c r="BK1985" s="1">
        <v>46935</v>
      </c>
      <c r="BN1985">
        <v>35</v>
      </c>
      <c r="BO1985">
        <v>0</v>
      </c>
      <c r="BP1985">
        <v>7</v>
      </c>
      <c r="BQ1985">
        <v>7</v>
      </c>
      <c r="BR1985">
        <v>7</v>
      </c>
      <c r="BS1985">
        <v>7</v>
      </c>
      <c r="BT1985">
        <v>7</v>
      </c>
      <c r="BU1985">
        <v>0</v>
      </c>
      <c r="BV1985" t="str">
        <f>"8:00 AM"</f>
        <v>8:00 AM</v>
      </c>
      <c r="BW1985" t="str">
        <f>"4:00 PM"</f>
        <v>4:00 PM</v>
      </c>
      <c r="BX1985" t="s">
        <v>133</v>
      </c>
      <c r="BY1985">
        <v>0</v>
      </c>
      <c r="BZ1985">
        <v>12</v>
      </c>
      <c r="CA1985" t="s">
        <v>115</v>
      </c>
      <c r="CC1985" t="s">
        <v>12079</v>
      </c>
      <c r="CD1985" t="s">
        <v>1756</v>
      </c>
      <c r="CE1985" t="s">
        <v>761</v>
      </c>
      <c r="CF1985" t="s">
        <v>119</v>
      </c>
      <c r="CG1985" t="s">
        <v>120</v>
      </c>
      <c r="CH1985" s="3">
        <v>96950</v>
      </c>
      <c r="CI1985" s="4">
        <v>10.74</v>
      </c>
      <c r="CJ1985" s="4">
        <v>15</v>
      </c>
      <c r="CK1985" s="4">
        <v>16.11</v>
      </c>
      <c r="CL1985" s="4">
        <v>22.5</v>
      </c>
      <c r="CM1985" t="s">
        <v>136</v>
      </c>
      <c r="CN1985" t="s">
        <v>240</v>
      </c>
      <c r="CO1985" t="s">
        <v>137</v>
      </c>
      <c r="CQ1985" t="s">
        <v>115</v>
      </c>
      <c r="CR1985" t="s">
        <v>138</v>
      </c>
      <c r="CS1985" t="s">
        <v>139</v>
      </c>
      <c r="CT1985" t="s">
        <v>138</v>
      </c>
      <c r="CU1985" t="s">
        <v>139</v>
      </c>
      <c r="CV1985" t="s">
        <v>138</v>
      </c>
      <c r="CW1985" t="s">
        <v>139</v>
      </c>
      <c r="CX1985" t="s">
        <v>769</v>
      </c>
      <c r="CY1985" s="10">
        <v>16702352653</v>
      </c>
      <c r="CZ1985" t="s">
        <v>767</v>
      </c>
      <c r="DA1985" t="s">
        <v>208</v>
      </c>
      <c r="DB1985" t="s">
        <v>138</v>
      </c>
      <c r="DC1985" t="s">
        <v>115</v>
      </c>
    </row>
    <row r="1986" spans="1:112" ht="14.45" customHeight="1" x14ac:dyDescent="0.25">
      <c r="A1986" t="s">
        <v>13227</v>
      </c>
      <c r="B1986" t="s">
        <v>248</v>
      </c>
      <c r="C1986" s="1">
        <v>45740</v>
      </c>
      <c r="D1986" s="1">
        <v>45800</v>
      </c>
      <c r="E1986" t="s">
        <v>114</v>
      </c>
      <c r="G1986" t="s">
        <v>138</v>
      </c>
      <c r="H1986" t="s">
        <v>115</v>
      </c>
      <c r="I1986" t="s">
        <v>115</v>
      </c>
      <c r="J1986" t="s">
        <v>350</v>
      </c>
      <c r="L1986" t="s">
        <v>351</v>
      </c>
      <c r="N1986" t="s">
        <v>119</v>
      </c>
      <c r="O1986" t="s">
        <v>120</v>
      </c>
      <c r="P1986" s="3">
        <v>96950</v>
      </c>
      <c r="Q1986" t="s">
        <v>121</v>
      </c>
      <c r="S1986" s="10">
        <v>16702358748</v>
      </c>
      <c r="U1986" t="s">
        <v>352</v>
      </c>
      <c r="V1986">
        <v>23622</v>
      </c>
      <c r="W1986" t="s">
        <v>123</v>
      </c>
      <c r="Y1986" t="s">
        <v>353</v>
      </c>
      <c r="Z1986" t="s">
        <v>354</v>
      </c>
      <c r="AA1986" t="s">
        <v>355</v>
      </c>
      <c r="AB1986" t="s">
        <v>295</v>
      </c>
      <c r="AC1986" t="s">
        <v>351</v>
      </c>
      <c r="AE1986" t="s">
        <v>119</v>
      </c>
      <c r="AF1986" t="s">
        <v>120</v>
      </c>
      <c r="AG1986" s="3">
        <v>96950</v>
      </c>
      <c r="AH1986" t="s">
        <v>121</v>
      </c>
      <c r="AJ1986" s="10">
        <v>16702358748</v>
      </c>
      <c r="AL1986" t="s">
        <v>356</v>
      </c>
      <c r="BD1986" t="str">
        <f>"49-9071.00"</f>
        <v>49-9071.00</v>
      </c>
      <c r="BE1986" t="s">
        <v>169</v>
      </c>
      <c r="BF1986" t="s">
        <v>1729</v>
      </c>
      <c r="BG1986" t="s">
        <v>1730</v>
      </c>
      <c r="BH1986">
        <v>3</v>
      </c>
      <c r="BI1986">
        <v>3</v>
      </c>
      <c r="BJ1986" s="1">
        <v>45817</v>
      </c>
      <c r="BK1986" s="1">
        <v>46912</v>
      </c>
      <c r="BL1986" s="1">
        <v>45817</v>
      </c>
      <c r="BM1986" s="1">
        <v>46912</v>
      </c>
      <c r="BN1986">
        <v>35</v>
      </c>
      <c r="BO1986">
        <v>0</v>
      </c>
      <c r="BP1986">
        <v>7</v>
      </c>
      <c r="BQ1986">
        <v>7</v>
      </c>
      <c r="BR1986">
        <v>7</v>
      </c>
      <c r="BS1986">
        <v>7</v>
      </c>
      <c r="BT1986">
        <v>7</v>
      </c>
      <c r="BU1986">
        <v>0</v>
      </c>
      <c r="BV1986" t="str">
        <f>"8:00 AM"</f>
        <v>8:00 AM</v>
      </c>
      <c r="BW1986" t="str">
        <f>"4:00 PM"</f>
        <v>4:00 PM</v>
      </c>
      <c r="BX1986" t="s">
        <v>133</v>
      </c>
      <c r="BY1986">
        <v>0</v>
      </c>
      <c r="BZ1986">
        <v>12</v>
      </c>
      <c r="CA1986" t="s">
        <v>115</v>
      </c>
      <c r="CC1986" t="s">
        <v>240</v>
      </c>
      <c r="CD1986" t="s">
        <v>351</v>
      </c>
      <c r="CF1986" t="s">
        <v>119</v>
      </c>
      <c r="CG1986" t="s">
        <v>120</v>
      </c>
      <c r="CH1986" s="3">
        <v>96950</v>
      </c>
      <c r="CI1986" s="4">
        <v>9.75</v>
      </c>
      <c r="CJ1986" s="4">
        <v>12</v>
      </c>
      <c r="CK1986" s="4">
        <v>14.62</v>
      </c>
      <c r="CL1986" s="4">
        <v>18</v>
      </c>
      <c r="CM1986" t="s">
        <v>136</v>
      </c>
      <c r="CN1986" t="s">
        <v>331</v>
      </c>
      <c r="CO1986" t="s">
        <v>173</v>
      </c>
      <c r="CQ1986" t="s">
        <v>115</v>
      </c>
      <c r="CR1986" t="s">
        <v>138</v>
      </c>
      <c r="CS1986" t="s">
        <v>139</v>
      </c>
      <c r="CT1986" t="s">
        <v>138</v>
      </c>
      <c r="CU1986" t="s">
        <v>139</v>
      </c>
      <c r="CV1986" t="s">
        <v>138</v>
      </c>
      <c r="CW1986" t="s">
        <v>139</v>
      </c>
      <c r="CX1986" t="s">
        <v>12840</v>
      </c>
      <c r="CY1986" s="10">
        <v>16702358748</v>
      </c>
      <c r="CZ1986" t="s">
        <v>356</v>
      </c>
      <c r="DA1986" t="s">
        <v>331</v>
      </c>
      <c r="DB1986" t="s">
        <v>138</v>
      </c>
      <c r="DC1986" t="s">
        <v>115</v>
      </c>
    </row>
    <row r="1987" spans="1:112" ht="14.45" customHeight="1" x14ac:dyDescent="0.25">
      <c r="A1987" t="s">
        <v>13253</v>
      </c>
      <c r="B1987" t="s">
        <v>113</v>
      </c>
      <c r="C1987" s="1">
        <v>45796</v>
      </c>
      <c r="D1987" s="1">
        <v>45800</v>
      </c>
      <c r="E1987" t="s">
        <v>210</v>
      </c>
      <c r="F1987" s="1">
        <v>45808</v>
      </c>
      <c r="G1987" t="s">
        <v>138</v>
      </c>
      <c r="H1987" t="s">
        <v>115</v>
      </c>
      <c r="I1987" t="s">
        <v>115</v>
      </c>
      <c r="J1987" t="s">
        <v>1754</v>
      </c>
      <c r="K1987" t="s">
        <v>11815</v>
      </c>
      <c r="L1987" t="s">
        <v>760</v>
      </c>
      <c r="M1987" t="s">
        <v>761</v>
      </c>
      <c r="N1987" t="s">
        <v>119</v>
      </c>
      <c r="O1987" t="s">
        <v>120</v>
      </c>
      <c r="P1987" s="3">
        <v>96950</v>
      </c>
      <c r="Q1987" t="s">
        <v>121</v>
      </c>
      <c r="R1987" t="s">
        <v>1757</v>
      </c>
      <c r="S1987" s="10">
        <v>16702352353</v>
      </c>
      <c r="T1987">
        <v>324</v>
      </c>
      <c r="U1987" t="s">
        <v>1758</v>
      </c>
      <c r="V1987">
        <v>424410</v>
      </c>
      <c r="W1987" t="s">
        <v>123</v>
      </c>
      <c r="Y1987" t="s">
        <v>764</v>
      </c>
      <c r="Z1987" t="s">
        <v>765</v>
      </c>
      <c r="AA1987" t="s">
        <v>1759</v>
      </c>
      <c r="AB1987" t="s">
        <v>766</v>
      </c>
      <c r="AC1987" t="s">
        <v>760</v>
      </c>
      <c r="AD1987" t="s">
        <v>761</v>
      </c>
      <c r="AE1987" t="s">
        <v>119</v>
      </c>
      <c r="AF1987" t="s">
        <v>120</v>
      </c>
      <c r="AG1987" s="3">
        <v>96950</v>
      </c>
      <c r="AH1987" t="s">
        <v>121</v>
      </c>
      <c r="AI1987" t="s">
        <v>762</v>
      </c>
      <c r="AJ1987" s="10">
        <v>16702352653</v>
      </c>
      <c r="AK1987">
        <v>324</v>
      </c>
      <c r="AL1987" t="s">
        <v>767</v>
      </c>
      <c r="BD1987" t="str">
        <f>"49-9071.00"</f>
        <v>49-9071.00</v>
      </c>
      <c r="BE1987" t="s">
        <v>169</v>
      </c>
      <c r="BF1987" t="s">
        <v>11816</v>
      </c>
      <c r="BG1987" t="s">
        <v>1120</v>
      </c>
      <c r="BH1987">
        <v>2</v>
      </c>
      <c r="BJ1987" s="1">
        <v>45840</v>
      </c>
      <c r="BK1987" s="1">
        <v>46935</v>
      </c>
      <c r="BN1987">
        <v>35</v>
      </c>
      <c r="BO1987">
        <v>0</v>
      </c>
      <c r="BP1987">
        <v>7</v>
      </c>
      <c r="BQ1987">
        <v>7</v>
      </c>
      <c r="BR1987">
        <v>7</v>
      </c>
      <c r="BS1987">
        <v>7</v>
      </c>
      <c r="BT1987">
        <v>7</v>
      </c>
      <c r="BU1987">
        <v>0</v>
      </c>
      <c r="BV1987" t="str">
        <f>"8:00 AM"</f>
        <v>8:00 AM</v>
      </c>
      <c r="BW1987" t="str">
        <f>"4:00 PM"</f>
        <v>4:00 PM</v>
      </c>
      <c r="BX1987" t="s">
        <v>133</v>
      </c>
      <c r="BY1987">
        <v>0</v>
      </c>
      <c r="BZ1987">
        <v>3</v>
      </c>
      <c r="CA1987" t="s">
        <v>115</v>
      </c>
      <c r="CC1987" t="s">
        <v>240</v>
      </c>
      <c r="CD1987" t="s">
        <v>760</v>
      </c>
      <c r="CE1987" t="s">
        <v>761</v>
      </c>
      <c r="CF1987" t="s">
        <v>119</v>
      </c>
      <c r="CG1987" t="s">
        <v>120</v>
      </c>
      <c r="CH1987" s="3">
        <v>96950</v>
      </c>
      <c r="CI1987" s="4">
        <v>9.75</v>
      </c>
      <c r="CJ1987" s="4">
        <v>15</v>
      </c>
      <c r="CK1987" s="4">
        <v>14.62</v>
      </c>
      <c r="CL1987" s="4">
        <v>22.5</v>
      </c>
      <c r="CM1987" t="s">
        <v>136</v>
      </c>
      <c r="CN1987" t="s">
        <v>240</v>
      </c>
      <c r="CO1987" t="s">
        <v>137</v>
      </c>
      <c r="CQ1987" t="s">
        <v>115</v>
      </c>
      <c r="CR1987" t="s">
        <v>138</v>
      </c>
      <c r="CS1987" t="s">
        <v>139</v>
      </c>
      <c r="CT1987" t="s">
        <v>138</v>
      </c>
      <c r="CU1987" t="s">
        <v>139</v>
      </c>
      <c r="CV1987" t="s">
        <v>138</v>
      </c>
      <c r="CW1987" t="s">
        <v>139</v>
      </c>
      <c r="CX1987" t="s">
        <v>769</v>
      </c>
      <c r="CY1987" s="10">
        <v>16702352653</v>
      </c>
      <c r="CZ1987" t="s">
        <v>767</v>
      </c>
      <c r="DA1987" t="s">
        <v>208</v>
      </c>
      <c r="DB1987" t="s">
        <v>138</v>
      </c>
      <c r="DC1987" t="s">
        <v>115</v>
      </c>
    </row>
    <row r="1988" spans="1:112" ht="14.45" customHeight="1" x14ac:dyDescent="0.25">
      <c r="A1988" t="s">
        <v>317</v>
      </c>
      <c r="B1988" t="s">
        <v>113</v>
      </c>
      <c r="C1988" s="1">
        <v>45771</v>
      </c>
      <c r="D1988" s="1">
        <v>45804</v>
      </c>
      <c r="E1988" t="s">
        <v>210</v>
      </c>
      <c r="F1988" s="1">
        <v>45929</v>
      </c>
      <c r="G1988" t="s">
        <v>115</v>
      </c>
      <c r="H1988" t="s">
        <v>115</v>
      </c>
      <c r="I1988" t="s">
        <v>115</v>
      </c>
      <c r="J1988" t="s">
        <v>318</v>
      </c>
      <c r="K1988" t="s">
        <v>319</v>
      </c>
      <c r="L1988" t="s">
        <v>320</v>
      </c>
      <c r="M1988" t="s">
        <v>321</v>
      </c>
      <c r="N1988" t="s">
        <v>128</v>
      </c>
      <c r="O1988" t="s">
        <v>120</v>
      </c>
      <c r="P1988" s="3">
        <v>96950</v>
      </c>
      <c r="Q1988" t="s">
        <v>121</v>
      </c>
      <c r="S1988" s="10">
        <v>16702336927</v>
      </c>
      <c r="U1988" t="s">
        <v>322</v>
      </c>
      <c r="V1988">
        <v>23622</v>
      </c>
      <c r="W1988" t="s">
        <v>123</v>
      </c>
      <c r="Y1988" t="s">
        <v>323</v>
      </c>
      <c r="Z1988" t="s">
        <v>324</v>
      </c>
      <c r="AA1988" t="s">
        <v>325</v>
      </c>
      <c r="AB1988" t="s">
        <v>126</v>
      </c>
      <c r="AC1988" t="s">
        <v>320</v>
      </c>
      <c r="AD1988" t="s">
        <v>321</v>
      </c>
      <c r="AE1988" t="s">
        <v>128</v>
      </c>
      <c r="AF1988" t="s">
        <v>120</v>
      </c>
      <c r="AG1988" s="3">
        <v>96950</v>
      </c>
      <c r="AH1988" t="s">
        <v>121</v>
      </c>
      <c r="AJ1988" s="10">
        <v>16702336927</v>
      </c>
      <c r="AL1988" t="s">
        <v>326</v>
      </c>
      <c r="BD1988" t="str">
        <f>"47-2061.00"</f>
        <v>47-2061.00</v>
      </c>
      <c r="BE1988" t="s">
        <v>327</v>
      </c>
      <c r="BF1988" t="s">
        <v>328</v>
      </c>
      <c r="BG1988" t="s">
        <v>329</v>
      </c>
      <c r="BH1988">
        <v>9</v>
      </c>
      <c r="BJ1988" s="1">
        <v>45931</v>
      </c>
      <c r="BK1988" s="1">
        <v>46295</v>
      </c>
      <c r="BN1988">
        <v>35</v>
      </c>
      <c r="BO1988">
        <v>0</v>
      </c>
      <c r="BP1988">
        <v>7</v>
      </c>
      <c r="BQ1988">
        <v>7</v>
      </c>
      <c r="BR1988">
        <v>7</v>
      </c>
      <c r="BS1988">
        <v>7</v>
      </c>
      <c r="BT1988">
        <v>7</v>
      </c>
      <c r="BU1988">
        <v>0</v>
      </c>
      <c r="BV1988" t="str">
        <f>"7:30 AM"</f>
        <v>7:30 AM</v>
      </c>
      <c r="BW1988" t="str">
        <f>"4:30 PM"</f>
        <v>4:30 PM</v>
      </c>
      <c r="BX1988" t="s">
        <v>240</v>
      </c>
      <c r="BY1988">
        <v>0</v>
      </c>
      <c r="BZ1988">
        <v>12</v>
      </c>
      <c r="CA1988" t="s">
        <v>115</v>
      </c>
      <c r="CC1988" t="s">
        <v>330</v>
      </c>
      <c r="CD1988" t="s">
        <v>320</v>
      </c>
      <c r="CF1988" t="s">
        <v>128</v>
      </c>
      <c r="CG1988" t="s">
        <v>120</v>
      </c>
      <c r="CH1988" s="3">
        <v>96950</v>
      </c>
      <c r="CI1988" s="4">
        <v>9.57</v>
      </c>
      <c r="CJ1988" s="4">
        <v>9.57</v>
      </c>
      <c r="CK1988" s="4">
        <v>14.35</v>
      </c>
      <c r="CL1988" s="4">
        <v>14.35</v>
      </c>
      <c r="CM1988" t="s">
        <v>136</v>
      </c>
      <c r="CN1988" t="s">
        <v>331</v>
      </c>
      <c r="CO1988" t="s">
        <v>137</v>
      </c>
      <c r="CQ1988" t="s">
        <v>115</v>
      </c>
      <c r="CR1988" t="s">
        <v>138</v>
      </c>
      <c r="CS1988" t="s">
        <v>139</v>
      </c>
      <c r="CT1988" t="s">
        <v>138</v>
      </c>
      <c r="CU1988" t="s">
        <v>139</v>
      </c>
      <c r="CV1988" t="s">
        <v>138</v>
      </c>
      <c r="CW1988" t="s">
        <v>139</v>
      </c>
      <c r="CX1988" t="s">
        <v>332</v>
      </c>
      <c r="CY1988" s="10">
        <v>16702336927</v>
      </c>
      <c r="CZ1988" t="s">
        <v>326</v>
      </c>
      <c r="DA1988" t="s">
        <v>331</v>
      </c>
      <c r="DB1988" t="s">
        <v>138</v>
      </c>
      <c r="DC1988" t="s">
        <v>115</v>
      </c>
    </row>
    <row r="1989" spans="1:112" ht="14.45" customHeight="1" x14ac:dyDescent="0.25">
      <c r="A1989" t="s">
        <v>3932</v>
      </c>
      <c r="B1989" t="s">
        <v>248</v>
      </c>
      <c r="C1989" s="1">
        <v>45746</v>
      </c>
      <c r="D1989" s="1">
        <v>45804</v>
      </c>
      <c r="E1989" t="s">
        <v>114</v>
      </c>
      <c r="G1989" t="s">
        <v>115</v>
      </c>
      <c r="H1989" t="s">
        <v>115</v>
      </c>
      <c r="I1989" t="s">
        <v>115</v>
      </c>
      <c r="J1989" t="s">
        <v>2648</v>
      </c>
      <c r="L1989" t="s">
        <v>3933</v>
      </c>
      <c r="N1989" t="s">
        <v>119</v>
      </c>
      <c r="O1989" t="s">
        <v>120</v>
      </c>
      <c r="P1989" s="3">
        <v>96950</v>
      </c>
      <c r="Q1989" t="s">
        <v>121</v>
      </c>
      <c r="S1989" s="10">
        <v>16702346445</v>
      </c>
      <c r="T1989">
        <v>2263</v>
      </c>
      <c r="U1989" t="s">
        <v>2650</v>
      </c>
      <c r="V1989">
        <v>532111</v>
      </c>
      <c r="W1989" t="s">
        <v>123</v>
      </c>
      <c r="Y1989" t="s">
        <v>676</v>
      </c>
      <c r="Z1989" t="s">
        <v>677</v>
      </c>
      <c r="AB1989" t="s">
        <v>678</v>
      </c>
      <c r="AC1989" t="s">
        <v>3934</v>
      </c>
      <c r="AE1989" t="s">
        <v>119</v>
      </c>
      <c r="AF1989" t="s">
        <v>120</v>
      </c>
      <c r="AG1989" s="3">
        <v>96950</v>
      </c>
      <c r="AH1989" t="s">
        <v>121</v>
      </c>
      <c r="AJ1989" s="10">
        <v>16702346445</v>
      </c>
      <c r="AK1989">
        <v>2263</v>
      </c>
      <c r="AL1989" t="s">
        <v>680</v>
      </c>
      <c r="BD1989" t="str">
        <f>"41-2021.00"</f>
        <v>41-2021.00</v>
      </c>
      <c r="BE1989" t="s">
        <v>2652</v>
      </c>
      <c r="BF1989" t="s">
        <v>3935</v>
      </c>
      <c r="BG1989" t="s">
        <v>2654</v>
      </c>
      <c r="BH1989">
        <v>2</v>
      </c>
      <c r="BI1989">
        <v>2</v>
      </c>
      <c r="BJ1989" s="1">
        <v>45839</v>
      </c>
      <c r="BK1989" s="1">
        <v>46203</v>
      </c>
      <c r="BL1989" s="1">
        <v>45839</v>
      </c>
      <c r="BM1989" s="1">
        <v>46203</v>
      </c>
      <c r="BN1989">
        <v>40</v>
      </c>
      <c r="BO1989">
        <v>0</v>
      </c>
      <c r="BP1989">
        <v>8</v>
      </c>
      <c r="BQ1989">
        <v>8</v>
      </c>
      <c r="BR1989">
        <v>8</v>
      </c>
      <c r="BS1989">
        <v>8</v>
      </c>
      <c r="BT1989">
        <v>8</v>
      </c>
      <c r="BU1989">
        <v>0</v>
      </c>
      <c r="BV1989" t="str">
        <f>"8:00 AM"</f>
        <v>8:00 AM</v>
      </c>
      <c r="BW1989" t="str">
        <f>"5:00 PM"</f>
        <v>5:00 PM</v>
      </c>
      <c r="BX1989" t="s">
        <v>240</v>
      </c>
      <c r="BY1989">
        <v>0</v>
      </c>
      <c r="BZ1989">
        <v>6</v>
      </c>
      <c r="CA1989" t="s">
        <v>115</v>
      </c>
      <c r="CC1989" s="2" t="s">
        <v>3936</v>
      </c>
      <c r="CD1989" t="s">
        <v>2649</v>
      </c>
      <c r="CF1989" t="s">
        <v>119</v>
      </c>
      <c r="CG1989" t="s">
        <v>120</v>
      </c>
      <c r="CH1989" s="3">
        <v>96950</v>
      </c>
      <c r="CI1989" s="4">
        <v>9.5</v>
      </c>
      <c r="CJ1989" s="4">
        <v>10</v>
      </c>
      <c r="CK1989" s="4">
        <v>14.25</v>
      </c>
      <c r="CL1989" s="4">
        <v>15</v>
      </c>
      <c r="CM1989" t="s">
        <v>136</v>
      </c>
      <c r="CN1989" t="s">
        <v>685</v>
      </c>
      <c r="CO1989" t="s">
        <v>137</v>
      </c>
      <c r="CQ1989" t="s">
        <v>115</v>
      </c>
      <c r="CR1989" t="s">
        <v>138</v>
      </c>
      <c r="CS1989" t="s">
        <v>139</v>
      </c>
      <c r="CT1989" t="s">
        <v>138</v>
      </c>
      <c r="CU1989" t="s">
        <v>139</v>
      </c>
      <c r="CV1989" t="s">
        <v>138</v>
      </c>
      <c r="CW1989" t="s">
        <v>139</v>
      </c>
      <c r="CX1989" t="s">
        <v>13923</v>
      </c>
      <c r="CY1989" s="10">
        <v>16702346445</v>
      </c>
      <c r="CZ1989" t="s">
        <v>680</v>
      </c>
      <c r="DA1989" t="s">
        <v>139</v>
      </c>
      <c r="DB1989" t="s">
        <v>138</v>
      </c>
      <c r="DC1989" t="s">
        <v>115</v>
      </c>
      <c r="DD1989" t="s">
        <v>676</v>
      </c>
      <c r="DE1989" t="s">
        <v>677</v>
      </c>
      <c r="DG1989" t="s">
        <v>3937</v>
      </c>
      <c r="DH1989" t="s">
        <v>680</v>
      </c>
    </row>
    <row r="1990" spans="1:112" ht="14.45" customHeight="1" x14ac:dyDescent="0.25">
      <c r="A1990" t="s">
        <v>4612</v>
      </c>
      <c r="B1990" t="s">
        <v>113</v>
      </c>
      <c r="C1990" s="1">
        <v>45793</v>
      </c>
      <c r="D1990" s="1">
        <v>45804</v>
      </c>
      <c r="E1990" t="s">
        <v>210</v>
      </c>
      <c r="F1990" s="1">
        <v>45930</v>
      </c>
      <c r="G1990" t="s">
        <v>115</v>
      </c>
      <c r="H1990" t="s">
        <v>115</v>
      </c>
      <c r="I1990" t="s">
        <v>115</v>
      </c>
      <c r="J1990" t="s">
        <v>1951</v>
      </c>
      <c r="K1990" t="s">
        <v>1952</v>
      </c>
      <c r="L1990" t="s">
        <v>1953</v>
      </c>
      <c r="M1990" t="s">
        <v>512</v>
      </c>
      <c r="N1990" t="s">
        <v>128</v>
      </c>
      <c r="O1990" t="s">
        <v>120</v>
      </c>
      <c r="P1990" s="3">
        <v>96950</v>
      </c>
      <c r="Q1990" t="s">
        <v>121</v>
      </c>
      <c r="R1990" t="s">
        <v>439</v>
      </c>
      <c r="S1990" s="10">
        <v>16702349909</v>
      </c>
      <c r="U1990" t="s">
        <v>1954</v>
      </c>
      <c r="V1990">
        <v>812112</v>
      </c>
      <c r="W1990" t="s">
        <v>123</v>
      </c>
      <c r="Y1990" t="s">
        <v>1955</v>
      </c>
      <c r="Z1990" t="s">
        <v>1956</v>
      </c>
      <c r="AB1990" t="s">
        <v>126</v>
      </c>
      <c r="AC1990" t="s">
        <v>1953</v>
      </c>
      <c r="AD1990" t="s">
        <v>512</v>
      </c>
      <c r="AE1990" t="s">
        <v>128</v>
      </c>
      <c r="AF1990" t="s">
        <v>120</v>
      </c>
      <c r="AG1990" s="3">
        <v>96950</v>
      </c>
      <c r="AH1990" t="s">
        <v>121</v>
      </c>
      <c r="AI1990" t="s">
        <v>439</v>
      </c>
      <c r="AJ1990" s="10">
        <v>16702349909</v>
      </c>
      <c r="AL1990" t="s">
        <v>1957</v>
      </c>
      <c r="BD1990" t="str">
        <f>"39-5012.00"</f>
        <v>39-5012.00</v>
      </c>
      <c r="BE1990" t="s">
        <v>1772</v>
      </c>
      <c r="BF1990" t="s">
        <v>1958</v>
      </c>
      <c r="BG1990" t="s">
        <v>1959</v>
      </c>
      <c r="BH1990">
        <v>2</v>
      </c>
      <c r="BJ1990" s="1">
        <v>45567</v>
      </c>
      <c r="BK1990" s="1">
        <v>45931</v>
      </c>
      <c r="BN1990">
        <v>35</v>
      </c>
      <c r="BO1990">
        <v>7</v>
      </c>
      <c r="BP1990">
        <v>0</v>
      </c>
      <c r="BQ1990">
        <v>7</v>
      </c>
      <c r="BR1990">
        <v>0</v>
      </c>
      <c r="BS1990">
        <v>7</v>
      </c>
      <c r="BT1990">
        <v>7</v>
      </c>
      <c r="BU1990">
        <v>7</v>
      </c>
      <c r="BV1990" t="str">
        <f>"10:00 AM"</f>
        <v>10:00 AM</v>
      </c>
      <c r="BW1990" t="str">
        <f>"6:00 PM"</f>
        <v>6:00 PM</v>
      </c>
      <c r="BX1990" t="s">
        <v>240</v>
      </c>
      <c r="BY1990">
        <v>0</v>
      </c>
      <c r="BZ1990">
        <v>12</v>
      </c>
      <c r="CA1990" t="s">
        <v>115</v>
      </c>
      <c r="CC1990" t="s">
        <v>449</v>
      </c>
      <c r="CD1990" t="s">
        <v>1953</v>
      </c>
      <c r="CE1990" t="s">
        <v>512</v>
      </c>
      <c r="CF1990" t="s">
        <v>128</v>
      </c>
      <c r="CG1990" t="s">
        <v>120</v>
      </c>
      <c r="CH1990" s="3">
        <v>96950</v>
      </c>
      <c r="CI1990" s="4">
        <v>7.98</v>
      </c>
      <c r="CJ1990" s="4">
        <v>7.98</v>
      </c>
      <c r="CK1990" s="4">
        <v>11.97</v>
      </c>
      <c r="CL1990" s="4">
        <v>11.97</v>
      </c>
      <c r="CM1990" t="s">
        <v>136</v>
      </c>
      <c r="CN1990" t="s">
        <v>449</v>
      </c>
      <c r="CO1990" t="s">
        <v>137</v>
      </c>
      <c r="CQ1990" t="s">
        <v>115</v>
      </c>
      <c r="CR1990" t="s">
        <v>138</v>
      </c>
      <c r="CS1990" t="s">
        <v>139</v>
      </c>
      <c r="CT1990" t="s">
        <v>138</v>
      </c>
      <c r="CU1990" t="s">
        <v>139</v>
      </c>
      <c r="CV1990" t="s">
        <v>138</v>
      </c>
      <c r="CW1990" t="s">
        <v>139</v>
      </c>
      <c r="CX1990" t="s">
        <v>450</v>
      </c>
      <c r="CY1990" s="10">
        <v>16702349909</v>
      </c>
      <c r="CZ1990" t="s">
        <v>1957</v>
      </c>
      <c r="DA1990" t="s">
        <v>208</v>
      </c>
      <c r="DB1990" t="s">
        <v>138</v>
      </c>
      <c r="DC1990" t="s">
        <v>115</v>
      </c>
    </row>
    <row r="1991" spans="1:112" ht="14.45" customHeight="1" x14ac:dyDescent="0.25">
      <c r="A1991" t="s">
        <v>8012</v>
      </c>
      <c r="B1991" t="s">
        <v>248</v>
      </c>
      <c r="C1991" s="1">
        <v>45720</v>
      </c>
      <c r="D1991" s="1">
        <v>45804</v>
      </c>
      <c r="E1991" t="s">
        <v>210</v>
      </c>
      <c r="F1991" s="1">
        <v>45868</v>
      </c>
      <c r="G1991" t="s">
        <v>138</v>
      </c>
      <c r="H1991" t="s">
        <v>115</v>
      </c>
      <c r="I1991" t="s">
        <v>115</v>
      </c>
      <c r="J1991" t="s">
        <v>2617</v>
      </c>
      <c r="K1991" t="s">
        <v>8013</v>
      </c>
      <c r="L1991" t="s">
        <v>4178</v>
      </c>
      <c r="M1991" t="s">
        <v>3957</v>
      </c>
      <c r="N1991" t="s">
        <v>119</v>
      </c>
      <c r="O1991" t="s">
        <v>120</v>
      </c>
      <c r="P1991" s="3">
        <v>96950</v>
      </c>
      <c r="Q1991" t="s">
        <v>121</v>
      </c>
      <c r="S1991" s="10">
        <v>16702353313</v>
      </c>
      <c r="U1991" t="s">
        <v>2608</v>
      </c>
      <c r="V1991">
        <v>722511</v>
      </c>
      <c r="W1991" t="s">
        <v>123</v>
      </c>
      <c r="Y1991" t="s">
        <v>716</v>
      </c>
      <c r="Z1991" t="s">
        <v>3959</v>
      </c>
      <c r="AB1991" t="s">
        <v>235</v>
      </c>
      <c r="AC1991" t="s">
        <v>2607</v>
      </c>
      <c r="AD1991" t="s">
        <v>3957</v>
      </c>
      <c r="AE1991" t="s">
        <v>119</v>
      </c>
      <c r="AF1991" t="s">
        <v>120</v>
      </c>
      <c r="AG1991" s="3">
        <v>96950</v>
      </c>
      <c r="AH1991" t="s">
        <v>121</v>
      </c>
      <c r="AJ1991" s="10">
        <v>16702353313</v>
      </c>
      <c r="AL1991" t="s">
        <v>2609</v>
      </c>
      <c r="BD1991" t="str">
        <f>"35-2014.00"</f>
        <v>35-2014.00</v>
      </c>
      <c r="BE1991" t="s">
        <v>221</v>
      </c>
      <c r="BF1991" t="s">
        <v>8014</v>
      </c>
      <c r="BG1991" t="s">
        <v>373</v>
      </c>
      <c r="BH1991">
        <v>3</v>
      </c>
      <c r="BI1991">
        <v>3</v>
      </c>
      <c r="BJ1991" s="1">
        <v>45870</v>
      </c>
      <c r="BK1991" s="1">
        <v>46965</v>
      </c>
      <c r="BL1991" s="1">
        <v>45870</v>
      </c>
      <c r="BM1991" s="1">
        <v>46965</v>
      </c>
      <c r="BN1991">
        <v>36</v>
      </c>
      <c r="BO1991">
        <v>6</v>
      </c>
      <c r="BP1991">
        <v>6</v>
      </c>
      <c r="BQ1991">
        <v>6</v>
      </c>
      <c r="BR1991">
        <v>0</v>
      </c>
      <c r="BS1991">
        <v>6</v>
      </c>
      <c r="BT1991">
        <v>6</v>
      </c>
      <c r="BU1991">
        <v>6</v>
      </c>
      <c r="BV1991" t="str">
        <f>"7:00 AM"</f>
        <v>7:00 AM</v>
      </c>
      <c r="BW1991" t="str">
        <f>"9:00 PM"</f>
        <v>9:00 PM</v>
      </c>
      <c r="BX1991" t="s">
        <v>240</v>
      </c>
      <c r="BY1991">
        <v>0</v>
      </c>
      <c r="BZ1991">
        <v>12</v>
      </c>
      <c r="CA1991" t="s">
        <v>115</v>
      </c>
      <c r="CC1991" t="s">
        <v>8015</v>
      </c>
      <c r="CD1991" t="s">
        <v>2607</v>
      </c>
      <c r="CF1991" t="s">
        <v>119</v>
      </c>
      <c r="CG1991" t="s">
        <v>120</v>
      </c>
      <c r="CH1991" s="3">
        <v>96950</v>
      </c>
      <c r="CI1991" s="4">
        <v>8.83</v>
      </c>
      <c r="CJ1991" s="4">
        <v>8.83</v>
      </c>
      <c r="CK1991" s="4">
        <v>0</v>
      </c>
      <c r="CL1991" s="4">
        <v>0</v>
      </c>
      <c r="CM1991" t="s">
        <v>136</v>
      </c>
      <c r="CN1991" t="s">
        <v>240</v>
      </c>
      <c r="CO1991" t="s">
        <v>137</v>
      </c>
      <c r="CQ1991" t="s">
        <v>115</v>
      </c>
      <c r="CR1991" t="s">
        <v>138</v>
      </c>
      <c r="CS1991" t="s">
        <v>139</v>
      </c>
      <c r="CT1991" t="s">
        <v>139</v>
      </c>
      <c r="CU1991" t="s">
        <v>139</v>
      </c>
      <c r="CV1991" t="s">
        <v>138</v>
      </c>
      <c r="CW1991" t="s">
        <v>139</v>
      </c>
      <c r="CX1991" t="s">
        <v>240</v>
      </c>
      <c r="CY1991" s="10">
        <v>16702353313</v>
      </c>
      <c r="CZ1991" t="s">
        <v>2609</v>
      </c>
      <c r="DA1991" t="s">
        <v>139</v>
      </c>
      <c r="DB1991" t="s">
        <v>138</v>
      </c>
      <c r="DC1991" t="s">
        <v>115</v>
      </c>
      <c r="DD1991" t="s">
        <v>2615</v>
      </c>
      <c r="DE1991" t="s">
        <v>2616</v>
      </c>
      <c r="DF1991" t="s">
        <v>489</v>
      </c>
      <c r="DG1991" t="s">
        <v>2617</v>
      </c>
      <c r="DH1991" t="s">
        <v>2609</v>
      </c>
    </row>
    <row r="1992" spans="1:112" ht="14.45" customHeight="1" x14ac:dyDescent="0.25">
      <c r="A1992" t="s">
        <v>8915</v>
      </c>
      <c r="B1992" t="s">
        <v>142</v>
      </c>
      <c r="C1992" s="1">
        <v>45803</v>
      </c>
      <c r="D1992" s="1">
        <v>45804</v>
      </c>
      <c r="E1992" t="s">
        <v>210</v>
      </c>
      <c r="F1992" s="1">
        <v>45929</v>
      </c>
      <c r="G1992" t="s">
        <v>138</v>
      </c>
      <c r="H1992" t="s">
        <v>115</v>
      </c>
      <c r="I1992" t="s">
        <v>115</v>
      </c>
      <c r="J1992" t="s">
        <v>8916</v>
      </c>
      <c r="L1992" t="s">
        <v>8917</v>
      </c>
      <c r="M1992" t="s">
        <v>7850</v>
      </c>
      <c r="N1992" t="s">
        <v>119</v>
      </c>
      <c r="O1992" t="s">
        <v>120</v>
      </c>
      <c r="P1992" s="3">
        <v>96950</v>
      </c>
      <c r="Q1992" t="s">
        <v>121</v>
      </c>
      <c r="S1992" s="10">
        <v>16703220970</v>
      </c>
      <c r="U1992" t="s">
        <v>8918</v>
      </c>
      <c r="V1992">
        <v>33661</v>
      </c>
      <c r="W1992" t="s">
        <v>123</v>
      </c>
      <c r="Y1992" t="s">
        <v>172</v>
      </c>
      <c r="Z1992" t="s">
        <v>8919</v>
      </c>
      <c r="AA1992" t="s">
        <v>7997</v>
      </c>
      <c r="AB1992" t="s">
        <v>8920</v>
      </c>
      <c r="AC1992" t="s">
        <v>8921</v>
      </c>
      <c r="AE1992" t="s">
        <v>119</v>
      </c>
      <c r="AF1992" t="s">
        <v>120</v>
      </c>
      <c r="AG1992" s="3">
        <v>96950</v>
      </c>
      <c r="AH1992" t="s">
        <v>121</v>
      </c>
      <c r="AJ1992" s="10">
        <v>16703220970</v>
      </c>
      <c r="AL1992" t="s">
        <v>8922</v>
      </c>
      <c r="BD1992" t="str">
        <f>"49-9043.00"</f>
        <v>49-9043.00</v>
      </c>
      <c r="BE1992" t="s">
        <v>8338</v>
      </c>
      <c r="BF1992" t="s">
        <v>8923</v>
      </c>
      <c r="BG1992" t="s">
        <v>1150</v>
      </c>
      <c r="BH1992">
        <v>10</v>
      </c>
      <c r="BJ1992" s="1">
        <v>45931</v>
      </c>
      <c r="BK1992" s="1">
        <v>46295</v>
      </c>
      <c r="BN1992">
        <v>40</v>
      </c>
      <c r="BO1992">
        <v>0</v>
      </c>
      <c r="BP1992">
        <v>8</v>
      </c>
      <c r="BQ1992">
        <v>8</v>
      </c>
      <c r="BR1992">
        <v>8</v>
      </c>
      <c r="BS1992">
        <v>8</v>
      </c>
      <c r="BT1992">
        <v>8</v>
      </c>
      <c r="BU1992">
        <v>0</v>
      </c>
      <c r="BV1992" t="str">
        <f>"8:00 AM"</f>
        <v>8:00 AM</v>
      </c>
      <c r="BW1992" t="str">
        <f>"5:00 PM"</f>
        <v>5:00 PM</v>
      </c>
      <c r="BX1992" t="s">
        <v>133</v>
      </c>
      <c r="BY1992">
        <v>0</v>
      </c>
      <c r="BZ1992">
        <v>6</v>
      </c>
      <c r="CA1992" t="s">
        <v>115</v>
      </c>
      <c r="CC1992" s="2" t="s">
        <v>8924</v>
      </c>
      <c r="CD1992" t="s">
        <v>8925</v>
      </c>
      <c r="CE1992" t="s">
        <v>2878</v>
      </c>
      <c r="CF1992" t="s">
        <v>128</v>
      </c>
      <c r="CG1992" t="s">
        <v>120</v>
      </c>
      <c r="CH1992" s="3">
        <v>96950</v>
      </c>
      <c r="CI1992" s="4">
        <v>10</v>
      </c>
      <c r="CJ1992" s="4">
        <v>16</v>
      </c>
      <c r="CK1992" s="4">
        <v>0</v>
      </c>
      <c r="CL1992" s="4">
        <v>0</v>
      </c>
      <c r="CM1992" t="s">
        <v>1472</v>
      </c>
      <c r="CN1992" t="s">
        <v>8926</v>
      </c>
      <c r="CO1992" t="s">
        <v>137</v>
      </c>
      <c r="CQ1992" t="s">
        <v>138</v>
      </c>
      <c r="CR1992" t="s">
        <v>138</v>
      </c>
      <c r="CS1992" t="s">
        <v>139</v>
      </c>
      <c r="CT1992" t="s">
        <v>139</v>
      </c>
      <c r="CU1992" t="s">
        <v>139</v>
      </c>
      <c r="CV1992" t="s">
        <v>138</v>
      </c>
      <c r="CW1992" t="s">
        <v>139</v>
      </c>
      <c r="CX1992" t="s">
        <v>8927</v>
      </c>
      <c r="CY1992" s="10">
        <v>16703220970</v>
      </c>
      <c r="CZ1992" t="s">
        <v>8928</v>
      </c>
      <c r="DA1992" t="s">
        <v>8929</v>
      </c>
      <c r="DB1992" t="s">
        <v>138</v>
      </c>
      <c r="DC1992" t="s">
        <v>115</v>
      </c>
    </row>
    <row r="1993" spans="1:112" ht="14.45" customHeight="1" x14ac:dyDescent="0.25">
      <c r="A1993" t="s">
        <v>10179</v>
      </c>
      <c r="B1993" t="s">
        <v>248</v>
      </c>
      <c r="C1993" s="1">
        <v>45754</v>
      </c>
      <c r="D1993" s="1">
        <v>45804</v>
      </c>
      <c r="E1993" t="s">
        <v>210</v>
      </c>
      <c r="F1993" s="1">
        <v>45929</v>
      </c>
      <c r="G1993" t="s">
        <v>115</v>
      </c>
      <c r="H1993" t="s">
        <v>115</v>
      </c>
      <c r="I1993" t="s">
        <v>115</v>
      </c>
      <c r="J1993" t="s">
        <v>9726</v>
      </c>
      <c r="K1993" t="s">
        <v>9727</v>
      </c>
      <c r="L1993" t="s">
        <v>9728</v>
      </c>
      <c r="M1993" t="s">
        <v>1000</v>
      </c>
      <c r="N1993" t="s">
        <v>128</v>
      </c>
      <c r="O1993" t="s">
        <v>120</v>
      </c>
      <c r="P1993" s="3">
        <v>96950</v>
      </c>
      <c r="Q1993" t="s">
        <v>121</v>
      </c>
      <c r="R1993" t="s">
        <v>1287</v>
      </c>
      <c r="S1993" s="10">
        <v>16702351096</v>
      </c>
      <c r="U1993" t="s">
        <v>9729</v>
      </c>
      <c r="V1993">
        <v>722515</v>
      </c>
      <c r="W1993" t="s">
        <v>123</v>
      </c>
      <c r="Y1993" t="s">
        <v>9730</v>
      </c>
      <c r="Z1993" t="s">
        <v>9731</v>
      </c>
      <c r="AA1993" t="s">
        <v>9732</v>
      </c>
      <c r="AB1993" t="s">
        <v>658</v>
      </c>
      <c r="AC1993" t="s">
        <v>9728</v>
      </c>
      <c r="AD1993" t="s">
        <v>1000</v>
      </c>
      <c r="AE1993" t="s">
        <v>128</v>
      </c>
      <c r="AF1993" t="s">
        <v>120</v>
      </c>
      <c r="AG1993" s="3">
        <v>96950</v>
      </c>
      <c r="AH1993" t="s">
        <v>121</v>
      </c>
      <c r="AI1993" t="s">
        <v>1287</v>
      </c>
      <c r="AJ1993" s="10">
        <v>16702351096</v>
      </c>
      <c r="AL1993" t="s">
        <v>9733</v>
      </c>
      <c r="BD1993" t="str">
        <f>"35-2015.00"</f>
        <v>35-2015.00</v>
      </c>
      <c r="BE1993" t="s">
        <v>8063</v>
      </c>
      <c r="BF1993" t="s">
        <v>10180</v>
      </c>
      <c r="BG1993" t="s">
        <v>10181</v>
      </c>
      <c r="BH1993">
        <v>4</v>
      </c>
      <c r="BI1993">
        <v>4</v>
      </c>
      <c r="BJ1993" s="1">
        <v>45931</v>
      </c>
      <c r="BK1993" s="1">
        <v>46295</v>
      </c>
      <c r="BL1993" s="1">
        <v>45931</v>
      </c>
      <c r="BM1993" s="1">
        <v>46295</v>
      </c>
      <c r="BN1993">
        <v>35</v>
      </c>
      <c r="BO1993">
        <v>5</v>
      </c>
      <c r="BP1993">
        <v>5</v>
      </c>
      <c r="BQ1993">
        <v>5</v>
      </c>
      <c r="BR1993">
        <v>5</v>
      </c>
      <c r="BS1993">
        <v>5</v>
      </c>
      <c r="BT1993">
        <v>5</v>
      </c>
      <c r="BU1993">
        <v>5</v>
      </c>
      <c r="BV1993" t="str">
        <f>"4:00 PM"</f>
        <v>4:00 PM</v>
      </c>
      <c r="BW1993" t="str">
        <f>"9:00 PM"</f>
        <v>9:00 PM</v>
      </c>
      <c r="BX1993" t="s">
        <v>240</v>
      </c>
      <c r="BY1993">
        <v>0</v>
      </c>
      <c r="BZ1993">
        <v>12</v>
      </c>
      <c r="CA1993" t="s">
        <v>115</v>
      </c>
      <c r="CC1993" t="s">
        <v>10182</v>
      </c>
      <c r="CD1993" t="s">
        <v>10183</v>
      </c>
      <c r="CE1993" t="s">
        <v>1000</v>
      </c>
      <c r="CF1993" t="s">
        <v>128</v>
      </c>
      <c r="CG1993" t="s">
        <v>120</v>
      </c>
      <c r="CH1993" s="3">
        <v>96950</v>
      </c>
      <c r="CI1993" s="4">
        <v>8.85</v>
      </c>
      <c r="CJ1993" s="4">
        <v>9</v>
      </c>
      <c r="CK1993" s="4">
        <v>13.27</v>
      </c>
      <c r="CL1993" s="4">
        <v>13.5</v>
      </c>
      <c r="CM1993" t="s">
        <v>136</v>
      </c>
      <c r="CN1993" t="s">
        <v>139</v>
      </c>
      <c r="CO1993" t="s">
        <v>137</v>
      </c>
      <c r="CQ1993" t="s">
        <v>115</v>
      </c>
      <c r="CR1993" t="s">
        <v>138</v>
      </c>
      <c r="CS1993" t="s">
        <v>138</v>
      </c>
      <c r="CT1993" t="s">
        <v>138</v>
      </c>
      <c r="CU1993" t="s">
        <v>139</v>
      </c>
      <c r="CV1993" t="s">
        <v>138</v>
      </c>
      <c r="CW1993" t="s">
        <v>139</v>
      </c>
      <c r="CX1993" t="s">
        <v>1316</v>
      </c>
      <c r="CY1993" s="10">
        <v>16702351096</v>
      </c>
      <c r="CZ1993" t="s">
        <v>9733</v>
      </c>
      <c r="DA1993" t="s">
        <v>139</v>
      </c>
      <c r="DB1993" t="s">
        <v>138</v>
      </c>
      <c r="DC1993" t="s">
        <v>115</v>
      </c>
    </row>
    <row r="1994" spans="1:112" ht="14.45" customHeight="1" x14ac:dyDescent="0.25">
      <c r="A1994" t="s">
        <v>10188</v>
      </c>
      <c r="B1994" t="s">
        <v>248</v>
      </c>
      <c r="C1994" s="1">
        <v>45754</v>
      </c>
      <c r="D1994" s="1">
        <v>45804</v>
      </c>
      <c r="E1994" t="s">
        <v>210</v>
      </c>
      <c r="F1994" s="1">
        <v>45929</v>
      </c>
      <c r="G1994" t="s">
        <v>115</v>
      </c>
      <c r="H1994" t="s">
        <v>115</v>
      </c>
      <c r="I1994" t="s">
        <v>115</v>
      </c>
      <c r="J1994" t="s">
        <v>10189</v>
      </c>
      <c r="K1994" t="s">
        <v>10190</v>
      </c>
      <c r="L1994" t="s">
        <v>10191</v>
      </c>
      <c r="M1994" t="s">
        <v>9907</v>
      </c>
      <c r="N1994" t="s">
        <v>128</v>
      </c>
      <c r="O1994" t="s">
        <v>120</v>
      </c>
      <c r="P1994" s="3">
        <v>96950</v>
      </c>
      <c r="Q1994" t="s">
        <v>121</v>
      </c>
      <c r="R1994" t="s">
        <v>1287</v>
      </c>
      <c r="S1994" s="10">
        <v>16702343929</v>
      </c>
      <c r="U1994" t="s">
        <v>10192</v>
      </c>
      <c r="V1994">
        <v>81142</v>
      </c>
      <c r="W1994" t="s">
        <v>123</v>
      </c>
      <c r="Y1994" t="s">
        <v>10193</v>
      </c>
      <c r="Z1994" t="s">
        <v>10194</v>
      </c>
      <c r="AA1994" t="s">
        <v>139</v>
      </c>
      <c r="AB1994" t="s">
        <v>126</v>
      </c>
      <c r="AC1994" t="s">
        <v>10191</v>
      </c>
      <c r="AD1994" t="s">
        <v>9907</v>
      </c>
      <c r="AE1994" t="s">
        <v>128</v>
      </c>
      <c r="AF1994" t="s">
        <v>120</v>
      </c>
      <c r="AG1994" s="3">
        <v>96950</v>
      </c>
      <c r="AH1994" t="s">
        <v>121</v>
      </c>
      <c r="AI1994" t="s">
        <v>1287</v>
      </c>
      <c r="AJ1994" s="10">
        <v>16702343929</v>
      </c>
      <c r="AL1994" t="s">
        <v>10195</v>
      </c>
      <c r="BD1994" t="str">
        <f>"51-6093.00"</f>
        <v>51-6093.00</v>
      </c>
      <c r="BE1994" t="s">
        <v>10196</v>
      </c>
      <c r="BF1994" t="s">
        <v>10197</v>
      </c>
      <c r="BG1994" t="s">
        <v>10198</v>
      </c>
      <c r="BH1994">
        <v>4</v>
      </c>
      <c r="BI1994">
        <v>4</v>
      </c>
      <c r="BJ1994" s="1">
        <v>45931</v>
      </c>
      <c r="BK1994" s="1">
        <v>46295</v>
      </c>
      <c r="BL1994" s="1">
        <v>45931</v>
      </c>
      <c r="BM1994" s="1">
        <v>46295</v>
      </c>
      <c r="BN1994">
        <v>35</v>
      </c>
      <c r="BO1994">
        <v>0</v>
      </c>
      <c r="BP1994">
        <v>7</v>
      </c>
      <c r="BQ1994">
        <v>7</v>
      </c>
      <c r="BR1994">
        <v>7</v>
      </c>
      <c r="BS1994">
        <v>7</v>
      </c>
      <c r="BT1994">
        <v>7</v>
      </c>
      <c r="BU1994">
        <v>0</v>
      </c>
      <c r="BV1994" t="str">
        <f>"8:00 AM"</f>
        <v>8:00 AM</v>
      </c>
      <c r="BW1994" t="str">
        <f>"4:00 PM"</f>
        <v>4:00 PM</v>
      </c>
      <c r="BX1994" t="s">
        <v>240</v>
      </c>
      <c r="BY1994">
        <v>0</v>
      </c>
      <c r="BZ1994">
        <v>12</v>
      </c>
      <c r="CA1994" t="s">
        <v>115</v>
      </c>
      <c r="CC1994" t="s">
        <v>10199</v>
      </c>
      <c r="CD1994" t="s">
        <v>10200</v>
      </c>
      <c r="CE1994" t="s">
        <v>9907</v>
      </c>
      <c r="CF1994" t="s">
        <v>128</v>
      </c>
      <c r="CG1994" t="s">
        <v>120</v>
      </c>
      <c r="CH1994" s="3">
        <v>96950</v>
      </c>
      <c r="CI1994" s="4">
        <v>8.08</v>
      </c>
      <c r="CJ1994" s="4">
        <v>8.1999999999999993</v>
      </c>
      <c r="CK1994" s="4">
        <v>12.12</v>
      </c>
      <c r="CL1994" s="4">
        <v>12.3</v>
      </c>
      <c r="CM1994" t="s">
        <v>136</v>
      </c>
      <c r="CN1994" t="s">
        <v>139</v>
      </c>
      <c r="CO1994" t="s">
        <v>137</v>
      </c>
      <c r="CQ1994" t="s">
        <v>115</v>
      </c>
      <c r="CR1994" t="s">
        <v>138</v>
      </c>
      <c r="CS1994" t="s">
        <v>138</v>
      </c>
      <c r="CT1994" t="s">
        <v>138</v>
      </c>
      <c r="CU1994" t="s">
        <v>139</v>
      </c>
      <c r="CV1994" t="s">
        <v>138</v>
      </c>
      <c r="CW1994" t="s">
        <v>139</v>
      </c>
      <c r="CX1994" t="s">
        <v>1316</v>
      </c>
      <c r="CY1994" s="10">
        <v>16702343929</v>
      </c>
      <c r="CZ1994" t="s">
        <v>10195</v>
      </c>
      <c r="DA1994" t="s">
        <v>139</v>
      </c>
      <c r="DB1994" t="s">
        <v>138</v>
      </c>
      <c r="DC1994" t="s">
        <v>115</v>
      </c>
    </row>
    <row r="1995" spans="1:112" ht="14.45" customHeight="1" x14ac:dyDescent="0.25">
      <c r="A1995" t="s">
        <v>10243</v>
      </c>
      <c r="B1995" t="s">
        <v>113</v>
      </c>
      <c r="C1995" s="1">
        <v>45784</v>
      </c>
      <c r="D1995" s="1">
        <v>45804</v>
      </c>
      <c r="E1995" t="s">
        <v>210</v>
      </c>
      <c r="F1995" s="1">
        <v>45929</v>
      </c>
      <c r="G1995" t="s">
        <v>115</v>
      </c>
      <c r="H1995" t="s">
        <v>115</v>
      </c>
      <c r="I1995" t="s">
        <v>115</v>
      </c>
      <c r="J1995" t="s">
        <v>318</v>
      </c>
      <c r="K1995" t="s">
        <v>319</v>
      </c>
      <c r="L1995" t="s">
        <v>320</v>
      </c>
      <c r="M1995" t="s">
        <v>321</v>
      </c>
      <c r="N1995" t="s">
        <v>128</v>
      </c>
      <c r="O1995" t="s">
        <v>120</v>
      </c>
      <c r="P1995" s="3">
        <v>96950</v>
      </c>
      <c r="Q1995" t="s">
        <v>121</v>
      </c>
      <c r="S1995" s="10">
        <v>16702336927</v>
      </c>
      <c r="U1995" t="s">
        <v>322</v>
      </c>
      <c r="V1995">
        <v>23622</v>
      </c>
      <c r="W1995" t="s">
        <v>123</v>
      </c>
      <c r="Y1995" t="s">
        <v>323</v>
      </c>
      <c r="Z1995" t="s">
        <v>324</v>
      </c>
      <c r="AA1995" t="s">
        <v>325</v>
      </c>
      <c r="AB1995" t="s">
        <v>126</v>
      </c>
      <c r="AC1995" t="s">
        <v>320</v>
      </c>
      <c r="AD1995" t="s">
        <v>321</v>
      </c>
      <c r="AE1995" t="s">
        <v>128</v>
      </c>
      <c r="AF1995" t="s">
        <v>120</v>
      </c>
      <c r="AG1995" s="3">
        <v>96950</v>
      </c>
      <c r="AH1995" t="s">
        <v>121</v>
      </c>
      <c r="AJ1995" s="10">
        <v>16702336927</v>
      </c>
      <c r="AL1995" t="s">
        <v>326</v>
      </c>
      <c r="BD1995" t="str">
        <f>"17-3011.00"</f>
        <v>17-3011.00</v>
      </c>
      <c r="BE1995" t="s">
        <v>1408</v>
      </c>
      <c r="BF1995" t="s">
        <v>1409</v>
      </c>
      <c r="BG1995" t="s">
        <v>1410</v>
      </c>
      <c r="BH1995">
        <v>3</v>
      </c>
      <c r="BJ1995" s="1">
        <v>45931</v>
      </c>
      <c r="BK1995" s="1">
        <v>46295</v>
      </c>
      <c r="BN1995">
        <v>40</v>
      </c>
      <c r="BO1995">
        <v>0</v>
      </c>
      <c r="BP1995">
        <v>8</v>
      </c>
      <c r="BQ1995">
        <v>8</v>
      </c>
      <c r="BR1995">
        <v>8</v>
      </c>
      <c r="BS1995">
        <v>8</v>
      </c>
      <c r="BT1995">
        <v>8</v>
      </c>
      <c r="BU1995">
        <v>0</v>
      </c>
      <c r="BV1995" t="str">
        <f>"8:00 AM"</f>
        <v>8:00 AM</v>
      </c>
      <c r="BW1995" t="str">
        <f>"5:00 PM"</f>
        <v>5:00 PM</v>
      </c>
      <c r="BX1995" t="s">
        <v>189</v>
      </c>
      <c r="BY1995">
        <v>0</v>
      </c>
      <c r="BZ1995">
        <v>24</v>
      </c>
      <c r="CA1995" t="s">
        <v>115</v>
      </c>
      <c r="CC1995" s="2" t="s">
        <v>10244</v>
      </c>
      <c r="CD1995" t="s">
        <v>1412</v>
      </c>
      <c r="CF1995" t="s">
        <v>128</v>
      </c>
      <c r="CG1995" t="s">
        <v>120</v>
      </c>
      <c r="CH1995" s="3">
        <v>96950</v>
      </c>
      <c r="CI1995" s="4">
        <v>16.18</v>
      </c>
      <c r="CJ1995" s="4">
        <v>16.18</v>
      </c>
      <c r="CM1995" t="s">
        <v>136</v>
      </c>
      <c r="CO1995" t="s">
        <v>137</v>
      </c>
      <c r="CQ1995" t="s">
        <v>115</v>
      </c>
      <c r="CR1995" t="s">
        <v>138</v>
      </c>
      <c r="CS1995" t="s">
        <v>139</v>
      </c>
      <c r="CT1995" t="s">
        <v>139</v>
      </c>
      <c r="CU1995" t="s">
        <v>139</v>
      </c>
      <c r="CV1995" t="s">
        <v>138</v>
      </c>
      <c r="CW1995" t="s">
        <v>139</v>
      </c>
      <c r="CX1995" t="s">
        <v>1122</v>
      </c>
      <c r="CY1995" s="10">
        <v>16702336927</v>
      </c>
      <c r="CZ1995" t="s">
        <v>326</v>
      </c>
      <c r="DA1995" t="s">
        <v>139</v>
      </c>
      <c r="DB1995" t="s">
        <v>138</v>
      </c>
      <c r="DC1995" t="s">
        <v>115</v>
      </c>
    </row>
    <row r="1996" spans="1:112" ht="14.45" customHeight="1" x14ac:dyDescent="0.25">
      <c r="A1996" t="s">
        <v>11482</v>
      </c>
      <c r="B1996" t="s">
        <v>113</v>
      </c>
      <c r="C1996" s="1">
        <v>45777</v>
      </c>
      <c r="D1996" s="1">
        <v>45804</v>
      </c>
      <c r="E1996" t="s">
        <v>210</v>
      </c>
      <c r="F1996" s="1">
        <v>45837</v>
      </c>
      <c r="G1996" t="s">
        <v>115</v>
      </c>
      <c r="H1996" t="s">
        <v>115</v>
      </c>
      <c r="I1996" t="s">
        <v>115</v>
      </c>
      <c r="J1996" t="s">
        <v>2977</v>
      </c>
      <c r="K1996" t="s">
        <v>11408</v>
      </c>
      <c r="L1996" t="s">
        <v>5738</v>
      </c>
      <c r="N1996" t="s">
        <v>119</v>
      </c>
      <c r="O1996" t="s">
        <v>120</v>
      </c>
      <c r="P1996" s="3">
        <v>96950</v>
      </c>
      <c r="Q1996" t="s">
        <v>121</v>
      </c>
      <c r="R1996" t="s">
        <v>4424</v>
      </c>
      <c r="S1996" s="10">
        <v>16709899218</v>
      </c>
      <c r="U1996" t="s">
        <v>2980</v>
      </c>
      <c r="V1996">
        <v>333992</v>
      </c>
      <c r="W1996" t="s">
        <v>123</v>
      </c>
      <c r="Y1996" t="s">
        <v>2981</v>
      </c>
      <c r="Z1996" t="s">
        <v>2982</v>
      </c>
      <c r="AA1996" t="s">
        <v>2983</v>
      </c>
      <c r="AB1996" t="s">
        <v>5739</v>
      </c>
      <c r="AC1996" t="s">
        <v>5738</v>
      </c>
      <c r="AE1996" t="s">
        <v>119</v>
      </c>
      <c r="AF1996" t="s">
        <v>120</v>
      </c>
      <c r="AG1996" s="3">
        <v>96950</v>
      </c>
      <c r="AH1996" t="s">
        <v>121</v>
      </c>
      <c r="AI1996" t="s">
        <v>4424</v>
      </c>
      <c r="AJ1996" s="10">
        <v>16709899218</v>
      </c>
      <c r="AL1996" t="s">
        <v>2985</v>
      </c>
      <c r="BD1996" t="str">
        <f>"51-4121.00"</f>
        <v>51-4121.00</v>
      </c>
      <c r="BE1996" t="s">
        <v>1601</v>
      </c>
      <c r="BF1996" t="s">
        <v>11483</v>
      </c>
      <c r="BG1996" t="s">
        <v>11484</v>
      </c>
      <c r="BH1996">
        <v>6</v>
      </c>
      <c r="BJ1996" s="1">
        <v>45839</v>
      </c>
      <c r="BK1996" s="1">
        <v>46203</v>
      </c>
      <c r="BN1996">
        <v>35</v>
      </c>
      <c r="BO1996">
        <v>0</v>
      </c>
      <c r="BP1996">
        <v>7</v>
      </c>
      <c r="BQ1996">
        <v>7</v>
      </c>
      <c r="BR1996">
        <v>7</v>
      </c>
      <c r="BS1996">
        <v>7</v>
      </c>
      <c r="BT1996">
        <v>7</v>
      </c>
      <c r="BU1996">
        <v>0</v>
      </c>
      <c r="BV1996" t="str">
        <f>"8:00 AM"</f>
        <v>8:00 AM</v>
      </c>
      <c r="BW1996" t="str">
        <f>"4:00 PM"</f>
        <v>4:00 PM</v>
      </c>
      <c r="BX1996" t="s">
        <v>133</v>
      </c>
      <c r="BY1996">
        <v>0</v>
      </c>
      <c r="BZ1996">
        <v>12</v>
      </c>
      <c r="CA1996" t="s">
        <v>115</v>
      </c>
      <c r="CC1996" t="s">
        <v>11485</v>
      </c>
      <c r="CD1996" t="s">
        <v>6058</v>
      </c>
      <c r="CF1996" t="s">
        <v>119</v>
      </c>
      <c r="CG1996" t="s">
        <v>120</v>
      </c>
      <c r="CH1996" s="3">
        <v>96950</v>
      </c>
      <c r="CI1996" s="4">
        <v>20.25</v>
      </c>
      <c r="CJ1996" s="4">
        <v>20.25</v>
      </c>
      <c r="CK1996" s="4">
        <v>30.38</v>
      </c>
      <c r="CL1996" s="4">
        <v>30.38</v>
      </c>
      <c r="CM1996" t="s">
        <v>136</v>
      </c>
      <c r="CN1996" t="s">
        <v>139</v>
      </c>
      <c r="CO1996" t="s">
        <v>137</v>
      </c>
      <c r="CQ1996" t="s">
        <v>115</v>
      </c>
      <c r="CR1996" t="s">
        <v>138</v>
      </c>
      <c r="CS1996" t="s">
        <v>138</v>
      </c>
      <c r="CT1996" t="s">
        <v>138</v>
      </c>
      <c r="CU1996" t="s">
        <v>139</v>
      </c>
      <c r="CV1996" t="s">
        <v>138</v>
      </c>
      <c r="CW1996" t="s">
        <v>138</v>
      </c>
      <c r="CX1996" t="s">
        <v>588</v>
      </c>
      <c r="CY1996" s="10">
        <v>16709899218</v>
      </c>
      <c r="CZ1996" t="s">
        <v>2985</v>
      </c>
      <c r="DA1996" t="s">
        <v>139</v>
      </c>
      <c r="DB1996" t="s">
        <v>138</v>
      </c>
      <c r="DC1996" t="s">
        <v>115</v>
      </c>
      <c r="DD1996" t="s">
        <v>2989</v>
      </c>
      <c r="DE1996" t="s">
        <v>2990</v>
      </c>
      <c r="DF1996" t="s">
        <v>149</v>
      </c>
      <c r="DG1996" t="s">
        <v>5743</v>
      </c>
      <c r="DH1996" t="s">
        <v>2985</v>
      </c>
    </row>
    <row r="1997" spans="1:112" ht="14.45" customHeight="1" x14ac:dyDescent="0.25">
      <c r="A1997" t="s">
        <v>11803</v>
      </c>
      <c r="B1997" t="s">
        <v>142</v>
      </c>
      <c r="C1997" s="1">
        <v>45803</v>
      </c>
      <c r="D1997" s="1">
        <v>45804</v>
      </c>
      <c r="E1997" t="s">
        <v>210</v>
      </c>
      <c r="F1997" s="1">
        <v>45929</v>
      </c>
      <c r="G1997" t="s">
        <v>138</v>
      </c>
      <c r="H1997" t="s">
        <v>115</v>
      </c>
      <c r="I1997" t="s">
        <v>115</v>
      </c>
      <c r="J1997" t="s">
        <v>11804</v>
      </c>
      <c r="L1997" t="s">
        <v>8921</v>
      </c>
      <c r="N1997" t="s">
        <v>119</v>
      </c>
      <c r="O1997" t="s">
        <v>120</v>
      </c>
      <c r="P1997" s="3">
        <v>96950</v>
      </c>
      <c r="Q1997" t="s">
        <v>121</v>
      </c>
      <c r="S1997" s="10">
        <v>16703220970</v>
      </c>
      <c r="U1997" t="s">
        <v>11805</v>
      </c>
      <c r="V1997">
        <v>488510</v>
      </c>
      <c r="W1997" t="s">
        <v>123</v>
      </c>
      <c r="Y1997" t="s">
        <v>172</v>
      </c>
      <c r="Z1997" t="s">
        <v>8919</v>
      </c>
      <c r="AA1997" t="s">
        <v>7997</v>
      </c>
      <c r="AB1997" t="s">
        <v>11806</v>
      </c>
      <c r="AC1997" t="s">
        <v>8921</v>
      </c>
      <c r="AE1997" t="s">
        <v>119</v>
      </c>
      <c r="AF1997" t="s">
        <v>120</v>
      </c>
      <c r="AG1997" s="3">
        <v>96950</v>
      </c>
      <c r="AH1997" t="s">
        <v>121</v>
      </c>
      <c r="AJ1997" s="10">
        <v>16703220970</v>
      </c>
      <c r="AL1997" t="s">
        <v>11807</v>
      </c>
      <c r="BD1997" t="str">
        <f>"43-3031.00"</f>
        <v>43-3031.00</v>
      </c>
      <c r="BE1997" t="s">
        <v>387</v>
      </c>
      <c r="BF1997" t="s">
        <v>11808</v>
      </c>
      <c r="BG1997" t="s">
        <v>682</v>
      </c>
      <c r="BH1997">
        <v>2</v>
      </c>
      <c r="BJ1997" s="1">
        <v>45931</v>
      </c>
      <c r="BK1997" s="1">
        <v>46295</v>
      </c>
      <c r="BN1997">
        <v>40</v>
      </c>
      <c r="BO1997">
        <v>0</v>
      </c>
      <c r="BP1997">
        <v>8</v>
      </c>
      <c r="BQ1997">
        <v>8</v>
      </c>
      <c r="BR1997">
        <v>8</v>
      </c>
      <c r="BS1997">
        <v>8</v>
      </c>
      <c r="BT1997">
        <v>8</v>
      </c>
      <c r="BU1997">
        <v>0</v>
      </c>
      <c r="BV1997" t="str">
        <f>"8:00 AM"</f>
        <v>8:00 AM</v>
      </c>
      <c r="BW1997" t="str">
        <f>"5:00 PM"</f>
        <v>5:00 PM</v>
      </c>
      <c r="BX1997" t="s">
        <v>189</v>
      </c>
      <c r="BY1997">
        <v>0</v>
      </c>
      <c r="BZ1997">
        <v>24</v>
      </c>
      <c r="CA1997" t="s">
        <v>115</v>
      </c>
      <c r="CC1997" t="s">
        <v>11809</v>
      </c>
      <c r="CD1997" t="s">
        <v>11810</v>
      </c>
      <c r="CF1997" t="s">
        <v>119</v>
      </c>
      <c r="CG1997" t="s">
        <v>120</v>
      </c>
      <c r="CH1997" s="3">
        <v>96950</v>
      </c>
      <c r="CI1997" s="4">
        <v>11</v>
      </c>
      <c r="CJ1997" s="4">
        <v>13.5</v>
      </c>
      <c r="CK1997" s="4">
        <v>0</v>
      </c>
      <c r="CL1997" s="4">
        <v>0</v>
      </c>
      <c r="CM1997" t="s">
        <v>136</v>
      </c>
      <c r="CN1997" t="s">
        <v>8926</v>
      </c>
      <c r="CO1997" t="s">
        <v>137</v>
      </c>
      <c r="CQ1997" t="s">
        <v>115</v>
      </c>
      <c r="CR1997" t="s">
        <v>138</v>
      </c>
      <c r="CS1997" t="s">
        <v>139</v>
      </c>
      <c r="CT1997" t="s">
        <v>139</v>
      </c>
      <c r="CU1997" t="s">
        <v>139</v>
      </c>
      <c r="CV1997" t="s">
        <v>138</v>
      </c>
      <c r="CW1997" t="s">
        <v>139</v>
      </c>
      <c r="CX1997" t="s">
        <v>11811</v>
      </c>
      <c r="CY1997" s="10">
        <v>16703220970</v>
      </c>
      <c r="CZ1997" t="s">
        <v>8922</v>
      </c>
      <c r="DA1997" t="s">
        <v>11812</v>
      </c>
      <c r="DB1997" t="s">
        <v>138</v>
      </c>
      <c r="DC1997" t="s">
        <v>115</v>
      </c>
    </row>
    <row r="1998" spans="1:112" ht="14.45" customHeight="1" x14ac:dyDescent="0.25">
      <c r="A1998" t="s">
        <v>12075</v>
      </c>
      <c r="B1998" t="s">
        <v>113</v>
      </c>
      <c r="C1998" s="1">
        <v>45796</v>
      </c>
      <c r="D1998" s="1">
        <v>45804</v>
      </c>
      <c r="E1998" t="s">
        <v>210</v>
      </c>
      <c r="F1998" s="1">
        <v>45808</v>
      </c>
      <c r="G1998" t="s">
        <v>115</v>
      </c>
      <c r="H1998" t="s">
        <v>115</v>
      </c>
      <c r="I1998" t="s">
        <v>115</v>
      </c>
      <c r="J1998" t="s">
        <v>1754</v>
      </c>
      <c r="K1998" t="s">
        <v>1755</v>
      </c>
      <c r="L1998" t="s">
        <v>1756</v>
      </c>
      <c r="M1998" t="s">
        <v>761</v>
      </c>
      <c r="N1998" t="s">
        <v>119</v>
      </c>
      <c r="O1998" t="s">
        <v>120</v>
      </c>
      <c r="P1998" s="3">
        <v>96950</v>
      </c>
      <c r="Q1998" t="s">
        <v>121</v>
      </c>
      <c r="R1998" t="s">
        <v>1757</v>
      </c>
      <c r="S1998" s="10">
        <v>16702352653</v>
      </c>
      <c r="T1998">
        <v>324</v>
      </c>
      <c r="U1998" t="s">
        <v>1758</v>
      </c>
      <c r="V1998">
        <v>424410</v>
      </c>
      <c r="W1998" t="s">
        <v>123</v>
      </c>
      <c r="Y1998" t="s">
        <v>764</v>
      </c>
      <c r="Z1998" t="s">
        <v>765</v>
      </c>
      <c r="AA1998" t="s">
        <v>1759</v>
      </c>
      <c r="AB1998" t="s">
        <v>766</v>
      </c>
      <c r="AC1998" t="s">
        <v>760</v>
      </c>
      <c r="AD1998" t="s">
        <v>761</v>
      </c>
      <c r="AE1998" t="s">
        <v>119</v>
      </c>
      <c r="AF1998" t="s">
        <v>120</v>
      </c>
      <c r="AG1998" s="3">
        <v>96950</v>
      </c>
      <c r="AH1998" t="s">
        <v>121</v>
      </c>
      <c r="AI1998" t="s">
        <v>762</v>
      </c>
      <c r="AJ1998" s="10">
        <v>16702352653</v>
      </c>
      <c r="AK1998">
        <v>324</v>
      </c>
      <c r="AL1998" t="s">
        <v>767</v>
      </c>
      <c r="BD1998" t="str">
        <f>"49-9098.00"</f>
        <v>49-9098.00</v>
      </c>
      <c r="BE1998" t="s">
        <v>1760</v>
      </c>
      <c r="BF1998" t="s">
        <v>1761</v>
      </c>
      <c r="BG1998" t="s">
        <v>1762</v>
      </c>
      <c r="BH1998">
        <v>2</v>
      </c>
      <c r="BJ1998" s="1">
        <v>45840</v>
      </c>
      <c r="BK1998" s="1">
        <v>46204</v>
      </c>
      <c r="BN1998">
        <v>35</v>
      </c>
      <c r="BO1998">
        <v>0</v>
      </c>
      <c r="BP1998">
        <v>7</v>
      </c>
      <c r="BQ1998">
        <v>7</v>
      </c>
      <c r="BR1998">
        <v>7</v>
      </c>
      <c r="BS1998">
        <v>7</v>
      </c>
      <c r="BT1998">
        <v>7</v>
      </c>
      <c r="BU1998">
        <v>0</v>
      </c>
      <c r="BV1998" t="str">
        <f>"8:00 AM"</f>
        <v>8:00 AM</v>
      </c>
      <c r="BW1998" t="str">
        <f>"4:00 PM"</f>
        <v>4:00 PM</v>
      </c>
      <c r="BX1998" t="s">
        <v>133</v>
      </c>
      <c r="BY1998">
        <v>0</v>
      </c>
      <c r="BZ1998">
        <v>6</v>
      </c>
      <c r="CA1998" t="s">
        <v>115</v>
      </c>
      <c r="CC1998" t="s">
        <v>240</v>
      </c>
      <c r="CD1998" t="s">
        <v>1756</v>
      </c>
      <c r="CE1998" t="s">
        <v>761</v>
      </c>
      <c r="CF1998" t="s">
        <v>119</v>
      </c>
      <c r="CG1998" t="s">
        <v>120</v>
      </c>
      <c r="CH1998" s="3">
        <v>96950</v>
      </c>
      <c r="CI1998" s="4">
        <v>9.2100000000000009</v>
      </c>
      <c r="CJ1998" s="4">
        <v>15</v>
      </c>
      <c r="CK1998" s="4">
        <v>13.81</v>
      </c>
      <c r="CL1998" s="4">
        <v>22.5</v>
      </c>
      <c r="CM1998" t="s">
        <v>136</v>
      </c>
      <c r="CN1998" t="s">
        <v>240</v>
      </c>
      <c r="CO1998" t="s">
        <v>137</v>
      </c>
      <c r="CQ1998" t="s">
        <v>115</v>
      </c>
      <c r="CR1998" t="s">
        <v>138</v>
      </c>
      <c r="CS1998" t="s">
        <v>139</v>
      </c>
      <c r="CT1998" t="s">
        <v>138</v>
      </c>
      <c r="CU1998" t="s">
        <v>139</v>
      </c>
      <c r="CV1998" t="s">
        <v>138</v>
      </c>
      <c r="CW1998" t="s">
        <v>139</v>
      </c>
      <c r="CX1998" t="s">
        <v>769</v>
      </c>
      <c r="CY1998" s="10">
        <v>16702352653</v>
      </c>
      <c r="CZ1998" t="s">
        <v>767</v>
      </c>
      <c r="DA1998" t="s">
        <v>208</v>
      </c>
      <c r="DB1998" t="s">
        <v>138</v>
      </c>
      <c r="DC1998" t="s">
        <v>115</v>
      </c>
    </row>
    <row r="1999" spans="1:112" ht="14.45" customHeight="1" x14ac:dyDescent="0.25">
      <c r="A1999" t="s">
        <v>12101</v>
      </c>
      <c r="B1999" t="s">
        <v>142</v>
      </c>
      <c r="C1999" s="1">
        <v>45800</v>
      </c>
      <c r="D1999" s="1">
        <v>45804</v>
      </c>
      <c r="E1999" t="s">
        <v>114</v>
      </c>
      <c r="G1999" t="s">
        <v>115</v>
      </c>
      <c r="H1999" t="s">
        <v>138</v>
      </c>
      <c r="I1999" t="s">
        <v>115</v>
      </c>
      <c r="J1999" t="s">
        <v>7225</v>
      </c>
      <c r="K1999" t="s">
        <v>7226</v>
      </c>
      <c r="L1999" t="s">
        <v>7227</v>
      </c>
      <c r="M1999" t="s">
        <v>7228</v>
      </c>
      <c r="N1999" t="s">
        <v>128</v>
      </c>
      <c r="O1999" t="s">
        <v>120</v>
      </c>
      <c r="P1999" s="3">
        <v>96950</v>
      </c>
      <c r="Q1999" t="s">
        <v>121</v>
      </c>
      <c r="S1999" s="10">
        <v>16704836668</v>
      </c>
      <c r="U1999" t="s">
        <v>7229</v>
      </c>
      <c r="V1999">
        <v>812199</v>
      </c>
      <c r="W1999" t="s">
        <v>123</v>
      </c>
      <c r="Y1999" t="s">
        <v>4306</v>
      </c>
      <c r="Z1999" t="s">
        <v>7230</v>
      </c>
      <c r="AB1999" t="s">
        <v>126</v>
      </c>
      <c r="AC1999" t="s">
        <v>7227</v>
      </c>
      <c r="AD1999" t="s">
        <v>7228</v>
      </c>
      <c r="AE1999" t="s">
        <v>128</v>
      </c>
      <c r="AF1999" t="s">
        <v>120</v>
      </c>
      <c r="AG1999" s="3">
        <v>96950</v>
      </c>
      <c r="AH1999" t="s">
        <v>121</v>
      </c>
      <c r="AJ1999" s="10">
        <v>16704836668</v>
      </c>
      <c r="AL1999" t="s">
        <v>3278</v>
      </c>
      <c r="BD1999" t="str">
        <f>"31-9011.00"</f>
        <v>31-9011.00</v>
      </c>
      <c r="BE1999" t="s">
        <v>671</v>
      </c>
      <c r="BF1999" t="s">
        <v>7231</v>
      </c>
      <c r="BG1999" t="s">
        <v>7232</v>
      </c>
      <c r="BH1999">
        <v>3</v>
      </c>
      <c r="BJ1999" s="1">
        <v>45930</v>
      </c>
      <c r="BK1999" s="1">
        <v>46294</v>
      </c>
      <c r="BN1999">
        <v>35</v>
      </c>
      <c r="BO1999">
        <v>0</v>
      </c>
      <c r="BP1999">
        <v>7</v>
      </c>
      <c r="BQ1999">
        <v>7</v>
      </c>
      <c r="BR1999">
        <v>7</v>
      </c>
      <c r="BS1999">
        <v>7</v>
      </c>
      <c r="BT1999">
        <v>7</v>
      </c>
      <c r="BU1999">
        <v>0</v>
      </c>
      <c r="BV1999" t="str">
        <f>"1:00 PM"</f>
        <v>1:00 PM</v>
      </c>
      <c r="BW1999" t="str">
        <f>"7:00 PM"</f>
        <v>7:00 PM</v>
      </c>
      <c r="BX1999" t="s">
        <v>133</v>
      </c>
      <c r="BY1999">
        <v>0</v>
      </c>
      <c r="BZ1999">
        <v>12</v>
      </c>
      <c r="CA1999" t="s">
        <v>115</v>
      </c>
      <c r="CC1999" s="2" t="s">
        <v>7233</v>
      </c>
      <c r="CD1999" t="s">
        <v>7234</v>
      </c>
      <c r="CE1999" t="s">
        <v>7227</v>
      </c>
      <c r="CF1999" t="s">
        <v>128</v>
      </c>
      <c r="CG1999" t="s">
        <v>120</v>
      </c>
      <c r="CH1999" s="3">
        <v>96950</v>
      </c>
      <c r="CI1999" s="4">
        <v>12.37</v>
      </c>
      <c r="CJ1999" s="4">
        <v>12.37</v>
      </c>
      <c r="CK1999" s="4">
        <v>18.55</v>
      </c>
      <c r="CL1999" s="4">
        <v>18.55</v>
      </c>
      <c r="CM1999" t="s">
        <v>136</v>
      </c>
      <c r="CN1999" t="s">
        <v>624</v>
      </c>
      <c r="CO1999" t="s">
        <v>137</v>
      </c>
      <c r="CQ1999" t="s">
        <v>115</v>
      </c>
      <c r="CR1999" t="s">
        <v>138</v>
      </c>
      <c r="CS1999" t="s">
        <v>138</v>
      </c>
      <c r="CT1999" t="s">
        <v>138</v>
      </c>
      <c r="CU1999" t="s">
        <v>139</v>
      </c>
      <c r="CV1999" t="s">
        <v>138</v>
      </c>
      <c r="CW1999" t="s">
        <v>139</v>
      </c>
      <c r="CX1999" t="s">
        <v>625</v>
      </c>
      <c r="CY1999" s="10">
        <v>16707837461</v>
      </c>
      <c r="CZ1999" t="s">
        <v>620</v>
      </c>
      <c r="DA1999" t="s">
        <v>3450</v>
      </c>
      <c r="DB1999" t="s">
        <v>138</v>
      </c>
      <c r="DC1999" t="s">
        <v>115</v>
      </c>
    </row>
    <row r="2000" spans="1:112" ht="14.45" customHeight="1" x14ac:dyDescent="0.25">
      <c r="A2000" t="s">
        <v>12296</v>
      </c>
      <c r="B2000" t="s">
        <v>113</v>
      </c>
      <c r="C2000" s="1">
        <v>45791</v>
      </c>
      <c r="D2000" s="1">
        <v>45804</v>
      </c>
      <c r="E2000" t="s">
        <v>210</v>
      </c>
      <c r="F2000" s="1">
        <v>45960</v>
      </c>
      <c r="G2000" t="s">
        <v>138</v>
      </c>
      <c r="H2000" t="s">
        <v>115</v>
      </c>
      <c r="I2000" t="s">
        <v>115</v>
      </c>
      <c r="J2000" t="s">
        <v>6683</v>
      </c>
      <c r="L2000" t="s">
        <v>760</v>
      </c>
      <c r="M2000" t="s">
        <v>6684</v>
      </c>
      <c r="N2000" t="s">
        <v>119</v>
      </c>
      <c r="O2000" t="s">
        <v>120</v>
      </c>
      <c r="P2000" s="3">
        <v>96950</v>
      </c>
      <c r="Q2000" t="s">
        <v>121</v>
      </c>
      <c r="R2000" t="s">
        <v>762</v>
      </c>
      <c r="S2000" s="10">
        <v>16702352653</v>
      </c>
      <c r="T2000">
        <v>324</v>
      </c>
      <c r="U2000" t="s">
        <v>763</v>
      </c>
      <c r="V2000">
        <v>42449</v>
      </c>
      <c r="W2000" t="s">
        <v>123</v>
      </c>
      <c r="Y2000" t="s">
        <v>764</v>
      </c>
      <c r="Z2000" t="s">
        <v>765</v>
      </c>
      <c r="AA2000" t="s">
        <v>6685</v>
      </c>
      <c r="AB2000" t="s">
        <v>766</v>
      </c>
      <c r="AC2000" t="s">
        <v>760</v>
      </c>
      <c r="AD2000" t="s">
        <v>761</v>
      </c>
      <c r="AE2000" t="s">
        <v>119</v>
      </c>
      <c r="AF2000" t="s">
        <v>120</v>
      </c>
      <c r="AG2000" s="3">
        <v>96950</v>
      </c>
      <c r="AH2000" t="s">
        <v>121</v>
      </c>
      <c r="AI2000" t="s">
        <v>762</v>
      </c>
      <c r="AJ2000" s="10">
        <v>16702352653</v>
      </c>
      <c r="AK2000">
        <v>324</v>
      </c>
      <c r="AL2000" t="s">
        <v>767</v>
      </c>
      <c r="BD2000" t="str">
        <f>"49-3031.00"</f>
        <v>49-3031.00</v>
      </c>
      <c r="BE2000" t="s">
        <v>1260</v>
      </c>
      <c r="BF2000" t="s">
        <v>6686</v>
      </c>
      <c r="BG2000" t="s">
        <v>4670</v>
      </c>
      <c r="BH2000">
        <v>2</v>
      </c>
      <c r="BJ2000" s="1">
        <v>45961</v>
      </c>
      <c r="BK2000" s="1">
        <v>46325</v>
      </c>
      <c r="BN2000">
        <v>35</v>
      </c>
      <c r="BO2000">
        <v>0</v>
      </c>
      <c r="BP2000">
        <v>7</v>
      </c>
      <c r="BQ2000">
        <v>7</v>
      </c>
      <c r="BR2000">
        <v>7</v>
      </c>
      <c r="BS2000">
        <v>7</v>
      </c>
      <c r="BT2000">
        <v>7</v>
      </c>
      <c r="BU2000">
        <v>0</v>
      </c>
      <c r="BV2000" t="str">
        <f>"8:00 AM"</f>
        <v>8:00 AM</v>
      </c>
      <c r="BW2000" t="str">
        <f>"4:00 PM"</f>
        <v>4:00 PM</v>
      </c>
      <c r="BX2000" t="s">
        <v>240</v>
      </c>
      <c r="BY2000">
        <v>0</v>
      </c>
      <c r="BZ2000">
        <v>24</v>
      </c>
      <c r="CA2000" t="s">
        <v>115</v>
      </c>
      <c r="CC2000" t="s">
        <v>6688</v>
      </c>
      <c r="CD2000" t="s">
        <v>760</v>
      </c>
      <c r="CE2000" t="s">
        <v>6689</v>
      </c>
      <c r="CF2000" t="s">
        <v>119</v>
      </c>
      <c r="CG2000" t="s">
        <v>120</v>
      </c>
      <c r="CH2000" s="3">
        <v>96950</v>
      </c>
      <c r="CI2000" s="4">
        <v>11.85</v>
      </c>
      <c r="CJ2000" s="4">
        <v>15</v>
      </c>
      <c r="CK2000" s="4">
        <v>17.77</v>
      </c>
      <c r="CL2000" s="4">
        <v>22.5</v>
      </c>
      <c r="CM2000" t="s">
        <v>136</v>
      </c>
      <c r="CN2000" t="s">
        <v>240</v>
      </c>
      <c r="CO2000" t="s">
        <v>137</v>
      </c>
      <c r="CQ2000" t="s">
        <v>115</v>
      </c>
      <c r="CR2000" t="s">
        <v>138</v>
      </c>
      <c r="CS2000" t="s">
        <v>139</v>
      </c>
      <c r="CT2000" t="s">
        <v>138</v>
      </c>
      <c r="CU2000" t="s">
        <v>139</v>
      </c>
      <c r="CV2000" t="s">
        <v>138</v>
      </c>
      <c r="CW2000" t="s">
        <v>139</v>
      </c>
      <c r="CX2000" t="s">
        <v>6690</v>
      </c>
      <c r="CY2000" s="10">
        <v>16702352653</v>
      </c>
      <c r="CZ2000" t="s">
        <v>767</v>
      </c>
      <c r="DA2000" t="s">
        <v>208</v>
      </c>
      <c r="DB2000" t="s">
        <v>138</v>
      </c>
      <c r="DC2000" t="s">
        <v>115</v>
      </c>
    </row>
    <row r="2001" spans="1:112" ht="14.45" customHeight="1" x14ac:dyDescent="0.25">
      <c r="A2001" t="s">
        <v>13042</v>
      </c>
      <c r="B2001" t="s">
        <v>248</v>
      </c>
      <c r="C2001" s="1">
        <v>45744</v>
      </c>
      <c r="D2001" s="1">
        <v>45804</v>
      </c>
      <c r="E2001" t="s">
        <v>210</v>
      </c>
      <c r="F2001" s="1">
        <v>45868</v>
      </c>
      <c r="G2001" t="s">
        <v>115</v>
      </c>
      <c r="H2001" t="s">
        <v>115</v>
      </c>
      <c r="I2001" t="s">
        <v>115</v>
      </c>
      <c r="J2001" t="s">
        <v>1718</v>
      </c>
      <c r="K2001" t="s">
        <v>1719</v>
      </c>
      <c r="L2001" t="s">
        <v>1720</v>
      </c>
      <c r="N2001" t="s">
        <v>128</v>
      </c>
      <c r="O2001" t="s">
        <v>120</v>
      </c>
      <c r="P2001" s="3">
        <v>96950</v>
      </c>
      <c r="Q2001" t="s">
        <v>121</v>
      </c>
      <c r="S2001" s="10">
        <v>16702335776</v>
      </c>
      <c r="U2001" t="s">
        <v>1721</v>
      </c>
      <c r="V2001">
        <v>561720</v>
      </c>
      <c r="W2001" t="s">
        <v>123</v>
      </c>
      <c r="Y2001" t="s">
        <v>1722</v>
      </c>
      <c r="Z2001" t="s">
        <v>1723</v>
      </c>
      <c r="AA2001" t="s">
        <v>888</v>
      </c>
      <c r="AB2001" t="s">
        <v>705</v>
      </c>
      <c r="AC2001" t="s">
        <v>1718</v>
      </c>
      <c r="AD2001" t="s">
        <v>1720</v>
      </c>
      <c r="AE2001" t="s">
        <v>128</v>
      </c>
      <c r="AF2001" t="s">
        <v>120</v>
      </c>
      <c r="AG2001" s="3">
        <v>96950</v>
      </c>
      <c r="AH2001" t="s">
        <v>121</v>
      </c>
      <c r="AJ2001" s="10">
        <v>16702335776</v>
      </c>
      <c r="AL2001" t="s">
        <v>1724</v>
      </c>
      <c r="BD2001" t="str">
        <f>"37-2011.00"</f>
        <v>37-2011.00</v>
      </c>
      <c r="BE2001" t="s">
        <v>1133</v>
      </c>
      <c r="BF2001" t="s">
        <v>1725</v>
      </c>
      <c r="BG2001" t="s">
        <v>1726</v>
      </c>
      <c r="BH2001">
        <v>10</v>
      </c>
      <c r="BI2001">
        <v>10</v>
      </c>
      <c r="BJ2001" s="1">
        <v>45870</v>
      </c>
      <c r="BK2001" s="1">
        <v>46234</v>
      </c>
      <c r="BL2001" s="1">
        <v>45870</v>
      </c>
      <c r="BM2001" s="1">
        <v>46234</v>
      </c>
      <c r="BN2001">
        <v>35</v>
      </c>
      <c r="BO2001">
        <v>0</v>
      </c>
      <c r="BP2001">
        <v>7</v>
      </c>
      <c r="BQ2001">
        <v>7</v>
      </c>
      <c r="BR2001">
        <v>7</v>
      </c>
      <c r="BS2001">
        <v>7</v>
      </c>
      <c r="BT2001">
        <v>7</v>
      </c>
      <c r="BU2001">
        <v>0</v>
      </c>
      <c r="BV2001" t="str">
        <f>"9:00 AM"</f>
        <v>9:00 AM</v>
      </c>
      <c r="BW2001" t="str">
        <f>"5:00 PM"</f>
        <v>5:00 PM</v>
      </c>
      <c r="BX2001" t="s">
        <v>240</v>
      </c>
      <c r="BY2001">
        <v>0</v>
      </c>
      <c r="BZ2001">
        <v>12</v>
      </c>
      <c r="CA2001" t="s">
        <v>115</v>
      </c>
      <c r="CC2001" t="s">
        <v>13043</v>
      </c>
      <c r="CD2001" t="s">
        <v>1448</v>
      </c>
      <c r="CF2001" t="s">
        <v>128</v>
      </c>
      <c r="CG2001" t="s">
        <v>120</v>
      </c>
      <c r="CH2001" s="3">
        <v>96950</v>
      </c>
      <c r="CI2001" s="4">
        <v>8.2899999999999991</v>
      </c>
      <c r="CJ2001" s="4">
        <v>8.2899999999999991</v>
      </c>
      <c r="CK2001" s="4">
        <v>12.44</v>
      </c>
      <c r="CL2001" s="4">
        <v>12.44</v>
      </c>
      <c r="CM2001" t="s">
        <v>136</v>
      </c>
      <c r="CN2001" t="s">
        <v>139</v>
      </c>
      <c r="CO2001" t="s">
        <v>137</v>
      </c>
      <c r="CQ2001" t="s">
        <v>138</v>
      </c>
      <c r="CR2001" t="s">
        <v>138</v>
      </c>
      <c r="CS2001" t="s">
        <v>139</v>
      </c>
      <c r="CT2001" t="s">
        <v>138</v>
      </c>
      <c r="CU2001" t="s">
        <v>139</v>
      </c>
      <c r="CV2001" t="s">
        <v>138</v>
      </c>
      <c r="CW2001" t="s">
        <v>139</v>
      </c>
      <c r="CX2001" t="s">
        <v>139</v>
      </c>
      <c r="CY2001" s="10">
        <v>16702335776</v>
      </c>
      <c r="CZ2001" t="s">
        <v>1727</v>
      </c>
      <c r="DA2001" t="s">
        <v>139</v>
      </c>
      <c r="DB2001" t="s">
        <v>138</v>
      </c>
      <c r="DC2001" t="s">
        <v>115</v>
      </c>
    </row>
    <row r="2002" spans="1:112" ht="14.45" customHeight="1" x14ac:dyDescent="0.25">
      <c r="A2002" t="s">
        <v>13244</v>
      </c>
      <c r="B2002" t="s">
        <v>113</v>
      </c>
      <c r="C2002" s="1">
        <v>45777</v>
      </c>
      <c r="D2002" s="1">
        <v>45804</v>
      </c>
      <c r="E2002" t="s">
        <v>210</v>
      </c>
      <c r="F2002" s="1">
        <v>45899</v>
      </c>
      <c r="G2002" t="s">
        <v>115</v>
      </c>
      <c r="H2002" t="s">
        <v>115</v>
      </c>
      <c r="I2002" t="s">
        <v>115</v>
      </c>
      <c r="J2002" t="s">
        <v>2977</v>
      </c>
      <c r="K2002" t="s">
        <v>11408</v>
      </c>
      <c r="L2002" t="s">
        <v>5738</v>
      </c>
      <c r="N2002" t="s">
        <v>119</v>
      </c>
      <c r="O2002" t="s">
        <v>120</v>
      </c>
      <c r="P2002" s="3">
        <v>96950</v>
      </c>
      <c r="Q2002" t="s">
        <v>121</v>
      </c>
      <c r="R2002" t="s">
        <v>4424</v>
      </c>
      <c r="S2002" s="10">
        <v>16709899218</v>
      </c>
      <c r="U2002" t="s">
        <v>2980</v>
      </c>
      <c r="V2002">
        <v>72231</v>
      </c>
      <c r="W2002" t="s">
        <v>123</v>
      </c>
      <c r="Y2002" t="s">
        <v>2981</v>
      </c>
      <c r="Z2002" t="s">
        <v>2982</v>
      </c>
      <c r="AA2002" t="s">
        <v>2983</v>
      </c>
      <c r="AB2002" t="s">
        <v>5739</v>
      </c>
      <c r="AC2002" t="s">
        <v>5738</v>
      </c>
      <c r="AE2002" t="s">
        <v>119</v>
      </c>
      <c r="AF2002" t="s">
        <v>120</v>
      </c>
      <c r="AG2002" s="3">
        <v>96950</v>
      </c>
      <c r="AH2002" t="s">
        <v>121</v>
      </c>
      <c r="AI2002" t="s">
        <v>4424</v>
      </c>
      <c r="AJ2002" s="10">
        <v>16709899218</v>
      </c>
      <c r="AL2002" t="s">
        <v>2985</v>
      </c>
      <c r="BD2002" t="str">
        <f>"35-2014.00"</f>
        <v>35-2014.00</v>
      </c>
      <c r="BE2002" t="s">
        <v>221</v>
      </c>
      <c r="BF2002" t="s">
        <v>11409</v>
      </c>
      <c r="BG2002" t="s">
        <v>223</v>
      </c>
      <c r="BH2002">
        <v>8</v>
      </c>
      <c r="BJ2002" s="1">
        <v>45901</v>
      </c>
      <c r="BK2002" s="1">
        <v>46265</v>
      </c>
      <c r="BN2002">
        <v>35</v>
      </c>
      <c r="BO2002">
        <v>0</v>
      </c>
      <c r="BP2002">
        <v>7</v>
      </c>
      <c r="BQ2002">
        <v>7</v>
      </c>
      <c r="BR2002">
        <v>7</v>
      </c>
      <c r="BS2002">
        <v>7</v>
      </c>
      <c r="BT2002">
        <v>7</v>
      </c>
      <c r="BU2002">
        <v>0</v>
      </c>
      <c r="BV2002" t="str">
        <f>"8:00 AM"</f>
        <v>8:00 AM</v>
      </c>
      <c r="BW2002" t="str">
        <f>"4:00 PM"</f>
        <v>4:00 PM</v>
      </c>
      <c r="BX2002" t="s">
        <v>133</v>
      </c>
      <c r="BY2002">
        <v>0</v>
      </c>
      <c r="BZ2002">
        <v>12</v>
      </c>
      <c r="CA2002" t="s">
        <v>115</v>
      </c>
      <c r="CC2002" t="s">
        <v>13245</v>
      </c>
      <c r="CD2002" t="s">
        <v>6058</v>
      </c>
      <c r="CF2002" t="s">
        <v>119</v>
      </c>
      <c r="CG2002" t="s">
        <v>120</v>
      </c>
      <c r="CH2002" s="3">
        <v>96950</v>
      </c>
      <c r="CI2002" s="4">
        <v>8.83</v>
      </c>
      <c r="CJ2002" s="4">
        <v>8.83</v>
      </c>
      <c r="CK2002" s="4">
        <v>13.25</v>
      </c>
      <c r="CL2002" s="4">
        <v>13.25</v>
      </c>
      <c r="CM2002" t="s">
        <v>136</v>
      </c>
      <c r="CN2002" t="s">
        <v>139</v>
      </c>
      <c r="CO2002" t="s">
        <v>137</v>
      </c>
      <c r="CQ2002" t="s">
        <v>115</v>
      </c>
      <c r="CR2002" t="s">
        <v>138</v>
      </c>
      <c r="CS2002" t="s">
        <v>138</v>
      </c>
      <c r="CT2002" t="s">
        <v>138</v>
      </c>
      <c r="CU2002" t="s">
        <v>139</v>
      </c>
      <c r="CV2002" t="s">
        <v>138</v>
      </c>
      <c r="CW2002" t="s">
        <v>138</v>
      </c>
      <c r="CX2002" t="s">
        <v>588</v>
      </c>
      <c r="CY2002" s="10">
        <v>16709899218</v>
      </c>
      <c r="CZ2002" t="s">
        <v>2985</v>
      </c>
      <c r="DA2002" t="s">
        <v>139</v>
      </c>
      <c r="DB2002" t="s">
        <v>138</v>
      </c>
      <c r="DC2002" t="s">
        <v>115</v>
      </c>
      <c r="DD2002" t="s">
        <v>2989</v>
      </c>
      <c r="DE2002" t="s">
        <v>2990</v>
      </c>
      <c r="DF2002" t="s">
        <v>149</v>
      </c>
      <c r="DG2002" t="s">
        <v>5743</v>
      </c>
      <c r="DH2002" t="s">
        <v>2985</v>
      </c>
    </row>
    <row r="2003" spans="1:112" ht="14.45" customHeight="1" x14ac:dyDescent="0.25">
      <c r="A2003" t="s">
        <v>13502</v>
      </c>
      <c r="B2003" t="s">
        <v>248</v>
      </c>
      <c r="C2003" s="1">
        <v>45750</v>
      </c>
      <c r="D2003" s="1">
        <v>45804</v>
      </c>
      <c r="E2003" t="s">
        <v>210</v>
      </c>
      <c r="F2003" s="1">
        <v>45837</v>
      </c>
      <c r="G2003" t="s">
        <v>115</v>
      </c>
      <c r="H2003" t="s">
        <v>115</v>
      </c>
      <c r="I2003" t="s">
        <v>115</v>
      </c>
      <c r="J2003" t="s">
        <v>544</v>
      </c>
      <c r="L2003" t="s">
        <v>545</v>
      </c>
      <c r="N2003" t="s">
        <v>128</v>
      </c>
      <c r="O2003" t="s">
        <v>120</v>
      </c>
      <c r="P2003" s="3">
        <v>96950</v>
      </c>
      <c r="Q2003" t="s">
        <v>121</v>
      </c>
      <c r="S2003" s="10">
        <v>16702851190</v>
      </c>
      <c r="U2003" t="s">
        <v>546</v>
      </c>
      <c r="V2003">
        <v>721110</v>
      </c>
      <c r="W2003" t="s">
        <v>123</v>
      </c>
      <c r="Y2003" t="s">
        <v>547</v>
      </c>
      <c r="Z2003" t="s">
        <v>548</v>
      </c>
      <c r="AB2003" t="s">
        <v>126</v>
      </c>
      <c r="AC2003" t="s">
        <v>545</v>
      </c>
      <c r="AE2003" t="s">
        <v>128</v>
      </c>
      <c r="AF2003" t="s">
        <v>120</v>
      </c>
      <c r="AG2003" s="3">
        <v>96950</v>
      </c>
      <c r="AH2003" t="s">
        <v>121</v>
      </c>
      <c r="AJ2003" s="10">
        <v>16702851190</v>
      </c>
      <c r="AL2003" t="s">
        <v>549</v>
      </c>
      <c r="BD2003" t="str">
        <f>"49-9071.00"</f>
        <v>49-9071.00</v>
      </c>
      <c r="BE2003" t="s">
        <v>169</v>
      </c>
      <c r="BF2003" t="s">
        <v>550</v>
      </c>
      <c r="BG2003" t="s">
        <v>525</v>
      </c>
      <c r="BH2003">
        <v>1</v>
      </c>
      <c r="BI2003">
        <v>1</v>
      </c>
      <c r="BJ2003" s="1">
        <v>45839</v>
      </c>
      <c r="BK2003" s="1">
        <v>46203</v>
      </c>
      <c r="BL2003" s="1">
        <v>45839</v>
      </c>
      <c r="BM2003" s="1">
        <v>46203</v>
      </c>
      <c r="BN2003">
        <v>35</v>
      </c>
      <c r="BO2003">
        <v>0</v>
      </c>
      <c r="BP2003">
        <v>7</v>
      </c>
      <c r="BQ2003">
        <v>7</v>
      </c>
      <c r="BR2003">
        <v>7</v>
      </c>
      <c r="BS2003">
        <v>7</v>
      </c>
      <c r="BT2003">
        <v>7</v>
      </c>
      <c r="BU2003">
        <v>0</v>
      </c>
      <c r="BV2003" t="str">
        <f>"7:00 AM"</f>
        <v>7:00 AM</v>
      </c>
      <c r="BW2003" t="str">
        <f>"7:00 PM"</f>
        <v>7:00 PM</v>
      </c>
      <c r="BX2003" t="s">
        <v>240</v>
      </c>
      <c r="BY2003">
        <v>0</v>
      </c>
      <c r="BZ2003">
        <v>24</v>
      </c>
      <c r="CA2003" t="s">
        <v>115</v>
      </c>
      <c r="CC2003" t="s">
        <v>13503</v>
      </c>
      <c r="CD2003" t="s">
        <v>545</v>
      </c>
      <c r="CF2003" t="s">
        <v>128</v>
      </c>
      <c r="CG2003" t="s">
        <v>120</v>
      </c>
      <c r="CH2003" s="3">
        <v>96950</v>
      </c>
      <c r="CI2003" s="4">
        <v>9.75</v>
      </c>
      <c r="CJ2003" s="4">
        <v>9.75</v>
      </c>
      <c r="CK2003" s="4">
        <v>0</v>
      </c>
      <c r="CL2003" s="4">
        <v>0</v>
      </c>
      <c r="CM2003" t="s">
        <v>136</v>
      </c>
      <c r="CN2003" t="s">
        <v>139</v>
      </c>
      <c r="CO2003" t="s">
        <v>137</v>
      </c>
      <c r="CQ2003" t="s">
        <v>115</v>
      </c>
      <c r="CR2003" t="s">
        <v>138</v>
      </c>
      <c r="CS2003" t="s">
        <v>139</v>
      </c>
      <c r="CT2003" t="s">
        <v>139</v>
      </c>
      <c r="CU2003" t="s">
        <v>139</v>
      </c>
      <c r="CV2003" t="s">
        <v>138</v>
      </c>
      <c r="CW2003" t="s">
        <v>139</v>
      </c>
      <c r="CX2003" t="s">
        <v>139</v>
      </c>
      <c r="CY2003" s="10">
        <v>16702851190</v>
      </c>
      <c r="CZ2003" t="s">
        <v>551</v>
      </c>
      <c r="DA2003" t="s">
        <v>139</v>
      </c>
      <c r="DB2003" t="s">
        <v>138</v>
      </c>
      <c r="DC2003" t="s">
        <v>115</v>
      </c>
    </row>
    <row r="2004" spans="1:112" ht="14.45" customHeight="1" x14ac:dyDescent="0.25">
      <c r="A2004" t="s">
        <v>3998</v>
      </c>
      <c r="B2004" t="s">
        <v>248</v>
      </c>
      <c r="C2004" s="1">
        <v>45751</v>
      </c>
      <c r="D2004" s="1">
        <v>45805</v>
      </c>
      <c r="E2004" t="s">
        <v>210</v>
      </c>
      <c r="F2004" s="1">
        <v>45929</v>
      </c>
      <c r="G2004" t="s">
        <v>138</v>
      </c>
      <c r="H2004" t="s">
        <v>115</v>
      </c>
      <c r="I2004" t="s">
        <v>115</v>
      </c>
      <c r="J2004" t="s">
        <v>2547</v>
      </c>
      <c r="K2004" t="s">
        <v>3999</v>
      </c>
      <c r="L2004" t="s">
        <v>4000</v>
      </c>
      <c r="N2004" t="s">
        <v>119</v>
      </c>
      <c r="O2004" t="s">
        <v>120</v>
      </c>
      <c r="P2004" s="3">
        <v>96950</v>
      </c>
      <c r="Q2004" t="s">
        <v>121</v>
      </c>
      <c r="S2004" s="10">
        <v>16702359369</v>
      </c>
      <c r="U2004" t="s">
        <v>2549</v>
      </c>
      <c r="V2004">
        <v>812310</v>
      </c>
      <c r="W2004" t="s">
        <v>123</v>
      </c>
      <c r="Y2004" t="s">
        <v>716</v>
      </c>
      <c r="Z2004" t="s">
        <v>4001</v>
      </c>
      <c r="AB2004" t="s">
        <v>295</v>
      </c>
      <c r="AC2004" t="s">
        <v>2672</v>
      </c>
      <c r="AE2004" t="s">
        <v>119</v>
      </c>
      <c r="AF2004" t="s">
        <v>120</v>
      </c>
      <c r="AG2004" s="3">
        <v>96950</v>
      </c>
      <c r="AH2004" t="s">
        <v>121</v>
      </c>
      <c r="AJ2004" s="10">
        <v>16702359369</v>
      </c>
      <c r="AL2004" t="s">
        <v>2551</v>
      </c>
      <c r="BD2004" t="str">
        <f>"51-6011.00"</f>
        <v>51-6011.00</v>
      </c>
      <c r="BE2004" t="s">
        <v>3395</v>
      </c>
      <c r="BF2004" t="s">
        <v>4002</v>
      </c>
      <c r="BG2004" t="s">
        <v>4003</v>
      </c>
      <c r="BH2004">
        <v>4</v>
      </c>
      <c r="BI2004">
        <v>4</v>
      </c>
      <c r="BJ2004" s="1">
        <v>45931</v>
      </c>
      <c r="BK2004" s="1">
        <v>47026</v>
      </c>
      <c r="BL2004" s="1">
        <v>45931</v>
      </c>
      <c r="BM2004" s="1">
        <v>47026</v>
      </c>
      <c r="BN2004">
        <v>35</v>
      </c>
      <c r="BO2004">
        <v>5</v>
      </c>
      <c r="BP2004">
        <v>5</v>
      </c>
      <c r="BQ2004">
        <v>5</v>
      </c>
      <c r="BR2004">
        <v>5</v>
      </c>
      <c r="BS2004">
        <v>5</v>
      </c>
      <c r="BT2004">
        <v>5</v>
      </c>
      <c r="BU2004">
        <v>5</v>
      </c>
      <c r="BV2004" t="str">
        <f>"8:00 AM"</f>
        <v>8:00 AM</v>
      </c>
      <c r="BW2004" t="str">
        <f>"5:00 PM"</f>
        <v>5:00 PM</v>
      </c>
      <c r="BX2004" t="s">
        <v>240</v>
      </c>
      <c r="BY2004">
        <v>0</v>
      </c>
      <c r="BZ2004">
        <v>3</v>
      </c>
      <c r="CA2004" t="s">
        <v>115</v>
      </c>
      <c r="CC2004" t="s">
        <v>4004</v>
      </c>
      <c r="CD2004" t="s">
        <v>4005</v>
      </c>
      <c r="CF2004" t="s">
        <v>119</v>
      </c>
      <c r="CG2004" t="s">
        <v>120</v>
      </c>
      <c r="CH2004" s="3">
        <v>96950</v>
      </c>
      <c r="CI2004" s="4">
        <v>7.85</v>
      </c>
      <c r="CJ2004" s="4">
        <v>7.85</v>
      </c>
      <c r="CK2004" s="4">
        <v>11.77</v>
      </c>
      <c r="CL2004" s="4">
        <v>11.77</v>
      </c>
      <c r="CM2004" t="s">
        <v>136</v>
      </c>
      <c r="CN2004" t="s">
        <v>191</v>
      </c>
      <c r="CO2004" t="s">
        <v>137</v>
      </c>
      <c r="CQ2004" t="s">
        <v>115</v>
      </c>
      <c r="CR2004" t="s">
        <v>138</v>
      </c>
      <c r="CS2004" t="s">
        <v>139</v>
      </c>
      <c r="CT2004" t="s">
        <v>138</v>
      </c>
      <c r="CU2004" t="s">
        <v>139</v>
      </c>
      <c r="CV2004" t="s">
        <v>138</v>
      </c>
      <c r="CW2004" t="s">
        <v>139</v>
      </c>
      <c r="CX2004" t="s">
        <v>1746</v>
      </c>
      <c r="CY2004" s="10">
        <v>16702359369</v>
      </c>
      <c r="CZ2004" t="s">
        <v>2551</v>
      </c>
      <c r="DA2004" t="s">
        <v>139</v>
      </c>
      <c r="DB2004" t="s">
        <v>138</v>
      </c>
      <c r="DC2004" t="s">
        <v>115</v>
      </c>
      <c r="DD2004" t="s">
        <v>716</v>
      </c>
      <c r="DE2004" t="s">
        <v>2550</v>
      </c>
      <c r="DG2004" t="s">
        <v>2547</v>
      </c>
      <c r="DH2004" t="s">
        <v>2678</v>
      </c>
    </row>
    <row r="2005" spans="1:112" ht="14.45" customHeight="1" x14ac:dyDescent="0.25">
      <c r="A2005" t="s">
        <v>4598</v>
      </c>
      <c r="B2005" t="s">
        <v>158</v>
      </c>
      <c r="C2005" s="1">
        <v>45738</v>
      </c>
      <c r="D2005" s="1">
        <v>45805</v>
      </c>
      <c r="E2005" t="s">
        <v>210</v>
      </c>
      <c r="F2005" s="1">
        <v>45868</v>
      </c>
      <c r="G2005" t="s">
        <v>115</v>
      </c>
      <c r="H2005" t="s">
        <v>115</v>
      </c>
      <c r="I2005" t="s">
        <v>115</v>
      </c>
      <c r="J2005" t="s">
        <v>4599</v>
      </c>
      <c r="K2005" t="s">
        <v>4600</v>
      </c>
      <c r="L2005" t="s">
        <v>4601</v>
      </c>
      <c r="M2005" t="s">
        <v>4602</v>
      </c>
      <c r="N2005" t="s">
        <v>128</v>
      </c>
      <c r="O2005" t="s">
        <v>120</v>
      </c>
      <c r="P2005" s="3">
        <v>96950</v>
      </c>
      <c r="Q2005" t="s">
        <v>121</v>
      </c>
      <c r="R2005" t="s">
        <v>439</v>
      </c>
      <c r="S2005" s="10">
        <v>16702350823</v>
      </c>
      <c r="U2005" t="s">
        <v>4603</v>
      </c>
      <c r="V2005">
        <v>54121</v>
      </c>
      <c r="W2005" t="s">
        <v>123</v>
      </c>
      <c r="Y2005" t="s">
        <v>2418</v>
      </c>
      <c r="Z2005" t="s">
        <v>2419</v>
      </c>
      <c r="AA2005" t="s">
        <v>2420</v>
      </c>
      <c r="AB2005" t="s">
        <v>516</v>
      </c>
      <c r="AC2005" t="s">
        <v>4601</v>
      </c>
      <c r="AD2005" t="s">
        <v>4602</v>
      </c>
      <c r="AE2005" t="s">
        <v>128</v>
      </c>
      <c r="AF2005" t="s">
        <v>120</v>
      </c>
      <c r="AG2005" s="3">
        <v>96950</v>
      </c>
      <c r="AH2005" t="s">
        <v>121</v>
      </c>
      <c r="AI2005" t="s">
        <v>439</v>
      </c>
      <c r="AJ2005" s="10">
        <v>16702350823</v>
      </c>
      <c r="AL2005" t="s">
        <v>4604</v>
      </c>
      <c r="BD2005" t="str">
        <f>"43-6012.00"</f>
        <v>43-6012.00</v>
      </c>
      <c r="BE2005" t="s">
        <v>4605</v>
      </c>
      <c r="BF2005" t="s">
        <v>4606</v>
      </c>
      <c r="BG2005" t="s">
        <v>188</v>
      </c>
      <c r="BH2005">
        <v>3</v>
      </c>
      <c r="BJ2005" s="1">
        <v>45870</v>
      </c>
      <c r="BK2005" s="1">
        <v>46234</v>
      </c>
      <c r="BN2005">
        <v>35</v>
      </c>
      <c r="BO2005">
        <v>0</v>
      </c>
      <c r="BP2005">
        <v>7</v>
      </c>
      <c r="BQ2005">
        <v>7</v>
      </c>
      <c r="BR2005">
        <v>7</v>
      </c>
      <c r="BS2005">
        <v>7</v>
      </c>
      <c r="BT2005">
        <v>7</v>
      </c>
      <c r="BU2005">
        <v>0</v>
      </c>
      <c r="BV2005" t="str">
        <f>"9:00 AM"</f>
        <v>9:00 AM</v>
      </c>
      <c r="BW2005" t="str">
        <f>"5:00 PM"</f>
        <v>5:00 PM</v>
      </c>
      <c r="BX2005" t="s">
        <v>133</v>
      </c>
      <c r="BY2005">
        <v>0</v>
      </c>
      <c r="BZ2005">
        <v>12</v>
      </c>
      <c r="CA2005" t="s">
        <v>115</v>
      </c>
      <c r="CC2005" t="s">
        <v>449</v>
      </c>
      <c r="CD2005" t="s">
        <v>4607</v>
      </c>
      <c r="CE2005" t="s">
        <v>512</v>
      </c>
      <c r="CF2005" t="s">
        <v>128</v>
      </c>
      <c r="CG2005" t="s">
        <v>120</v>
      </c>
      <c r="CH2005" s="3">
        <v>96950</v>
      </c>
      <c r="CI2005" s="4">
        <v>14.26</v>
      </c>
      <c r="CJ2005" s="4">
        <v>14.26</v>
      </c>
      <c r="CK2005" s="4">
        <v>21.39</v>
      </c>
      <c r="CL2005" s="4">
        <v>21.39</v>
      </c>
      <c r="CM2005" t="s">
        <v>136</v>
      </c>
      <c r="CN2005" t="s">
        <v>449</v>
      </c>
      <c r="CO2005" t="s">
        <v>137</v>
      </c>
      <c r="CQ2005" t="s">
        <v>115</v>
      </c>
      <c r="CR2005" t="s">
        <v>138</v>
      </c>
      <c r="CS2005" t="s">
        <v>139</v>
      </c>
      <c r="CT2005" t="s">
        <v>138</v>
      </c>
      <c r="CU2005" t="s">
        <v>139</v>
      </c>
      <c r="CV2005" t="s">
        <v>138</v>
      </c>
      <c r="CW2005" t="s">
        <v>139</v>
      </c>
      <c r="CX2005" t="s">
        <v>450</v>
      </c>
      <c r="CY2005" s="10">
        <v>16702350823</v>
      </c>
      <c r="CZ2005" t="s">
        <v>4604</v>
      </c>
      <c r="DA2005" t="s">
        <v>451</v>
      </c>
      <c r="DB2005" t="s">
        <v>138</v>
      </c>
      <c r="DC2005" t="s">
        <v>115</v>
      </c>
    </row>
    <row r="2006" spans="1:112" ht="14.45" customHeight="1" x14ac:dyDescent="0.25">
      <c r="A2006" t="s">
        <v>4719</v>
      </c>
      <c r="B2006" t="s">
        <v>158</v>
      </c>
      <c r="C2006" s="1">
        <v>45751</v>
      </c>
      <c r="D2006" s="1">
        <v>45805</v>
      </c>
      <c r="E2006" t="s">
        <v>114</v>
      </c>
      <c r="G2006" t="s">
        <v>138</v>
      </c>
      <c r="H2006" t="s">
        <v>115</v>
      </c>
      <c r="I2006" t="s">
        <v>115</v>
      </c>
      <c r="J2006" t="s">
        <v>3968</v>
      </c>
      <c r="K2006" t="s">
        <v>139</v>
      </c>
      <c r="L2006" t="s">
        <v>3302</v>
      </c>
      <c r="M2006" t="s">
        <v>3969</v>
      </c>
      <c r="N2006" t="s">
        <v>128</v>
      </c>
      <c r="O2006" t="s">
        <v>120</v>
      </c>
      <c r="P2006" s="3">
        <v>96950</v>
      </c>
      <c r="Q2006" t="s">
        <v>121</v>
      </c>
      <c r="S2006" s="10">
        <v>16702351980</v>
      </c>
      <c r="U2006" t="s">
        <v>3970</v>
      </c>
      <c r="V2006">
        <v>561320</v>
      </c>
      <c r="W2006" t="s">
        <v>532</v>
      </c>
      <c r="X2006" t="s">
        <v>138</v>
      </c>
      <c r="Y2006" t="s">
        <v>3971</v>
      </c>
      <c r="Z2006" t="s">
        <v>3972</v>
      </c>
      <c r="AA2006" t="s">
        <v>3973</v>
      </c>
      <c r="AB2006" t="s">
        <v>295</v>
      </c>
      <c r="AC2006" t="s">
        <v>3974</v>
      </c>
      <c r="AD2006" t="s">
        <v>3975</v>
      </c>
      <c r="AE2006" t="s">
        <v>128</v>
      </c>
      <c r="AF2006" t="s">
        <v>120</v>
      </c>
      <c r="AG2006" s="3">
        <v>96950</v>
      </c>
      <c r="AH2006" t="s">
        <v>121</v>
      </c>
      <c r="AJ2006" s="10">
        <v>16702351980</v>
      </c>
      <c r="AL2006" t="s">
        <v>3976</v>
      </c>
      <c r="BD2006" t="str">
        <f>"37-2011.00"</f>
        <v>37-2011.00</v>
      </c>
      <c r="BE2006" t="s">
        <v>1133</v>
      </c>
      <c r="BF2006" t="s">
        <v>3977</v>
      </c>
      <c r="BG2006" t="s">
        <v>3178</v>
      </c>
      <c r="BH2006">
        <v>10</v>
      </c>
      <c r="BJ2006" s="1">
        <v>45778</v>
      </c>
      <c r="BK2006" s="1">
        <v>46873</v>
      </c>
      <c r="BN2006">
        <v>35</v>
      </c>
      <c r="BO2006">
        <v>0</v>
      </c>
      <c r="BP2006">
        <v>7</v>
      </c>
      <c r="BQ2006">
        <v>7</v>
      </c>
      <c r="BR2006">
        <v>7</v>
      </c>
      <c r="BS2006">
        <v>7</v>
      </c>
      <c r="BT2006">
        <v>7</v>
      </c>
      <c r="BU2006">
        <v>0</v>
      </c>
      <c r="BV2006" t="str">
        <f>"8:00 AM"</f>
        <v>8:00 AM</v>
      </c>
      <c r="BW2006" t="str">
        <f>"4:00 PM"</f>
        <v>4:00 PM</v>
      </c>
      <c r="BX2006" t="s">
        <v>240</v>
      </c>
      <c r="BY2006">
        <v>0</v>
      </c>
      <c r="BZ2006">
        <v>12</v>
      </c>
      <c r="CA2006" t="s">
        <v>115</v>
      </c>
      <c r="CC2006" s="2" t="s">
        <v>4720</v>
      </c>
      <c r="CD2006" t="s">
        <v>1813</v>
      </c>
      <c r="CE2006" t="s">
        <v>4721</v>
      </c>
      <c r="CF2006" t="s">
        <v>128</v>
      </c>
      <c r="CG2006" t="s">
        <v>120</v>
      </c>
      <c r="CH2006" s="3">
        <v>96950</v>
      </c>
      <c r="CI2006" s="4">
        <v>8.2899999999999991</v>
      </c>
      <c r="CJ2006" s="4">
        <v>8.2899999999999991</v>
      </c>
      <c r="CK2006" s="4">
        <v>12.44</v>
      </c>
      <c r="CL2006" s="4">
        <v>12.44</v>
      </c>
      <c r="CM2006" t="s">
        <v>136</v>
      </c>
      <c r="CN2006" t="s">
        <v>3180</v>
      </c>
      <c r="CO2006" t="s">
        <v>137</v>
      </c>
      <c r="CQ2006" t="s">
        <v>115</v>
      </c>
      <c r="CR2006" t="s">
        <v>138</v>
      </c>
      <c r="CS2006" t="s">
        <v>139</v>
      </c>
      <c r="CT2006" t="s">
        <v>138</v>
      </c>
      <c r="CU2006" t="s">
        <v>139</v>
      </c>
      <c r="CV2006" t="s">
        <v>138</v>
      </c>
      <c r="CW2006" t="s">
        <v>139</v>
      </c>
      <c r="CX2006" t="s">
        <v>3310</v>
      </c>
      <c r="CY2006" s="10">
        <v>16702351980</v>
      </c>
      <c r="CZ2006" t="s">
        <v>3976</v>
      </c>
      <c r="DA2006" t="s">
        <v>139</v>
      </c>
      <c r="DB2006" t="s">
        <v>138</v>
      </c>
      <c r="DC2006" t="s">
        <v>138</v>
      </c>
    </row>
    <row r="2007" spans="1:112" ht="14.45" customHeight="1" x14ac:dyDescent="0.25">
      <c r="A2007" t="s">
        <v>5737</v>
      </c>
      <c r="B2007" t="s">
        <v>113</v>
      </c>
      <c r="C2007" s="1">
        <v>45751</v>
      </c>
      <c r="D2007" s="1">
        <v>45805</v>
      </c>
      <c r="E2007" t="s">
        <v>114</v>
      </c>
      <c r="G2007" t="s">
        <v>115</v>
      </c>
      <c r="H2007" t="s">
        <v>115</v>
      </c>
      <c r="I2007" t="s">
        <v>115</v>
      </c>
      <c r="J2007" t="s">
        <v>2977</v>
      </c>
      <c r="K2007" t="s">
        <v>11662</v>
      </c>
      <c r="L2007" t="s">
        <v>5738</v>
      </c>
      <c r="N2007" t="s">
        <v>119</v>
      </c>
      <c r="O2007" t="s">
        <v>120</v>
      </c>
      <c r="P2007" s="3">
        <v>96950</v>
      </c>
      <c r="Q2007" t="s">
        <v>121</v>
      </c>
      <c r="R2007" t="s">
        <v>4424</v>
      </c>
      <c r="S2007" s="10">
        <v>16709899218</v>
      </c>
      <c r="U2007" t="s">
        <v>2980</v>
      </c>
      <c r="V2007">
        <v>62134</v>
      </c>
      <c r="W2007" t="s">
        <v>123</v>
      </c>
      <c r="Y2007" t="s">
        <v>2981</v>
      </c>
      <c r="Z2007" t="s">
        <v>2982</v>
      </c>
      <c r="AA2007" t="s">
        <v>2983</v>
      </c>
      <c r="AB2007" t="s">
        <v>5739</v>
      </c>
      <c r="AC2007" t="s">
        <v>5738</v>
      </c>
      <c r="AE2007" t="s">
        <v>119</v>
      </c>
      <c r="AF2007" t="s">
        <v>120</v>
      </c>
      <c r="AG2007" s="3">
        <v>96950</v>
      </c>
      <c r="AH2007" t="s">
        <v>121</v>
      </c>
      <c r="AI2007" t="s">
        <v>4424</v>
      </c>
      <c r="AJ2007" s="10">
        <v>16709899218</v>
      </c>
      <c r="AL2007" t="s">
        <v>2985</v>
      </c>
      <c r="BD2007" t="str">
        <f>"31-2022.00"</f>
        <v>31-2022.00</v>
      </c>
      <c r="BE2007" t="s">
        <v>492</v>
      </c>
      <c r="BF2007" t="s">
        <v>5740</v>
      </c>
      <c r="BG2007" t="s">
        <v>493</v>
      </c>
      <c r="BH2007">
        <v>7</v>
      </c>
      <c r="BJ2007" s="1">
        <v>45870</v>
      </c>
      <c r="BK2007" s="1">
        <v>46173</v>
      </c>
      <c r="BN2007">
        <v>35</v>
      </c>
      <c r="BO2007">
        <v>0</v>
      </c>
      <c r="BP2007">
        <v>7</v>
      </c>
      <c r="BQ2007">
        <v>7</v>
      </c>
      <c r="BR2007">
        <v>7</v>
      </c>
      <c r="BS2007">
        <v>7</v>
      </c>
      <c r="BT2007">
        <v>7</v>
      </c>
      <c r="BU2007">
        <v>0</v>
      </c>
      <c r="BV2007" t="str">
        <f>"8:00 AM"</f>
        <v>8:00 AM</v>
      </c>
      <c r="BW2007" t="str">
        <f>"4:00 PM"</f>
        <v>4:00 PM</v>
      </c>
      <c r="BX2007" t="s">
        <v>133</v>
      </c>
      <c r="BY2007">
        <v>0</v>
      </c>
      <c r="BZ2007">
        <v>12</v>
      </c>
      <c r="CA2007" t="s">
        <v>115</v>
      </c>
      <c r="CC2007" t="s">
        <v>5741</v>
      </c>
      <c r="CD2007" t="s">
        <v>5742</v>
      </c>
      <c r="CF2007" t="s">
        <v>119</v>
      </c>
      <c r="CG2007" t="s">
        <v>120</v>
      </c>
      <c r="CH2007" s="3">
        <v>96950</v>
      </c>
      <c r="CI2007" s="4">
        <v>10.71</v>
      </c>
      <c r="CJ2007" s="4">
        <v>10.71</v>
      </c>
      <c r="CK2007" s="4">
        <v>16.07</v>
      </c>
      <c r="CL2007" s="4">
        <v>16.07</v>
      </c>
      <c r="CM2007" t="s">
        <v>136</v>
      </c>
      <c r="CN2007" t="s">
        <v>139</v>
      </c>
      <c r="CO2007" t="s">
        <v>137</v>
      </c>
      <c r="CQ2007" t="s">
        <v>115</v>
      </c>
      <c r="CR2007" t="s">
        <v>138</v>
      </c>
      <c r="CS2007" t="s">
        <v>138</v>
      </c>
      <c r="CT2007" t="s">
        <v>138</v>
      </c>
      <c r="CU2007" t="s">
        <v>139</v>
      </c>
      <c r="CV2007" t="s">
        <v>138</v>
      </c>
      <c r="CW2007" t="s">
        <v>138</v>
      </c>
      <c r="CX2007" t="s">
        <v>588</v>
      </c>
      <c r="CY2007" s="10">
        <v>16709899218</v>
      </c>
      <c r="CZ2007" t="s">
        <v>2985</v>
      </c>
      <c r="DA2007" t="s">
        <v>139</v>
      </c>
      <c r="DB2007" t="s">
        <v>138</v>
      </c>
      <c r="DC2007" t="s">
        <v>115</v>
      </c>
      <c r="DD2007" t="s">
        <v>2989</v>
      </c>
      <c r="DE2007" t="s">
        <v>2990</v>
      </c>
      <c r="DF2007" t="s">
        <v>149</v>
      </c>
      <c r="DG2007" t="s">
        <v>5743</v>
      </c>
      <c r="DH2007" t="s">
        <v>2985</v>
      </c>
    </row>
    <row r="2008" spans="1:112" ht="14.45" customHeight="1" x14ac:dyDescent="0.25">
      <c r="A2008" t="s">
        <v>5755</v>
      </c>
      <c r="B2008" t="s">
        <v>248</v>
      </c>
      <c r="C2008" s="1">
        <v>45750</v>
      </c>
      <c r="D2008" s="1">
        <v>45805</v>
      </c>
      <c r="E2008" t="s">
        <v>210</v>
      </c>
      <c r="F2008" s="1">
        <v>45929</v>
      </c>
      <c r="G2008" t="s">
        <v>115</v>
      </c>
      <c r="H2008" t="s">
        <v>115</v>
      </c>
      <c r="I2008" t="s">
        <v>115</v>
      </c>
      <c r="J2008" t="s">
        <v>4819</v>
      </c>
      <c r="K2008" t="s">
        <v>4820</v>
      </c>
      <c r="L2008" t="s">
        <v>4821</v>
      </c>
      <c r="N2008" t="s">
        <v>119</v>
      </c>
      <c r="O2008" t="s">
        <v>120</v>
      </c>
      <c r="P2008" s="3">
        <v>96950</v>
      </c>
      <c r="Q2008" t="s">
        <v>121</v>
      </c>
      <c r="R2008" t="s">
        <v>139</v>
      </c>
      <c r="S2008" s="10">
        <v>16702338883</v>
      </c>
      <c r="U2008" t="s">
        <v>4822</v>
      </c>
      <c r="V2008">
        <v>23622</v>
      </c>
      <c r="W2008" t="s">
        <v>123</v>
      </c>
      <c r="Y2008" t="s">
        <v>4823</v>
      </c>
      <c r="Z2008" t="s">
        <v>4824</v>
      </c>
      <c r="AA2008" t="s">
        <v>4825</v>
      </c>
      <c r="AB2008" t="s">
        <v>295</v>
      </c>
      <c r="AC2008" t="s">
        <v>4821</v>
      </c>
      <c r="AE2008" t="s">
        <v>119</v>
      </c>
      <c r="AF2008" t="s">
        <v>120</v>
      </c>
      <c r="AG2008" s="3">
        <v>96950</v>
      </c>
      <c r="AH2008" t="s">
        <v>121</v>
      </c>
      <c r="AJ2008" s="10">
        <v>16702338883</v>
      </c>
      <c r="AL2008" t="s">
        <v>4826</v>
      </c>
      <c r="BD2008" t="str">
        <f>"49-9071.00"</f>
        <v>49-9071.00</v>
      </c>
      <c r="BE2008" t="s">
        <v>169</v>
      </c>
      <c r="BF2008" t="s">
        <v>4827</v>
      </c>
      <c r="BG2008" t="s">
        <v>1612</v>
      </c>
      <c r="BH2008">
        <v>20</v>
      </c>
      <c r="BI2008">
        <v>20</v>
      </c>
      <c r="BJ2008" s="1">
        <v>45931</v>
      </c>
      <c r="BK2008" s="1">
        <v>46295</v>
      </c>
      <c r="BL2008" s="1">
        <v>45931</v>
      </c>
      <c r="BM2008" s="1">
        <v>46295</v>
      </c>
      <c r="BN2008">
        <v>40</v>
      </c>
      <c r="BO2008">
        <v>0</v>
      </c>
      <c r="BP2008">
        <v>8</v>
      </c>
      <c r="BQ2008">
        <v>8</v>
      </c>
      <c r="BR2008">
        <v>8</v>
      </c>
      <c r="BS2008">
        <v>8</v>
      </c>
      <c r="BT2008">
        <v>8</v>
      </c>
      <c r="BU2008">
        <v>0</v>
      </c>
      <c r="BV2008" t="str">
        <f>"7:30 AM"</f>
        <v>7:30 AM</v>
      </c>
      <c r="BW2008" t="str">
        <f>"4:30 PM"</f>
        <v>4:30 PM</v>
      </c>
      <c r="BX2008" t="s">
        <v>133</v>
      </c>
      <c r="BY2008">
        <v>0</v>
      </c>
      <c r="BZ2008">
        <v>12</v>
      </c>
      <c r="CA2008" t="s">
        <v>115</v>
      </c>
      <c r="CC2008" t="s">
        <v>4828</v>
      </c>
      <c r="CD2008" t="s">
        <v>4821</v>
      </c>
      <c r="CF2008" t="s">
        <v>119</v>
      </c>
      <c r="CG2008" t="s">
        <v>120</v>
      </c>
      <c r="CH2008" s="3">
        <v>96950</v>
      </c>
      <c r="CI2008" s="4">
        <v>9.75</v>
      </c>
      <c r="CJ2008" s="4">
        <v>9.75</v>
      </c>
      <c r="CK2008" s="4">
        <v>14.63</v>
      </c>
      <c r="CL2008" s="4">
        <v>14.63</v>
      </c>
      <c r="CM2008" t="s">
        <v>136</v>
      </c>
      <c r="CN2008" t="s">
        <v>139</v>
      </c>
      <c r="CO2008" t="s">
        <v>173</v>
      </c>
      <c r="CQ2008" t="s">
        <v>115</v>
      </c>
      <c r="CR2008" t="s">
        <v>138</v>
      </c>
      <c r="CS2008" t="s">
        <v>138</v>
      </c>
      <c r="CT2008" t="s">
        <v>138</v>
      </c>
      <c r="CU2008" t="s">
        <v>139</v>
      </c>
      <c r="CV2008" t="s">
        <v>138</v>
      </c>
      <c r="CW2008" t="s">
        <v>138</v>
      </c>
      <c r="CX2008" t="s">
        <v>1079</v>
      </c>
      <c r="CY2008" s="10">
        <v>16702338883</v>
      </c>
      <c r="CZ2008" t="s">
        <v>4826</v>
      </c>
      <c r="DA2008" t="s">
        <v>139</v>
      </c>
      <c r="DB2008" t="s">
        <v>138</v>
      </c>
      <c r="DC2008" t="s">
        <v>115</v>
      </c>
    </row>
    <row r="2009" spans="1:112" ht="14.45" customHeight="1" x14ac:dyDescent="0.25">
      <c r="A2009" t="s">
        <v>5799</v>
      </c>
      <c r="B2009" t="s">
        <v>142</v>
      </c>
      <c r="C2009" s="1">
        <v>45804</v>
      </c>
      <c r="D2009" s="1">
        <v>45805</v>
      </c>
      <c r="E2009" t="s">
        <v>114</v>
      </c>
      <c r="G2009" t="s">
        <v>115</v>
      </c>
      <c r="H2009" t="s">
        <v>115</v>
      </c>
      <c r="I2009" t="s">
        <v>115</v>
      </c>
      <c r="J2009" t="s">
        <v>159</v>
      </c>
      <c r="L2009" t="s">
        <v>160</v>
      </c>
      <c r="N2009" t="s">
        <v>119</v>
      </c>
      <c r="O2009" t="s">
        <v>120</v>
      </c>
      <c r="P2009" s="3">
        <v>96950</v>
      </c>
      <c r="Q2009" t="s">
        <v>121</v>
      </c>
      <c r="S2009" s="10">
        <v>16702356622</v>
      </c>
      <c r="U2009" t="s">
        <v>161</v>
      </c>
      <c r="V2009">
        <v>531110</v>
      </c>
      <c r="W2009" t="s">
        <v>123</v>
      </c>
      <c r="Y2009" t="s">
        <v>162</v>
      </c>
      <c r="Z2009" t="s">
        <v>163</v>
      </c>
      <c r="AA2009" t="s">
        <v>164</v>
      </c>
      <c r="AB2009" t="s">
        <v>165</v>
      </c>
      <c r="AC2009" t="s">
        <v>166</v>
      </c>
      <c r="AD2009" t="s">
        <v>167</v>
      </c>
      <c r="AE2009" t="s">
        <v>119</v>
      </c>
      <c r="AF2009" t="s">
        <v>120</v>
      </c>
      <c r="AG2009" s="3">
        <v>96950</v>
      </c>
      <c r="AH2009" t="s">
        <v>121</v>
      </c>
      <c r="AJ2009" s="10">
        <v>16702356622</v>
      </c>
      <c r="AL2009" t="s">
        <v>168</v>
      </c>
      <c r="BD2009" t="str">
        <f>"49-9071.00"</f>
        <v>49-9071.00</v>
      </c>
      <c r="BE2009" t="s">
        <v>169</v>
      </c>
      <c r="BF2009" t="s">
        <v>170</v>
      </c>
      <c r="BG2009" t="s">
        <v>169</v>
      </c>
      <c r="BH2009">
        <v>15</v>
      </c>
      <c r="BJ2009" s="1">
        <v>45931</v>
      </c>
      <c r="BK2009" s="1">
        <v>46295</v>
      </c>
      <c r="BN2009">
        <v>40</v>
      </c>
      <c r="BO2009">
        <v>0</v>
      </c>
      <c r="BP2009">
        <v>8</v>
      </c>
      <c r="BQ2009">
        <v>8</v>
      </c>
      <c r="BR2009">
        <v>8</v>
      </c>
      <c r="BS2009">
        <v>8</v>
      </c>
      <c r="BT2009">
        <v>8</v>
      </c>
      <c r="BU2009">
        <v>0</v>
      </c>
      <c r="BV2009" t="str">
        <f>"8:00 AM"</f>
        <v>8:00 AM</v>
      </c>
      <c r="BW2009" t="str">
        <f>"5:00 PM"</f>
        <v>5:00 PM</v>
      </c>
      <c r="BX2009" t="s">
        <v>133</v>
      </c>
      <c r="BY2009">
        <v>0</v>
      </c>
      <c r="BZ2009">
        <v>6</v>
      </c>
      <c r="CA2009" t="s">
        <v>115</v>
      </c>
      <c r="CC2009" t="s">
        <v>171</v>
      </c>
      <c r="CD2009" t="s">
        <v>172</v>
      </c>
      <c r="CF2009" t="s">
        <v>119</v>
      </c>
      <c r="CG2009" t="s">
        <v>120</v>
      </c>
      <c r="CH2009" s="3">
        <v>96950</v>
      </c>
      <c r="CI2009" s="4">
        <v>9.75</v>
      </c>
      <c r="CJ2009" s="4">
        <v>11</v>
      </c>
      <c r="CK2009" s="4">
        <v>14.63</v>
      </c>
      <c r="CL2009" s="4">
        <v>16.5</v>
      </c>
      <c r="CM2009" t="s">
        <v>136</v>
      </c>
      <c r="CO2009" t="s">
        <v>173</v>
      </c>
      <c r="CQ2009" t="s">
        <v>115</v>
      </c>
      <c r="CR2009" t="s">
        <v>138</v>
      </c>
      <c r="CS2009" t="s">
        <v>138</v>
      </c>
      <c r="CT2009" t="s">
        <v>138</v>
      </c>
      <c r="CU2009" t="s">
        <v>139</v>
      </c>
      <c r="CV2009" t="s">
        <v>138</v>
      </c>
      <c r="CW2009" t="s">
        <v>138</v>
      </c>
      <c r="CX2009" t="s">
        <v>5800</v>
      </c>
      <c r="CY2009" s="10">
        <v>16702356622</v>
      </c>
      <c r="CZ2009" t="s">
        <v>168</v>
      </c>
      <c r="DA2009" t="s">
        <v>139</v>
      </c>
      <c r="DB2009" t="s">
        <v>138</v>
      </c>
      <c r="DC2009" t="s">
        <v>115</v>
      </c>
    </row>
    <row r="2010" spans="1:112" ht="14.45" customHeight="1" x14ac:dyDescent="0.25">
      <c r="A2010" t="s">
        <v>5856</v>
      </c>
      <c r="B2010" t="s">
        <v>142</v>
      </c>
      <c r="C2010" s="1">
        <v>45805</v>
      </c>
      <c r="D2010" s="1">
        <v>45805</v>
      </c>
      <c r="E2010" t="s">
        <v>114</v>
      </c>
      <c r="G2010" t="s">
        <v>115</v>
      </c>
      <c r="H2010" t="s">
        <v>115</v>
      </c>
      <c r="I2010" t="s">
        <v>115</v>
      </c>
      <c r="J2010" t="s">
        <v>5747</v>
      </c>
      <c r="K2010" t="s">
        <v>5748</v>
      </c>
      <c r="L2010" t="s">
        <v>5749</v>
      </c>
      <c r="M2010" t="s">
        <v>1171</v>
      </c>
      <c r="N2010" t="s">
        <v>128</v>
      </c>
      <c r="O2010" t="s">
        <v>120</v>
      </c>
      <c r="P2010" s="3">
        <v>96950</v>
      </c>
      <c r="Q2010" t="s">
        <v>121</v>
      </c>
      <c r="S2010" s="10">
        <v>16702330800</v>
      </c>
      <c r="U2010" t="s">
        <v>5750</v>
      </c>
      <c r="V2010">
        <v>624410</v>
      </c>
      <c r="W2010" t="s">
        <v>123</v>
      </c>
      <c r="Y2010" t="s">
        <v>5751</v>
      </c>
      <c r="Z2010" t="s">
        <v>2032</v>
      </c>
      <c r="AA2010" t="s">
        <v>2033</v>
      </c>
      <c r="AB2010" t="s">
        <v>3294</v>
      </c>
      <c r="AC2010" t="s">
        <v>5749</v>
      </c>
      <c r="AD2010" t="s">
        <v>1171</v>
      </c>
      <c r="AE2010" t="s">
        <v>128</v>
      </c>
      <c r="AF2010" t="s">
        <v>120</v>
      </c>
      <c r="AG2010" s="3">
        <v>96950</v>
      </c>
      <c r="AH2010" t="s">
        <v>121</v>
      </c>
      <c r="AJ2010" s="10">
        <v>16702330800</v>
      </c>
      <c r="AL2010" t="s">
        <v>5752</v>
      </c>
      <c r="BD2010" t="str">
        <f>"39-9011.00"</f>
        <v>39-9011.00</v>
      </c>
      <c r="BE2010" t="s">
        <v>538</v>
      </c>
      <c r="BF2010" t="s">
        <v>5857</v>
      </c>
      <c r="BG2010" t="s">
        <v>3297</v>
      </c>
      <c r="BH2010">
        <v>1</v>
      </c>
      <c r="BJ2010" s="1">
        <v>45845</v>
      </c>
      <c r="BK2010" s="1">
        <v>46209</v>
      </c>
      <c r="BN2010">
        <v>35</v>
      </c>
      <c r="BO2010">
        <v>0</v>
      </c>
      <c r="BP2010">
        <v>7</v>
      </c>
      <c r="BQ2010">
        <v>7</v>
      </c>
      <c r="BR2010">
        <v>7</v>
      </c>
      <c r="BS2010">
        <v>7</v>
      </c>
      <c r="BT2010">
        <v>7</v>
      </c>
      <c r="BU2010">
        <v>0</v>
      </c>
      <c r="BV2010" t="str">
        <f>"8:00 AM"</f>
        <v>8:00 AM</v>
      </c>
      <c r="BW2010" t="str">
        <f>"4:00 PM"</f>
        <v>4:00 PM</v>
      </c>
      <c r="BX2010" t="s">
        <v>133</v>
      </c>
      <c r="BY2010">
        <v>0</v>
      </c>
      <c r="BZ2010">
        <v>12</v>
      </c>
      <c r="CA2010" t="s">
        <v>115</v>
      </c>
      <c r="CC2010" s="2" t="s">
        <v>5754</v>
      </c>
      <c r="CD2010" t="s">
        <v>5749</v>
      </c>
      <c r="CE2010" t="s">
        <v>1171</v>
      </c>
      <c r="CF2010" t="s">
        <v>128</v>
      </c>
      <c r="CG2010" t="s">
        <v>120</v>
      </c>
      <c r="CH2010" s="3">
        <v>96950</v>
      </c>
      <c r="CI2010" s="4">
        <v>7.81</v>
      </c>
      <c r="CJ2010" s="4">
        <v>7.81</v>
      </c>
      <c r="CK2010" s="4">
        <v>11.72</v>
      </c>
      <c r="CL2010" s="4">
        <v>11.72</v>
      </c>
      <c r="CM2010" t="s">
        <v>136</v>
      </c>
      <c r="CN2010" t="s">
        <v>224</v>
      </c>
      <c r="CO2010" t="s">
        <v>137</v>
      </c>
      <c r="CQ2010" t="s">
        <v>115</v>
      </c>
      <c r="CR2010" t="s">
        <v>138</v>
      </c>
      <c r="CS2010" t="s">
        <v>139</v>
      </c>
      <c r="CT2010" t="s">
        <v>138</v>
      </c>
      <c r="CU2010" t="s">
        <v>139</v>
      </c>
      <c r="CV2010" t="s">
        <v>138</v>
      </c>
      <c r="CW2010" t="s">
        <v>139</v>
      </c>
      <c r="CX2010" t="s">
        <v>139</v>
      </c>
      <c r="CY2010" s="10">
        <v>16702330800</v>
      </c>
      <c r="CZ2010" t="s">
        <v>5752</v>
      </c>
      <c r="DA2010" t="s">
        <v>139</v>
      </c>
      <c r="DB2010" t="s">
        <v>138</v>
      </c>
      <c r="DC2010" t="s">
        <v>115</v>
      </c>
    </row>
    <row r="2011" spans="1:112" ht="14.45" customHeight="1" x14ac:dyDescent="0.25">
      <c r="A2011" t="s">
        <v>6137</v>
      </c>
      <c r="B2011" t="s">
        <v>113</v>
      </c>
      <c r="C2011" s="1">
        <v>45771</v>
      </c>
      <c r="D2011" s="1">
        <v>45805</v>
      </c>
      <c r="E2011" t="s">
        <v>210</v>
      </c>
      <c r="F2011" s="1">
        <v>45837</v>
      </c>
      <c r="G2011" t="s">
        <v>115</v>
      </c>
      <c r="H2011" t="s">
        <v>115</v>
      </c>
      <c r="I2011" t="s">
        <v>115</v>
      </c>
      <c r="J2011" t="s">
        <v>2012</v>
      </c>
      <c r="K2011" t="s">
        <v>6138</v>
      </c>
      <c r="L2011" t="s">
        <v>6139</v>
      </c>
      <c r="N2011" t="s">
        <v>128</v>
      </c>
      <c r="O2011" t="s">
        <v>120</v>
      </c>
      <c r="P2011" s="3">
        <v>96950</v>
      </c>
      <c r="Q2011" t="s">
        <v>121</v>
      </c>
      <c r="S2011" s="10">
        <v>16702881463</v>
      </c>
      <c r="U2011" t="s">
        <v>2015</v>
      </c>
      <c r="V2011">
        <v>722513</v>
      </c>
      <c r="W2011" t="s">
        <v>123</v>
      </c>
      <c r="Y2011" t="s">
        <v>383</v>
      </c>
      <c r="Z2011" t="s">
        <v>2016</v>
      </c>
      <c r="AA2011" t="s">
        <v>2017</v>
      </c>
      <c r="AB2011" t="s">
        <v>235</v>
      </c>
      <c r="AC2011" t="s">
        <v>6139</v>
      </c>
      <c r="AE2011" t="s">
        <v>119</v>
      </c>
      <c r="AF2011" t="s">
        <v>120</v>
      </c>
      <c r="AG2011" s="3">
        <v>96950</v>
      </c>
      <c r="AH2011" t="s">
        <v>121</v>
      </c>
      <c r="AJ2011" s="10">
        <v>16702881463</v>
      </c>
      <c r="AL2011" t="s">
        <v>2018</v>
      </c>
      <c r="BD2011" t="str">
        <f>"35-2021.00"</f>
        <v>35-2021.00</v>
      </c>
      <c r="BE2011" t="s">
        <v>282</v>
      </c>
      <c r="BF2011" t="s">
        <v>6140</v>
      </c>
      <c r="BG2011" t="s">
        <v>6141</v>
      </c>
      <c r="BH2011">
        <v>10</v>
      </c>
      <c r="BJ2011" s="1">
        <v>45839</v>
      </c>
      <c r="BK2011" s="1">
        <v>46203</v>
      </c>
      <c r="BN2011">
        <v>35</v>
      </c>
      <c r="BO2011">
        <v>0</v>
      </c>
      <c r="BP2011">
        <v>7</v>
      </c>
      <c r="BQ2011">
        <v>7</v>
      </c>
      <c r="BR2011">
        <v>7</v>
      </c>
      <c r="BS2011">
        <v>7</v>
      </c>
      <c r="BT2011">
        <v>7</v>
      </c>
      <c r="BU2011">
        <v>0</v>
      </c>
      <c r="BV2011" t="str">
        <f>"8:30 AM"</f>
        <v>8:30 AM</v>
      </c>
      <c r="BW2011" t="str">
        <f>"4:30 PM"</f>
        <v>4:30 PM</v>
      </c>
      <c r="BX2011" t="s">
        <v>240</v>
      </c>
      <c r="BY2011">
        <v>0</v>
      </c>
      <c r="BZ2011">
        <v>3</v>
      </c>
      <c r="CA2011" t="s">
        <v>115</v>
      </c>
      <c r="CC2011" t="s">
        <v>6142</v>
      </c>
      <c r="CD2011" t="s">
        <v>6139</v>
      </c>
      <c r="CF2011" t="s">
        <v>119</v>
      </c>
      <c r="CG2011" t="s">
        <v>120</v>
      </c>
      <c r="CH2011" s="3">
        <v>96950</v>
      </c>
      <c r="CI2011" s="4">
        <v>8.0399999999999991</v>
      </c>
      <c r="CJ2011" s="4">
        <v>8.0399999999999991</v>
      </c>
      <c r="CK2011" s="4">
        <v>12.06</v>
      </c>
      <c r="CL2011" s="4">
        <v>12.06</v>
      </c>
      <c r="CM2011" t="s">
        <v>136</v>
      </c>
      <c r="CN2011" t="s">
        <v>224</v>
      </c>
      <c r="CO2011" t="s">
        <v>137</v>
      </c>
      <c r="CQ2011" t="s">
        <v>115</v>
      </c>
      <c r="CR2011" t="s">
        <v>138</v>
      </c>
      <c r="CS2011" t="s">
        <v>139</v>
      </c>
      <c r="CT2011" t="s">
        <v>138</v>
      </c>
      <c r="CU2011" t="s">
        <v>139</v>
      </c>
      <c r="CV2011" t="s">
        <v>138</v>
      </c>
      <c r="CW2011" t="s">
        <v>139</v>
      </c>
      <c r="CX2011" t="s">
        <v>6143</v>
      </c>
      <c r="CY2011" s="10">
        <v>16702881463</v>
      </c>
      <c r="CZ2011" t="s">
        <v>2022</v>
      </c>
      <c r="DA2011" t="s">
        <v>417</v>
      </c>
      <c r="DB2011" t="s">
        <v>138</v>
      </c>
      <c r="DC2011" t="s">
        <v>115</v>
      </c>
    </row>
    <row r="2012" spans="1:112" ht="14.45" customHeight="1" x14ac:dyDescent="0.25">
      <c r="A2012" t="s">
        <v>6144</v>
      </c>
      <c r="B2012" t="s">
        <v>248</v>
      </c>
      <c r="C2012" s="1">
        <v>45752</v>
      </c>
      <c r="D2012" s="1">
        <v>45805</v>
      </c>
      <c r="E2012" t="s">
        <v>210</v>
      </c>
      <c r="F2012" s="1">
        <v>45929</v>
      </c>
      <c r="G2012" t="s">
        <v>115</v>
      </c>
      <c r="H2012" t="s">
        <v>115</v>
      </c>
      <c r="I2012" t="s">
        <v>115</v>
      </c>
      <c r="J2012" t="s">
        <v>6145</v>
      </c>
      <c r="K2012" t="s">
        <v>6146</v>
      </c>
      <c r="L2012" t="s">
        <v>6147</v>
      </c>
      <c r="M2012" t="s">
        <v>139</v>
      </c>
      <c r="N2012" t="s">
        <v>128</v>
      </c>
      <c r="O2012" t="s">
        <v>120</v>
      </c>
      <c r="P2012" s="3">
        <v>96950</v>
      </c>
      <c r="Q2012" t="s">
        <v>121</v>
      </c>
      <c r="R2012" t="s">
        <v>1661</v>
      </c>
      <c r="S2012" s="10">
        <v>16707835150</v>
      </c>
      <c r="U2012" t="s">
        <v>6148</v>
      </c>
      <c r="V2012">
        <v>812199</v>
      </c>
      <c r="W2012" t="s">
        <v>123</v>
      </c>
      <c r="Y2012" t="s">
        <v>2407</v>
      </c>
      <c r="Z2012" t="s">
        <v>6149</v>
      </c>
      <c r="AB2012" t="s">
        <v>126</v>
      </c>
      <c r="AC2012" t="s">
        <v>6147</v>
      </c>
      <c r="AD2012" t="s">
        <v>139</v>
      </c>
      <c r="AE2012" t="s">
        <v>128</v>
      </c>
      <c r="AF2012" t="s">
        <v>120</v>
      </c>
      <c r="AG2012" s="3">
        <v>96950</v>
      </c>
      <c r="AH2012" t="s">
        <v>121</v>
      </c>
      <c r="AJ2012" s="10">
        <v>16707835150</v>
      </c>
      <c r="AL2012" t="s">
        <v>6150</v>
      </c>
      <c r="BD2012" t="str">
        <f>"31-9011.00"</f>
        <v>31-9011.00</v>
      </c>
      <c r="BE2012" t="s">
        <v>671</v>
      </c>
      <c r="BF2012" t="s">
        <v>6151</v>
      </c>
      <c r="BG2012" t="s">
        <v>4796</v>
      </c>
      <c r="BH2012">
        <v>5</v>
      </c>
      <c r="BI2012">
        <v>5</v>
      </c>
      <c r="BJ2012" s="1">
        <v>45931</v>
      </c>
      <c r="BK2012" s="1">
        <v>46295</v>
      </c>
      <c r="BL2012" s="1">
        <v>45931</v>
      </c>
      <c r="BM2012" s="1">
        <v>46295</v>
      </c>
      <c r="BN2012">
        <v>35</v>
      </c>
      <c r="BO2012">
        <v>0</v>
      </c>
      <c r="BP2012">
        <v>7</v>
      </c>
      <c r="BQ2012">
        <v>7</v>
      </c>
      <c r="BR2012">
        <v>7</v>
      </c>
      <c r="BS2012">
        <v>7</v>
      </c>
      <c r="BT2012">
        <v>7</v>
      </c>
      <c r="BU2012">
        <v>0</v>
      </c>
      <c r="BV2012" t="str">
        <f>"10:00 AM"</f>
        <v>10:00 AM</v>
      </c>
      <c r="BW2012" t="str">
        <f>"6:00 PM"</f>
        <v>6:00 PM</v>
      </c>
      <c r="BX2012" t="s">
        <v>133</v>
      </c>
      <c r="BY2012">
        <v>0</v>
      </c>
      <c r="BZ2012">
        <v>18</v>
      </c>
      <c r="CA2012" t="s">
        <v>115</v>
      </c>
      <c r="CC2012" s="2" t="s">
        <v>6152</v>
      </c>
      <c r="CD2012" t="s">
        <v>6147</v>
      </c>
      <c r="CE2012" t="s">
        <v>139</v>
      </c>
      <c r="CF2012" t="s">
        <v>128</v>
      </c>
      <c r="CG2012" t="s">
        <v>120</v>
      </c>
      <c r="CH2012" s="3">
        <v>96950</v>
      </c>
      <c r="CI2012" s="4">
        <v>12.37</v>
      </c>
      <c r="CJ2012" s="4">
        <v>12.37</v>
      </c>
      <c r="CK2012" s="4">
        <v>18.55</v>
      </c>
      <c r="CL2012" s="4">
        <v>18.55</v>
      </c>
      <c r="CM2012" t="s">
        <v>136</v>
      </c>
      <c r="CN2012" t="s">
        <v>4797</v>
      </c>
      <c r="CO2012" t="s">
        <v>137</v>
      </c>
      <c r="CQ2012" t="s">
        <v>115</v>
      </c>
      <c r="CR2012" t="s">
        <v>138</v>
      </c>
      <c r="CS2012" t="s">
        <v>139</v>
      </c>
      <c r="CT2012" t="s">
        <v>138</v>
      </c>
      <c r="CU2012" t="s">
        <v>139</v>
      </c>
      <c r="CV2012" t="s">
        <v>138</v>
      </c>
      <c r="CW2012" t="s">
        <v>139</v>
      </c>
      <c r="CX2012" t="s">
        <v>699</v>
      </c>
      <c r="CY2012" s="10">
        <v>16707835150</v>
      </c>
      <c r="CZ2012" t="s">
        <v>6153</v>
      </c>
      <c r="DA2012" t="s">
        <v>139</v>
      </c>
      <c r="DB2012" t="s">
        <v>138</v>
      </c>
      <c r="DC2012" t="s">
        <v>115</v>
      </c>
    </row>
    <row r="2013" spans="1:112" ht="14.45" customHeight="1" x14ac:dyDescent="0.25">
      <c r="A2013" t="s">
        <v>6678</v>
      </c>
      <c r="B2013" t="s">
        <v>142</v>
      </c>
      <c r="C2013" s="1">
        <v>45804</v>
      </c>
      <c r="D2013" s="1">
        <v>45805</v>
      </c>
      <c r="E2013" t="s">
        <v>114</v>
      </c>
      <c r="G2013" t="s">
        <v>138</v>
      </c>
      <c r="H2013" t="s">
        <v>115</v>
      </c>
      <c r="I2013" t="s">
        <v>115</v>
      </c>
      <c r="J2013" t="s">
        <v>552</v>
      </c>
      <c r="L2013" t="s">
        <v>2745</v>
      </c>
      <c r="M2013" t="s">
        <v>553</v>
      </c>
      <c r="N2013" t="s">
        <v>128</v>
      </c>
      <c r="O2013" t="s">
        <v>120</v>
      </c>
      <c r="P2013" s="3">
        <v>96950</v>
      </c>
      <c r="Q2013" t="s">
        <v>121</v>
      </c>
      <c r="S2013" s="10">
        <v>16702347243</v>
      </c>
      <c r="U2013" t="s">
        <v>554</v>
      </c>
      <c r="V2013">
        <v>424410</v>
      </c>
      <c r="W2013" t="s">
        <v>123</v>
      </c>
      <c r="Y2013" t="s">
        <v>555</v>
      </c>
      <c r="Z2013" t="s">
        <v>556</v>
      </c>
      <c r="AB2013" t="s">
        <v>516</v>
      </c>
      <c r="AC2013" t="s">
        <v>2745</v>
      </c>
      <c r="AD2013" t="s">
        <v>553</v>
      </c>
      <c r="AE2013" t="s">
        <v>128</v>
      </c>
      <c r="AF2013" t="s">
        <v>120</v>
      </c>
      <c r="AG2013" s="3">
        <v>96950</v>
      </c>
      <c r="AH2013" t="s">
        <v>121</v>
      </c>
      <c r="AJ2013" s="10">
        <v>16702347243</v>
      </c>
      <c r="AL2013" t="s">
        <v>557</v>
      </c>
      <c r="BD2013" t="str">
        <f>"53-3031.00"</f>
        <v>53-3031.00</v>
      </c>
      <c r="BE2013" t="s">
        <v>2288</v>
      </c>
      <c r="BF2013" t="s">
        <v>6679</v>
      </c>
      <c r="BG2013" t="s">
        <v>6680</v>
      </c>
      <c r="BH2013">
        <v>2</v>
      </c>
      <c r="BJ2013" s="1">
        <v>45930</v>
      </c>
      <c r="BK2013" s="1">
        <v>46294</v>
      </c>
      <c r="BN2013">
        <v>36</v>
      </c>
      <c r="BO2013">
        <v>0</v>
      </c>
      <c r="BP2013">
        <v>6</v>
      </c>
      <c r="BQ2013">
        <v>6</v>
      </c>
      <c r="BR2013">
        <v>6</v>
      </c>
      <c r="BS2013">
        <v>6</v>
      </c>
      <c r="BT2013">
        <v>6</v>
      </c>
      <c r="BU2013">
        <v>6</v>
      </c>
      <c r="BV2013" t="str">
        <f>"8:00 AM"</f>
        <v>8:00 AM</v>
      </c>
      <c r="BW2013" t="str">
        <f>"2:00 PM"</f>
        <v>2:00 PM</v>
      </c>
      <c r="BX2013" t="s">
        <v>133</v>
      </c>
      <c r="BY2013">
        <v>0</v>
      </c>
      <c r="BZ2013">
        <v>12</v>
      </c>
      <c r="CA2013" t="s">
        <v>115</v>
      </c>
      <c r="CC2013" s="2" t="s">
        <v>6681</v>
      </c>
      <c r="CD2013" t="s">
        <v>2745</v>
      </c>
      <c r="CE2013" t="s">
        <v>553</v>
      </c>
      <c r="CF2013" t="s">
        <v>128</v>
      </c>
      <c r="CG2013" t="s">
        <v>120</v>
      </c>
      <c r="CH2013" s="3">
        <v>96950</v>
      </c>
      <c r="CI2013" s="4">
        <v>8.34</v>
      </c>
      <c r="CJ2013" s="4">
        <v>8.4</v>
      </c>
      <c r="CK2013" s="4">
        <v>12.51</v>
      </c>
      <c r="CL2013" s="4">
        <v>12.6</v>
      </c>
      <c r="CM2013" t="s">
        <v>136</v>
      </c>
      <c r="CN2013" t="s">
        <v>224</v>
      </c>
      <c r="CO2013" t="s">
        <v>137</v>
      </c>
      <c r="CQ2013" t="s">
        <v>115</v>
      </c>
      <c r="CR2013" t="s">
        <v>138</v>
      </c>
      <c r="CS2013" t="s">
        <v>139</v>
      </c>
      <c r="CT2013" t="s">
        <v>138</v>
      </c>
      <c r="CU2013" t="s">
        <v>139</v>
      </c>
      <c r="CV2013" t="s">
        <v>138</v>
      </c>
      <c r="CW2013" t="s">
        <v>139</v>
      </c>
      <c r="CX2013" t="s">
        <v>559</v>
      </c>
      <c r="CY2013" s="10">
        <v>16702347243</v>
      </c>
      <c r="CZ2013" t="s">
        <v>557</v>
      </c>
      <c r="DA2013" t="s">
        <v>139</v>
      </c>
      <c r="DB2013" t="s">
        <v>138</v>
      </c>
      <c r="DC2013" t="s">
        <v>115</v>
      </c>
    </row>
    <row r="2014" spans="1:112" ht="14.45" customHeight="1" x14ac:dyDescent="0.25">
      <c r="A2014" t="s">
        <v>6742</v>
      </c>
      <c r="B2014" t="s">
        <v>158</v>
      </c>
      <c r="C2014" s="1">
        <v>45747</v>
      </c>
      <c r="D2014" s="1">
        <v>45805</v>
      </c>
      <c r="E2014" t="s">
        <v>210</v>
      </c>
      <c r="F2014" s="1">
        <v>45807</v>
      </c>
      <c r="G2014" t="s">
        <v>115</v>
      </c>
      <c r="H2014" t="s">
        <v>115</v>
      </c>
      <c r="I2014" t="s">
        <v>115</v>
      </c>
      <c r="J2014" t="s">
        <v>527</v>
      </c>
      <c r="K2014" t="s">
        <v>528</v>
      </c>
      <c r="L2014" t="s">
        <v>529</v>
      </c>
      <c r="M2014" t="s">
        <v>536</v>
      </c>
      <c r="N2014" t="s">
        <v>128</v>
      </c>
      <c r="O2014" t="s">
        <v>120</v>
      </c>
      <c r="P2014" s="3">
        <v>96950</v>
      </c>
      <c r="Q2014" t="s">
        <v>121</v>
      </c>
      <c r="S2014" s="10">
        <v>16702352883</v>
      </c>
      <c r="T2014">
        <v>0</v>
      </c>
      <c r="U2014" t="s">
        <v>531</v>
      </c>
      <c r="V2014">
        <v>56132</v>
      </c>
      <c r="W2014" t="s">
        <v>532</v>
      </c>
      <c r="X2014" t="s">
        <v>138</v>
      </c>
      <c r="Y2014" t="s">
        <v>533</v>
      </c>
      <c r="Z2014" t="s">
        <v>534</v>
      </c>
      <c r="AA2014" t="s">
        <v>535</v>
      </c>
      <c r="AB2014" t="s">
        <v>516</v>
      </c>
      <c r="AC2014" t="s">
        <v>529</v>
      </c>
      <c r="AD2014" t="s">
        <v>536</v>
      </c>
      <c r="AE2014" t="s">
        <v>128</v>
      </c>
      <c r="AF2014" t="s">
        <v>120</v>
      </c>
      <c r="AG2014" s="3">
        <v>96950</v>
      </c>
      <c r="AH2014" t="s">
        <v>121</v>
      </c>
      <c r="AJ2014" s="10">
        <v>16702352883</v>
      </c>
      <c r="AK2014">
        <v>0</v>
      </c>
      <c r="AL2014" t="s">
        <v>537</v>
      </c>
      <c r="BD2014" t="str">
        <f>"39-5012.00"</f>
        <v>39-5012.00</v>
      </c>
      <c r="BE2014" t="s">
        <v>1772</v>
      </c>
      <c r="BF2014" t="s">
        <v>6743</v>
      </c>
      <c r="BG2014" t="s">
        <v>4878</v>
      </c>
      <c r="BH2014">
        <v>3</v>
      </c>
      <c r="BJ2014" s="1">
        <v>45809</v>
      </c>
      <c r="BK2014" s="1">
        <v>46173</v>
      </c>
      <c r="BN2014">
        <v>35</v>
      </c>
      <c r="BO2014">
        <v>0</v>
      </c>
      <c r="BP2014">
        <v>7</v>
      </c>
      <c r="BQ2014">
        <v>7</v>
      </c>
      <c r="BR2014">
        <v>7</v>
      </c>
      <c r="BS2014">
        <v>7</v>
      </c>
      <c r="BT2014">
        <v>7</v>
      </c>
      <c r="BU2014">
        <v>0</v>
      </c>
      <c r="BV2014" t="str">
        <f>"11:00 AM"</f>
        <v>11:00 AM</v>
      </c>
      <c r="BW2014" t="str">
        <f>"6:00 PM"</f>
        <v>6:00 PM</v>
      </c>
      <c r="BX2014" t="s">
        <v>133</v>
      </c>
      <c r="BY2014">
        <v>0</v>
      </c>
      <c r="BZ2014">
        <v>12</v>
      </c>
      <c r="CA2014" t="s">
        <v>115</v>
      </c>
      <c r="CC2014" t="s">
        <v>6744</v>
      </c>
      <c r="CD2014" t="s">
        <v>529</v>
      </c>
      <c r="CE2014" t="s">
        <v>542</v>
      </c>
      <c r="CF2014" t="s">
        <v>128</v>
      </c>
      <c r="CG2014" t="s">
        <v>120</v>
      </c>
      <c r="CH2014" s="3">
        <v>96950</v>
      </c>
      <c r="CI2014" s="4">
        <v>7.98</v>
      </c>
      <c r="CJ2014" s="4">
        <v>7.98</v>
      </c>
      <c r="CK2014" s="4">
        <v>11.97</v>
      </c>
      <c r="CL2014" s="4">
        <v>11.97</v>
      </c>
      <c r="CM2014" t="s">
        <v>136</v>
      </c>
      <c r="CN2014" t="s">
        <v>191</v>
      </c>
      <c r="CO2014" t="s">
        <v>137</v>
      </c>
      <c r="CQ2014" t="s">
        <v>115</v>
      </c>
      <c r="CR2014" t="s">
        <v>138</v>
      </c>
      <c r="CS2014" t="s">
        <v>139</v>
      </c>
      <c r="CT2014" t="s">
        <v>138</v>
      </c>
      <c r="CU2014" t="s">
        <v>139</v>
      </c>
      <c r="CV2014" t="s">
        <v>138</v>
      </c>
      <c r="CW2014" t="s">
        <v>139</v>
      </c>
      <c r="CX2014" t="s">
        <v>543</v>
      </c>
      <c r="CY2014" s="10">
        <v>16702352883</v>
      </c>
      <c r="CZ2014" t="s">
        <v>537</v>
      </c>
      <c r="DA2014" t="s">
        <v>331</v>
      </c>
      <c r="DB2014" t="s">
        <v>138</v>
      </c>
      <c r="DC2014" t="s">
        <v>138</v>
      </c>
    </row>
    <row r="2015" spans="1:112" ht="14.45" customHeight="1" x14ac:dyDescent="0.25">
      <c r="A2015" t="s">
        <v>7251</v>
      </c>
      <c r="B2015" t="s">
        <v>248</v>
      </c>
      <c r="C2015" s="1">
        <v>45751</v>
      </c>
      <c r="D2015" s="1">
        <v>45805</v>
      </c>
      <c r="E2015" t="s">
        <v>210</v>
      </c>
      <c r="F2015" s="1">
        <v>45929</v>
      </c>
      <c r="G2015" t="s">
        <v>138</v>
      </c>
      <c r="H2015" t="s">
        <v>115</v>
      </c>
      <c r="I2015" t="s">
        <v>115</v>
      </c>
      <c r="J2015" t="s">
        <v>7252</v>
      </c>
      <c r="L2015" t="s">
        <v>7253</v>
      </c>
      <c r="N2015" t="s">
        <v>119</v>
      </c>
      <c r="O2015" t="s">
        <v>120</v>
      </c>
      <c r="P2015" s="3">
        <v>96950</v>
      </c>
      <c r="Q2015" t="s">
        <v>121</v>
      </c>
      <c r="S2015" s="10">
        <v>16702343977</v>
      </c>
      <c r="U2015" t="s">
        <v>7254</v>
      </c>
      <c r="V2015">
        <v>81112</v>
      </c>
      <c r="W2015" t="s">
        <v>123</v>
      </c>
      <c r="Y2015" t="s">
        <v>782</v>
      </c>
      <c r="Z2015" t="s">
        <v>7255</v>
      </c>
      <c r="AB2015" t="s">
        <v>295</v>
      </c>
      <c r="AC2015" t="s">
        <v>7253</v>
      </c>
      <c r="AE2015" t="s">
        <v>119</v>
      </c>
      <c r="AF2015" t="s">
        <v>120</v>
      </c>
      <c r="AG2015" s="3">
        <v>96950</v>
      </c>
      <c r="AH2015" t="s">
        <v>121</v>
      </c>
      <c r="AJ2015" s="10">
        <v>16702343977</v>
      </c>
      <c r="AL2015" t="s">
        <v>7256</v>
      </c>
      <c r="BD2015" t="str">
        <f>"37-2011.00"</f>
        <v>37-2011.00</v>
      </c>
      <c r="BE2015" t="s">
        <v>1133</v>
      </c>
      <c r="BF2015" t="s">
        <v>7257</v>
      </c>
      <c r="BG2015" t="s">
        <v>7258</v>
      </c>
      <c r="BH2015">
        <v>2</v>
      </c>
      <c r="BI2015">
        <v>2</v>
      </c>
      <c r="BJ2015" s="1">
        <v>45931</v>
      </c>
      <c r="BK2015" s="1">
        <v>47026</v>
      </c>
      <c r="BL2015" s="1">
        <v>45931</v>
      </c>
      <c r="BM2015" s="1">
        <v>47026</v>
      </c>
      <c r="BN2015">
        <v>35</v>
      </c>
      <c r="BO2015">
        <v>0</v>
      </c>
      <c r="BP2015">
        <v>7</v>
      </c>
      <c r="BQ2015">
        <v>7</v>
      </c>
      <c r="BR2015">
        <v>7</v>
      </c>
      <c r="BS2015">
        <v>7</v>
      </c>
      <c r="BT2015">
        <v>7</v>
      </c>
      <c r="BU2015">
        <v>0</v>
      </c>
      <c r="BV2015" t="str">
        <f>"8:00 AM"</f>
        <v>8:00 AM</v>
      </c>
      <c r="BW2015" t="str">
        <f>"5:00 PM"</f>
        <v>5:00 PM</v>
      </c>
      <c r="BX2015" t="s">
        <v>240</v>
      </c>
      <c r="BY2015">
        <v>0</v>
      </c>
      <c r="BZ2015">
        <v>3</v>
      </c>
      <c r="CA2015" t="s">
        <v>115</v>
      </c>
      <c r="CC2015" t="s">
        <v>7259</v>
      </c>
      <c r="CD2015" t="s">
        <v>713</v>
      </c>
      <c r="CF2015" t="s">
        <v>119</v>
      </c>
      <c r="CG2015" t="s">
        <v>120</v>
      </c>
      <c r="CH2015" s="3">
        <v>96950</v>
      </c>
      <c r="CI2015" s="4">
        <v>8.2899999999999991</v>
      </c>
      <c r="CJ2015" s="4">
        <v>8.2899999999999991</v>
      </c>
      <c r="CK2015" s="4">
        <v>12.43</v>
      </c>
      <c r="CL2015" s="4">
        <v>12.43</v>
      </c>
      <c r="CM2015" t="s">
        <v>136</v>
      </c>
      <c r="CN2015" t="s">
        <v>191</v>
      </c>
      <c r="CO2015" t="s">
        <v>137</v>
      </c>
      <c r="CQ2015" t="s">
        <v>115</v>
      </c>
      <c r="CR2015" t="s">
        <v>138</v>
      </c>
      <c r="CS2015" t="s">
        <v>139</v>
      </c>
      <c r="CT2015" t="s">
        <v>138</v>
      </c>
      <c r="CU2015" t="s">
        <v>139</v>
      </c>
      <c r="CV2015" t="s">
        <v>138</v>
      </c>
      <c r="CW2015" t="s">
        <v>139</v>
      </c>
      <c r="CX2015" t="s">
        <v>1746</v>
      </c>
      <c r="CY2015" s="10">
        <v>16702343977</v>
      </c>
      <c r="CZ2015" t="s">
        <v>7256</v>
      </c>
      <c r="DA2015" t="s">
        <v>139</v>
      </c>
      <c r="DB2015" t="s">
        <v>138</v>
      </c>
      <c r="DC2015" t="s">
        <v>115</v>
      </c>
      <c r="DD2015" t="s">
        <v>782</v>
      </c>
      <c r="DE2015" t="s">
        <v>7255</v>
      </c>
      <c r="DG2015" t="s">
        <v>7252</v>
      </c>
      <c r="DH2015" t="s">
        <v>7256</v>
      </c>
    </row>
    <row r="2016" spans="1:112" ht="14.45" customHeight="1" x14ac:dyDescent="0.25">
      <c r="A2016" t="s">
        <v>7289</v>
      </c>
      <c r="B2016" t="s">
        <v>248</v>
      </c>
      <c r="C2016" s="1">
        <v>45751</v>
      </c>
      <c r="D2016" s="1">
        <v>45805</v>
      </c>
      <c r="E2016" t="s">
        <v>210</v>
      </c>
      <c r="F2016" s="1">
        <v>45929</v>
      </c>
      <c r="G2016" t="s">
        <v>115</v>
      </c>
      <c r="H2016" t="s">
        <v>115</v>
      </c>
      <c r="I2016" t="s">
        <v>115</v>
      </c>
      <c r="J2016" t="s">
        <v>7290</v>
      </c>
      <c r="L2016" t="s">
        <v>7291</v>
      </c>
      <c r="M2016" t="s">
        <v>7292</v>
      </c>
      <c r="N2016" t="s">
        <v>128</v>
      </c>
      <c r="O2016" t="s">
        <v>120</v>
      </c>
      <c r="P2016" s="3">
        <v>96950</v>
      </c>
      <c r="Q2016" t="s">
        <v>121</v>
      </c>
      <c r="S2016" s="10">
        <v>16702341667</v>
      </c>
      <c r="U2016" t="s">
        <v>7293</v>
      </c>
      <c r="V2016">
        <v>561520</v>
      </c>
      <c r="W2016" t="s">
        <v>123</v>
      </c>
      <c r="Y2016" t="s">
        <v>1533</v>
      </c>
      <c r="Z2016" t="s">
        <v>7294</v>
      </c>
      <c r="AA2016" t="s">
        <v>7295</v>
      </c>
      <c r="AB2016" t="s">
        <v>7296</v>
      </c>
      <c r="AC2016" t="s">
        <v>7291</v>
      </c>
      <c r="AD2016" t="s">
        <v>7292</v>
      </c>
      <c r="AE2016" t="s">
        <v>128</v>
      </c>
      <c r="AF2016" t="s">
        <v>120</v>
      </c>
      <c r="AG2016" s="3">
        <v>96950</v>
      </c>
      <c r="AH2016" t="s">
        <v>121</v>
      </c>
      <c r="AJ2016" s="10">
        <v>16702341667</v>
      </c>
      <c r="AL2016" t="s">
        <v>7297</v>
      </c>
      <c r="BD2016" t="str">
        <f>"39-7012.00"</f>
        <v>39-7012.00</v>
      </c>
      <c r="BE2016" t="s">
        <v>1292</v>
      </c>
      <c r="BF2016" t="s">
        <v>7298</v>
      </c>
      <c r="BG2016" t="s">
        <v>721</v>
      </c>
      <c r="BH2016">
        <v>1</v>
      </c>
      <c r="BI2016">
        <v>1</v>
      </c>
      <c r="BJ2016" s="1">
        <v>45931</v>
      </c>
      <c r="BK2016" s="1">
        <v>46295</v>
      </c>
      <c r="BL2016" s="1">
        <v>45931</v>
      </c>
      <c r="BM2016" s="1">
        <v>46295</v>
      </c>
      <c r="BN2016">
        <v>40</v>
      </c>
      <c r="BO2016">
        <v>7</v>
      </c>
      <c r="BP2016">
        <v>5</v>
      </c>
      <c r="BQ2016">
        <v>5</v>
      </c>
      <c r="BR2016">
        <v>5</v>
      </c>
      <c r="BS2016">
        <v>5</v>
      </c>
      <c r="BT2016">
        <v>6</v>
      </c>
      <c r="BU2016">
        <v>7</v>
      </c>
      <c r="BV2016" t="str">
        <f>"12:00 AM"</f>
        <v>12:00 AM</v>
      </c>
      <c r="BW2016" t="str">
        <f>"6:00 PM"</f>
        <v>6:00 PM</v>
      </c>
      <c r="BX2016" t="s">
        <v>133</v>
      </c>
      <c r="BY2016">
        <v>0</v>
      </c>
      <c r="BZ2016">
        <v>12</v>
      </c>
      <c r="CA2016" t="s">
        <v>115</v>
      </c>
      <c r="CC2016" s="2" t="s">
        <v>7299</v>
      </c>
      <c r="CD2016" t="s">
        <v>7291</v>
      </c>
      <c r="CE2016" t="s">
        <v>7292</v>
      </c>
      <c r="CF2016" t="s">
        <v>128</v>
      </c>
      <c r="CG2016" t="s">
        <v>120</v>
      </c>
      <c r="CH2016" s="3">
        <v>96950</v>
      </c>
      <c r="CI2016" s="4">
        <v>10.72</v>
      </c>
      <c r="CJ2016" s="4">
        <v>10.72</v>
      </c>
      <c r="CK2016" s="4">
        <v>16.079999999999998</v>
      </c>
      <c r="CL2016" s="4">
        <v>16.079999999999998</v>
      </c>
      <c r="CM2016" t="s">
        <v>136</v>
      </c>
      <c r="CO2016" t="s">
        <v>137</v>
      </c>
      <c r="CQ2016" t="s">
        <v>115</v>
      </c>
      <c r="CR2016" t="s">
        <v>138</v>
      </c>
      <c r="CS2016" t="s">
        <v>139</v>
      </c>
      <c r="CT2016" t="s">
        <v>138</v>
      </c>
      <c r="CU2016" t="s">
        <v>139</v>
      </c>
      <c r="CV2016" t="s">
        <v>138</v>
      </c>
      <c r="CW2016" t="s">
        <v>139</v>
      </c>
      <c r="CX2016" t="s">
        <v>7300</v>
      </c>
      <c r="CY2016" s="10">
        <v>16702341667</v>
      </c>
      <c r="CZ2016" t="s">
        <v>7297</v>
      </c>
      <c r="DA2016" t="s">
        <v>139</v>
      </c>
      <c r="DB2016" t="s">
        <v>138</v>
      </c>
      <c r="DC2016" t="s">
        <v>115</v>
      </c>
    </row>
    <row r="2017" spans="1:112" ht="14.45" customHeight="1" x14ac:dyDescent="0.25">
      <c r="A2017" t="s">
        <v>8484</v>
      </c>
      <c r="B2017" t="s">
        <v>248</v>
      </c>
      <c r="C2017" s="1">
        <v>45749</v>
      </c>
      <c r="D2017" s="1">
        <v>45805</v>
      </c>
      <c r="E2017" t="s">
        <v>210</v>
      </c>
      <c r="F2017" s="1">
        <v>45929</v>
      </c>
      <c r="G2017" t="s">
        <v>138</v>
      </c>
      <c r="H2017" t="s">
        <v>115</v>
      </c>
      <c r="I2017" t="s">
        <v>115</v>
      </c>
      <c r="J2017" t="s">
        <v>3954</v>
      </c>
      <c r="K2017" t="s">
        <v>3955</v>
      </c>
      <c r="L2017" t="s">
        <v>3957</v>
      </c>
      <c r="M2017" t="s">
        <v>4572</v>
      </c>
      <c r="N2017" t="s">
        <v>119</v>
      </c>
      <c r="O2017" t="s">
        <v>120</v>
      </c>
      <c r="P2017" s="3">
        <v>96950</v>
      </c>
      <c r="Q2017" t="s">
        <v>121</v>
      </c>
      <c r="S2017" s="10">
        <v>16702353313</v>
      </c>
      <c r="U2017" t="s">
        <v>3958</v>
      </c>
      <c r="V2017">
        <v>31161</v>
      </c>
      <c r="W2017" t="s">
        <v>123</v>
      </c>
      <c r="Y2017" t="s">
        <v>716</v>
      </c>
      <c r="Z2017" t="s">
        <v>3959</v>
      </c>
      <c r="AA2017" t="s">
        <v>139</v>
      </c>
      <c r="AB2017" t="s">
        <v>398</v>
      </c>
      <c r="AC2017" t="s">
        <v>2606</v>
      </c>
      <c r="AE2017" t="s">
        <v>119</v>
      </c>
      <c r="AF2017" t="s">
        <v>120</v>
      </c>
      <c r="AG2017" s="3">
        <v>96950</v>
      </c>
      <c r="AH2017" t="s">
        <v>121</v>
      </c>
      <c r="AJ2017" s="10">
        <v>16702353313</v>
      </c>
      <c r="AL2017" t="s">
        <v>2609</v>
      </c>
      <c r="BD2017" t="str">
        <f>"37-2011.00"</f>
        <v>37-2011.00</v>
      </c>
      <c r="BE2017" t="s">
        <v>1133</v>
      </c>
      <c r="BF2017" t="s">
        <v>7601</v>
      </c>
      <c r="BG2017" t="s">
        <v>4218</v>
      </c>
      <c r="BH2017">
        <v>4</v>
      </c>
      <c r="BI2017">
        <v>4</v>
      </c>
      <c r="BJ2017" s="1">
        <v>45931</v>
      </c>
      <c r="BK2017" s="1">
        <v>47026</v>
      </c>
      <c r="BL2017" s="1">
        <v>45931</v>
      </c>
      <c r="BM2017" s="1">
        <v>47026</v>
      </c>
      <c r="BN2017">
        <v>36</v>
      </c>
      <c r="BO2017">
        <v>6</v>
      </c>
      <c r="BP2017">
        <v>6</v>
      </c>
      <c r="BQ2017">
        <v>0</v>
      </c>
      <c r="BR2017">
        <v>6</v>
      </c>
      <c r="BS2017">
        <v>6</v>
      </c>
      <c r="BT2017">
        <v>6</v>
      </c>
      <c r="BU2017">
        <v>6</v>
      </c>
      <c r="BV2017" t="str">
        <f>"8:00 AM"</f>
        <v>8:00 AM</v>
      </c>
      <c r="BW2017" t="str">
        <f>"6:00 PM"</f>
        <v>6:00 PM</v>
      </c>
      <c r="BX2017" t="s">
        <v>240</v>
      </c>
      <c r="BY2017">
        <v>0</v>
      </c>
      <c r="BZ2017">
        <v>12</v>
      </c>
      <c r="CA2017" t="s">
        <v>115</v>
      </c>
      <c r="CC2017" t="s">
        <v>8485</v>
      </c>
      <c r="CD2017" t="s">
        <v>8486</v>
      </c>
      <c r="CF2017" t="s">
        <v>119</v>
      </c>
      <c r="CG2017" t="s">
        <v>120</v>
      </c>
      <c r="CH2017" s="3">
        <v>96950</v>
      </c>
      <c r="CI2017" s="4">
        <v>8.2899999999999991</v>
      </c>
      <c r="CJ2017" s="4">
        <v>8.2899999999999991</v>
      </c>
      <c r="CM2017" t="s">
        <v>136</v>
      </c>
      <c r="CN2017" t="s">
        <v>240</v>
      </c>
      <c r="CO2017" t="s">
        <v>137</v>
      </c>
      <c r="CQ2017" t="s">
        <v>138</v>
      </c>
      <c r="CR2017" t="s">
        <v>138</v>
      </c>
      <c r="CS2017" t="s">
        <v>139</v>
      </c>
      <c r="CT2017" t="s">
        <v>139</v>
      </c>
      <c r="CU2017" t="s">
        <v>139</v>
      </c>
      <c r="CV2017" t="s">
        <v>138</v>
      </c>
      <c r="CW2017" t="s">
        <v>139</v>
      </c>
      <c r="CX2017" t="s">
        <v>240</v>
      </c>
      <c r="CY2017" s="10">
        <v>16702353313</v>
      </c>
      <c r="CZ2017" t="s">
        <v>2609</v>
      </c>
      <c r="DA2017" t="s">
        <v>139</v>
      </c>
      <c r="DB2017" t="s">
        <v>138</v>
      </c>
      <c r="DC2017" t="s">
        <v>115</v>
      </c>
    </row>
    <row r="2018" spans="1:112" ht="14.45" customHeight="1" x14ac:dyDescent="0.25">
      <c r="A2018" t="s">
        <v>8930</v>
      </c>
      <c r="B2018" t="s">
        <v>248</v>
      </c>
      <c r="C2018" s="1">
        <v>45754</v>
      </c>
      <c r="D2018" s="1">
        <v>45805</v>
      </c>
      <c r="E2018" t="s">
        <v>210</v>
      </c>
      <c r="F2018" s="1">
        <v>45929</v>
      </c>
      <c r="G2018" t="s">
        <v>115</v>
      </c>
      <c r="H2018" t="s">
        <v>115</v>
      </c>
      <c r="I2018" t="s">
        <v>115</v>
      </c>
      <c r="J2018" t="s">
        <v>8931</v>
      </c>
      <c r="K2018" t="s">
        <v>8932</v>
      </c>
      <c r="L2018" t="s">
        <v>8933</v>
      </c>
      <c r="M2018" t="s">
        <v>8934</v>
      </c>
      <c r="N2018" t="s">
        <v>128</v>
      </c>
      <c r="O2018" t="s">
        <v>120</v>
      </c>
      <c r="P2018" s="3">
        <v>96950</v>
      </c>
      <c r="Q2018" t="s">
        <v>121</v>
      </c>
      <c r="S2018" s="10">
        <v>16702858609</v>
      </c>
      <c r="U2018" t="s">
        <v>8935</v>
      </c>
      <c r="V2018">
        <v>812112</v>
      </c>
      <c r="W2018" t="s">
        <v>123</v>
      </c>
      <c r="Y2018" t="s">
        <v>8936</v>
      </c>
      <c r="Z2018" t="s">
        <v>8937</v>
      </c>
      <c r="AB2018" t="s">
        <v>1843</v>
      </c>
      <c r="AC2018" t="s">
        <v>8933</v>
      </c>
      <c r="AD2018" t="s">
        <v>8934</v>
      </c>
      <c r="AE2018" t="s">
        <v>128</v>
      </c>
      <c r="AF2018" t="s">
        <v>120</v>
      </c>
      <c r="AG2018" s="3">
        <v>96950</v>
      </c>
      <c r="AH2018" t="s">
        <v>121</v>
      </c>
      <c r="AJ2018" s="10">
        <v>16702858609</v>
      </c>
      <c r="AL2018" t="s">
        <v>8938</v>
      </c>
      <c r="BD2018" t="str">
        <f>"39-5012.00"</f>
        <v>39-5012.00</v>
      </c>
      <c r="BE2018" t="s">
        <v>1772</v>
      </c>
      <c r="BF2018" t="s">
        <v>8939</v>
      </c>
      <c r="BG2018" t="s">
        <v>4413</v>
      </c>
      <c r="BH2018">
        <v>4</v>
      </c>
      <c r="BI2018">
        <v>4</v>
      </c>
      <c r="BJ2018" s="1">
        <v>45931</v>
      </c>
      <c r="BK2018" s="1">
        <v>46295</v>
      </c>
      <c r="BL2018" s="1">
        <v>45931</v>
      </c>
      <c r="BM2018" s="1">
        <v>46295</v>
      </c>
      <c r="BN2018">
        <v>35</v>
      </c>
      <c r="BO2018">
        <v>5</v>
      </c>
      <c r="BP2018">
        <v>5</v>
      </c>
      <c r="BQ2018">
        <v>5</v>
      </c>
      <c r="BR2018">
        <v>5</v>
      </c>
      <c r="BS2018">
        <v>5</v>
      </c>
      <c r="BT2018">
        <v>5</v>
      </c>
      <c r="BU2018">
        <v>5</v>
      </c>
      <c r="BV2018" t="str">
        <f>"10:00 AM"</f>
        <v>10:00 AM</v>
      </c>
      <c r="BW2018" t="str">
        <f>"5:00 PM"</f>
        <v>5:00 PM</v>
      </c>
      <c r="BX2018" t="s">
        <v>133</v>
      </c>
      <c r="BY2018">
        <v>0</v>
      </c>
      <c r="BZ2018">
        <v>12</v>
      </c>
      <c r="CA2018" t="s">
        <v>115</v>
      </c>
      <c r="CC2018" s="2" t="s">
        <v>8940</v>
      </c>
      <c r="CD2018" t="s">
        <v>8934</v>
      </c>
      <c r="CF2018" t="s">
        <v>128</v>
      </c>
      <c r="CG2018" t="s">
        <v>120</v>
      </c>
      <c r="CH2018" s="3">
        <v>96950</v>
      </c>
      <c r="CI2018" s="4">
        <v>7.98</v>
      </c>
      <c r="CJ2018" s="4">
        <v>7.98</v>
      </c>
      <c r="CK2018" s="4">
        <v>11.97</v>
      </c>
      <c r="CL2018" s="4">
        <v>11.97</v>
      </c>
      <c r="CM2018" t="s">
        <v>136</v>
      </c>
      <c r="CN2018" t="s">
        <v>224</v>
      </c>
      <c r="CO2018" t="s">
        <v>137</v>
      </c>
      <c r="CQ2018" t="s">
        <v>115</v>
      </c>
      <c r="CR2018" t="s">
        <v>138</v>
      </c>
      <c r="CS2018" t="s">
        <v>139</v>
      </c>
      <c r="CT2018" t="s">
        <v>138</v>
      </c>
      <c r="CU2018" t="s">
        <v>139</v>
      </c>
      <c r="CV2018" t="s">
        <v>138</v>
      </c>
      <c r="CW2018" t="s">
        <v>139</v>
      </c>
      <c r="CX2018" t="s">
        <v>348</v>
      </c>
      <c r="CY2018" s="10">
        <v>16702858609</v>
      </c>
      <c r="CZ2018" t="s">
        <v>8938</v>
      </c>
      <c r="DA2018" t="s">
        <v>331</v>
      </c>
      <c r="DB2018" t="s">
        <v>138</v>
      </c>
      <c r="DC2018" t="s">
        <v>115</v>
      </c>
    </row>
    <row r="2019" spans="1:112" ht="14.45" customHeight="1" x14ac:dyDescent="0.25">
      <c r="A2019" t="s">
        <v>9290</v>
      </c>
      <c r="B2019" t="s">
        <v>113</v>
      </c>
      <c r="C2019" s="1">
        <v>45805</v>
      </c>
      <c r="D2019" s="1">
        <v>45805</v>
      </c>
      <c r="E2019" t="s">
        <v>114</v>
      </c>
      <c r="G2019" t="s">
        <v>115</v>
      </c>
      <c r="H2019" t="s">
        <v>115</v>
      </c>
      <c r="I2019" t="s">
        <v>115</v>
      </c>
      <c r="J2019" t="s">
        <v>2012</v>
      </c>
      <c r="K2019" t="s">
        <v>9291</v>
      </c>
      <c r="L2019" t="s">
        <v>2014</v>
      </c>
      <c r="N2019" t="s">
        <v>119</v>
      </c>
      <c r="O2019" t="s">
        <v>120</v>
      </c>
      <c r="P2019" s="3">
        <v>96950</v>
      </c>
      <c r="Q2019" t="s">
        <v>121</v>
      </c>
      <c r="S2019" s="10">
        <v>16702881463</v>
      </c>
      <c r="U2019" t="s">
        <v>2015</v>
      </c>
      <c r="V2019">
        <v>236116</v>
      </c>
      <c r="W2019" t="s">
        <v>123</v>
      </c>
      <c r="Y2019" t="s">
        <v>383</v>
      </c>
      <c r="Z2019" t="s">
        <v>2016</v>
      </c>
      <c r="AA2019" t="s">
        <v>2017</v>
      </c>
      <c r="AB2019" t="s">
        <v>235</v>
      </c>
      <c r="AC2019" t="s">
        <v>2014</v>
      </c>
      <c r="AE2019" t="s">
        <v>119</v>
      </c>
      <c r="AF2019" t="s">
        <v>120</v>
      </c>
      <c r="AG2019" s="3">
        <v>96950</v>
      </c>
      <c r="AH2019" t="s">
        <v>121</v>
      </c>
      <c r="AJ2019" s="10">
        <v>16702881463</v>
      </c>
      <c r="AL2019" t="s">
        <v>2018</v>
      </c>
      <c r="BD2019" t="str">
        <f>"49-9071.00"</f>
        <v>49-9071.00</v>
      </c>
      <c r="BE2019" t="s">
        <v>169</v>
      </c>
      <c r="BF2019" t="s">
        <v>2019</v>
      </c>
      <c r="BG2019" t="s">
        <v>169</v>
      </c>
      <c r="BH2019">
        <v>20</v>
      </c>
      <c r="BJ2019" s="1">
        <v>45931</v>
      </c>
      <c r="BK2019" s="1">
        <v>46295</v>
      </c>
      <c r="BN2019">
        <v>35</v>
      </c>
      <c r="BO2019">
        <v>0</v>
      </c>
      <c r="BP2019">
        <v>7</v>
      </c>
      <c r="BQ2019">
        <v>7</v>
      </c>
      <c r="BR2019">
        <v>7</v>
      </c>
      <c r="BS2019">
        <v>7</v>
      </c>
      <c r="BT2019">
        <v>7</v>
      </c>
      <c r="BU2019">
        <v>0</v>
      </c>
      <c r="BV2019" t="str">
        <f>"8:30 AM"</f>
        <v>8:30 AM</v>
      </c>
      <c r="BW2019" t="str">
        <f>"4:30 PM"</f>
        <v>4:30 PM</v>
      </c>
      <c r="BX2019" t="s">
        <v>133</v>
      </c>
      <c r="BY2019">
        <v>1</v>
      </c>
      <c r="BZ2019">
        <v>6</v>
      </c>
      <c r="CA2019" t="s">
        <v>115</v>
      </c>
      <c r="CC2019" s="2" t="s">
        <v>2020</v>
      </c>
      <c r="CD2019" t="s">
        <v>2014</v>
      </c>
      <c r="CF2019" t="s">
        <v>119</v>
      </c>
      <c r="CG2019" t="s">
        <v>120</v>
      </c>
      <c r="CH2019" s="3">
        <v>96950</v>
      </c>
      <c r="CI2019" s="4">
        <v>9.75</v>
      </c>
      <c r="CJ2019" s="4">
        <v>9.75</v>
      </c>
      <c r="CK2019" s="4">
        <v>14.63</v>
      </c>
      <c r="CL2019" s="4">
        <v>14.63</v>
      </c>
      <c r="CM2019" t="s">
        <v>136</v>
      </c>
      <c r="CN2019" t="s">
        <v>224</v>
      </c>
      <c r="CO2019" t="s">
        <v>137</v>
      </c>
      <c r="CQ2019" t="s">
        <v>115</v>
      </c>
      <c r="CR2019" t="s">
        <v>138</v>
      </c>
      <c r="CS2019" t="s">
        <v>138</v>
      </c>
      <c r="CT2019" t="s">
        <v>138</v>
      </c>
      <c r="CU2019" t="s">
        <v>139</v>
      </c>
      <c r="CV2019" t="s">
        <v>138</v>
      </c>
      <c r="CW2019" t="s">
        <v>139</v>
      </c>
      <c r="CX2019" s="2" t="s">
        <v>9292</v>
      </c>
      <c r="CY2019" s="10">
        <v>16702881463</v>
      </c>
      <c r="CZ2019" t="s">
        <v>2022</v>
      </c>
      <c r="DA2019" t="s">
        <v>417</v>
      </c>
      <c r="DB2019" t="s">
        <v>138</v>
      </c>
      <c r="DC2019" t="s">
        <v>115</v>
      </c>
    </row>
    <row r="2020" spans="1:112" ht="14.45" customHeight="1" x14ac:dyDescent="0.25">
      <c r="A2020" t="s">
        <v>9633</v>
      </c>
      <c r="B2020" t="s">
        <v>248</v>
      </c>
      <c r="C2020" s="1">
        <v>45752</v>
      </c>
      <c r="D2020" s="1">
        <v>45805</v>
      </c>
      <c r="E2020" t="s">
        <v>210</v>
      </c>
      <c r="F2020" s="1">
        <v>45929</v>
      </c>
      <c r="G2020" t="s">
        <v>115</v>
      </c>
      <c r="H2020" t="s">
        <v>115</v>
      </c>
      <c r="I2020" t="s">
        <v>115</v>
      </c>
      <c r="J2020" t="s">
        <v>9634</v>
      </c>
      <c r="K2020" t="s">
        <v>9635</v>
      </c>
      <c r="L2020" t="s">
        <v>9636</v>
      </c>
      <c r="M2020" t="s">
        <v>139</v>
      </c>
      <c r="N2020" t="s">
        <v>119</v>
      </c>
      <c r="O2020" t="s">
        <v>120</v>
      </c>
      <c r="P2020" s="3">
        <v>96950</v>
      </c>
      <c r="Q2020" t="s">
        <v>121</v>
      </c>
      <c r="S2020" s="10">
        <v>16704839675</v>
      </c>
      <c r="U2020" t="s">
        <v>9637</v>
      </c>
      <c r="V2020">
        <v>111419</v>
      </c>
      <c r="W2020" t="s">
        <v>123</v>
      </c>
      <c r="Y2020" t="s">
        <v>9638</v>
      </c>
      <c r="Z2020" t="s">
        <v>9639</v>
      </c>
      <c r="AB2020" t="s">
        <v>126</v>
      </c>
      <c r="AC2020" t="s">
        <v>9636</v>
      </c>
      <c r="AD2020" t="s">
        <v>139</v>
      </c>
      <c r="AE2020" t="s">
        <v>119</v>
      </c>
      <c r="AF2020" t="s">
        <v>120</v>
      </c>
      <c r="AG2020" s="3">
        <v>96950</v>
      </c>
      <c r="AH2020" t="s">
        <v>121</v>
      </c>
      <c r="AJ2020" s="10">
        <v>16704839675</v>
      </c>
      <c r="AL2020" t="s">
        <v>9640</v>
      </c>
      <c r="BD2020" t="str">
        <f>"45-2092.00"</f>
        <v>45-2092.00</v>
      </c>
      <c r="BE2020" t="s">
        <v>1875</v>
      </c>
      <c r="BF2020" t="s">
        <v>9641</v>
      </c>
      <c r="BG2020" t="s">
        <v>2269</v>
      </c>
      <c r="BH2020">
        <v>2</v>
      </c>
      <c r="BI2020">
        <v>2</v>
      </c>
      <c r="BJ2020" s="1">
        <v>45931</v>
      </c>
      <c r="BK2020" s="1">
        <v>46295</v>
      </c>
      <c r="BL2020" s="1">
        <v>45931</v>
      </c>
      <c r="BM2020" s="1">
        <v>46295</v>
      </c>
      <c r="BN2020">
        <v>35</v>
      </c>
      <c r="BO2020">
        <v>0</v>
      </c>
      <c r="BP2020">
        <v>7</v>
      </c>
      <c r="BQ2020">
        <v>7</v>
      </c>
      <c r="BR2020">
        <v>7</v>
      </c>
      <c r="BS2020">
        <v>7</v>
      </c>
      <c r="BT2020">
        <v>7</v>
      </c>
      <c r="BU2020">
        <v>0</v>
      </c>
      <c r="BV2020" t="str">
        <f>"7:00 AM"</f>
        <v>7:00 AM</v>
      </c>
      <c r="BW2020" t="str">
        <f>"5:00 PM"</f>
        <v>5:00 PM</v>
      </c>
      <c r="BX2020" t="s">
        <v>240</v>
      </c>
      <c r="BY2020">
        <v>0</v>
      </c>
      <c r="BZ2020">
        <v>3</v>
      </c>
      <c r="CA2020" t="s">
        <v>115</v>
      </c>
      <c r="CC2020" s="2" t="s">
        <v>9642</v>
      </c>
      <c r="CD2020" t="s">
        <v>9636</v>
      </c>
      <c r="CE2020" t="s">
        <v>139</v>
      </c>
      <c r="CF2020" t="s">
        <v>119</v>
      </c>
      <c r="CG2020" t="s">
        <v>120</v>
      </c>
      <c r="CH2020" s="3">
        <v>96950</v>
      </c>
      <c r="CI2020" s="4">
        <v>11.91</v>
      </c>
      <c r="CJ2020" s="4">
        <v>11.91</v>
      </c>
      <c r="CK2020" s="4">
        <v>17.86</v>
      </c>
      <c r="CL2020" s="4">
        <v>17.86</v>
      </c>
      <c r="CM2020" t="s">
        <v>136</v>
      </c>
      <c r="CN2020" t="s">
        <v>9643</v>
      </c>
      <c r="CO2020" t="s">
        <v>137</v>
      </c>
      <c r="CQ2020" t="s">
        <v>115</v>
      </c>
      <c r="CR2020" t="s">
        <v>138</v>
      </c>
      <c r="CS2020" t="s">
        <v>139</v>
      </c>
      <c r="CT2020" t="s">
        <v>138</v>
      </c>
      <c r="CU2020" t="s">
        <v>139</v>
      </c>
      <c r="CV2020" t="s">
        <v>138</v>
      </c>
      <c r="CW2020" t="s">
        <v>139</v>
      </c>
      <c r="CX2020" t="s">
        <v>699</v>
      </c>
      <c r="CY2020" s="10">
        <v>16704839675</v>
      </c>
      <c r="CZ2020" t="s">
        <v>9644</v>
      </c>
      <c r="DA2020" t="s">
        <v>139</v>
      </c>
      <c r="DB2020" t="s">
        <v>138</v>
      </c>
      <c r="DC2020" t="s">
        <v>115</v>
      </c>
    </row>
    <row r="2021" spans="1:112" ht="14.45" customHeight="1" x14ac:dyDescent="0.25">
      <c r="A2021" t="s">
        <v>10579</v>
      </c>
      <c r="B2021" t="s">
        <v>248</v>
      </c>
      <c r="C2021" s="1">
        <v>45755</v>
      </c>
      <c r="D2021" s="1">
        <v>45805</v>
      </c>
      <c r="E2021" t="s">
        <v>210</v>
      </c>
      <c r="F2021" s="1">
        <v>45930</v>
      </c>
      <c r="G2021" t="s">
        <v>138</v>
      </c>
      <c r="H2021" t="s">
        <v>115</v>
      </c>
      <c r="I2021" t="s">
        <v>115</v>
      </c>
      <c r="J2021" t="s">
        <v>453</v>
      </c>
      <c r="K2021" t="s">
        <v>10580</v>
      </c>
      <c r="L2021" t="s">
        <v>8150</v>
      </c>
      <c r="M2021" t="s">
        <v>456</v>
      </c>
      <c r="N2021" t="s">
        <v>145</v>
      </c>
      <c r="O2021" t="s">
        <v>120</v>
      </c>
      <c r="P2021" s="3">
        <v>96951</v>
      </c>
      <c r="Q2021" t="s">
        <v>121</v>
      </c>
      <c r="S2021" s="10">
        <v>16705320363</v>
      </c>
      <c r="U2021" t="s">
        <v>457</v>
      </c>
      <c r="V2021">
        <v>111211</v>
      </c>
      <c r="W2021" t="s">
        <v>123</v>
      </c>
      <c r="Y2021" t="s">
        <v>458</v>
      </c>
      <c r="Z2021" t="s">
        <v>459</v>
      </c>
      <c r="AA2021" t="s">
        <v>460</v>
      </c>
      <c r="AB2021" t="s">
        <v>277</v>
      </c>
      <c r="AC2021" t="s">
        <v>8150</v>
      </c>
      <c r="AD2021" t="s">
        <v>456</v>
      </c>
      <c r="AE2021" t="s">
        <v>145</v>
      </c>
      <c r="AF2021" t="s">
        <v>120</v>
      </c>
      <c r="AG2021" s="3">
        <v>96951</v>
      </c>
      <c r="AH2021" t="s">
        <v>121</v>
      </c>
      <c r="AJ2021" s="10">
        <v>16705320363</v>
      </c>
      <c r="AL2021" t="s">
        <v>461</v>
      </c>
      <c r="BD2021" t="str">
        <f>"45-2092.00"</f>
        <v>45-2092.00</v>
      </c>
      <c r="BE2021" t="s">
        <v>1875</v>
      </c>
      <c r="BF2021" t="s">
        <v>8151</v>
      </c>
      <c r="BG2021" t="s">
        <v>8152</v>
      </c>
      <c r="BH2021">
        <v>1</v>
      </c>
      <c r="BI2021">
        <v>1</v>
      </c>
      <c r="BJ2021" s="1">
        <v>45932</v>
      </c>
      <c r="BK2021" s="1">
        <v>47027</v>
      </c>
      <c r="BL2021" s="1">
        <v>45932</v>
      </c>
      <c r="BM2021" s="1">
        <v>47027</v>
      </c>
      <c r="BN2021">
        <v>35</v>
      </c>
      <c r="BO2021">
        <v>0</v>
      </c>
      <c r="BP2021">
        <v>7</v>
      </c>
      <c r="BQ2021">
        <v>7</v>
      </c>
      <c r="BR2021">
        <v>7</v>
      </c>
      <c r="BS2021">
        <v>7</v>
      </c>
      <c r="BT2021">
        <v>7</v>
      </c>
      <c r="BU2021">
        <v>0</v>
      </c>
      <c r="BV2021" t="str">
        <f>"8:00 AM"</f>
        <v>8:00 AM</v>
      </c>
      <c r="BW2021" t="str">
        <f>"4:00 PM"</f>
        <v>4:00 PM</v>
      </c>
      <c r="BX2021" t="s">
        <v>240</v>
      </c>
      <c r="BY2021">
        <v>0</v>
      </c>
      <c r="BZ2021">
        <v>3</v>
      </c>
      <c r="CA2021" t="s">
        <v>115</v>
      </c>
      <c r="CC2021" s="2" t="s">
        <v>8153</v>
      </c>
      <c r="CD2021" t="s">
        <v>8150</v>
      </c>
      <c r="CE2021" t="s">
        <v>456</v>
      </c>
      <c r="CF2021" t="s">
        <v>145</v>
      </c>
      <c r="CG2021" t="s">
        <v>120</v>
      </c>
      <c r="CH2021" s="3">
        <v>96951</v>
      </c>
      <c r="CI2021" s="4">
        <v>11.95</v>
      </c>
      <c r="CJ2021" s="4">
        <v>11.95</v>
      </c>
      <c r="CK2021" s="4">
        <v>17.93</v>
      </c>
      <c r="CL2021" s="4">
        <v>17.93</v>
      </c>
      <c r="CM2021" t="s">
        <v>136</v>
      </c>
      <c r="CN2021" t="s">
        <v>139</v>
      </c>
      <c r="CO2021" t="s">
        <v>137</v>
      </c>
      <c r="CQ2021" t="s">
        <v>115</v>
      </c>
      <c r="CR2021" t="s">
        <v>138</v>
      </c>
      <c r="CS2021" t="s">
        <v>139</v>
      </c>
      <c r="CT2021" t="s">
        <v>138</v>
      </c>
      <c r="CU2021" t="s">
        <v>139</v>
      </c>
      <c r="CV2021" t="s">
        <v>138</v>
      </c>
      <c r="CW2021" t="s">
        <v>139</v>
      </c>
      <c r="CX2021" t="s">
        <v>467</v>
      </c>
      <c r="CY2021" s="10">
        <v>16705320363</v>
      </c>
      <c r="CZ2021" t="s">
        <v>461</v>
      </c>
      <c r="DA2021" t="s">
        <v>468</v>
      </c>
      <c r="DB2021" t="s">
        <v>138</v>
      </c>
      <c r="DC2021" t="s">
        <v>115</v>
      </c>
    </row>
    <row r="2022" spans="1:112" ht="14.45" customHeight="1" x14ac:dyDescent="0.25">
      <c r="A2022" t="s">
        <v>10587</v>
      </c>
      <c r="B2022" t="s">
        <v>248</v>
      </c>
      <c r="C2022" s="1">
        <v>45749</v>
      </c>
      <c r="D2022" s="1">
        <v>45805</v>
      </c>
      <c r="E2022" t="s">
        <v>210</v>
      </c>
      <c r="F2022" s="1">
        <v>45929</v>
      </c>
      <c r="G2022" t="s">
        <v>138</v>
      </c>
      <c r="H2022" t="s">
        <v>115</v>
      </c>
      <c r="I2022" t="s">
        <v>115</v>
      </c>
      <c r="J2022" t="s">
        <v>2617</v>
      </c>
      <c r="K2022" t="s">
        <v>10588</v>
      </c>
      <c r="L2022" t="s">
        <v>3957</v>
      </c>
      <c r="M2022" t="s">
        <v>2607</v>
      </c>
      <c r="N2022" t="s">
        <v>119</v>
      </c>
      <c r="O2022" t="s">
        <v>120</v>
      </c>
      <c r="P2022" s="3">
        <v>96950</v>
      </c>
      <c r="Q2022" t="s">
        <v>121</v>
      </c>
      <c r="S2022" s="10">
        <v>16702353313</v>
      </c>
      <c r="U2022" t="s">
        <v>2608</v>
      </c>
      <c r="V2022">
        <v>722511</v>
      </c>
      <c r="W2022" t="s">
        <v>123</v>
      </c>
      <c r="Y2022" t="s">
        <v>716</v>
      </c>
      <c r="Z2022" t="s">
        <v>3959</v>
      </c>
      <c r="AB2022" t="s">
        <v>398</v>
      </c>
      <c r="AC2022" t="s">
        <v>2606</v>
      </c>
      <c r="AE2022" t="s">
        <v>119</v>
      </c>
      <c r="AF2022" t="s">
        <v>120</v>
      </c>
      <c r="AG2022" s="3">
        <v>96950</v>
      </c>
      <c r="AH2022" t="s">
        <v>121</v>
      </c>
      <c r="AJ2022" s="10">
        <v>16702353313</v>
      </c>
      <c r="AL2022" t="s">
        <v>2609</v>
      </c>
      <c r="BD2022" t="str">
        <f>"35-2021.00"</f>
        <v>35-2021.00</v>
      </c>
      <c r="BE2022" t="s">
        <v>282</v>
      </c>
      <c r="BF2022" t="s">
        <v>10589</v>
      </c>
      <c r="BG2022" t="s">
        <v>5184</v>
      </c>
      <c r="BH2022">
        <v>4</v>
      </c>
      <c r="BI2022">
        <v>4</v>
      </c>
      <c r="BJ2022" s="1">
        <v>45931</v>
      </c>
      <c r="BK2022" s="1">
        <v>47026</v>
      </c>
      <c r="BL2022" s="1">
        <v>45931</v>
      </c>
      <c r="BM2022" s="1">
        <v>47026</v>
      </c>
      <c r="BN2022">
        <v>36</v>
      </c>
      <c r="BO2022">
        <v>6</v>
      </c>
      <c r="BP2022">
        <v>6</v>
      </c>
      <c r="BQ2022">
        <v>6</v>
      </c>
      <c r="BR2022">
        <v>6</v>
      </c>
      <c r="BS2022">
        <v>0</v>
      </c>
      <c r="BT2022">
        <v>6</v>
      </c>
      <c r="BU2022">
        <v>6</v>
      </c>
      <c r="BV2022" t="str">
        <f>"7:00 AM"</f>
        <v>7:00 AM</v>
      </c>
      <c r="BW2022" t="str">
        <f>"9:00 PM"</f>
        <v>9:00 PM</v>
      </c>
      <c r="BX2022" t="s">
        <v>240</v>
      </c>
      <c r="BY2022">
        <v>0</v>
      </c>
      <c r="BZ2022">
        <v>3</v>
      </c>
      <c r="CA2022" t="s">
        <v>115</v>
      </c>
      <c r="CC2022" t="s">
        <v>10590</v>
      </c>
      <c r="CD2022" t="s">
        <v>2607</v>
      </c>
      <c r="CF2022" t="s">
        <v>119</v>
      </c>
      <c r="CG2022" t="s">
        <v>120</v>
      </c>
      <c r="CH2022" s="3">
        <v>96950</v>
      </c>
      <c r="CI2022" s="4">
        <v>7.84</v>
      </c>
      <c r="CJ2022" s="4">
        <v>7.84</v>
      </c>
      <c r="CM2022" t="s">
        <v>136</v>
      </c>
      <c r="CN2022" t="s">
        <v>240</v>
      </c>
      <c r="CO2022" t="s">
        <v>137</v>
      </c>
      <c r="CQ2022" t="s">
        <v>115</v>
      </c>
      <c r="CR2022" t="s">
        <v>138</v>
      </c>
      <c r="CS2022" t="s">
        <v>139</v>
      </c>
      <c r="CT2022" t="s">
        <v>139</v>
      </c>
      <c r="CU2022" t="s">
        <v>139</v>
      </c>
      <c r="CV2022" t="s">
        <v>138</v>
      </c>
      <c r="CW2022" t="s">
        <v>139</v>
      </c>
      <c r="CX2022" t="s">
        <v>240</v>
      </c>
      <c r="CY2022" s="10">
        <v>16702353313</v>
      </c>
      <c r="CZ2022" t="s">
        <v>2609</v>
      </c>
      <c r="DA2022" t="s">
        <v>139</v>
      </c>
      <c r="DB2022" t="s">
        <v>138</v>
      </c>
      <c r="DC2022" t="s">
        <v>115</v>
      </c>
      <c r="DD2022" t="s">
        <v>2615</v>
      </c>
      <c r="DE2022" t="s">
        <v>2616</v>
      </c>
      <c r="DF2022" t="s">
        <v>489</v>
      </c>
      <c r="DG2022" t="s">
        <v>2617</v>
      </c>
      <c r="DH2022" t="s">
        <v>2609</v>
      </c>
    </row>
    <row r="2023" spans="1:112" ht="14.45" customHeight="1" x14ac:dyDescent="0.25">
      <c r="A2023" t="s">
        <v>10795</v>
      </c>
      <c r="B2023" t="s">
        <v>158</v>
      </c>
      <c r="C2023" s="1">
        <v>45735</v>
      </c>
      <c r="D2023" s="1">
        <v>45805</v>
      </c>
      <c r="E2023" t="s">
        <v>114</v>
      </c>
      <c r="G2023" t="s">
        <v>115</v>
      </c>
      <c r="H2023" t="s">
        <v>115</v>
      </c>
      <c r="I2023" t="s">
        <v>115</v>
      </c>
      <c r="J2023" t="s">
        <v>4919</v>
      </c>
      <c r="K2023" t="s">
        <v>10796</v>
      </c>
      <c r="L2023" t="s">
        <v>4921</v>
      </c>
      <c r="N2023" t="s">
        <v>128</v>
      </c>
      <c r="O2023" t="s">
        <v>120</v>
      </c>
      <c r="P2023" s="3">
        <v>96950</v>
      </c>
      <c r="Q2023" t="s">
        <v>121</v>
      </c>
      <c r="S2023" s="10">
        <v>16702331199</v>
      </c>
      <c r="U2023" t="s">
        <v>4922</v>
      </c>
      <c r="V2023">
        <v>532310</v>
      </c>
      <c r="W2023" t="s">
        <v>123</v>
      </c>
      <c r="Y2023" t="s">
        <v>2279</v>
      </c>
      <c r="Z2023" t="s">
        <v>2280</v>
      </c>
      <c r="AA2023" t="s">
        <v>2310</v>
      </c>
      <c r="AB2023" t="s">
        <v>126</v>
      </c>
      <c r="AC2023" t="s">
        <v>4921</v>
      </c>
      <c r="AE2023" t="s">
        <v>128</v>
      </c>
      <c r="AF2023" t="s">
        <v>120</v>
      </c>
      <c r="AG2023" s="3">
        <v>96950</v>
      </c>
      <c r="AH2023" t="s">
        <v>121</v>
      </c>
      <c r="AJ2023" s="10">
        <v>16702331199</v>
      </c>
      <c r="AL2023" t="s">
        <v>4923</v>
      </c>
      <c r="BD2023" t="str">
        <f>"49-3021.00"</f>
        <v>49-3021.00</v>
      </c>
      <c r="BE2023" t="s">
        <v>694</v>
      </c>
      <c r="BF2023" t="s">
        <v>10797</v>
      </c>
      <c r="BG2023" t="s">
        <v>694</v>
      </c>
      <c r="BH2023">
        <v>2</v>
      </c>
      <c r="BJ2023" s="1">
        <v>45809</v>
      </c>
      <c r="BK2023" s="1">
        <v>46173</v>
      </c>
      <c r="BN2023">
        <v>40</v>
      </c>
      <c r="BO2023">
        <v>0</v>
      </c>
      <c r="BP2023">
        <v>8</v>
      </c>
      <c r="BQ2023">
        <v>8</v>
      </c>
      <c r="BR2023">
        <v>8</v>
      </c>
      <c r="BS2023">
        <v>8</v>
      </c>
      <c r="BT2023">
        <v>8</v>
      </c>
      <c r="BU2023">
        <v>0</v>
      </c>
      <c r="BV2023" t="str">
        <f>"8:00 AM"</f>
        <v>8:00 AM</v>
      </c>
      <c r="BW2023" t="str">
        <f>"5:00 PM"</f>
        <v>5:00 PM</v>
      </c>
      <c r="BX2023" t="s">
        <v>133</v>
      </c>
      <c r="BY2023">
        <v>0</v>
      </c>
      <c r="BZ2023">
        <v>12</v>
      </c>
      <c r="CA2023" t="s">
        <v>115</v>
      </c>
      <c r="CC2023" s="2" t="s">
        <v>10798</v>
      </c>
      <c r="CD2023" t="s">
        <v>10799</v>
      </c>
      <c r="CF2023" t="s">
        <v>128</v>
      </c>
      <c r="CG2023" t="s">
        <v>120</v>
      </c>
      <c r="CH2023" s="3">
        <v>96950</v>
      </c>
      <c r="CI2023" s="4">
        <v>11.18</v>
      </c>
      <c r="CJ2023" s="4">
        <v>11.18</v>
      </c>
      <c r="CK2023" s="4">
        <v>16.77</v>
      </c>
      <c r="CL2023" s="4">
        <v>16.77</v>
      </c>
      <c r="CM2023" t="s">
        <v>136</v>
      </c>
      <c r="CN2023" t="s">
        <v>139</v>
      </c>
      <c r="CO2023" t="s">
        <v>137</v>
      </c>
      <c r="CQ2023" t="s">
        <v>115</v>
      </c>
      <c r="CR2023" t="s">
        <v>138</v>
      </c>
      <c r="CS2023" t="s">
        <v>138</v>
      </c>
      <c r="CT2023" t="s">
        <v>138</v>
      </c>
      <c r="CU2023" t="s">
        <v>139</v>
      </c>
      <c r="CV2023" t="s">
        <v>138</v>
      </c>
      <c r="CW2023" t="s">
        <v>139</v>
      </c>
      <c r="CX2023" t="s">
        <v>3519</v>
      </c>
      <c r="CY2023" s="10">
        <v>16702331199</v>
      </c>
      <c r="CZ2023" t="s">
        <v>4923</v>
      </c>
      <c r="DA2023" t="s">
        <v>139</v>
      </c>
      <c r="DB2023" t="s">
        <v>138</v>
      </c>
      <c r="DC2023" t="s">
        <v>115</v>
      </c>
    </row>
    <row r="2024" spans="1:112" ht="14.45" customHeight="1" x14ac:dyDescent="0.25">
      <c r="A2024" t="s">
        <v>10822</v>
      </c>
      <c r="B2024" t="s">
        <v>248</v>
      </c>
      <c r="C2024" s="1">
        <v>45750</v>
      </c>
      <c r="D2024" s="1">
        <v>45805</v>
      </c>
      <c r="E2024" t="s">
        <v>210</v>
      </c>
      <c r="F2024" s="1">
        <v>45929</v>
      </c>
      <c r="G2024" t="s">
        <v>115</v>
      </c>
      <c r="H2024" t="s">
        <v>115</v>
      </c>
      <c r="I2024" t="s">
        <v>115</v>
      </c>
      <c r="J2024" t="s">
        <v>2213</v>
      </c>
      <c r="K2024" t="s">
        <v>2257</v>
      </c>
      <c r="L2024" t="s">
        <v>2215</v>
      </c>
      <c r="M2024" t="s">
        <v>139</v>
      </c>
      <c r="N2024" t="s">
        <v>128</v>
      </c>
      <c r="O2024" t="s">
        <v>120</v>
      </c>
      <c r="P2024" s="3">
        <v>96950</v>
      </c>
      <c r="Q2024" t="s">
        <v>121</v>
      </c>
      <c r="R2024" t="s">
        <v>139</v>
      </c>
      <c r="S2024" s="10">
        <v>16702872348</v>
      </c>
      <c r="U2024" t="s">
        <v>2217</v>
      </c>
      <c r="V2024">
        <v>561612</v>
      </c>
      <c r="W2024" t="s">
        <v>123</v>
      </c>
      <c r="Y2024" t="s">
        <v>1710</v>
      </c>
      <c r="Z2024" t="s">
        <v>2218</v>
      </c>
      <c r="AA2024" t="s">
        <v>2219</v>
      </c>
      <c r="AB2024" t="s">
        <v>2220</v>
      </c>
      <c r="AC2024" t="s">
        <v>2215</v>
      </c>
      <c r="AD2024" t="s">
        <v>10823</v>
      </c>
      <c r="AE2024" t="s">
        <v>128</v>
      </c>
      <c r="AF2024" t="s">
        <v>120</v>
      </c>
      <c r="AG2024" s="3">
        <v>96950</v>
      </c>
      <c r="AH2024" t="s">
        <v>121</v>
      </c>
      <c r="AJ2024" s="10">
        <v>16702872348</v>
      </c>
      <c r="AL2024" t="s">
        <v>2221</v>
      </c>
      <c r="BD2024" t="str">
        <f>"33-9032.00"</f>
        <v>33-9032.00</v>
      </c>
      <c r="BE2024" t="s">
        <v>1641</v>
      </c>
      <c r="BF2024" t="s">
        <v>2258</v>
      </c>
      <c r="BG2024" t="s">
        <v>1643</v>
      </c>
      <c r="BH2024">
        <v>2</v>
      </c>
      <c r="BI2024">
        <v>2</v>
      </c>
      <c r="BJ2024" s="1">
        <v>45931</v>
      </c>
      <c r="BK2024" s="1">
        <v>46295</v>
      </c>
      <c r="BL2024" s="1">
        <v>45931</v>
      </c>
      <c r="BM2024" s="1">
        <v>46295</v>
      </c>
      <c r="BN2024">
        <v>40</v>
      </c>
      <c r="BO2024">
        <v>0</v>
      </c>
      <c r="BP2024">
        <v>8</v>
      </c>
      <c r="BQ2024">
        <v>8</v>
      </c>
      <c r="BR2024">
        <v>8</v>
      </c>
      <c r="BS2024">
        <v>8</v>
      </c>
      <c r="BT2024">
        <v>8</v>
      </c>
      <c r="BU2024">
        <v>0</v>
      </c>
      <c r="BV2024" t="str">
        <f>"8:00 AM"</f>
        <v>8:00 AM</v>
      </c>
      <c r="BW2024" t="str">
        <f>"5:00 PM"</f>
        <v>5:00 PM</v>
      </c>
      <c r="BX2024" t="s">
        <v>133</v>
      </c>
      <c r="BY2024">
        <v>0</v>
      </c>
      <c r="BZ2024">
        <v>6</v>
      </c>
      <c r="CA2024" t="s">
        <v>115</v>
      </c>
      <c r="CC2024" t="s">
        <v>10824</v>
      </c>
      <c r="CD2024" t="s">
        <v>2216</v>
      </c>
      <c r="CE2024" t="s">
        <v>2215</v>
      </c>
      <c r="CF2024" t="s">
        <v>128</v>
      </c>
      <c r="CG2024" t="s">
        <v>120</v>
      </c>
      <c r="CH2024" s="3">
        <v>96950</v>
      </c>
      <c r="CI2024" s="4">
        <v>8.15</v>
      </c>
      <c r="CJ2024" s="4">
        <v>8.15</v>
      </c>
      <c r="CK2024" s="4">
        <v>12.22</v>
      </c>
      <c r="CL2024" s="4">
        <v>12.22</v>
      </c>
      <c r="CM2024" t="s">
        <v>136</v>
      </c>
      <c r="CO2024" t="s">
        <v>137</v>
      </c>
      <c r="CQ2024" t="s">
        <v>115</v>
      </c>
      <c r="CR2024" t="s">
        <v>138</v>
      </c>
      <c r="CS2024" t="s">
        <v>139</v>
      </c>
      <c r="CT2024" t="s">
        <v>138</v>
      </c>
      <c r="CU2024" t="s">
        <v>139</v>
      </c>
      <c r="CV2024" t="s">
        <v>138</v>
      </c>
      <c r="CW2024" t="s">
        <v>139</v>
      </c>
      <c r="CX2024" t="s">
        <v>2225</v>
      </c>
      <c r="CY2024" s="10">
        <v>16702872348</v>
      </c>
      <c r="CZ2024" t="s">
        <v>2221</v>
      </c>
      <c r="DA2024" t="s">
        <v>417</v>
      </c>
      <c r="DB2024" t="s">
        <v>138</v>
      </c>
      <c r="DC2024" t="s">
        <v>115</v>
      </c>
    </row>
    <row r="2025" spans="1:112" ht="14.45" customHeight="1" x14ac:dyDescent="0.25">
      <c r="A2025" t="s">
        <v>10829</v>
      </c>
      <c r="B2025" t="s">
        <v>113</v>
      </c>
      <c r="C2025" s="1">
        <v>45798</v>
      </c>
      <c r="D2025" s="1">
        <v>45805</v>
      </c>
      <c r="E2025" t="s">
        <v>210</v>
      </c>
      <c r="F2025" s="1">
        <v>45929</v>
      </c>
      <c r="G2025" t="s">
        <v>115</v>
      </c>
      <c r="H2025" t="s">
        <v>115</v>
      </c>
      <c r="I2025" t="s">
        <v>115</v>
      </c>
      <c r="J2025" t="s">
        <v>8992</v>
      </c>
      <c r="K2025" t="s">
        <v>8993</v>
      </c>
      <c r="L2025" t="s">
        <v>2723</v>
      </c>
      <c r="N2025" t="s">
        <v>290</v>
      </c>
      <c r="O2025" t="s">
        <v>120</v>
      </c>
      <c r="P2025" s="3">
        <v>96950</v>
      </c>
      <c r="Q2025" t="s">
        <v>121</v>
      </c>
      <c r="S2025" s="10">
        <v>16704333331</v>
      </c>
      <c r="U2025" t="s">
        <v>8995</v>
      </c>
      <c r="V2025">
        <v>722511</v>
      </c>
      <c r="W2025" t="s">
        <v>123</v>
      </c>
      <c r="Y2025" t="s">
        <v>8996</v>
      </c>
      <c r="Z2025" t="s">
        <v>8996</v>
      </c>
      <c r="AB2025" t="s">
        <v>1923</v>
      </c>
      <c r="AC2025" t="s">
        <v>8994</v>
      </c>
      <c r="AE2025" t="s">
        <v>290</v>
      </c>
      <c r="AF2025" t="s">
        <v>120</v>
      </c>
      <c r="AG2025" s="3">
        <v>96952</v>
      </c>
      <c r="AH2025" t="s">
        <v>121</v>
      </c>
      <c r="AJ2025" s="10">
        <v>16704333331</v>
      </c>
      <c r="AL2025" t="s">
        <v>8997</v>
      </c>
      <c r="BD2025" t="str">
        <f>"35-2014.00"</f>
        <v>35-2014.00</v>
      </c>
      <c r="BE2025" t="s">
        <v>221</v>
      </c>
      <c r="BF2025" t="s">
        <v>10830</v>
      </c>
      <c r="BG2025" t="s">
        <v>10831</v>
      </c>
      <c r="BH2025">
        <v>1</v>
      </c>
      <c r="BJ2025" s="1">
        <v>45931</v>
      </c>
      <c r="BK2025" s="1">
        <v>47026</v>
      </c>
      <c r="BN2025">
        <v>35</v>
      </c>
      <c r="BO2025">
        <v>5</v>
      </c>
      <c r="BP2025">
        <v>5</v>
      </c>
      <c r="BQ2025">
        <v>5</v>
      </c>
      <c r="BR2025">
        <v>5</v>
      </c>
      <c r="BS2025">
        <v>5</v>
      </c>
      <c r="BT2025">
        <v>5</v>
      </c>
      <c r="BU2025">
        <v>5</v>
      </c>
      <c r="BV2025" t="str">
        <f>"12:00 PM"</f>
        <v>12:00 PM</v>
      </c>
      <c r="BW2025" t="str">
        <f>"6:00 PM"</f>
        <v>6:00 PM</v>
      </c>
      <c r="BX2025" t="s">
        <v>240</v>
      </c>
      <c r="BY2025">
        <v>0</v>
      </c>
      <c r="BZ2025">
        <v>3</v>
      </c>
      <c r="CA2025" t="s">
        <v>115</v>
      </c>
      <c r="CC2025" s="2" t="s">
        <v>10832</v>
      </c>
      <c r="CD2025" t="s">
        <v>2723</v>
      </c>
      <c r="CF2025" t="s">
        <v>290</v>
      </c>
      <c r="CG2025" t="s">
        <v>120</v>
      </c>
      <c r="CH2025" s="3">
        <v>96952</v>
      </c>
      <c r="CI2025" s="4">
        <v>8.83</v>
      </c>
      <c r="CJ2025" s="4">
        <v>8.83</v>
      </c>
      <c r="CK2025" s="4">
        <v>13.25</v>
      </c>
      <c r="CL2025" s="4">
        <v>13.25</v>
      </c>
      <c r="CM2025" t="s">
        <v>136</v>
      </c>
      <c r="CN2025" t="s">
        <v>224</v>
      </c>
      <c r="CO2025" t="s">
        <v>137</v>
      </c>
      <c r="CQ2025" t="s">
        <v>115</v>
      </c>
      <c r="CR2025" t="s">
        <v>138</v>
      </c>
      <c r="CS2025" t="s">
        <v>139</v>
      </c>
      <c r="CT2025" t="s">
        <v>138</v>
      </c>
      <c r="CU2025" t="s">
        <v>139</v>
      </c>
      <c r="CV2025" t="s">
        <v>138</v>
      </c>
      <c r="CW2025" t="s">
        <v>139</v>
      </c>
      <c r="CX2025" t="s">
        <v>10346</v>
      </c>
      <c r="CY2025" s="10">
        <v>16702858207</v>
      </c>
      <c r="CZ2025" t="s">
        <v>8997</v>
      </c>
      <c r="DA2025" t="s">
        <v>331</v>
      </c>
      <c r="DB2025" t="s">
        <v>138</v>
      </c>
      <c r="DC2025" t="s">
        <v>115</v>
      </c>
    </row>
    <row r="2026" spans="1:112" ht="14.45" customHeight="1" x14ac:dyDescent="0.25">
      <c r="A2026" t="s">
        <v>11153</v>
      </c>
      <c r="B2026" t="s">
        <v>248</v>
      </c>
      <c r="C2026" s="1">
        <v>45752</v>
      </c>
      <c r="D2026" s="1">
        <v>45805</v>
      </c>
      <c r="E2026" t="s">
        <v>210</v>
      </c>
      <c r="F2026" s="1">
        <v>45929</v>
      </c>
      <c r="G2026" t="s">
        <v>115</v>
      </c>
      <c r="H2026" t="s">
        <v>115</v>
      </c>
      <c r="I2026" t="s">
        <v>115</v>
      </c>
      <c r="J2026" t="s">
        <v>11154</v>
      </c>
      <c r="K2026" t="s">
        <v>11155</v>
      </c>
      <c r="L2026" t="s">
        <v>11156</v>
      </c>
      <c r="M2026" t="s">
        <v>139</v>
      </c>
      <c r="N2026" t="s">
        <v>306</v>
      </c>
      <c r="O2026" t="s">
        <v>120</v>
      </c>
      <c r="P2026" s="3">
        <v>96950</v>
      </c>
      <c r="Q2026" t="s">
        <v>121</v>
      </c>
      <c r="R2026" t="s">
        <v>1661</v>
      </c>
      <c r="S2026" s="10">
        <v>16707835150</v>
      </c>
      <c r="U2026" t="s">
        <v>11157</v>
      </c>
      <c r="V2026">
        <v>722511</v>
      </c>
      <c r="W2026" t="s">
        <v>123</v>
      </c>
      <c r="Y2026" t="s">
        <v>5370</v>
      </c>
      <c r="Z2026" t="s">
        <v>11158</v>
      </c>
      <c r="AB2026" t="s">
        <v>126</v>
      </c>
      <c r="AC2026" t="s">
        <v>11156</v>
      </c>
      <c r="AD2026" t="s">
        <v>139</v>
      </c>
      <c r="AE2026" t="s">
        <v>306</v>
      </c>
      <c r="AF2026" t="s">
        <v>120</v>
      </c>
      <c r="AG2026" s="3">
        <v>96950</v>
      </c>
      <c r="AH2026" t="s">
        <v>121</v>
      </c>
      <c r="AJ2026" s="10">
        <v>16707835150</v>
      </c>
      <c r="AL2026" t="s">
        <v>11159</v>
      </c>
      <c r="BD2026" t="str">
        <f>"35-2014.00"</f>
        <v>35-2014.00</v>
      </c>
      <c r="BE2026" t="s">
        <v>221</v>
      </c>
      <c r="BF2026" t="s">
        <v>11160</v>
      </c>
      <c r="BG2026" t="s">
        <v>223</v>
      </c>
      <c r="BH2026">
        <v>2</v>
      </c>
      <c r="BI2026">
        <v>2</v>
      </c>
      <c r="BJ2026" s="1">
        <v>45931</v>
      </c>
      <c r="BK2026" s="1">
        <v>46295</v>
      </c>
      <c r="BL2026" s="1">
        <v>45931</v>
      </c>
      <c r="BM2026" s="1">
        <v>46295</v>
      </c>
      <c r="BN2026">
        <v>35</v>
      </c>
      <c r="BO2026">
        <v>0</v>
      </c>
      <c r="BP2026">
        <v>7</v>
      </c>
      <c r="BQ2026">
        <v>7</v>
      </c>
      <c r="BR2026">
        <v>7</v>
      </c>
      <c r="BS2026">
        <v>7</v>
      </c>
      <c r="BT2026">
        <v>7</v>
      </c>
      <c r="BU2026">
        <v>0</v>
      </c>
      <c r="BV2026" t="str">
        <f>"11:00 AM"</f>
        <v>11:00 AM</v>
      </c>
      <c r="BW2026" t="str">
        <f>"9:00 PM"</f>
        <v>9:00 PM</v>
      </c>
      <c r="BX2026" t="s">
        <v>240</v>
      </c>
      <c r="BY2026">
        <v>0</v>
      </c>
      <c r="BZ2026">
        <v>12</v>
      </c>
      <c r="CA2026" t="s">
        <v>115</v>
      </c>
      <c r="CC2026" s="2" t="s">
        <v>11161</v>
      </c>
      <c r="CD2026" t="s">
        <v>11156</v>
      </c>
      <c r="CE2026" t="s">
        <v>139</v>
      </c>
      <c r="CF2026" t="s">
        <v>306</v>
      </c>
      <c r="CG2026" t="s">
        <v>120</v>
      </c>
      <c r="CH2026" s="3">
        <v>96950</v>
      </c>
      <c r="CI2026" s="4">
        <v>8.83</v>
      </c>
      <c r="CJ2026" s="4">
        <v>8.83</v>
      </c>
      <c r="CK2026" s="4">
        <v>13.24</v>
      </c>
      <c r="CL2026" s="4">
        <v>13.24</v>
      </c>
      <c r="CM2026" t="s">
        <v>136</v>
      </c>
      <c r="CN2026" t="s">
        <v>11162</v>
      </c>
      <c r="CO2026" t="s">
        <v>137</v>
      </c>
      <c r="CQ2026" t="s">
        <v>115</v>
      </c>
      <c r="CR2026" t="s">
        <v>138</v>
      </c>
      <c r="CS2026" t="s">
        <v>139</v>
      </c>
      <c r="CT2026" t="s">
        <v>138</v>
      </c>
      <c r="CU2026" t="s">
        <v>139</v>
      </c>
      <c r="CV2026" t="s">
        <v>138</v>
      </c>
      <c r="CW2026" t="s">
        <v>139</v>
      </c>
      <c r="CX2026" t="s">
        <v>11145</v>
      </c>
      <c r="CY2026" s="10">
        <v>16707835150</v>
      </c>
      <c r="CZ2026" t="s">
        <v>11163</v>
      </c>
      <c r="DA2026" t="s">
        <v>139</v>
      </c>
      <c r="DB2026" t="s">
        <v>138</v>
      </c>
      <c r="DC2026" t="s">
        <v>115</v>
      </c>
    </row>
    <row r="2027" spans="1:112" ht="14.45" customHeight="1" x14ac:dyDescent="0.25">
      <c r="A2027" t="s">
        <v>11522</v>
      </c>
      <c r="B2027" t="s">
        <v>142</v>
      </c>
      <c r="C2027" s="1">
        <v>45803</v>
      </c>
      <c r="D2027" s="1">
        <v>45805</v>
      </c>
      <c r="E2027" t="s">
        <v>114</v>
      </c>
      <c r="F2027" s="1">
        <v>46265</v>
      </c>
      <c r="G2027" t="s">
        <v>115</v>
      </c>
      <c r="H2027" t="s">
        <v>115</v>
      </c>
      <c r="I2027" t="s">
        <v>115</v>
      </c>
      <c r="J2027" t="s">
        <v>11523</v>
      </c>
      <c r="K2027" t="s">
        <v>11524</v>
      </c>
      <c r="L2027" t="s">
        <v>9149</v>
      </c>
      <c r="N2027" t="s">
        <v>119</v>
      </c>
      <c r="O2027" t="s">
        <v>120</v>
      </c>
      <c r="P2027" s="3">
        <v>96950</v>
      </c>
      <c r="Q2027" t="s">
        <v>121</v>
      </c>
      <c r="S2027" s="10">
        <v>16702873991</v>
      </c>
      <c r="U2027" t="s">
        <v>11525</v>
      </c>
      <c r="V2027">
        <v>722513</v>
      </c>
      <c r="W2027" t="s">
        <v>123</v>
      </c>
      <c r="Y2027" t="s">
        <v>11526</v>
      </c>
      <c r="Z2027" t="s">
        <v>11527</v>
      </c>
      <c r="AB2027" t="s">
        <v>7560</v>
      </c>
      <c r="AC2027" t="s">
        <v>11528</v>
      </c>
      <c r="AE2027" t="s">
        <v>119</v>
      </c>
      <c r="AF2027" t="s">
        <v>120</v>
      </c>
      <c r="AG2027" s="3">
        <v>96950</v>
      </c>
      <c r="AH2027" t="s">
        <v>121</v>
      </c>
      <c r="AJ2027" s="10">
        <v>16702873991</v>
      </c>
      <c r="AL2027" t="s">
        <v>11529</v>
      </c>
      <c r="BD2027" t="str">
        <f>"43-3031.00"</f>
        <v>43-3031.00</v>
      </c>
      <c r="BE2027" t="s">
        <v>387</v>
      </c>
      <c r="BF2027" t="s">
        <v>11530</v>
      </c>
      <c r="BG2027" t="s">
        <v>682</v>
      </c>
      <c r="BH2027">
        <v>1</v>
      </c>
      <c r="BJ2027" s="1">
        <v>45870</v>
      </c>
      <c r="BK2027" s="1">
        <v>46234</v>
      </c>
      <c r="BN2027">
        <v>35</v>
      </c>
      <c r="BO2027">
        <v>0</v>
      </c>
      <c r="BP2027">
        <v>6</v>
      </c>
      <c r="BQ2027">
        <v>6</v>
      </c>
      <c r="BR2027">
        <v>6</v>
      </c>
      <c r="BS2027">
        <v>6</v>
      </c>
      <c r="BT2027">
        <v>6</v>
      </c>
      <c r="BU2027">
        <v>5</v>
      </c>
      <c r="BV2027" t="str">
        <f>"7:00 AM"</f>
        <v>7:00 AM</v>
      </c>
      <c r="BW2027" t="str">
        <f>"1:00 PM"</f>
        <v>1:00 PM</v>
      </c>
      <c r="BX2027" t="s">
        <v>133</v>
      </c>
      <c r="BY2027">
        <v>0</v>
      </c>
      <c r="BZ2027">
        <v>12</v>
      </c>
      <c r="CA2027" t="s">
        <v>115</v>
      </c>
      <c r="CC2027" t="s">
        <v>11531</v>
      </c>
      <c r="CD2027" t="s">
        <v>9149</v>
      </c>
      <c r="CE2027" t="s">
        <v>852</v>
      </c>
      <c r="CF2027" t="s">
        <v>119</v>
      </c>
      <c r="CG2027" t="s">
        <v>120</v>
      </c>
      <c r="CH2027" s="3">
        <v>96950</v>
      </c>
      <c r="CI2027" s="4">
        <v>12.28</v>
      </c>
      <c r="CJ2027" s="4">
        <v>12.28</v>
      </c>
      <c r="CK2027" s="4">
        <v>18.420000000000002</v>
      </c>
      <c r="CL2027" s="4">
        <v>18.420000000000002</v>
      </c>
      <c r="CM2027" t="s">
        <v>136</v>
      </c>
      <c r="CN2027" t="s">
        <v>139</v>
      </c>
      <c r="CO2027" t="s">
        <v>137</v>
      </c>
      <c r="CQ2027" t="s">
        <v>115</v>
      </c>
      <c r="CR2027" t="s">
        <v>138</v>
      </c>
      <c r="CS2027" t="s">
        <v>139</v>
      </c>
      <c r="CT2027" t="s">
        <v>138</v>
      </c>
      <c r="CU2027" t="s">
        <v>139</v>
      </c>
      <c r="CV2027" t="s">
        <v>138</v>
      </c>
      <c r="CW2027" t="s">
        <v>139</v>
      </c>
      <c r="CX2027" t="s">
        <v>11532</v>
      </c>
      <c r="CY2027" s="10">
        <v>16702873991</v>
      </c>
      <c r="CZ2027" t="s">
        <v>11529</v>
      </c>
      <c r="DA2027" t="s">
        <v>246</v>
      </c>
      <c r="DB2027" t="s">
        <v>138</v>
      </c>
      <c r="DC2027" t="s">
        <v>115</v>
      </c>
    </row>
    <row r="2028" spans="1:112" ht="14.45" customHeight="1" x14ac:dyDescent="0.25">
      <c r="A2028" t="s">
        <v>12067</v>
      </c>
      <c r="B2028" t="s">
        <v>113</v>
      </c>
      <c r="C2028" s="1">
        <v>45805</v>
      </c>
      <c r="D2028" s="1">
        <v>45805</v>
      </c>
      <c r="E2028" t="s">
        <v>210</v>
      </c>
      <c r="F2028" s="1">
        <v>45929</v>
      </c>
      <c r="G2028" t="s">
        <v>115</v>
      </c>
      <c r="H2028" t="s">
        <v>115</v>
      </c>
      <c r="I2028" t="s">
        <v>115</v>
      </c>
      <c r="J2028" t="s">
        <v>2012</v>
      </c>
      <c r="K2028" t="s">
        <v>6138</v>
      </c>
      <c r="L2028" t="s">
        <v>6139</v>
      </c>
      <c r="N2028" t="s">
        <v>128</v>
      </c>
      <c r="O2028" t="s">
        <v>120</v>
      </c>
      <c r="P2028" s="3">
        <v>96950</v>
      </c>
      <c r="Q2028" t="s">
        <v>121</v>
      </c>
      <c r="S2028" s="10">
        <v>16702881463</v>
      </c>
      <c r="U2028" t="s">
        <v>2015</v>
      </c>
      <c r="V2028">
        <v>722513</v>
      </c>
      <c r="W2028" t="s">
        <v>123</v>
      </c>
      <c r="Y2028" t="s">
        <v>383</v>
      </c>
      <c r="Z2028" t="s">
        <v>2016</v>
      </c>
      <c r="AA2028" t="s">
        <v>2017</v>
      </c>
      <c r="AB2028" t="s">
        <v>235</v>
      </c>
      <c r="AC2028" t="s">
        <v>6139</v>
      </c>
      <c r="AE2028" t="s">
        <v>119</v>
      </c>
      <c r="AF2028" t="s">
        <v>120</v>
      </c>
      <c r="AG2028" s="3">
        <v>96950</v>
      </c>
      <c r="AH2028" t="s">
        <v>121</v>
      </c>
      <c r="AJ2028" s="10">
        <v>16702881463</v>
      </c>
      <c r="AL2028" t="s">
        <v>2018</v>
      </c>
      <c r="BD2028" t="str">
        <f>"35-2021.00"</f>
        <v>35-2021.00</v>
      </c>
      <c r="BE2028" t="s">
        <v>282</v>
      </c>
      <c r="BF2028" t="s">
        <v>6140</v>
      </c>
      <c r="BG2028" t="s">
        <v>282</v>
      </c>
      <c r="BH2028">
        <v>10</v>
      </c>
      <c r="BJ2028" s="1">
        <v>45931</v>
      </c>
      <c r="BK2028" s="1">
        <v>46295</v>
      </c>
      <c r="BN2028">
        <v>35</v>
      </c>
      <c r="BO2028">
        <v>0</v>
      </c>
      <c r="BP2028">
        <v>7</v>
      </c>
      <c r="BQ2028">
        <v>7</v>
      </c>
      <c r="BR2028">
        <v>7</v>
      </c>
      <c r="BS2028">
        <v>7</v>
      </c>
      <c r="BT2028">
        <v>7</v>
      </c>
      <c r="BU2028">
        <v>0</v>
      </c>
      <c r="BV2028" t="str">
        <f>"8:30 AM"</f>
        <v>8:30 AM</v>
      </c>
      <c r="BW2028" t="str">
        <f>"4:30 PM"</f>
        <v>4:30 PM</v>
      </c>
      <c r="BX2028" t="s">
        <v>240</v>
      </c>
      <c r="BY2028">
        <v>0</v>
      </c>
      <c r="BZ2028">
        <v>3</v>
      </c>
      <c r="CA2028" t="s">
        <v>115</v>
      </c>
      <c r="CC2028" t="s">
        <v>6142</v>
      </c>
      <c r="CD2028" t="s">
        <v>6139</v>
      </c>
      <c r="CF2028" t="s">
        <v>119</v>
      </c>
      <c r="CG2028" t="s">
        <v>120</v>
      </c>
      <c r="CH2028" s="3">
        <v>96950</v>
      </c>
      <c r="CI2028" s="4">
        <v>8.0399999999999991</v>
      </c>
      <c r="CJ2028" s="4">
        <v>8.0399999999999991</v>
      </c>
      <c r="CK2028" s="4">
        <v>12.06</v>
      </c>
      <c r="CL2028" s="4">
        <v>12.06</v>
      </c>
      <c r="CM2028" t="s">
        <v>136</v>
      </c>
      <c r="CN2028" t="s">
        <v>224</v>
      </c>
      <c r="CO2028" t="s">
        <v>137</v>
      </c>
      <c r="CQ2028" t="s">
        <v>115</v>
      </c>
      <c r="CR2028" t="s">
        <v>138</v>
      </c>
      <c r="CS2028" t="s">
        <v>139</v>
      </c>
      <c r="CT2028" t="s">
        <v>138</v>
      </c>
      <c r="CU2028" t="s">
        <v>139</v>
      </c>
      <c r="CV2028" t="s">
        <v>138</v>
      </c>
      <c r="CW2028" t="s">
        <v>139</v>
      </c>
      <c r="CX2028" s="2" t="s">
        <v>12068</v>
      </c>
      <c r="CY2028" s="10">
        <v>16702881463</v>
      </c>
      <c r="CZ2028" t="s">
        <v>2022</v>
      </c>
      <c r="DA2028" t="s">
        <v>417</v>
      </c>
      <c r="DB2028" t="s">
        <v>138</v>
      </c>
      <c r="DC2028" t="s">
        <v>115</v>
      </c>
    </row>
    <row r="2029" spans="1:112" ht="14.45" customHeight="1" x14ac:dyDescent="0.25">
      <c r="A2029" t="s">
        <v>12841</v>
      </c>
      <c r="B2029" t="s">
        <v>248</v>
      </c>
      <c r="C2029" s="1">
        <v>45749</v>
      </c>
      <c r="D2029" s="1">
        <v>45805</v>
      </c>
      <c r="E2029" t="s">
        <v>210</v>
      </c>
      <c r="F2029" s="1">
        <v>45929</v>
      </c>
      <c r="G2029" t="s">
        <v>138</v>
      </c>
      <c r="H2029" t="s">
        <v>115</v>
      </c>
      <c r="I2029" t="s">
        <v>115</v>
      </c>
      <c r="J2029" t="s">
        <v>2604</v>
      </c>
      <c r="K2029" t="s">
        <v>2605</v>
      </c>
      <c r="L2029" t="s">
        <v>2606</v>
      </c>
      <c r="M2029" t="s">
        <v>2607</v>
      </c>
      <c r="N2029" t="s">
        <v>128</v>
      </c>
      <c r="O2029" t="s">
        <v>120</v>
      </c>
      <c r="P2029" s="3">
        <v>96950</v>
      </c>
      <c r="Q2029" t="s">
        <v>121</v>
      </c>
      <c r="S2029" s="10">
        <v>16702353313</v>
      </c>
      <c r="U2029" t="s">
        <v>2608</v>
      </c>
      <c r="V2029">
        <v>721110</v>
      </c>
      <c r="W2029" t="s">
        <v>123</v>
      </c>
      <c r="Y2029" t="s">
        <v>632</v>
      </c>
      <c r="Z2029" t="s">
        <v>633</v>
      </c>
      <c r="AB2029" t="s">
        <v>516</v>
      </c>
      <c r="AC2029" t="s">
        <v>2606</v>
      </c>
      <c r="AE2029" t="s">
        <v>128</v>
      </c>
      <c r="AF2029" t="s">
        <v>120</v>
      </c>
      <c r="AG2029" s="3">
        <v>96950</v>
      </c>
      <c r="AH2029" t="s">
        <v>121</v>
      </c>
      <c r="AJ2029" s="10">
        <v>16702353313</v>
      </c>
      <c r="AL2029" t="s">
        <v>2609</v>
      </c>
      <c r="BD2029" t="str">
        <f>"37-2011.00"</f>
        <v>37-2011.00</v>
      </c>
      <c r="BE2029" t="s">
        <v>1133</v>
      </c>
      <c r="BF2029" t="s">
        <v>2610</v>
      </c>
      <c r="BG2029" t="s">
        <v>4218</v>
      </c>
      <c r="BH2029">
        <v>5</v>
      </c>
      <c r="BI2029">
        <v>5</v>
      </c>
      <c r="BJ2029" s="1">
        <v>45931</v>
      </c>
      <c r="BK2029" s="1">
        <v>47026</v>
      </c>
      <c r="BL2029" s="1">
        <v>45931</v>
      </c>
      <c r="BM2029" s="1">
        <v>47026</v>
      </c>
      <c r="BN2029">
        <v>36</v>
      </c>
      <c r="BO2029">
        <v>6</v>
      </c>
      <c r="BP2029">
        <v>6</v>
      </c>
      <c r="BQ2029">
        <v>6</v>
      </c>
      <c r="BR2029">
        <v>0</v>
      </c>
      <c r="BS2029">
        <v>6</v>
      </c>
      <c r="BT2029">
        <v>6</v>
      </c>
      <c r="BU2029">
        <v>6</v>
      </c>
      <c r="BV2029" t="str">
        <f>"7:00 AM"</f>
        <v>7:00 AM</v>
      </c>
      <c r="BW2029" t="str">
        <f>"6:00 PM"</f>
        <v>6:00 PM</v>
      </c>
      <c r="BX2029" t="s">
        <v>240</v>
      </c>
      <c r="BY2029">
        <v>0</v>
      </c>
      <c r="BZ2029">
        <v>12</v>
      </c>
      <c r="CA2029" t="s">
        <v>115</v>
      </c>
      <c r="CC2029" t="s">
        <v>12842</v>
      </c>
      <c r="CD2029" t="s">
        <v>2607</v>
      </c>
      <c r="CF2029" t="s">
        <v>128</v>
      </c>
      <c r="CG2029" t="s">
        <v>120</v>
      </c>
      <c r="CH2029" s="3">
        <v>96950</v>
      </c>
      <c r="CI2029" s="4">
        <v>8.2899999999999991</v>
      </c>
      <c r="CJ2029" s="4">
        <v>8.2899999999999991</v>
      </c>
      <c r="CM2029" t="s">
        <v>136</v>
      </c>
      <c r="CN2029" t="s">
        <v>240</v>
      </c>
      <c r="CO2029" t="s">
        <v>137</v>
      </c>
      <c r="CQ2029" t="s">
        <v>138</v>
      </c>
      <c r="CR2029" t="s">
        <v>138</v>
      </c>
      <c r="CS2029" t="s">
        <v>139</v>
      </c>
      <c r="CT2029" t="s">
        <v>139</v>
      </c>
      <c r="CU2029" t="s">
        <v>139</v>
      </c>
      <c r="CV2029" t="s">
        <v>138</v>
      </c>
      <c r="CW2029" t="s">
        <v>139</v>
      </c>
      <c r="CX2029" t="s">
        <v>240</v>
      </c>
      <c r="CY2029" s="10">
        <v>16702353313</v>
      </c>
      <c r="CZ2029" t="s">
        <v>2609</v>
      </c>
      <c r="DA2029" t="s">
        <v>139</v>
      </c>
      <c r="DB2029" t="s">
        <v>138</v>
      </c>
      <c r="DC2029" t="s">
        <v>115</v>
      </c>
      <c r="DD2029" t="s">
        <v>2615</v>
      </c>
      <c r="DE2029" t="s">
        <v>2616</v>
      </c>
      <c r="DF2029" t="s">
        <v>489</v>
      </c>
      <c r="DG2029" t="s">
        <v>2617</v>
      </c>
      <c r="DH2029" t="s">
        <v>2609</v>
      </c>
    </row>
    <row r="2030" spans="1:112" ht="14.45" customHeight="1" x14ac:dyDescent="0.25">
      <c r="A2030" t="s">
        <v>12843</v>
      </c>
      <c r="B2030" t="s">
        <v>248</v>
      </c>
      <c r="C2030" s="1">
        <v>45754</v>
      </c>
      <c r="D2030" s="1">
        <v>45805</v>
      </c>
      <c r="E2030" t="s">
        <v>114</v>
      </c>
      <c r="G2030" t="s">
        <v>115</v>
      </c>
      <c r="H2030" t="s">
        <v>115</v>
      </c>
      <c r="I2030" t="s">
        <v>115</v>
      </c>
      <c r="J2030" t="s">
        <v>2547</v>
      </c>
      <c r="L2030" t="s">
        <v>4953</v>
      </c>
      <c r="N2030" t="s">
        <v>119</v>
      </c>
      <c r="O2030" t="s">
        <v>120</v>
      </c>
      <c r="P2030" s="3">
        <v>96950</v>
      </c>
      <c r="Q2030" t="s">
        <v>121</v>
      </c>
      <c r="S2030" s="10">
        <v>16702359369</v>
      </c>
      <c r="U2030" t="s">
        <v>2549</v>
      </c>
      <c r="V2030">
        <v>441330</v>
      </c>
      <c r="W2030" t="s">
        <v>123</v>
      </c>
      <c r="Y2030" t="s">
        <v>716</v>
      </c>
      <c r="Z2030" t="s">
        <v>2550</v>
      </c>
      <c r="AB2030" t="s">
        <v>295</v>
      </c>
      <c r="AC2030" t="s">
        <v>2672</v>
      </c>
      <c r="AE2030" t="s">
        <v>306</v>
      </c>
      <c r="AF2030" t="s">
        <v>120</v>
      </c>
      <c r="AG2030" s="3">
        <v>96950</v>
      </c>
      <c r="AH2030" t="s">
        <v>121</v>
      </c>
      <c r="AJ2030" s="10">
        <v>16702359369</v>
      </c>
      <c r="AL2030" t="s">
        <v>2551</v>
      </c>
      <c r="BD2030" t="str">
        <f>"49-3031.00"</f>
        <v>49-3031.00</v>
      </c>
      <c r="BE2030" t="s">
        <v>1260</v>
      </c>
      <c r="BF2030" t="s">
        <v>12844</v>
      </c>
      <c r="BG2030" t="s">
        <v>1260</v>
      </c>
      <c r="BH2030">
        <v>3</v>
      </c>
      <c r="BI2030">
        <v>3</v>
      </c>
      <c r="BJ2030" s="1">
        <v>45870</v>
      </c>
      <c r="BK2030" s="1">
        <v>46234</v>
      </c>
      <c r="BL2030" s="1">
        <v>45870</v>
      </c>
      <c r="BM2030" s="1">
        <v>46234</v>
      </c>
      <c r="BN2030">
        <v>35</v>
      </c>
      <c r="BO2030">
        <v>0</v>
      </c>
      <c r="BP2030">
        <v>7</v>
      </c>
      <c r="BQ2030">
        <v>7</v>
      </c>
      <c r="BR2030">
        <v>7</v>
      </c>
      <c r="BS2030">
        <v>7</v>
      </c>
      <c r="BT2030">
        <v>7</v>
      </c>
      <c r="BU2030">
        <v>0</v>
      </c>
      <c r="BV2030" t="str">
        <f>"8:00 AM"</f>
        <v>8:00 AM</v>
      </c>
      <c r="BW2030" t="str">
        <f>"5:00 PM"</f>
        <v>5:00 PM</v>
      </c>
      <c r="BX2030" t="s">
        <v>133</v>
      </c>
      <c r="BY2030">
        <v>0</v>
      </c>
      <c r="BZ2030">
        <v>24</v>
      </c>
      <c r="CA2030" t="s">
        <v>115</v>
      </c>
      <c r="CC2030" s="2" t="s">
        <v>12845</v>
      </c>
      <c r="CD2030" t="s">
        <v>1518</v>
      </c>
      <c r="CF2030" t="s">
        <v>119</v>
      </c>
      <c r="CG2030" t="s">
        <v>120</v>
      </c>
      <c r="CH2030" s="3">
        <v>96950</v>
      </c>
      <c r="CI2030" s="4">
        <v>11.85</v>
      </c>
      <c r="CJ2030" s="4">
        <v>11.85</v>
      </c>
      <c r="CK2030" s="4">
        <v>17.77</v>
      </c>
      <c r="CL2030" s="4">
        <v>17.77</v>
      </c>
      <c r="CM2030" t="s">
        <v>136</v>
      </c>
      <c r="CN2030" t="s">
        <v>224</v>
      </c>
      <c r="CO2030" t="s">
        <v>137</v>
      </c>
      <c r="CQ2030" t="s">
        <v>115</v>
      </c>
      <c r="CR2030" t="s">
        <v>138</v>
      </c>
      <c r="CS2030" t="s">
        <v>139</v>
      </c>
      <c r="CT2030" t="s">
        <v>138</v>
      </c>
      <c r="CU2030" t="s">
        <v>139</v>
      </c>
      <c r="CV2030" t="s">
        <v>138</v>
      </c>
      <c r="CW2030" t="s">
        <v>139</v>
      </c>
      <c r="CX2030" t="s">
        <v>1746</v>
      </c>
      <c r="CY2030" s="10">
        <v>16702359369</v>
      </c>
      <c r="CZ2030" t="s">
        <v>2551</v>
      </c>
      <c r="DA2030" t="s">
        <v>139</v>
      </c>
      <c r="DB2030" t="s">
        <v>138</v>
      </c>
      <c r="DC2030" t="s">
        <v>115</v>
      </c>
      <c r="DD2030" t="s">
        <v>2676</v>
      </c>
      <c r="DE2030" t="s">
        <v>2550</v>
      </c>
      <c r="DG2030" t="s">
        <v>2547</v>
      </c>
      <c r="DH2030" t="s">
        <v>2551</v>
      </c>
    </row>
    <row r="2031" spans="1:112" ht="14.45" customHeight="1" x14ac:dyDescent="0.25">
      <c r="A2031" t="s">
        <v>13238</v>
      </c>
      <c r="B2031" t="s">
        <v>248</v>
      </c>
      <c r="C2031" s="1">
        <v>45752</v>
      </c>
      <c r="D2031" s="1">
        <v>45805</v>
      </c>
      <c r="E2031" t="s">
        <v>210</v>
      </c>
      <c r="F2031" s="1">
        <v>45928</v>
      </c>
      <c r="G2031" t="s">
        <v>115</v>
      </c>
      <c r="H2031" t="s">
        <v>115</v>
      </c>
      <c r="I2031" t="s">
        <v>115</v>
      </c>
      <c r="J2031" t="s">
        <v>6145</v>
      </c>
      <c r="K2031" t="s">
        <v>6146</v>
      </c>
      <c r="L2031" t="s">
        <v>6147</v>
      </c>
      <c r="M2031" t="s">
        <v>139</v>
      </c>
      <c r="N2031" t="s">
        <v>306</v>
      </c>
      <c r="O2031" t="s">
        <v>120</v>
      </c>
      <c r="P2031" s="3">
        <v>96950</v>
      </c>
      <c r="Q2031" t="s">
        <v>121</v>
      </c>
      <c r="R2031" t="s">
        <v>1661</v>
      </c>
      <c r="S2031" s="10">
        <v>16707835150</v>
      </c>
      <c r="U2031" t="s">
        <v>6148</v>
      </c>
      <c r="V2031">
        <v>812113</v>
      </c>
      <c r="W2031" t="s">
        <v>123</v>
      </c>
      <c r="Y2031" t="s">
        <v>2407</v>
      </c>
      <c r="Z2031" t="s">
        <v>6149</v>
      </c>
      <c r="AB2031" t="s">
        <v>126</v>
      </c>
      <c r="AC2031" t="s">
        <v>6147</v>
      </c>
      <c r="AD2031" t="s">
        <v>139</v>
      </c>
      <c r="AE2031" t="s">
        <v>306</v>
      </c>
      <c r="AF2031" t="s">
        <v>120</v>
      </c>
      <c r="AG2031" s="3">
        <v>96950</v>
      </c>
      <c r="AH2031" t="s">
        <v>121</v>
      </c>
      <c r="AJ2031" s="10">
        <v>16707835150</v>
      </c>
      <c r="AL2031" t="s">
        <v>6150</v>
      </c>
      <c r="BD2031" t="str">
        <f>"39-5092.00"</f>
        <v>39-5092.00</v>
      </c>
      <c r="BE2031" t="s">
        <v>311</v>
      </c>
      <c r="BF2031" t="s">
        <v>13239</v>
      </c>
      <c r="BG2031" t="s">
        <v>13240</v>
      </c>
      <c r="BH2031">
        <v>5</v>
      </c>
      <c r="BI2031">
        <v>5</v>
      </c>
      <c r="BJ2031" s="1">
        <v>45930</v>
      </c>
      <c r="BK2031" s="1">
        <v>46294</v>
      </c>
      <c r="BL2031" s="1">
        <v>45930</v>
      </c>
      <c r="BM2031" s="1">
        <v>46294</v>
      </c>
      <c r="BN2031">
        <v>35</v>
      </c>
      <c r="BO2031">
        <v>0</v>
      </c>
      <c r="BP2031">
        <v>7</v>
      </c>
      <c r="BQ2031">
        <v>7</v>
      </c>
      <c r="BR2031">
        <v>7</v>
      </c>
      <c r="BS2031">
        <v>7</v>
      </c>
      <c r="BT2031">
        <v>7</v>
      </c>
      <c r="BU2031">
        <v>0</v>
      </c>
      <c r="BV2031" t="str">
        <f>"10:00 AM"</f>
        <v>10:00 AM</v>
      </c>
      <c r="BW2031" t="str">
        <f>"6:00 PM"</f>
        <v>6:00 PM</v>
      </c>
      <c r="BX2031" t="s">
        <v>133</v>
      </c>
      <c r="BY2031">
        <v>0</v>
      </c>
      <c r="BZ2031">
        <v>6</v>
      </c>
      <c r="CA2031" t="s">
        <v>115</v>
      </c>
      <c r="CC2031" s="2" t="s">
        <v>13241</v>
      </c>
      <c r="CD2031" t="s">
        <v>6147</v>
      </c>
      <c r="CE2031" t="s">
        <v>139</v>
      </c>
      <c r="CF2031" t="s">
        <v>306</v>
      </c>
      <c r="CG2031" t="s">
        <v>120</v>
      </c>
      <c r="CH2031" s="3">
        <v>96950</v>
      </c>
      <c r="CI2031" s="4">
        <v>8.14</v>
      </c>
      <c r="CJ2031" s="4">
        <v>8.14</v>
      </c>
      <c r="CK2031" s="4">
        <v>12.21</v>
      </c>
      <c r="CL2031" s="4">
        <v>12.21</v>
      </c>
      <c r="CM2031" t="s">
        <v>136</v>
      </c>
      <c r="CN2031" t="s">
        <v>13242</v>
      </c>
      <c r="CO2031" t="s">
        <v>137</v>
      </c>
      <c r="CQ2031" t="s">
        <v>115</v>
      </c>
      <c r="CR2031" t="s">
        <v>138</v>
      </c>
      <c r="CS2031" t="s">
        <v>139</v>
      </c>
      <c r="CT2031" t="s">
        <v>138</v>
      </c>
      <c r="CU2031" t="s">
        <v>139</v>
      </c>
      <c r="CV2031" t="s">
        <v>138</v>
      </c>
      <c r="CW2031" t="s">
        <v>139</v>
      </c>
      <c r="CX2031" t="s">
        <v>699</v>
      </c>
      <c r="CY2031" s="10">
        <v>16707835150</v>
      </c>
      <c r="CZ2031" t="s">
        <v>6153</v>
      </c>
      <c r="DA2031" t="s">
        <v>139</v>
      </c>
      <c r="DB2031" t="s">
        <v>138</v>
      </c>
      <c r="DC2031" t="s">
        <v>115</v>
      </c>
    </row>
    <row r="2032" spans="1:112" ht="14.45" customHeight="1" x14ac:dyDescent="0.25">
      <c r="A2032" t="s">
        <v>13246</v>
      </c>
      <c r="B2032" t="s">
        <v>248</v>
      </c>
      <c r="C2032" s="1">
        <v>45751</v>
      </c>
      <c r="D2032" s="1">
        <v>45805</v>
      </c>
      <c r="E2032" t="s">
        <v>210</v>
      </c>
      <c r="F2032" s="1">
        <v>45929</v>
      </c>
      <c r="G2032" t="s">
        <v>115</v>
      </c>
      <c r="H2032" t="s">
        <v>115</v>
      </c>
      <c r="I2032" t="s">
        <v>115</v>
      </c>
      <c r="J2032" t="s">
        <v>2213</v>
      </c>
      <c r="K2032" t="s">
        <v>2214</v>
      </c>
      <c r="L2032" t="s">
        <v>2215</v>
      </c>
      <c r="M2032" t="s">
        <v>2216</v>
      </c>
      <c r="N2032" t="s">
        <v>128</v>
      </c>
      <c r="O2032" t="s">
        <v>120</v>
      </c>
      <c r="P2032" s="3">
        <v>96950</v>
      </c>
      <c r="Q2032" t="s">
        <v>121</v>
      </c>
      <c r="R2032" t="s">
        <v>139</v>
      </c>
      <c r="S2032" s="10">
        <v>16702872378</v>
      </c>
      <c r="U2032" t="s">
        <v>2217</v>
      </c>
      <c r="V2032">
        <v>561720</v>
      </c>
      <c r="W2032" t="s">
        <v>123</v>
      </c>
      <c r="Y2032" t="s">
        <v>1710</v>
      </c>
      <c r="Z2032" t="s">
        <v>2218</v>
      </c>
      <c r="AA2032" t="s">
        <v>2219</v>
      </c>
      <c r="AB2032" t="s">
        <v>2220</v>
      </c>
      <c r="AC2032" t="s">
        <v>2215</v>
      </c>
      <c r="AD2032" t="s">
        <v>2216</v>
      </c>
      <c r="AE2032" t="s">
        <v>128</v>
      </c>
      <c r="AF2032" t="s">
        <v>120</v>
      </c>
      <c r="AG2032" s="3">
        <v>96950</v>
      </c>
      <c r="AH2032" t="s">
        <v>121</v>
      </c>
      <c r="AJ2032" s="10">
        <v>16702872348</v>
      </c>
      <c r="AL2032" t="s">
        <v>2221</v>
      </c>
      <c r="BD2032" t="str">
        <f>"37-2011.00"</f>
        <v>37-2011.00</v>
      </c>
      <c r="BE2032" t="s">
        <v>1133</v>
      </c>
      <c r="BF2032" t="s">
        <v>12973</v>
      </c>
      <c r="BG2032" t="s">
        <v>1431</v>
      </c>
      <c r="BH2032">
        <v>1</v>
      </c>
      <c r="BI2032">
        <v>1</v>
      </c>
      <c r="BJ2032" s="1">
        <v>45931</v>
      </c>
      <c r="BK2032" s="1">
        <v>46295</v>
      </c>
      <c r="BL2032" s="1">
        <v>45931</v>
      </c>
      <c r="BM2032" s="1">
        <v>46295</v>
      </c>
      <c r="BN2032">
        <v>40</v>
      </c>
      <c r="BO2032">
        <v>0</v>
      </c>
      <c r="BP2032">
        <v>8</v>
      </c>
      <c r="BQ2032">
        <v>8</v>
      </c>
      <c r="BR2032">
        <v>8</v>
      </c>
      <c r="BS2032">
        <v>8</v>
      </c>
      <c r="BT2032">
        <v>8</v>
      </c>
      <c r="BU2032">
        <v>0</v>
      </c>
      <c r="BV2032" t="str">
        <f>"8:00 AM"</f>
        <v>8:00 AM</v>
      </c>
      <c r="BW2032" t="str">
        <f>"5:00 PM"</f>
        <v>5:00 PM</v>
      </c>
      <c r="BX2032" t="s">
        <v>240</v>
      </c>
      <c r="BY2032">
        <v>0</v>
      </c>
      <c r="BZ2032">
        <v>3</v>
      </c>
      <c r="CA2032" t="s">
        <v>115</v>
      </c>
      <c r="CC2032" t="s">
        <v>12974</v>
      </c>
      <c r="CD2032" t="s">
        <v>2215</v>
      </c>
      <c r="CE2032" t="s">
        <v>2216</v>
      </c>
      <c r="CF2032" t="s">
        <v>128</v>
      </c>
      <c r="CG2032" t="s">
        <v>120</v>
      </c>
      <c r="CH2032" s="3">
        <v>96950</v>
      </c>
      <c r="CI2032" s="4">
        <v>8.2899999999999991</v>
      </c>
      <c r="CJ2032" s="4">
        <v>8.2899999999999991</v>
      </c>
      <c r="CK2032" s="4">
        <v>12.44</v>
      </c>
      <c r="CL2032" s="4">
        <v>12.44</v>
      </c>
      <c r="CM2032" t="s">
        <v>136</v>
      </c>
      <c r="CN2032" t="s">
        <v>240</v>
      </c>
      <c r="CO2032" t="s">
        <v>137</v>
      </c>
      <c r="CQ2032" t="s">
        <v>115</v>
      </c>
      <c r="CR2032" t="s">
        <v>138</v>
      </c>
      <c r="CS2032" t="s">
        <v>139</v>
      </c>
      <c r="CT2032" t="s">
        <v>138</v>
      </c>
      <c r="CU2032" t="s">
        <v>139</v>
      </c>
      <c r="CV2032" t="s">
        <v>138</v>
      </c>
      <c r="CW2032" t="s">
        <v>139</v>
      </c>
      <c r="CX2032" t="s">
        <v>2225</v>
      </c>
      <c r="CY2032" s="10">
        <v>16702872348</v>
      </c>
      <c r="CZ2032" t="s">
        <v>2221</v>
      </c>
      <c r="DA2032" t="s">
        <v>417</v>
      </c>
      <c r="DB2032" t="s">
        <v>138</v>
      </c>
      <c r="DC2032" t="s">
        <v>115</v>
      </c>
    </row>
    <row r="2033" spans="1:112" ht="14.45" customHeight="1" x14ac:dyDescent="0.25">
      <c r="A2033" t="s">
        <v>13254</v>
      </c>
      <c r="B2033" t="s">
        <v>248</v>
      </c>
      <c r="C2033" s="1">
        <v>45752</v>
      </c>
      <c r="D2033" s="1">
        <v>45805</v>
      </c>
      <c r="E2033" t="s">
        <v>210</v>
      </c>
      <c r="F2033" s="1">
        <v>45929</v>
      </c>
      <c r="G2033" t="s">
        <v>138</v>
      </c>
      <c r="H2033" t="s">
        <v>115</v>
      </c>
      <c r="I2033" t="s">
        <v>115</v>
      </c>
      <c r="J2033" t="s">
        <v>11154</v>
      </c>
      <c r="K2033" t="s">
        <v>11155</v>
      </c>
      <c r="L2033" t="s">
        <v>11156</v>
      </c>
      <c r="M2033" t="s">
        <v>139</v>
      </c>
      <c r="N2033" t="s">
        <v>119</v>
      </c>
      <c r="O2033" t="s">
        <v>120</v>
      </c>
      <c r="P2033" s="3">
        <v>96950</v>
      </c>
      <c r="Q2033" t="s">
        <v>121</v>
      </c>
      <c r="R2033" t="s">
        <v>1661</v>
      </c>
      <c r="S2033" s="10">
        <v>16707835150</v>
      </c>
      <c r="U2033" t="s">
        <v>11157</v>
      </c>
      <c r="V2033">
        <v>722511</v>
      </c>
      <c r="W2033" t="s">
        <v>123</v>
      </c>
      <c r="Y2033" t="s">
        <v>5370</v>
      </c>
      <c r="Z2033" t="s">
        <v>11158</v>
      </c>
      <c r="AB2033" t="s">
        <v>126</v>
      </c>
      <c r="AC2033" t="s">
        <v>11156</v>
      </c>
      <c r="AD2033" t="s">
        <v>139</v>
      </c>
      <c r="AE2033" t="s">
        <v>306</v>
      </c>
      <c r="AF2033" t="s">
        <v>120</v>
      </c>
      <c r="AG2033" s="3">
        <v>96950</v>
      </c>
      <c r="AH2033" t="s">
        <v>121</v>
      </c>
      <c r="AJ2033" s="10">
        <v>16707835150</v>
      </c>
      <c r="AL2033" t="s">
        <v>11159</v>
      </c>
      <c r="BD2033" t="str">
        <f>"35-2014.00"</f>
        <v>35-2014.00</v>
      </c>
      <c r="BE2033" t="s">
        <v>221</v>
      </c>
      <c r="BF2033" t="s">
        <v>11160</v>
      </c>
      <c r="BG2033" t="s">
        <v>223</v>
      </c>
      <c r="BH2033">
        <v>2</v>
      </c>
      <c r="BI2033">
        <v>2</v>
      </c>
      <c r="BJ2033" s="1">
        <v>45931</v>
      </c>
      <c r="BK2033" s="1">
        <v>47026</v>
      </c>
      <c r="BL2033" s="1">
        <v>45931</v>
      </c>
      <c r="BM2033" s="1">
        <v>47026</v>
      </c>
      <c r="BN2033">
        <v>35</v>
      </c>
      <c r="BO2033">
        <v>0</v>
      </c>
      <c r="BP2033">
        <v>7</v>
      </c>
      <c r="BQ2033">
        <v>7</v>
      </c>
      <c r="BR2033">
        <v>7</v>
      </c>
      <c r="BS2033">
        <v>7</v>
      </c>
      <c r="BT2033">
        <v>7</v>
      </c>
      <c r="BU2033">
        <v>0</v>
      </c>
      <c r="BV2033" t="str">
        <f>"11:00 AM"</f>
        <v>11:00 AM</v>
      </c>
      <c r="BW2033" t="str">
        <f>"9:00 PM"</f>
        <v>9:00 PM</v>
      </c>
      <c r="BX2033" t="s">
        <v>240</v>
      </c>
      <c r="BY2033">
        <v>0</v>
      </c>
      <c r="BZ2033">
        <v>12</v>
      </c>
      <c r="CA2033" t="s">
        <v>115</v>
      </c>
      <c r="CC2033" s="2" t="s">
        <v>13255</v>
      </c>
      <c r="CD2033" t="s">
        <v>11156</v>
      </c>
      <c r="CE2033" t="s">
        <v>139</v>
      </c>
      <c r="CF2033" t="s">
        <v>306</v>
      </c>
      <c r="CG2033" t="s">
        <v>120</v>
      </c>
      <c r="CH2033" s="3">
        <v>96950</v>
      </c>
      <c r="CI2033" s="4">
        <v>8.83</v>
      </c>
      <c r="CJ2033" s="4">
        <v>8.83</v>
      </c>
      <c r="CK2033" s="4">
        <v>13.24</v>
      </c>
      <c r="CL2033" s="4">
        <v>13.24</v>
      </c>
      <c r="CM2033" t="s">
        <v>136</v>
      </c>
      <c r="CN2033" t="s">
        <v>13256</v>
      </c>
      <c r="CO2033" t="s">
        <v>137</v>
      </c>
      <c r="CQ2033" t="s">
        <v>115</v>
      </c>
      <c r="CR2033" t="s">
        <v>138</v>
      </c>
      <c r="CS2033" t="s">
        <v>139</v>
      </c>
      <c r="CT2033" t="s">
        <v>138</v>
      </c>
      <c r="CU2033" t="s">
        <v>139</v>
      </c>
      <c r="CV2033" t="s">
        <v>138</v>
      </c>
      <c r="CW2033" t="s">
        <v>139</v>
      </c>
      <c r="CX2033" t="s">
        <v>11145</v>
      </c>
      <c r="CY2033" s="10">
        <v>16707835150</v>
      </c>
      <c r="CZ2033" t="s">
        <v>11163</v>
      </c>
      <c r="DA2033" t="s">
        <v>139</v>
      </c>
      <c r="DB2033" t="s">
        <v>138</v>
      </c>
      <c r="DC2033" t="s">
        <v>115</v>
      </c>
    </row>
    <row r="2034" spans="1:112" ht="14.45" customHeight="1" x14ac:dyDescent="0.25">
      <c r="A2034" t="s">
        <v>13498</v>
      </c>
      <c r="B2034" t="s">
        <v>248</v>
      </c>
      <c r="C2034" s="1">
        <v>45749</v>
      </c>
      <c r="D2034" s="1">
        <v>45805</v>
      </c>
      <c r="E2034" t="s">
        <v>210</v>
      </c>
      <c r="F2034" s="1">
        <v>45929</v>
      </c>
      <c r="G2034" t="s">
        <v>138</v>
      </c>
      <c r="H2034" t="s">
        <v>115</v>
      </c>
      <c r="I2034" t="s">
        <v>115</v>
      </c>
      <c r="J2034" t="s">
        <v>2604</v>
      </c>
      <c r="K2034" t="s">
        <v>13499</v>
      </c>
      <c r="L2034" t="s">
        <v>2606</v>
      </c>
      <c r="N2034" t="s">
        <v>128</v>
      </c>
      <c r="O2034" t="s">
        <v>120</v>
      </c>
      <c r="P2034" s="3">
        <v>96950</v>
      </c>
      <c r="Q2034" t="s">
        <v>121</v>
      </c>
      <c r="S2034" s="10">
        <v>16702353313</v>
      </c>
      <c r="U2034" t="s">
        <v>2608</v>
      </c>
      <c r="V2034">
        <v>721110</v>
      </c>
      <c r="W2034" t="s">
        <v>123</v>
      </c>
      <c r="Y2034" t="s">
        <v>632</v>
      </c>
      <c r="Z2034" t="s">
        <v>633</v>
      </c>
      <c r="AB2034" t="s">
        <v>516</v>
      </c>
      <c r="AC2034" t="s">
        <v>2606</v>
      </c>
      <c r="AE2034" t="s">
        <v>128</v>
      </c>
      <c r="AF2034" t="s">
        <v>120</v>
      </c>
      <c r="AG2034" s="3">
        <v>96950</v>
      </c>
      <c r="AH2034" t="s">
        <v>121</v>
      </c>
      <c r="AJ2034" s="10">
        <v>16702353313</v>
      </c>
      <c r="AL2034" t="s">
        <v>2609</v>
      </c>
      <c r="BD2034" t="str">
        <f>"49-9071.00"</f>
        <v>49-9071.00</v>
      </c>
      <c r="BE2034" t="s">
        <v>169</v>
      </c>
      <c r="BF2034" t="s">
        <v>13500</v>
      </c>
      <c r="BG2034" t="s">
        <v>4752</v>
      </c>
      <c r="BH2034">
        <v>5</v>
      </c>
      <c r="BI2034">
        <v>5</v>
      </c>
      <c r="BJ2034" s="1">
        <v>45931</v>
      </c>
      <c r="BK2034" s="1">
        <v>47026</v>
      </c>
      <c r="BL2034" s="1">
        <v>45931</v>
      </c>
      <c r="BM2034" s="1">
        <v>47026</v>
      </c>
      <c r="BN2034">
        <v>36</v>
      </c>
      <c r="BO2034">
        <v>6</v>
      </c>
      <c r="BP2034">
        <v>6</v>
      </c>
      <c r="BQ2034">
        <v>6</v>
      </c>
      <c r="BR2034">
        <v>6</v>
      </c>
      <c r="BS2034">
        <v>0</v>
      </c>
      <c r="BT2034">
        <v>6</v>
      </c>
      <c r="BU2034">
        <v>6</v>
      </c>
      <c r="BV2034" t="str">
        <f>"8:00 AM"</f>
        <v>8:00 AM</v>
      </c>
      <c r="BW2034" t="str">
        <f>"6:00 PM"</f>
        <v>6:00 PM</v>
      </c>
      <c r="BX2034" t="s">
        <v>133</v>
      </c>
      <c r="BY2034">
        <v>0</v>
      </c>
      <c r="BZ2034">
        <v>24</v>
      </c>
      <c r="CA2034" t="s">
        <v>115</v>
      </c>
      <c r="CC2034" t="s">
        <v>13501</v>
      </c>
      <c r="CD2034" t="s">
        <v>6122</v>
      </c>
      <c r="CF2034" t="s">
        <v>128</v>
      </c>
      <c r="CG2034" t="s">
        <v>120</v>
      </c>
      <c r="CH2034" s="3">
        <v>96950</v>
      </c>
      <c r="CI2034" s="4">
        <v>9.75</v>
      </c>
      <c r="CJ2034" s="4">
        <v>9.75</v>
      </c>
      <c r="CM2034" t="s">
        <v>136</v>
      </c>
      <c r="CN2034" t="s">
        <v>240</v>
      </c>
      <c r="CO2034" t="s">
        <v>137</v>
      </c>
      <c r="CQ2034" t="s">
        <v>138</v>
      </c>
      <c r="CR2034" t="s">
        <v>138</v>
      </c>
      <c r="CS2034" t="s">
        <v>139</v>
      </c>
      <c r="CT2034" t="s">
        <v>139</v>
      </c>
      <c r="CU2034" t="s">
        <v>139</v>
      </c>
      <c r="CV2034" t="s">
        <v>138</v>
      </c>
      <c r="CW2034" t="s">
        <v>139</v>
      </c>
      <c r="CX2034" t="s">
        <v>240</v>
      </c>
      <c r="CY2034" s="10">
        <v>16702353313</v>
      </c>
      <c r="CZ2034" t="s">
        <v>2609</v>
      </c>
      <c r="DA2034" t="s">
        <v>139</v>
      </c>
      <c r="DB2034" t="s">
        <v>138</v>
      </c>
      <c r="DC2034" t="s">
        <v>115</v>
      </c>
      <c r="DD2034" t="s">
        <v>2615</v>
      </c>
      <c r="DE2034" t="s">
        <v>2616</v>
      </c>
      <c r="DF2034" t="s">
        <v>489</v>
      </c>
      <c r="DG2034" t="s">
        <v>2617</v>
      </c>
      <c r="DH2034" t="s">
        <v>2609</v>
      </c>
    </row>
    <row r="2035" spans="1:112" ht="14.45" customHeight="1" x14ac:dyDescent="0.25">
      <c r="A2035" t="s">
        <v>13515</v>
      </c>
      <c r="B2035" t="s">
        <v>142</v>
      </c>
      <c r="C2035" s="1">
        <v>45805</v>
      </c>
      <c r="D2035" s="1">
        <v>45805</v>
      </c>
      <c r="E2035" t="s">
        <v>114</v>
      </c>
      <c r="G2035" t="s">
        <v>115</v>
      </c>
      <c r="H2035" t="s">
        <v>115</v>
      </c>
      <c r="I2035" t="s">
        <v>115</v>
      </c>
      <c r="J2035" t="s">
        <v>944</v>
      </c>
      <c r="L2035" t="s">
        <v>11169</v>
      </c>
      <c r="M2035" t="s">
        <v>2364</v>
      </c>
      <c r="N2035" t="s">
        <v>128</v>
      </c>
      <c r="O2035" t="s">
        <v>120</v>
      </c>
      <c r="P2035" s="3">
        <v>96950</v>
      </c>
      <c r="Q2035" t="s">
        <v>121</v>
      </c>
      <c r="S2035" s="10">
        <v>16707831435</v>
      </c>
      <c r="U2035" t="s">
        <v>947</v>
      </c>
      <c r="V2035">
        <v>237110</v>
      </c>
      <c r="W2035" t="s">
        <v>123</v>
      </c>
      <c r="Y2035" t="s">
        <v>2365</v>
      </c>
      <c r="Z2035" t="s">
        <v>2366</v>
      </c>
      <c r="AB2035" t="s">
        <v>126</v>
      </c>
      <c r="AC2035" t="s">
        <v>11169</v>
      </c>
      <c r="AD2035" t="s">
        <v>2367</v>
      </c>
      <c r="AE2035" t="s">
        <v>128</v>
      </c>
      <c r="AF2035" t="s">
        <v>120</v>
      </c>
      <c r="AG2035" s="3">
        <v>96950</v>
      </c>
      <c r="AH2035" t="s">
        <v>121</v>
      </c>
      <c r="AJ2035" s="10">
        <v>16707831435</v>
      </c>
      <c r="AL2035" t="s">
        <v>951</v>
      </c>
      <c r="BD2035" t="str">
        <f>"43-3031.00"</f>
        <v>43-3031.00</v>
      </c>
      <c r="BE2035" t="s">
        <v>387</v>
      </c>
      <c r="BF2035" t="s">
        <v>2368</v>
      </c>
      <c r="BG2035" t="s">
        <v>8748</v>
      </c>
      <c r="BH2035">
        <v>1</v>
      </c>
      <c r="BJ2035" s="1">
        <v>45931</v>
      </c>
      <c r="BK2035" s="1">
        <v>46295</v>
      </c>
      <c r="BN2035">
        <v>40</v>
      </c>
      <c r="BO2035">
        <v>0</v>
      </c>
      <c r="BP2035">
        <v>8</v>
      </c>
      <c r="BQ2035">
        <v>8</v>
      </c>
      <c r="BR2035">
        <v>8</v>
      </c>
      <c r="BS2035">
        <v>8</v>
      </c>
      <c r="BT2035">
        <v>8</v>
      </c>
      <c r="BU2035">
        <v>0</v>
      </c>
      <c r="BV2035" t="str">
        <f>"8:00 AM"</f>
        <v>8:00 AM</v>
      </c>
      <c r="BW2035" t="str">
        <f>"5:00 PM"</f>
        <v>5:00 PM</v>
      </c>
      <c r="BX2035" t="s">
        <v>133</v>
      </c>
      <c r="BY2035">
        <v>0</v>
      </c>
      <c r="BZ2035">
        <v>24</v>
      </c>
      <c r="CA2035" t="s">
        <v>115</v>
      </c>
      <c r="CC2035" t="s">
        <v>13516</v>
      </c>
      <c r="CD2035" t="s">
        <v>11169</v>
      </c>
      <c r="CE2035" t="s">
        <v>2364</v>
      </c>
      <c r="CF2035" t="s">
        <v>128</v>
      </c>
      <c r="CG2035" t="s">
        <v>120</v>
      </c>
      <c r="CH2035" s="3">
        <v>96950</v>
      </c>
      <c r="CI2035" s="4">
        <v>12.28</v>
      </c>
      <c r="CJ2035" s="4">
        <v>12.28</v>
      </c>
      <c r="CK2035" s="4">
        <v>18.420000000000002</v>
      </c>
      <c r="CL2035" s="4">
        <v>18.420000000000002</v>
      </c>
      <c r="CM2035" t="s">
        <v>136</v>
      </c>
      <c r="CN2035" t="s">
        <v>240</v>
      </c>
      <c r="CO2035" t="s">
        <v>137</v>
      </c>
      <c r="CQ2035" t="s">
        <v>115</v>
      </c>
      <c r="CR2035" t="s">
        <v>138</v>
      </c>
      <c r="CS2035" t="s">
        <v>139</v>
      </c>
      <c r="CT2035" t="s">
        <v>138</v>
      </c>
      <c r="CU2035" t="s">
        <v>139</v>
      </c>
      <c r="CV2035" t="s">
        <v>138</v>
      </c>
      <c r="CW2035" t="s">
        <v>139</v>
      </c>
      <c r="CX2035" t="s">
        <v>11170</v>
      </c>
      <c r="CY2035" s="10">
        <v>16707831435</v>
      </c>
      <c r="CZ2035" t="s">
        <v>951</v>
      </c>
      <c r="DA2035" t="s">
        <v>2372</v>
      </c>
      <c r="DB2035" t="s">
        <v>138</v>
      </c>
      <c r="DC2035" t="s">
        <v>115</v>
      </c>
    </row>
    <row r="2036" spans="1:112" ht="14.45" customHeight="1" x14ac:dyDescent="0.25">
      <c r="A2036" t="s">
        <v>349</v>
      </c>
      <c r="B2036" t="s">
        <v>248</v>
      </c>
      <c r="C2036" s="1">
        <v>45740</v>
      </c>
      <c r="D2036" s="1">
        <v>45806</v>
      </c>
      <c r="E2036" t="s">
        <v>114</v>
      </c>
      <c r="G2036" t="s">
        <v>115</v>
      </c>
      <c r="H2036" t="s">
        <v>115</v>
      </c>
      <c r="I2036" t="s">
        <v>115</v>
      </c>
      <c r="J2036" t="s">
        <v>350</v>
      </c>
      <c r="L2036" t="s">
        <v>351</v>
      </c>
      <c r="N2036" t="s">
        <v>119</v>
      </c>
      <c r="O2036" t="s">
        <v>120</v>
      </c>
      <c r="P2036" s="3">
        <v>96950</v>
      </c>
      <c r="Q2036" t="s">
        <v>121</v>
      </c>
      <c r="R2036" t="s">
        <v>331</v>
      </c>
      <c r="S2036" s="10">
        <v>16702358748</v>
      </c>
      <c r="U2036" t="s">
        <v>352</v>
      </c>
      <c r="V2036">
        <v>23622</v>
      </c>
      <c r="W2036" t="s">
        <v>123</v>
      </c>
      <c r="Y2036" t="s">
        <v>353</v>
      </c>
      <c r="Z2036" t="s">
        <v>354</v>
      </c>
      <c r="AA2036" t="s">
        <v>355</v>
      </c>
      <c r="AB2036" t="s">
        <v>295</v>
      </c>
      <c r="AC2036" t="s">
        <v>351</v>
      </c>
      <c r="AE2036" t="s">
        <v>119</v>
      </c>
      <c r="AF2036" t="s">
        <v>120</v>
      </c>
      <c r="AG2036" s="3">
        <v>96950</v>
      </c>
      <c r="AH2036" t="s">
        <v>121</v>
      </c>
      <c r="AJ2036" s="10">
        <v>16702358748</v>
      </c>
      <c r="AL2036" t="s">
        <v>356</v>
      </c>
      <c r="BD2036" t="str">
        <f>"13-1051.00"</f>
        <v>13-1051.00</v>
      </c>
      <c r="BE2036" t="s">
        <v>357</v>
      </c>
      <c r="BF2036" t="s">
        <v>358</v>
      </c>
      <c r="BG2036" t="s">
        <v>359</v>
      </c>
      <c r="BH2036">
        <v>5</v>
      </c>
      <c r="BI2036">
        <v>5</v>
      </c>
      <c r="BJ2036" s="1">
        <v>45839</v>
      </c>
      <c r="BK2036" s="1">
        <v>46203</v>
      </c>
      <c r="BL2036" s="1">
        <v>45839</v>
      </c>
      <c r="BM2036" s="1">
        <v>46203</v>
      </c>
      <c r="BN2036">
        <v>35</v>
      </c>
      <c r="BO2036">
        <v>0</v>
      </c>
      <c r="BP2036">
        <v>7</v>
      </c>
      <c r="BQ2036">
        <v>7</v>
      </c>
      <c r="BR2036">
        <v>7</v>
      </c>
      <c r="BS2036">
        <v>7</v>
      </c>
      <c r="BT2036">
        <v>7</v>
      </c>
      <c r="BU2036">
        <v>0</v>
      </c>
      <c r="BV2036" t="str">
        <f>"8:00 AM"</f>
        <v>8:00 AM</v>
      </c>
      <c r="BW2036" t="str">
        <f>"4:00 PM"</f>
        <v>4:00 PM</v>
      </c>
      <c r="BX2036" t="s">
        <v>360</v>
      </c>
      <c r="BY2036">
        <v>0</v>
      </c>
      <c r="BZ2036">
        <v>24</v>
      </c>
      <c r="CA2036" t="s">
        <v>115</v>
      </c>
      <c r="CC2036" t="s">
        <v>361</v>
      </c>
      <c r="CD2036" t="s">
        <v>351</v>
      </c>
      <c r="CF2036" t="s">
        <v>119</v>
      </c>
      <c r="CG2036" t="s">
        <v>120</v>
      </c>
      <c r="CH2036" s="3">
        <v>96950</v>
      </c>
      <c r="CI2036" s="4">
        <v>17.25</v>
      </c>
      <c r="CJ2036" s="4">
        <v>17.5</v>
      </c>
      <c r="CK2036" s="4">
        <v>25.87</v>
      </c>
      <c r="CL2036" s="4">
        <v>26.25</v>
      </c>
      <c r="CM2036" t="s">
        <v>136</v>
      </c>
      <c r="CN2036" t="s">
        <v>331</v>
      </c>
      <c r="CO2036" t="s">
        <v>173</v>
      </c>
      <c r="CQ2036" t="s">
        <v>115</v>
      </c>
      <c r="CR2036" t="s">
        <v>138</v>
      </c>
      <c r="CS2036" t="s">
        <v>139</v>
      </c>
      <c r="CT2036" t="s">
        <v>138</v>
      </c>
      <c r="CU2036" t="s">
        <v>139</v>
      </c>
      <c r="CV2036" t="s">
        <v>138</v>
      </c>
      <c r="CW2036" t="s">
        <v>139</v>
      </c>
      <c r="CX2036" t="s">
        <v>362</v>
      </c>
      <c r="CY2036" s="10">
        <v>16702358748</v>
      </c>
      <c r="CZ2036" t="s">
        <v>356</v>
      </c>
      <c r="DA2036" t="s">
        <v>331</v>
      </c>
      <c r="DB2036" t="s">
        <v>138</v>
      </c>
      <c r="DC2036" t="s">
        <v>115</v>
      </c>
    </row>
    <row r="2037" spans="1:112" ht="14.45" customHeight="1" x14ac:dyDescent="0.25">
      <c r="A2037" t="s">
        <v>1876</v>
      </c>
      <c r="B2037" t="s">
        <v>248</v>
      </c>
      <c r="C2037" s="1">
        <v>45750</v>
      </c>
      <c r="D2037" s="1">
        <v>45806</v>
      </c>
      <c r="E2037" t="s">
        <v>210</v>
      </c>
      <c r="F2037" s="1">
        <v>45899</v>
      </c>
      <c r="G2037" t="s">
        <v>115</v>
      </c>
      <c r="H2037" t="s">
        <v>115</v>
      </c>
      <c r="I2037" t="s">
        <v>115</v>
      </c>
      <c r="J2037" t="s">
        <v>1877</v>
      </c>
      <c r="L2037" t="s">
        <v>1878</v>
      </c>
      <c r="N2037" t="s">
        <v>128</v>
      </c>
      <c r="O2037" t="s">
        <v>120</v>
      </c>
      <c r="P2037" s="3">
        <v>96950</v>
      </c>
      <c r="Q2037" t="s">
        <v>121</v>
      </c>
      <c r="S2037" s="10">
        <v>16702850138</v>
      </c>
      <c r="U2037" t="s">
        <v>1879</v>
      </c>
      <c r="V2037">
        <v>722320</v>
      </c>
      <c r="W2037" t="s">
        <v>123</v>
      </c>
      <c r="Y2037" t="s">
        <v>1880</v>
      </c>
      <c r="Z2037" t="s">
        <v>1881</v>
      </c>
      <c r="AB2037" t="s">
        <v>126</v>
      </c>
      <c r="AC2037" t="s">
        <v>1878</v>
      </c>
      <c r="AE2037" t="s">
        <v>128</v>
      </c>
      <c r="AF2037" t="s">
        <v>120</v>
      </c>
      <c r="AG2037" s="3">
        <v>96950</v>
      </c>
      <c r="AH2037" t="s">
        <v>121</v>
      </c>
      <c r="AJ2037" s="10">
        <v>16702850138</v>
      </c>
      <c r="AL2037" t="s">
        <v>1882</v>
      </c>
      <c r="BD2037" t="str">
        <f>"49-9071.00"</f>
        <v>49-9071.00</v>
      </c>
      <c r="BE2037" t="s">
        <v>169</v>
      </c>
      <c r="BF2037" t="s">
        <v>1883</v>
      </c>
      <c r="BG2037" t="s">
        <v>1884</v>
      </c>
      <c r="BH2037">
        <v>5</v>
      </c>
      <c r="BI2037">
        <v>5</v>
      </c>
      <c r="BJ2037" s="1">
        <v>45901</v>
      </c>
      <c r="BK2037" s="1">
        <v>46265</v>
      </c>
      <c r="BL2037" s="1">
        <v>45901</v>
      </c>
      <c r="BM2037" s="1">
        <v>46265</v>
      </c>
      <c r="BN2037">
        <v>35</v>
      </c>
      <c r="BO2037">
        <v>0</v>
      </c>
      <c r="BP2037">
        <v>7</v>
      </c>
      <c r="BQ2037">
        <v>7</v>
      </c>
      <c r="BR2037">
        <v>7</v>
      </c>
      <c r="BS2037">
        <v>7</v>
      </c>
      <c r="BT2037">
        <v>7</v>
      </c>
      <c r="BU2037">
        <v>0</v>
      </c>
      <c r="BV2037" t="str">
        <f>"8:00 AM"</f>
        <v>8:00 AM</v>
      </c>
      <c r="BW2037" t="str">
        <f>"4:00 PM"</f>
        <v>4:00 PM</v>
      </c>
      <c r="BX2037" t="s">
        <v>133</v>
      </c>
      <c r="BY2037">
        <v>0</v>
      </c>
      <c r="BZ2037">
        <v>24</v>
      </c>
      <c r="CA2037" t="s">
        <v>115</v>
      </c>
      <c r="CC2037" t="s">
        <v>1885</v>
      </c>
      <c r="CD2037" t="s">
        <v>1886</v>
      </c>
      <c r="CF2037" t="s">
        <v>128</v>
      </c>
      <c r="CG2037" t="s">
        <v>120</v>
      </c>
      <c r="CH2037" s="3">
        <v>96950</v>
      </c>
      <c r="CI2037" s="4">
        <v>9.75</v>
      </c>
      <c r="CJ2037" s="4">
        <v>9.75</v>
      </c>
      <c r="CK2037" s="4">
        <v>14.63</v>
      </c>
      <c r="CL2037" s="4">
        <v>14.63</v>
      </c>
      <c r="CM2037" t="s">
        <v>136</v>
      </c>
      <c r="CO2037" t="s">
        <v>137</v>
      </c>
      <c r="CQ2037" t="s">
        <v>115</v>
      </c>
      <c r="CR2037" t="s">
        <v>138</v>
      </c>
      <c r="CS2037" t="s">
        <v>139</v>
      </c>
      <c r="CT2037" t="s">
        <v>138</v>
      </c>
      <c r="CU2037" t="s">
        <v>139</v>
      </c>
      <c r="CV2037" t="s">
        <v>138</v>
      </c>
      <c r="CW2037" t="s">
        <v>139</v>
      </c>
      <c r="CX2037" t="s">
        <v>1887</v>
      </c>
      <c r="CY2037" s="10">
        <v>16702850138</v>
      </c>
      <c r="CZ2037" t="s">
        <v>1882</v>
      </c>
      <c r="DA2037" t="s">
        <v>139</v>
      </c>
      <c r="DB2037" t="s">
        <v>138</v>
      </c>
      <c r="DC2037" t="s">
        <v>115</v>
      </c>
    </row>
    <row r="2038" spans="1:112" ht="14.45" customHeight="1" x14ac:dyDescent="0.25">
      <c r="A2038" t="s">
        <v>5842</v>
      </c>
      <c r="B2038" t="s">
        <v>248</v>
      </c>
      <c r="C2038" s="1">
        <v>45749</v>
      </c>
      <c r="D2038" s="1">
        <v>45806</v>
      </c>
      <c r="E2038" t="s">
        <v>210</v>
      </c>
      <c r="F2038" s="1">
        <v>45929</v>
      </c>
      <c r="G2038" t="s">
        <v>115</v>
      </c>
      <c r="H2038" t="s">
        <v>115</v>
      </c>
      <c r="I2038" t="s">
        <v>115</v>
      </c>
      <c r="J2038" t="s">
        <v>3335</v>
      </c>
      <c r="L2038" t="s">
        <v>1362</v>
      </c>
      <c r="M2038" t="s">
        <v>1363</v>
      </c>
      <c r="N2038" t="s">
        <v>119</v>
      </c>
      <c r="O2038" t="s">
        <v>120</v>
      </c>
      <c r="P2038" s="3">
        <v>96950</v>
      </c>
      <c r="Q2038" t="s">
        <v>121</v>
      </c>
      <c r="S2038" s="10">
        <v>16702357642</v>
      </c>
      <c r="U2038" t="s">
        <v>3336</v>
      </c>
      <c r="V2038">
        <v>236118</v>
      </c>
      <c r="W2038" t="s">
        <v>123</v>
      </c>
      <c r="Y2038" t="s">
        <v>1365</v>
      </c>
      <c r="Z2038" t="s">
        <v>1366</v>
      </c>
      <c r="AA2038" t="s">
        <v>1367</v>
      </c>
      <c r="AB2038" t="s">
        <v>1368</v>
      </c>
      <c r="AC2038" t="s">
        <v>1362</v>
      </c>
      <c r="AD2038" t="s">
        <v>1363</v>
      </c>
      <c r="AE2038" t="s">
        <v>119</v>
      </c>
      <c r="AF2038" t="s">
        <v>120</v>
      </c>
      <c r="AG2038" s="3">
        <v>96950</v>
      </c>
      <c r="AH2038" t="s">
        <v>121</v>
      </c>
      <c r="AJ2038" s="10">
        <v>16702357642</v>
      </c>
      <c r="AL2038" t="s">
        <v>3337</v>
      </c>
      <c r="BD2038" t="str">
        <f>"49-9071.00"</f>
        <v>49-9071.00</v>
      </c>
      <c r="BE2038" t="s">
        <v>169</v>
      </c>
      <c r="BF2038" t="s">
        <v>5843</v>
      </c>
      <c r="BG2038" t="s">
        <v>169</v>
      </c>
      <c r="BH2038">
        <v>15</v>
      </c>
      <c r="BI2038">
        <v>15</v>
      </c>
      <c r="BJ2038" s="1">
        <v>45931</v>
      </c>
      <c r="BK2038" s="1">
        <v>46295</v>
      </c>
      <c r="BL2038" s="1">
        <v>45931</v>
      </c>
      <c r="BM2038" s="1">
        <v>46295</v>
      </c>
      <c r="BN2038">
        <v>40</v>
      </c>
      <c r="BO2038">
        <v>0</v>
      </c>
      <c r="BP2038">
        <v>8</v>
      </c>
      <c r="BQ2038">
        <v>8</v>
      </c>
      <c r="BR2038">
        <v>8</v>
      </c>
      <c r="BS2038">
        <v>8</v>
      </c>
      <c r="BT2038">
        <v>8</v>
      </c>
      <c r="BU2038">
        <v>0</v>
      </c>
      <c r="BV2038" t="str">
        <f>"8:00 AM"</f>
        <v>8:00 AM</v>
      </c>
      <c r="BW2038" t="str">
        <f>"5:00 PM"</f>
        <v>5:00 PM</v>
      </c>
      <c r="BX2038" t="s">
        <v>133</v>
      </c>
      <c r="BY2038">
        <v>0</v>
      </c>
      <c r="BZ2038">
        <v>12</v>
      </c>
      <c r="CA2038" t="s">
        <v>115</v>
      </c>
      <c r="CC2038" t="s">
        <v>5844</v>
      </c>
      <c r="CD2038" t="s">
        <v>5845</v>
      </c>
      <c r="CE2038" t="s">
        <v>1375</v>
      </c>
      <c r="CF2038" t="s">
        <v>119</v>
      </c>
      <c r="CG2038" t="s">
        <v>120</v>
      </c>
      <c r="CH2038" s="3">
        <v>96950</v>
      </c>
      <c r="CI2038" s="4">
        <v>9.75</v>
      </c>
      <c r="CJ2038" s="4">
        <v>9.75</v>
      </c>
      <c r="CK2038" s="4">
        <v>14.63</v>
      </c>
      <c r="CL2038" s="4">
        <v>14.63</v>
      </c>
      <c r="CM2038" t="s">
        <v>136</v>
      </c>
      <c r="CN2038" t="s">
        <v>139</v>
      </c>
      <c r="CO2038" t="s">
        <v>137</v>
      </c>
      <c r="CQ2038" t="s">
        <v>115</v>
      </c>
      <c r="CR2038" t="s">
        <v>138</v>
      </c>
      <c r="CS2038" t="s">
        <v>138</v>
      </c>
      <c r="CT2038" t="s">
        <v>138</v>
      </c>
      <c r="CU2038" t="s">
        <v>139</v>
      </c>
      <c r="CV2038" t="s">
        <v>138</v>
      </c>
      <c r="CW2038" t="s">
        <v>139</v>
      </c>
      <c r="CX2038" t="s">
        <v>139</v>
      </c>
      <c r="CY2038" s="10">
        <v>16702357642</v>
      </c>
      <c r="CZ2038" t="s">
        <v>3337</v>
      </c>
      <c r="DA2038" t="s">
        <v>139</v>
      </c>
      <c r="DB2038" t="s">
        <v>138</v>
      </c>
      <c r="DC2038" t="s">
        <v>115</v>
      </c>
    </row>
    <row r="2039" spans="1:112" ht="14.45" customHeight="1" x14ac:dyDescent="0.25">
      <c r="A2039" t="s">
        <v>5846</v>
      </c>
      <c r="B2039" t="s">
        <v>158</v>
      </c>
      <c r="C2039" s="1">
        <v>45763</v>
      </c>
      <c r="D2039" s="1">
        <v>45806</v>
      </c>
      <c r="E2039" t="s">
        <v>114</v>
      </c>
      <c r="G2039" t="s">
        <v>115</v>
      </c>
      <c r="H2039" t="s">
        <v>115</v>
      </c>
      <c r="I2039" t="s">
        <v>115</v>
      </c>
      <c r="J2039" t="s">
        <v>1658</v>
      </c>
      <c r="L2039" t="s">
        <v>1659</v>
      </c>
      <c r="M2039" t="s">
        <v>1660</v>
      </c>
      <c r="N2039" t="s">
        <v>119</v>
      </c>
      <c r="O2039" t="s">
        <v>120</v>
      </c>
      <c r="P2039" s="3">
        <v>96950</v>
      </c>
      <c r="Q2039" t="s">
        <v>121</v>
      </c>
      <c r="R2039" t="s">
        <v>1661</v>
      </c>
      <c r="S2039" s="10">
        <v>16702357701</v>
      </c>
      <c r="U2039" t="s">
        <v>1662</v>
      </c>
      <c r="V2039">
        <v>52211</v>
      </c>
      <c r="W2039" t="s">
        <v>123</v>
      </c>
      <c r="Y2039" t="s">
        <v>1663</v>
      </c>
      <c r="Z2039" t="s">
        <v>1664</v>
      </c>
      <c r="AA2039" t="s">
        <v>1665</v>
      </c>
      <c r="AB2039" t="s">
        <v>295</v>
      </c>
      <c r="AC2039" t="s">
        <v>1659</v>
      </c>
      <c r="AD2039" t="s">
        <v>1660</v>
      </c>
      <c r="AE2039" t="s">
        <v>119</v>
      </c>
      <c r="AF2039" t="s">
        <v>120</v>
      </c>
      <c r="AG2039" s="3">
        <v>96950</v>
      </c>
      <c r="AH2039" t="s">
        <v>121</v>
      </c>
      <c r="AI2039" t="s">
        <v>762</v>
      </c>
      <c r="AJ2039" s="10">
        <v>16702357701</v>
      </c>
      <c r="AL2039" t="s">
        <v>1666</v>
      </c>
      <c r="BD2039" t="str">
        <f>"43-3031.00"</f>
        <v>43-3031.00</v>
      </c>
      <c r="BE2039" t="s">
        <v>387</v>
      </c>
      <c r="BF2039" t="s">
        <v>1667</v>
      </c>
      <c r="BG2039" t="s">
        <v>1668</v>
      </c>
      <c r="BH2039">
        <v>3</v>
      </c>
      <c r="BJ2039" s="1">
        <v>45870</v>
      </c>
      <c r="BK2039" s="1">
        <v>46234</v>
      </c>
      <c r="BN2039">
        <v>38</v>
      </c>
      <c r="BO2039">
        <v>0</v>
      </c>
      <c r="BP2039">
        <v>7</v>
      </c>
      <c r="BQ2039">
        <v>7</v>
      </c>
      <c r="BR2039">
        <v>7</v>
      </c>
      <c r="BS2039">
        <v>7</v>
      </c>
      <c r="BT2039">
        <v>7</v>
      </c>
      <c r="BU2039">
        <v>3</v>
      </c>
      <c r="BV2039" t="str">
        <f>"8:45 AM"</f>
        <v>8:45 AM</v>
      </c>
      <c r="BW2039" t="str">
        <f>"4:45 PM"</f>
        <v>4:45 PM</v>
      </c>
      <c r="BX2039" t="s">
        <v>189</v>
      </c>
      <c r="BY2039">
        <v>0</v>
      </c>
      <c r="BZ2039">
        <v>24</v>
      </c>
      <c r="CA2039" t="s">
        <v>115</v>
      </c>
      <c r="CC2039" s="2" t="s">
        <v>1669</v>
      </c>
      <c r="CD2039" t="s">
        <v>1659</v>
      </c>
      <c r="CE2039" t="s">
        <v>1660</v>
      </c>
      <c r="CF2039" t="s">
        <v>119</v>
      </c>
      <c r="CG2039" t="s">
        <v>120</v>
      </c>
      <c r="CH2039" s="3">
        <v>96950</v>
      </c>
      <c r="CI2039" s="4">
        <v>12.28</v>
      </c>
      <c r="CJ2039" s="4">
        <v>15</v>
      </c>
      <c r="CK2039" s="4">
        <v>18.420000000000002</v>
      </c>
      <c r="CL2039" s="4">
        <v>22.5</v>
      </c>
      <c r="CM2039" t="s">
        <v>136</v>
      </c>
      <c r="CO2039" t="s">
        <v>137</v>
      </c>
      <c r="CQ2039" t="s">
        <v>115</v>
      </c>
      <c r="CR2039" t="s">
        <v>138</v>
      </c>
      <c r="CS2039" t="s">
        <v>139</v>
      </c>
      <c r="CT2039" t="s">
        <v>138</v>
      </c>
      <c r="CU2039" t="s">
        <v>139</v>
      </c>
      <c r="CV2039" t="s">
        <v>138</v>
      </c>
      <c r="CW2039" t="s">
        <v>139</v>
      </c>
      <c r="CX2039" t="s">
        <v>1670</v>
      </c>
      <c r="CY2039" s="10">
        <v>16702357701</v>
      </c>
      <c r="CZ2039" t="s">
        <v>1666</v>
      </c>
      <c r="DA2039" t="s">
        <v>139</v>
      </c>
      <c r="DB2039" t="s">
        <v>138</v>
      </c>
      <c r="DC2039" t="s">
        <v>115</v>
      </c>
    </row>
    <row r="2040" spans="1:112" ht="14.45" customHeight="1" x14ac:dyDescent="0.25">
      <c r="A2040" t="s">
        <v>6167</v>
      </c>
      <c r="B2040" t="s">
        <v>142</v>
      </c>
      <c r="C2040" s="1">
        <v>45799</v>
      </c>
      <c r="D2040" s="1">
        <v>45806</v>
      </c>
      <c r="E2040" t="s">
        <v>114</v>
      </c>
      <c r="G2040" t="s">
        <v>115</v>
      </c>
      <c r="H2040" t="s">
        <v>115</v>
      </c>
      <c r="I2040" t="s">
        <v>115</v>
      </c>
      <c r="J2040" t="s">
        <v>6168</v>
      </c>
      <c r="K2040" t="s">
        <v>6169</v>
      </c>
      <c r="L2040" t="s">
        <v>6170</v>
      </c>
      <c r="N2040" t="s">
        <v>119</v>
      </c>
      <c r="O2040" t="s">
        <v>120</v>
      </c>
      <c r="P2040" s="3">
        <v>96950</v>
      </c>
      <c r="Q2040" t="s">
        <v>121</v>
      </c>
      <c r="S2040" s="10">
        <v>16702869645</v>
      </c>
      <c r="U2040" t="s">
        <v>6171</v>
      </c>
      <c r="V2040">
        <v>812112</v>
      </c>
      <c r="W2040" t="s">
        <v>123</v>
      </c>
      <c r="Y2040" t="s">
        <v>5456</v>
      </c>
      <c r="Z2040" t="s">
        <v>6172</v>
      </c>
      <c r="AB2040" t="s">
        <v>6173</v>
      </c>
      <c r="AC2040" t="s">
        <v>6170</v>
      </c>
      <c r="AE2040" t="s">
        <v>119</v>
      </c>
      <c r="AF2040" t="s">
        <v>120</v>
      </c>
      <c r="AG2040" s="3">
        <v>96950</v>
      </c>
      <c r="AH2040" t="s">
        <v>121</v>
      </c>
      <c r="AJ2040" s="10">
        <v>16702869645</v>
      </c>
      <c r="AL2040" t="s">
        <v>6174</v>
      </c>
      <c r="AM2040" t="s">
        <v>400</v>
      </c>
      <c r="AN2040" t="s">
        <v>4324</v>
      </c>
      <c r="AO2040" t="s">
        <v>6175</v>
      </c>
      <c r="AQ2040" t="s">
        <v>4326</v>
      </c>
      <c r="AS2040" t="s">
        <v>119</v>
      </c>
      <c r="AT2040" t="s">
        <v>120</v>
      </c>
      <c r="AU2040" s="3">
        <v>96950</v>
      </c>
      <c r="AV2040" t="s">
        <v>121</v>
      </c>
      <c r="AX2040">
        <v>16702875139</v>
      </c>
      <c r="AZ2040" t="s">
        <v>4327</v>
      </c>
      <c r="BA2040" t="s">
        <v>4328</v>
      </c>
      <c r="BD2040" t="str">
        <f>"39-5092.00"</f>
        <v>39-5092.00</v>
      </c>
      <c r="BE2040" t="s">
        <v>311</v>
      </c>
      <c r="BF2040" t="s">
        <v>6176</v>
      </c>
      <c r="BG2040" t="s">
        <v>5042</v>
      </c>
      <c r="BH2040">
        <v>3</v>
      </c>
      <c r="BJ2040" s="1">
        <v>45931</v>
      </c>
      <c r="BK2040" s="1">
        <v>46295</v>
      </c>
      <c r="BN2040">
        <v>35</v>
      </c>
      <c r="BO2040">
        <v>5</v>
      </c>
      <c r="BP2040">
        <v>5</v>
      </c>
      <c r="BQ2040">
        <v>5</v>
      </c>
      <c r="BR2040">
        <v>5</v>
      </c>
      <c r="BS2040">
        <v>5</v>
      </c>
      <c r="BT2040">
        <v>5</v>
      </c>
      <c r="BU2040">
        <v>5</v>
      </c>
      <c r="BV2040" t="str">
        <f>"11:00 AM"</f>
        <v>11:00 AM</v>
      </c>
      <c r="BW2040" t="str">
        <f>"4:00 PM"</f>
        <v>4:00 PM</v>
      </c>
      <c r="BX2040" t="s">
        <v>240</v>
      </c>
      <c r="BY2040">
        <v>0</v>
      </c>
      <c r="BZ2040">
        <v>6</v>
      </c>
      <c r="CA2040" t="s">
        <v>115</v>
      </c>
      <c r="CC2040" t="s">
        <v>6177</v>
      </c>
      <c r="CD2040" t="s">
        <v>1619</v>
      </c>
      <c r="CF2040" t="s">
        <v>119</v>
      </c>
      <c r="CG2040" t="s">
        <v>120</v>
      </c>
      <c r="CH2040" s="3">
        <v>96950</v>
      </c>
      <c r="CI2040" s="4">
        <v>8.14</v>
      </c>
      <c r="CJ2040" s="4">
        <v>8.14</v>
      </c>
      <c r="CK2040" s="4">
        <v>12.21</v>
      </c>
      <c r="CL2040" s="4">
        <v>12.21</v>
      </c>
      <c r="CM2040" t="s">
        <v>136</v>
      </c>
      <c r="CN2040" t="s">
        <v>240</v>
      </c>
      <c r="CO2040" t="s">
        <v>137</v>
      </c>
      <c r="CQ2040" t="s">
        <v>115</v>
      </c>
      <c r="CR2040" t="s">
        <v>138</v>
      </c>
      <c r="CS2040" t="s">
        <v>139</v>
      </c>
      <c r="CT2040" t="s">
        <v>138</v>
      </c>
      <c r="CU2040" t="s">
        <v>139</v>
      </c>
      <c r="CV2040" t="s">
        <v>138</v>
      </c>
      <c r="CW2040" t="s">
        <v>139</v>
      </c>
      <c r="CX2040" t="s">
        <v>6178</v>
      </c>
      <c r="CY2040" s="10">
        <v>16702869645</v>
      </c>
      <c r="CZ2040" t="s">
        <v>6174</v>
      </c>
      <c r="DA2040" t="s">
        <v>139</v>
      </c>
      <c r="DB2040" t="s">
        <v>138</v>
      </c>
      <c r="DC2040" t="s">
        <v>115</v>
      </c>
      <c r="DD2040" t="s">
        <v>4324</v>
      </c>
      <c r="DE2040" t="s">
        <v>6175</v>
      </c>
      <c r="DG2040" t="s">
        <v>4328</v>
      </c>
      <c r="DH2040" t="s">
        <v>4327</v>
      </c>
    </row>
    <row r="2041" spans="1:112" ht="14.45" customHeight="1" x14ac:dyDescent="0.25">
      <c r="A2041" t="s">
        <v>6784</v>
      </c>
      <c r="B2041" t="s">
        <v>248</v>
      </c>
      <c r="C2041" s="1">
        <v>45749</v>
      </c>
      <c r="D2041" s="1">
        <v>45806</v>
      </c>
      <c r="E2041" t="s">
        <v>210</v>
      </c>
      <c r="F2041" s="1">
        <v>45929</v>
      </c>
      <c r="G2041" t="s">
        <v>138</v>
      </c>
      <c r="H2041" t="s">
        <v>115</v>
      </c>
      <c r="I2041" t="s">
        <v>115</v>
      </c>
      <c r="J2041" t="s">
        <v>3954</v>
      </c>
      <c r="K2041" t="s">
        <v>4571</v>
      </c>
      <c r="L2041" t="s">
        <v>3957</v>
      </c>
      <c r="M2041" t="s">
        <v>6785</v>
      </c>
      <c r="N2041" t="s">
        <v>119</v>
      </c>
      <c r="O2041" t="s">
        <v>120</v>
      </c>
      <c r="P2041" s="3">
        <v>96950</v>
      </c>
      <c r="Q2041" t="s">
        <v>121</v>
      </c>
      <c r="S2041" s="10">
        <v>16702353313</v>
      </c>
      <c r="U2041" t="s">
        <v>3958</v>
      </c>
      <c r="V2041">
        <v>445291</v>
      </c>
      <c r="W2041" t="s">
        <v>123</v>
      </c>
      <c r="Y2041" t="s">
        <v>632</v>
      </c>
      <c r="Z2041" t="s">
        <v>633</v>
      </c>
      <c r="AB2041" t="s">
        <v>218</v>
      </c>
      <c r="AC2041" t="s">
        <v>2606</v>
      </c>
      <c r="AE2041" t="s">
        <v>119</v>
      </c>
      <c r="AF2041" t="s">
        <v>120</v>
      </c>
      <c r="AG2041" s="3">
        <v>96950</v>
      </c>
      <c r="AH2041" t="s">
        <v>121</v>
      </c>
      <c r="AJ2041" s="10">
        <v>16702353313</v>
      </c>
      <c r="AL2041" t="s">
        <v>2609</v>
      </c>
      <c r="BD2041" t="str">
        <f>"51-3011.00"</f>
        <v>51-3011.00</v>
      </c>
      <c r="BE2041" t="s">
        <v>462</v>
      </c>
      <c r="BF2041" t="s">
        <v>4573</v>
      </c>
      <c r="BG2041" t="s">
        <v>4574</v>
      </c>
      <c r="BH2041">
        <v>3</v>
      </c>
      <c r="BI2041">
        <v>3</v>
      </c>
      <c r="BJ2041" s="1">
        <v>45931</v>
      </c>
      <c r="BK2041" s="1">
        <v>47026</v>
      </c>
      <c r="BL2041" s="1">
        <v>45931</v>
      </c>
      <c r="BM2041" s="1">
        <v>47026</v>
      </c>
      <c r="BN2041">
        <v>36</v>
      </c>
      <c r="BO2041">
        <v>6</v>
      </c>
      <c r="BP2041">
        <v>6</v>
      </c>
      <c r="BQ2041">
        <v>6</v>
      </c>
      <c r="BR2041">
        <v>0</v>
      </c>
      <c r="BS2041">
        <v>6</v>
      </c>
      <c r="BT2041">
        <v>6</v>
      </c>
      <c r="BU2041">
        <v>6</v>
      </c>
      <c r="BV2041" t="str">
        <f>"7:00 AM"</f>
        <v>7:00 AM</v>
      </c>
      <c r="BW2041" t="str">
        <f>"9:00 PM"</f>
        <v>9:00 PM</v>
      </c>
      <c r="BX2041" t="s">
        <v>240</v>
      </c>
      <c r="BY2041">
        <v>0</v>
      </c>
      <c r="BZ2041">
        <v>12</v>
      </c>
      <c r="CA2041" t="s">
        <v>115</v>
      </c>
      <c r="CC2041" t="s">
        <v>6786</v>
      </c>
      <c r="CD2041" t="s">
        <v>4576</v>
      </c>
      <c r="CE2041" t="s">
        <v>2861</v>
      </c>
      <c r="CF2041" t="s">
        <v>119</v>
      </c>
      <c r="CG2041" t="s">
        <v>120</v>
      </c>
      <c r="CH2041" s="3">
        <v>96950</v>
      </c>
      <c r="CI2041" s="4">
        <v>8.64</v>
      </c>
      <c r="CJ2041" s="4">
        <v>8.64</v>
      </c>
      <c r="CM2041" t="s">
        <v>136</v>
      </c>
      <c r="CO2041" t="s">
        <v>137</v>
      </c>
      <c r="CQ2041" t="s">
        <v>115</v>
      </c>
      <c r="CR2041" t="s">
        <v>138</v>
      </c>
      <c r="CS2041" t="s">
        <v>139</v>
      </c>
      <c r="CT2041" t="s">
        <v>139</v>
      </c>
      <c r="CU2041" t="s">
        <v>139</v>
      </c>
      <c r="CV2041" t="s">
        <v>138</v>
      </c>
      <c r="CW2041" t="s">
        <v>139</v>
      </c>
      <c r="CX2041" t="s">
        <v>240</v>
      </c>
      <c r="CY2041" s="10">
        <v>16702353313</v>
      </c>
      <c r="CZ2041" t="s">
        <v>2609</v>
      </c>
      <c r="DA2041" t="s">
        <v>139</v>
      </c>
      <c r="DB2041" t="s">
        <v>138</v>
      </c>
      <c r="DC2041" t="s">
        <v>115</v>
      </c>
    </row>
    <row r="2042" spans="1:112" ht="14.45" customHeight="1" x14ac:dyDescent="0.25">
      <c r="A2042" t="s">
        <v>8072</v>
      </c>
      <c r="B2042" t="s">
        <v>158</v>
      </c>
      <c r="C2042" s="1">
        <v>45797</v>
      </c>
      <c r="D2042" s="1">
        <v>45806</v>
      </c>
      <c r="E2042" t="s">
        <v>114</v>
      </c>
      <c r="G2042" t="s">
        <v>115</v>
      </c>
      <c r="H2042" t="s">
        <v>115</v>
      </c>
      <c r="I2042" t="s">
        <v>115</v>
      </c>
      <c r="J2042" t="s">
        <v>8073</v>
      </c>
      <c r="K2042" t="s">
        <v>8074</v>
      </c>
      <c r="L2042" t="s">
        <v>8075</v>
      </c>
      <c r="N2042" t="s">
        <v>128</v>
      </c>
      <c r="O2042" t="s">
        <v>120</v>
      </c>
      <c r="P2042" s="3">
        <v>96950</v>
      </c>
      <c r="Q2042" t="s">
        <v>121</v>
      </c>
      <c r="S2042" s="10">
        <v>16702852828</v>
      </c>
      <c r="U2042" t="s">
        <v>8076</v>
      </c>
      <c r="V2042">
        <v>811192</v>
      </c>
      <c r="W2042" t="s">
        <v>123</v>
      </c>
      <c r="Y2042" t="s">
        <v>8077</v>
      </c>
      <c r="Z2042" t="s">
        <v>8078</v>
      </c>
      <c r="AB2042" t="s">
        <v>997</v>
      </c>
      <c r="AC2042" t="s">
        <v>8075</v>
      </c>
      <c r="AE2042" t="s">
        <v>128</v>
      </c>
      <c r="AF2042" t="s">
        <v>120</v>
      </c>
      <c r="AG2042" s="3">
        <v>96950</v>
      </c>
      <c r="AH2042" t="s">
        <v>121</v>
      </c>
      <c r="AJ2042" s="10">
        <v>16702852828</v>
      </c>
      <c r="AL2042" t="s">
        <v>8079</v>
      </c>
      <c r="BD2042" t="str">
        <f>"49-3053.00"</f>
        <v>49-3053.00</v>
      </c>
      <c r="BE2042" t="s">
        <v>8080</v>
      </c>
      <c r="BF2042" t="s">
        <v>8081</v>
      </c>
      <c r="BG2042" t="s">
        <v>8082</v>
      </c>
      <c r="BH2042">
        <v>2</v>
      </c>
      <c r="BJ2042" s="1">
        <v>45931</v>
      </c>
      <c r="BK2042" s="1">
        <v>46295</v>
      </c>
      <c r="BN2042">
        <v>35</v>
      </c>
      <c r="BO2042">
        <v>0</v>
      </c>
      <c r="BP2042">
        <v>0</v>
      </c>
      <c r="BQ2042">
        <v>7</v>
      </c>
      <c r="BR2042">
        <v>7</v>
      </c>
      <c r="BS2042">
        <v>7</v>
      </c>
      <c r="BT2042">
        <v>7</v>
      </c>
      <c r="BU2042">
        <v>7</v>
      </c>
      <c r="BV2042" t="str">
        <f>"7:00 AM"</f>
        <v>7:00 AM</v>
      </c>
      <c r="BW2042" t="str">
        <f>"3:00 PM"</f>
        <v>3:00 PM</v>
      </c>
      <c r="BX2042" t="s">
        <v>240</v>
      </c>
      <c r="BY2042">
        <v>0</v>
      </c>
      <c r="BZ2042">
        <v>3</v>
      </c>
      <c r="CA2042" t="s">
        <v>115</v>
      </c>
      <c r="CC2042" t="s">
        <v>8083</v>
      </c>
      <c r="CD2042" t="s">
        <v>8084</v>
      </c>
      <c r="CF2042" t="s">
        <v>128</v>
      </c>
      <c r="CG2042" t="s">
        <v>120</v>
      </c>
      <c r="CH2042" s="3">
        <v>96950</v>
      </c>
      <c r="CI2042" s="4">
        <v>11.85</v>
      </c>
      <c r="CJ2042" s="4">
        <v>11.85</v>
      </c>
      <c r="CK2042" s="4">
        <v>0</v>
      </c>
      <c r="CL2042" s="4">
        <v>0</v>
      </c>
      <c r="CM2042" t="s">
        <v>136</v>
      </c>
      <c r="CN2042" t="s">
        <v>191</v>
      </c>
      <c r="CO2042" t="s">
        <v>137</v>
      </c>
      <c r="CQ2042" t="s">
        <v>115</v>
      </c>
      <c r="CR2042" t="s">
        <v>138</v>
      </c>
      <c r="CS2042" t="s">
        <v>139</v>
      </c>
      <c r="CT2042" t="s">
        <v>139</v>
      </c>
      <c r="CU2042" t="s">
        <v>139</v>
      </c>
      <c r="CV2042" t="s">
        <v>138</v>
      </c>
      <c r="CW2042" t="s">
        <v>139</v>
      </c>
      <c r="CX2042" t="s">
        <v>3138</v>
      </c>
      <c r="CY2042" s="10">
        <v>16702852828</v>
      </c>
      <c r="CZ2042" t="s">
        <v>8079</v>
      </c>
      <c r="DA2042" t="s">
        <v>139</v>
      </c>
      <c r="DB2042" t="s">
        <v>138</v>
      </c>
      <c r="DC2042" t="s">
        <v>115</v>
      </c>
      <c r="DD2042" t="s">
        <v>8077</v>
      </c>
      <c r="DE2042" t="s">
        <v>8078</v>
      </c>
      <c r="DG2042" t="s">
        <v>8073</v>
      </c>
      <c r="DH2042" t="s">
        <v>8079</v>
      </c>
    </row>
    <row r="2043" spans="1:112" ht="14.45" customHeight="1" x14ac:dyDescent="0.25">
      <c r="A2043" t="s">
        <v>8111</v>
      </c>
      <c r="B2043" t="s">
        <v>248</v>
      </c>
      <c r="C2043" s="1">
        <v>45750</v>
      </c>
      <c r="D2043" s="1">
        <v>45806</v>
      </c>
      <c r="E2043" t="s">
        <v>210</v>
      </c>
      <c r="F2043" s="1">
        <v>45868</v>
      </c>
      <c r="G2043" t="s">
        <v>115</v>
      </c>
      <c r="H2043" t="s">
        <v>115</v>
      </c>
      <c r="I2043" t="s">
        <v>115</v>
      </c>
      <c r="J2043" t="s">
        <v>867</v>
      </c>
      <c r="K2043" t="s">
        <v>3842</v>
      </c>
      <c r="L2043" t="s">
        <v>869</v>
      </c>
      <c r="M2043" t="s">
        <v>870</v>
      </c>
      <c r="N2043" t="s">
        <v>128</v>
      </c>
      <c r="O2043" t="s">
        <v>120</v>
      </c>
      <c r="P2043" s="3">
        <v>96950</v>
      </c>
      <c r="Q2043" t="s">
        <v>121</v>
      </c>
      <c r="S2043" s="10">
        <v>16702858958</v>
      </c>
      <c r="U2043" t="s">
        <v>871</v>
      </c>
      <c r="V2043">
        <v>237990</v>
      </c>
      <c r="W2043" t="s">
        <v>123</v>
      </c>
      <c r="Y2043" t="s">
        <v>872</v>
      </c>
      <c r="Z2043" t="s">
        <v>873</v>
      </c>
      <c r="AA2043" t="s">
        <v>874</v>
      </c>
      <c r="AB2043" t="s">
        <v>875</v>
      </c>
      <c r="AC2043" t="s">
        <v>869</v>
      </c>
      <c r="AD2043" t="s">
        <v>870</v>
      </c>
      <c r="AE2043" t="s">
        <v>128</v>
      </c>
      <c r="AF2043" t="s">
        <v>120</v>
      </c>
      <c r="AG2043" s="3">
        <v>96950</v>
      </c>
      <c r="AH2043" t="s">
        <v>121</v>
      </c>
      <c r="AJ2043" s="10">
        <v>16702858958</v>
      </c>
      <c r="AL2043" t="s">
        <v>876</v>
      </c>
      <c r="BD2043" t="str">
        <f>"49-9071.00"</f>
        <v>49-9071.00</v>
      </c>
      <c r="BE2043" t="s">
        <v>169</v>
      </c>
      <c r="BF2043" t="s">
        <v>3843</v>
      </c>
      <c r="BG2043" t="s">
        <v>1469</v>
      </c>
      <c r="BH2043">
        <v>10</v>
      </c>
      <c r="BI2043">
        <v>10</v>
      </c>
      <c r="BJ2043" s="1">
        <v>45870</v>
      </c>
      <c r="BK2043" s="1">
        <v>46234</v>
      </c>
      <c r="BL2043" s="1">
        <v>45870</v>
      </c>
      <c r="BM2043" s="1">
        <v>46234</v>
      </c>
      <c r="BN2043">
        <v>35</v>
      </c>
      <c r="BO2043">
        <v>0</v>
      </c>
      <c r="BP2043">
        <v>7</v>
      </c>
      <c r="BQ2043">
        <v>7</v>
      </c>
      <c r="BR2043">
        <v>7</v>
      </c>
      <c r="BS2043">
        <v>7</v>
      </c>
      <c r="BT2043">
        <v>7</v>
      </c>
      <c r="BU2043">
        <v>0</v>
      </c>
      <c r="BV2043" t="str">
        <f>"9:00 AM"</f>
        <v>9:00 AM</v>
      </c>
      <c r="BW2043" t="str">
        <f>"5:00 PM"</f>
        <v>5:00 PM</v>
      </c>
      <c r="BX2043" t="s">
        <v>133</v>
      </c>
      <c r="BY2043">
        <v>0</v>
      </c>
      <c r="BZ2043">
        <v>24</v>
      </c>
      <c r="CA2043" t="s">
        <v>115</v>
      </c>
      <c r="CC2043" s="2" t="s">
        <v>3844</v>
      </c>
      <c r="CD2043" t="s">
        <v>869</v>
      </c>
      <c r="CE2043" t="s">
        <v>870</v>
      </c>
      <c r="CF2043" t="s">
        <v>128</v>
      </c>
      <c r="CG2043" t="s">
        <v>120</v>
      </c>
      <c r="CH2043" s="3">
        <v>96950</v>
      </c>
      <c r="CI2043" s="4">
        <v>9.75</v>
      </c>
      <c r="CJ2043" s="4">
        <v>9.75</v>
      </c>
      <c r="CK2043" s="4">
        <v>14.63</v>
      </c>
      <c r="CL2043" s="4">
        <v>14.63</v>
      </c>
      <c r="CM2043" t="s">
        <v>136</v>
      </c>
      <c r="CN2043" t="s">
        <v>331</v>
      </c>
      <c r="CO2043" t="s">
        <v>173</v>
      </c>
      <c r="CQ2043" t="s">
        <v>115</v>
      </c>
      <c r="CR2043" t="s">
        <v>138</v>
      </c>
      <c r="CS2043" t="s">
        <v>138</v>
      </c>
      <c r="CT2043" t="s">
        <v>138</v>
      </c>
      <c r="CU2043" t="s">
        <v>139</v>
      </c>
      <c r="CV2043" t="s">
        <v>138</v>
      </c>
      <c r="CW2043" t="s">
        <v>138</v>
      </c>
      <c r="CX2043" t="s">
        <v>8112</v>
      </c>
      <c r="CY2043" s="10" t="s">
        <v>8113</v>
      </c>
      <c r="CZ2043" t="s">
        <v>876</v>
      </c>
      <c r="DA2043" t="s">
        <v>331</v>
      </c>
      <c r="DB2043" t="s">
        <v>138</v>
      </c>
      <c r="DC2043" t="s">
        <v>115</v>
      </c>
      <c r="DD2043" t="s">
        <v>872</v>
      </c>
      <c r="DE2043" t="s">
        <v>873</v>
      </c>
      <c r="DF2043" t="s">
        <v>3846</v>
      </c>
      <c r="DG2043" t="s">
        <v>882</v>
      </c>
      <c r="DH2043" t="s">
        <v>876</v>
      </c>
    </row>
    <row r="2044" spans="1:112" ht="14.45" customHeight="1" x14ac:dyDescent="0.25">
      <c r="A2044" t="s">
        <v>8892</v>
      </c>
      <c r="B2044" t="s">
        <v>248</v>
      </c>
      <c r="C2044" s="1">
        <v>45749</v>
      </c>
      <c r="D2044" s="1">
        <v>45806</v>
      </c>
      <c r="E2044" t="s">
        <v>210</v>
      </c>
      <c r="F2044" s="1">
        <v>45929</v>
      </c>
      <c r="G2044" t="s">
        <v>138</v>
      </c>
      <c r="H2044" t="s">
        <v>115</v>
      </c>
      <c r="I2044" t="s">
        <v>115</v>
      </c>
      <c r="J2044" t="s">
        <v>8893</v>
      </c>
      <c r="K2044" t="s">
        <v>8894</v>
      </c>
      <c r="L2044" t="s">
        <v>3957</v>
      </c>
      <c r="M2044" t="s">
        <v>8895</v>
      </c>
      <c r="N2044" t="s">
        <v>128</v>
      </c>
      <c r="O2044" t="s">
        <v>120</v>
      </c>
      <c r="P2044" s="3">
        <v>96950</v>
      </c>
      <c r="Q2044" t="s">
        <v>121</v>
      </c>
      <c r="S2044" s="10">
        <v>16702353313</v>
      </c>
      <c r="U2044" t="s">
        <v>3958</v>
      </c>
      <c r="V2044">
        <v>722511</v>
      </c>
      <c r="W2044" t="s">
        <v>123</v>
      </c>
      <c r="Y2044" t="s">
        <v>632</v>
      </c>
      <c r="Z2044" t="s">
        <v>633</v>
      </c>
      <c r="AB2044" t="s">
        <v>218</v>
      </c>
      <c r="AC2044" t="s">
        <v>2606</v>
      </c>
      <c r="AE2044" t="s">
        <v>128</v>
      </c>
      <c r="AF2044" t="s">
        <v>120</v>
      </c>
      <c r="AG2044" s="3">
        <v>96950</v>
      </c>
      <c r="AH2044" t="s">
        <v>121</v>
      </c>
      <c r="AJ2044" s="10">
        <v>16702353331</v>
      </c>
      <c r="AL2044" t="s">
        <v>2609</v>
      </c>
      <c r="BD2044" t="str">
        <f>"51-3021.00"</f>
        <v>51-3021.00</v>
      </c>
      <c r="BE2044" t="s">
        <v>2948</v>
      </c>
      <c r="BF2044" t="s">
        <v>8896</v>
      </c>
      <c r="BG2044" t="s">
        <v>8897</v>
      </c>
      <c r="BH2044">
        <v>4</v>
      </c>
      <c r="BI2044">
        <v>4</v>
      </c>
      <c r="BJ2044" s="1">
        <v>45931</v>
      </c>
      <c r="BK2044" s="1">
        <v>47026</v>
      </c>
      <c r="BL2044" s="1">
        <v>45931</v>
      </c>
      <c r="BM2044" s="1">
        <v>47026</v>
      </c>
      <c r="BN2044">
        <v>36</v>
      </c>
      <c r="BO2044">
        <v>6</v>
      </c>
      <c r="BP2044">
        <v>6</v>
      </c>
      <c r="BQ2044">
        <v>6</v>
      </c>
      <c r="BR2044">
        <v>6</v>
      </c>
      <c r="BS2044">
        <v>0</v>
      </c>
      <c r="BT2044">
        <v>6</v>
      </c>
      <c r="BU2044">
        <v>6</v>
      </c>
      <c r="BV2044" t="str">
        <f>"8:00 AM"</f>
        <v>8:00 AM</v>
      </c>
      <c r="BW2044" t="str">
        <f>"6:00 PM"</f>
        <v>6:00 PM</v>
      </c>
      <c r="BX2044" t="s">
        <v>240</v>
      </c>
      <c r="BY2044">
        <v>0</v>
      </c>
      <c r="BZ2044">
        <v>12</v>
      </c>
      <c r="CA2044" t="s">
        <v>115</v>
      </c>
      <c r="CC2044" t="s">
        <v>8898</v>
      </c>
      <c r="CD2044" t="s">
        <v>8899</v>
      </c>
      <c r="CF2044" t="s">
        <v>128</v>
      </c>
      <c r="CG2044" t="s">
        <v>120</v>
      </c>
      <c r="CH2044" s="3">
        <v>96950</v>
      </c>
      <c r="CI2044" s="4">
        <v>8.6300000000000008</v>
      </c>
      <c r="CJ2044" s="4">
        <v>8.6300000000000008</v>
      </c>
      <c r="CM2044" t="s">
        <v>136</v>
      </c>
      <c r="CN2044" t="s">
        <v>139</v>
      </c>
      <c r="CO2044" t="s">
        <v>137</v>
      </c>
      <c r="CQ2044" t="s">
        <v>138</v>
      </c>
      <c r="CR2044" t="s">
        <v>138</v>
      </c>
      <c r="CS2044" t="s">
        <v>139</v>
      </c>
      <c r="CT2044" t="s">
        <v>139</v>
      </c>
      <c r="CU2044" t="s">
        <v>139</v>
      </c>
      <c r="CV2044" t="s">
        <v>138</v>
      </c>
      <c r="CW2044" t="s">
        <v>139</v>
      </c>
      <c r="CX2044" t="s">
        <v>240</v>
      </c>
      <c r="CY2044" s="10">
        <v>16702353313</v>
      </c>
      <c r="CZ2044" t="s">
        <v>2609</v>
      </c>
      <c r="DA2044" t="s">
        <v>139</v>
      </c>
      <c r="DB2044" t="s">
        <v>138</v>
      </c>
      <c r="DC2044" t="s">
        <v>115</v>
      </c>
    </row>
    <row r="2045" spans="1:112" ht="14.45" customHeight="1" x14ac:dyDescent="0.25">
      <c r="A2045" t="s">
        <v>9932</v>
      </c>
      <c r="B2045" t="s">
        <v>142</v>
      </c>
      <c r="C2045" s="1">
        <v>45805</v>
      </c>
      <c r="D2045" s="1">
        <v>45806</v>
      </c>
      <c r="E2045" t="s">
        <v>114</v>
      </c>
      <c r="G2045" t="s">
        <v>115</v>
      </c>
      <c r="H2045" t="s">
        <v>115</v>
      </c>
      <c r="I2045" t="s">
        <v>115</v>
      </c>
      <c r="J2045" t="s">
        <v>8989</v>
      </c>
      <c r="L2045" t="s">
        <v>4423</v>
      </c>
      <c r="N2045" t="s">
        <v>119</v>
      </c>
      <c r="O2045" t="s">
        <v>120</v>
      </c>
      <c r="P2045" s="3">
        <v>96950</v>
      </c>
      <c r="Q2045" t="s">
        <v>121</v>
      </c>
      <c r="S2045" s="10">
        <v>16707891106</v>
      </c>
      <c r="U2045" t="s">
        <v>1690</v>
      </c>
      <c r="V2045">
        <v>561320</v>
      </c>
      <c r="W2045" t="s">
        <v>532</v>
      </c>
      <c r="X2045" t="s">
        <v>138</v>
      </c>
      <c r="Y2045" t="s">
        <v>1691</v>
      </c>
      <c r="Z2045" t="s">
        <v>1692</v>
      </c>
      <c r="AA2045" t="s">
        <v>1693</v>
      </c>
      <c r="AB2045" t="s">
        <v>3478</v>
      </c>
      <c r="AC2045" t="s">
        <v>6881</v>
      </c>
      <c r="AD2045" t="s">
        <v>8990</v>
      </c>
      <c r="AE2045" t="s">
        <v>128</v>
      </c>
      <c r="AF2045" t="s">
        <v>120</v>
      </c>
      <c r="AG2045" s="3">
        <v>96950</v>
      </c>
      <c r="AH2045" t="s">
        <v>121</v>
      </c>
      <c r="AJ2045" s="10">
        <v>16707891106</v>
      </c>
      <c r="AL2045" t="s">
        <v>1695</v>
      </c>
      <c r="BD2045" t="str">
        <f>"49-9071.00"</f>
        <v>49-9071.00</v>
      </c>
      <c r="BE2045" t="s">
        <v>169</v>
      </c>
      <c r="BF2045" t="s">
        <v>8991</v>
      </c>
      <c r="BG2045" t="s">
        <v>2437</v>
      </c>
      <c r="BH2045">
        <v>10</v>
      </c>
      <c r="BJ2045" s="1">
        <v>45931</v>
      </c>
      <c r="BK2045" s="1">
        <v>46295</v>
      </c>
      <c r="BN2045">
        <v>35</v>
      </c>
      <c r="BO2045">
        <v>0</v>
      </c>
      <c r="BP2045">
        <v>7</v>
      </c>
      <c r="BQ2045">
        <v>7</v>
      </c>
      <c r="BR2045">
        <v>7</v>
      </c>
      <c r="BS2045">
        <v>7</v>
      </c>
      <c r="BT2045">
        <v>7</v>
      </c>
      <c r="BU2045">
        <v>0</v>
      </c>
      <c r="BV2045" t="str">
        <f>"8:00 AM"</f>
        <v>8:00 AM</v>
      </c>
      <c r="BW2045" t="str">
        <f>"4:00 PM"</f>
        <v>4:00 PM</v>
      </c>
      <c r="BX2045" t="s">
        <v>133</v>
      </c>
      <c r="BY2045">
        <v>0</v>
      </c>
      <c r="BZ2045">
        <v>12</v>
      </c>
      <c r="CA2045" t="s">
        <v>115</v>
      </c>
      <c r="CC2045" s="2" t="s">
        <v>7597</v>
      </c>
      <c r="CD2045" t="s">
        <v>4423</v>
      </c>
      <c r="CF2045" t="s">
        <v>119</v>
      </c>
      <c r="CG2045" t="s">
        <v>120</v>
      </c>
      <c r="CH2045" s="3">
        <v>96950</v>
      </c>
      <c r="CI2045" s="4">
        <v>9.75</v>
      </c>
      <c r="CJ2045" s="4">
        <v>9.75</v>
      </c>
      <c r="CK2045" s="4">
        <v>14.63</v>
      </c>
      <c r="CL2045" s="4">
        <v>14.63</v>
      </c>
      <c r="CM2045" t="s">
        <v>136</v>
      </c>
      <c r="CO2045" t="s">
        <v>137</v>
      </c>
      <c r="CQ2045" t="s">
        <v>138</v>
      </c>
      <c r="CR2045" t="s">
        <v>138</v>
      </c>
      <c r="CS2045" t="s">
        <v>139</v>
      </c>
      <c r="CT2045" t="s">
        <v>138</v>
      </c>
      <c r="CU2045" t="s">
        <v>139</v>
      </c>
      <c r="CV2045" t="s">
        <v>138</v>
      </c>
      <c r="CW2045" t="s">
        <v>139</v>
      </c>
      <c r="CX2045" s="2" t="s">
        <v>9933</v>
      </c>
      <c r="CY2045" s="10">
        <v>16707891106</v>
      </c>
      <c r="CZ2045" t="s">
        <v>1695</v>
      </c>
      <c r="DA2045" t="s">
        <v>208</v>
      </c>
      <c r="DB2045" t="s">
        <v>138</v>
      </c>
      <c r="DC2045" t="s">
        <v>138</v>
      </c>
    </row>
    <row r="2046" spans="1:112" ht="14.45" customHeight="1" x14ac:dyDescent="0.25">
      <c r="A2046" t="s">
        <v>10574</v>
      </c>
      <c r="B2046" t="s">
        <v>248</v>
      </c>
      <c r="C2046" s="1">
        <v>45751</v>
      </c>
      <c r="D2046" s="1">
        <v>45806</v>
      </c>
      <c r="E2046" t="s">
        <v>114</v>
      </c>
      <c r="G2046" t="s">
        <v>115</v>
      </c>
      <c r="H2046" t="s">
        <v>115</v>
      </c>
      <c r="I2046" t="s">
        <v>115</v>
      </c>
      <c r="J2046" t="s">
        <v>2977</v>
      </c>
      <c r="K2046" t="s">
        <v>11662</v>
      </c>
      <c r="L2046" t="s">
        <v>5738</v>
      </c>
      <c r="N2046" t="s">
        <v>119</v>
      </c>
      <c r="O2046" t="s">
        <v>120</v>
      </c>
      <c r="P2046" s="3">
        <v>96950</v>
      </c>
      <c r="Q2046" t="s">
        <v>121</v>
      </c>
      <c r="R2046" t="s">
        <v>4424</v>
      </c>
      <c r="S2046" s="10">
        <v>16709899218</v>
      </c>
      <c r="U2046" t="s">
        <v>2980</v>
      </c>
      <c r="V2046">
        <v>624410</v>
      </c>
      <c r="W2046" t="s">
        <v>123</v>
      </c>
      <c r="Y2046" t="s">
        <v>2981</v>
      </c>
      <c r="Z2046" t="s">
        <v>2982</v>
      </c>
      <c r="AA2046" t="s">
        <v>2983</v>
      </c>
      <c r="AB2046" t="s">
        <v>5739</v>
      </c>
      <c r="AC2046" t="s">
        <v>5738</v>
      </c>
      <c r="AE2046" t="s">
        <v>119</v>
      </c>
      <c r="AF2046" t="s">
        <v>120</v>
      </c>
      <c r="AG2046" s="3">
        <v>96950</v>
      </c>
      <c r="AH2046" t="s">
        <v>121</v>
      </c>
      <c r="AI2046" t="s">
        <v>4424</v>
      </c>
      <c r="AJ2046" s="10">
        <v>16709899218</v>
      </c>
      <c r="AL2046" t="s">
        <v>2985</v>
      </c>
      <c r="BD2046" t="str">
        <f>"39-9011.00"</f>
        <v>39-9011.00</v>
      </c>
      <c r="BE2046" t="s">
        <v>538</v>
      </c>
      <c r="BF2046" t="s">
        <v>10575</v>
      </c>
      <c r="BG2046" t="s">
        <v>10576</v>
      </c>
      <c r="BH2046">
        <v>7</v>
      </c>
      <c r="BI2046">
        <v>7</v>
      </c>
      <c r="BJ2046" s="1">
        <v>45870</v>
      </c>
      <c r="BK2046" s="1">
        <v>46234</v>
      </c>
      <c r="BL2046" s="1">
        <v>45870</v>
      </c>
      <c r="BM2046" s="1">
        <v>46234</v>
      </c>
      <c r="BN2046">
        <v>35</v>
      </c>
      <c r="BO2046">
        <v>0</v>
      </c>
      <c r="BP2046">
        <v>7</v>
      </c>
      <c r="BQ2046">
        <v>7</v>
      </c>
      <c r="BR2046">
        <v>7</v>
      </c>
      <c r="BS2046">
        <v>7</v>
      </c>
      <c r="BT2046">
        <v>7</v>
      </c>
      <c r="BU2046">
        <v>0</v>
      </c>
      <c r="BV2046" t="str">
        <f>"8:00 AM"</f>
        <v>8:00 AM</v>
      </c>
      <c r="BW2046" t="str">
        <f>"4:00 PM"</f>
        <v>4:00 PM</v>
      </c>
      <c r="BX2046" t="s">
        <v>133</v>
      </c>
      <c r="BY2046">
        <v>0</v>
      </c>
      <c r="BZ2046">
        <v>12</v>
      </c>
      <c r="CA2046" t="s">
        <v>115</v>
      </c>
      <c r="CC2046" t="s">
        <v>10577</v>
      </c>
      <c r="CD2046" t="s">
        <v>10578</v>
      </c>
      <c r="CF2046" t="s">
        <v>119</v>
      </c>
      <c r="CG2046" t="s">
        <v>120</v>
      </c>
      <c r="CH2046" s="3">
        <v>96950</v>
      </c>
      <c r="CI2046" s="4">
        <v>7.81</v>
      </c>
      <c r="CJ2046" s="4">
        <v>7.81</v>
      </c>
      <c r="CK2046" s="4">
        <v>11.72</v>
      </c>
      <c r="CL2046" s="4">
        <v>11.72</v>
      </c>
      <c r="CM2046" t="s">
        <v>136</v>
      </c>
      <c r="CN2046" t="s">
        <v>139</v>
      </c>
      <c r="CO2046" t="s">
        <v>137</v>
      </c>
      <c r="CQ2046" t="s">
        <v>115</v>
      </c>
      <c r="CR2046" t="s">
        <v>138</v>
      </c>
      <c r="CS2046" t="s">
        <v>138</v>
      </c>
      <c r="CT2046" t="s">
        <v>138</v>
      </c>
      <c r="CU2046" t="s">
        <v>139</v>
      </c>
      <c r="CV2046" t="s">
        <v>138</v>
      </c>
      <c r="CW2046" t="s">
        <v>138</v>
      </c>
      <c r="CX2046" t="s">
        <v>588</v>
      </c>
      <c r="CY2046" s="10">
        <v>16709899218</v>
      </c>
      <c r="CZ2046" t="s">
        <v>2985</v>
      </c>
      <c r="DA2046" t="s">
        <v>139</v>
      </c>
      <c r="DB2046" t="s">
        <v>138</v>
      </c>
      <c r="DC2046" t="s">
        <v>115</v>
      </c>
      <c r="DD2046" t="s">
        <v>2989</v>
      </c>
      <c r="DE2046" t="s">
        <v>2990</v>
      </c>
      <c r="DF2046" t="s">
        <v>149</v>
      </c>
      <c r="DG2046" t="s">
        <v>5743</v>
      </c>
      <c r="DH2046" t="s">
        <v>2985</v>
      </c>
    </row>
    <row r="2047" spans="1:112" ht="14.45" customHeight="1" x14ac:dyDescent="0.25">
      <c r="A2047" t="s">
        <v>10596</v>
      </c>
      <c r="B2047" t="s">
        <v>113</v>
      </c>
      <c r="C2047" s="1">
        <v>45785</v>
      </c>
      <c r="D2047" s="1">
        <v>45806</v>
      </c>
      <c r="E2047" t="s">
        <v>210</v>
      </c>
      <c r="F2047" s="1">
        <v>45929</v>
      </c>
      <c r="G2047" t="s">
        <v>115</v>
      </c>
      <c r="H2047" t="s">
        <v>115</v>
      </c>
      <c r="I2047" t="s">
        <v>115</v>
      </c>
      <c r="J2047" t="s">
        <v>2547</v>
      </c>
      <c r="L2047" t="s">
        <v>4953</v>
      </c>
      <c r="N2047" t="s">
        <v>119</v>
      </c>
      <c r="O2047" t="s">
        <v>120</v>
      </c>
      <c r="P2047" s="3">
        <v>96950</v>
      </c>
      <c r="Q2047" t="s">
        <v>121</v>
      </c>
      <c r="S2047" s="10">
        <v>16702359369</v>
      </c>
      <c r="U2047" t="s">
        <v>2549</v>
      </c>
      <c r="V2047">
        <v>44133</v>
      </c>
      <c r="W2047" t="s">
        <v>123</v>
      </c>
      <c r="Y2047" t="s">
        <v>716</v>
      </c>
      <c r="Z2047" t="s">
        <v>2550</v>
      </c>
      <c r="AB2047" t="s">
        <v>295</v>
      </c>
      <c r="AC2047" t="s">
        <v>10597</v>
      </c>
      <c r="AE2047" t="s">
        <v>128</v>
      </c>
      <c r="AF2047" t="s">
        <v>120</v>
      </c>
      <c r="AG2047" s="3">
        <v>96950</v>
      </c>
      <c r="AH2047" t="s">
        <v>121</v>
      </c>
      <c r="AJ2047" s="10">
        <v>16702359369</v>
      </c>
      <c r="AL2047" t="s">
        <v>2551</v>
      </c>
      <c r="BD2047" t="str">
        <f>"43-9061.00"</f>
        <v>43-9061.00</v>
      </c>
      <c r="BE2047" t="s">
        <v>1060</v>
      </c>
      <c r="BF2047" t="s">
        <v>10598</v>
      </c>
      <c r="BG2047" t="s">
        <v>1554</v>
      </c>
      <c r="BH2047">
        <v>2</v>
      </c>
      <c r="BJ2047" s="1">
        <v>45931</v>
      </c>
      <c r="BK2047" s="1">
        <v>46295</v>
      </c>
      <c r="BN2047">
        <v>35</v>
      </c>
      <c r="BO2047">
        <v>0</v>
      </c>
      <c r="BP2047">
        <v>7</v>
      </c>
      <c r="BQ2047">
        <v>7</v>
      </c>
      <c r="BR2047">
        <v>7</v>
      </c>
      <c r="BS2047">
        <v>7</v>
      </c>
      <c r="BT2047">
        <v>7</v>
      </c>
      <c r="BU2047">
        <v>0</v>
      </c>
      <c r="BV2047" t="str">
        <f>"8:00 AM"</f>
        <v>8:00 AM</v>
      </c>
      <c r="BW2047" t="str">
        <f>"5:00 PM"</f>
        <v>5:00 PM</v>
      </c>
      <c r="BX2047" t="s">
        <v>133</v>
      </c>
      <c r="BY2047">
        <v>0</v>
      </c>
      <c r="BZ2047">
        <v>12</v>
      </c>
      <c r="CA2047" t="s">
        <v>115</v>
      </c>
      <c r="CC2047" t="s">
        <v>10599</v>
      </c>
      <c r="CD2047" t="s">
        <v>10600</v>
      </c>
      <c r="CF2047" t="s">
        <v>119</v>
      </c>
      <c r="CG2047" t="s">
        <v>120</v>
      </c>
      <c r="CH2047" s="3">
        <v>96950</v>
      </c>
      <c r="CI2047" s="4">
        <v>9.9499999999999993</v>
      </c>
      <c r="CJ2047" s="4">
        <v>9.9499999999999993</v>
      </c>
      <c r="CK2047" s="4">
        <v>14.92</v>
      </c>
      <c r="CL2047" s="4">
        <v>14.92</v>
      </c>
      <c r="CM2047" t="s">
        <v>136</v>
      </c>
      <c r="CN2047" t="s">
        <v>191</v>
      </c>
      <c r="CO2047" t="s">
        <v>137</v>
      </c>
      <c r="CQ2047" t="s">
        <v>115</v>
      </c>
      <c r="CR2047" t="s">
        <v>138</v>
      </c>
      <c r="CS2047" t="s">
        <v>139</v>
      </c>
      <c r="CT2047" t="s">
        <v>138</v>
      </c>
      <c r="CU2047" t="s">
        <v>139</v>
      </c>
      <c r="CV2047" t="s">
        <v>138</v>
      </c>
      <c r="CW2047" t="s">
        <v>139</v>
      </c>
      <c r="CX2047" t="s">
        <v>1746</v>
      </c>
      <c r="CY2047" s="10">
        <v>16702359369</v>
      </c>
      <c r="CZ2047" t="s">
        <v>2551</v>
      </c>
      <c r="DA2047" t="s">
        <v>139</v>
      </c>
      <c r="DB2047" t="s">
        <v>138</v>
      </c>
      <c r="DC2047" t="s">
        <v>115</v>
      </c>
      <c r="DD2047" t="s">
        <v>716</v>
      </c>
      <c r="DE2047" t="s">
        <v>4001</v>
      </c>
      <c r="DG2047" t="s">
        <v>2547</v>
      </c>
      <c r="DH2047" t="s">
        <v>2551</v>
      </c>
    </row>
    <row r="2048" spans="1:112" ht="14.45" customHeight="1" x14ac:dyDescent="0.25">
      <c r="A2048" t="s">
        <v>11829</v>
      </c>
      <c r="B2048" t="s">
        <v>248</v>
      </c>
      <c r="C2048" s="1">
        <v>45750</v>
      </c>
      <c r="D2048" s="1">
        <v>45806</v>
      </c>
      <c r="E2048" t="s">
        <v>210</v>
      </c>
      <c r="F2048" s="1">
        <v>45929</v>
      </c>
      <c r="G2048" t="s">
        <v>115</v>
      </c>
      <c r="H2048" t="s">
        <v>115</v>
      </c>
      <c r="I2048" t="s">
        <v>115</v>
      </c>
      <c r="J2048" t="s">
        <v>11830</v>
      </c>
      <c r="K2048" t="s">
        <v>11831</v>
      </c>
      <c r="L2048" t="s">
        <v>11832</v>
      </c>
      <c r="M2048" t="s">
        <v>11833</v>
      </c>
      <c r="N2048" t="s">
        <v>128</v>
      </c>
      <c r="O2048" t="s">
        <v>120</v>
      </c>
      <c r="P2048" s="3">
        <v>96950</v>
      </c>
      <c r="Q2048" t="s">
        <v>121</v>
      </c>
      <c r="S2048" s="10">
        <v>16702337678</v>
      </c>
      <c r="U2048" t="s">
        <v>11834</v>
      </c>
      <c r="V2048">
        <v>561720</v>
      </c>
      <c r="W2048" t="s">
        <v>123</v>
      </c>
      <c r="Y2048" t="s">
        <v>632</v>
      </c>
      <c r="Z2048" t="s">
        <v>11835</v>
      </c>
      <c r="AB2048" t="s">
        <v>516</v>
      </c>
      <c r="AC2048" t="s">
        <v>11833</v>
      </c>
      <c r="AD2048" t="s">
        <v>11836</v>
      </c>
      <c r="AE2048" t="s">
        <v>128</v>
      </c>
      <c r="AF2048" t="s">
        <v>120</v>
      </c>
      <c r="AG2048" s="3">
        <v>96950</v>
      </c>
      <c r="AH2048" t="s">
        <v>121</v>
      </c>
      <c r="AJ2048" s="10">
        <v>16702337678</v>
      </c>
      <c r="AL2048" t="s">
        <v>11837</v>
      </c>
      <c r="AM2048" t="s">
        <v>400</v>
      </c>
      <c r="AN2048" t="s">
        <v>11838</v>
      </c>
      <c r="AO2048" t="s">
        <v>11527</v>
      </c>
      <c r="AP2048" t="s">
        <v>11839</v>
      </c>
      <c r="AQ2048" t="s">
        <v>11840</v>
      </c>
      <c r="AS2048" t="s">
        <v>128</v>
      </c>
      <c r="AT2048" t="s">
        <v>120</v>
      </c>
      <c r="AU2048" s="3">
        <v>96950</v>
      </c>
      <c r="AV2048" t="s">
        <v>121</v>
      </c>
      <c r="AX2048">
        <v>16709896226</v>
      </c>
      <c r="AZ2048" t="s">
        <v>11841</v>
      </c>
      <c r="BA2048" t="s">
        <v>11831</v>
      </c>
      <c r="BD2048" t="str">
        <f>"37-2011.00"</f>
        <v>37-2011.00</v>
      </c>
      <c r="BE2048" t="s">
        <v>1133</v>
      </c>
      <c r="BF2048" t="s">
        <v>11842</v>
      </c>
      <c r="BG2048" t="s">
        <v>11843</v>
      </c>
      <c r="BH2048">
        <v>3</v>
      </c>
      <c r="BI2048">
        <v>3</v>
      </c>
      <c r="BJ2048" s="1">
        <v>45931</v>
      </c>
      <c r="BK2048" s="1">
        <v>46295</v>
      </c>
      <c r="BL2048" s="1">
        <v>45931</v>
      </c>
      <c r="BM2048" s="1">
        <v>46295</v>
      </c>
      <c r="BN2048">
        <v>35</v>
      </c>
      <c r="BO2048">
        <v>0</v>
      </c>
      <c r="BP2048">
        <v>7</v>
      </c>
      <c r="BQ2048">
        <v>7</v>
      </c>
      <c r="BR2048">
        <v>7</v>
      </c>
      <c r="BS2048">
        <v>7</v>
      </c>
      <c r="BT2048">
        <v>7</v>
      </c>
      <c r="BU2048">
        <v>0</v>
      </c>
      <c r="BV2048" t="str">
        <f>"9:00 AM"</f>
        <v>9:00 AM</v>
      </c>
      <c r="BW2048" t="str">
        <f>"5:00 PM"</f>
        <v>5:00 PM</v>
      </c>
      <c r="BX2048" t="s">
        <v>240</v>
      </c>
      <c r="BY2048">
        <v>0</v>
      </c>
      <c r="BZ2048">
        <v>6</v>
      </c>
      <c r="CA2048" t="s">
        <v>115</v>
      </c>
      <c r="CC2048" s="2" t="s">
        <v>11844</v>
      </c>
      <c r="CD2048" t="s">
        <v>11845</v>
      </c>
      <c r="CE2048" t="s">
        <v>11836</v>
      </c>
      <c r="CF2048" t="s">
        <v>128</v>
      </c>
      <c r="CG2048" t="s">
        <v>120</v>
      </c>
      <c r="CH2048" s="3">
        <v>96950</v>
      </c>
      <c r="CI2048" s="4">
        <v>8.2899999999999991</v>
      </c>
      <c r="CJ2048" s="4">
        <v>8.2899999999999991</v>
      </c>
      <c r="CK2048" s="4">
        <v>12.44</v>
      </c>
      <c r="CL2048" s="4">
        <v>12.44</v>
      </c>
      <c r="CM2048" t="s">
        <v>136</v>
      </c>
      <c r="CO2048" t="s">
        <v>137</v>
      </c>
      <c r="CQ2048" t="s">
        <v>115</v>
      </c>
      <c r="CR2048" t="s">
        <v>138</v>
      </c>
      <c r="CS2048" t="s">
        <v>139</v>
      </c>
      <c r="CT2048" t="s">
        <v>138</v>
      </c>
      <c r="CU2048" t="s">
        <v>139</v>
      </c>
      <c r="CV2048" t="s">
        <v>138</v>
      </c>
      <c r="CW2048" t="s">
        <v>139</v>
      </c>
      <c r="CX2048" t="s">
        <v>11846</v>
      </c>
      <c r="CY2048" s="10">
        <v>16702337678</v>
      </c>
      <c r="CZ2048" t="s">
        <v>11837</v>
      </c>
      <c r="DA2048" t="s">
        <v>11847</v>
      </c>
      <c r="DB2048" t="s">
        <v>138</v>
      </c>
      <c r="DC2048" t="s">
        <v>115</v>
      </c>
    </row>
    <row r="2049" spans="1:112" ht="14.45" customHeight="1" x14ac:dyDescent="0.25">
      <c r="A2049" t="s">
        <v>12600</v>
      </c>
      <c r="B2049" t="s">
        <v>248</v>
      </c>
      <c r="C2049" s="1">
        <v>45750</v>
      </c>
      <c r="D2049" s="1">
        <v>45806</v>
      </c>
      <c r="E2049" t="s">
        <v>210</v>
      </c>
      <c r="F2049" s="1">
        <v>45929</v>
      </c>
      <c r="G2049" t="s">
        <v>115</v>
      </c>
      <c r="H2049" t="s">
        <v>115</v>
      </c>
      <c r="I2049" t="s">
        <v>115</v>
      </c>
      <c r="J2049" t="s">
        <v>3616</v>
      </c>
      <c r="K2049" t="s">
        <v>9342</v>
      </c>
      <c r="L2049" t="s">
        <v>9394</v>
      </c>
      <c r="M2049" t="s">
        <v>9395</v>
      </c>
      <c r="N2049" t="s">
        <v>119</v>
      </c>
      <c r="O2049" t="s">
        <v>120</v>
      </c>
      <c r="P2049" s="3">
        <v>96950</v>
      </c>
      <c r="Q2049" t="s">
        <v>121</v>
      </c>
      <c r="S2049" s="10">
        <v>16702882902</v>
      </c>
      <c r="U2049" t="s">
        <v>1879</v>
      </c>
      <c r="V2049">
        <v>72232</v>
      </c>
      <c r="W2049" t="s">
        <v>123</v>
      </c>
      <c r="Y2049" t="s">
        <v>9396</v>
      </c>
      <c r="Z2049" t="s">
        <v>9397</v>
      </c>
      <c r="AA2049" t="s">
        <v>12601</v>
      </c>
      <c r="AB2049" t="s">
        <v>295</v>
      </c>
      <c r="AC2049" t="s">
        <v>9394</v>
      </c>
      <c r="AD2049" t="s">
        <v>9395</v>
      </c>
      <c r="AE2049" t="s">
        <v>119</v>
      </c>
      <c r="AF2049" t="s">
        <v>120</v>
      </c>
      <c r="AG2049" s="3">
        <v>96950</v>
      </c>
      <c r="AH2049" t="s">
        <v>121</v>
      </c>
      <c r="AJ2049" s="10">
        <v>16702850138</v>
      </c>
      <c r="AL2049" t="s">
        <v>1882</v>
      </c>
      <c r="BD2049" t="str">
        <f>"35-2021.00"</f>
        <v>35-2021.00</v>
      </c>
      <c r="BE2049" t="s">
        <v>282</v>
      </c>
      <c r="BF2049" t="s">
        <v>9398</v>
      </c>
      <c r="BG2049" t="s">
        <v>9346</v>
      </c>
      <c r="BH2049">
        <v>5</v>
      </c>
      <c r="BI2049">
        <v>5</v>
      </c>
      <c r="BJ2049" s="1">
        <v>45931</v>
      </c>
      <c r="BK2049" s="1">
        <v>46295</v>
      </c>
      <c r="BL2049" s="1">
        <v>45931</v>
      </c>
      <c r="BM2049" s="1">
        <v>46295</v>
      </c>
      <c r="BN2049">
        <v>35</v>
      </c>
      <c r="BO2049">
        <v>0</v>
      </c>
      <c r="BP2049">
        <v>7</v>
      </c>
      <c r="BQ2049">
        <v>7</v>
      </c>
      <c r="BR2049">
        <v>7</v>
      </c>
      <c r="BS2049">
        <v>7</v>
      </c>
      <c r="BT2049">
        <v>7</v>
      </c>
      <c r="BU2049">
        <v>0</v>
      </c>
      <c r="BV2049" t="str">
        <f>"6:00 AM"</f>
        <v>6:00 AM</v>
      </c>
      <c r="BW2049" t="str">
        <f>"2:00 PM"</f>
        <v>2:00 PM</v>
      </c>
      <c r="BX2049" t="s">
        <v>240</v>
      </c>
      <c r="BY2049">
        <v>0</v>
      </c>
      <c r="BZ2049">
        <v>3</v>
      </c>
      <c r="CA2049" t="s">
        <v>115</v>
      </c>
      <c r="CC2049" t="s">
        <v>9399</v>
      </c>
      <c r="CD2049" t="s">
        <v>9400</v>
      </c>
      <c r="CE2049" t="s">
        <v>9395</v>
      </c>
      <c r="CF2049" t="s">
        <v>119</v>
      </c>
      <c r="CG2049" t="s">
        <v>120</v>
      </c>
      <c r="CH2049" s="3">
        <v>96950</v>
      </c>
      <c r="CI2049" s="4">
        <v>7.95</v>
      </c>
      <c r="CJ2049" s="4">
        <v>7.95</v>
      </c>
      <c r="CK2049" s="4">
        <v>11.93</v>
      </c>
      <c r="CL2049" s="4">
        <v>11.93</v>
      </c>
      <c r="CM2049" t="s">
        <v>136</v>
      </c>
      <c r="CO2049" t="s">
        <v>137</v>
      </c>
      <c r="CQ2049" t="s">
        <v>115</v>
      </c>
      <c r="CR2049" t="s">
        <v>138</v>
      </c>
      <c r="CS2049" t="s">
        <v>139</v>
      </c>
      <c r="CT2049" t="s">
        <v>138</v>
      </c>
      <c r="CU2049" t="s">
        <v>139</v>
      </c>
      <c r="CV2049" t="s">
        <v>138</v>
      </c>
      <c r="CW2049" t="s">
        <v>139</v>
      </c>
      <c r="CX2049" t="s">
        <v>1887</v>
      </c>
      <c r="CY2049" s="10">
        <v>16702850138</v>
      </c>
      <c r="CZ2049" t="s">
        <v>1882</v>
      </c>
      <c r="DA2049" t="s">
        <v>139</v>
      </c>
      <c r="DB2049" t="s">
        <v>138</v>
      </c>
      <c r="DC2049" t="s">
        <v>115</v>
      </c>
    </row>
    <row r="2050" spans="1:112" ht="14.45" customHeight="1" x14ac:dyDescent="0.25">
      <c r="A2050" t="s">
        <v>12846</v>
      </c>
      <c r="B2050" t="s">
        <v>158</v>
      </c>
      <c r="C2050" s="1">
        <v>45752</v>
      </c>
      <c r="D2050" s="1">
        <v>45806</v>
      </c>
      <c r="E2050" t="s">
        <v>114</v>
      </c>
      <c r="G2050" t="s">
        <v>115</v>
      </c>
      <c r="H2050" t="s">
        <v>115</v>
      </c>
      <c r="I2050" t="s">
        <v>115</v>
      </c>
      <c r="J2050" t="s">
        <v>3968</v>
      </c>
      <c r="K2050" t="s">
        <v>139</v>
      </c>
      <c r="L2050" t="s">
        <v>3302</v>
      </c>
      <c r="M2050" t="s">
        <v>3969</v>
      </c>
      <c r="N2050" t="s">
        <v>128</v>
      </c>
      <c r="O2050" t="s">
        <v>120</v>
      </c>
      <c r="P2050" s="3">
        <v>96950</v>
      </c>
      <c r="Q2050" t="s">
        <v>121</v>
      </c>
      <c r="S2050" s="10">
        <v>16702351980</v>
      </c>
      <c r="U2050" t="s">
        <v>3970</v>
      </c>
      <c r="V2050">
        <v>561320</v>
      </c>
      <c r="W2050" t="s">
        <v>532</v>
      </c>
      <c r="X2050" t="s">
        <v>138</v>
      </c>
      <c r="Y2050" t="s">
        <v>3971</v>
      </c>
      <c r="Z2050" t="s">
        <v>3972</v>
      </c>
      <c r="AA2050" t="s">
        <v>3973</v>
      </c>
      <c r="AB2050" t="s">
        <v>295</v>
      </c>
      <c r="AC2050" t="s">
        <v>3974</v>
      </c>
      <c r="AD2050" t="s">
        <v>3975</v>
      </c>
      <c r="AE2050" t="s">
        <v>128</v>
      </c>
      <c r="AF2050" t="s">
        <v>120</v>
      </c>
      <c r="AG2050" s="3">
        <v>96950</v>
      </c>
      <c r="AH2050" t="s">
        <v>121</v>
      </c>
      <c r="AJ2050" s="10">
        <v>16702351980</v>
      </c>
      <c r="AL2050" t="s">
        <v>3976</v>
      </c>
      <c r="BD2050" t="str">
        <f>"37-2011.00"</f>
        <v>37-2011.00</v>
      </c>
      <c r="BE2050" t="s">
        <v>1133</v>
      </c>
      <c r="BF2050" t="s">
        <v>3977</v>
      </c>
      <c r="BG2050" t="s">
        <v>3178</v>
      </c>
      <c r="BH2050">
        <v>10</v>
      </c>
      <c r="BJ2050" s="1">
        <v>45778</v>
      </c>
      <c r="BK2050" s="1">
        <v>46142</v>
      </c>
      <c r="BN2050">
        <v>35</v>
      </c>
      <c r="BO2050">
        <v>0</v>
      </c>
      <c r="BP2050">
        <v>7</v>
      </c>
      <c r="BQ2050">
        <v>7</v>
      </c>
      <c r="BR2050">
        <v>7</v>
      </c>
      <c r="BS2050">
        <v>7</v>
      </c>
      <c r="BT2050">
        <v>7</v>
      </c>
      <c r="BU2050">
        <v>0</v>
      </c>
      <c r="BV2050" t="str">
        <f t="shared" ref="BV2050:BV2056" si="38">"8:00 AM"</f>
        <v>8:00 AM</v>
      </c>
      <c r="BW2050" t="str">
        <f>"4:00 PM"</f>
        <v>4:00 PM</v>
      </c>
      <c r="BX2050" t="s">
        <v>240</v>
      </c>
      <c r="BY2050">
        <v>0</v>
      </c>
      <c r="BZ2050">
        <v>12</v>
      </c>
      <c r="CA2050" t="s">
        <v>115</v>
      </c>
      <c r="CC2050" s="2" t="s">
        <v>4720</v>
      </c>
      <c r="CD2050" t="s">
        <v>12847</v>
      </c>
      <c r="CE2050" t="s">
        <v>2861</v>
      </c>
      <c r="CF2050" t="s">
        <v>128</v>
      </c>
      <c r="CG2050" t="s">
        <v>120</v>
      </c>
      <c r="CH2050" s="3">
        <v>96950</v>
      </c>
      <c r="CI2050" s="4">
        <v>8.2899999999999991</v>
      </c>
      <c r="CJ2050" s="4">
        <v>8.2899999999999991</v>
      </c>
      <c r="CK2050" s="4">
        <v>12.44</v>
      </c>
      <c r="CL2050" s="4">
        <v>12.44</v>
      </c>
      <c r="CM2050" t="s">
        <v>136</v>
      </c>
      <c r="CN2050" t="s">
        <v>3180</v>
      </c>
      <c r="CO2050" t="s">
        <v>137</v>
      </c>
      <c r="CQ2050" t="s">
        <v>115</v>
      </c>
      <c r="CR2050" t="s">
        <v>138</v>
      </c>
      <c r="CS2050" t="s">
        <v>139</v>
      </c>
      <c r="CT2050" t="s">
        <v>138</v>
      </c>
      <c r="CU2050" t="s">
        <v>139</v>
      </c>
      <c r="CV2050" t="s">
        <v>138</v>
      </c>
      <c r="CW2050" t="s">
        <v>139</v>
      </c>
      <c r="CX2050" t="s">
        <v>3310</v>
      </c>
      <c r="CY2050" s="10">
        <v>16702351980</v>
      </c>
      <c r="CZ2050" t="s">
        <v>3976</v>
      </c>
      <c r="DA2050" t="s">
        <v>139</v>
      </c>
      <c r="DB2050" t="s">
        <v>138</v>
      </c>
      <c r="DC2050" t="s">
        <v>138</v>
      </c>
    </row>
    <row r="2051" spans="1:112" ht="14.45" customHeight="1" x14ac:dyDescent="0.25">
      <c r="A2051" t="s">
        <v>13224</v>
      </c>
      <c r="B2051" t="s">
        <v>248</v>
      </c>
      <c r="C2051" s="1">
        <v>45749</v>
      </c>
      <c r="D2051" s="1">
        <v>45806</v>
      </c>
      <c r="E2051" t="s">
        <v>210</v>
      </c>
      <c r="F2051" s="1">
        <v>45929</v>
      </c>
      <c r="G2051" t="s">
        <v>138</v>
      </c>
      <c r="H2051" t="s">
        <v>115</v>
      </c>
      <c r="I2051" t="s">
        <v>115</v>
      </c>
      <c r="J2051" t="s">
        <v>9606</v>
      </c>
      <c r="K2051" t="s">
        <v>9607</v>
      </c>
      <c r="L2051" t="s">
        <v>9608</v>
      </c>
      <c r="M2051" t="s">
        <v>2607</v>
      </c>
      <c r="N2051" t="s">
        <v>128</v>
      </c>
      <c r="O2051" t="s">
        <v>120</v>
      </c>
      <c r="P2051" s="3">
        <v>96950</v>
      </c>
      <c r="Q2051" t="s">
        <v>121</v>
      </c>
      <c r="S2051" s="10">
        <v>16702353313</v>
      </c>
      <c r="U2051" t="s">
        <v>4750</v>
      </c>
      <c r="V2051">
        <v>23622</v>
      </c>
      <c r="W2051" t="s">
        <v>123</v>
      </c>
      <c r="Y2051" t="s">
        <v>632</v>
      </c>
      <c r="Z2051" t="s">
        <v>633</v>
      </c>
      <c r="AB2051" t="s">
        <v>218</v>
      </c>
      <c r="AC2051" t="s">
        <v>9608</v>
      </c>
      <c r="AE2051" t="s">
        <v>128</v>
      </c>
      <c r="AF2051" t="s">
        <v>120</v>
      </c>
      <c r="AG2051" s="3">
        <v>96950</v>
      </c>
      <c r="AH2051" t="s">
        <v>121</v>
      </c>
      <c r="AJ2051" s="10">
        <v>16702353313</v>
      </c>
      <c r="AL2051" t="s">
        <v>2609</v>
      </c>
      <c r="BD2051" t="str">
        <f>"53-7061.00"</f>
        <v>53-7061.00</v>
      </c>
      <c r="BE2051" t="s">
        <v>9610</v>
      </c>
      <c r="BF2051" t="s">
        <v>9611</v>
      </c>
      <c r="BG2051" t="s">
        <v>9612</v>
      </c>
      <c r="BH2051">
        <v>3</v>
      </c>
      <c r="BI2051">
        <v>3</v>
      </c>
      <c r="BJ2051" s="1">
        <v>45931</v>
      </c>
      <c r="BK2051" s="1">
        <v>47026</v>
      </c>
      <c r="BL2051" s="1">
        <v>45931</v>
      </c>
      <c r="BM2051" s="1">
        <v>47026</v>
      </c>
      <c r="BN2051">
        <v>36</v>
      </c>
      <c r="BO2051">
        <v>0</v>
      </c>
      <c r="BP2051">
        <v>6</v>
      </c>
      <c r="BQ2051">
        <v>6</v>
      </c>
      <c r="BR2051">
        <v>6</v>
      </c>
      <c r="BS2051">
        <v>6</v>
      </c>
      <c r="BT2051">
        <v>6</v>
      </c>
      <c r="BU2051">
        <v>6</v>
      </c>
      <c r="BV2051" t="str">
        <f t="shared" si="38"/>
        <v>8:00 AM</v>
      </c>
      <c r="BW2051" t="str">
        <f>"5:00 PM"</f>
        <v>5:00 PM</v>
      </c>
      <c r="BX2051" t="s">
        <v>240</v>
      </c>
      <c r="BY2051">
        <v>0</v>
      </c>
      <c r="BZ2051">
        <v>12</v>
      </c>
      <c r="CA2051" t="s">
        <v>115</v>
      </c>
      <c r="CC2051" t="s">
        <v>13225</v>
      </c>
      <c r="CD2051" t="s">
        <v>2607</v>
      </c>
      <c r="CF2051" t="s">
        <v>119</v>
      </c>
      <c r="CG2051" t="s">
        <v>120</v>
      </c>
      <c r="CH2051" s="3">
        <v>96950</v>
      </c>
      <c r="CI2051" s="4">
        <v>7.59</v>
      </c>
      <c r="CJ2051" s="4">
        <v>7.59</v>
      </c>
      <c r="CK2051" s="4">
        <v>0</v>
      </c>
      <c r="CL2051" s="4">
        <v>0</v>
      </c>
      <c r="CM2051" t="s">
        <v>136</v>
      </c>
      <c r="CN2051" t="s">
        <v>240</v>
      </c>
      <c r="CO2051" t="s">
        <v>137</v>
      </c>
      <c r="CQ2051" t="s">
        <v>138</v>
      </c>
      <c r="CR2051" t="s">
        <v>138</v>
      </c>
      <c r="CS2051" t="s">
        <v>139</v>
      </c>
      <c r="CT2051" t="s">
        <v>139</v>
      </c>
      <c r="CU2051" t="s">
        <v>139</v>
      </c>
      <c r="CV2051" t="s">
        <v>138</v>
      </c>
      <c r="CW2051" t="s">
        <v>139</v>
      </c>
      <c r="CX2051" t="s">
        <v>240</v>
      </c>
      <c r="CY2051" s="10">
        <v>16702353313</v>
      </c>
      <c r="CZ2051" t="s">
        <v>2609</v>
      </c>
      <c r="DA2051" t="s">
        <v>139</v>
      </c>
      <c r="DB2051" t="s">
        <v>138</v>
      </c>
      <c r="DC2051" t="s">
        <v>115</v>
      </c>
    </row>
    <row r="2052" spans="1:112" ht="14.45" customHeight="1" x14ac:dyDescent="0.25">
      <c r="A2052" t="s">
        <v>13247</v>
      </c>
      <c r="B2052" t="s">
        <v>248</v>
      </c>
      <c r="C2052" s="1">
        <v>45740</v>
      </c>
      <c r="D2052" s="1">
        <v>45806</v>
      </c>
      <c r="E2052" t="s">
        <v>114</v>
      </c>
      <c r="G2052" t="s">
        <v>115</v>
      </c>
      <c r="H2052" t="s">
        <v>115</v>
      </c>
      <c r="I2052" t="s">
        <v>115</v>
      </c>
      <c r="J2052" t="s">
        <v>350</v>
      </c>
      <c r="L2052" t="s">
        <v>351</v>
      </c>
      <c r="N2052" t="s">
        <v>119</v>
      </c>
      <c r="O2052" t="s">
        <v>120</v>
      </c>
      <c r="P2052" s="3">
        <v>96950</v>
      </c>
      <c r="Q2052" t="s">
        <v>121</v>
      </c>
      <c r="S2052" s="10">
        <v>16702358748</v>
      </c>
      <c r="U2052" t="s">
        <v>352</v>
      </c>
      <c r="V2052">
        <v>23622</v>
      </c>
      <c r="W2052" t="s">
        <v>123</v>
      </c>
      <c r="Y2052" t="s">
        <v>353</v>
      </c>
      <c r="Z2052" t="s">
        <v>354</v>
      </c>
      <c r="AA2052" t="s">
        <v>355</v>
      </c>
      <c r="AB2052" t="s">
        <v>295</v>
      </c>
      <c r="AC2052" t="s">
        <v>351</v>
      </c>
      <c r="AE2052" t="s">
        <v>119</v>
      </c>
      <c r="AF2052" t="s">
        <v>120</v>
      </c>
      <c r="AG2052" s="3">
        <v>96950</v>
      </c>
      <c r="AH2052" t="s">
        <v>121</v>
      </c>
      <c r="AJ2052" s="10">
        <v>16702358748</v>
      </c>
      <c r="AL2052" t="s">
        <v>356</v>
      </c>
      <c r="BD2052" t="str">
        <f>"49-9071.00"</f>
        <v>49-9071.00</v>
      </c>
      <c r="BE2052" t="s">
        <v>169</v>
      </c>
      <c r="BF2052" t="s">
        <v>1729</v>
      </c>
      <c r="BG2052" t="s">
        <v>1730</v>
      </c>
      <c r="BH2052">
        <v>15</v>
      </c>
      <c r="BI2052">
        <v>15</v>
      </c>
      <c r="BJ2052" s="1">
        <v>45839</v>
      </c>
      <c r="BK2052" s="1">
        <v>46203</v>
      </c>
      <c r="BL2052" s="1">
        <v>45839</v>
      </c>
      <c r="BM2052" s="1">
        <v>46203</v>
      </c>
      <c r="BN2052">
        <v>35</v>
      </c>
      <c r="BO2052">
        <v>0</v>
      </c>
      <c r="BP2052">
        <v>7</v>
      </c>
      <c r="BQ2052">
        <v>7</v>
      </c>
      <c r="BR2052">
        <v>7</v>
      </c>
      <c r="BS2052">
        <v>7</v>
      </c>
      <c r="BT2052">
        <v>7</v>
      </c>
      <c r="BU2052">
        <v>0</v>
      </c>
      <c r="BV2052" t="str">
        <f t="shared" si="38"/>
        <v>8:00 AM</v>
      </c>
      <c r="BW2052" t="str">
        <f>"4:00 PM"</f>
        <v>4:00 PM</v>
      </c>
      <c r="BX2052" t="s">
        <v>133</v>
      </c>
      <c r="BY2052">
        <v>0</v>
      </c>
      <c r="BZ2052">
        <v>12</v>
      </c>
      <c r="CA2052" t="s">
        <v>115</v>
      </c>
      <c r="CC2052" t="s">
        <v>240</v>
      </c>
      <c r="CD2052" t="s">
        <v>351</v>
      </c>
      <c r="CF2052" t="s">
        <v>119</v>
      </c>
      <c r="CG2052" t="s">
        <v>120</v>
      </c>
      <c r="CH2052" s="3">
        <v>96950</v>
      </c>
      <c r="CI2052" s="4">
        <v>9.75</v>
      </c>
      <c r="CJ2052" s="4">
        <v>9.75</v>
      </c>
      <c r="CK2052" s="4">
        <v>14.62</v>
      </c>
      <c r="CL2052" s="4">
        <v>14.62</v>
      </c>
      <c r="CM2052" t="s">
        <v>136</v>
      </c>
      <c r="CN2052" t="s">
        <v>331</v>
      </c>
      <c r="CO2052" t="s">
        <v>173</v>
      </c>
      <c r="CQ2052" t="s">
        <v>115</v>
      </c>
      <c r="CR2052" t="s">
        <v>138</v>
      </c>
      <c r="CS2052" t="s">
        <v>139</v>
      </c>
      <c r="CT2052" t="s">
        <v>138</v>
      </c>
      <c r="CU2052" t="s">
        <v>139</v>
      </c>
      <c r="CV2052" t="s">
        <v>138</v>
      </c>
      <c r="CW2052" t="s">
        <v>139</v>
      </c>
      <c r="CX2052" t="s">
        <v>13248</v>
      </c>
      <c r="CY2052" s="10">
        <v>16702358748</v>
      </c>
      <c r="CZ2052" t="s">
        <v>356</v>
      </c>
      <c r="DA2052" t="s">
        <v>331</v>
      </c>
      <c r="DB2052" t="s">
        <v>138</v>
      </c>
      <c r="DC2052" t="s">
        <v>115</v>
      </c>
    </row>
    <row r="2053" spans="1:112" ht="14.45" customHeight="1" x14ac:dyDescent="0.25">
      <c r="A2053" t="s">
        <v>4722</v>
      </c>
      <c r="B2053" t="s">
        <v>113</v>
      </c>
      <c r="C2053" s="1">
        <v>45803</v>
      </c>
      <c r="D2053" s="1">
        <v>45807</v>
      </c>
      <c r="E2053" t="s">
        <v>114</v>
      </c>
      <c r="G2053" t="s">
        <v>115</v>
      </c>
      <c r="H2053" t="s">
        <v>115</v>
      </c>
      <c r="I2053" t="s">
        <v>115</v>
      </c>
      <c r="J2053" t="s">
        <v>4087</v>
      </c>
      <c r="K2053" t="s">
        <v>4088</v>
      </c>
      <c r="L2053" t="s">
        <v>4089</v>
      </c>
      <c r="M2053" t="s">
        <v>4090</v>
      </c>
      <c r="N2053" t="s">
        <v>119</v>
      </c>
      <c r="O2053" t="s">
        <v>120</v>
      </c>
      <c r="P2053" s="3">
        <v>96950</v>
      </c>
      <c r="Q2053" t="s">
        <v>121</v>
      </c>
      <c r="S2053" s="10">
        <v>16703222653</v>
      </c>
      <c r="U2053" t="s">
        <v>4091</v>
      </c>
      <c r="V2053">
        <v>722515</v>
      </c>
      <c r="W2053" t="s">
        <v>123</v>
      </c>
      <c r="Y2053" t="s">
        <v>4092</v>
      </c>
      <c r="Z2053" t="s">
        <v>4093</v>
      </c>
      <c r="AA2053" t="s">
        <v>4094</v>
      </c>
      <c r="AB2053" t="s">
        <v>3053</v>
      </c>
      <c r="AC2053" t="s">
        <v>4089</v>
      </c>
      <c r="AD2053" t="s">
        <v>4090</v>
      </c>
      <c r="AE2053" t="s">
        <v>119</v>
      </c>
      <c r="AF2053" t="s">
        <v>120</v>
      </c>
      <c r="AG2053" s="3">
        <v>96950</v>
      </c>
      <c r="AH2053" t="s">
        <v>121</v>
      </c>
      <c r="AJ2053" s="10">
        <v>16703222653</v>
      </c>
      <c r="AL2053" t="s">
        <v>4095</v>
      </c>
      <c r="BD2053" t="str">
        <f>"35-3031.00"</f>
        <v>35-3031.00</v>
      </c>
      <c r="BE2053" t="s">
        <v>1980</v>
      </c>
      <c r="BF2053" t="s">
        <v>4723</v>
      </c>
      <c r="BG2053" t="s">
        <v>1980</v>
      </c>
      <c r="BH2053">
        <v>5</v>
      </c>
      <c r="BJ2053" s="1">
        <v>45915</v>
      </c>
      <c r="BK2053" s="1">
        <v>46279</v>
      </c>
      <c r="BN2053">
        <v>35</v>
      </c>
      <c r="BO2053">
        <v>0</v>
      </c>
      <c r="BP2053">
        <v>6</v>
      </c>
      <c r="BQ2053">
        <v>6</v>
      </c>
      <c r="BR2053">
        <v>6</v>
      </c>
      <c r="BS2053">
        <v>6</v>
      </c>
      <c r="BT2053">
        <v>6</v>
      </c>
      <c r="BU2053">
        <v>5</v>
      </c>
      <c r="BV2053" t="str">
        <f t="shared" si="38"/>
        <v>8:00 AM</v>
      </c>
      <c r="BW2053" t="str">
        <f>"3:00 PM"</f>
        <v>3:00 PM</v>
      </c>
      <c r="BX2053" t="s">
        <v>240</v>
      </c>
      <c r="BY2053">
        <v>0</v>
      </c>
      <c r="BZ2053">
        <v>12</v>
      </c>
      <c r="CA2053" t="s">
        <v>115</v>
      </c>
      <c r="CC2053" t="s">
        <v>4724</v>
      </c>
      <c r="CD2053" t="s">
        <v>4089</v>
      </c>
      <c r="CE2053" t="s">
        <v>4090</v>
      </c>
      <c r="CF2053" t="s">
        <v>119</v>
      </c>
      <c r="CG2053" t="s">
        <v>120</v>
      </c>
      <c r="CH2053" s="3">
        <v>96950</v>
      </c>
      <c r="CI2053" s="4">
        <v>8.0399999999999991</v>
      </c>
      <c r="CJ2053" s="4">
        <v>8.0399999999999991</v>
      </c>
      <c r="CK2053" s="4">
        <v>12.06</v>
      </c>
      <c r="CL2053" s="4">
        <v>12.06</v>
      </c>
      <c r="CM2053" t="s">
        <v>136</v>
      </c>
      <c r="CN2053" t="s">
        <v>2832</v>
      </c>
      <c r="CO2053" t="s">
        <v>137</v>
      </c>
      <c r="CQ2053" t="s">
        <v>115</v>
      </c>
      <c r="CR2053" t="s">
        <v>138</v>
      </c>
      <c r="CS2053" t="s">
        <v>139</v>
      </c>
      <c r="CT2053" t="s">
        <v>138</v>
      </c>
      <c r="CU2053" t="s">
        <v>139</v>
      </c>
      <c r="CV2053" t="s">
        <v>138</v>
      </c>
      <c r="CW2053" t="s">
        <v>139</v>
      </c>
      <c r="CX2053" t="s">
        <v>4725</v>
      </c>
      <c r="CY2053" s="10">
        <v>16703222653</v>
      </c>
      <c r="CZ2053" t="s">
        <v>4095</v>
      </c>
      <c r="DA2053" t="s">
        <v>246</v>
      </c>
      <c r="DB2053" t="s">
        <v>138</v>
      </c>
      <c r="DC2053" t="s">
        <v>115</v>
      </c>
    </row>
    <row r="2054" spans="1:112" ht="14.45" customHeight="1" x14ac:dyDescent="0.25">
      <c r="A2054" t="s">
        <v>5286</v>
      </c>
      <c r="B2054" t="s">
        <v>113</v>
      </c>
      <c r="C2054" s="1">
        <v>45769</v>
      </c>
      <c r="D2054" s="1">
        <v>45807</v>
      </c>
      <c r="E2054" t="s">
        <v>210</v>
      </c>
      <c r="F2054" s="1">
        <v>45929</v>
      </c>
      <c r="G2054" t="s">
        <v>115</v>
      </c>
      <c r="H2054" t="s">
        <v>115</v>
      </c>
      <c r="I2054" t="s">
        <v>115</v>
      </c>
      <c r="J2054" t="s">
        <v>2864</v>
      </c>
      <c r="K2054" t="s">
        <v>2865</v>
      </c>
      <c r="L2054" t="s">
        <v>2866</v>
      </c>
      <c r="M2054" t="s">
        <v>1673</v>
      </c>
      <c r="N2054" t="s">
        <v>128</v>
      </c>
      <c r="O2054" t="s">
        <v>120</v>
      </c>
      <c r="P2054" s="3">
        <v>96950</v>
      </c>
      <c r="Q2054" t="s">
        <v>121</v>
      </c>
      <c r="R2054" t="s">
        <v>1287</v>
      </c>
      <c r="S2054" s="10">
        <v>16702341336</v>
      </c>
      <c r="U2054" t="s">
        <v>2867</v>
      </c>
      <c r="V2054">
        <v>425120</v>
      </c>
      <c r="W2054" t="s">
        <v>123</v>
      </c>
      <c r="Y2054" t="s">
        <v>2868</v>
      </c>
      <c r="Z2054" t="s">
        <v>2869</v>
      </c>
      <c r="AA2054" t="s">
        <v>139</v>
      </c>
      <c r="AB2054" t="s">
        <v>997</v>
      </c>
      <c r="AC2054" t="s">
        <v>2866</v>
      </c>
      <c r="AD2054" t="s">
        <v>1673</v>
      </c>
      <c r="AE2054" t="s">
        <v>128</v>
      </c>
      <c r="AF2054" t="s">
        <v>120</v>
      </c>
      <c r="AG2054" s="3">
        <v>96950</v>
      </c>
      <c r="AH2054" t="s">
        <v>121</v>
      </c>
      <c r="AI2054" t="s">
        <v>1287</v>
      </c>
      <c r="AJ2054" s="10">
        <v>16702341336</v>
      </c>
      <c r="AL2054" t="s">
        <v>2870</v>
      </c>
      <c r="BD2054" t="str">
        <f>"53-3031.00"</f>
        <v>53-3031.00</v>
      </c>
      <c r="BE2054" t="s">
        <v>2288</v>
      </c>
      <c r="BF2054" t="s">
        <v>5287</v>
      </c>
      <c r="BG2054" t="s">
        <v>2543</v>
      </c>
      <c r="BH2054">
        <v>2</v>
      </c>
      <c r="BJ2054" s="1">
        <v>45931</v>
      </c>
      <c r="BK2054" s="1">
        <v>46295</v>
      </c>
      <c r="BN2054">
        <v>35</v>
      </c>
      <c r="BO2054">
        <v>0</v>
      </c>
      <c r="BP2054">
        <v>7</v>
      </c>
      <c r="BQ2054">
        <v>7</v>
      </c>
      <c r="BR2054">
        <v>7</v>
      </c>
      <c r="BS2054">
        <v>7</v>
      </c>
      <c r="BT2054">
        <v>7</v>
      </c>
      <c r="BU2054">
        <v>0</v>
      </c>
      <c r="BV2054" t="str">
        <f t="shared" si="38"/>
        <v>8:00 AM</v>
      </c>
      <c r="BW2054" t="str">
        <f>"4:00 PM"</f>
        <v>4:00 PM</v>
      </c>
      <c r="BX2054" t="s">
        <v>240</v>
      </c>
      <c r="BY2054">
        <v>0</v>
      </c>
      <c r="BZ2054">
        <v>12</v>
      </c>
      <c r="CA2054" t="s">
        <v>115</v>
      </c>
      <c r="CC2054" t="s">
        <v>5288</v>
      </c>
      <c r="CD2054" t="s">
        <v>2874</v>
      </c>
      <c r="CE2054" t="s">
        <v>1673</v>
      </c>
      <c r="CF2054" t="s">
        <v>128</v>
      </c>
      <c r="CG2054" t="s">
        <v>120</v>
      </c>
      <c r="CH2054" s="3">
        <v>96950</v>
      </c>
      <c r="CI2054" s="4">
        <v>8.34</v>
      </c>
      <c r="CJ2054" s="4">
        <v>8.5</v>
      </c>
      <c r="CK2054" s="4">
        <v>12.51</v>
      </c>
      <c r="CL2054" s="4">
        <v>12.75</v>
      </c>
      <c r="CM2054" t="s">
        <v>136</v>
      </c>
      <c r="CN2054" t="s">
        <v>139</v>
      </c>
      <c r="CO2054" t="s">
        <v>137</v>
      </c>
      <c r="CQ2054" t="s">
        <v>115</v>
      </c>
      <c r="CR2054" t="s">
        <v>138</v>
      </c>
      <c r="CS2054" t="s">
        <v>138</v>
      </c>
      <c r="CT2054" t="s">
        <v>138</v>
      </c>
      <c r="CU2054" t="s">
        <v>139</v>
      </c>
      <c r="CV2054" t="s">
        <v>138</v>
      </c>
      <c r="CW2054" t="s">
        <v>139</v>
      </c>
      <c r="CX2054" t="s">
        <v>1297</v>
      </c>
      <c r="CY2054" s="10">
        <v>16702341336</v>
      </c>
      <c r="CZ2054" t="s">
        <v>2870</v>
      </c>
      <c r="DA2054" t="s">
        <v>139</v>
      </c>
      <c r="DB2054" t="s">
        <v>138</v>
      </c>
      <c r="DC2054" t="s">
        <v>115</v>
      </c>
    </row>
    <row r="2055" spans="1:112" ht="14.45" customHeight="1" x14ac:dyDescent="0.25">
      <c r="A2055" t="s">
        <v>6634</v>
      </c>
      <c r="B2055" t="s">
        <v>248</v>
      </c>
      <c r="C2055" s="1">
        <v>45755</v>
      </c>
      <c r="D2055" s="1">
        <v>45807</v>
      </c>
      <c r="E2055" t="s">
        <v>210</v>
      </c>
      <c r="F2055" s="1">
        <v>45929</v>
      </c>
      <c r="G2055" t="s">
        <v>138</v>
      </c>
      <c r="H2055" t="s">
        <v>115</v>
      </c>
      <c r="I2055" t="s">
        <v>115</v>
      </c>
      <c r="J2055" t="s">
        <v>6635</v>
      </c>
      <c r="K2055" t="s">
        <v>6636</v>
      </c>
      <c r="L2055" t="s">
        <v>6637</v>
      </c>
      <c r="M2055" t="s">
        <v>1000</v>
      </c>
      <c r="N2055" t="s">
        <v>128</v>
      </c>
      <c r="O2055" t="s">
        <v>120</v>
      </c>
      <c r="P2055" s="3">
        <v>96950</v>
      </c>
      <c r="Q2055" t="s">
        <v>121</v>
      </c>
      <c r="S2055" s="10">
        <v>16702351929</v>
      </c>
      <c r="U2055" t="s">
        <v>6638</v>
      </c>
      <c r="V2055">
        <v>524210</v>
      </c>
      <c r="W2055" t="s">
        <v>123</v>
      </c>
      <c r="Y2055" t="s">
        <v>6639</v>
      </c>
      <c r="Z2055" t="s">
        <v>6640</v>
      </c>
      <c r="AA2055" t="s">
        <v>617</v>
      </c>
      <c r="AB2055" t="s">
        <v>997</v>
      </c>
      <c r="AC2055" t="s">
        <v>6637</v>
      </c>
      <c r="AD2055" t="s">
        <v>1000</v>
      </c>
      <c r="AE2055" t="s">
        <v>128</v>
      </c>
      <c r="AF2055" t="s">
        <v>120</v>
      </c>
      <c r="AG2055" s="3">
        <v>96950</v>
      </c>
      <c r="AH2055" t="s">
        <v>121</v>
      </c>
      <c r="AJ2055" s="10">
        <v>16702351929</v>
      </c>
      <c r="AL2055" t="s">
        <v>6641</v>
      </c>
      <c r="BD2055" t="str">
        <f>"43-3031.00"</f>
        <v>43-3031.00</v>
      </c>
      <c r="BE2055" t="s">
        <v>387</v>
      </c>
      <c r="BF2055" t="s">
        <v>6642</v>
      </c>
      <c r="BG2055" t="s">
        <v>188</v>
      </c>
      <c r="BH2055">
        <v>1</v>
      </c>
      <c r="BI2055">
        <v>1</v>
      </c>
      <c r="BJ2055" s="1">
        <v>45931</v>
      </c>
      <c r="BK2055" s="1">
        <v>47026</v>
      </c>
      <c r="BL2055" s="1">
        <v>45931</v>
      </c>
      <c r="BM2055" s="1">
        <v>47026</v>
      </c>
      <c r="BN2055">
        <v>35</v>
      </c>
      <c r="BO2055">
        <v>0</v>
      </c>
      <c r="BP2055">
        <v>7</v>
      </c>
      <c r="BQ2055">
        <v>7</v>
      </c>
      <c r="BR2055">
        <v>7</v>
      </c>
      <c r="BS2055">
        <v>7</v>
      </c>
      <c r="BT2055">
        <v>7</v>
      </c>
      <c r="BU2055">
        <v>0</v>
      </c>
      <c r="BV2055" t="str">
        <f t="shared" si="38"/>
        <v>8:00 AM</v>
      </c>
      <c r="BW2055" t="str">
        <f>"5:00 PM"</f>
        <v>5:00 PM</v>
      </c>
      <c r="BX2055" t="s">
        <v>133</v>
      </c>
      <c r="BY2055">
        <v>0</v>
      </c>
      <c r="BZ2055">
        <v>24</v>
      </c>
      <c r="CA2055" t="s">
        <v>115</v>
      </c>
      <c r="CC2055" t="s">
        <v>6643</v>
      </c>
      <c r="CD2055" t="s">
        <v>6637</v>
      </c>
      <c r="CE2055" t="s">
        <v>1000</v>
      </c>
      <c r="CF2055" t="s">
        <v>128</v>
      </c>
      <c r="CG2055" t="s">
        <v>120</v>
      </c>
      <c r="CH2055" s="3">
        <v>96950</v>
      </c>
      <c r="CI2055" s="4">
        <v>12.28</v>
      </c>
      <c r="CJ2055" s="4">
        <v>12.28</v>
      </c>
      <c r="CK2055" s="4">
        <v>18.420000000000002</v>
      </c>
      <c r="CL2055" s="4">
        <v>18.420000000000002</v>
      </c>
      <c r="CM2055" t="s">
        <v>136</v>
      </c>
      <c r="CN2055" t="s">
        <v>139</v>
      </c>
      <c r="CO2055" t="s">
        <v>137</v>
      </c>
      <c r="CQ2055" t="s">
        <v>115</v>
      </c>
      <c r="CR2055" t="s">
        <v>138</v>
      </c>
      <c r="CS2055" t="s">
        <v>139</v>
      </c>
      <c r="CT2055" t="s">
        <v>138</v>
      </c>
      <c r="CU2055" t="s">
        <v>139</v>
      </c>
      <c r="CV2055" t="s">
        <v>138</v>
      </c>
      <c r="CW2055" t="s">
        <v>139</v>
      </c>
      <c r="CX2055" t="s">
        <v>139</v>
      </c>
      <c r="CY2055" s="10">
        <v>16702351929</v>
      </c>
      <c r="CZ2055" t="s">
        <v>6641</v>
      </c>
      <c r="DA2055" t="s">
        <v>246</v>
      </c>
      <c r="DB2055" t="s">
        <v>138</v>
      </c>
      <c r="DC2055" t="s">
        <v>115</v>
      </c>
    </row>
    <row r="2056" spans="1:112" ht="14.45" customHeight="1" x14ac:dyDescent="0.25">
      <c r="A2056" t="s">
        <v>6671</v>
      </c>
      <c r="B2056" t="s">
        <v>113</v>
      </c>
      <c r="C2056" s="1">
        <v>45803</v>
      </c>
      <c r="D2056" s="1">
        <v>45807</v>
      </c>
      <c r="E2056" t="s">
        <v>114</v>
      </c>
      <c r="G2056" t="s">
        <v>115</v>
      </c>
      <c r="H2056" t="s">
        <v>115</v>
      </c>
      <c r="I2056" t="s">
        <v>115</v>
      </c>
      <c r="J2056" t="s">
        <v>4087</v>
      </c>
      <c r="K2056" t="s">
        <v>4088</v>
      </c>
      <c r="L2056" t="s">
        <v>4089</v>
      </c>
      <c r="M2056" t="s">
        <v>4090</v>
      </c>
      <c r="N2056" t="s">
        <v>119</v>
      </c>
      <c r="O2056" t="s">
        <v>120</v>
      </c>
      <c r="P2056" s="3">
        <v>96950</v>
      </c>
      <c r="Q2056" t="s">
        <v>121</v>
      </c>
      <c r="S2056" s="10">
        <v>16703222653</v>
      </c>
      <c r="U2056" t="s">
        <v>4091</v>
      </c>
      <c r="V2056">
        <v>722515</v>
      </c>
      <c r="W2056" t="s">
        <v>123</v>
      </c>
      <c r="Y2056" t="s">
        <v>4092</v>
      </c>
      <c r="Z2056" t="s">
        <v>4093</v>
      </c>
      <c r="AA2056" t="s">
        <v>4094</v>
      </c>
      <c r="AB2056" t="s">
        <v>3053</v>
      </c>
      <c r="AC2056" t="s">
        <v>4089</v>
      </c>
      <c r="AD2056" t="s">
        <v>4090</v>
      </c>
      <c r="AE2056" t="s">
        <v>119</v>
      </c>
      <c r="AF2056" t="s">
        <v>120</v>
      </c>
      <c r="AG2056" s="3">
        <v>96950</v>
      </c>
      <c r="AH2056" t="s">
        <v>121</v>
      </c>
      <c r="AJ2056" s="10">
        <v>16703222653</v>
      </c>
      <c r="AL2056" t="s">
        <v>4095</v>
      </c>
      <c r="BD2056" t="str">
        <f>"35-3023.01"</f>
        <v>35-3023.01</v>
      </c>
      <c r="BE2056" t="s">
        <v>5276</v>
      </c>
      <c r="BF2056" t="s">
        <v>5277</v>
      </c>
      <c r="BG2056" t="s">
        <v>5276</v>
      </c>
      <c r="BH2056">
        <v>5</v>
      </c>
      <c r="BJ2056" s="1">
        <v>45915</v>
      </c>
      <c r="BK2056" s="1">
        <v>46279</v>
      </c>
      <c r="BN2056">
        <v>35</v>
      </c>
      <c r="BO2056">
        <v>0</v>
      </c>
      <c r="BP2056">
        <v>6</v>
      </c>
      <c r="BQ2056">
        <v>6</v>
      </c>
      <c r="BR2056">
        <v>6</v>
      </c>
      <c r="BS2056">
        <v>6</v>
      </c>
      <c r="BT2056">
        <v>6</v>
      </c>
      <c r="BU2056">
        <v>5</v>
      </c>
      <c r="BV2056" t="str">
        <f t="shared" si="38"/>
        <v>8:00 AM</v>
      </c>
      <c r="BW2056" t="str">
        <f>"3:00 PM"</f>
        <v>3:00 PM</v>
      </c>
      <c r="BX2056" t="s">
        <v>240</v>
      </c>
      <c r="BY2056">
        <v>0</v>
      </c>
      <c r="BZ2056">
        <v>6</v>
      </c>
      <c r="CA2056" t="s">
        <v>115</v>
      </c>
      <c r="CC2056" s="2" t="s">
        <v>6672</v>
      </c>
      <c r="CD2056" t="s">
        <v>4089</v>
      </c>
      <c r="CE2056" t="s">
        <v>4090</v>
      </c>
      <c r="CF2056" t="s">
        <v>119</v>
      </c>
      <c r="CG2056" t="s">
        <v>120</v>
      </c>
      <c r="CH2056" s="3">
        <v>96950</v>
      </c>
      <c r="CI2056" s="4">
        <v>8.35</v>
      </c>
      <c r="CJ2056" s="4">
        <v>8.35</v>
      </c>
      <c r="CK2056" s="4">
        <v>12.53</v>
      </c>
      <c r="CL2056" s="4">
        <v>12.53</v>
      </c>
      <c r="CM2056" t="s">
        <v>136</v>
      </c>
      <c r="CN2056" t="s">
        <v>2832</v>
      </c>
      <c r="CO2056" t="s">
        <v>137</v>
      </c>
      <c r="CQ2056" t="s">
        <v>115</v>
      </c>
      <c r="CR2056" t="s">
        <v>138</v>
      </c>
      <c r="CS2056" t="s">
        <v>139</v>
      </c>
      <c r="CT2056" t="s">
        <v>138</v>
      </c>
      <c r="CU2056" t="s">
        <v>139</v>
      </c>
      <c r="CV2056" t="s">
        <v>138</v>
      </c>
      <c r="CW2056" t="s">
        <v>139</v>
      </c>
      <c r="CX2056" t="s">
        <v>4725</v>
      </c>
      <c r="CY2056" s="10">
        <v>16703222653</v>
      </c>
      <c r="CZ2056" t="s">
        <v>4095</v>
      </c>
      <c r="DA2056" t="s">
        <v>246</v>
      </c>
      <c r="DB2056" t="s">
        <v>138</v>
      </c>
      <c r="DC2056" t="s">
        <v>115</v>
      </c>
    </row>
    <row r="2057" spans="1:112" ht="14.45" customHeight="1" x14ac:dyDescent="0.25">
      <c r="A2057" t="s">
        <v>8487</v>
      </c>
      <c r="B2057" t="s">
        <v>248</v>
      </c>
      <c r="C2057" s="1">
        <v>45753</v>
      </c>
      <c r="D2057" s="1">
        <v>45807</v>
      </c>
      <c r="E2057" t="s">
        <v>210</v>
      </c>
      <c r="F2057" s="1">
        <v>45929</v>
      </c>
      <c r="G2057" t="s">
        <v>115</v>
      </c>
      <c r="H2057" t="s">
        <v>115</v>
      </c>
      <c r="I2057" t="s">
        <v>115</v>
      </c>
      <c r="J2057" t="s">
        <v>470</v>
      </c>
      <c r="K2057" t="s">
        <v>8488</v>
      </c>
      <c r="L2057" t="s">
        <v>472</v>
      </c>
      <c r="M2057" t="s">
        <v>473</v>
      </c>
      <c r="N2057" t="s">
        <v>119</v>
      </c>
      <c r="O2057" t="s">
        <v>120</v>
      </c>
      <c r="P2057" s="3">
        <v>96950</v>
      </c>
      <c r="Q2057" t="s">
        <v>121</v>
      </c>
      <c r="S2057" s="10">
        <v>16702876273</v>
      </c>
      <c r="U2057" t="s">
        <v>474</v>
      </c>
      <c r="V2057">
        <v>812112</v>
      </c>
      <c r="W2057" t="s">
        <v>123</v>
      </c>
      <c r="Y2057" t="s">
        <v>475</v>
      </c>
      <c r="Z2057" t="s">
        <v>476</v>
      </c>
      <c r="AA2057" t="s">
        <v>477</v>
      </c>
      <c r="AB2057" t="s">
        <v>478</v>
      </c>
      <c r="AC2057" t="s">
        <v>472</v>
      </c>
      <c r="AD2057" t="s">
        <v>473</v>
      </c>
      <c r="AE2057" t="s">
        <v>119</v>
      </c>
      <c r="AF2057" t="s">
        <v>120</v>
      </c>
      <c r="AG2057" s="3">
        <v>96950</v>
      </c>
      <c r="AH2057" t="s">
        <v>121</v>
      </c>
      <c r="AJ2057" s="10">
        <v>16702876273</v>
      </c>
      <c r="AL2057" t="s">
        <v>479</v>
      </c>
      <c r="BD2057" t="str">
        <f>"39-5012.00"</f>
        <v>39-5012.00</v>
      </c>
      <c r="BE2057" t="s">
        <v>1772</v>
      </c>
      <c r="BF2057" t="s">
        <v>8489</v>
      </c>
      <c r="BG2057" t="s">
        <v>5806</v>
      </c>
      <c r="BH2057">
        <v>2</v>
      </c>
      <c r="BI2057">
        <v>2</v>
      </c>
      <c r="BJ2057" s="1">
        <v>45931</v>
      </c>
      <c r="BK2057" s="1">
        <v>46295</v>
      </c>
      <c r="BL2057" s="1">
        <v>45931</v>
      </c>
      <c r="BM2057" s="1">
        <v>46295</v>
      </c>
      <c r="BN2057">
        <v>35</v>
      </c>
      <c r="BO2057">
        <v>0</v>
      </c>
      <c r="BP2057">
        <v>6</v>
      </c>
      <c r="BQ2057">
        <v>6</v>
      </c>
      <c r="BR2057">
        <v>6</v>
      </c>
      <c r="BS2057">
        <v>6</v>
      </c>
      <c r="BT2057">
        <v>6</v>
      </c>
      <c r="BU2057">
        <v>5</v>
      </c>
      <c r="BV2057" t="str">
        <f>"10:00 AM"</f>
        <v>10:00 AM</v>
      </c>
      <c r="BW2057" t="str">
        <f>"5:00 PM"</f>
        <v>5:00 PM</v>
      </c>
      <c r="BX2057" t="s">
        <v>133</v>
      </c>
      <c r="BY2057">
        <v>0</v>
      </c>
      <c r="BZ2057">
        <v>12</v>
      </c>
      <c r="CA2057" t="s">
        <v>115</v>
      </c>
      <c r="CC2057" s="2" t="s">
        <v>8490</v>
      </c>
      <c r="CD2057" t="s">
        <v>472</v>
      </c>
      <c r="CE2057" t="s">
        <v>473</v>
      </c>
      <c r="CF2057" t="s">
        <v>119</v>
      </c>
      <c r="CG2057" t="s">
        <v>120</v>
      </c>
      <c r="CH2057" s="3">
        <v>96950</v>
      </c>
      <c r="CI2057" s="4">
        <v>7.98</v>
      </c>
      <c r="CJ2057" s="4">
        <v>7.98</v>
      </c>
      <c r="CK2057" s="4">
        <v>11.97</v>
      </c>
      <c r="CL2057" s="4">
        <v>11.97</v>
      </c>
      <c r="CM2057" t="s">
        <v>136</v>
      </c>
      <c r="CN2057" t="s">
        <v>2832</v>
      </c>
      <c r="CO2057" t="s">
        <v>137</v>
      </c>
      <c r="CQ2057" t="s">
        <v>115</v>
      </c>
      <c r="CR2057" t="s">
        <v>138</v>
      </c>
      <c r="CS2057" t="s">
        <v>139</v>
      </c>
      <c r="CT2057" t="s">
        <v>138</v>
      </c>
      <c r="CU2057" t="s">
        <v>139</v>
      </c>
      <c r="CV2057" t="s">
        <v>138</v>
      </c>
      <c r="CW2057" t="s">
        <v>139</v>
      </c>
      <c r="CX2057" t="s">
        <v>485</v>
      </c>
      <c r="CY2057" s="10">
        <v>16702876273</v>
      </c>
      <c r="CZ2057" t="s">
        <v>486</v>
      </c>
      <c r="DA2057" t="s">
        <v>246</v>
      </c>
      <c r="DB2057" t="s">
        <v>138</v>
      </c>
      <c r="DC2057" t="s">
        <v>115</v>
      </c>
      <c r="DD2057" t="s">
        <v>487</v>
      </c>
      <c r="DE2057" t="s">
        <v>488</v>
      </c>
      <c r="DF2057" t="s">
        <v>489</v>
      </c>
      <c r="DG2057" t="s">
        <v>490</v>
      </c>
      <c r="DH2057" t="s">
        <v>491</v>
      </c>
    </row>
    <row r="2058" spans="1:112" ht="14.45" customHeight="1" x14ac:dyDescent="0.25">
      <c r="A2058" t="s">
        <v>10215</v>
      </c>
      <c r="B2058" t="s">
        <v>113</v>
      </c>
      <c r="C2058" s="1">
        <v>45803</v>
      </c>
      <c r="D2058" s="1">
        <v>45807</v>
      </c>
      <c r="E2058" t="s">
        <v>114</v>
      </c>
      <c r="G2058" t="s">
        <v>115</v>
      </c>
      <c r="H2058" t="s">
        <v>115</v>
      </c>
      <c r="I2058" t="s">
        <v>115</v>
      </c>
      <c r="J2058" t="s">
        <v>4087</v>
      </c>
      <c r="K2058" t="s">
        <v>4088</v>
      </c>
      <c r="L2058" t="s">
        <v>10216</v>
      </c>
      <c r="M2058" t="s">
        <v>4090</v>
      </c>
      <c r="N2058" t="s">
        <v>119</v>
      </c>
      <c r="O2058" t="s">
        <v>120</v>
      </c>
      <c r="P2058" s="3">
        <v>96950</v>
      </c>
      <c r="Q2058" t="s">
        <v>121</v>
      </c>
      <c r="S2058" s="10">
        <v>16703222653</v>
      </c>
      <c r="U2058" t="s">
        <v>4091</v>
      </c>
      <c r="V2058">
        <v>722515</v>
      </c>
      <c r="W2058" t="s">
        <v>123</v>
      </c>
      <c r="Y2058" t="s">
        <v>4092</v>
      </c>
      <c r="Z2058" t="s">
        <v>4093</v>
      </c>
      <c r="AA2058" t="s">
        <v>4094</v>
      </c>
      <c r="AB2058" t="s">
        <v>3053</v>
      </c>
      <c r="AC2058" t="s">
        <v>10216</v>
      </c>
      <c r="AD2058" t="s">
        <v>4090</v>
      </c>
      <c r="AE2058" t="s">
        <v>119</v>
      </c>
      <c r="AF2058" t="s">
        <v>120</v>
      </c>
      <c r="AG2058" s="3">
        <v>96950</v>
      </c>
      <c r="AH2058" t="s">
        <v>121</v>
      </c>
      <c r="AJ2058" s="10">
        <v>16703222653</v>
      </c>
      <c r="AL2058" t="s">
        <v>4095</v>
      </c>
      <c r="BD2058" t="str">
        <f>"35-2014.00"</f>
        <v>35-2014.00</v>
      </c>
      <c r="BE2058" t="s">
        <v>221</v>
      </c>
      <c r="BF2058" t="s">
        <v>4096</v>
      </c>
      <c r="BG2058" t="s">
        <v>462</v>
      </c>
      <c r="BH2058">
        <v>5</v>
      </c>
      <c r="BJ2058" s="1">
        <v>45915</v>
      </c>
      <c r="BK2058" s="1">
        <v>46279</v>
      </c>
      <c r="BN2058">
        <v>35</v>
      </c>
      <c r="BO2058">
        <v>0</v>
      </c>
      <c r="BP2058">
        <v>6</v>
      </c>
      <c r="BQ2058">
        <v>6</v>
      </c>
      <c r="BR2058">
        <v>6</v>
      </c>
      <c r="BS2058">
        <v>6</v>
      </c>
      <c r="BT2058">
        <v>6</v>
      </c>
      <c r="BU2058">
        <v>5</v>
      </c>
      <c r="BV2058" t="str">
        <f>"7:00 AM"</f>
        <v>7:00 AM</v>
      </c>
      <c r="BW2058" t="str">
        <f>"2:00 PM"</f>
        <v>2:00 PM</v>
      </c>
      <c r="BX2058" t="s">
        <v>240</v>
      </c>
      <c r="BY2058">
        <v>0</v>
      </c>
      <c r="BZ2058">
        <v>12</v>
      </c>
      <c r="CA2058" t="s">
        <v>115</v>
      </c>
      <c r="CC2058" s="2" t="s">
        <v>10217</v>
      </c>
      <c r="CD2058" t="s">
        <v>10216</v>
      </c>
      <c r="CE2058" t="s">
        <v>4090</v>
      </c>
      <c r="CF2058" t="s">
        <v>119</v>
      </c>
      <c r="CG2058" t="s">
        <v>120</v>
      </c>
      <c r="CH2058" s="3">
        <v>96950</v>
      </c>
      <c r="CI2058" s="4">
        <v>8.83</v>
      </c>
      <c r="CJ2058" s="4">
        <v>8.83</v>
      </c>
      <c r="CK2058" s="4">
        <v>13.25</v>
      </c>
      <c r="CL2058" s="4">
        <v>13.25</v>
      </c>
      <c r="CM2058" t="s">
        <v>136</v>
      </c>
      <c r="CN2058" t="s">
        <v>2832</v>
      </c>
      <c r="CO2058" t="s">
        <v>137</v>
      </c>
      <c r="CQ2058" t="s">
        <v>115</v>
      </c>
      <c r="CR2058" t="s">
        <v>138</v>
      </c>
      <c r="CS2058" t="s">
        <v>139</v>
      </c>
      <c r="CT2058" t="s">
        <v>138</v>
      </c>
      <c r="CU2058" t="s">
        <v>139</v>
      </c>
      <c r="CV2058" t="s">
        <v>138</v>
      </c>
      <c r="CW2058" t="s">
        <v>139</v>
      </c>
      <c r="CX2058" t="s">
        <v>4097</v>
      </c>
      <c r="CY2058" s="10">
        <v>16703222653</v>
      </c>
      <c r="CZ2058" t="s">
        <v>4095</v>
      </c>
      <c r="DA2058" t="s">
        <v>246</v>
      </c>
      <c r="DB2058" t="s">
        <v>138</v>
      </c>
      <c r="DC2058" t="s">
        <v>115</v>
      </c>
    </row>
    <row r="2059" spans="1:112" ht="14.45" customHeight="1" x14ac:dyDescent="0.25">
      <c r="A2059" t="s">
        <v>10225</v>
      </c>
      <c r="B2059" t="s">
        <v>248</v>
      </c>
      <c r="C2059" s="1">
        <v>45753</v>
      </c>
      <c r="D2059" s="1">
        <v>45807</v>
      </c>
      <c r="E2059" t="s">
        <v>210</v>
      </c>
      <c r="F2059" s="1">
        <v>45890</v>
      </c>
      <c r="G2059" t="s">
        <v>115</v>
      </c>
      <c r="H2059" t="s">
        <v>115</v>
      </c>
      <c r="I2059" t="s">
        <v>115</v>
      </c>
      <c r="J2059" t="s">
        <v>470</v>
      </c>
      <c r="K2059" t="s">
        <v>8488</v>
      </c>
      <c r="L2059" t="s">
        <v>472</v>
      </c>
      <c r="M2059" t="s">
        <v>473</v>
      </c>
      <c r="N2059" t="s">
        <v>119</v>
      </c>
      <c r="O2059" t="s">
        <v>120</v>
      </c>
      <c r="P2059" s="3">
        <v>96950</v>
      </c>
      <c r="Q2059" t="s">
        <v>121</v>
      </c>
      <c r="S2059" s="10">
        <v>16702876273</v>
      </c>
      <c r="U2059" t="s">
        <v>474</v>
      </c>
      <c r="V2059">
        <v>812112</v>
      </c>
      <c r="W2059" t="s">
        <v>123</v>
      </c>
      <c r="Y2059" t="s">
        <v>475</v>
      </c>
      <c r="Z2059" t="s">
        <v>476</v>
      </c>
      <c r="AA2059" t="s">
        <v>477</v>
      </c>
      <c r="AB2059" t="s">
        <v>2827</v>
      </c>
      <c r="AC2059" t="s">
        <v>472</v>
      </c>
      <c r="AD2059" t="s">
        <v>473</v>
      </c>
      <c r="AE2059" t="s">
        <v>119</v>
      </c>
      <c r="AF2059" t="s">
        <v>120</v>
      </c>
      <c r="AG2059" s="3">
        <v>96950</v>
      </c>
      <c r="AH2059" t="s">
        <v>121</v>
      </c>
      <c r="AJ2059" s="10">
        <v>16702876273</v>
      </c>
      <c r="AL2059" t="s">
        <v>479</v>
      </c>
      <c r="BD2059" t="str">
        <f>"39-5012.00"</f>
        <v>39-5012.00</v>
      </c>
      <c r="BE2059" t="s">
        <v>1772</v>
      </c>
      <c r="BF2059" t="s">
        <v>10226</v>
      </c>
      <c r="BG2059" t="s">
        <v>5806</v>
      </c>
      <c r="BH2059">
        <v>3</v>
      </c>
      <c r="BI2059">
        <v>3</v>
      </c>
      <c r="BJ2059" s="1">
        <v>45892</v>
      </c>
      <c r="BK2059" s="1">
        <v>46256</v>
      </c>
      <c r="BL2059" s="1">
        <v>45892</v>
      </c>
      <c r="BM2059" s="1">
        <v>46256</v>
      </c>
      <c r="BN2059">
        <v>35</v>
      </c>
      <c r="BO2059">
        <v>0</v>
      </c>
      <c r="BP2059">
        <v>6</v>
      </c>
      <c r="BQ2059">
        <v>6</v>
      </c>
      <c r="BR2059">
        <v>6</v>
      </c>
      <c r="BS2059">
        <v>6</v>
      </c>
      <c r="BT2059">
        <v>6</v>
      </c>
      <c r="BU2059">
        <v>5</v>
      </c>
      <c r="BV2059" t="str">
        <f>"11:00 AM"</f>
        <v>11:00 AM</v>
      </c>
      <c r="BW2059" t="str">
        <f>"6:00 PM"</f>
        <v>6:00 PM</v>
      </c>
      <c r="BX2059" t="s">
        <v>133</v>
      </c>
      <c r="BY2059">
        <v>0</v>
      </c>
      <c r="BZ2059">
        <v>12</v>
      </c>
      <c r="CA2059" t="s">
        <v>115</v>
      </c>
      <c r="CC2059" s="2" t="s">
        <v>10227</v>
      </c>
      <c r="CD2059" t="s">
        <v>472</v>
      </c>
      <c r="CE2059" t="s">
        <v>473</v>
      </c>
      <c r="CF2059" t="s">
        <v>119</v>
      </c>
      <c r="CG2059" t="s">
        <v>120</v>
      </c>
      <c r="CH2059" s="3">
        <v>96950</v>
      </c>
      <c r="CI2059" s="4">
        <v>7.98</v>
      </c>
      <c r="CJ2059" s="4">
        <v>7.98</v>
      </c>
      <c r="CK2059" s="4">
        <v>11.97</v>
      </c>
      <c r="CL2059" s="4">
        <v>11.97</v>
      </c>
      <c r="CM2059" t="s">
        <v>136</v>
      </c>
      <c r="CN2059" t="s">
        <v>2832</v>
      </c>
      <c r="CO2059" t="s">
        <v>137</v>
      </c>
      <c r="CQ2059" t="s">
        <v>115</v>
      </c>
      <c r="CR2059" t="s">
        <v>138</v>
      </c>
      <c r="CS2059" t="s">
        <v>139</v>
      </c>
      <c r="CT2059" t="s">
        <v>138</v>
      </c>
      <c r="CU2059" t="s">
        <v>139</v>
      </c>
      <c r="CV2059" t="s">
        <v>138</v>
      </c>
      <c r="CW2059" t="s">
        <v>139</v>
      </c>
      <c r="CX2059" t="s">
        <v>485</v>
      </c>
      <c r="CY2059" s="10">
        <v>16702876273</v>
      </c>
      <c r="CZ2059" t="s">
        <v>486</v>
      </c>
      <c r="DA2059" t="s">
        <v>246</v>
      </c>
      <c r="DB2059" t="s">
        <v>138</v>
      </c>
      <c r="DC2059" t="s">
        <v>115</v>
      </c>
      <c r="DD2059" t="s">
        <v>487</v>
      </c>
      <c r="DE2059" t="s">
        <v>488</v>
      </c>
      <c r="DF2059" t="s">
        <v>4094</v>
      </c>
      <c r="DG2059" t="s">
        <v>490</v>
      </c>
      <c r="DH2059" t="s">
        <v>491</v>
      </c>
    </row>
    <row r="2060" spans="1:112" ht="14.45" customHeight="1" x14ac:dyDescent="0.25">
      <c r="A2060" t="s">
        <v>11127</v>
      </c>
      <c r="B2060" t="s">
        <v>113</v>
      </c>
      <c r="C2060" s="1">
        <v>45769</v>
      </c>
      <c r="D2060" s="1">
        <v>45807</v>
      </c>
      <c r="E2060" t="s">
        <v>210</v>
      </c>
      <c r="F2060" s="1">
        <v>45929</v>
      </c>
      <c r="G2060" t="s">
        <v>115</v>
      </c>
      <c r="H2060" t="s">
        <v>115</v>
      </c>
      <c r="I2060" t="s">
        <v>115</v>
      </c>
      <c r="J2060" t="s">
        <v>2864</v>
      </c>
      <c r="K2060" t="s">
        <v>2865</v>
      </c>
      <c r="L2060" t="s">
        <v>2866</v>
      </c>
      <c r="M2060" t="s">
        <v>1673</v>
      </c>
      <c r="N2060" t="s">
        <v>128</v>
      </c>
      <c r="O2060" t="s">
        <v>120</v>
      </c>
      <c r="P2060" s="3">
        <v>96950</v>
      </c>
      <c r="Q2060" t="s">
        <v>121</v>
      </c>
      <c r="R2060" t="s">
        <v>1287</v>
      </c>
      <c r="S2060" s="10">
        <v>16702341336</v>
      </c>
      <c r="U2060" t="s">
        <v>2867</v>
      </c>
      <c r="V2060">
        <v>425120</v>
      </c>
      <c r="W2060" t="s">
        <v>123</v>
      </c>
      <c r="Y2060" t="s">
        <v>2868</v>
      </c>
      <c r="Z2060" t="s">
        <v>2869</v>
      </c>
      <c r="AA2060" t="s">
        <v>139</v>
      </c>
      <c r="AB2060" t="s">
        <v>997</v>
      </c>
      <c r="AC2060" t="s">
        <v>2866</v>
      </c>
      <c r="AD2060" t="s">
        <v>1673</v>
      </c>
      <c r="AE2060" t="s">
        <v>128</v>
      </c>
      <c r="AF2060" t="s">
        <v>120</v>
      </c>
      <c r="AG2060" s="3">
        <v>96950</v>
      </c>
      <c r="AH2060" t="s">
        <v>121</v>
      </c>
      <c r="AI2060" t="s">
        <v>1287</v>
      </c>
      <c r="AJ2060" s="10">
        <v>16702341336</v>
      </c>
      <c r="AL2060" t="s">
        <v>2870</v>
      </c>
      <c r="BD2060" t="str">
        <f>"41-2031.00"</f>
        <v>41-2031.00</v>
      </c>
      <c r="BE2060" t="s">
        <v>2739</v>
      </c>
      <c r="BF2060" t="s">
        <v>11128</v>
      </c>
      <c r="BG2060" t="s">
        <v>11129</v>
      </c>
      <c r="BH2060">
        <v>2</v>
      </c>
      <c r="BJ2060" s="1">
        <v>45931</v>
      </c>
      <c r="BK2060" s="1">
        <v>46295</v>
      </c>
      <c r="BN2060">
        <v>35</v>
      </c>
      <c r="BO2060">
        <v>0</v>
      </c>
      <c r="BP2060">
        <v>7</v>
      </c>
      <c r="BQ2060">
        <v>7</v>
      </c>
      <c r="BR2060">
        <v>7</v>
      </c>
      <c r="BS2060">
        <v>7</v>
      </c>
      <c r="BT2060">
        <v>7</v>
      </c>
      <c r="BU2060">
        <v>0</v>
      </c>
      <c r="BV2060" t="str">
        <f>"8:00 AM"</f>
        <v>8:00 AM</v>
      </c>
      <c r="BW2060" t="str">
        <f>"4:00 PM"</f>
        <v>4:00 PM</v>
      </c>
      <c r="BX2060" t="s">
        <v>240</v>
      </c>
      <c r="BY2060">
        <v>0</v>
      </c>
      <c r="BZ2060">
        <v>12</v>
      </c>
      <c r="CA2060" t="s">
        <v>115</v>
      </c>
      <c r="CC2060" t="s">
        <v>11130</v>
      </c>
      <c r="CD2060" t="s">
        <v>2874</v>
      </c>
      <c r="CE2060" t="s">
        <v>1673</v>
      </c>
      <c r="CF2060" t="s">
        <v>128</v>
      </c>
      <c r="CG2060" t="s">
        <v>120</v>
      </c>
      <c r="CH2060" s="3">
        <v>96950</v>
      </c>
      <c r="CI2060" s="4">
        <v>9.9</v>
      </c>
      <c r="CJ2060" s="4">
        <v>10</v>
      </c>
      <c r="CK2060" s="4">
        <v>14.85</v>
      </c>
      <c r="CL2060" s="4">
        <v>15</v>
      </c>
      <c r="CM2060" t="s">
        <v>136</v>
      </c>
      <c r="CN2060" t="s">
        <v>139</v>
      </c>
      <c r="CO2060" t="s">
        <v>137</v>
      </c>
      <c r="CQ2060" t="s">
        <v>115</v>
      </c>
      <c r="CR2060" t="s">
        <v>138</v>
      </c>
      <c r="CS2060" t="s">
        <v>138</v>
      </c>
      <c r="CT2060" t="s">
        <v>138</v>
      </c>
      <c r="CU2060" t="s">
        <v>139</v>
      </c>
      <c r="CV2060" t="s">
        <v>138</v>
      </c>
      <c r="CW2060" t="s">
        <v>139</v>
      </c>
      <c r="CX2060" t="s">
        <v>1297</v>
      </c>
      <c r="CY2060" s="10">
        <v>16702341336</v>
      </c>
      <c r="CZ2060" t="s">
        <v>2870</v>
      </c>
      <c r="DA2060" t="s">
        <v>139</v>
      </c>
      <c r="DB2060" t="s">
        <v>138</v>
      </c>
      <c r="DC2060" t="s">
        <v>115</v>
      </c>
    </row>
    <row r="2061" spans="1:112" ht="14.45" customHeight="1" x14ac:dyDescent="0.25">
      <c r="A2061" t="s">
        <v>11150</v>
      </c>
      <c r="B2061" t="s">
        <v>113</v>
      </c>
      <c r="C2061" s="1">
        <v>45803</v>
      </c>
      <c r="D2061" s="1">
        <v>45807</v>
      </c>
      <c r="E2061" t="s">
        <v>114</v>
      </c>
      <c r="G2061" t="s">
        <v>115</v>
      </c>
      <c r="H2061" t="s">
        <v>115</v>
      </c>
      <c r="I2061" t="s">
        <v>115</v>
      </c>
      <c r="J2061" t="s">
        <v>4087</v>
      </c>
      <c r="K2061" t="s">
        <v>4088</v>
      </c>
      <c r="L2061" t="s">
        <v>4089</v>
      </c>
      <c r="M2061" t="s">
        <v>4090</v>
      </c>
      <c r="N2061" t="s">
        <v>119</v>
      </c>
      <c r="O2061" t="s">
        <v>120</v>
      </c>
      <c r="P2061" s="3">
        <v>96950</v>
      </c>
      <c r="Q2061" t="s">
        <v>121</v>
      </c>
      <c r="S2061" s="10">
        <v>16703222653</v>
      </c>
      <c r="U2061" t="s">
        <v>4091</v>
      </c>
      <c r="V2061">
        <v>722515</v>
      </c>
      <c r="W2061" t="s">
        <v>123</v>
      </c>
      <c r="Y2061" t="s">
        <v>4092</v>
      </c>
      <c r="Z2061" t="s">
        <v>4093</v>
      </c>
      <c r="AA2061" t="s">
        <v>4094</v>
      </c>
      <c r="AB2061" t="s">
        <v>3053</v>
      </c>
      <c r="AC2061" t="s">
        <v>4089</v>
      </c>
      <c r="AD2061" t="s">
        <v>4090</v>
      </c>
      <c r="AE2061" t="s">
        <v>119</v>
      </c>
      <c r="AF2061" t="s">
        <v>120</v>
      </c>
      <c r="AG2061" s="3">
        <v>96950</v>
      </c>
      <c r="AH2061" t="s">
        <v>121</v>
      </c>
      <c r="AJ2061" s="10">
        <v>16703222653</v>
      </c>
      <c r="AL2061" t="s">
        <v>4095</v>
      </c>
      <c r="BD2061" t="str">
        <f>"35-9021.00"</f>
        <v>35-9021.00</v>
      </c>
      <c r="BE2061" t="s">
        <v>7866</v>
      </c>
      <c r="BF2061" t="s">
        <v>11151</v>
      </c>
      <c r="BG2061" t="s">
        <v>7866</v>
      </c>
      <c r="BH2061">
        <v>5</v>
      </c>
      <c r="BJ2061" s="1">
        <v>45915</v>
      </c>
      <c r="BK2061" s="1">
        <v>46279</v>
      </c>
      <c r="BN2061">
        <v>35</v>
      </c>
      <c r="BO2061">
        <v>0</v>
      </c>
      <c r="BP2061">
        <v>6</v>
      </c>
      <c r="BQ2061">
        <v>6</v>
      </c>
      <c r="BR2061">
        <v>6</v>
      </c>
      <c r="BS2061">
        <v>6</v>
      </c>
      <c r="BT2061">
        <v>6</v>
      </c>
      <c r="BU2061">
        <v>5</v>
      </c>
      <c r="BV2061" t="str">
        <f>"8:00 AM"</f>
        <v>8:00 AM</v>
      </c>
      <c r="BW2061" t="str">
        <f>"3:00 PM"</f>
        <v>3:00 PM</v>
      </c>
      <c r="BX2061" t="s">
        <v>240</v>
      </c>
      <c r="BY2061">
        <v>0</v>
      </c>
      <c r="BZ2061">
        <v>3</v>
      </c>
      <c r="CA2061" t="s">
        <v>115</v>
      </c>
      <c r="CC2061" s="2" t="s">
        <v>11152</v>
      </c>
      <c r="CD2061" t="s">
        <v>4089</v>
      </c>
      <c r="CE2061" t="s">
        <v>4090</v>
      </c>
      <c r="CF2061" t="s">
        <v>119</v>
      </c>
      <c r="CG2061" t="s">
        <v>120</v>
      </c>
      <c r="CH2061" s="3">
        <v>96950</v>
      </c>
      <c r="CI2061" s="4">
        <v>8.24</v>
      </c>
      <c r="CJ2061" s="4">
        <v>8.24</v>
      </c>
      <c r="CK2061" s="4">
        <v>12.36</v>
      </c>
      <c r="CL2061" s="4">
        <v>12.36</v>
      </c>
      <c r="CM2061" t="s">
        <v>136</v>
      </c>
      <c r="CN2061" t="s">
        <v>2832</v>
      </c>
      <c r="CO2061" t="s">
        <v>137</v>
      </c>
      <c r="CQ2061" t="s">
        <v>115</v>
      </c>
      <c r="CR2061" t="s">
        <v>138</v>
      </c>
      <c r="CS2061" t="s">
        <v>139</v>
      </c>
      <c r="CT2061" t="s">
        <v>138</v>
      </c>
      <c r="CU2061" t="s">
        <v>139</v>
      </c>
      <c r="CV2061" t="s">
        <v>138</v>
      </c>
      <c r="CW2061" t="s">
        <v>139</v>
      </c>
      <c r="CX2061" t="s">
        <v>4725</v>
      </c>
      <c r="CY2061" s="10">
        <v>16703222653</v>
      </c>
      <c r="CZ2061" t="s">
        <v>4095</v>
      </c>
      <c r="DA2061" t="s">
        <v>246</v>
      </c>
      <c r="DB2061" t="s">
        <v>138</v>
      </c>
      <c r="DC2061" t="s">
        <v>115</v>
      </c>
    </row>
    <row r="2062" spans="1:112" ht="14.45" customHeight="1" x14ac:dyDescent="0.25">
      <c r="A2062" t="s">
        <v>11778</v>
      </c>
      <c r="B2062" t="s">
        <v>248</v>
      </c>
      <c r="C2062" s="1">
        <v>45750</v>
      </c>
      <c r="D2062" s="1">
        <v>45807</v>
      </c>
      <c r="E2062" t="s">
        <v>210</v>
      </c>
      <c r="F2062" s="1">
        <v>45929</v>
      </c>
      <c r="G2062" t="s">
        <v>115</v>
      </c>
      <c r="H2062" t="s">
        <v>115</v>
      </c>
      <c r="I2062" t="s">
        <v>115</v>
      </c>
      <c r="J2062" t="s">
        <v>4126</v>
      </c>
      <c r="K2062" t="s">
        <v>4127</v>
      </c>
      <c r="L2062" t="s">
        <v>4128</v>
      </c>
      <c r="N2062" t="s">
        <v>128</v>
      </c>
      <c r="O2062" t="s">
        <v>120</v>
      </c>
      <c r="P2062" s="3">
        <v>96950</v>
      </c>
      <c r="Q2062" t="s">
        <v>121</v>
      </c>
      <c r="S2062" s="10">
        <v>16702358778</v>
      </c>
      <c r="U2062" t="s">
        <v>1380</v>
      </c>
      <c r="V2062">
        <v>23622</v>
      </c>
      <c r="W2062" t="s">
        <v>123</v>
      </c>
      <c r="Y2062" t="s">
        <v>2486</v>
      </c>
      <c r="Z2062" t="s">
        <v>4129</v>
      </c>
      <c r="AA2062" t="s">
        <v>4130</v>
      </c>
      <c r="AB2062" t="s">
        <v>516</v>
      </c>
      <c r="AC2062" t="s">
        <v>4137</v>
      </c>
      <c r="AE2062" t="s">
        <v>128</v>
      </c>
      <c r="AF2062" t="s">
        <v>120</v>
      </c>
      <c r="AG2062" s="3">
        <v>96950</v>
      </c>
      <c r="AH2062" t="s">
        <v>121</v>
      </c>
      <c r="AJ2062" s="10">
        <v>16702358778</v>
      </c>
      <c r="AL2062" t="s">
        <v>3408</v>
      </c>
      <c r="BD2062" t="str">
        <f>"49-9071.00"</f>
        <v>49-9071.00</v>
      </c>
      <c r="BE2062" t="s">
        <v>169</v>
      </c>
      <c r="BF2062" t="s">
        <v>4138</v>
      </c>
      <c r="BG2062" t="s">
        <v>4139</v>
      </c>
      <c r="BH2062">
        <v>20</v>
      </c>
      <c r="BI2062">
        <v>20</v>
      </c>
      <c r="BJ2062" s="1">
        <v>45931</v>
      </c>
      <c r="BK2062" s="1">
        <v>46295</v>
      </c>
      <c r="BL2062" s="1">
        <v>45931</v>
      </c>
      <c r="BM2062" s="1">
        <v>46295</v>
      </c>
      <c r="BN2062">
        <v>40</v>
      </c>
      <c r="BO2062">
        <v>0</v>
      </c>
      <c r="BP2062">
        <v>8</v>
      </c>
      <c r="BQ2062">
        <v>8</v>
      </c>
      <c r="BR2062">
        <v>8</v>
      </c>
      <c r="BS2062">
        <v>8</v>
      </c>
      <c r="BT2062">
        <v>8</v>
      </c>
      <c r="BU2062">
        <v>0</v>
      </c>
      <c r="BV2062" t="str">
        <f>"7:30 AM"</f>
        <v>7:30 AM</v>
      </c>
      <c r="BW2062" t="str">
        <f>"4:30 PM"</f>
        <v>4:30 PM</v>
      </c>
      <c r="BX2062" t="s">
        <v>133</v>
      </c>
      <c r="BY2062">
        <v>0</v>
      </c>
      <c r="BZ2062">
        <v>12</v>
      </c>
      <c r="CA2062" t="s">
        <v>115</v>
      </c>
      <c r="CC2062" t="s">
        <v>9905</v>
      </c>
      <c r="CD2062" t="s">
        <v>4128</v>
      </c>
      <c r="CF2062" t="s">
        <v>128</v>
      </c>
      <c r="CG2062" t="s">
        <v>120</v>
      </c>
      <c r="CH2062" s="3">
        <v>96950</v>
      </c>
      <c r="CI2062" s="4">
        <v>9.75</v>
      </c>
      <c r="CJ2062" s="4">
        <v>9.75</v>
      </c>
      <c r="CK2062" s="4">
        <v>14.63</v>
      </c>
      <c r="CL2062" s="4">
        <v>14.63</v>
      </c>
      <c r="CM2062" t="s">
        <v>136</v>
      </c>
      <c r="CN2062" t="s">
        <v>139</v>
      </c>
      <c r="CO2062" t="s">
        <v>173</v>
      </c>
      <c r="CQ2062" t="s">
        <v>115</v>
      </c>
      <c r="CR2062" t="s">
        <v>138</v>
      </c>
      <c r="CS2062" t="s">
        <v>138</v>
      </c>
      <c r="CT2062" t="s">
        <v>138</v>
      </c>
      <c r="CU2062" t="s">
        <v>139</v>
      </c>
      <c r="CV2062" t="s">
        <v>138</v>
      </c>
      <c r="CW2062" t="s">
        <v>138</v>
      </c>
      <c r="CX2062" t="s">
        <v>1079</v>
      </c>
      <c r="CY2062" s="10">
        <v>16702358778</v>
      </c>
      <c r="CZ2062" t="s">
        <v>3408</v>
      </c>
      <c r="DA2062" t="s">
        <v>139</v>
      </c>
      <c r="DB2062" t="s">
        <v>138</v>
      </c>
      <c r="DC2062" t="s">
        <v>115</v>
      </c>
    </row>
    <row r="2063" spans="1:112" ht="14.45" customHeight="1" x14ac:dyDescent="0.25">
      <c r="A2063" t="s">
        <v>11782</v>
      </c>
      <c r="B2063" t="s">
        <v>248</v>
      </c>
      <c r="C2063" s="1">
        <v>45756</v>
      </c>
      <c r="D2063" s="1">
        <v>45807</v>
      </c>
      <c r="E2063" t="s">
        <v>210</v>
      </c>
      <c r="F2063" s="1">
        <v>45929</v>
      </c>
      <c r="G2063" t="s">
        <v>115</v>
      </c>
      <c r="H2063" t="s">
        <v>115</v>
      </c>
      <c r="I2063" t="s">
        <v>115</v>
      </c>
      <c r="J2063" t="s">
        <v>6039</v>
      </c>
      <c r="K2063" t="s">
        <v>6901</v>
      </c>
      <c r="L2063" t="s">
        <v>6902</v>
      </c>
      <c r="M2063" t="s">
        <v>6903</v>
      </c>
      <c r="N2063" t="s">
        <v>128</v>
      </c>
      <c r="O2063" t="s">
        <v>120</v>
      </c>
      <c r="P2063" s="3">
        <v>96950</v>
      </c>
      <c r="Q2063" t="s">
        <v>121</v>
      </c>
      <c r="S2063" s="10">
        <v>16702346485</v>
      </c>
      <c r="U2063" t="s">
        <v>6041</v>
      </c>
      <c r="V2063">
        <v>812112</v>
      </c>
      <c r="W2063" t="s">
        <v>123</v>
      </c>
      <c r="Y2063" t="s">
        <v>2486</v>
      </c>
      <c r="Z2063" t="s">
        <v>2487</v>
      </c>
      <c r="AA2063" t="s">
        <v>2488</v>
      </c>
      <c r="AB2063" t="s">
        <v>516</v>
      </c>
      <c r="AC2063" t="s">
        <v>6902</v>
      </c>
      <c r="AD2063" t="s">
        <v>6904</v>
      </c>
      <c r="AE2063" t="s">
        <v>128</v>
      </c>
      <c r="AF2063" t="s">
        <v>120</v>
      </c>
      <c r="AG2063" s="3">
        <v>96950</v>
      </c>
      <c r="AH2063" t="s">
        <v>121</v>
      </c>
      <c r="AJ2063" s="10">
        <v>16702346485</v>
      </c>
      <c r="AL2063" t="s">
        <v>6042</v>
      </c>
      <c r="BD2063" t="str">
        <f>"39-5012.00"</f>
        <v>39-5012.00</v>
      </c>
      <c r="BE2063" t="s">
        <v>1772</v>
      </c>
      <c r="BF2063" t="s">
        <v>6905</v>
      </c>
      <c r="BG2063" t="s">
        <v>6906</v>
      </c>
      <c r="BH2063">
        <v>2</v>
      </c>
      <c r="BI2063">
        <v>2</v>
      </c>
      <c r="BJ2063" s="1">
        <v>45931</v>
      </c>
      <c r="BK2063" s="1">
        <v>46295</v>
      </c>
      <c r="BL2063" s="1">
        <v>45931</v>
      </c>
      <c r="BM2063" s="1">
        <v>46295</v>
      </c>
      <c r="BN2063">
        <v>35</v>
      </c>
      <c r="BO2063">
        <v>7</v>
      </c>
      <c r="BP2063">
        <v>0</v>
      </c>
      <c r="BQ2063">
        <v>0</v>
      </c>
      <c r="BR2063">
        <v>7</v>
      </c>
      <c r="BS2063">
        <v>7</v>
      </c>
      <c r="BT2063">
        <v>7</v>
      </c>
      <c r="BU2063">
        <v>7</v>
      </c>
      <c r="BV2063" t="str">
        <f>"11:00 AM"</f>
        <v>11:00 AM</v>
      </c>
      <c r="BW2063" t="str">
        <f>"7:00 PM"</f>
        <v>7:00 PM</v>
      </c>
      <c r="BX2063" t="s">
        <v>133</v>
      </c>
      <c r="BY2063">
        <v>0</v>
      </c>
      <c r="BZ2063">
        <v>12</v>
      </c>
      <c r="CA2063" t="s">
        <v>115</v>
      </c>
      <c r="CC2063" t="s">
        <v>6907</v>
      </c>
      <c r="CD2063" t="s">
        <v>6908</v>
      </c>
      <c r="CE2063" t="s">
        <v>6909</v>
      </c>
      <c r="CF2063" t="s">
        <v>128</v>
      </c>
      <c r="CG2063" t="s">
        <v>120</v>
      </c>
      <c r="CH2063" s="3">
        <v>96950</v>
      </c>
      <c r="CI2063" s="4">
        <v>7.98</v>
      </c>
      <c r="CJ2063" s="4">
        <v>7.98</v>
      </c>
      <c r="CK2063" s="4">
        <v>11.97</v>
      </c>
      <c r="CL2063" s="4">
        <v>11.97</v>
      </c>
      <c r="CM2063" t="s">
        <v>136</v>
      </c>
      <c r="CO2063" t="s">
        <v>137</v>
      </c>
      <c r="CQ2063" t="s">
        <v>115</v>
      </c>
      <c r="CR2063" t="s">
        <v>138</v>
      </c>
      <c r="CS2063" t="s">
        <v>139</v>
      </c>
      <c r="CT2063" t="s">
        <v>138</v>
      </c>
      <c r="CU2063" t="s">
        <v>139</v>
      </c>
      <c r="CV2063" t="s">
        <v>138</v>
      </c>
      <c r="CW2063" t="s">
        <v>139</v>
      </c>
      <c r="CX2063" t="s">
        <v>2493</v>
      </c>
      <c r="CY2063" s="10">
        <v>16702346485</v>
      </c>
      <c r="CZ2063" t="s">
        <v>6042</v>
      </c>
      <c r="DA2063" t="s">
        <v>2494</v>
      </c>
      <c r="DB2063" t="s">
        <v>138</v>
      </c>
      <c r="DC2063" t="s">
        <v>115</v>
      </c>
    </row>
    <row r="2064" spans="1:112" ht="14.45" customHeight="1" x14ac:dyDescent="0.25">
      <c r="A2064" t="s">
        <v>12293</v>
      </c>
      <c r="B2064" t="s">
        <v>158</v>
      </c>
      <c r="C2064" s="1">
        <v>45764</v>
      </c>
      <c r="D2064" s="1">
        <v>45807</v>
      </c>
      <c r="E2064" t="s">
        <v>114</v>
      </c>
      <c r="G2064" t="s">
        <v>115</v>
      </c>
      <c r="H2064" t="s">
        <v>115</v>
      </c>
      <c r="I2064" t="s">
        <v>115</v>
      </c>
      <c r="J2064" t="s">
        <v>2977</v>
      </c>
      <c r="K2064" t="s">
        <v>11662</v>
      </c>
      <c r="L2064" t="s">
        <v>10810</v>
      </c>
      <c r="N2064" t="s">
        <v>119</v>
      </c>
      <c r="O2064" t="s">
        <v>120</v>
      </c>
      <c r="P2064" s="3">
        <v>96950</v>
      </c>
      <c r="Q2064" t="s">
        <v>121</v>
      </c>
      <c r="R2064" t="s">
        <v>4424</v>
      </c>
      <c r="S2064" s="10">
        <v>16709899218</v>
      </c>
      <c r="U2064" t="s">
        <v>2980</v>
      </c>
      <c r="V2064">
        <v>561311</v>
      </c>
      <c r="W2064" t="s">
        <v>123</v>
      </c>
      <c r="Y2064" t="s">
        <v>2981</v>
      </c>
      <c r="Z2064" t="s">
        <v>2982</v>
      </c>
      <c r="AA2064" t="s">
        <v>2983</v>
      </c>
      <c r="AB2064" t="s">
        <v>5739</v>
      </c>
      <c r="AC2064" t="s">
        <v>5738</v>
      </c>
      <c r="AE2064" t="s">
        <v>119</v>
      </c>
      <c r="AF2064" t="s">
        <v>120</v>
      </c>
      <c r="AG2064" s="3">
        <v>96950</v>
      </c>
      <c r="AH2064" t="s">
        <v>121</v>
      </c>
      <c r="AI2064" t="s">
        <v>4424</v>
      </c>
      <c r="AJ2064" s="10">
        <v>16709899218</v>
      </c>
      <c r="AL2064" t="s">
        <v>2985</v>
      </c>
      <c r="BD2064" t="str">
        <f>"29-1141.00"</f>
        <v>29-1141.00</v>
      </c>
      <c r="BE2064" t="s">
        <v>258</v>
      </c>
      <c r="BF2064" t="s">
        <v>12294</v>
      </c>
      <c r="BG2064" t="s">
        <v>258</v>
      </c>
      <c r="BH2064">
        <v>5</v>
      </c>
      <c r="BJ2064" s="1">
        <v>45870</v>
      </c>
      <c r="BK2064" s="1">
        <v>46234</v>
      </c>
      <c r="BN2064">
        <v>35</v>
      </c>
      <c r="BO2064">
        <v>0</v>
      </c>
      <c r="BP2064">
        <v>7</v>
      </c>
      <c r="BQ2064">
        <v>7</v>
      </c>
      <c r="BR2064">
        <v>7</v>
      </c>
      <c r="BS2064">
        <v>7</v>
      </c>
      <c r="BT2064">
        <v>7</v>
      </c>
      <c r="BU2064">
        <v>0</v>
      </c>
      <c r="BV2064" t="str">
        <f>"8:00 AM"</f>
        <v>8:00 AM</v>
      </c>
      <c r="BW2064" t="str">
        <f>"4:00 PM"</f>
        <v>4:00 PM</v>
      </c>
      <c r="BX2064" t="s">
        <v>360</v>
      </c>
      <c r="BY2064">
        <v>0</v>
      </c>
      <c r="BZ2064">
        <v>12</v>
      </c>
      <c r="CA2064" t="s">
        <v>115</v>
      </c>
      <c r="CC2064" s="2" t="s">
        <v>12295</v>
      </c>
      <c r="CD2064" t="s">
        <v>6058</v>
      </c>
      <c r="CF2064" t="s">
        <v>119</v>
      </c>
      <c r="CG2064" t="s">
        <v>120</v>
      </c>
      <c r="CH2064" s="3">
        <v>96950</v>
      </c>
      <c r="CI2064" s="4">
        <v>17.05</v>
      </c>
      <c r="CJ2064" s="4">
        <v>17.05</v>
      </c>
      <c r="CK2064" s="4">
        <v>25.58</v>
      </c>
      <c r="CL2064" s="4">
        <v>25.58</v>
      </c>
      <c r="CM2064" t="s">
        <v>136</v>
      </c>
      <c r="CN2064" t="s">
        <v>139</v>
      </c>
      <c r="CO2064" t="s">
        <v>137</v>
      </c>
      <c r="CQ2064" t="s">
        <v>115</v>
      </c>
      <c r="CR2064" t="s">
        <v>138</v>
      </c>
      <c r="CS2064" t="s">
        <v>138</v>
      </c>
      <c r="CT2064" t="s">
        <v>138</v>
      </c>
      <c r="CU2064" t="s">
        <v>139</v>
      </c>
      <c r="CV2064" t="s">
        <v>138</v>
      </c>
      <c r="CW2064" t="s">
        <v>138</v>
      </c>
      <c r="CX2064" t="s">
        <v>6059</v>
      </c>
      <c r="CY2064" s="10">
        <v>16709899218</v>
      </c>
      <c r="CZ2064" t="s">
        <v>2985</v>
      </c>
      <c r="DA2064" t="s">
        <v>139</v>
      </c>
      <c r="DB2064" t="s">
        <v>138</v>
      </c>
      <c r="DC2064" t="s">
        <v>115</v>
      </c>
      <c r="DD2064" t="s">
        <v>2981</v>
      </c>
      <c r="DE2064" t="s">
        <v>2982</v>
      </c>
      <c r="DF2064" t="s">
        <v>149</v>
      </c>
      <c r="DG2064" t="s">
        <v>13928</v>
      </c>
      <c r="DH2064" t="s">
        <v>2985</v>
      </c>
    </row>
    <row r="2065" spans="1:112" ht="14.45" customHeight="1" x14ac:dyDescent="0.25">
      <c r="A2065" t="s">
        <v>12609</v>
      </c>
      <c r="B2065" t="s">
        <v>248</v>
      </c>
      <c r="C2065" s="1">
        <v>45750</v>
      </c>
      <c r="D2065" s="1">
        <v>45807</v>
      </c>
      <c r="E2065" t="s">
        <v>210</v>
      </c>
      <c r="F2065" s="1">
        <v>45929</v>
      </c>
      <c r="G2065" t="s">
        <v>115</v>
      </c>
      <c r="H2065" t="s">
        <v>115</v>
      </c>
      <c r="I2065" t="s">
        <v>115</v>
      </c>
      <c r="J2065" t="s">
        <v>3616</v>
      </c>
      <c r="K2065" t="s">
        <v>3617</v>
      </c>
      <c r="L2065" t="s">
        <v>3618</v>
      </c>
      <c r="M2065" t="s">
        <v>3619</v>
      </c>
      <c r="N2065" t="s">
        <v>128</v>
      </c>
      <c r="O2065" t="s">
        <v>120</v>
      </c>
      <c r="P2065" s="3">
        <v>96950</v>
      </c>
      <c r="Q2065" t="s">
        <v>121</v>
      </c>
      <c r="S2065" s="10">
        <v>16702882902</v>
      </c>
      <c r="U2065" t="s">
        <v>1879</v>
      </c>
      <c r="V2065">
        <v>72232</v>
      </c>
      <c r="W2065" t="s">
        <v>123</v>
      </c>
      <c r="Y2065" t="s">
        <v>1880</v>
      </c>
      <c r="Z2065" t="s">
        <v>1881</v>
      </c>
      <c r="AA2065" t="s">
        <v>3620</v>
      </c>
      <c r="AB2065" t="s">
        <v>126</v>
      </c>
      <c r="AC2065" t="s">
        <v>3618</v>
      </c>
      <c r="AD2065" t="s">
        <v>3619</v>
      </c>
      <c r="AE2065" t="s">
        <v>119</v>
      </c>
      <c r="AF2065" t="s">
        <v>120</v>
      </c>
      <c r="AG2065" s="3">
        <v>96950</v>
      </c>
      <c r="AH2065" t="s">
        <v>121</v>
      </c>
      <c r="AJ2065" s="10">
        <v>16702850138</v>
      </c>
      <c r="AL2065" t="s">
        <v>1882</v>
      </c>
      <c r="BD2065" t="str">
        <f>"37-2011.00"</f>
        <v>37-2011.00</v>
      </c>
      <c r="BE2065" t="s">
        <v>1133</v>
      </c>
      <c r="BF2065" t="s">
        <v>3621</v>
      </c>
      <c r="BG2065" t="s">
        <v>3622</v>
      </c>
      <c r="BH2065">
        <v>5</v>
      </c>
      <c r="BI2065">
        <v>5</v>
      </c>
      <c r="BJ2065" s="1">
        <v>45931</v>
      </c>
      <c r="BK2065" s="1">
        <v>46295</v>
      </c>
      <c r="BL2065" s="1">
        <v>45931</v>
      </c>
      <c r="BM2065" s="1">
        <v>46295</v>
      </c>
      <c r="BN2065">
        <v>35</v>
      </c>
      <c r="BO2065">
        <v>0</v>
      </c>
      <c r="BP2065">
        <v>7</v>
      </c>
      <c r="BQ2065">
        <v>7</v>
      </c>
      <c r="BR2065">
        <v>7</v>
      </c>
      <c r="BS2065">
        <v>7</v>
      </c>
      <c r="BT2065">
        <v>7</v>
      </c>
      <c r="BU2065">
        <v>0</v>
      </c>
      <c r="BV2065" t="str">
        <f>"8:00 AM"</f>
        <v>8:00 AM</v>
      </c>
      <c r="BW2065" t="str">
        <f>"4:00 PM"</f>
        <v>4:00 PM</v>
      </c>
      <c r="BX2065" t="s">
        <v>240</v>
      </c>
      <c r="BY2065">
        <v>0</v>
      </c>
      <c r="BZ2065">
        <v>6</v>
      </c>
      <c r="CA2065" t="s">
        <v>115</v>
      </c>
      <c r="CC2065" s="2" t="s">
        <v>3623</v>
      </c>
      <c r="CD2065" t="s">
        <v>3618</v>
      </c>
      <c r="CE2065" t="s">
        <v>3624</v>
      </c>
      <c r="CF2065" t="s">
        <v>119</v>
      </c>
      <c r="CG2065" t="s">
        <v>120</v>
      </c>
      <c r="CH2065" s="3">
        <v>96950</v>
      </c>
      <c r="CI2065" s="4">
        <v>8.2899999999999991</v>
      </c>
      <c r="CJ2065" s="4">
        <v>8.2899999999999991</v>
      </c>
      <c r="CK2065" s="4">
        <v>12.44</v>
      </c>
      <c r="CL2065" s="4">
        <v>12.44</v>
      </c>
      <c r="CM2065" t="s">
        <v>136</v>
      </c>
      <c r="CO2065" t="s">
        <v>137</v>
      </c>
      <c r="CQ2065" t="s">
        <v>115</v>
      </c>
      <c r="CR2065" t="s">
        <v>138</v>
      </c>
      <c r="CS2065" t="s">
        <v>139</v>
      </c>
      <c r="CT2065" t="s">
        <v>138</v>
      </c>
      <c r="CU2065" t="s">
        <v>139</v>
      </c>
      <c r="CV2065" t="s">
        <v>138</v>
      </c>
      <c r="CW2065" t="s">
        <v>139</v>
      </c>
      <c r="CX2065" t="s">
        <v>1887</v>
      </c>
      <c r="CY2065" s="10">
        <v>16702850138</v>
      </c>
      <c r="CZ2065" t="s">
        <v>1882</v>
      </c>
      <c r="DA2065" t="s">
        <v>139</v>
      </c>
      <c r="DB2065" t="s">
        <v>138</v>
      </c>
      <c r="DC2065" t="s">
        <v>115</v>
      </c>
    </row>
    <row r="2066" spans="1:112" ht="14.45" customHeight="1" x14ac:dyDescent="0.25">
      <c r="A2066" t="s">
        <v>12860</v>
      </c>
      <c r="B2066" t="s">
        <v>142</v>
      </c>
      <c r="C2066" s="1">
        <v>45807</v>
      </c>
      <c r="D2066" s="1">
        <v>45807</v>
      </c>
      <c r="E2066" t="s">
        <v>114</v>
      </c>
      <c r="G2066" t="s">
        <v>115</v>
      </c>
      <c r="H2066" t="s">
        <v>138</v>
      </c>
      <c r="I2066" t="s">
        <v>115</v>
      </c>
      <c r="J2066" t="s">
        <v>5642</v>
      </c>
      <c r="K2066" t="s">
        <v>5642</v>
      </c>
      <c r="L2066" t="s">
        <v>1848</v>
      </c>
      <c r="M2066" t="s">
        <v>9978</v>
      </c>
      <c r="N2066" t="s">
        <v>128</v>
      </c>
      <c r="O2066" t="s">
        <v>120</v>
      </c>
      <c r="P2066" s="3">
        <v>96950</v>
      </c>
      <c r="Q2066" t="s">
        <v>121</v>
      </c>
      <c r="S2066" s="10">
        <v>16702874740</v>
      </c>
      <c r="U2066" t="s">
        <v>5644</v>
      </c>
      <c r="V2066">
        <v>333111</v>
      </c>
      <c r="W2066" t="s">
        <v>123</v>
      </c>
      <c r="Y2066" t="s">
        <v>3444</v>
      </c>
      <c r="Z2066" t="s">
        <v>3445</v>
      </c>
      <c r="AA2066" t="s">
        <v>1741</v>
      </c>
      <c r="AB2066" t="s">
        <v>908</v>
      </c>
      <c r="AC2066" t="s">
        <v>1848</v>
      </c>
      <c r="AD2066" t="s">
        <v>9979</v>
      </c>
      <c r="AE2066" t="s">
        <v>128</v>
      </c>
      <c r="AF2066" t="s">
        <v>120</v>
      </c>
      <c r="AG2066" s="3">
        <v>96950</v>
      </c>
      <c r="AH2066" t="s">
        <v>121</v>
      </c>
      <c r="AJ2066" s="10">
        <v>16702874740</v>
      </c>
      <c r="AL2066" t="s">
        <v>3278</v>
      </c>
      <c r="BD2066" t="str">
        <f>"37-2011.00"</f>
        <v>37-2011.00</v>
      </c>
      <c r="BE2066" t="s">
        <v>1133</v>
      </c>
      <c r="BF2066" t="s">
        <v>9980</v>
      </c>
      <c r="BG2066" t="s">
        <v>1431</v>
      </c>
      <c r="BH2066">
        <v>4</v>
      </c>
      <c r="BJ2066" s="1">
        <v>45931</v>
      </c>
      <c r="BK2066" s="1">
        <v>46295</v>
      </c>
      <c r="BN2066">
        <v>40</v>
      </c>
      <c r="BO2066">
        <v>0</v>
      </c>
      <c r="BP2066">
        <v>8</v>
      </c>
      <c r="BQ2066">
        <v>8</v>
      </c>
      <c r="BR2066">
        <v>8</v>
      </c>
      <c r="BS2066">
        <v>8</v>
      </c>
      <c r="BT2066">
        <v>8</v>
      </c>
      <c r="BU2066">
        <v>0</v>
      </c>
      <c r="BV2066" t="str">
        <f>"8:00 AM"</f>
        <v>8:00 AM</v>
      </c>
      <c r="BW2066" t="str">
        <f>"5:00 PM"</f>
        <v>5:00 PM</v>
      </c>
      <c r="BX2066" t="s">
        <v>240</v>
      </c>
      <c r="BY2066">
        <v>0</v>
      </c>
      <c r="BZ2066">
        <v>6</v>
      </c>
      <c r="CA2066" t="s">
        <v>115</v>
      </c>
      <c r="CC2066" t="s">
        <v>9981</v>
      </c>
      <c r="CD2066" t="s">
        <v>9982</v>
      </c>
      <c r="CE2066" t="s">
        <v>9979</v>
      </c>
      <c r="CF2066" t="s">
        <v>128</v>
      </c>
      <c r="CG2066" t="s">
        <v>120</v>
      </c>
      <c r="CH2066" s="3">
        <v>96950</v>
      </c>
      <c r="CI2066" s="4">
        <v>8.2899999999999991</v>
      </c>
      <c r="CJ2066" s="4">
        <v>8.2899999999999991</v>
      </c>
      <c r="CK2066" s="4">
        <v>12.43</v>
      </c>
      <c r="CL2066" s="4">
        <v>12.43</v>
      </c>
      <c r="CM2066" t="s">
        <v>136</v>
      </c>
      <c r="CN2066" t="s">
        <v>624</v>
      </c>
      <c r="CO2066" t="s">
        <v>137</v>
      </c>
      <c r="CQ2066" t="s">
        <v>115</v>
      </c>
      <c r="CR2066" t="s">
        <v>138</v>
      </c>
      <c r="CS2066" t="s">
        <v>138</v>
      </c>
      <c r="CT2066" t="s">
        <v>138</v>
      </c>
      <c r="CU2066" t="s">
        <v>139</v>
      </c>
      <c r="CV2066" t="s">
        <v>138</v>
      </c>
      <c r="CW2066" t="s">
        <v>139</v>
      </c>
      <c r="CX2066" t="s">
        <v>625</v>
      </c>
      <c r="CY2066" s="10">
        <v>16707837461</v>
      </c>
      <c r="CZ2066" t="s">
        <v>620</v>
      </c>
      <c r="DA2066" t="s">
        <v>3450</v>
      </c>
      <c r="DB2066" t="s">
        <v>138</v>
      </c>
      <c r="DC2066" t="s">
        <v>115</v>
      </c>
    </row>
    <row r="2067" spans="1:112" ht="14.45" customHeight="1" x14ac:dyDescent="0.25">
      <c r="A2067" t="s">
        <v>2670</v>
      </c>
      <c r="B2067" t="s">
        <v>248</v>
      </c>
      <c r="C2067" s="1">
        <v>45756</v>
      </c>
      <c r="D2067" s="1">
        <v>45810</v>
      </c>
      <c r="E2067" t="s">
        <v>114</v>
      </c>
      <c r="G2067" t="s">
        <v>115</v>
      </c>
      <c r="H2067" t="s">
        <v>115</v>
      </c>
      <c r="I2067" t="s">
        <v>115</v>
      </c>
      <c r="J2067" t="s">
        <v>2671</v>
      </c>
      <c r="L2067" t="s">
        <v>2672</v>
      </c>
      <c r="N2067" t="s">
        <v>119</v>
      </c>
      <c r="O2067" t="s">
        <v>120</v>
      </c>
      <c r="P2067" s="3">
        <v>96950</v>
      </c>
      <c r="Q2067" t="s">
        <v>121</v>
      </c>
      <c r="S2067" s="10">
        <v>16702359369</v>
      </c>
      <c r="U2067" t="s">
        <v>2549</v>
      </c>
      <c r="V2067">
        <v>441330</v>
      </c>
      <c r="W2067" t="s">
        <v>123</v>
      </c>
      <c r="Y2067" t="s">
        <v>716</v>
      </c>
      <c r="Z2067" t="s">
        <v>2550</v>
      </c>
      <c r="AB2067" t="s">
        <v>295</v>
      </c>
      <c r="AC2067" t="s">
        <v>2672</v>
      </c>
      <c r="AE2067" t="s">
        <v>119</v>
      </c>
      <c r="AF2067" t="s">
        <v>120</v>
      </c>
      <c r="AG2067" s="3">
        <v>96950</v>
      </c>
      <c r="AH2067" t="s">
        <v>121</v>
      </c>
      <c r="AJ2067" s="10">
        <v>16702359369</v>
      </c>
      <c r="AL2067" t="s">
        <v>2551</v>
      </c>
      <c r="BD2067" t="str">
        <f>"51-4121.00"</f>
        <v>51-4121.00</v>
      </c>
      <c r="BE2067" t="s">
        <v>1601</v>
      </c>
      <c r="BF2067" t="s">
        <v>2673</v>
      </c>
      <c r="BG2067" t="s">
        <v>1601</v>
      </c>
      <c r="BH2067">
        <v>2</v>
      </c>
      <c r="BI2067">
        <v>2</v>
      </c>
      <c r="BJ2067" s="1">
        <v>45870</v>
      </c>
      <c r="BK2067" s="1">
        <v>46234</v>
      </c>
      <c r="BL2067" s="1">
        <v>45870</v>
      </c>
      <c r="BM2067" s="1">
        <v>46234</v>
      </c>
      <c r="BN2067">
        <v>35</v>
      </c>
      <c r="BO2067">
        <v>0</v>
      </c>
      <c r="BP2067">
        <v>7</v>
      </c>
      <c r="BQ2067">
        <v>7</v>
      </c>
      <c r="BR2067">
        <v>7</v>
      </c>
      <c r="BS2067">
        <v>7</v>
      </c>
      <c r="BT2067">
        <v>7</v>
      </c>
      <c r="BU2067">
        <v>0</v>
      </c>
      <c r="BV2067" t="str">
        <f>"8:00 AM"</f>
        <v>8:00 AM</v>
      </c>
      <c r="BW2067" t="str">
        <f>"5:00 PM"</f>
        <v>5:00 PM</v>
      </c>
      <c r="BX2067" t="s">
        <v>133</v>
      </c>
      <c r="BY2067">
        <v>0</v>
      </c>
      <c r="BZ2067">
        <v>12</v>
      </c>
      <c r="CA2067" t="s">
        <v>115</v>
      </c>
      <c r="CC2067" t="s">
        <v>2674</v>
      </c>
      <c r="CD2067" t="s">
        <v>2675</v>
      </c>
      <c r="CF2067" t="s">
        <v>119</v>
      </c>
      <c r="CG2067" t="s">
        <v>120</v>
      </c>
      <c r="CH2067" s="3">
        <v>96950</v>
      </c>
      <c r="CI2067" s="4">
        <v>20.25</v>
      </c>
      <c r="CJ2067" s="4">
        <v>20.25</v>
      </c>
      <c r="CK2067" s="4">
        <v>30.37</v>
      </c>
      <c r="CL2067" s="4">
        <v>30.37</v>
      </c>
      <c r="CM2067" t="s">
        <v>136</v>
      </c>
      <c r="CO2067" t="s">
        <v>137</v>
      </c>
      <c r="CQ2067" t="s">
        <v>115</v>
      </c>
      <c r="CR2067" t="s">
        <v>138</v>
      </c>
      <c r="CS2067" t="s">
        <v>139</v>
      </c>
      <c r="CT2067" t="s">
        <v>138</v>
      </c>
      <c r="CU2067" t="s">
        <v>139</v>
      </c>
      <c r="CV2067" t="s">
        <v>138</v>
      </c>
      <c r="CW2067" t="s">
        <v>139</v>
      </c>
      <c r="CX2067" t="s">
        <v>1746</v>
      </c>
      <c r="CY2067" s="10">
        <v>16702359369</v>
      </c>
      <c r="CZ2067" t="s">
        <v>2551</v>
      </c>
      <c r="DA2067" t="s">
        <v>139</v>
      </c>
      <c r="DB2067" t="s">
        <v>138</v>
      </c>
      <c r="DC2067" t="s">
        <v>115</v>
      </c>
      <c r="DD2067" t="s">
        <v>2676</v>
      </c>
      <c r="DE2067" t="s">
        <v>2677</v>
      </c>
      <c r="DG2067" t="s">
        <v>2547</v>
      </c>
      <c r="DH2067" t="s">
        <v>2678</v>
      </c>
    </row>
    <row r="2068" spans="1:112" ht="14.45" customHeight="1" x14ac:dyDescent="0.25">
      <c r="A2068" t="s">
        <v>3353</v>
      </c>
      <c r="B2068" t="s">
        <v>248</v>
      </c>
      <c r="C2068" s="1">
        <v>45743</v>
      </c>
      <c r="D2068" s="1">
        <v>45810</v>
      </c>
      <c r="E2068" t="s">
        <v>114</v>
      </c>
      <c r="G2068" t="s">
        <v>115</v>
      </c>
      <c r="H2068" t="s">
        <v>115</v>
      </c>
      <c r="I2068" t="s">
        <v>115</v>
      </c>
      <c r="J2068" t="s">
        <v>3354</v>
      </c>
      <c r="K2068" t="s">
        <v>3355</v>
      </c>
      <c r="L2068" t="s">
        <v>3356</v>
      </c>
      <c r="N2068" t="s">
        <v>128</v>
      </c>
      <c r="O2068" t="s">
        <v>120</v>
      </c>
      <c r="P2068" s="3">
        <v>96950</v>
      </c>
      <c r="Q2068" t="s">
        <v>121</v>
      </c>
      <c r="S2068" s="10">
        <v>16702358570</v>
      </c>
      <c r="U2068" t="s">
        <v>3357</v>
      </c>
      <c r="V2068">
        <v>445250</v>
      </c>
      <c r="W2068" t="s">
        <v>123</v>
      </c>
      <c r="Y2068" t="s">
        <v>3358</v>
      </c>
      <c r="Z2068" t="s">
        <v>3359</v>
      </c>
      <c r="AA2068" t="s">
        <v>149</v>
      </c>
      <c r="AB2068" t="s">
        <v>443</v>
      </c>
      <c r="AC2068" t="s">
        <v>3356</v>
      </c>
      <c r="AD2068" t="s">
        <v>1000</v>
      </c>
      <c r="AE2068" t="s">
        <v>128</v>
      </c>
      <c r="AF2068" t="s">
        <v>120</v>
      </c>
      <c r="AG2068" s="3">
        <v>96950</v>
      </c>
      <c r="AH2068" t="s">
        <v>121</v>
      </c>
      <c r="AJ2068" s="10">
        <v>16702358570</v>
      </c>
      <c r="AL2068" t="s">
        <v>3360</v>
      </c>
      <c r="BD2068" t="str">
        <f>"45-3031.00"</f>
        <v>45-3031.00</v>
      </c>
      <c r="BE2068" t="s">
        <v>480</v>
      </c>
      <c r="BF2068" t="s">
        <v>3361</v>
      </c>
      <c r="BG2068" t="s">
        <v>3362</v>
      </c>
      <c r="BH2068">
        <v>3</v>
      </c>
      <c r="BI2068">
        <v>3</v>
      </c>
      <c r="BJ2068" s="1">
        <v>45809</v>
      </c>
      <c r="BK2068" s="1">
        <v>46173</v>
      </c>
      <c r="BL2068" s="1">
        <v>45810</v>
      </c>
      <c r="BM2068" s="1">
        <v>46173</v>
      </c>
      <c r="BN2068">
        <v>35</v>
      </c>
      <c r="BO2068">
        <v>0</v>
      </c>
      <c r="BP2068">
        <v>6</v>
      </c>
      <c r="BQ2068">
        <v>6</v>
      </c>
      <c r="BR2068">
        <v>6</v>
      </c>
      <c r="BS2068">
        <v>6</v>
      </c>
      <c r="BT2068">
        <v>6</v>
      </c>
      <c r="BU2068">
        <v>5</v>
      </c>
      <c r="BV2068" t="str">
        <f>"8:00 AM"</f>
        <v>8:00 AM</v>
      </c>
      <c r="BW2068" t="str">
        <f>"3:00 PM"</f>
        <v>3:00 PM</v>
      </c>
      <c r="BX2068" t="s">
        <v>240</v>
      </c>
      <c r="BY2068">
        <v>0</v>
      </c>
      <c r="BZ2068">
        <v>3</v>
      </c>
      <c r="CA2068" t="s">
        <v>115</v>
      </c>
      <c r="CC2068" t="s">
        <v>3363</v>
      </c>
      <c r="CD2068" t="s">
        <v>3364</v>
      </c>
      <c r="CE2068" t="s">
        <v>1000</v>
      </c>
      <c r="CF2068" t="s">
        <v>128</v>
      </c>
      <c r="CG2068" t="s">
        <v>120</v>
      </c>
      <c r="CH2068" s="3">
        <v>96950</v>
      </c>
      <c r="CI2068" s="4">
        <v>16.53</v>
      </c>
      <c r="CJ2068" s="4">
        <v>16.53</v>
      </c>
      <c r="CK2068" s="4">
        <v>24.79</v>
      </c>
      <c r="CL2068" s="4">
        <v>24.79</v>
      </c>
      <c r="CM2068" t="s">
        <v>136</v>
      </c>
      <c r="CN2068" t="s">
        <v>331</v>
      </c>
      <c r="CO2068" t="s">
        <v>137</v>
      </c>
      <c r="CQ2068" t="s">
        <v>115</v>
      </c>
      <c r="CR2068" t="s">
        <v>138</v>
      </c>
      <c r="CS2068" t="s">
        <v>139</v>
      </c>
      <c r="CT2068" t="s">
        <v>138</v>
      </c>
      <c r="CU2068" t="s">
        <v>139</v>
      </c>
      <c r="CV2068" t="s">
        <v>138</v>
      </c>
      <c r="CW2068" t="s">
        <v>139</v>
      </c>
      <c r="CX2068" s="2" t="s">
        <v>3365</v>
      </c>
      <c r="CY2068" s="10">
        <v>16702358570</v>
      </c>
      <c r="CZ2068" t="s">
        <v>3360</v>
      </c>
      <c r="DA2068" t="s">
        <v>331</v>
      </c>
      <c r="DB2068" t="s">
        <v>138</v>
      </c>
      <c r="DC2068" t="s">
        <v>115</v>
      </c>
    </row>
    <row r="2069" spans="1:112" ht="14.45" customHeight="1" x14ac:dyDescent="0.25">
      <c r="A2069" t="s">
        <v>3489</v>
      </c>
      <c r="B2069" t="s">
        <v>142</v>
      </c>
      <c r="C2069" s="1">
        <v>45810</v>
      </c>
      <c r="D2069" s="1">
        <v>45810</v>
      </c>
      <c r="E2069" t="s">
        <v>114</v>
      </c>
      <c r="G2069" t="s">
        <v>115</v>
      </c>
      <c r="H2069" t="s">
        <v>115</v>
      </c>
      <c r="I2069" t="s">
        <v>115</v>
      </c>
      <c r="J2069" t="s">
        <v>747</v>
      </c>
      <c r="K2069" t="s">
        <v>748</v>
      </c>
      <c r="L2069" t="s">
        <v>749</v>
      </c>
      <c r="M2069" t="s">
        <v>119</v>
      </c>
      <c r="N2069" t="s">
        <v>750</v>
      </c>
      <c r="O2069" t="s">
        <v>120</v>
      </c>
      <c r="P2069" s="3">
        <v>96950</v>
      </c>
      <c r="Q2069" t="s">
        <v>121</v>
      </c>
      <c r="S2069" s="10">
        <v>16702331530</v>
      </c>
      <c r="U2069" t="s">
        <v>751</v>
      </c>
      <c r="V2069">
        <v>311811</v>
      </c>
      <c r="W2069" t="s">
        <v>123</v>
      </c>
      <c r="Y2069" t="s">
        <v>752</v>
      </c>
      <c r="Z2069" t="s">
        <v>753</v>
      </c>
      <c r="AB2069" t="s">
        <v>754</v>
      </c>
      <c r="AC2069" t="s">
        <v>3490</v>
      </c>
      <c r="AE2069" t="s">
        <v>119</v>
      </c>
      <c r="AF2069" t="s">
        <v>120</v>
      </c>
      <c r="AG2069" s="3">
        <v>96950</v>
      </c>
      <c r="AH2069" t="s">
        <v>121</v>
      </c>
      <c r="AJ2069" s="10">
        <v>16702331530</v>
      </c>
      <c r="AL2069" t="s">
        <v>755</v>
      </c>
      <c r="BD2069" t="str">
        <f>"51-3011.00"</f>
        <v>51-3011.00</v>
      </c>
      <c r="BE2069" t="s">
        <v>462</v>
      </c>
      <c r="BF2069" t="s">
        <v>3491</v>
      </c>
      <c r="BG2069" t="s">
        <v>1626</v>
      </c>
      <c r="BH2069">
        <v>7</v>
      </c>
      <c r="BJ2069" s="1">
        <v>45931</v>
      </c>
      <c r="BK2069" s="1">
        <v>46295</v>
      </c>
      <c r="BN2069">
        <v>35</v>
      </c>
      <c r="BO2069">
        <v>7</v>
      </c>
      <c r="BP2069">
        <v>0</v>
      </c>
      <c r="BQ2069">
        <v>7</v>
      </c>
      <c r="BR2069">
        <v>0</v>
      </c>
      <c r="BS2069">
        <v>7</v>
      </c>
      <c r="BT2069">
        <v>7</v>
      </c>
      <c r="BU2069">
        <v>7</v>
      </c>
      <c r="BV2069" t="str">
        <f>"5:30 AM"</f>
        <v>5:30 AM</v>
      </c>
      <c r="BW2069" t="str">
        <f>"1:30 PM"</f>
        <v>1:30 PM</v>
      </c>
      <c r="BX2069" t="s">
        <v>240</v>
      </c>
      <c r="BY2069">
        <v>0</v>
      </c>
      <c r="BZ2069">
        <v>12</v>
      </c>
      <c r="CA2069" t="s">
        <v>115</v>
      </c>
      <c r="CC2069" t="s">
        <v>3492</v>
      </c>
      <c r="CD2069" t="s">
        <v>749</v>
      </c>
      <c r="CE2069" t="s">
        <v>119</v>
      </c>
      <c r="CF2069" t="s">
        <v>750</v>
      </c>
      <c r="CG2069" t="s">
        <v>120</v>
      </c>
      <c r="CH2069" s="3">
        <v>96950</v>
      </c>
      <c r="CI2069" s="4">
        <v>8.64</v>
      </c>
      <c r="CJ2069" s="4">
        <v>8.64</v>
      </c>
      <c r="CK2069" s="4">
        <v>12.96</v>
      </c>
      <c r="CL2069" s="4">
        <v>12.96</v>
      </c>
      <c r="CM2069" t="s">
        <v>136</v>
      </c>
      <c r="CN2069" t="s">
        <v>331</v>
      </c>
      <c r="CO2069" t="s">
        <v>137</v>
      </c>
      <c r="CQ2069" t="s">
        <v>115</v>
      </c>
      <c r="CR2069" t="s">
        <v>138</v>
      </c>
      <c r="CS2069" t="s">
        <v>139</v>
      </c>
      <c r="CT2069" t="s">
        <v>138</v>
      </c>
      <c r="CU2069" t="s">
        <v>139</v>
      </c>
      <c r="CV2069" t="s">
        <v>138</v>
      </c>
      <c r="CW2069" t="s">
        <v>139</v>
      </c>
      <c r="CX2069" t="s">
        <v>757</v>
      </c>
      <c r="CY2069" s="10">
        <v>16702331530</v>
      </c>
      <c r="CZ2069" t="s">
        <v>755</v>
      </c>
      <c r="DA2069" t="s">
        <v>758</v>
      </c>
      <c r="DB2069" t="s">
        <v>138</v>
      </c>
      <c r="DC2069" t="s">
        <v>115</v>
      </c>
      <c r="DD2069" t="s">
        <v>752</v>
      </c>
      <c r="DE2069" t="s">
        <v>753</v>
      </c>
      <c r="DG2069" t="s">
        <v>747</v>
      </c>
      <c r="DH2069" t="s">
        <v>755</v>
      </c>
    </row>
    <row r="2070" spans="1:112" ht="14.45" customHeight="1" x14ac:dyDescent="0.25">
      <c r="A2070" t="s">
        <v>4067</v>
      </c>
      <c r="B2070" t="s">
        <v>248</v>
      </c>
      <c r="C2070" s="1">
        <v>45756</v>
      </c>
      <c r="D2070" s="1">
        <v>45810</v>
      </c>
      <c r="E2070" t="s">
        <v>210</v>
      </c>
      <c r="F2070" s="1">
        <v>45929</v>
      </c>
      <c r="G2070" t="s">
        <v>138</v>
      </c>
      <c r="H2070" t="s">
        <v>115</v>
      </c>
      <c r="I2070" t="s">
        <v>115</v>
      </c>
      <c r="J2070" t="s">
        <v>4068</v>
      </c>
      <c r="L2070" t="s">
        <v>4069</v>
      </c>
      <c r="N2070" t="s">
        <v>128</v>
      </c>
      <c r="O2070" t="s">
        <v>120</v>
      </c>
      <c r="P2070" s="3">
        <v>96950</v>
      </c>
      <c r="Q2070" t="s">
        <v>121</v>
      </c>
      <c r="S2070" s="10">
        <v>16702343215</v>
      </c>
      <c r="U2070" t="s">
        <v>4070</v>
      </c>
      <c r="V2070">
        <v>8121</v>
      </c>
      <c r="W2070" t="s">
        <v>123</v>
      </c>
      <c r="Y2070" t="s">
        <v>4071</v>
      </c>
      <c r="Z2070" t="s">
        <v>4072</v>
      </c>
      <c r="AA2070" t="s">
        <v>4073</v>
      </c>
      <c r="AB2070" t="s">
        <v>218</v>
      </c>
      <c r="AC2070" t="s">
        <v>4069</v>
      </c>
      <c r="AE2070" t="s">
        <v>128</v>
      </c>
      <c r="AF2070" t="s">
        <v>120</v>
      </c>
      <c r="AG2070" s="3">
        <v>96950</v>
      </c>
      <c r="AH2070" t="s">
        <v>121</v>
      </c>
      <c r="AJ2070" s="10">
        <v>16702343215</v>
      </c>
      <c r="AL2070" t="s">
        <v>4074</v>
      </c>
      <c r="BD2070" t="str">
        <f>"39-5012.00"</f>
        <v>39-5012.00</v>
      </c>
      <c r="BE2070" t="s">
        <v>1772</v>
      </c>
      <c r="BF2070" t="s">
        <v>4075</v>
      </c>
      <c r="BG2070" t="s">
        <v>2223</v>
      </c>
      <c r="BH2070">
        <v>3</v>
      </c>
      <c r="BI2070">
        <v>3</v>
      </c>
      <c r="BJ2070" s="1">
        <v>45931</v>
      </c>
      <c r="BK2070" s="1">
        <v>46295</v>
      </c>
      <c r="BL2070" s="1">
        <v>45931</v>
      </c>
      <c r="BM2070" s="1">
        <v>46295</v>
      </c>
      <c r="BN2070">
        <v>35</v>
      </c>
      <c r="BO2070">
        <v>7</v>
      </c>
      <c r="BP2070">
        <v>0</v>
      </c>
      <c r="BQ2070">
        <v>0</v>
      </c>
      <c r="BR2070">
        <v>7</v>
      </c>
      <c r="BS2070">
        <v>7</v>
      </c>
      <c r="BT2070">
        <v>7</v>
      </c>
      <c r="BU2070">
        <v>7</v>
      </c>
      <c r="BV2070" t="str">
        <f>"10:00 AM"</f>
        <v>10:00 AM</v>
      </c>
      <c r="BW2070" t="str">
        <f>"6:00 PM"</f>
        <v>6:00 PM</v>
      </c>
      <c r="BX2070" t="s">
        <v>240</v>
      </c>
      <c r="BY2070">
        <v>0</v>
      </c>
      <c r="BZ2070">
        <v>24</v>
      </c>
      <c r="CA2070" t="s">
        <v>115</v>
      </c>
      <c r="CC2070" t="s">
        <v>224</v>
      </c>
      <c r="CD2070" t="s">
        <v>4076</v>
      </c>
      <c r="CE2070" t="s">
        <v>4077</v>
      </c>
      <c r="CF2070" t="s">
        <v>128</v>
      </c>
      <c r="CG2070" t="s">
        <v>120</v>
      </c>
      <c r="CH2070" s="3">
        <v>96950</v>
      </c>
      <c r="CI2070" s="4">
        <v>7.98</v>
      </c>
      <c r="CJ2070" s="4">
        <v>7.98</v>
      </c>
      <c r="CK2070" s="4">
        <v>11.97</v>
      </c>
      <c r="CL2070" s="4">
        <v>11.97</v>
      </c>
      <c r="CM2070" t="s">
        <v>136</v>
      </c>
      <c r="CN2070" t="s">
        <v>139</v>
      </c>
      <c r="CO2070" t="s">
        <v>137</v>
      </c>
      <c r="CQ2070" t="s">
        <v>115</v>
      </c>
      <c r="CR2070" t="s">
        <v>138</v>
      </c>
      <c r="CS2070" t="s">
        <v>139</v>
      </c>
      <c r="CT2070" t="s">
        <v>138</v>
      </c>
      <c r="CU2070" t="s">
        <v>139</v>
      </c>
      <c r="CV2070" t="s">
        <v>138</v>
      </c>
      <c r="CW2070" t="s">
        <v>139</v>
      </c>
      <c r="CX2070" t="s">
        <v>3519</v>
      </c>
      <c r="CY2070" s="10">
        <v>16702343215</v>
      </c>
      <c r="CZ2070" t="s">
        <v>4074</v>
      </c>
      <c r="DA2070" t="s">
        <v>139</v>
      </c>
      <c r="DB2070" t="s">
        <v>138</v>
      </c>
      <c r="DC2070" t="s">
        <v>115</v>
      </c>
    </row>
    <row r="2071" spans="1:112" ht="14.45" customHeight="1" x14ac:dyDescent="0.25">
      <c r="A2071" t="s">
        <v>6851</v>
      </c>
      <c r="B2071" t="s">
        <v>158</v>
      </c>
      <c r="C2071" s="1">
        <v>45755</v>
      </c>
      <c r="D2071" s="1">
        <v>45810</v>
      </c>
      <c r="E2071" t="s">
        <v>210</v>
      </c>
      <c r="F2071" s="1">
        <v>45929</v>
      </c>
      <c r="G2071" t="s">
        <v>115</v>
      </c>
      <c r="H2071" t="s">
        <v>115</v>
      </c>
      <c r="I2071" t="s">
        <v>115</v>
      </c>
      <c r="J2071" t="s">
        <v>6852</v>
      </c>
      <c r="K2071" t="s">
        <v>6853</v>
      </c>
      <c r="L2071" t="s">
        <v>6854</v>
      </c>
      <c r="M2071" t="s">
        <v>774</v>
      </c>
      <c r="N2071" t="s">
        <v>119</v>
      </c>
      <c r="O2071" t="s">
        <v>120</v>
      </c>
      <c r="P2071" s="3">
        <v>96950</v>
      </c>
      <c r="Q2071" t="s">
        <v>121</v>
      </c>
      <c r="S2071" s="10">
        <v>16704833702</v>
      </c>
      <c r="T2071">
        <v>0</v>
      </c>
      <c r="U2071" t="s">
        <v>6855</v>
      </c>
      <c r="V2071">
        <v>56152</v>
      </c>
      <c r="W2071" t="s">
        <v>123</v>
      </c>
      <c r="Y2071" t="s">
        <v>6856</v>
      </c>
      <c r="Z2071" t="s">
        <v>6857</v>
      </c>
      <c r="AB2071" t="s">
        <v>754</v>
      </c>
      <c r="AC2071" t="s">
        <v>6854</v>
      </c>
      <c r="AD2071" t="s">
        <v>6858</v>
      </c>
      <c r="AE2071" t="s">
        <v>119</v>
      </c>
      <c r="AF2071" t="s">
        <v>120</v>
      </c>
      <c r="AG2071" s="3">
        <v>96950</v>
      </c>
      <c r="AH2071" t="s">
        <v>121</v>
      </c>
      <c r="AJ2071" s="10">
        <v>16704833702</v>
      </c>
      <c r="AK2071">
        <v>0</v>
      </c>
      <c r="AL2071" t="s">
        <v>6859</v>
      </c>
      <c r="BD2071" t="str">
        <f>"39-7011.00"</f>
        <v>39-7011.00</v>
      </c>
      <c r="BE2071" t="s">
        <v>719</v>
      </c>
      <c r="BF2071" t="s">
        <v>6860</v>
      </c>
      <c r="BG2071" t="s">
        <v>2084</v>
      </c>
      <c r="BH2071">
        <v>2</v>
      </c>
      <c r="BJ2071" s="1">
        <v>45931</v>
      </c>
      <c r="BK2071" s="1">
        <v>46295</v>
      </c>
      <c r="BN2071">
        <v>40</v>
      </c>
      <c r="BO2071">
        <v>0</v>
      </c>
      <c r="BP2071">
        <v>8</v>
      </c>
      <c r="BQ2071">
        <v>8</v>
      </c>
      <c r="BR2071">
        <v>8</v>
      </c>
      <c r="BS2071">
        <v>8</v>
      </c>
      <c r="BT2071">
        <v>8</v>
      </c>
      <c r="BU2071">
        <v>0</v>
      </c>
      <c r="BV2071" t="str">
        <f>"8:00 AM"</f>
        <v>8:00 AM</v>
      </c>
      <c r="BW2071" t="str">
        <f>"5:00 PM"</f>
        <v>5:00 PM</v>
      </c>
      <c r="BX2071" t="s">
        <v>133</v>
      </c>
      <c r="BY2071">
        <v>0</v>
      </c>
      <c r="BZ2071">
        <v>24</v>
      </c>
      <c r="CA2071" t="s">
        <v>115</v>
      </c>
      <c r="CC2071" t="s">
        <v>6861</v>
      </c>
      <c r="CD2071" t="s">
        <v>6854</v>
      </c>
      <c r="CE2071" t="s">
        <v>774</v>
      </c>
      <c r="CF2071" t="s">
        <v>119</v>
      </c>
      <c r="CG2071" t="s">
        <v>120</v>
      </c>
      <c r="CH2071" s="3">
        <v>96950</v>
      </c>
      <c r="CI2071" s="4">
        <v>10.43</v>
      </c>
      <c r="CJ2071" s="4">
        <v>10.43</v>
      </c>
      <c r="CK2071" s="4">
        <v>15.65</v>
      </c>
      <c r="CL2071" s="4">
        <v>15.65</v>
      </c>
      <c r="CM2071" t="s">
        <v>136</v>
      </c>
      <c r="CN2071" t="s">
        <v>139</v>
      </c>
      <c r="CO2071" t="s">
        <v>137</v>
      </c>
      <c r="CQ2071" t="s">
        <v>115</v>
      </c>
      <c r="CR2071" t="s">
        <v>138</v>
      </c>
      <c r="CS2071" t="s">
        <v>139</v>
      </c>
      <c r="CT2071" t="s">
        <v>138</v>
      </c>
      <c r="CU2071" t="s">
        <v>139</v>
      </c>
      <c r="CV2071" t="s">
        <v>138</v>
      </c>
      <c r="CW2071" t="s">
        <v>139</v>
      </c>
      <c r="CX2071" t="s">
        <v>723</v>
      </c>
      <c r="CY2071" s="10">
        <v>16702333702</v>
      </c>
      <c r="CZ2071" t="s">
        <v>6859</v>
      </c>
      <c r="DA2071" t="s">
        <v>139</v>
      </c>
      <c r="DB2071" t="s">
        <v>138</v>
      </c>
      <c r="DC2071" t="s">
        <v>115</v>
      </c>
      <c r="DD2071" t="s">
        <v>6856</v>
      </c>
      <c r="DE2071" t="s">
        <v>6857</v>
      </c>
      <c r="DG2071" t="s">
        <v>6862</v>
      </c>
      <c r="DH2071" t="s">
        <v>6859</v>
      </c>
    </row>
    <row r="2072" spans="1:112" ht="14.45" customHeight="1" x14ac:dyDescent="0.25">
      <c r="A2072" t="s">
        <v>7278</v>
      </c>
      <c r="B2072" t="s">
        <v>248</v>
      </c>
      <c r="C2072" s="1">
        <v>45755</v>
      </c>
      <c r="D2072" s="1">
        <v>45810</v>
      </c>
      <c r="E2072" t="s">
        <v>210</v>
      </c>
      <c r="F2072" s="1">
        <v>45929</v>
      </c>
      <c r="G2072" t="s">
        <v>138</v>
      </c>
      <c r="H2072" t="s">
        <v>115</v>
      </c>
      <c r="I2072" t="s">
        <v>115</v>
      </c>
      <c r="J2072" t="s">
        <v>7279</v>
      </c>
      <c r="K2072" t="s">
        <v>7280</v>
      </c>
      <c r="L2072" t="s">
        <v>7281</v>
      </c>
      <c r="M2072" t="s">
        <v>7282</v>
      </c>
      <c r="N2072" t="s">
        <v>119</v>
      </c>
      <c r="O2072" t="s">
        <v>120</v>
      </c>
      <c r="P2072" s="3">
        <v>96950</v>
      </c>
      <c r="Q2072" t="s">
        <v>121</v>
      </c>
      <c r="S2072" s="10">
        <v>16702852752</v>
      </c>
      <c r="U2072" t="s">
        <v>7283</v>
      </c>
      <c r="V2072">
        <v>221330</v>
      </c>
      <c r="W2072" t="s">
        <v>123</v>
      </c>
      <c r="Y2072" t="s">
        <v>7284</v>
      </c>
      <c r="Z2072" t="s">
        <v>6366</v>
      </c>
      <c r="AA2072" t="s">
        <v>1650</v>
      </c>
      <c r="AB2072" t="s">
        <v>1031</v>
      </c>
      <c r="AC2072" t="s">
        <v>7281</v>
      </c>
      <c r="AD2072" t="s">
        <v>7282</v>
      </c>
      <c r="AE2072" t="s">
        <v>119</v>
      </c>
      <c r="AF2072" t="s">
        <v>120</v>
      </c>
      <c r="AG2072" s="3">
        <v>96950</v>
      </c>
      <c r="AH2072" t="s">
        <v>121</v>
      </c>
      <c r="AJ2072" s="10">
        <v>16702852752</v>
      </c>
      <c r="AL2072" t="s">
        <v>7285</v>
      </c>
      <c r="BD2072" t="str">
        <f>"49-9071.00"</f>
        <v>49-9071.00</v>
      </c>
      <c r="BE2072" t="s">
        <v>169</v>
      </c>
      <c r="BF2072" t="s">
        <v>7286</v>
      </c>
      <c r="BG2072" t="s">
        <v>169</v>
      </c>
      <c r="BH2072">
        <v>1</v>
      </c>
      <c r="BI2072">
        <v>1</v>
      </c>
      <c r="BJ2072" s="1">
        <v>45931</v>
      </c>
      <c r="BK2072" s="1">
        <v>47026</v>
      </c>
      <c r="BL2072" s="1">
        <v>45931</v>
      </c>
      <c r="BM2072" s="1">
        <v>47026</v>
      </c>
      <c r="BN2072">
        <v>40</v>
      </c>
      <c r="BO2072">
        <v>0</v>
      </c>
      <c r="BP2072">
        <v>8</v>
      </c>
      <c r="BQ2072">
        <v>8</v>
      </c>
      <c r="BR2072">
        <v>8</v>
      </c>
      <c r="BS2072">
        <v>8</v>
      </c>
      <c r="BT2072">
        <v>8</v>
      </c>
      <c r="BU2072">
        <v>0</v>
      </c>
      <c r="BV2072" t="str">
        <f>"8:00 AM"</f>
        <v>8:00 AM</v>
      </c>
      <c r="BW2072" t="str">
        <f>"5:00 PM"</f>
        <v>5:00 PM</v>
      </c>
      <c r="BX2072" t="s">
        <v>133</v>
      </c>
      <c r="BY2072">
        <v>0</v>
      </c>
      <c r="BZ2072">
        <v>24</v>
      </c>
      <c r="CA2072" t="s">
        <v>115</v>
      </c>
      <c r="CC2072" t="s">
        <v>7287</v>
      </c>
      <c r="CD2072" t="s">
        <v>7281</v>
      </c>
      <c r="CE2072" t="s">
        <v>139</v>
      </c>
      <c r="CF2072" t="s">
        <v>119</v>
      </c>
      <c r="CG2072" t="s">
        <v>120</v>
      </c>
      <c r="CH2072" s="3">
        <v>96950</v>
      </c>
      <c r="CI2072" s="4">
        <v>9.75</v>
      </c>
      <c r="CJ2072" s="4">
        <v>9.75</v>
      </c>
      <c r="CK2072" s="4">
        <v>14.62</v>
      </c>
      <c r="CL2072" s="4">
        <v>14.62</v>
      </c>
      <c r="CM2072" t="s">
        <v>136</v>
      </c>
      <c r="CN2072" t="s">
        <v>139</v>
      </c>
      <c r="CO2072" t="s">
        <v>137</v>
      </c>
      <c r="CQ2072" t="s">
        <v>115</v>
      </c>
      <c r="CR2072" t="s">
        <v>138</v>
      </c>
      <c r="CS2072" t="s">
        <v>139</v>
      </c>
      <c r="CT2072" t="s">
        <v>138</v>
      </c>
      <c r="CU2072" t="s">
        <v>139</v>
      </c>
      <c r="CV2072" t="s">
        <v>138</v>
      </c>
      <c r="CW2072" t="s">
        <v>139</v>
      </c>
      <c r="CX2072" t="s">
        <v>2126</v>
      </c>
      <c r="CY2072" s="10">
        <v>16702852752</v>
      </c>
      <c r="CZ2072" t="s">
        <v>7285</v>
      </c>
      <c r="DA2072" t="s">
        <v>626</v>
      </c>
      <c r="DB2072" t="s">
        <v>138</v>
      </c>
      <c r="DC2072" t="s">
        <v>115</v>
      </c>
      <c r="DD2072" t="s">
        <v>2127</v>
      </c>
      <c r="DE2072" t="s">
        <v>2128</v>
      </c>
      <c r="DF2072" t="s">
        <v>7288</v>
      </c>
      <c r="DG2072" t="s">
        <v>7094</v>
      </c>
      <c r="DH2072" t="s">
        <v>422</v>
      </c>
    </row>
    <row r="2073" spans="1:112" ht="14.45" customHeight="1" x14ac:dyDescent="0.25">
      <c r="A2073" t="s">
        <v>7303</v>
      </c>
      <c r="B2073" t="s">
        <v>248</v>
      </c>
      <c r="C2073" s="1">
        <v>45750</v>
      </c>
      <c r="D2073" s="1">
        <v>45810</v>
      </c>
      <c r="E2073" t="s">
        <v>210</v>
      </c>
      <c r="F2073" s="1">
        <v>45929</v>
      </c>
      <c r="G2073" t="s">
        <v>115</v>
      </c>
      <c r="H2073" t="s">
        <v>138</v>
      </c>
      <c r="I2073" t="s">
        <v>115</v>
      </c>
      <c r="J2073" t="s">
        <v>612</v>
      </c>
      <c r="K2073" t="s">
        <v>613</v>
      </c>
      <c r="L2073" t="s">
        <v>614</v>
      </c>
      <c r="M2073" t="s">
        <v>615</v>
      </c>
      <c r="N2073" t="s">
        <v>128</v>
      </c>
      <c r="O2073" t="s">
        <v>120</v>
      </c>
      <c r="P2073" s="3">
        <v>96950</v>
      </c>
      <c r="Q2073" t="s">
        <v>121</v>
      </c>
      <c r="S2073" s="10">
        <v>16707837461</v>
      </c>
      <c r="U2073" t="s">
        <v>616</v>
      </c>
      <c r="V2073">
        <v>56132</v>
      </c>
      <c r="W2073" t="s">
        <v>532</v>
      </c>
      <c r="X2073" t="s">
        <v>138</v>
      </c>
      <c r="Y2073" t="s">
        <v>617</v>
      </c>
      <c r="Z2073" t="s">
        <v>618</v>
      </c>
      <c r="AA2073" t="s">
        <v>3008</v>
      </c>
      <c r="AB2073" t="s">
        <v>516</v>
      </c>
      <c r="AC2073" t="s">
        <v>614</v>
      </c>
      <c r="AD2073" t="s">
        <v>615</v>
      </c>
      <c r="AE2073" t="s">
        <v>128</v>
      </c>
      <c r="AF2073" t="s">
        <v>120</v>
      </c>
      <c r="AG2073" s="3">
        <v>96950</v>
      </c>
      <c r="AH2073" t="s">
        <v>121</v>
      </c>
      <c r="AJ2073" s="10">
        <v>16707837461</v>
      </c>
      <c r="AL2073" t="s">
        <v>620</v>
      </c>
      <c r="BD2073" t="str">
        <f>"39-5012.00"</f>
        <v>39-5012.00</v>
      </c>
      <c r="BE2073" t="s">
        <v>1772</v>
      </c>
      <c r="BF2073" t="s">
        <v>4554</v>
      </c>
      <c r="BG2073" t="s">
        <v>2223</v>
      </c>
      <c r="BH2073">
        <v>6</v>
      </c>
      <c r="BI2073">
        <v>6</v>
      </c>
      <c r="BJ2073" s="1">
        <v>45931</v>
      </c>
      <c r="BK2073" s="1">
        <v>46295</v>
      </c>
      <c r="BL2073" s="1">
        <v>45931</v>
      </c>
      <c r="BM2073" s="1">
        <v>46295</v>
      </c>
      <c r="BN2073">
        <v>35</v>
      </c>
      <c r="BO2073">
        <v>0</v>
      </c>
      <c r="BP2073">
        <v>7</v>
      </c>
      <c r="BQ2073">
        <v>7</v>
      </c>
      <c r="BR2073">
        <v>7</v>
      </c>
      <c r="BS2073">
        <v>7</v>
      </c>
      <c r="BT2073">
        <v>7</v>
      </c>
      <c r="BU2073">
        <v>0</v>
      </c>
      <c r="BV2073" t="str">
        <f>"10:00 AM"</f>
        <v>10:00 AM</v>
      </c>
      <c r="BW2073" t="str">
        <f>"6:00 PM"</f>
        <v>6:00 PM</v>
      </c>
      <c r="BX2073" t="s">
        <v>133</v>
      </c>
      <c r="BY2073">
        <v>0</v>
      </c>
      <c r="BZ2073">
        <v>12</v>
      </c>
      <c r="CA2073" t="s">
        <v>115</v>
      </c>
      <c r="CC2073" t="s">
        <v>4555</v>
      </c>
      <c r="CD2073" t="s">
        <v>614</v>
      </c>
      <c r="CE2073" t="s">
        <v>615</v>
      </c>
      <c r="CF2073" t="s">
        <v>128</v>
      </c>
      <c r="CG2073" t="s">
        <v>120</v>
      </c>
      <c r="CH2073" s="3">
        <v>96950</v>
      </c>
      <c r="CI2073" s="4">
        <v>7.98</v>
      </c>
      <c r="CJ2073" s="4">
        <v>7.98</v>
      </c>
      <c r="CK2073" s="4">
        <v>11.97</v>
      </c>
      <c r="CL2073" s="4">
        <v>11.97</v>
      </c>
      <c r="CM2073" t="s">
        <v>136</v>
      </c>
      <c r="CN2073" t="s">
        <v>624</v>
      </c>
      <c r="CO2073" t="s">
        <v>137</v>
      </c>
      <c r="CQ2073" t="s">
        <v>115</v>
      </c>
      <c r="CR2073" t="s">
        <v>138</v>
      </c>
      <c r="CS2073" t="s">
        <v>138</v>
      </c>
      <c r="CT2073" t="s">
        <v>138</v>
      </c>
      <c r="CU2073" t="s">
        <v>139</v>
      </c>
      <c r="CV2073" t="s">
        <v>138</v>
      </c>
      <c r="CW2073" t="s">
        <v>139</v>
      </c>
      <c r="CX2073" t="s">
        <v>625</v>
      </c>
      <c r="CY2073" s="10">
        <v>16707837461</v>
      </c>
      <c r="CZ2073" t="s">
        <v>620</v>
      </c>
      <c r="DA2073" t="s">
        <v>3284</v>
      </c>
      <c r="DB2073" t="s">
        <v>138</v>
      </c>
      <c r="DC2073" t="s">
        <v>138</v>
      </c>
    </row>
    <row r="2074" spans="1:112" ht="14.45" customHeight="1" x14ac:dyDescent="0.25">
      <c r="A2074" t="s">
        <v>8465</v>
      </c>
      <c r="B2074" t="s">
        <v>248</v>
      </c>
      <c r="C2074" s="1">
        <v>45754</v>
      </c>
      <c r="D2074" s="1">
        <v>45810</v>
      </c>
      <c r="E2074" t="s">
        <v>210</v>
      </c>
      <c r="F2074" s="1">
        <v>45929</v>
      </c>
      <c r="G2074" t="s">
        <v>115</v>
      </c>
      <c r="H2074" t="s">
        <v>115</v>
      </c>
      <c r="I2074" t="s">
        <v>115</v>
      </c>
      <c r="J2074" t="s">
        <v>7262</v>
      </c>
      <c r="K2074" t="s">
        <v>224</v>
      </c>
      <c r="L2074" t="s">
        <v>7263</v>
      </c>
      <c r="M2074" t="s">
        <v>7264</v>
      </c>
      <c r="N2074" t="s">
        <v>128</v>
      </c>
      <c r="O2074" t="s">
        <v>120</v>
      </c>
      <c r="P2074" s="3">
        <v>96950</v>
      </c>
      <c r="Q2074" t="s">
        <v>121</v>
      </c>
      <c r="R2074" t="s">
        <v>139</v>
      </c>
      <c r="S2074" s="10">
        <v>16702347900</v>
      </c>
      <c r="T2074">
        <v>803</v>
      </c>
      <c r="U2074" t="s">
        <v>7265</v>
      </c>
      <c r="V2074">
        <v>23622</v>
      </c>
      <c r="W2074" t="s">
        <v>123</v>
      </c>
      <c r="Y2074" t="s">
        <v>7266</v>
      </c>
      <c r="Z2074" t="s">
        <v>7267</v>
      </c>
      <c r="AA2074" t="s">
        <v>7268</v>
      </c>
      <c r="AB2074" t="s">
        <v>997</v>
      </c>
      <c r="AC2074" t="s">
        <v>7263</v>
      </c>
      <c r="AD2074" t="s">
        <v>7264</v>
      </c>
      <c r="AE2074" t="s">
        <v>128</v>
      </c>
      <c r="AF2074" t="s">
        <v>120</v>
      </c>
      <c r="AG2074" s="3">
        <v>96950</v>
      </c>
      <c r="AH2074" t="s">
        <v>121</v>
      </c>
      <c r="AI2074" t="s">
        <v>1369</v>
      </c>
      <c r="AJ2074" s="10">
        <v>16702347900</v>
      </c>
      <c r="AK2074">
        <v>803</v>
      </c>
      <c r="AL2074" t="s">
        <v>7269</v>
      </c>
      <c r="BD2074" t="str">
        <f>"43-3031.00"</f>
        <v>43-3031.00</v>
      </c>
      <c r="BE2074" t="s">
        <v>387</v>
      </c>
      <c r="BF2074" t="s">
        <v>8466</v>
      </c>
      <c r="BG2074" t="s">
        <v>1987</v>
      </c>
      <c r="BH2074">
        <v>4</v>
      </c>
      <c r="BI2074">
        <v>4</v>
      </c>
      <c r="BJ2074" s="1">
        <v>45931</v>
      </c>
      <c r="BK2074" s="1">
        <v>46295</v>
      </c>
      <c r="BL2074" s="1">
        <v>45931</v>
      </c>
      <c r="BM2074" s="1">
        <v>46295</v>
      </c>
      <c r="BN2074">
        <v>40</v>
      </c>
      <c r="BO2074">
        <v>0</v>
      </c>
      <c r="BP2074">
        <v>8</v>
      </c>
      <c r="BQ2074">
        <v>8</v>
      </c>
      <c r="BR2074">
        <v>8</v>
      </c>
      <c r="BS2074">
        <v>8</v>
      </c>
      <c r="BT2074">
        <v>8</v>
      </c>
      <c r="BU2074">
        <v>0</v>
      </c>
      <c r="BV2074" t="str">
        <f>"8:00 AM"</f>
        <v>8:00 AM</v>
      </c>
      <c r="BW2074" t="str">
        <f>"5:00 PM"</f>
        <v>5:00 PM</v>
      </c>
      <c r="BX2074" t="s">
        <v>133</v>
      </c>
      <c r="BY2074">
        <v>0</v>
      </c>
      <c r="BZ2074">
        <v>24</v>
      </c>
      <c r="CA2074" t="s">
        <v>115</v>
      </c>
      <c r="CC2074" t="s">
        <v>8467</v>
      </c>
      <c r="CD2074" t="s">
        <v>7273</v>
      </c>
      <c r="CE2074" t="s">
        <v>7274</v>
      </c>
      <c r="CF2074" t="s">
        <v>128</v>
      </c>
      <c r="CG2074" t="s">
        <v>120</v>
      </c>
      <c r="CH2074" s="3">
        <v>96950</v>
      </c>
      <c r="CI2074" s="4">
        <v>12.28</v>
      </c>
      <c r="CJ2074" s="4">
        <v>12.28</v>
      </c>
      <c r="CK2074" s="4">
        <v>18.420000000000002</v>
      </c>
      <c r="CL2074" s="4">
        <v>18.420000000000002</v>
      </c>
      <c r="CM2074" t="s">
        <v>136</v>
      </c>
      <c r="CN2074" t="s">
        <v>7275</v>
      </c>
      <c r="CO2074" t="s">
        <v>173</v>
      </c>
      <c r="CQ2074" t="s">
        <v>115</v>
      </c>
      <c r="CR2074" t="s">
        <v>138</v>
      </c>
      <c r="CS2074" t="s">
        <v>139</v>
      </c>
      <c r="CT2074" t="s">
        <v>138</v>
      </c>
      <c r="CU2074" t="s">
        <v>139</v>
      </c>
      <c r="CV2074" t="s">
        <v>138</v>
      </c>
      <c r="CW2074" t="s">
        <v>139</v>
      </c>
      <c r="CX2074" t="s">
        <v>7276</v>
      </c>
      <c r="CY2074" s="10">
        <v>16702347900</v>
      </c>
      <c r="CZ2074" t="s">
        <v>7269</v>
      </c>
      <c r="DA2074" t="s">
        <v>7277</v>
      </c>
      <c r="DB2074" t="s">
        <v>138</v>
      </c>
      <c r="DC2074" t="s">
        <v>115</v>
      </c>
      <c r="DD2074" t="s">
        <v>7266</v>
      </c>
      <c r="DE2074" t="s">
        <v>7267</v>
      </c>
      <c r="DF2074" t="s">
        <v>3915</v>
      </c>
      <c r="DG2074" t="s">
        <v>7262</v>
      </c>
      <c r="DH2074" t="s">
        <v>7269</v>
      </c>
    </row>
    <row r="2075" spans="1:112" ht="14.45" customHeight="1" x14ac:dyDescent="0.25">
      <c r="A2075" t="s">
        <v>8491</v>
      </c>
      <c r="B2075" t="s">
        <v>1155</v>
      </c>
      <c r="C2075" s="1">
        <v>45749</v>
      </c>
      <c r="D2075" s="1">
        <v>45810</v>
      </c>
      <c r="E2075" t="s">
        <v>210</v>
      </c>
      <c r="F2075" s="1">
        <v>45929</v>
      </c>
      <c r="G2075" t="s">
        <v>138</v>
      </c>
      <c r="H2075" t="s">
        <v>115</v>
      </c>
      <c r="I2075" t="s">
        <v>115</v>
      </c>
      <c r="J2075" t="s">
        <v>3954</v>
      </c>
      <c r="K2075" t="s">
        <v>3955</v>
      </c>
      <c r="L2075" t="s">
        <v>3957</v>
      </c>
      <c r="M2075" t="s">
        <v>3956</v>
      </c>
      <c r="N2075" t="s">
        <v>119</v>
      </c>
      <c r="O2075" t="s">
        <v>120</v>
      </c>
      <c r="P2075" s="3">
        <v>96950</v>
      </c>
      <c r="Q2075" t="s">
        <v>121</v>
      </c>
      <c r="S2075" s="10">
        <v>16702353313</v>
      </c>
      <c r="U2075" t="s">
        <v>3958</v>
      </c>
      <c r="V2075">
        <v>722511</v>
      </c>
      <c r="W2075" t="s">
        <v>123</v>
      </c>
      <c r="Y2075" t="s">
        <v>716</v>
      </c>
      <c r="Z2075" t="s">
        <v>3959</v>
      </c>
      <c r="AB2075" t="s">
        <v>398</v>
      </c>
      <c r="AC2075" t="s">
        <v>3956</v>
      </c>
      <c r="AD2075" t="s">
        <v>3957</v>
      </c>
      <c r="AE2075" t="s">
        <v>119</v>
      </c>
      <c r="AF2075" t="s">
        <v>120</v>
      </c>
      <c r="AG2075" s="3">
        <v>96950</v>
      </c>
      <c r="AH2075" t="s">
        <v>121</v>
      </c>
      <c r="AJ2075" s="10">
        <v>16702353313</v>
      </c>
      <c r="AL2075" t="s">
        <v>2609</v>
      </c>
      <c r="BD2075" t="str">
        <f>"35-3011.00"</f>
        <v>35-3011.00</v>
      </c>
      <c r="BE2075" t="s">
        <v>3960</v>
      </c>
      <c r="BF2075" t="s">
        <v>3961</v>
      </c>
      <c r="BG2075" t="s">
        <v>3962</v>
      </c>
      <c r="BH2075">
        <v>4</v>
      </c>
      <c r="BI2075">
        <v>3</v>
      </c>
      <c r="BJ2075" s="1">
        <v>45931</v>
      </c>
      <c r="BK2075" s="1">
        <v>47026</v>
      </c>
      <c r="BL2075" s="1">
        <v>45931</v>
      </c>
      <c r="BM2075" s="1">
        <v>47026</v>
      </c>
      <c r="BN2075">
        <v>36</v>
      </c>
      <c r="BO2075">
        <v>6</v>
      </c>
      <c r="BP2075">
        <v>6</v>
      </c>
      <c r="BQ2075">
        <v>6</v>
      </c>
      <c r="BR2075">
        <v>6</v>
      </c>
      <c r="BS2075">
        <v>0</v>
      </c>
      <c r="BT2075">
        <v>6</v>
      </c>
      <c r="BU2075">
        <v>6</v>
      </c>
      <c r="BV2075" t="str">
        <f>"7:00 AM"</f>
        <v>7:00 AM</v>
      </c>
      <c r="BW2075" t="str">
        <f>"11:00 PM"</f>
        <v>11:00 PM</v>
      </c>
      <c r="BX2075" t="s">
        <v>240</v>
      </c>
      <c r="BY2075">
        <v>0</v>
      </c>
      <c r="BZ2075">
        <v>12</v>
      </c>
      <c r="CA2075" t="s">
        <v>115</v>
      </c>
      <c r="CC2075" s="2" t="s">
        <v>8492</v>
      </c>
      <c r="CD2075" t="s">
        <v>3964</v>
      </c>
      <c r="CE2075" t="s">
        <v>2861</v>
      </c>
      <c r="CF2075" t="s">
        <v>119</v>
      </c>
      <c r="CG2075" t="s">
        <v>120</v>
      </c>
      <c r="CH2075" s="3">
        <v>96950</v>
      </c>
      <c r="CI2075" s="4">
        <v>8.15</v>
      </c>
      <c r="CJ2075" s="4">
        <v>8.15</v>
      </c>
      <c r="CM2075" t="s">
        <v>136</v>
      </c>
      <c r="CN2075" t="s">
        <v>240</v>
      </c>
      <c r="CO2075" t="s">
        <v>137</v>
      </c>
      <c r="CQ2075" t="s">
        <v>115</v>
      </c>
      <c r="CR2075" t="s">
        <v>138</v>
      </c>
      <c r="CS2075" t="s">
        <v>139</v>
      </c>
      <c r="CT2075" t="s">
        <v>139</v>
      </c>
      <c r="CU2075" t="s">
        <v>139</v>
      </c>
      <c r="CV2075" t="s">
        <v>138</v>
      </c>
      <c r="CW2075" t="s">
        <v>139</v>
      </c>
      <c r="CX2075" t="s">
        <v>240</v>
      </c>
      <c r="CY2075" s="10">
        <v>16702353313</v>
      </c>
      <c r="CZ2075" t="s">
        <v>2609</v>
      </c>
      <c r="DA2075" t="s">
        <v>139</v>
      </c>
      <c r="DB2075" t="s">
        <v>138</v>
      </c>
      <c r="DC2075" t="s">
        <v>115</v>
      </c>
    </row>
    <row r="2076" spans="1:112" ht="14.45" customHeight="1" x14ac:dyDescent="0.25">
      <c r="A2076" t="s">
        <v>8525</v>
      </c>
      <c r="B2076" t="s">
        <v>248</v>
      </c>
      <c r="C2076" s="1">
        <v>45754</v>
      </c>
      <c r="D2076" s="1">
        <v>45810</v>
      </c>
      <c r="E2076" t="s">
        <v>210</v>
      </c>
      <c r="F2076" s="1">
        <v>45929</v>
      </c>
      <c r="G2076" t="s">
        <v>115</v>
      </c>
      <c r="H2076" t="s">
        <v>115</v>
      </c>
      <c r="I2076" t="s">
        <v>115</v>
      </c>
      <c r="J2076" t="s">
        <v>7262</v>
      </c>
      <c r="K2076" t="s">
        <v>224</v>
      </c>
      <c r="L2076" t="s">
        <v>7263</v>
      </c>
      <c r="M2076" t="s">
        <v>7264</v>
      </c>
      <c r="N2076" t="s">
        <v>128</v>
      </c>
      <c r="O2076" t="s">
        <v>120</v>
      </c>
      <c r="P2076" s="3">
        <v>96950</v>
      </c>
      <c r="Q2076" t="s">
        <v>121</v>
      </c>
      <c r="R2076" t="s">
        <v>139</v>
      </c>
      <c r="S2076" s="10">
        <v>16702347900</v>
      </c>
      <c r="T2076">
        <v>803</v>
      </c>
      <c r="U2076" t="s">
        <v>7265</v>
      </c>
      <c r="V2076">
        <v>23622</v>
      </c>
      <c r="W2076" t="s">
        <v>123</v>
      </c>
      <c r="Y2076" t="s">
        <v>7266</v>
      </c>
      <c r="Z2076" t="s">
        <v>7267</v>
      </c>
      <c r="AA2076" t="s">
        <v>7268</v>
      </c>
      <c r="AB2076" t="s">
        <v>997</v>
      </c>
      <c r="AC2076" t="s">
        <v>7263</v>
      </c>
      <c r="AD2076" t="s">
        <v>7264</v>
      </c>
      <c r="AE2076" t="s">
        <v>128</v>
      </c>
      <c r="AF2076" t="s">
        <v>120</v>
      </c>
      <c r="AG2076" s="3">
        <v>96950</v>
      </c>
      <c r="AH2076" t="s">
        <v>121</v>
      </c>
      <c r="AI2076" t="s">
        <v>1369</v>
      </c>
      <c r="AJ2076" s="10">
        <v>16702347900</v>
      </c>
      <c r="AK2076">
        <v>803</v>
      </c>
      <c r="AL2076" t="s">
        <v>7269</v>
      </c>
      <c r="BD2076" t="str">
        <f>"49-3042.00"</f>
        <v>49-3042.00</v>
      </c>
      <c r="BE2076" t="s">
        <v>1508</v>
      </c>
      <c r="BF2076" t="s">
        <v>8526</v>
      </c>
      <c r="BG2076" t="s">
        <v>8527</v>
      </c>
      <c r="BH2076">
        <v>8</v>
      </c>
      <c r="BI2076">
        <v>8</v>
      </c>
      <c r="BJ2076" s="1">
        <v>45931</v>
      </c>
      <c r="BK2076" s="1">
        <v>46295</v>
      </c>
      <c r="BL2076" s="1">
        <v>45931</v>
      </c>
      <c r="BM2076" s="1">
        <v>46295</v>
      </c>
      <c r="BN2076">
        <v>40</v>
      </c>
      <c r="BO2076">
        <v>0</v>
      </c>
      <c r="BP2076">
        <v>8</v>
      </c>
      <c r="BQ2076">
        <v>8</v>
      </c>
      <c r="BR2076">
        <v>8</v>
      </c>
      <c r="BS2076">
        <v>8</v>
      </c>
      <c r="BT2076">
        <v>8</v>
      </c>
      <c r="BU2076">
        <v>0</v>
      </c>
      <c r="BV2076" t="str">
        <f>"7:30 AM"</f>
        <v>7:30 AM</v>
      </c>
      <c r="BW2076" t="str">
        <f>"4:30 PM"</f>
        <v>4:30 PM</v>
      </c>
      <c r="BX2076" t="s">
        <v>133</v>
      </c>
      <c r="BY2076">
        <v>0</v>
      </c>
      <c r="BZ2076">
        <v>24</v>
      </c>
      <c r="CA2076" t="s">
        <v>115</v>
      </c>
      <c r="CC2076" t="s">
        <v>8528</v>
      </c>
      <c r="CD2076" t="s">
        <v>7273</v>
      </c>
      <c r="CE2076" t="s">
        <v>7274</v>
      </c>
      <c r="CF2076" t="s">
        <v>128</v>
      </c>
      <c r="CG2076" t="s">
        <v>120</v>
      </c>
      <c r="CH2076" s="3">
        <v>96950</v>
      </c>
      <c r="CI2076" s="4">
        <v>12.48</v>
      </c>
      <c r="CJ2076" s="4">
        <v>12.5</v>
      </c>
      <c r="CK2076" s="4">
        <v>18.72</v>
      </c>
      <c r="CL2076" s="4">
        <v>18.75</v>
      </c>
      <c r="CM2076" t="s">
        <v>136</v>
      </c>
      <c r="CN2076" t="s">
        <v>7275</v>
      </c>
      <c r="CO2076" t="s">
        <v>173</v>
      </c>
      <c r="CQ2076" t="s">
        <v>115</v>
      </c>
      <c r="CR2076" t="s">
        <v>138</v>
      </c>
      <c r="CS2076" t="s">
        <v>139</v>
      </c>
      <c r="CT2076" t="s">
        <v>138</v>
      </c>
      <c r="CU2076" t="s">
        <v>139</v>
      </c>
      <c r="CV2076" t="s">
        <v>138</v>
      </c>
      <c r="CW2076" t="s">
        <v>139</v>
      </c>
      <c r="CX2076" t="s">
        <v>7276</v>
      </c>
      <c r="CY2076" s="10">
        <v>16702347900</v>
      </c>
      <c r="CZ2076" t="s">
        <v>7269</v>
      </c>
      <c r="DA2076" t="s">
        <v>7277</v>
      </c>
      <c r="DB2076" t="s">
        <v>138</v>
      </c>
      <c r="DC2076" t="s">
        <v>115</v>
      </c>
      <c r="DD2076" t="s">
        <v>7266</v>
      </c>
      <c r="DE2076" t="s">
        <v>7267</v>
      </c>
      <c r="DF2076" t="s">
        <v>3915</v>
      </c>
      <c r="DG2076" t="s">
        <v>7262</v>
      </c>
      <c r="DH2076" t="s">
        <v>7269</v>
      </c>
    </row>
    <row r="2077" spans="1:112" ht="14.45" customHeight="1" x14ac:dyDescent="0.25">
      <c r="A2077" t="s">
        <v>9256</v>
      </c>
      <c r="B2077" t="s">
        <v>248</v>
      </c>
      <c r="C2077" s="1">
        <v>45752</v>
      </c>
      <c r="D2077" s="1">
        <v>45810</v>
      </c>
      <c r="E2077" t="s">
        <v>114</v>
      </c>
      <c r="G2077" t="s">
        <v>115</v>
      </c>
      <c r="H2077" t="s">
        <v>115</v>
      </c>
      <c r="I2077" t="s">
        <v>115</v>
      </c>
      <c r="J2077" t="s">
        <v>3968</v>
      </c>
      <c r="K2077" t="s">
        <v>139</v>
      </c>
      <c r="L2077" t="s">
        <v>3302</v>
      </c>
      <c r="M2077" t="s">
        <v>3303</v>
      </c>
      <c r="N2077" t="s">
        <v>128</v>
      </c>
      <c r="O2077" t="s">
        <v>120</v>
      </c>
      <c r="P2077" s="3">
        <v>96950</v>
      </c>
      <c r="Q2077" t="s">
        <v>121</v>
      </c>
      <c r="R2077" t="s">
        <v>139</v>
      </c>
      <c r="S2077" s="10">
        <v>16702351980</v>
      </c>
      <c r="U2077" t="s">
        <v>3970</v>
      </c>
      <c r="V2077">
        <v>561320</v>
      </c>
      <c r="W2077" t="s">
        <v>532</v>
      </c>
      <c r="X2077" t="s">
        <v>138</v>
      </c>
      <c r="Y2077" t="s">
        <v>4171</v>
      </c>
      <c r="Z2077" t="s">
        <v>4172</v>
      </c>
      <c r="AA2077" t="s">
        <v>4173</v>
      </c>
      <c r="AB2077" t="s">
        <v>126</v>
      </c>
      <c r="AC2077" t="s">
        <v>3306</v>
      </c>
      <c r="AD2077" t="s">
        <v>3303</v>
      </c>
      <c r="AE2077" t="s">
        <v>128</v>
      </c>
      <c r="AF2077" t="s">
        <v>120</v>
      </c>
      <c r="AG2077" s="3">
        <v>96950</v>
      </c>
      <c r="AH2077" t="s">
        <v>121</v>
      </c>
      <c r="AJ2077" s="10">
        <v>16702351980</v>
      </c>
      <c r="AL2077" t="s">
        <v>3976</v>
      </c>
      <c r="BD2077" t="str">
        <f>"43-3031.00"</f>
        <v>43-3031.00</v>
      </c>
      <c r="BE2077" t="s">
        <v>387</v>
      </c>
      <c r="BF2077" t="s">
        <v>9257</v>
      </c>
      <c r="BG2077" t="s">
        <v>6961</v>
      </c>
      <c r="BH2077">
        <v>7</v>
      </c>
      <c r="BI2077">
        <v>7</v>
      </c>
      <c r="BJ2077" s="1">
        <v>45809</v>
      </c>
      <c r="BK2077" s="1">
        <v>46173</v>
      </c>
      <c r="BL2077" s="1">
        <v>45810</v>
      </c>
      <c r="BM2077" s="1">
        <v>46173</v>
      </c>
      <c r="BN2077">
        <v>35</v>
      </c>
      <c r="BO2077">
        <v>0</v>
      </c>
      <c r="BP2077">
        <v>7</v>
      </c>
      <c r="BQ2077">
        <v>7</v>
      </c>
      <c r="BR2077">
        <v>7</v>
      </c>
      <c r="BS2077">
        <v>7</v>
      </c>
      <c r="BT2077">
        <v>7</v>
      </c>
      <c r="BU2077">
        <v>0</v>
      </c>
      <c r="BV2077" t="str">
        <f>"8:00 AM"</f>
        <v>8:00 AM</v>
      </c>
      <c r="BW2077" t="str">
        <f>"4:00 PM"</f>
        <v>4:00 PM</v>
      </c>
      <c r="BX2077" t="s">
        <v>240</v>
      </c>
      <c r="BY2077">
        <v>0</v>
      </c>
      <c r="BZ2077">
        <v>24</v>
      </c>
      <c r="CA2077" t="s">
        <v>115</v>
      </c>
      <c r="CC2077" s="2" t="s">
        <v>8040</v>
      </c>
      <c r="CD2077" t="s">
        <v>1358</v>
      </c>
      <c r="CE2077" t="s">
        <v>3303</v>
      </c>
      <c r="CF2077" t="s">
        <v>128</v>
      </c>
      <c r="CG2077" t="s">
        <v>120</v>
      </c>
      <c r="CH2077" s="3">
        <v>96950</v>
      </c>
      <c r="CI2077" s="4">
        <v>12.28</v>
      </c>
      <c r="CJ2077" s="4">
        <v>12.28</v>
      </c>
      <c r="CK2077" s="4">
        <v>18.420000000000002</v>
      </c>
      <c r="CL2077" s="4">
        <v>18.420000000000002</v>
      </c>
      <c r="CM2077" t="s">
        <v>136</v>
      </c>
      <c r="CN2077" t="s">
        <v>3785</v>
      </c>
      <c r="CO2077" t="s">
        <v>137</v>
      </c>
      <c r="CQ2077" t="s">
        <v>115</v>
      </c>
      <c r="CR2077" t="s">
        <v>138</v>
      </c>
      <c r="CS2077" t="s">
        <v>139</v>
      </c>
      <c r="CT2077" t="s">
        <v>138</v>
      </c>
      <c r="CU2077" t="s">
        <v>139</v>
      </c>
      <c r="CV2077" t="s">
        <v>138</v>
      </c>
      <c r="CW2077" t="s">
        <v>139</v>
      </c>
      <c r="CX2077" s="2" t="s">
        <v>4175</v>
      </c>
      <c r="CY2077" s="10">
        <v>16702351980</v>
      </c>
      <c r="CZ2077" t="s">
        <v>3976</v>
      </c>
      <c r="DA2077" t="s">
        <v>139</v>
      </c>
      <c r="DB2077" t="s">
        <v>138</v>
      </c>
      <c r="DC2077" t="s">
        <v>138</v>
      </c>
    </row>
    <row r="2078" spans="1:112" ht="14.45" customHeight="1" x14ac:dyDescent="0.25">
      <c r="A2078" t="s">
        <v>9322</v>
      </c>
      <c r="B2078" t="s">
        <v>158</v>
      </c>
      <c r="C2078" s="1">
        <v>45753</v>
      </c>
      <c r="D2078" s="1">
        <v>45810</v>
      </c>
      <c r="E2078" t="s">
        <v>210</v>
      </c>
      <c r="F2078" s="1">
        <v>45929</v>
      </c>
      <c r="G2078" t="s">
        <v>138</v>
      </c>
      <c r="H2078" t="s">
        <v>115</v>
      </c>
      <c r="I2078" t="s">
        <v>115</v>
      </c>
      <c r="J2078" t="s">
        <v>9300</v>
      </c>
      <c r="L2078" t="s">
        <v>9301</v>
      </c>
      <c r="N2078" t="s">
        <v>306</v>
      </c>
      <c r="O2078" t="s">
        <v>120</v>
      </c>
      <c r="P2078" s="3">
        <v>96950</v>
      </c>
      <c r="Q2078" t="s">
        <v>121</v>
      </c>
      <c r="S2078" s="10">
        <v>16704831971</v>
      </c>
      <c r="U2078" t="s">
        <v>9302</v>
      </c>
      <c r="V2078">
        <v>531120</v>
      </c>
      <c r="W2078" t="s">
        <v>123</v>
      </c>
      <c r="Y2078" t="s">
        <v>9303</v>
      </c>
      <c r="Z2078" t="s">
        <v>9304</v>
      </c>
      <c r="AB2078" t="s">
        <v>754</v>
      </c>
      <c r="AC2078" t="s">
        <v>9305</v>
      </c>
      <c r="AE2078" t="s">
        <v>306</v>
      </c>
      <c r="AF2078" t="s">
        <v>120</v>
      </c>
      <c r="AG2078" s="3">
        <v>96950</v>
      </c>
      <c r="AH2078" t="s">
        <v>121</v>
      </c>
      <c r="AJ2078" s="10">
        <v>16704831971</v>
      </c>
      <c r="AL2078" t="s">
        <v>9306</v>
      </c>
      <c r="BD2078" t="str">
        <f>"37-2012.00"</f>
        <v>37-2012.00</v>
      </c>
      <c r="BE2078" t="s">
        <v>647</v>
      </c>
      <c r="BF2078" t="s">
        <v>9307</v>
      </c>
      <c r="BG2078" t="s">
        <v>647</v>
      </c>
      <c r="BH2078">
        <v>6</v>
      </c>
      <c r="BJ2078" s="1">
        <v>45931</v>
      </c>
      <c r="BK2078" s="1">
        <v>47026</v>
      </c>
      <c r="BN2078">
        <v>35</v>
      </c>
      <c r="BO2078">
        <v>0</v>
      </c>
      <c r="BP2078">
        <v>7</v>
      </c>
      <c r="BQ2078">
        <v>7</v>
      </c>
      <c r="BR2078">
        <v>7</v>
      </c>
      <c r="BS2078">
        <v>7</v>
      </c>
      <c r="BT2078">
        <v>7</v>
      </c>
      <c r="BU2078">
        <v>0</v>
      </c>
      <c r="BV2078" t="str">
        <f>"8:00 AM"</f>
        <v>8:00 AM</v>
      </c>
      <c r="BW2078" t="str">
        <f>"5:00 PM"</f>
        <v>5:00 PM</v>
      </c>
      <c r="BX2078" t="s">
        <v>240</v>
      </c>
      <c r="BY2078">
        <v>0</v>
      </c>
      <c r="BZ2078">
        <v>3</v>
      </c>
      <c r="CA2078" t="s">
        <v>115</v>
      </c>
      <c r="CC2078" s="2" t="s">
        <v>9323</v>
      </c>
      <c r="CD2078" t="s">
        <v>9308</v>
      </c>
      <c r="CF2078" t="s">
        <v>119</v>
      </c>
      <c r="CG2078" t="s">
        <v>120</v>
      </c>
      <c r="CH2078" s="3">
        <v>96950</v>
      </c>
      <c r="CI2078" s="4">
        <v>7.77</v>
      </c>
      <c r="CJ2078" s="4">
        <v>7.77</v>
      </c>
      <c r="CK2078" s="4">
        <v>11.65</v>
      </c>
      <c r="CL2078" s="4">
        <v>11.65</v>
      </c>
      <c r="CM2078" t="s">
        <v>136</v>
      </c>
      <c r="CN2078" t="s">
        <v>224</v>
      </c>
      <c r="CO2078" t="s">
        <v>137</v>
      </c>
      <c r="CQ2078" t="s">
        <v>115</v>
      </c>
      <c r="CR2078" t="s">
        <v>138</v>
      </c>
      <c r="CS2078" t="s">
        <v>139</v>
      </c>
      <c r="CT2078" t="s">
        <v>138</v>
      </c>
      <c r="CU2078" t="s">
        <v>139</v>
      </c>
      <c r="CV2078" t="s">
        <v>138</v>
      </c>
      <c r="CW2078" t="s">
        <v>139</v>
      </c>
      <c r="CX2078" t="s">
        <v>9324</v>
      </c>
      <c r="CY2078" s="10">
        <v>16704831971</v>
      </c>
      <c r="CZ2078" t="s">
        <v>9306</v>
      </c>
      <c r="DA2078" t="s">
        <v>139</v>
      </c>
      <c r="DB2078" t="s">
        <v>138</v>
      </c>
      <c r="DC2078" t="s">
        <v>115</v>
      </c>
      <c r="DD2078" t="s">
        <v>9303</v>
      </c>
      <c r="DE2078" t="s">
        <v>9304</v>
      </c>
      <c r="DG2078" t="s">
        <v>9309</v>
      </c>
      <c r="DH2078" t="s">
        <v>9306</v>
      </c>
    </row>
    <row r="2079" spans="1:112" ht="14.45" customHeight="1" x14ac:dyDescent="0.25">
      <c r="A2079" t="s">
        <v>9657</v>
      </c>
      <c r="B2079" t="s">
        <v>158</v>
      </c>
      <c r="C2079" s="1">
        <v>45743</v>
      </c>
      <c r="D2079" s="1">
        <v>45810</v>
      </c>
      <c r="E2079" t="s">
        <v>210</v>
      </c>
      <c r="F2079" s="1">
        <v>45807</v>
      </c>
      <c r="G2079" t="s">
        <v>115</v>
      </c>
      <c r="H2079" t="s">
        <v>115</v>
      </c>
      <c r="I2079" t="s">
        <v>115</v>
      </c>
      <c r="J2079" t="s">
        <v>4009</v>
      </c>
      <c r="K2079" t="s">
        <v>4009</v>
      </c>
      <c r="L2079" t="s">
        <v>4010</v>
      </c>
      <c r="M2079" t="s">
        <v>119</v>
      </c>
      <c r="N2079" t="s">
        <v>750</v>
      </c>
      <c r="O2079" t="s">
        <v>120</v>
      </c>
      <c r="P2079" s="3">
        <v>96950</v>
      </c>
      <c r="Q2079" t="s">
        <v>121</v>
      </c>
      <c r="R2079" t="s">
        <v>139</v>
      </c>
      <c r="S2079" s="10">
        <v>16702347266</v>
      </c>
      <c r="U2079" t="s">
        <v>4011</v>
      </c>
      <c r="V2079">
        <v>487210</v>
      </c>
      <c r="W2079" t="s">
        <v>123</v>
      </c>
      <c r="Y2079" t="s">
        <v>4012</v>
      </c>
      <c r="Z2079" t="s">
        <v>4013</v>
      </c>
      <c r="AA2079" t="s">
        <v>4014</v>
      </c>
      <c r="AB2079" t="s">
        <v>3053</v>
      </c>
      <c r="AC2079" t="s">
        <v>4010</v>
      </c>
      <c r="AD2079" t="s">
        <v>119</v>
      </c>
      <c r="AE2079" t="s">
        <v>750</v>
      </c>
      <c r="AF2079" t="s">
        <v>120</v>
      </c>
      <c r="AG2079" s="3">
        <v>96950</v>
      </c>
      <c r="AH2079" t="s">
        <v>121</v>
      </c>
      <c r="AJ2079" s="10">
        <v>16704837231</v>
      </c>
      <c r="AL2079" t="s">
        <v>4015</v>
      </c>
      <c r="BD2079" t="str">
        <f>"35-2014.00"</f>
        <v>35-2014.00</v>
      </c>
      <c r="BE2079" t="s">
        <v>221</v>
      </c>
      <c r="BF2079" t="s">
        <v>4016</v>
      </c>
      <c r="BG2079" t="s">
        <v>373</v>
      </c>
      <c r="BH2079">
        <v>1</v>
      </c>
      <c r="BJ2079" s="1">
        <v>45839</v>
      </c>
      <c r="BK2079" s="1">
        <v>46203</v>
      </c>
      <c r="BN2079">
        <v>35</v>
      </c>
      <c r="BO2079">
        <v>0</v>
      </c>
      <c r="BP2079">
        <v>6</v>
      </c>
      <c r="BQ2079">
        <v>6</v>
      </c>
      <c r="BR2079">
        <v>6</v>
      </c>
      <c r="BS2079">
        <v>6</v>
      </c>
      <c r="BT2079">
        <v>6</v>
      </c>
      <c r="BU2079">
        <v>5</v>
      </c>
      <c r="BV2079" t="str">
        <f>"9:00 AM"</f>
        <v>9:00 AM</v>
      </c>
      <c r="BW2079" t="str">
        <f>"4:00 PM"</f>
        <v>4:00 PM</v>
      </c>
      <c r="BX2079" t="s">
        <v>240</v>
      </c>
      <c r="BY2079">
        <v>0</v>
      </c>
      <c r="BZ2079">
        <v>12</v>
      </c>
      <c r="CA2079" t="s">
        <v>115</v>
      </c>
      <c r="CC2079" s="2" t="s">
        <v>4017</v>
      </c>
      <c r="CD2079" t="s">
        <v>4018</v>
      </c>
      <c r="CE2079" t="s">
        <v>119</v>
      </c>
      <c r="CF2079" t="s">
        <v>750</v>
      </c>
      <c r="CG2079" t="s">
        <v>120</v>
      </c>
      <c r="CH2079" s="3">
        <v>96950</v>
      </c>
      <c r="CI2079" s="4">
        <v>8.83</v>
      </c>
      <c r="CJ2079" s="4">
        <v>8.83</v>
      </c>
      <c r="CM2079" t="s">
        <v>136</v>
      </c>
      <c r="CN2079" t="s">
        <v>139</v>
      </c>
      <c r="CO2079" t="s">
        <v>137</v>
      </c>
      <c r="CQ2079" t="s">
        <v>115</v>
      </c>
      <c r="CR2079" t="s">
        <v>138</v>
      </c>
      <c r="CS2079" t="s">
        <v>139</v>
      </c>
      <c r="CT2079" t="s">
        <v>139</v>
      </c>
      <c r="CU2079" t="s">
        <v>139</v>
      </c>
      <c r="CV2079" t="s">
        <v>138</v>
      </c>
      <c r="CW2079" t="s">
        <v>139</v>
      </c>
      <c r="CX2079" t="s">
        <v>240</v>
      </c>
      <c r="CY2079" s="10">
        <v>16702347266</v>
      </c>
      <c r="CZ2079" t="s">
        <v>4015</v>
      </c>
      <c r="DA2079" t="s">
        <v>139</v>
      </c>
      <c r="DB2079" t="s">
        <v>138</v>
      </c>
      <c r="DC2079" t="s">
        <v>115</v>
      </c>
    </row>
    <row r="2080" spans="1:112" ht="14.45" customHeight="1" x14ac:dyDescent="0.25">
      <c r="A2080" t="s">
        <v>9923</v>
      </c>
      <c r="B2080" t="s">
        <v>248</v>
      </c>
      <c r="C2080" s="1">
        <v>45754</v>
      </c>
      <c r="D2080" s="1">
        <v>45810</v>
      </c>
      <c r="E2080" t="s">
        <v>210</v>
      </c>
      <c r="F2080" s="1">
        <v>45929</v>
      </c>
      <c r="G2080" t="s">
        <v>115</v>
      </c>
      <c r="H2080" t="s">
        <v>115</v>
      </c>
      <c r="I2080" t="s">
        <v>115</v>
      </c>
      <c r="J2080" t="s">
        <v>7262</v>
      </c>
      <c r="K2080" t="s">
        <v>224</v>
      </c>
      <c r="L2080" t="s">
        <v>7263</v>
      </c>
      <c r="M2080" t="s">
        <v>7264</v>
      </c>
      <c r="N2080" t="s">
        <v>128</v>
      </c>
      <c r="O2080" t="s">
        <v>120</v>
      </c>
      <c r="P2080" s="3">
        <v>96950</v>
      </c>
      <c r="Q2080" t="s">
        <v>121</v>
      </c>
      <c r="R2080" t="s">
        <v>331</v>
      </c>
      <c r="S2080" s="10">
        <v>16702347900</v>
      </c>
      <c r="T2080">
        <v>803</v>
      </c>
      <c r="U2080" t="s">
        <v>7265</v>
      </c>
      <c r="V2080">
        <v>236220</v>
      </c>
      <c r="W2080" t="s">
        <v>123</v>
      </c>
      <c r="Y2080" t="s">
        <v>7266</v>
      </c>
      <c r="Z2080" t="s">
        <v>7267</v>
      </c>
      <c r="AA2080" t="s">
        <v>7268</v>
      </c>
      <c r="AB2080" t="s">
        <v>997</v>
      </c>
      <c r="AC2080" t="s">
        <v>7263</v>
      </c>
      <c r="AD2080" t="s">
        <v>7264</v>
      </c>
      <c r="AE2080" t="s">
        <v>119</v>
      </c>
      <c r="AF2080" t="s">
        <v>120</v>
      </c>
      <c r="AG2080" s="3">
        <v>96950</v>
      </c>
      <c r="AH2080" t="s">
        <v>121</v>
      </c>
      <c r="AI2080" t="s">
        <v>1369</v>
      </c>
      <c r="AJ2080" s="10">
        <v>16702347900</v>
      </c>
      <c r="AK2080">
        <v>803</v>
      </c>
      <c r="AL2080" t="s">
        <v>7269</v>
      </c>
      <c r="BD2080" t="str">
        <f>"49-9071.00"</f>
        <v>49-9071.00</v>
      </c>
      <c r="BE2080" t="s">
        <v>169</v>
      </c>
      <c r="BF2080" t="s">
        <v>9924</v>
      </c>
      <c r="BG2080" t="s">
        <v>8340</v>
      </c>
      <c r="BH2080">
        <v>25</v>
      </c>
      <c r="BI2080">
        <v>25</v>
      </c>
      <c r="BJ2080" s="1">
        <v>45931</v>
      </c>
      <c r="BK2080" s="1">
        <v>46295</v>
      </c>
      <c r="BL2080" s="1">
        <v>45931</v>
      </c>
      <c r="BM2080" s="1">
        <v>46295</v>
      </c>
      <c r="BN2080">
        <v>40</v>
      </c>
      <c r="BO2080">
        <v>0</v>
      </c>
      <c r="BP2080">
        <v>8</v>
      </c>
      <c r="BQ2080">
        <v>8</v>
      </c>
      <c r="BR2080">
        <v>8</v>
      </c>
      <c r="BS2080">
        <v>8</v>
      </c>
      <c r="BT2080">
        <v>8</v>
      </c>
      <c r="BU2080">
        <v>0</v>
      </c>
      <c r="BV2080" t="str">
        <f>"7:30 AM"</f>
        <v>7:30 AM</v>
      </c>
      <c r="BW2080" t="str">
        <f>"4:30 PM"</f>
        <v>4:30 PM</v>
      </c>
      <c r="BX2080" t="s">
        <v>133</v>
      </c>
      <c r="BY2080">
        <v>0</v>
      </c>
      <c r="BZ2080">
        <v>12</v>
      </c>
      <c r="CA2080" t="s">
        <v>115</v>
      </c>
      <c r="CC2080" t="s">
        <v>9925</v>
      </c>
      <c r="CD2080" t="s">
        <v>7273</v>
      </c>
      <c r="CE2080" t="s">
        <v>7274</v>
      </c>
      <c r="CF2080" t="s">
        <v>128</v>
      </c>
      <c r="CG2080" t="s">
        <v>120</v>
      </c>
      <c r="CH2080" s="3">
        <v>96950</v>
      </c>
      <c r="CI2080" s="4">
        <v>9.75</v>
      </c>
      <c r="CJ2080" s="4">
        <v>11</v>
      </c>
      <c r="CK2080" s="4">
        <v>14.63</v>
      </c>
      <c r="CL2080" s="4">
        <v>16.5</v>
      </c>
      <c r="CM2080" t="s">
        <v>136</v>
      </c>
      <c r="CN2080" t="s">
        <v>7275</v>
      </c>
      <c r="CO2080" t="s">
        <v>173</v>
      </c>
      <c r="CQ2080" t="s">
        <v>115</v>
      </c>
      <c r="CR2080" t="s">
        <v>138</v>
      </c>
      <c r="CS2080" t="s">
        <v>139</v>
      </c>
      <c r="CT2080" t="s">
        <v>138</v>
      </c>
      <c r="CU2080" t="s">
        <v>139</v>
      </c>
      <c r="CV2080" t="s">
        <v>138</v>
      </c>
      <c r="CW2080" t="s">
        <v>139</v>
      </c>
      <c r="CX2080" t="s">
        <v>7276</v>
      </c>
      <c r="CY2080" s="10">
        <v>16702347900</v>
      </c>
      <c r="CZ2080" t="s">
        <v>7269</v>
      </c>
      <c r="DA2080" t="s">
        <v>7277</v>
      </c>
      <c r="DB2080" t="s">
        <v>138</v>
      </c>
      <c r="DC2080" t="s">
        <v>115</v>
      </c>
      <c r="DD2080" t="s">
        <v>7266</v>
      </c>
      <c r="DE2080" t="s">
        <v>7267</v>
      </c>
      <c r="DF2080" t="s">
        <v>3915</v>
      </c>
      <c r="DG2080" t="s">
        <v>7262</v>
      </c>
      <c r="DH2080" t="s">
        <v>7269</v>
      </c>
    </row>
    <row r="2081" spans="1:112" ht="14.45" customHeight="1" x14ac:dyDescent="0.25">
      <c r="A2081" t="s">
        <v>9937</v>
      </c>
      <c r="B2081" t="s">
        <v>248</v>
      </c>
      <c r="C2081" s="1">
        <v>45754</v>
      </c>
      <c r="D2081" s="1">
        <v>45810</v>
      </c>
      <c r="E2081" t="s">
        <v>210</v>
      </c>
      <c r="F2081" s="1">
        <v>45929</v>
      </c>
      <c r="G2081" t="s">
        <v>115</v>
      </c>
      <c r="H2081" t="s">
        <v>115</v>
      </c>
      <c r="I2081" t="s">
        <v>115</v>
      </c>
      <c r="J2081" t="s">
        <v>7262</v>
      </c>
      <c r="K2081" t="s">
        <v>224</v>
      </c>
      <c r="L2081" t="s">
        <v>7263</v>
      </c>
      <c r="M2081" t="s">
        <v>7264</v>
      </c>
      <c r="N2081" t="s">
        <v>128</v>
      </c>
      <c r="O2081" t="s">
        <v>120</v>
      </c>
      <c r="P2081" s="3">
        <v>96950</v>
      </c>
      <c r="Q2081" t="s">
        <v>121</v>
      </c>
      <c r="R2081" t="s">
        <v>139</v>
      </c>
      <c r="S2081" s="10">
        <v>16702347900</v>
      </c>
      <c r="T2081">
        <v>803</v>
      </c>
      <c r="U2081" t="s">
        <v>7265</v>
      </c>
      <c r="V2081">
        <v>23622</v>
      </c>
      <c r="W2081" t="s">
        <v>123</v>
      </c>
      <c r="Y2081" t="s">
        <v>7266</v>
      </c>
      <c r="Z2081" t="s">
        <v>7267</v>
      </c>
      <c r="AA2081" t="s">
        <v>7268</v>
      </c>
      <c r="AB2081" t="s">
        <v>997</v>
      </c>
      <c r="AC2081" t="s">
        <v>7263</v>
      </c>
      <c r="AD2081" t="s">
        <v>7264</v>
      </c>
      <c r="AE2081" t="s">
        <v>128</v>
      </c>
      <c r="AF2081" t="s">
        <v>120</v>
      </c>
      <c r="AG2081" s="3">
        <v>96950</v>
      </c>
      <c r="AH2081" t="s">
        <v>121</v>
      </c>
      <c r="AI2081" t="s">
        <v>1369</v>
      </c>
      <c r="AJ2081" s="10">
        <v>16702347900</v>
      </c>
      <c r="AK2081">
        <v>803</v>
      </c>
      <c r="AL2081" t="s">
        <v>7269</v>
      </c>
      <c r="BD2081" t="str">
        <f>"43-5111.00"</f>
        <v>43-5111.00</v>
      </c>
      <c r="BE2081" t="s">
        <v>9938</v>
      </c>
      <c r="BF2081" t="s">
        <v>9939</v>
      </c>
      <c r="BG2081" t="s">
        <v>9940</v>
      </c>
      <c r="BH2081">
        <v>7</v>
      </c>
      <c r="BI2081">
        <v>7</v>
      </c>
      <c r="BJ2081" s="1">
        <v>45931</v>
      </c>
      <c r="BK2081" s="1">
        <v>46295</v>
      </c>
      <c r="BL2081" s="1">
        <v>45931</v>
      </c>
      <c r="BM2081" s="1">
        <v>46295</v>
      </c>
      <c r="BN2081">
        <v>40</v>
      </c>
      <c r="BO2081">
        <v>0</v>
      </c>
      <c r="BP2081">
        <v>8</v>
      </c>
      <c r="BQ2081">
        <v>8</v>
      </c>
      <c r="BR2081">
        <v>8</v>
      </c>
      <c r="BS2081">
        <v>8</v>
      </c>
      <c r="BT2081">
        <v>8</v>
      </c>
      <c r="BU2081">
        <v>0</v>
      </c>
      <c r="BV2081" t="str">
        <f>"8:00 AM"</f>
        <v>8:00 AM</v>
      </c>
      <c r="BW2081" t="str">
        <f>"5:00 PM"</f>
        <v>5:00 PM</v>
      </c>
      <c r="BX2081" t="s">
        <v>133</v>
      </c>
      <c r="BY2081">
        <v>0</v>
      </c>
      <c r="BZ2081">
        <v>12</v>
      </c>
      <c r="CA2081" t="s">
        <v>115</v>
      </c>
      <c r="CC2081" t="s">
        <v>9941</v>
      </c>
      <c r="CD2081" t="s">
        <v>7273</v>
      </c>
      <c r="CE2081" t="s">
        <v>7274</v>
      </c>
      <c r="CF2081" t="s">
        <v>128</v>
      </c>
      <c r="CG2081" t="s">
        <v>120</v>
      </c>
      <c r="CH2081" s="3">
        <v>96950</v>
      </c>
      <c r="CI2081" s="4">
        <v>10.19</v>
      </c>
      <c r="CJ2081" s="4">
        <v>14</v>
      </c>
      <c r="CK2081" s="4">
        <v>15.29</v>
      </c>
      <c r="CL2081" s="4">
        <v>21</v>
      </c>
      <c r="CM2081" t="s">
        <v>136</v>
      </c>
      <c r="CN2081" t="s">
        <v>7275</v>
      </c>
      <c r="CO2081" t="s">
        <v>173</v>
      </c>
      <c r="CQ2081" t="s">
        <v>115</v>
      </c>
      <c r="CR2081" t="s">
        <v>138</v>
      </c>
      <c r="CS2081" t="s">
        <v>139</v>
      </c>
      <c r="CT2081" t="s">
        <v>138</v>
      </c>
      <c r="CU2081" t="s">
        <v>139</v>
      </c>
      <c r="CV2081" t="s">
        <v>138</v>
      </c>
      <c r="CW2081" t="s">
        <v>139</v>
      </c>
      <c r="CX2081" t="s">
        <v>7276</v>
      </c>
      <c r="CY2081" s="10">
        <v>16702347900</v>
      </c>
      <c r="CZ2081" t="s">
        <v>7269</v>
      </c>
      <c r="DA2081" t="s">
        <v>7277</v>
      </c>
      <c r="DB2081" t="s">
        <v>138</v>
      </c>
      <c r="DC2081" t="s">
        <v>115</v>
      </c>
      <c r="DD2081" t="s">
        <v>7266</v>
      </c>
      <c r="DE2081" t="s">
        <v>7267</v>
      </c>
      <c r="DF2081" t="s">
        <v>3915</v>
      </c>
      <c r="DG2081" t="s">
        <v>7262</v>
      </c>
      <c r="DH2081" t="s">
        <v>7269</v>
      </c>
    </row>
    <row r="2082" spans="1:112" ht="14.45" customHeight="1" x14ac:dyDescent="0.25">
      <c r="A2082" t="s">
        <v>10245</v>
      </c>
      <c r="B2082" t="s">
        <v>248</v>
      </c>
      <c r="C2082" s="1">
        <v>45753</v>
      </c>
      <c r="D2082" s="1">
        <v>45810</v>
      </c>
      <c r="E2082" t="s">
        <v>210</v>
      </c>
      <c r="F2082" s="1">
        <v>45875</v>
      </c>
      <c r="G2082" t="s">
        <v>115</v>
      </c>
      <c r="H2082" t="s">
        <v>115</v>
      </c>
      <c r="I2082" t="s">
        <v>115</v>
      </c>
      <c r="J2082" t="s">
        <v>470</v>
      </c>
      <c r="K2082" t="s">
        <v>8488</v>
      </c>
      <c r="L2082" t="s">
        <v>472</v>
      </c>
      <c r="M2082" t="s">
        <v>473</v>
      </c>
      <c r="N2082" t="s">
        <v>119</v>
      </c>
      <c r="O2082" t="s">
        <v>120</v>
      </c>
      <c r="P2082" s="3">
        <v>96950</v>
      </c>
      <c r="Q2082" t="s">
        <v>121</v>
      </c>
      <c r="S2082" s="10">
        <v>16702876273</v>
      </c>
      <c r="U2082" t="s">
        <v>474</v>
      </c>
      <c r="V2082">
        <v>812112</v>
      </c>
      <c r="W2082" t="s">
        <v>123</v>
      </c>
      <c r="Y2082" t="s">
        <v>475</v>
      </c>
      <c r="Z2082" t="s">
        <v>476</v>
      </c>
      <c r="AA2082" t="s">
        <v>477</v>
      </c>
      <c r="AB2082" t="s">
        <v>478</v>
      </c>
      <c r="AC2082" t="s">
        <v>472</v>
      </c>
      <c r="AD2082" t="s">
        <v>473</v>
      </c>
      <c r="AE2082" t="s">
        <v>119</v>
      </c>
      <c r="AF2082" t="s">
        <v>120</v>
      </c>
      <c r="AG2082" s="3">
        <v>96950</v>
      </c>
      <c r="AH2082" t="s">
        <v>121</v>
      </c>
      <c r="AJ2082" s="10">
        <v>16702876273</v>
      </c>
      <c r="AL2082" t="s">
        <v>479</v>
      </c>
      <c r="BD2082" t="str">
        <f>"39-5012.00"</f>
        <v>39-5012.00</v>
      </c>
      <c r="BE2082" t="s">
        <v>1772</v>
      </c>
      <c r="BF2082" t="s">
        <v>10226</v>
      </c>
      <c r="BG2082" t="s">
        <v>5806</v>
      </c>
      <c r="BH2082">
        <v>2</v>
      </c>
      <c r="BI2082">
        <v>2</v>
      </c>
      <c r="BJ2082" s="1">
        <v>45877</v>
      </c>
      <c r="BK2082" s="1">
        <v>46241</v>
      </c>
      <c r="BL2082" s="1">
        <v>45877</v>
      </c>
      <c r="BM2082" s="1">
        <v>46241</v>
      </c>
      <c r="BN2082">
        <v>35</v>
      </c>
      <c r="BO2082">
        <v>0</v>
      </c>
      <c r="BP2082">
        <v>6</v>
      </c>
      <c r="BQ2082">
        <v>6</v>
      </c>
      <c r="BR2082">
        <v>6</v>
      </c>
      <c r="BS2082">
        <v>6</v>
      </c>
      <c r="BT2082">
        <v>6</v>
      </c>
      <c r="BU2082">
        <v>5</v>
      </c>
      <c r="BV2082" t="str">
        <f>"10:00 AM"</f>
        <v>10:00 AM</v>
      </c>
      <c r="BW2082" t="str">
        <f>"5:00 PM"</f>
        <v>5:00 PM</v>
      </c>
      <c r="BX2082" t="s">
        <v>133</v>
      </c>
      <c r="BY2082">
        <v>0</v>
      </c>
      <c r="BZ2082">
        <v>12</v>
      </c>
      <c r="CA2082" t="s">
        <v>115</v>
      </c>
      <c r="CC2082" s="2" t="s">
        <v>10246</v>
      </c>
      <c r="CD2082" t="s">
        <v>472</v>
      </c>
      <c r="CE2082" t="s">
        <v>473</v>
      </c>
      <c r="CF2082" t="s">
        <v>119</v>
      </c>
      <c r="CG2082" t="s">
        <v>120</v>
      </c>
      <c r="CH2082" s="3">
        <v>96950</v>
      </c>
      <c r="CI2082" s="4">
        <v>7.98</v>
      </c>
      <c r="CJ2082" s="4">
        <v>7.98</v>
      </c>
      <c r="CK2082" s="4">
        <v>11.97</v>
      </c>
      <c r="CL2082" s="4">
        <v>11.97</v>
      </c>
      <c r="CM2082" t="s">
        <v>136</v>
      </c>
      <c r="CN2082" t="s">
        <v>2832</v>
      </c>
      <c r="CO2082" t="s">
        <v>137</v>
      </c>
      <c r="CQ2082" t="s">
        <v>115</v>
      </c>
      <c r="CR2082" t="s">
        <v>138</v>
      </c>
      <c r="CS2082" t="s">
        <v>139</v>
      </c>
      <c r="CT2082" t="s">
        <v>138</v>
      </c>
      <c r="CU2082" t="s">
        <v>139</v>
      </c>
      <c r="CV2082" t="s">
        <v>138</v>
      </c>
      <c r="CW2082" t="s">
        <v>139</v>
      </c>
      <c r="CX2082" t="s">
        <v>485</v>
      </c>
      <c r="CY2082" s="10">
        <v>16702876273</v>
      </c>
      <c r="CZ2082" t="s">
        <v>486</v>
      </c>
      <c r="DA2082" t="s">
        <v>246</v>
      </c>
      <c r="DB2082" t="s">
        <v>138</v>
      </c>
      <c r="DC2082" t="s">
        <v>115</v>
      </c>
      <c r="DD2082" t="s">
        <v>487</v>
      </c>
      <c r="DE2082" t="s">
        <v>488</v>
      </c>
      <c r="DF2082" t="s">
        <v>4094</v>
      </c>
      <c r="DG2082" t="s">
        <v>490</v>
      </c>
      <c r="DH2082" t="s">
        <v>491</v>
      </c>
    </row>
    <row r="2083" spans="1:112" ht="14.45" customHeight="1" x14ac:dyDescent="0.25">
      <c r="A2083" t="s">
        <v>10572</v>
      </c>
      <c r="B2083" t="s">
        <v>248</v>
      </c>
      <c r="C2083" s="1">
        <v>45750</v>
      </c>
      <c r="D2083" s="1">
        <v>45810</v>
      </c>
      <c r="E2083" t="s">
        <v>210</v>
      </c>
      <c r="F2083" s="1">
        <v>45929</v>
      </c>
      <c r="G2083" t="s">
        <v>115</v>
      </c>
      <c r="H2083" t="s">
        <v>138</v>
      </c>
      <c r="I2083" t="s">
        <v>115</v>
      </c>
      <c r="J2083" t="s">
        <v>5642</v>
      </c>
      <c r="K2083" t="s">
        <v>5642</v>
      </c>
      <c r="L2083" t="s">
        <v>1848</v>
      </c>
      <c r="M2083" t="s">
        <v>9978</v>
      </c>
      <c r="N2083" t="s">
        <v>128</v>
      </c>
      <c r="O2083" t="s">
        <v>120</v>
      </c>
      <c r="P2083" s="3">
        <v>96950</v>
      </c>
      <c r="Q2083" t="s">
        <v>121</v>
      </c>
      <c r="S2083" s="10">
        <v>16702874740</v>
      </c>
      <c r="U2083" t="s">
        <v>5644</v>
      </c>
      <c r="V2083">
        <v>333111</v>
      </c>
      <c r="W2083" t="s">
        <v>123</v>
      </c>
      <c r="Y2083" t="s">
        <v>3444</v>
      </c>
      <c r="Z2083" t="s">
        <v>3445</v>
      </c>
      <c r="AA2083" t="s">
        <v>1741</v>
      </c>
      <c r="AB2083" t="s">
        <v>908</v>
      </c>
      <c r="AC2083" t="s">
        <v>1848</v>
      </c>
      <c r="AD2083" t="s">
        <v>9979</v>
      </c>
      <c r="AE2083" t="s">
        <v>128</v>
      </c>
      <c r="AF2083" t="s">
        <v>120</v>
      </c>
      <c r="AG2083" s="3">
        <v>96950</v>
      </c>
      <c r="AH2083" t="s">
        <v>121</v>
      </c>
      <c r="AJ2083" s="10">
        <v>16702874740</v>
      </c>
      <c r="AL2083" t="s">
        <v>3278</v>
      </c>
      <c r="BD2083" t="str">
        <f>"37-2011.00"</f>
        <v>37-2011.00</v>
      </c>
      <c r="BE2083" t="s">
        <v>1133</v>
      </c>
      <c r="BF2083" t="s">
        <v>9980</v>
      </c>
      <c r="BG2083" t="s">
        <v>1431</v>
      </c>
      <c r="BH2083">
        <v>4</v>
      </c>
      <c r="BI2083">
        <v>4</v>
      </c>
      <c r="BJ2083" s="1">
        <v>45931</v>
      </c>
      <c r="BK2083" s="1">
        <v>46295</v>
      </c>
      <c r="BL2083" s="1">
        <v>45931</v>
      </c>
      <c r="BM2083" s="1">
        <v>46295</v>
      </c>
      <c r="BN2083">
        <v>40</v>
      </c>
      <c r="BO2083">
        <v>0</v>
      </c>
      <c r="BP2083">
        <v>8</v>
      </c>
      <c r="BQ2083">
        <v>8</v>
      </c>
      <c r="BR2083">
        <v>8</v>
      </c>
      <c r="BS2083">
        <v>8</v>
      </c>
      <c r="BT2083">
        <v>8</v>
      </c>
      <c r="BU2083">
        <v>0</v>
      </c>
      <c r="BV2083" t="str">
        <f>"9:00 AM"</f>
        <v>9:00 AM</v>
      </c>
      <c r="BW2083" t="str">
        <f>"6:00 PM"</f>
        <v>6:00 PM</v>
      </c>
      <c r="BX2083" t="s">
        <v>240</v>
      </c>
      <c r="BY2083">
        <v>0</v>
      </c>
      <c r="BZ2083">
        <v>6</v>
      </c>
      <c r="CA2083" t="s">
        <v>115</v>
      </c>
      <c r="CC2083" t="s">
        <v>9981</v>
      </c>
      <c r="CD2083" t="s">
        <v>9982</v>
      </c>
      <c r="CE2083" t="s">
        <v>9979</v>
      </c>
      <c r="CF2083" t="s">
        <v>128</v>
      </c>
      <c r="CG2083" t="s">
        <v>120</v>
      </c>
      <c r="CH2083" s="3">
        <v>96950</v>
      </c>
      <c r="CI2083" s="4">
        <v>8.2899999999999991</v>
      </c>
      <c r="CJ2083" s="4">
        <v>8.2899999999999991</v>
      </c>
      <c r="CK2083" s="4">
        <v>12.43</v>
      </c>
      <c r="CL2083" s="4">
        <v>12.43</v>
      </c>
      <c r="CM2083" t="s">
        <v>136</v>
      </c>
      <c r="CN2083" t="s">
        <v>624</v>
      </c>
      <c r="CO2083" t="s">
        <v>137</v>
      </c>
      <c r="CQ2083" t="s">
        <v>115</v>
      </c>
      <c r="CR2083" t="s">
        <v>138</v>
      </c>
      <c r="CS2083" t="s">
        <v>138</v>
      </c>
      <c r="CT2083" t="s">
        <v>138</v>
      </c>
      <c r="CU2083" t="s">
        <v>139</v>
      </c>
      <c r="CV2083" t="s">
        <v>138</v>
      </c>
      <c r="CW2083" t="s">
        <v>139</v>
      </c>
      <c r="CX2083" t="s">
        <v>10573</v>
      </c>
      <c r="CY2083" s="10">
        <v>16707837461</v>
      </c>
      <c r="CZ2083" t="s">
        <v>3278</v>
      </c>
      <c r="DA2083" t="s">
        <v>3284</v>
      </c>
      <c r="DB2083" t="s">
        <v>138</v>
      </c>
      <c r="DC2083" t="s">
        <v>115</v>
      </c>
    </row>
    <row r="2084" spans="1:112" ht="14.45" customHeight="1" x14ac:dyDescent="0.25">
      <c r="A2084" t="s">
        <v>10852</v>
      </c>
      <c r="B2084" t="s">
        <v>248</v>
      </c>
      <c r="C2084" s="1">
        <v>45756</v>
      </c>
      <c r="D2084" s="1">
        <v>45810</v>
      </c>
      <c r="E2084" t="s">
        <v>210</v>
      </c>
      <c r="F2084" s="1">
        <v>45929</v>
      </c>
      <c r="G2084" t="s">
        <v>138</v>
      </c>
      <c r="H2084" t="s">
        <v>115</v>
      </c>
      <c r="I2084" t="s">
        <v>115</v>
      </c>
      <c r="J2084" t="s">
        <v>4068</v>
      </c>
      <c r="L2084" t="s">
        <v>4069</v>
      </c>
      <c r="N2084" t="s">
        <v>128</v>
      </c>
      <c r="O2084" t="s">
        <v>120</v>
      </c>
      <c r="P2084" s="3">
        <v>96950</v>
      </c>
      <c r="Q2084" t="s">
        <v>121</v>
      </c>
      <c r="S2084" s="10">
        <v>16702343215</v>
      </c>
      <c r="U2084" t="s">
        <v>4070</v>
      </c>
      <c r="V2084">
        <v>8121</v>
      </c>
      <c r="W2084" t="s">
        <v>123</v>
      </c>
      <c r="Y2084" t="s">
        <v>4071</v>
      </c>
      <c r="Z2084" t="s">
        <v>4072</v>
      </c>
      <c r="AA2084" t="s">
        <v>4073</v>
      </c>
      <c r="AB2084" t="s">
        <v>218</v>
      </c>
      <c r="AC2084" t="s">
        <v>10853</v>
      </c>
      <c r="AE2084" t="s">
        <v>128</v>
      </c>
      <c r="AF2084" t="s">
        <v>120</v>
      </c>
      <c r="AG2084" s="3">
        <v>96950</v>
      </c>
      <c r="AH2084" t="s">
        <v>121</v>
      </c>
      <c r="AJ2084" s="10">
        <v>16702343215</v>
      </c>
      <c r="AL2084" t="s">
        <v>4074</v>
      </c>
      <c r="BD2084" t="str">
        <f>"39-5012.00"</f>
        <v>39-5012.00</v>
      </c>
      <c r="BE2084" t="s">
        <v>1772</v>
      </c>
      <c r="BF2084" t="s">
        <v>6348</v>
      </c>
      <c r="BG2084" t="s">
        <v>2423</v>
      </c>
      <c r="BH2084">
        <v>3</v>
      </c>
      <c r="BI2084">
        <v>3</v>
      </c>
      <c r="BJ2084" s="1">
        <v>45931</v>
      </c>
      <c r="BK2084" s="1">
        <v>46295</v>
      </c>
      <c r="BL2084" s="1">
        <v>45931</v>
      </c>
      <c r="BM2084" s="1">
        <v>46295</v>
      </c>
      <c r="BN2084">
        <v>35</v>
      </c>
      <c r="BO2084">
        <v>7</v>
      </c>
      <c r="BP2084">
        <v>7</v>
      </c>
      <c r="BQ2084">
        <v>7</v>
      </c>
      <c r="BR2084">
        <v>0</v>
      </c>
      <c r="BS2084">
        <v>0</v>
      </c>
      <c r="BT2084">
        <v>7</v>
      </c>
      <c r="BU2084">
        <v>7</v>
      </c>
      <c r="BV2084" t="str">
        <f>"10:00 AM"</f>
        <v>10:00 AM</v>
      </c>
      <c r="BW2084" t="str">
        <f>"6:00 PM"</f>
        <v>6:00 PM</v>
      </c>
      <c r="BX2084" t="s">
        <v>240</v>
      </c>
      <c r="BY2084">
        <v>0</v>
      </c>
      <c r="BZ2084">
        <v>24</v>
      </c>
      <c r="CA2084" t="s">
        <v>115</v>
      </c>
      <c r="CC2084" t="s">
        <v>224</v>
      </c>
      <c r="CD2084" t="s">
        <v>8237</v>
      </c>
      <c r="CE2084" t="s">
        <v>8235</v>
      </c>
      <c r="CF2084" t="s">
        <v>128</v>
      </c>
      <c r="CG2084" t="s">
        <v>120</v>
      </c>
      <c r="CH2084" s="3">
        <v>96950</v>
      </c>
      <c r="CI2084" s="4">
        <v>7.98</v>
      </c>
      <c r="CJ2084" s="4">
        <v>7.98</v>
      </c>
      <c r="CK2084" s="4">
        <v>11.97</v>
      </c>
      <c r="CL2084" s="4">
        <v>11.97</v>
      </c>
      <c r="CM2084" t="s">
        <v>136</v>
      </c>
      <c r="CN2084" t="s">
        <v>139</v>
      </c>
      <c r="CO2084" t="s">
        <v>137</v>
      </c>
      <c r="CQ2084" t="s">
        <v>115</v>
      </c>
      <c r="CR2084" t="s">
        <v>138</v>
      </c>
      <c r="CS2084" t="s">
        <v>139</v>
      </c>
      <c r="CT2084" t="s">
        <v>138</v>
      </c>
      <c r="CU2084" t="s">
        <v>139</v>
      </c>
      <c r="CV2084" t="s">
        <v>138</v>
      </c>
      <c r="CW2084" t="s">
        <v>139</v>
      </c>
      <c r="CX2084" t="s">
        <v>3519</v>
      </c>
      <c r="CY2084" s="10">
        <v>16702351133</v>
      </c>
      <c r="CZ2084" t="s">
        <v>4074</v>
      </c>
      <c r="DA2084" t="s">
        <v>139</v>
      </c>
      <c r="DB2084" t="s">
        <v>138</v>
      </c>
      <c r="DC2084" t="s">
        <v>115</v>
      </c>
    </row>
    <row r="2085" spans="1:112" ht="14.45" customHeight="1" x14ac:dyDescent="0.25">
      <c r="A2085" t="s">
        <v>12596</v>
      </c>
      <c r="B2085" t="s">
        <v>142</v>
      </c>
      <c r="C2085" s="1">
        <v>45806</v>
      </c>
      <c r="D2085" s="1">
        <v>45810</v>
      </c>
      <c r="E2085" t="s">
        <v>114</v>
      </c>
      <c r="G2085" t="s">
        <v>115</v>
      </c>
      <c r="H2085" t="s">
        <v>138</v>
      </c>
      <c r="I2085" t="s">
        <v>115</v>
      </c>
      <c r="J2085" t="s">
        <v>7225</v>
      </c>
      <c r="K2085" t="s">
        <v>7226</v>
      </c>
      <c r="L2085" t="s">
        <v>7227</v>
      </c>
      <c r="M2085" t="s">
        <v>7228</v>
      </c>
      <c r="N2085" t="s">
        <v>128</v>
      </c>
      <c r="O2085" t="s">
        <v>120</v>
      </c>
      <c r="P2085" s="3">
        <v>96950</v>
      </c>
      <c r="Q2085" t="s">
        <v>121</v>
      </c>
      <c r="S2085" s="10">
        <v>16704836668</v>
      </c>
      <c r="U2085" t="s">
        <v>7229</v>
      </c>
      <c r="V2085">
        <v>812199</v>
      </c>
      <c r="W2085" t="s">
        <v>123</v>
      </c>
      <c r="Y2085" t="s">
        <v>4306</v>
      </c>
      <c r="Z2085" t="s">
        <v>7230</v>
      </c>
      <c r="AB2085" t="s">
        <v>126</v>
      </c>
      <c r="AC2085" t="s">
        <v>7227</v>
      </c>
      <c r="AD2085" t="s">
        <v>7228</v>
      </c>
      <c r="AE2085" t="s">
        <v>128</v>
      </c>
      <c r="AF2085" t="s">
        <v>120</v>
      </c>
      <c r="AG2085" s="3">
        <v>96950</v>
      </c>
      <c r="AH2085" t="s">
        <v>121</v>
      </c>
      <c r="AJ2085" s="10">
        <v>16704836668</v>
      </c>
      <c r="AL2085" t="s">
        <v>3278</v>
      </c>
      <c r="BD2085" t="str">
        <f>"31-9011.00"</f>
        <v>31-9011.00</v>
      </c>
      <c r="BE2085" t="s">
        <v>671</v>
      </c>
      <c r="BF2085" t="s">
        <v>7231</v>
      </c>
      <c r="BG2085" t="s">
        <v>7232</v>
      </c>
      <c r="BH2085">
        <v>3</v>
      </c>
      <c r="BJ2085" s="1">
        <v>45931</v>
      </c>
      <c r="BK2085" s="1">
        <v>45930</v>
      </c>
      <c r="BN2085">
        <v>35</v>
      </c>
      <c r="BO2085">
        <v>0</v>
      </c>
      <c r="BP2085">
        <v>7</v>
      </c>
      <c r="BQ2085">
        <v>7</v>
      </c>
      <c r="BR2085">
        <v>7</v>
      </c>
      <c r="BS2085">
        <v>7</v>
      </c>
      <c r="BT2085">
        <v>7</v>
      </c>
      <c r="BU2085">
        <v>0</v>
      </c>
      <c r="BV2085" t="str">
        <f>"1:00 AM"</f>
        <v>1:00 AM</v>
      </c>
      <c r="BW2085" t="str">
        <f>"7:00 PM"</f>
        <v>7:00 PM</v>
      </c>
      <c r="BX2085" t="s">
        <v>133</v>
      </c>
      <c r="BY2085">
        <v>0</v>
      </c>
      <c r="BZ2085">
        <v>12</v>
      </c>
      <c r="CA2085" t="s">
        <v>115</v>
      </c>
      <c r="CC2085" s="2" t="s">
        <v>7233</v>
      </c>
      <c r="CD2085" t="s">
        <v>7234</v>
      </c>
      <c r="CE2085" t="s">
        <v>7227</v>
      </c>
      <c r="CF2085" t="s">
        <v>128</v>
      </c>
      <c r="CG2085" t="s">
        <v>120</v>
      </c>
      <c r="CH2085" s="3">
        <v>96950</v>
      </c>
      <c r="CI2085" s="4">
        <v>12.37</v>
      </c>
      <c r="CJ2085" s="4">
        <v>12.37</v>
      </c>
      <c r="CK2085" s="4">
        <v>18.55</v>
      </c>
      <c r="CL2085" s="4">
        <v>18.55</v>
      </c>
      <c r="CM2085" t="s">
        <v>136</v>
      </c>
      <c r="CN2085" t="s">
        <v>624</v>
      </c>
      <c r="CO2085" t="s">
        <v>137</v>
      </c>
      <c r="CQ2085" t="s">
        <v>115</v>
      </c>
      <c r="CR2085" t="s">
        <v>138</v>
      </c>
      <c r="CS2085" t="s">
        <v>138</v>
      </c>
      <c r="CT2085" t="s">
        <v>138</v>
      </c>
      <c r="CU2085" t="s">
        <v>139</v>
      </c>
      <c r="CV2085" t="s">
        <v>138</v>
      </c>
      <c r="CW2085" t="s">
        <v>139</v>
      </c>
      <c r="CX2085" t="s">
        <v>625</v>
      </c>
      <c r="CY2085" s="10">
        <v>16707837461</v>
      </c>
      <c r="CZ2085" t="s">
        <v>620</v>
      </c>
      <c r="DA2085" t="s">
        <v>3450</v>
      </c>
      <c r="DB2085" t="s">
        <v>138</v>
      </c>
      <c r="DC2085" t="s">
        <v>115</v>
      </c>
    </row>
    <row r="2086" spans="1:112" ht="14.45" customHeight="1" x14ac:dyDescent="0.25">
      <c r="A2086" t="s">
        <v>12633</v>
      </c>
      <c r="B2086" t="s">
        <v>248</v>
      </c>
      <c r="C2086" s="1">
        <v>45756</v>
      </c>
      <c r="D2086" s="1">
        <v>45810</v>
      </c>
      <c r="E2086" t="s">
        <v>210</v>
      </c>
      <c r="F2086" s="1">
        <v>45929</v>
      </c>
      <c r="G2086" t="s">
        <v>138</v>
      </c>
      <c r="H2086" t="s">
        <v>115</v>
      </c>
      <c r="I2086" t="s">
        <v>115</v>
      </c>
      <c r="J2086" t="s">
        <v>2547</v>
      </c>
      <c r="L2086" t="s">
        <v>8774</v>
      </c>
      <c r="N2086" t="s">
        <v>306</v>
      </c>
      <c r="O2086" t="s">
        <v>120</v>
      </c>
      <c r="P2086" s="3">
        <v>96950</v>
      </c>
      <c r="Q2086" t="s">
        <v>121</v>
      </c>
      <c r="S2086" s="10">
        <v>16702359369</v>
      </c>
      <c r="U2086" t="s">
        <v>2549</v>
      </c>
      <c r="V2086">
        <v>44133</v>
      </c>
      <c r="W2086" t="s">
        <v>123</v>
      </c>
      <c r="Y2086" t="s">
        <v>2676</v>
      </c>
      <c r="Z2086" t="s">
        <v>8775</v>
      </c>
      <c r="AB2086" t="s">
        <v>8416</v>
      </c>
      <c r="AC2086" t="s">
        <v>2672</v>
      </c>
      <c r="AE2086" t="s">
        <v>306</v>
      </c>
      <c r="AF2086" t="s">
        <v>120</v>
      </c>
      <c r="AG2086" s="3">
        <v>96950</v>
      </c>
      <c r="AH2086" t="s">
        <v>121</v>
      </c>
      <c r="AJ2086" s="10">
        <v>16702359369</v>
      </c>
      <c r="AL2086" t="s">
        <v>2551</v>
      </c>
      <c r="BD2086" t="str">
        <f>"49-9071.00"</f>
        <v>49-9071.00</v>
      </c>
      <c r="BE2086" t="s">
        <v>169</v>
      </c>
      <c r="BF2086" t="s">
        <v>8776</v>
      </c>
      <c r="BG2086" t="s">
        <v>169</v>
      </c>
      <c r="BH2086">
        <v>2</v>
      </c>
      <c r="BI2086">
        <v>2</v>
      </c>
      <c r="BJ2086" s="1">
        <v>45931</v>
      </c>
      <c r="BK2086" s="1">
        <v>47026</v>
      </c>
      <c r="BL2086" s="1">
        <v>45931</v>
      </c>
      <c r="BM2086" s="1">
        <v>47026</v>
      </c>
      <c r="BN2086">
        <v>35</v>
      </c>
      <c r="BO2086">
        <v>0</v>
      </c>
      <c r="BP2086">
        <v>7</v>
      </c>
      <c r="BQ2086">
        <v>7</v>
      </c>
      <c r="BR2086">
        <v>7</v>
      </c>
      <c r="BS2086">
        <v>7</v>
      </c>
      <c r="BT2086">
        <v>7</v>
      </c>
      <c r="BU2086">
        <v>0</v>
      </c>
      <c r="BV2086" t="str">
        <f>"8:00 AM"</f>
        <v>8:00 AM</v>
      </c>
      <c r="BW2086" t="str">
        <f>"5:00 PM"</f>
        <v>5:00 PM</v>
      </c>
      <c r="BX2086" t="s">
        <v>133</v>
      </c>
      <c r="BY2086">
        <v>0</v>
      </c>
      <c r="BZ2086">
        <v>12</v>
      </c>
      <c r="CA2086" t="s">
        <v>115</v>
      </c>
      <c r="CC2086" s="2" t="s">
        <v>12634</v>
      </c>
      <c r="CD2086" t="s">
        <v>8778</v>
      </c>
      <c r="CF2086" t="s">
        <v>119</v>
      </c>
      <c r="CG2086" t="s">
        <v>120</v>
      </c>
      <c r="CH2086" s="3">
        <v>96950</v>
      </c>
      <c r="CI2086" s="4">
        <v>9.75</v>
      </c>
      <c r="CJ2086" s="4">
        <v>9.75</v>
      </c>
      <c r="CK2086" s="4">
        <v>14.62</v>
      </c>
      <c r="CL2086" s="4">
        <v>14.62</v>
      </c>
      <c r="CM2086" t="s">
        <v>136</v>
      </c>
      <c r="CN2086" t="s">
        <v>224</v>
      </c>
      <c r="CO2086" t="s">
        <v>137</v>
      </c>
      <c r="CQ2086" t="s">
        <v>115</v>
      </c>
      <c r="CR2086" t="s">
        <v>138</v>
      </c>
      <c r="CS2086" t="s">
        <v>139</v>
      </c>
      <c r="CT2086" t="s">
        <v>138</v>
      </c>
      <c r="CU2086" t="s">
        <v>139</v>
      </c>
      <c r="CV2086" t="s">
        <v>138</v>
      </c>
      <c r="CW2086" t="s">
        <v>139</v>
      </c>
      <c r="CX2086" t="s">
        <v>2806</v>
      </c>
      <c r="CY2086" s="10">
        <v>16702359369</v>
      </c>
      <c r="CZ2086" t="s">
        <v>2551</v>
      </c>
      <c r="DA2086" t="s">
        <v>139</v>
      </c>
      <c r="DB2086" t="s">
        <v>138</v>
      </c>
      <c r="DC2086" t="s">
        <v>115</v>
      </c>
      <c r="DD2086" t="s">
        <v>2676</v>
      </c>
      <c r="DE2086" t="s">
        <v>2550</v>
      </c>
      <c r="DG2086" t="s">
        <v>2547</v>
      </c>
      <c r="DH2086" t="s">
        <v>2551</v>
      </c>
    </row>
    <row r="2087" spans="1:112" ht="14.45" customHeight="1" x14ac:dyDescent="0.25">
      <c r="A2087" t="s">
        <v>12635</v>
      </c>
      <c r="B2087" t="s">
        <v>248</v>
      </c>
      <c r="C2087" s="1">
        <v>45751</v>
      </c>
      <c r="D2087" s="1">
        <v>45810</v>
      </c>
      <c r="E2087" t="s">
        <v>210</v>
      </c>
      <c r="F2087" s="1">
        <v>45929</v>
      </c>
      <c r="G2087" t="s">
        <v>138</v>
      </c>
      <c r="H2087" t="s">
        <v>115</v>
      </c>
      <c r="I2087" t="s">
        <v>115</v>
      </c>
      <c r="J2087" t="s">
        <v>12636</v>
      </c>
      <c r="L2087" t="s">
        <v>12637</v>
      </c>
      <c r="M2087" t="s">
        <v>12638</v>
      </c>
      <c r="N2087" t="s">
        <v>128</v>
      </c>
      <c r="O2087" t="s">
        <v>120</v>
      </c>
      <c r="P2087" s="3">
        <v>96950</v>
      </c>
      <c r="Q2087" t="s">
        <v>121</v>
      </c>
      <c r="S2087" s="10">
        <v>16702353383</v>
      </c>
      <c r="T2087">
        <v>0</v>
      </c>
      <c r="U2087" t="s">
        <v>12639</v>
      </c>
      <c r="V2087">
        <v>713290</v>
      </c>
      <c r="W2087" t="s">
        <v>123</v>
      </c>
      <c r="Y2087" t="s">
        <v>12640</v>
      </c>
      <c r="Z2087" t="s">
        <v>12641</v>
      </c>
      <c r="AA2087" t="s">
        <v>12642</v>
      </c>
      <c r="AB2087" t="s">
        <v>126</v>
      </c>
      <c r="AC2087" t="s">
        <v>12637</v>
      </c>
      <c r="AD2087" t="s">
        <v>12638</v>
      </c>
      <c r="AE2087" t="s">
        <v>128</v>
      </c>
      <c r="AF2087" t="s">
        <v>120</v>
      </c>
      <c r="AG2087" s="3">
        <v>96950</v>
      </c>
      <c r="AH2087" t="s">
        <v>121</v>
      </c>
      <c r="AJ2087" s="10">
        <v>16702353383</v>
      </c>
      <c r="AK2087">
        <v>0</v>
      </c>
      <c r="AL2087" t="s">
        <v>12643</v>
      </c>
      <c r="BD2087" t="str">
        <f>"43-1011.00"</f>
        <v>43-1011.00</v>
      </c>
      <c r="BE2087" t="s">
        <v>2581</v>
      </c>
      <c r="BF2087" t="s">
        <v>12644</v>
      </c>
      <c r="BG2087" t="s">
        <v>12645</v>
      </c>
      <c r="BH2087">
        <v>1</v>
      </c>
      <c r="BI2087">
        <v>1</v>
      </c>
      <c r="BJ2087" s="1">
        <v>45931</v>
      </c>
      <c r="BK2087" s="1">
        <v>47026</v>
      </c>
      <c r="BL2087" s="1">
        <v>45931</v>
      </c>
      <c r="BM2087" s="1">
        <v>47026</v>
      </c>
      <c r="BN2087">
        <v>40</v>
      </c>
      <c r="BO2087">
        <v>4</v>
      </c>
      <c r="BP2087">
        <v>6</v>
      </c>
      <c r="BQ2087">
        <v>6</v>
      </c>
      <c r="BR2087">
        <v>6</v>
      </c>
      <c r="BS2087">
        <v>6</v>
      </c>
      <c r="BT2087">
        <v>6</v>
      </c>
      <c r="BU2087">
        <v>6</v>
      </c>
      <c r="BV2087" t="str">
        <f>"4:00 PM"</f>
        <v>4:00 PM</v>
      </c>
      <c r="BW2087" t="str">
        <f>"10:00 PM"</f>
        <v>10:00 PM</v>
      </c>
      <c r="BX2087" t="s">
        <v>133</v>
      </c>
      <c r="BY2087">
        <v>0</v>
      </c>
      <c r="BZ2087">
        <v>24</v>
      </c>
      <c r="CA2087" t="s">
        <v>138</v>
      </c>
      <c r="CB2087">
        <v>3</v>
      </c>
      <c r="CC2087" t="s">
        <v>12646</v>
      </c>
      <c r="CD2087" t="s">
        <v>12637</v>
      </c>
      <c r="CE2087" t="s">
        <v>12638</v>
      </c>
      <c r="CF2087" t="s">
        <v>128</v>
      </c>
      <c r="CG2087" t="s">
        <v>120</v>
      </c>
      <c r="CH2087" s="3">
        <v>96950</v>
      </c>
      <c r="CI2087" s="4">
        <v>16.649999999999999</v>
      </c>
      <c r="CJ2087" s="4">
        <v>16.649999999999999</v>
      </c>
      <c r="CK2087" s="4">
        <v>24.98</v>
      </c>
      <c r="CL2087" s="4">
        <v>24.98</v>
      </c>
      <c r="CM2087" t="s">
        <v>136</v>
      </c>
      <c r="CN2087" t="s">
        <v>139</v>
      </c>
      <c r="CO2087" t="s">
        <v>137</v>
      </c>
      <c r="CQ2087" t="s">
        <v>115</v>
      </c>
      <c r="CR2087" t="s">
        <v>138</v>
      </c>
      <c r="CS2087" t="s">
        <v>139</v>
      </c>
      <c r="CT2087" t="s">
        <v>138</v>
      </c>
      <c r="CU2087" t="s">
        <v>139</v>
      </c>
      <c r="CV2087" t="s">
        <v>138</v>
      </c>
      <c r="CW2087" t="s">
        <v>139</v>
      </c>
      <c r="CX2087" t="s">
        <v>12647</v>
      </c>
      <c r="CY2087" s="10">
        <v>16702353383</v>
      </c>
      <c r="CZ2087" t="s">
        <v>12643</v>
      </c>
      <c r="DA2087" t="s">
        <v>139</v>
      </c>
      <c r="DB2087" t="s">
        <v>138</v>
      </c>
      <c r="DC2087" t="s">
        <v>115</v>
      </c>
      <c r="DD2087" t="s">
        <v>12640</v>
      </c>
      <c r="DE2087" t="s">
        <v>12641</v>
      </c>
      <c r="DF2087" t="s">
        <v>276</v>
      </c>
      <c r="DG2087" t="s">
        <v>12636</v>
      </c>
      <c r="DH2087" t="s">
        <v>12643</v>
      </c>
    </row>
    <row r="2088" spans="1:112" ht="14.45" customHeight="1" x14ac:dyDescent="0.25">
      <c r="A2088" t="s">
        <v>469</v>
      </c>
      <c r="B2088" t="s">
        <v>248</v>
      </c>
      <c r="C2088" s="1">
        <v>45754</v>
      </c>
      <c r="D2088" s="1">
        <v>45811</v>
      </c>
      <c r="E2088" t="s">
        <v>210</v>
      </c>
      <c r="F2088" s="1">
        <v>45929</v>
      </c>
      <c r="G2088" t="s">
        <v>138</v>
      </c>
      <c r="H2088" t="s">
        <v>115</v>
      </c>
      <c r="I2088" t="s">
        <v>115</v>
      </c>
      <c r="J2088" t="s">
        <v>470</v>
      </c>
      <c r="K2088" t="s">
        <v>471</v>
      </c>
      <c r="L2088" t="s">
        <v>472</v>
      </c>
      <c r="M2088" t="s">
        <v>473</v>
      </c>
      <c r="N2088" t="s">
        <v>119</v>
      </c>
      <c r="O2088" t="s">
        <v>120</v>
      </c>
      <c r="P2088" s="3">
        <v>96950</v>
      </c>
      <c r="Q2088" t="s">
        <v>121</v>
      </c>
      <c r="S2088" s="10">
        <v>16702876273</v>
      </c>
      <c r="U2088" t="s">
        <v>474</v>
      </c>
      <c r="V2088">
        <v>44525</v>
      </c>
      <c r="W2088" t="s">
        <v>123</v>
      </c>
      <c r="Y2088" t="s">
        <v>475</v>
      </c>
      <c r="Z2088" t="s">
        <v>476</v>
      </c>
      <c r="AA2088" t="s">
        <v>477</v>
      </c>
      <c r="AB2088" t="s">
        <v>478</v>
      </c>
      <c r="AC2088" t="s">
        <v>472</v>
      </c>
      <c r="AD2088" t="s">
        <v>473</v>
      </c>
      <c r="AE2088" t="s">
        <v>119</v>
      </c>
      <c r="AF2088" t="s">
        <v>120</v>
      </c>
      <c r="AG2088" s="3">
        <v>96950</v>
      </c>
      <c r="AH2088" t="s">
        <v>121</v>
      </c>
      <c r="AJ2088" s="10">
        <v>16702876273</v>
      </c>
      <c r="AL2088" t="s">
        <v>479</v>
      </c>
      <c r="BD2088" t="str">
        <f>"45-3031.00"</f>
        <v>45-3031.00</v>
      </c>
      <c r="BE2088" t="s">
        <v>480</v>
      </c>
      <c r="BF2088" t="s">
        <v>481</v>
      </c>
      <c r="BG2088" t="s">
        <v>482</v>
      </c>
      <c r="BH2088">
        <v>4</v>
      </c>
      <c r="BI2088">
        <v>4</v>
      </c>
      <c r="BJ2088" s="1">
        <v>45931</v>
      </c>
      <c r="BK2088" s="1">
        <v>47026</v>
      </c>
      <c r="BL2088" s="1">
        <v>45931</v>
      </c>
      <c r="BM2088" s="1">
        <v>47026</v>
      </c>
      <c r="BN2088">
        <v>35</v>
      </c>
      <c r="BO2088">
        <v>0</v>
      </c>
      <c r="BP2088">
        <v>6</v>
      </c>
      <c r="BQ2088">
        <v>6</v>
      </c>
      <c r="BR2088">
        <v>6</v>
      </c>
      <c r="BS2088">
        <v>6</v>
      </c>
      <c r="BT2088">
        <v>6</v>
      </c>
      <c r="BU2088">
        <v>5</v>
      </c>
      <c r="BV2088" t="str">
        <f>"6:00 AM"</f>
        <v>6:00 AM</v>
      </c>
      <c r="BW2088" t="str">
        <f>"2:00 PM"</f>
        <v>2:00 PM</v>
      </c>
      <c r="BX2088" t="s">
        <v>240</v>
      </c>
      <c r="BY2088">
        <v>0</v>
      </c>
      <c r="BZ2088">
        <v>3</v>
      </c>
      <c r="CA2088" t="s">
        <v>115</v>
      </c>
      <c r="CC2088" t="s">
        <v>483</v>
      </c>
      <c r="CD2088" t="s">
        <v>484</v>
      </c>
      <c r="CE2088" t="s">
        <v>473</v>
      </c>
      <c r="CF2088" t="s">
        <v>119</v>
      </c>
      <c r="CG2088" t="s">
        <v>120</v>
      </c>
      <c r="CH2088" s="3">
        <v>96950</v>
      </c>
      <c r="CI2088" s="4">
        <v>16.53</v>
      </c>
      <c r="CJ2088" s="4">
        <v>16.53</v>
      </c>
      <c r="CK2088" s="4">
        <v>24.8</v>
      </c>
      <c r="CL2088" s="4">
        <v>24.8</v>
      </c>
      <c r="CM2088" t="s">
        <v>136</v>
      </c>
      <c r="CN2088" t="s">
        <v>139</v>
      </c>
      <c r="CO2088" t="s">
        <v>137</v>
      </c>
      <c r="CQ2088" t="s">
        <v>138</v>
      </c>
      <c r="CR2088" t="s">
        <v>138</v>
      </c>
      <c r="CS2088" t="s">
        <v>139</v>
      </c>
      <c r="CT2088" t="s">
        <v>138</v>
      </c>
      <c r="CU2088" t="s">
        <v>139</v>
      </c>
      <c r="CV2088" t="s">
        <v>138</v>
      </c>
      <c r="CW2088" t="s">
        <v>139</v>
      </c>
      <c r="CX2088" t="s">
        <v>485</v>
      </c>
      <c r="CY2088" s="10">
        <v>16702876273</v>
      </c>
      <c r="CZ2088" t="s">
        <v>486</v>
      </c>
      <c r="DA2088" t="s">
        <v>246</v>
      </c>
      <c r="DB2088" t="s">
        <v>138</v>
      </c>
      <c r="DC2088" t="s">
        <v>115</v>
      </c>
      <c r="DD2088" t="s">
        <v>487</v>
      </c>
      <c r="DE2088" t="s">
        <v>488</v>
      </c>
      <c r="DF2088" t="s">
        <v>489</v>
      </c>
      <c r="DG2088" t="s">
        <v>490</v>
      </c>
      <c r="DH2088" t="s">
        <v>491</v>
      </c>
    </row>
    <row r="2089" spans="1:112" ht="14.45" customHeight="1" x14ac:dyDescent="0.25">
      <c r="A2089" t="s">
        <v>494</v>
      </c>
      <c r="B2089" t="s">
        <v>142</v>
      </c>
      <c r="C2089" s="1">
        <v>45810</v>
      </c>
      <c r="D2089" s="1">
        <v>45811</v>
      </c>
      <c r="E2089" t="s">
        <v>114</v>
      </c>
      <c r="G2089" t="s">
        <v>115</v>
      </c>
      <c r="H2089" t="s">
        <v>115</v>
      </c>
      <c r="I2089" t="s">
        <v>115</v>
      </c>
      <c r="J2089" t="s">
        <v>495</v>
      </c>
      <c r="L2089" t="s">
        <v>496</v>
      </c>
      <c r="M2089" t="s">
        <v>497</v>
      </c>
      <c r="N2089" t="s">
        <v>119</v>
      </c>
      <c r="O2089" t="s">
        <v>120</v>
      </c>
      <c r="P2089" s="3">
        <v>96950</v>
      </c>
      <c r="Q2089" t="s">
        <v>121</v>
      </c>
      <c r="S2089" s="10">
        <v>16702353712</v>
      </c>
      <c r="U2089" t="s">
        <v>498</v>
      </c>
      <c r="V2089">
        <v>56152</v>
      </c>
      <c r="W2089" t="s">
        <v>123</v>
      </c>
      <c r="Y2089" t="s">
        <v>499</v>
      </c>
      <c r="Z2089" t="s">
        <v>199</v>
      </c>
      <c r="AB2089" t="s">
        <v>500</v>
      </c>
      <c r="AC2089" t="s">
        <v>496</v>
      </c>
      <c r="AD2089" t="s">
        <v>497</v>
      </c>
      <c r="AE2089" t="s">
        <v>119</v>
      </c>
      <c r="AF2089" t="s">
        <v>120</v>
      </c>
      <c r="AG2089" s="3">
        <v>96950</v>
      </c>
      <c r="AH2089" t="s">
        <v>121</v>
      </c>
      <c r="AJ2089" s="10">
        <v>16702852190</v>
      </c>
      <c r="AL2089" t="s">
        <v>501</v>
      </c>
      <c r="BD2089" t="str">
        <f>"33-9011.00"</f>
        <v>33-9011.00</v>
      </c>
      <c r="BE2089" t="s">
        <v>502</v>
      </c>
      <c r="BF2089" t="s">
        <v>503</v>
      </c>
      <c r="BG2089" t="s">
        <v>504</v>
      </c>
      <c r="BH2089">
        <v>2</v>
      </c>
      <c r="BJ2089" s="1">
        <v>45931</v>
      </c>
      <c r="BK2089" s="1">
        <v>46295</v>
      </c>
      <c r="BN2089">
        <v>35</v>
      </c>
      <c r="BO2089">
        <v>0</v>
      </c>
      <c r="BP2089">
        <v>7</v>
      </c>
      <c r="BQ2089">
        <v>7</v>
      </c>
      <c r="BR2089">
        <v>7</v>
      </c>
      <c r="BS2089">
        <v>7</v>
      </c>
      <c r="BT2089">
        <v>7</v>
      </c>
      <c r="BU2089">
        <v>0</v>
      </c>
      <c r="BV2089" t="str">
        <f>"8:00 AM"</f>
        <v>8:00 AM</v>
      </c>
      <c r="BW2089" t="str">
        <f>"4:00 PM"</f>
        <v>4:00 PM</v>
      </c>
      <c r="BY2089">
        <v>3</v>
      </c>
      <c r="BZ2089">
        <v>12</v>
      </c>
      <c r="CA2089" t="s">
        <v>115</v>
      </c>
      <c r="CC2089" t="s">
        <v>505</v>
      </c>
      <c r="CD2089" t="s">
        <v>496</v>
      </c>
      <c r="CE2089" t="s">
        <v>497</v>
      </c>
      <c r="CF2089" t="s">
        <v>119</v>
      </c>
      <c r="CG2089" t="s">
        <v>120</v>
      </c>
      <c r="CH2089" s="3">
        <v>96950</v>
      </c>
      <c r="CI2089" s="4">
        <v>9.5500000000000007</v>
      </c>
      <c r="CJ2089" s="4">
        <v>11</v>
      </c>
      <c r="CK2089" s="4">
        <v>14.33</v>
      </c>
      <c r="CL2089" s="4">
        <v>16.5</v>
      </c>
      <c r="CM2089" t="s">
        <v>136</v>
      </c>
      <c r="CN2089" t="s">
        <v>506</v>
      </c>
      <c r="CO2089" t="s">
        <v>137</v>
      </c>
      <c r="CQ2089" t="s">
        <v>115</v>
      </c>
      <c r="CR2089" t="s">
        <v>138</v>
      </c>
      <c r="CS2089" t="s">
        <v>139</v>
      </c>
      <c r="CT2089" t="s">
        <v>138</v>
      </c>
      <c r="CU2089" t="s">
        <v>138</v>
      </c>
      <c r="CV2089" t="s">
        <v>138</v>
      </c>
      <c r="CW2089" t="s">
        <v>139</v>
      </c>
      <c r="CX2089" s="2" t="s">
        <v>507</v>
      </c>
      <c r="CY2089" s="10">
        <v>16702353712</v>
      </c>
      <c r="CZ2089" t="s">
        <v>508</v>
      </c>
      <c r="DA2089" t="s">
        <v>451</v>
      </c>
      <c r="DB2089" t="s">
        <v>138</v>
      </c>
      <c r="DC2089" t="s">
        <v>115</v>
      </c>
      <c r="DD2089" t="s">
        <v>499</v>
      </c>
      <c r="DE2089" t="s">
        <v>199</v>
      </c>
      <c r="DG2089" t="s">
        <v>495</v>
      </c>
      <c r="DH2089" t="s">
        <v>501</v>
      </c>
    </row>
    <row r="2090" spans="1:112" ht="14.45" customHeight="1" x14ac:dyDescent="0.25">
      <c r="A2090" t="s">
        <v>604</v>
      </c>
      <c r="B2090" t="s">
        <v>142</v>
      </c>
      <c r="C2090" s="1">
        <v>45810</v>
      </c>
      <c r="D2090" s="1">
        <v>45811</v>
      </c>
      <c r="E2090" t="s">
        <v>114</v>
      </c>
      <c r="G2090" t="s">
        <v>115</v>
      </c>
      <c r="H2090" t="s">
        <v>115</v>
      </c>
      <c r="I2090" t="s">
        <v>115</v>
      </c>
      <c r="J2090" t="s">
        <v>495</v>
      </c>
      <c r="L2090" t="s">
        <v>496</v>
      </c>
      <c r="M2090" t="s">
        <v>497</v>
      </c>
      <c r="N2090" t="s">
        <v>119</v>
      </c>
      <c r="O2090" t="s">
        <v>120</v>
      </c>
      <c r="P2090" s="3">
        <v>96950</v>
      </c>
      <c r="Q2090" t="s">
        <v>121</v>
      </c>
      <c r="S2090" s="10">
        <v>16702337297</v>
      </c>
      <c r="U2090" t="s">
        <v>498</v>
      </c>
      <c r="V2090">
        <v>56152</v>
      </c>
      <c r="W2090" t="s">
        <v>123</v>
      </c>
      <c r="Y2090" t="s">
        <v>499</v>
      </c>
      <c r="Z2090" t="s">
        <v>199</v>
      </c>
      <c r="AB2090" t="s">
        <v>500</v>
      </c>
      <c r="AC2090" t="s">
        <v>496</v>
      </c>
      <c r="AD2090" t="s">
        <v>497</v>
      </c>
      <c r="AE2090" t="s">
        <v>119</v>
      </c>
      <c r="AF2090" t="s">
        <v>120</v>
      </c>
      <c r="AG2090" s="3">
        <v>96950</v>
      </c>
      <c r="AH2090" t="s">
        <v>121</v>
      </c>
      <c r="AJ2090" s="10">
        <v>16702353712</v>
      </c>
      <c r="AL2090" t="s">
        <v>501</v>
      </c>
      <c r="BD2090" t="str">
        <f>"39-1014.00"</f>
        <v>39-1014.00</v>
      </c>
      <c r="BE2090" t="s">
        <v>605</v>
      </c>
      <c r="BF2090" t="s">
        <v>606</v>
      </c>
      <c r="BG2090" t="s">
        <v>607</v>
      </c>
      <c r="BH2090">
        <v>2</v>
      </c>
      <c r="BJ2090" s="1">
        <v>45931</v>
      </c>
      <c r="BK2090" s="1">
        <v>46295</v>
      </c>
      <c r="BN2090">
        <v>40</v>
      </c>
      <c r="BO2090">
        <v>0</v>
      </c>
      <c r="BP2090">
        <v>8</v>
      </c>
      <c r="BQ2090">
        <v>8</v>
      </c>
      <c r="BR2090">
        <v>8</v>
      </c>
      <c r="BS2090">
        <v>8</v>
      </c>
      <c r="BT2090">
        <v>8</v>
      </c>
      <c r="BU2090">
        <v>0</v>
      </c>
      <c r="BV2090" t="str">
        <f>"8:00 AM"</f>
        <v>8:00 AM</v>
      </c>
      <c r="BW2090" t="str">
        <f>"5:00 PM"</f>
        <v>5:00 PM</v>
      </c>
      <c r="BX2090" t="s">
        <v>360</v>
      </c>
      <c r="BY2090">
        <v>3</v>
      </c>
      <c r="BZ2090">
        <v>12</v>
      </c>
      <c r="CA2090" t="s">
        <v>138</v>
      </c>
      <c r="CB2090">
        <v>5</v>
      </c>
      <c r="CC2090" t="s">
        <v>608</v>
      </c>
      <c r="CD2090" t="s">
        <v>496</v>
      </c>
      <c r="CE2090" t="s">
        <v>497</v>
      </c>
      <c r="CF2090" t="s">
        <v>119</v>
      </c>
      <c r="CG2090" t="s">
        <v>120</v>
      </c>
      <c r="CH2090" s="3">
        <v>96950</v>
      </c>
      <c r="CI2090" s="4">
        <v>2548</v>
      </c>
      <c r="CJ2090" s="4">
        <v>3000</v>
      </c>
      <c r="CM2090" t="s">
        <v>609</v>
      </c>
      <c r="CN2090" t="s">
        <v>610</v>
      </c>
      <c r="CO2090" t="s">
        <v>137</v>
      </c>
      <c r="CQ2090" t="s">
        <v>115</v>
      </c>
      <c r="CR2090" t="s">
        <v>138</v>
      </c>
      <c r="CS2090" t="s">
        <v>139</v>
      </c>
      <c r="CT2090" t="s">
        <v>139</v>
      </c>
      <c r="CU2090" t="s">
        <v>138</v>
      </c>
      <c r="CV2090" t="s">
        <v>138</v>
      </c>
      <c r="CW2090" t="s">
        <v>139</v>
      </c>
      <c r="CX2090" t="s">
        <v>611</v>
      </c>
      <c r="CY2090" s="10">
        <v>16702353712</v>
      </c>
      <c r="CZ2090" t="s">
        <v>508</v>
      </c>
      <c r="DA2090" t="s">
        <v>451</v>
      </c>
      <c r="DB2090" t="s">
        <v>138</v>
      </c>
      <c r="DC2090" t="s">
        <v>115</v>
      </c>
      <c r="DD2090" t="s">
        <v>499</v>
      </c>
      <c r="DE2090" t="s">
        <v>199</v>
      </c>
      <c r="DG2090" t="s">
        <v>495</v>
      </c>
      <c r="DH2090" t="s">
        <v>501</v>
      </c>
    </row>
    <row r="2091" spans="1:112" ht="14.45" customHeight="1" x14ac:dyDescent="0.25">
      <c r="A2091" t="s">
        <v>2603</v>
      </c>
      <c r="B2091" t="s">
        <v>113</v>
      </c>
      <c r="C2091" s="1">
        <v>45763</v>
      </c>
      <c r="D2091" s="1">
        <v>45811</v>
      </c>
      <c r="E2091" t="s">
        <v>210</v>
      </c>
      <c r="F2091" s="1">
        <v>45929</v>
      </c>
      <c r="G2091" t="s">
        <v>115</v>
      </c>
      <c r="H2091" t="s">
        <v>115</v>
      </c>
      <c r="I2091" t="s">
        <v>115</v>
      </c>
      <c r="J2091" t="s">
        <v>2604</v>
      </c>
      <c r="K2091" t="s">
        <v>2605</v>
      </c>
      <c r="L2091" t="s">
        <v>2606</v>
      </c>
      <c r="M2091" t="s">
        <v>2607</v>
      </c>
      <c r="N2091" t="s">
        <v>128</v>
      </c>
      <c r="O2091" t="s">
        <v>120</v>
      </c>
      <c r="P2091" s="3">
        <v>96950</v>
      </c>
      <c r="Q2091" t="s">
        <v>121</v>
      </c>
      <c r="S2091" s="10">
        <v>16702353313</v>
      </c>
      <c r="U2091" t="s">
        <v>2608</v>
      </c>
      <c r="V2091">
        <v>721110</v>
      </c>
      <c r="W2091" t="s">
        <v>123</v>
      </c>
      <c r="Y2091" t="s">
        <v>632</v>
      </c>
      <c r="Z2091" t="s">
        <v>633</v>
      </c>
      <c r="AB2091" t="s">
        <v>516</v>
      </c>
      <c r="AC2091" t="s">
        <v>2606</v>
      </c>
      <c r="AE2091" t="s">
        <v>128</v>
      </c>
      <c r="AF2091" t="s">
        <v>120</v>
      </c>
      <c r="AG2091" s="3">
        <v>96950</v>
      </c>
      <c r="AH2091" t="s">
        <v>121</v>
      </c>
      <c r="AJ2091" s="10">
        <v>16702353313</v>
      </c>
      <c r="AL2091" t="s">
        <v>2609</v>
      </c>
      <c r="BD2091" t="str">
        <f>"37-2011.00"</f>
        <v>37-2011.00</v>
      </c>
      <c r="BE2091" t="s">
        <v>1133</v>
      </c>
      <c r="BF2091" t="s">
        <v>2610</v>
      </c>
      <c r="BG2091" t="s">
        <v>2611</v>
      </c>
      <c r="BH2091">
        <v>4</v>
      </c>
      <c r="BJ2091" s="1">
        <v>45931</v>
      </c>
      <c r="BK2091" s="1">
        <v>46295</v>
      </c>
      <c r="BN2091">
        <v>36</v>
      </c>
      <c r="BO2091">
        <v>6</v>
      </c>
      <c r="BP2091">
        <v>6</v>
      </c>
      <c r="BQ2091">
        <v>6</v>
      </c>
      <c r="BR2091">
        <v>0</v>
      </c>
      <c r="BS2091">
        <v>6</v>
      </c>
      <c r="BT2091">
        <v>6</v>
      </c>
      <c r="BU2091">
        <v>6</v>
      </c>
      <c r="BV2091" t="str">
        <f>"7:00 AM"</f>
        <v>7:00 AM</v>
      </c>
      <c r="BW2091" t="str">
        <f>"6:00 PM"</f>
        <v>6:00 PM</v>
      </c>
      <c r="BX2091" t="s">
        <v>240</v>
      </c>
      <c r="BY2091">
        <v>0</v>
      </c>
      <c r="BZ2091">
        <v>12</v>
      </c>
      <c r="CA2091" t="s">
        <v>115</v>
      </c>
      <c r="CC2091" s="2" t="s">
        <v>2612</v>
      </c>
      <c r="CD2091" t="s">
        <v>2613</v>
      </c>
      <c r="CE2091" t="s">
        <v>2614</v>
      </c>
      <c r="CF2091" t="s">
        <v>128</v>
      </c>
      <c r="CG2091" t="s">
        <v>120</v>
      </c>
      <c r="CH2091" s="3">
        <v>96950</v>
      </c>
      <c r="CI2091" s="4">
        <v>8.2899999999999991</v>
      </c>
      <c r="CJ2091" s="4">
        <v>8.2899999999999991</v>
      </c>
      <c r="CM2091" t="s">
        <v>136</v>
      </c>
      <c r="CN2091" t="s">
        <v>240</v>
      </c>
      <c r="CO2091" t="s">
        <v>137</v>
      </c>
      <c r="CQ2091" t="s">
        <v>138</v>
      </c>
      <c r="CR2091" t="s">
        <v>138</v>
      </c>
      <c r="CS2091" t="s">
        <v>139</v>
      </c>
      <c r="CT2091" t="s">
        <v>139</v>
      </c>
      <c r="CU2091" t="s">
        <v>139</v>
      </c>
      <c r="CV2091" t="s">
        <v>138</v>
      </c>
      <c r="CW2091" t="s">
        <v>139</v>
      </c>
      <c r="CX2091" t="s">
        <v>240</v>
      </c>
      <c r="CY2091" s="10">
        <v>16702353313</v>
      </c>
      <c r="CZ2091" t="s">
        <v>2609</v>
      </c>
      <c r="DA2091" t="s">
        <v>139</v>
      </c>
      <c r="DB2091" t="s">
        <v>138</v>
      </c>
      <c r="DC2091" t="s">
        <v>115</v>
      </c>
      <c r="DD2091" t="s">
        <v>2615</v>
      </c>
      <c r="DE2091" t="s">
        <v>2616</v>
      </c>
      <c r="DF2091" t="s">
        <v>489</v>
      </c>
      <c r="DG2091" t="s">
        <v>2617</v>
      </c>
      <c r="DH2091" t="s">
        <v>2609</v>
      </c>
    </row>
    <row r="2092" spans="1:112" ht="14.45" customHeight="1" x14ac:dyDescent="0.25">
      <c r="A2092" t="s">
        <v>2724</v>
      </c>
      <c r="B2092" t="s">
        <v>158</v>
      </c>
      <c r="C2092" s="1">
        <v>45744</v>
      </c>
      <c r="D2092" s="1">
        <v>45811</v>
      </c>
      <c r="E2092" t="s">
        <v>210</v>
      </c>
      <c r="F2092" s="1">
        <v>45837</v>
      </c>
      <c r="G2092" t="s">
        <v>115</v>
      </c>
      <c r="H2092" t="s">
        <v>115</v>
      </c>
      <c r="I2092" t="s">
        <v>115</v>
      </c>
      <c r="J2092" t="s">
        <v>2725</v>
      </c>
      <c r="L2092" t="s">
        <v>2726</v>
      </c>
      <c r="M2092" t="s">
        <v>2727</v>
      </c>
      <c r="N2092" t="s">
        <v>128</v>
      </c>
      <c r="O2092" t="s">
        <v>120</v>
      </c>
      <c r="P2092" s="3">
        <v>96950</v>
      </c>
      <c r="Q2092" t="s">
        <v>121</v>
      </c>
      <c r="S2092" s="10">
        <v>16702330349</v>
      </c>
      <c r="U2092" t="s">
        <v>2728</v>
      </c>
      <c r="V2092">
        <v>56132</v>
      </c>
      <c r="W2092" t="s">
        <v>123</v>
      </c>
      <c r="Y2092" t="s">
        <v>2729</v>
      </c>
      <c r="Z2092" t="s">
        <v>2730</v>
      </c>
      <c r="AA2092" t="s">
        <v>643</v>
      </c>
      <c r="AB2092" t="s">
        <v>705</v>
      </c>
      <c r="AC2092" t="s">
        <v>2726</v>
      </c>
      <c r="AD2092" t="s">
        <v>2727</v>
      </c>
      <c r="AE2092" t="s">
        <v>128</v>
      </c>
      <c r="AF2092" t="s">
        <v>120</v>
      </c>
      <c r="AG2092" s="3">
        <v>96950</v>
      </c>
      <c r="AH2092" t="s">
        <v>121</v>
      </c>
      <c r="AJ2092" s="10">
        <v>16702330349</v>
      </c>
      <c r="AL2092" t="s">
        <v>2731</v>
      </c>
      <c r="BD2092" t="str">
        <f>"49-9071.00"</f>
        <v>49-9071.00</v>
      </c>
      <c r="BE2092" t="s">
        <v>169</v>
      </c>
      <c r="BF2092" t="s">
        <v>2732</v>
      </c>
      <c r="BG2092" t="s">
        <v>1469</v>
      </c>
      <c r="BH2092">
        <v>1</v>
      </c>
      <c r="BJ2092" s="1">
        <v>45839</v>
      </c>
      <c r="BK2092" s="1">
        <v>46203</v>
      </c>
      <c r="BN2092">
        <v>35</v>
      </c>
      <c r="BO2092">
        <v>0</v>
      </c>
      <c r="BP2092">
        <v>7</v>
      </c>
      <c r="BQ2092">
        <v>7</v>
      </c>
      <c r="BR2092">
        <v>7</v>
      </c>
      <c r="BS2092">
        <v>7</v>
      </c>
      <c r="BT2092">
        <v>7</v>
      </c>
      <c r="BU2092">
        <v>0</v>
      </c>
      <c r="BV2092" t="str">
        <f>"8:00 AM"</f>
        <v>8:00 AM</v>
      </c>
      <c r="BW2092" t="str">
        <f>"4:00 PM"</f>
        <v>4:00 PM</v>
      </c>
      <c r="BX2092" t="s">
        <v>133</v>
      </c>
      <c r="BY2092">
        <v>0</v>
      </c>
      <c r="BZ2092">
        <v>12</v>
      </c>
      <c r="CA2092" t="s">
        <v>115</v>
      </c>
      <c r="CC2092" s="2" t="s">
        <v>2733</v>
      </c>
      <c r="CD2092" t="s">
        <v>2726</v>
      </c>
      <c r="CF2092" t="s">
        <v>128</v>
      </c>
      <c r="CG2092" t="s">
        <v>120</v>
      </c>
      <c r="CH2092" s="3">
        <v>96950</v>
      </c>
      <c r="CI2092" s="4">
        <v>9.75</v>
      </c>
      <c r="CJ2092" s="4">
        <v>9.75</v>
      </c>
      <c r="CK2092" s="4">
        <v>0</v>
      </c>
      <c r="CL2092" s="4">
        <v>0</v>
      </c>
      <c r="CM2092" t="s">
        <v>136</v>
      </c>
      <c r="CN2092" t="s">
        <v>331</v>
      </c>
      <c r="CO2092" t="s">
        <v>137</v>
      </c>
      <c r="CQ2092" t="s">
        <v>115</v>
      </c>
      <c r="CR2092" t="s">
        <v>138</v>
      </c>
      <c r="CS2092" t="s">
        <v>139</v>
      </c>
      <c r="CT2092" t="s">
        <v>139</v>
      </c>
      <c r="CU2092" t="s">
        <v>139</v>
      </c>
      <c r="CV2092" t="s">
        <v>138</v>
      </c>
      <c r="CW2092" t="s">
        <v>139</v>
      </c>
      <c r="CX2092" t="s">
        <v>240</v>
      </c>
      <c r="CY2092" s="10">
        <v>16702330349</v>
      </c>
      <c r="CZ2092" t="s">
        <v>2731</v>
      </c>
      <c r="DA2092" t="s">
        <v>331</v>
      </c>
      <c r="DB2092" t="s">
        <v>138</v>
      </c>
      <c r="DC2092" t="s">
        <v>115</v>
      </c>
    </row>
    <row r="2093" spans="1:112" ht="14.45" customHeight="1" x14ac:dyDescent="0.25">
      <c r="A2093" t="s">
        <v>3979</v>
      </c>
      <c r="B2093" t="s">
        <v>248</v>
      </c>
      <c r="C2093" s="1">
        <v>45754</v>
      </c>
      <c r="D2093" s="1">
        <v>45811</v>
      </c>
      <c r="E2093" t="s">
        <v>210</v>
      </c>
      <c r="F2093" s="1">
        <v>45929</v>
      </c>
      <c r="G2093" t="s">
        <v>115</v>
      </c>
      <c r="H2093" t="s">
        <v>115</v>
      </c>
      <c r="I2093" t="s">
        <v>115</v>
      </c>
      <c r="J2093" t="s">
        <v>1849</v>
      </c>
      <c r="K2093" t="s">
        <v>3980</v>
      </c>
      <c r="L2093" t="s">
        <v>1850</v>
      </c>
      <c r="M2093" t="s">
        <v>139</v>
      </c>
      <c r="N2093" t="s">
        <v>272</v>
      </c>
      <c r="O2093" t="s">
        <v>120</v>
      </c>
      <c r="P2093" s="3">
        <v>96952</v>
      </c>
      <c r="Q2093" t="s">
        <v>121</v>
      </c>
      <c r="R2093" t="s">
        <v>1661</v>
      </c>
      <c r="S2093" s="10">
        <v>16707832666</v>
      </c>
      <c r="U2093" t="s">
        <v>1851</v>
      </c>
      <c r="V2093">
        <v>722511</v>
      </c>
      <c r="W2093" t="s">
        <v>123</v>
      </c>
      <c r="Y2093" t="s">
        <v>1852</v>
      </c>
      <c r="Z2093" t="s">
        <v>1853</v>
      </c>
      <c r="AB2093" t="s">
        <v>126</v>
      </c>
      <c r="AC2093" t="s">
        <v>1850</v>
      </c>
      <c r="AD2093" t="s">
        <v>139</v>
      </c>
      <c r="AE2093" t="s">
        <v>272</v>
      </c>
      <c r="AF2093" t="s">
        <v>120</v>
      </c>
      <c r="AG2093" s="3">
        <v>96952</v>
      </c>
      <c r="AH2093" t="s">
        <v>121</v>
      </c>
      <c r="AJ2093" s="10">
        <v>16707832666</v>
      </c>
      <c r="AL2093" t="s">
        <v>1854</v>
      </c>
      <c r="BD2093" t="str">
        <f>"35-2014.00"</f>
        <v>35-2014.00</v>
      </c>
      <c r="BE2093" t="s">
        <v>221</v>
      </c>
      <c r="BF2093" t="s">
        <v>3981</v>
      </c>
      <c r="BG2093" t="s">
        <v>223</v>
      </c>
      <c r="BH2093">
        <v>3</v>
      </c>
      <c r="BI2093">
        <v>3</v>
      </c>
      <c r="BJ2093" s="1">
        <v>45931</v>
      </c>
      <c r="BK2093" s="1">
        <v>46295</v>
      </c>
      <c r="BL2093" s="1">
        <v>45931</v>
      </c>
      <c r="BM2093" s="1">
        <v>46295</v>
      </c>
      <c r="BN2093">
        <v>35</v>
      </c>
      <c r="BO2093">
        <v>0</v>
      </c>
      <c r="BP2093">
        <v>7</v>
      </c>
      <c r="BQ2093">
        <v>7</v>
      </c>
      <c r="BR2093">
        <v>7</v>
      </c>
      <c r="BS2093">
        <v>7</v>
      </c>
      <c r="BT2093">
        <v>7</v>
      </c>
      <c r="BU2093">
        <v>0</v>
      </c>
      <c r="BV2093" t="str">
        <f>"10:00 AM"</f>
        <v>10:00 AM</v>
      </c>
      <c r="BW2093" t="str">
        <f>"9:00 PM"</f>
        <v>9:00 PM</v>
      </c>
      <c r="BX2093" t="s">
        <v>240</v>
      </c>
      <c r="BY2093">
        <v>0</v>
      </c>
      <c r="BZ2093">
        <v>12</v>
      </c>
      <c r="CA2093" t="s">
        <v>115</v>
      </c>
      <c r="CC2093" s="2" t="s">
        <v>3982</v>
      </c>
      <c r="CD2093" t="s">
        <v>1850</v>
      </c>
      <c r="CE2093" t="s">
        <v>139</v>
      </c>
      <c r="CF2093" t="s">
        <v>272</v>
      </c>
      <c r="CG2093" t="s">
        <v>120</v>
      </c>
      <c r="CH2093" s="3">
        <v>96952</v>
      </c>
      <c r="CI2093" s="4">
        <v>8.83</v>
      </c>
      <c r="CJ2093" s="4">
        <v>8.83</v>
      </c>
      <c r="CK2093" s="4">
        <v>13.24</v>
      </c>
      <c r="CL2093" s="4">
        <v>13.24</v>
      </c>
      <c r="CM2093" t="s">
        <v>136</v>
      </c>
      <c r="CN2093" t="s">
        <v>3983</v>
      </c>
      <c r="CO2093" t="s">
        <v>137</v>
      </c>
      <c r="CQ2093" t="s">
        <v>115</v>
      </c>
      <c r="CR2093" t="s">
        <v>138</v>
      </c>
      <c r="CS2093" t="s">
        <v>139</v>
      </c>
      <c r="CT2093" t="s">
        <v>138</v>
      </c>
      <c r="CU2093" t="s">
        <v>139</v>
      </c>
      <c r="CV2093" t="s">
        <v>138</v>
      </c>
      <c r="CW2093" t="s">
        <v>139</v>
      </c>
      <c r="CX2093" t="s">
        <v>3984</v>
      </c>
      <c r="CY2093" s="10">
        <v>16707832666</v>
      </c>
      <c r="CZ2093" t="s">
        <v>1857</v>
      </c>
      <c r="DA2093" t="s">
        <v>139</v>
      </c>
      <c r="DB2093" t="s">
        <v>138</v>
      </c>
      <c r="DC2093" t="s">
        <v>115</v>
      </c>
    </row>
    <row r="2094" spans="1:112" ht="14.45" customHeight="1" x14ac:dyDescent="0.25">
      <c r="A2094" t="s">
        <v>4007</v>
      </c>
      <c r="B2094" t="s">
        <v>142</v>
      </c>
      <c r="C2094" s="1">
        <v>45810</v>
      </c>
      <c r="D2094" s="1">
        <v>45811</v>
      </c>
      <c r="E2094" t="s">
        <v>114</v>
      </c>
      <c r="G2094" t="s">
        <v>115</v>
      </c>
      <c r="H2094" t="s">
        <v>115</v>
      </c>
      <c r="I2094" t="s">
        <v>115</v>
      </c>
      <c r="J2094" t="s">
        <v>1831</v>
      </c>
      <c r="K2094" t="s">
        <v>1832</v>
      </c>
      <c r="L2094" t="s">
        <v>1833</v>
      </c>
      <c r="M2094" t="s">
        <v>1834</v>
      </c>
      <c r="N2094" t="s">
        <v>128</v>
      </c>
      <c r="O2094" t="s">
        <v>120</v>
      </c>
      <c r="P2094" s="3">
        <v>96950</v>
      </c>
      <c r="Q2094" t="s">
        <v>121</v>
      </c>
      <c r="S2094" s="10">
        <v>16702876661</v>
      </c>
      <c r="U2094" t="s">
        <v>1835</v>
      </c>
      <c r="V2094">
        <v>812112</v>
      </c>
      <c r="W2094" t="s">
        <v>123</v>
      </c>
      <c r="Y2094" t="s">
        <v>308</v>
      </c>
      <c r="Z2094" t="s">
        <v>309</v>
      </c>
      <c r="AB2094" t="s">
        <v>188</v>
      </c>
      <c r="AC2094" t="s">
        <v>1833</v>
      </c>
      <c r="AD2094" t="s">
        <v>1834</v>
      </c>
      <c r="AE2094" t="s">
        <v>128</v>
      </c>
      <c r="AF2094" t="s">
        <v>120</v>
      </c>
      <c r="AG2094" s="3">
        <v>96950</v>
      </c>
      <c r="AH2094" t="s">
        <v>121</v>
      </c>
      <c r="AJ2094" s="10">
        <v>16702876661</v>
      </c>
      <c r="AL2094" t="s">
        <v>1836</v>
      </c>
      <c r="BD2094" t="str">
        <f>"39-5012.00"</f>
        <v>39-5012.00</v>
      </c>
      <c r="BE2094" t="s">
        <v>1772</v>
      </c>
      <c r="BF2094" t="s">
        <v>1837</v>
      </c>
      <c r="BG2094" t="s">
        <v>1838</v>
      </c>
      <c r="BH2094">
        <v>3</v>
      </c>
      <c r="BJ2094" s="1">
        <v>45931</v>
      </c>
      <c r="BK2094" s="1">
        <v>46295</v>
      </c>
      <c r="BN2094">
        <v>35</v>
      </c>
      <c r="BO2094">
        <v>7</v>
      </c>
      <c r="BP2094">
        <v>0</v>
      </c>
      <c r="BQ2094">
        <v>0</v>
      </c>
      <c r="BR2094">
        <v>7</v>
      </c>
      <c r="BS2094">
        <v>7</v>
      </c>
      <c r="BT2094">
        <v>7</v>
      </c>
      <c r="BU2094">
        <v>7</v>
      </c>
      <c r="BV2094" t="str">
        <f>"11:00 AM"</f>
        <v>11:00 AM</v>
      </c>
      <c r="BW2094" t="str">
        <f>"6:00 PM"</f>
        <v>6:00 PM</v>
      </c>
      <c r="BX2094" t="s">
        <v>240</v>
      </c>
      <c r="BY2094">
        <v>0</v>
      </c>
      <c r="BZ2094">
        <v>12</v>
      </c>
      <c r="CA2094" t="s">
        <v>115</v>
      </c>
      <c r="CC2094" t="s">
        <v>4008</v>
      </c>
      <c r="CD2094" t="s">
        <v>1839</v>
      </c>
      <c r="CE2094" t="s">
        <v>1834</v>
      </c>
      <c r="CF2094" t="s">
        <v>128</v>
      </c>
      <c r="CG2094" t="s">
        <v>120</v>
      </c>
      <c r="CH2094" s="3">
        <v>96950</v>
      </c>
      <c r="CI2094" s="4">
        <v>7.98</v>
      </c>
      <c r="CJ2094" s="4">
        <v>7.98</v>
      </c>
      <c r="CK2094" s="4">
        <v>11.97</v>
      </c>
      <c r="CL2094" s="4">
        <v>11.97</v>
      </c>
      <c r="CM2094" t="s">
        <v>136</v>
      </c>
      <c r="CN2094" t="s">
        <v>191</v>
      </c>
      <c r="CO2094" t="s">
        <v>137</v>
      </c>
      <c r="CQ2094" t="s">
        <v>115</v>
      </c>
      <c r="CR2094" t="s">
        <v>138</v>
      </c>
      <c r="CS2094" t="s">
        <v>139</v>
      </c>
      <c r="CT2094" t="s">
        <v>138</v>
      </c>
      <c r="CU2094" t="s">
        <v>139</v>
      </c>
      <c r="CV2094" t="s">
        <v>138</v>
      </c>
      <c r="CW2094" t="s">
        <v>139</v>
      </c>
      <c r="CX2094" t="s">
        <v>316</v>
      </c>
      <c r="CY2094" s="10">
        <v>16702876661</v>
      </c>
      <c r="CZ2094" t="s">
        <v>1836</v>
      </c>
      <c r="DA2094" t="s">
        <v>139</v>
      </c>
      <c r="DB2094" t="s">
        <v>138</v>
      </c>
      <c r="DC2094" t="s">
        <v>115</v>
      </c>
    </row>
    <row r="2095" spans="1:112" ht="14.45" customHeight="1" x14ac:dyDescent="0.25">
      <c r="A2095" t="s">
        <v>4214</v>
      </c>
      <c r="B2095" t="s">
        <v>248</v>
      </c>
      <c r="C2095" s="1">
        <v>45756</v>
      </c>
      <c r="D2095" s="1">
        <v>45811</v>
      </c>
      <c r="E2095" t="s">
        <v>210</v>
      </c>
      <c r="F2095" s="1">
        <v>45929</v>
      </c>
      <c r="G2095" t="s">
        <v>115</v>
      </c>
      <c r="H2095" t="s">
        <v>115</v>
      </c>
      <c r="I2095" t="s">
        <v>115</v>
      </c>
      <c r="J2095" t="s">
        <v>4215</v>
      </c>
      <c r="L2095" t="s">
        <v>2737</v>
      </c>
      <c r="N2095" t="s">
        <v>119</v>
      </c>
      <c r="O2095" t="s">
        <v>120</v>
      </c>
      <c r="P2095" s="3">
        <v>96950</v>
      </c>
      <c r="Q2095" t="s">
        <v>121</v>
      </c>
      <c r="S2095" s="10">
        <v>16702358778</v>
      </c>
      <c r="U2095" t="s">
        <v>4216</v>
      </c>
      <c r="V2095">
        <v>531110</v>
      </c>
      <c r="W2095" t="s">
        <v>123</v>
      </c>
      <c r="Y2095" t="s">
        <v>1381</v>
      </c>
      <c r="Z2095" t="s">
        <v>1382</v>
      </c>
      <c r="AA2095" t="s">
        <v>1383</v>
      </c>
      <c r="AB2095" t="s">
        <v>235</v>
      </c>
      <c r="AC2095" t="s">
        <v>2737</v>
      </c>
      <c r="AE2095" t="s">
        <v>119</v>
      </c>
      <c r="AF2095" t="s">
        <v>120</v>
      </c>
      <c r="AG2095" s="3">
        <v>96950</v>
      </c>
      <c r="AH2095" t="s">
        <v>121</v>
      </c>
      <c r="AJ2095" s="10">
        <v>16702358778</v>
      </c>
      <c r="AL2095" t="s">
        <v>1384</v>
      </c>
      <c r="BD2095" t="str">
        <f>"37-2011.00"</f>
        <v>37-2011.00</v>
      </c>
      <c r="BE2095" t="s">
        <v>1133</v>
      </c>
      <c r="BF2095" t="s">
        <v>4217</v>
      </c>
      <c r="BG2095" t="s">
        <v>4218</v>
      </c>
      <c r="BH2095">
        <v>1</v>
      </c>
      <c r="BI2095">
        <v>1</v>
      </c>
      <c r="BJ2095" s="1">
        <v>45931</v>
      </c>
      <c r="BK2095" s="1">
        <v>46295</v>
      </c>
      <c r="BL2095" s="1">
        <v>45931</v>
      </c>
      <c r="BM2095" s="1">
        <v>46295</v>
      </c>
      <c r="BN2095">
        <v>40</v>
      </c>
      <c r="BO2095">
        <v>0</v>
      </c>
      <c r="BP2095">
        <v>8</v>
      </c>
      <c r="BQ2095">
        <v>8</v>
      </c>
      <c r="BR2095">
        <v>8</v>
      </c>
      <c r="BS2095">
        <v>8</v>
      </c>
      <c r="BT2095">
        <v>8</v>
      </c>
      <c r="BU2095">
        <v>0</v>
      </c>
      <c r="BV2095" t="str">
        <f>"8:00 AM"</f>
        <v>8:00 AM</v>
      </c>
      <c r="BW2095" t="str">
        <f>"5:00 PM"</f>
        <v>5:00 PM</v>
      </c>
      <c r="BX2095" t="s">
        <v>240</v>
      </c>
      <c r="BY2095">
        <v>0</v>
      </c>
      <c r="BZ2095">
        <v>6</v>
      </c>
      <c r="CA2095" t="s">
        <v>115</v>
      </c>
      <c r="CC2095" t="s">
        <v>4219</v>
      </c>
      <c r="CD2095" t="s">
        <v>2737</v>
      </c>
      <c r="CF2095" t="s">
        <v>119</v>
      </c>
      <c r="CG2095" t="s">
        <v>120</v>
      </c>
      <c r="CH2095" s="3">
        <v>96950</v>
      </c>
      <c r="CI2095" s="4">
        <v>8.2899999999999991</v>
      </c>
      <c r="CJ2095" s="4">
        <v>9</v>
      </c>
      <c r="CK2095" s="4">
        <v>12.44</v>
      </c>
      <c r="CL2095" s="4">
        <v>13.5</v>
      </c>
      <c r="CM2095" t="s">
        <v>136</v>
      </c>
      <c r="CN2095" t="s">
        <v>331</v>
      </c>
      <c r="CO2095" t="s">
        <v>137</v>
      </c>
      <c r="CQ2095" t="s">
        <v>115</v>
      </c>
      <c r="CR2095" t="s">
        <v>138</v>
      </c>
      <c r="CS2095" t="s">
        <v>138</v>
      </c>
      <c r="CT2095" t="s">
        <v>138</v>
      </c>
      <c r="CU2095" t="s">
        <v>139</v>
      </c>
      <c r="CV2095" t="s">
        <v>138</v>
      </c>
      <c r="CW2095" t="s">
        <v>138</v>
      </c>
      <c r="CX2095" t="s">
        <v>1389</v>
      </c>
      <c r="CY2095" s="10">
        <v>16702358778</v>
      </c>
      <c r="CZ2095" t="s">
        <v>1384</v>
      </c>
      <c r="DA2095" t="s">
        <v>139</v>
      </c>
      <c r="DB2095" t="s">
        <v>138</v>
      </c>
      <c r="DC2095" t="s">
        <v>115</v>
      </c>
    </row>
    <row r="2096" spans="1:112" ht="14.45" customHeight="1" x14ac:dyDescent="0.25">
      <c r="A2096" t="s">
        <v>5289</v>
      </c>
      <c r="B2096" t="s">
        <v>142</v>
      </c>
      <c r="C2096" s="1">
        <v>45810</v>
      </c>
      <c r="D2096" s="1">
        <v>45811</v>
      </c>
      <c r="E2096" t="s">
        <v>114</v>
      </c>
      <c r="G2096" t="s">
        <v>115</v>
      </c>
      <c r="H2096" t="s">
        <v>115</v>
      </c>
      <c r="I2096" t="s">
        <v>115</v>
      </c>
      <c r="J2096" t="s">
        <v>3939</v>
      </c>
      <c r="K2096" t="s">
        <v>4297</v>
      </c>
      <c r="L2096" t="s">
        <v>3941</v>
      </c>
      <c r="M2096" t="s">
        <v>3942</v>
      </c>
      <c r="N2096" t="s">
        <v>306</v>
      </c>
      <c r="O2096" t="s">
        <v>120</v>
      </c>
      <c r="P2096" s="3">
        <v>96950</v>
      </c>
      <c r="Q2096" t="s">
        <v>121</v>
      </c>
      <c r="S2096" s="10">
        <v>16702876661</v>
      </c>
      <c r="U2096" t="s">
        <v>3943</v>
      </c>
      <c r="V2096">
        <v>561520</v>
      </c>
      <c r="W2096" t="s">
        <v>123</v>
      </c>
      <c r="Y2096" t="s">
        <v>308</v>
      </c>
      <c r="Z2096" t="s">
        <v>309</v>
      </c>
      <c r="AB2096" t="s">
        <v>3944</v>
      </c>
      <c r="AC2096" t="s">
        <v>3941</v>
      </c>
      <c r="AD2096" t="s">
        <v>3942</v>
      </c>
      <c r="AE2096" t="s">
        <v>128</v>
      </c>
      <c r="AF2096" t="s">
        <v>120</v>
      </c>
      <c r="AG2096" s="3">
        <v>96950</v>
      </c>
      <c r="AH2096" t="s">
        <v>121</v>
      </c>
      <c r="AJ2096" s="10">
        <v>16702876661</v>
      </c>
      <c r="AL2096" t="s">
        <v>3945</v>
      </c>
      <c r="BD2096" t="str">
        <f>"39-7011.00"</f>
        <v>39-7011.00</v>
      </c>
      <c r="BE2096" t="s">
        <v>719</v>
      </c>
      <c r="BF2096" t="s">
        <v>4698</v>
      </c>
      <c r="BG2096" t="s">
        <v>4699</v>
      </c>
      <c r="BH2096">
        <v>6</v>
      </c>
      <c r="BJ2096" s="1">
        <v>45931</v>
      </c>
      <c r="BK2096" s="1">
        <v>46295</v>
      </c>
      <c r="BN2096">
        <v>35</v>
      </c>
      <c r="BO2096">
        <v>7</v>
      </c>
      <c r="BP2096">
        <v>0</v>
      </c>
      <c r="BQ2096">
        <v>0</v>
      </c>
      <c r="BR2096">
        <v>7</v>
      </c>
      <c r="BS2096">
        <v>7</v>
      </c>
      <c r="BT2096">
        <v>7</v>
      </c>
      <c r="BU2096">
        <v>7</v>
      </c>
      <c r="BV2096" t="str">
        <f>"12:00 AM"</f>
        <v>12:00 AM</v>
      </c>
      <c r="BW2096" t="str">
        <f>"7:00 AM"</f>
        <v>7:00 AM</v>
      </c>
      <c r="BX2096" t="s">
        <v>240</v>
      </c>
      <c r="BY2096">
        <v>12</v>
      </c>
      <c r="BZ2096">
        <v>0</v>
      </c>
      <c r="CA2096" t="s">
        <v>115</v>
      </c>
      <c r="CC2096" t="s">
        <v>4700</v>
      </c>
      <c r="CD2096" t="s">
        <v>3941</v>
      </c>
      <c r="CE2096" t="s">
        <v>3942</v>
      </c>
      <c r="CF2096" t="s">
        <v>306</v>
      </c>
      <c r="CG2096" t="s">
        <v>120</v>
      </c>
      <c r="CH2096" s="3">
        <v>96950</v>
      </c>
      <c r="CI2096" s="4">
        <v>10.43</v>
      </c>
      <c r="CJ2096" s="4">
        <v>10.43</v>
      </c>
      <c r="CK2096" s="4">
        <v>15.65</v>
      </c>
      <c r="CL2096" s="4">
        <v>15.65</v>
      </c>
      <c r="CM2096" t="s">
        <v>136</v>
      </c>
      <c r="CN2096">
        <v>0</v>
      </c>
      <c r="CO2096" t="s">
        <v>137</v>
      </c>
      <c r="CQ2096" t="s">
        <v>115</v>
      </c>
      <c r="CR2096" t="s">
        <v>138</v>
      </c>
      <c r="CS2096" t="s">
        <v>139</v>
      </c>
      <c r="CT2096" t="s">
        <v>138</v>
      </c>
      <c r="CU2096" t="s">
        <v>139</v>
      </c>
      <c r="CV2096" t="s">
        <v>138</v>
      </c>
      <c r="CW2096" t="s">
        <v>139</v>
      </c>
      <c r="CX2096" t="s">
        <v>316</v>
      </c>
      <c r="CY2096" s="10">
        <v>16702876661</v>
      </c>
      <c r="CZ2096" t="s">
        <v>3945</v>
      </c>
      <c r="DA2096" t="s">
        <v>139</v>
      </c>
      <c r="DB2096" t="s">
        <v>138</v>
      </c>
      <c r="DC2096" t="s">
        <v>115</v>
      </c>
    </row>
    <row r="2097" spans="1:112" ht="14.45" customHeight="1" x14ac:dyDescent="0.25">
      <c r="A2097" t="s">
        <v>5782</v>
      </c>
      <c r="B2097" t="s">
        <v>248</v>
      </c>
      <c r="C2097" s="1">
        <v>45754</v>
      </c>
      <c r="D2097" s="1">
        <v>45811</v>
      </c>
      <c r="E2097" t="s">
        <v>210</v>
      </c>
      <c r="F2097" s="1">
        <v>45929</v>
      </c>
      <c r="G2097" t="s">
        <v>115</v>
      </c>
      <c r="H2097" t="s">
        <v>115</v>
      </c>
      <c r="I2097" t="s">
        <v>115</v>
      </c>
      <c r="J2097" t="s">
        <v>5783</v>
      </c>
      <c r="K2097" t="s">
        <v>5784</v>
      </c>
      <c r="L2097" t="s">
        <v>5785</v>
      </c>
      <c r="M2097" t="s">
        <v>774</v>
      </c>
      <c r="N2097" t="s">
        <v>119</v>
      </c>
      <c r="O2097" t="s">
        <v>120</v>
      </c>
      <c r="P2097" s="3">
        <v>96950</v>
      </c>
      <c r="Q2097" t="s">
        <v>121</v>
      </c>
      <c r="S2097" s="10">
        <v>16704833702</v>
      </c>
      <c r="T2097">
        <v>0</v>
      </c>
      <c r="U2097" t="s">
        <v>5786</v>
      </c>
      <c r="V2097">
        <v>42449</v>
      </c>
      <c r="W2097" t="s">
        <v>123</v>
      </c>
      <c r="Y2097" t="s">
        <v>782</v>
      </c>
      <c r="Z2097" t="s">
        <v>783</v>
      </c>
      <c r="AB2097" t="s">
        <v>754</v>
      </c>
      <c r="AC2097" t="s">
        <v>5785</v>
      </c>
      <c r="AD2097" t="s">
        <v>774</v>
      </c>
      <c r="AE2097" t="s">
        <v>119</v>
      </c>
      <c r="AF2097" t="s">
        <v>120</v>
      </c>
      <c r="AG2097" s="3">
        <v>96950</v>
      </c>
      <c r="AH2097" t="s">
        <v>121</v>
      </c>
      <c r="AJ2097" s="10">
        <v>16704833702</v>
      </c>
      <c r="AK2097">
        <v>0</v>
      </c>
      <c r="AL2097" t="s">
        <v>5787</v>
      </c>
      <c r="BD2097" t="str">
        <f>"53-3031.00"</f>
        <v>53-3031.00</v>
      </c>
      <c r="BE2097" t="s">
        <v>2288</v>
      </c>
      <c r="BF2097" t="s">
        <v>5788</v>
      </c>
      <c r="BG2097" t="s">
        <v>2288</v>
      </c>
      <c r="BH2097">
        <v>2</v>
      </c>
      <c r="BI2097">
        <v>2</v>
      </c>
      <c r="BJ2097" s="1">
        <v>45931</v>
      </c>
      <c r="BK2097" s="1">
        <v>46295</v>
      </c>
      <c r="BL2097" s="1">
        <v>45931</v>
      </c>
      <c r="BM2097" s="1">
        <v>46295</v>
      </c>
      <c r="BN2097">
        <v>40</v>
      </c>
      <c r="BO2097">
        <v>0</v>
      </c>
      <c r="BP2097">
        <v>8</v>
      </c>
      <c r="BQ2097">
        <v>8</v>
      </c>
      <c r="BR2097">
        <v>8</v>
      </c>
      <c r="BS2097">
        <v>8</v>
      </c>
      <c r="BT2097">
        <v>8</v>
      </c>
      <c r="BU2097">
        <v>0</v>
      </c>
      <c r="BV2097" t="str">
        <f>"8:00 AM"</f>
        <v>8:00 AM</v>
      </c>
      <c r="BW2097" t="str">
        <f>"5:00 PM"</f>
        <v>5:00 PM</v>
      </c>
      <c r="BX2097" t="s">
        <v>133</v>
      </c>
      <c r="BY2097">
        <v>0</v>
      </c>
      <c r="BZ2097">
        <v>12</v>
      </c>
      <c r="CA2097" t="s">
        <v>115</v>
      </c>
      <c r="CC2097" t="s">
        <v>5789</v>
      </c>
      <c r="CD2097" t="s">
        <v>5785</v>
      </c>
      <c r="CE2097" t="s">
        <v>774</v>
      </c>
      <c r="CF2097" t="s">
        <v>119</v>
      </c>
      <c r="CG2097" t="s">
        <v>120</v>
      </c>
      <c r="CH2097" s="3">
        <v>96950</v>
      </c>
      <c r="CI2097" s="4">
        <v>8.34</v>
      </c>
      <c r="CJ2097" s="4">
        <v>8.34</v>
      </c>
      <c r="CK2097" s="4">
        <v>12.51</v>
      </c>
      <c r="CL2097" s="4">
        <v>12.51</v>
      </c>
      <c r="CM2097" t="s">
        <v>136</v>
      </c>
      <c r="CN2097" t="s">
        <v>139</v>
      </c>
      <c r="CO2097" t="s">
        <v>137</v>
      </c>
      <c r="CQ2097" t="s">
        <v>115</v>
      </c>
      <c r="CR2097" t="s">
        <v>138</v>
      </c>
      <c r="CS2097" t="s">
        <v>139</v>
      </c>
      <c r="CT2097" t="s">
        <v>138</v>
      </c>
      <c r="CU2097" t="s">
        <v>139</v>
      </c>
      <c r="CV2097" t="s">
        <v>138</v>
      </c>
      <c r="CW2097" t="s">
        <v>139</v>
      </c>
      <c r="CX2097" t="s">
        <v>723</v>
      </c>
      <c r="CY2097" s="10">
        <v>16702873347</v>
      </c>
      <c r="CZ2097" t="s">
        <v>5787</v>
      </c>
      <c r="DA2097" t="s">
        <v>139</v>
      </c>
      <c r="DB2097" t="s">
        <v>138</v>
      </c>
      <c r="DC2097" t="s">
        <v>115</v>
      </c>
      <c r="DD2097" t="s">
        <v>782</v>
      </c>
      <c r="DE2097" t="s">
        <v>783</v>
      </c>
      <c r="DG2097" t="s">
        <v>5783</v>
      </c>
      <c r="DH2097" t="s">
        <v>5787</v>
      </c>
    </row>
    <row r="2098" spans="1:112" ht="14.45" customHeight="1" x14ac:dyDescent="0.25">
      <c r="A2098" t="s">
        <v>6691</v>
      </c>
      <c r="B2098" t="s">
        <v>248</v>
      </c>
      <c r="C2098" s="1">
        <v>45750</v>
      </c>
      <c r="D2098" s="1">
        <v>45811</v>
      </c>
      <c r="E2098" t="s">
        <v>210</v>
      </c>
      <c r="F2098" s="1">
        <v>45929</v>
      </c>
      <c r="G2098" t="s">
        <v>115</v>
      </c>
      <c r="H2098" t="s">
        <v>138</v>
      </c>
      <c r="I2098" t="s">
        <v>115</v>
      </c>
      <c r="J2098" t="s">
        <v>5642</v>
      </c>
      <c r="L2098" t="s">
        <v>1848</v>
      </c>
      <c r="M2098" t="s">
        <v>5643</v>
      </c>
      <c r="N2098" t="s">
        <v>128</v>
      </c>
      <c r="O2098" t="s">
        <v>120</v>
      </c>
      <c r="P2098" s="3">
        <v>96950</v>
      </c>
      <c r="Q2098" t="s">
        <v>121</v>
      </c>
      <c r="S2098" s="10">
        <v>16702874740</v>
      </c>
      <c r="U2098" t="s">
        <v>5644</v>
      </c>
      <c r="V2098">
        <v>333111</v>
      </c>
      <c r="W2098" t="s">
        <v>123</v>
      </c>
      <c r="Y2098" t="s">
        <v>3444</v>
      </c>
      <c r="Z2098" t="s">
        <v>3445</v>
      </c>
      <c r="AA2098" t="s">
        <v>1741</v>
      </c>
      <c r="AB2098" t="s">
        <v>908</v>
      </c>
      <c r="AC2098" t="s">
        <v>614</v>
      </c>
      <c r="AD2098" t="s">
        <v>5645</v>
      </c>
      <c r="AE2098" t="s">
        <v>128</v>
      </c>
      <c r="AF2098" t="s">
        <v>120</v>
      </c>
      <c r="AG2098" s="3">
        <v>96950</v>
      </c>
      <c r="AH2098" t="s">
        <v>121</v>
      </c>
      <c r="AJ2098" s="10">
        <v>16702337770</v>
      </c>
      <c r="AL2098" t="s">
        <v>620</v>
      </c>
      <c r="BD2098" t="str">
        <f>"49-9071.00"</f>
        <v>49-9071.00</v>
      </c>
      <c r="BE2098" t="s">
        <v>169</v>
      </c>
      <c r="BF2098" t="s">
        <v>5646</v>
      </c>
      <c r="BG2098" t="s">
        <v>661</v>
      </c>
      <c r="BH2098">
        <v>6</v>
      </c>
      <c r="BI2098">
        <v>6</v>
      </c>
      <c r="BJ2098" s="1">
        <v>45931</v>
      </c>
      <c r="BK2098" s="1">
        <v>46295</v>
      </c>
      <c r="BL2098" s="1">
        <v>45931</v>
      </c>
      <c r="BM2098" s="1">
        <v>46295</v>
      </c>
      <c r="BN2098">
        <v>40</v>
      </c>
      <c r="BO2098">
        <v>0</v>
      </c>
      <c r="BP2098">
        <v>8</v>
      </c>
      <c r="BQ2098">
        <v>8</v>
      </c>
      <c r="BR2098">
        <v>8</v>
      </c>
      <c r="BS2098">
        <v>8</v>
      </c>
      <c r="BT2098">
        <v>8</v>
      </c>
      <c r="BU2098">
        <v>0</v>
      </c>
      <c r="BV2098" t="str">
        <f>"8:00 AM"</f>
        <v>8:00 AM</v>
      </c>
      <c r="BW2098" t="str">
        <f>"5:41 PM"</f>
        <v>5:41 PM</v>
      </c>
      <c r="BX2098" t="s">
        <v>240</v>
      </c>
      <c r="BY2098">
        <v>0</v>
      </c>
      <c r="BZ2098">
        <v>12</v>
      </c>
      <c r="CA2098" t="s">
        <v>115</v>
      </c>
      <c r="CC2098" s="2" t="s">
        <v>6692</v>
      </c>
      <c r="CD2098" t="s">
        <v>5645</v>
      </c>
      <c r="CE2098" t="s">
        <v>614</v>
      </c>
      <c r="CF2098" t="s">
        <v>128</v>
      </c>
      <c r="CG2098" t="s">
        <v>120</v>
      </c>
      <c r="CH2098" s="3">
        <v>96950</v>
      </c>
      <c r="CI2098" s="4">
        <v>9.75</v>
      </c>
      <c r="CJ2098" s="4">
        <v>9.75</v>
      </c>
      <c r="CK2098" s="4">
        <v>14.62</v>
      </c>
      <c r="CL2098" s="4">
        <v>14.62</v>
      </c>
      <c r="CM2098" t="s">
        <v>136</v>
      </c>
      <c r="CN2098" t="s">
        <v>624</v>
      </c>
      <c r="CO2098" t="s">
        <v>137</v>
      </c>
      <c r="CQ2098" t="s">
        <v>115</v>
      </c>
      <c r="CR2098" t="s">
        <v>138</v>
      </c>
      <c r="CS2098" t="s">
        <v>138</v>
      </c>
      <c r="CT2098" t="s">
        <v>138</v>
      </c>
      <c r="CU2098" t="s">
        <v>139</v>
      </c>
      <c r="CV2098" t="s">
        <v>138</v>
      </c>
      <c r="CW2098" t="s">
        <v>139</v>
      </c>
      <c r="CX2098" t="s">
        <v>625</v>
      </c>
      <c r="CY2098" s="10">
        <v>16707837461</v>
      </c>
      <c r="CZ2098" t="s">
        <v>620</v>
      </c>
      <c r="DA2098" t="s">
        <v>3284</v>
      </c>
      <c r="DB2098" t="s">
        <v>138</v>
      </c>
      <c r="DC2098" t="s">
        <v>115</v>
      </c>
    </row>
    <row r="2099" spans="1:112" ht="14.45" customHeight="1" x14ac:dyDescent="0.25">
      <c r="A2099" t="s">
        <v>6845</v>
      </c>
      <c r="B2099" t="s">
        <v>248</v>
      </c>
      <c r="C2099" s="1">
        <v>45754</v>
      </c>
      <c r="D2099" s="1">
        <v>45811</v>
      </c>
      <c r="E2099" t="s">
        <v>210</v>
      </c>
      <c r="F2099" s="1">
        <v>45929</v>
      </c>
      <c r="G2099" t="s">
        <v>115</v>
      </c>
      <c r="H2099" t="s">
        <v>115</v>
      </c>
      <c r="I2099" t="s">
        <v>115</v>
      </c>
      <c r="J2099" t="s">
        <v>1849</v>
      </c>
      <c r="K2099" t="s">
        <v>4794</v>
      </c>
      <c r="L2099" t="s">
        <v>1850</v>
      </c>
      <c r="M2099" t="s">
        <v>139</v>
      </c>
      <c r="N2099" t="s">
        <v>272</v>
      </c>
      <c r="O2099" t="s">
        <v>120</v>
      </c>
      <c r="P2099" s="3">
        <v>96952</v>
      </c>
      <c r="Q2099" t="s">
        <v>121</v>
      </c>
      <c r="R2099" t="s">
        <v>1661</v>
      </c>
      <c r="S2099" s="10">
        <v>16707832666</v>
      </c>
      <c r="U2099" t="s">
        <v>1851</v>
      </c>
      <c r="V2099">
        <v>812199</v>
      </c>
      <c r="W2099" t="s">
        <v>123</v>
      </c>
      <c r="Y2099" t="s">
        <v>1852</v>
      </c>
      <c r="Z2099" t="s">
        <v>1853</v>
      </c>
      <c r="AB2099" t="s">
        <v>126</v>
      </c>
      <c r="AC2099" t="s">
        <v>1850</v>
      </c>
      <c r="AD2099" t="s">
        <v>139</v>
      </c>
      <c r="AE2099" t="s">
        <v>272</v>
      </c>
      <c r="AF2099" t="s">
        <v>120</v>
      </c>
      <c r="AG2099" s="3">
        <v>96952</v>
      </c>
      <c r="AH2099" t="s">
        <v>121</v>
      </c>
      <c r="AJ2099" s="10">
        <v>16707832666</v>
      </c>
      <c r="AL2099" t="s">
        <v>1854</v>
      </c>
      <c r="BD2099" t="str">
        <f>"31-9011.00"</f>
        <v>31-9011.00</v>
      </c>
      <c r="BE2099" t="s">
        <v>671</v>
      </c>
      <c r="BF2099" t="s">
        <v>4795</v>
      </c>
      <c r="BG2099" t="s">
        <v>4796</v>
      </c>
      <c r="BH2099">
        <v>3</v>
      </c>
      <c r="BI2099">
        <v>3</v>
      </c>
      <c r="BJ2099" s="1">
        <v>45931</v>
      </c>
      <c r="BK2099" s="1">
        <v>46295</v>
      </c>
      <c r="BL2099" s="1">
        <v>45931</v>
      </c>
      <c r="BM2099" s="1">
        <v>46295</v>
      </c>
      <c r="BN2099">
        <v>35</v>
      </c>
      <c r="BO2099">
        <v>0</v>
      </c>
      <c r="BP2099">
        <v>7</v>
      </c>
      <c r="BQ2099">
        <v>7</v>
      </c>
      <c r="BR2099">
        <v>7</v>
      </c>
      <c r="BS2099">
        <v>7</v>
      </c>
      <c r="BT2099">
        <v>7</v>
      </c>
      <c r="BU2099">
        <v>0</v>
      </c>
      <c r="BV2099" t="str">
        <f>"10:00 AM"</f>
        <v>10:00 AM</v>
      </c>
      <c r="BW2099" t="str">
        <f>"6:00 PM"</f>
        <v>6:00 PM</v>
      </c>
      <c r="BX2099" t="s">
        <v>133</v>
      </c>
      <c r="BY2099">
        <v>0</v>
      </c>
      <c r="BZ2099">
        <v>18</v>
      </c>
      <c r="CA2099" t="s">
        <v>115</v>
      </c>
      <c r="CC2099" s="2" t="s">
        <v>6846</v>
      </c>
      <c r="CD2099" t="s">
        <v>1850</v>
      </c>
      <c r="CE2099" t="s">
        <v>139</v>
      </c>
      <c r="CF2099" t="s">
        <v>272</v>
      </c>
      <c r="CG2099" t="s">
        <v>120</v>
      </c>
      <c r="CH2099" s="3">
        <v>96952</v>
      </c>
      <c r="CI2099" s="4">
        <v>12.37</v>
      </c>
      <c r="CJ2099" s="4">
        <v>12.37</v>
      </c>
      <c r="CK2099" s="4">
        <v>18.55</v>
      </c>
      <c r="CL2099" s="4">
        <v>18.55</v>
      </c>
      <c r="CM2099" t="s">
        <v>136</v>
      </c>
      <c r="CN2099" t="s">
        <v>4797</v>
      </c>
      <c r="CO2099" t="s">
        <v>137</v>
      </c>
      <c r="CQ2099" t="s">
        <v>115</v>
      </c>
      <c r="CR2099" t="s">
        <v>138</v>
      </c>
      <c r="CS2099" t="s">
        <v>139</v>
      </c>
      <c r="CT2099" t="s">
        <v>138</v>
      </c>
      <c r="CU2099" t="s">
        <v>139</v>
      </c>
      <c r="CV2099" t="s">
        <v>138</v>
      </c>
      <c r="CW2099" t="s">
        <v>139</v>
      </c>
      <c r="CX2099" t="s">
        <v>3984</v>
      </c>
      <c r="CY2099" s="10">
        <v>16707832666</v>
      </c>
      <c r="CZ2099" t="s">
        <v>1857</v>
      </c>
      <c r="DA2099" t="s">
        <v>139</v>
      </c>
      <c r="DB2099" t="s">
        <v>138</v>
      </c>
      <c r="DC2099" t="s">
        <v>115</v>
      </c>
    </row>
    <row r="2100" spans="1:112" ht="14.45" customHeight="1" x14ac:dyDescent="0.25">
      <c r="A2100" t="s">
        <v>7616</v>
      </c>
      <c r="B2100" t="s">
        <v>248</v>
      </c>
      <c r="C2100" s="1">
        <v>45754</v>
      </c>
      <c r="D2100" s="1">
        <v>45811</v>
      </c>
      <c r="E2100" t="s">
        <v>210</v>
      </c>
      <c r="F2100" s="1">
        <v>45929</v>
      </c>
      <c r="G2100" t="s">
        <v>115</v>
      </c>
      <c r="H2100" t="s">
        <v>115</v>
      </c>
      <c r="I2100" t="s">
        <v>115</v>
      </c>
      <c r="J2100" t="s">
        <v>7262</v>
      </c>
      <c r="K2100" t="s">
        <v>224</v>
      </c>
      <c r="L2100" t="s">
        <v>7263</v>
      </c>
      <c r="M2100" t="s">
        <v>7264</v>
      </c>
      <c r="N2100" t="s">
        <v>128</v>
      </c>
      <c r="O2100" t="s">
        <v>120</v>
      </c>
      <c r="P2100" s="3">
        <v>96950</v>
      </c>
      <c r="Q2100" t="s">
        <v>121</v>
      </c>
      <c r="R2100" t="s">
        <v>139</v>
      </c>
      <c r="S2100" s="10">
        <v>16702347900</v>
      </c>
      <c r="T2100">
        <v>803</v>
      </c>
      <c r="U2100" t="s">
        <v>7265</v>
      </c>
      <c r="V2100">
        <v>23622</v>
      </c>
      <c r="W2100" t="s">
        <v>123</v>
      </c>
      <c r="Y2100" t="s">
        <v>7266</v>
      </c>
      <c r="Z2100" t="s">
        <v>7267</v>
      </c>
      <c r="AA2100" t="s">
        <v>7268</v>
      </c>
      <c r="AB2100" t="s">
        <v>997</v>
      </c>
      <c r="AC2100" t="s">
        <v>7263</v>
      </c>
      <c r="AD2100" t="s">
        <v>7264</v>
      </c>
      <c r="AE2100" t="s">
        <v>128</v>
      </c>
      <c r="AF2100" t="s">
        <v>120</v>
      </c>
      <c r="AG2100" s="3">
        <v>96950</v>
      </c>
      <c r="AH2100" t="s">
        <v>121</v>
      </c>
      <c r="AI2100" t="s">
        <v>1369</v>
      </c>
      <c r="AJ2100" s="10">
        <v>16702347900</v>
      </c>
      <c r="AK2100">
        <v>803</v>
      </c>
      <c r="AL2100" t="s">
        <v>7269</v>
      </c>
      <c r="BD2100" t="str">
        <f>"49-3031.00"</f>
        <v>49-3031.00</v>
      </c>
      <c r="BE2100" t="s">
        <v>1260</v>
      </c>
      <c r="BF2100" t="s">
        <v>7617</v>
      </c>
      <c r="BG2100" t="s">
        <v>4621</v>
      </c>
      <c r="BH2100">
        <v>8</v>
      </c>
      <c r="BI2100">
        <v>8</v>
      </c>
      <c r="BJ2100" s="1">
        <v>45931</v>
      </c>
      <c r="BK2100" s="1">
        <v>46295</v>
      </c>
      <c r="BL2100" s="1">
        <v>45931</v>
      </c>
      <c r="BM2100" s="1">
        <v>46295</v>
      </c>
      <c r="BN2100">
        <v>40</v>
      </c>
      <c r="BO2100">
        <v>0</v>
      </c>
      <c r="BP2100">
        <v>8</v>
      </c>
      <c r="BQ2100">
        <v>8</v>
      </c>
      <c r="BR2100">
        <v>8</v>
      </c>
      <c r="BS2100">
        <v>8</v>
      </c>
      <c r="BT2100">
        <v>8</v>
      </c>
      <c r="BU2100">
        <v>0</v>
      </c>
      <c r="BV2100" t="str">
        <f>"7:30 AM"</f>
        <v>7:30 AM</v>
      </c>
      <c r="BW2100" t="str">
        <f>"4:30 PM"</f>
        <v>4:30 PM</v>
      </c>
      <c r="BX2100" t="s">
        <v>133</v>
      </c>
      <c r="BY2100">
        <v>0</v>
      </c>
      <c r="BZ2100">
        <v>24</v>
      </c>
      <c r="CA2100" t="s">
        <v>115</v>
      </c>
      <c r="CC2100" t="s">
        <v>7618</v>
      </c>
      <c r="CD2100" t="s">
        <v>7273</v>
      </c>
      <c r="CE2100" t="s">
        <v>7274</v>
      </c>
      <c r="CF2100" t="s">
        <v>128</v>
      </c>
      <c r="CG2100" t="s">
        <v>120</v>
      </c>
      <c r="CH2100" s="3">
        <v>96950</v>
      </c>
      <c r="CI2100" s="4">
        <v>11.85</v>
      </c>
      <c r="CJ2100" s="4">
        <v>12</v>
      </c>
      <c r="CK2100" s="4">
        <v>17.78</v>
      </c>
      <c r="CL2100" s="4">
        <v>18</v>
      </c>
      <c r="CM2100" t="s">
        <v>136</v>
      </c>
      <c r="CO2100" t="s">
        <v>173</v>
      </c>
      <c r="CQ2100" t="s">
        <v>115</v>
      </c>
      <c r="CR2100" t="s">
        <v>138</v>
      </c>
      <c r="CS2100" t="s">
        <v>139</v>
      </c>
      <c r="CT2100" t="s">
        <v>138</v>
      </c>
      <c r="CU2100" t="s">
        <v>139</v>
      </c>
      <c r="CV2100" t="s">
        <v>138</v>
      </c>
      <c r="CW2100" t="s">
        <v>139</v>
      </c>
      <c r="CX2100" t="s">
        <v>7276</v>
      </c>
      <c r="CY2100" s="10">
        <v>16702347900</v>
      </c>
      <c r="CZ2100" t="s">
        <v>7269</v>
      </c>
      <c r="DA2100" t="s">
        <v>7277</v>
      </c>
      <c r="DB2100" t="s">
        <v>138</v>
      </c>
      <c r="DC2100" t="s">
        <v>115</v>
      </c>
      <c r="DD2100" t="s">
        <v>7266</v>
      </c>
      <c r="DE2100" t="s">
        <v>7267</v>
      </c>
      <c r="DF2100" t="s">
        <v>3915</v>
      </c>
      <c r="DG2100" t="s">
        <v>7262</v>
      </c>
      <c r="DH2100" t="s">
        <v>7269</v>
      </c>
    </row>
    <row r="2101" spans="1:112" ht="14.45" customHeight="1" x14ac:dyDescent="0.25">
      <c r="A2101" t="s">
        <v>8090</v>
      </c>
      <c r="B2101" t="s">
        <v>248</v>
      </c>
      <c r="C2101" s="1">
        <v>45750</v>
      </c>
      <c r="D2101" s="1">
        <v>45811</v>
      </c>
      <c r="E2101" t="s">
        <v>210</v>
      </c>
      <c r="F2101" s="1">
        <v>45929</v>
      </c>
      <c r="G2101" t="s">
        <v>115</v>
      </c>
      <c r="H2101" t="s">
        <v>115</v>
      </c>
      <c r="I2101" t="s">
        <v>115</v>
      </c>
      <c r="J2101" t="s">
        <v>3616</v>
      </c>
      <c r="L2101" t="s">
        <v>8091</v>
      </c>
      <c r="N2101" t="s">
        <v>128</v>
      </c>
      <c r="O2101" t="s">
        <v>120</v>
      </c>
      <c r="P2101" s="3">
        <v>96950</v>
      </c>
      <c r="Q2101" t="s">
        <v>121</v>
      </c>
      <c r="S2101" s="10">
        <v>16702850138</v>
      </c>
      <c r="U2101" t="s">
        <v>1879</v>
      </c>
      <c r="V2101">
        <v>72232</v>
      </c>
      <c r="W2101" t="s">
        <v>123</v>
      </c>
      <c r="Y2101" t="s">
        <v>1880</v>
      </c>
      <c r="Z2101" t="s">
        <v>1881</v>
      </c>
      <c r="AB2101" t="s">
        <v>126</v>
      </c>
      <c r="AC2101" t="s">
        <v>8091</v>
      </c>
      <c r="AE2101" t="s">
        <v>128</v>
      </c>
      <c r="AF2101" t="s">
        <v>120</v>
      </c>
      <c r="AG2101" s="3">
        <v>96950</v>
      </c>
      <c r="AH2101" t="s">
        <v>121</v>
      </c>
      <c r="AJ2101" s="10">
        <v>16702850138</v>
      </c>
      <c r="AL2101" t="s">
        <v>1882</v>
      </c>
      <c r="BD2101" t="str">
        <f>"53-7065.00"</f>
        <v>53-7065.00</v>
      </c>
      <c r="BE2101" t="s">
        <v>519</v>
      </c>
      <c r="BF2101" t="s">
        <v>8092</v>
      </c>
      <c r="BG2101" t="s">
        <v>8093</v>
      </c>
      <c r="BH2101">
        <v>7</v>
      </c>
      <c r="BI2101">
        <v>7</v>
      </c>
      <c r="BJ2101" s="1">
        <v>45931</v>
      </c>
      <c r="BK2101" s="1">
        <v>46295</v>
      </c>
      <c r="BL2101" s="1">
        <v>45931</v>
      </c>
      <c r="BM2101" s="1">
        <v>46295</v>
      </c>
      <c r="BN2101">
        <v>35</v>
      </c>
      <c r="BO2101">
        <v>0</v>
      </c>
      <c r="BP2101">
        <v>7</v>
      </c>
      <c r="BQ2101">
        <v>7</v>
      </c>
      <c r="BR2101">
        <v>7</v>
      </c>
      <c r="BS2101">
        <v>7</v>
      </c>
      <c r="BT2101">
        <v>7</v>
      </c>
      <c r="BU2101">
        <v>0</v>
      </c>
      <c r="BV2101" t="str">
        <f>"8:00 AM"</f>
        <v>8:00 AM</v>
      </c>
      <c r="BW2101" t="str">
        <f>"4:00 PM"</f>
        <v>4:00 PM</v>
      </c>
      <c r="BX2101" t="s">
        <v>133</v>
      </c>
      <c r="BY2101">
        <v>0</v>
      </c>
      <c r="BZ2101">
        <v>12</v>
      </c>
      <c r="CA2101" t="s">
        <v>115</v>
      </c>
      <c r="CC2101" t="s">
        <v>8094</v>
      </c>
      <c r="CD2101" t="s">
        <v>1886</v>
      </c>
      <c r="CF2101" t="s">
        <v>128</v>
      </c>
      <c r="CG2101" t="s">
        <v>120</v>
      </c>
      <c r="CH2101" s="3">
        <v>96950</v>
      </c>
      <c r="CI2101" s="4">
        <v>8.86</v>
      </c>
      <c r="CJ2101" s="4">
        <v>8.86</v>
      </c>
      <c r="CK2101" s="4">
        <v>13.29</v>
      </c>
      <c r="CL2101" s="4">
        <v>13.29</v>
      </c>
      <c r="CM2101" t="s">
        <v>136</v>
      </c>
      <c r="CO2101" t="s">
        <v>137</v>
      </c>
      <c r="CQ2101" t="s">
        <v>115</v>
      </c>
      <c r="CR2101" t="s">
        <v>138</v>
      </c>
      <c r="CS2101" t="s">
        <v>139</v>
      </c>
      <c r="CT2101" t="s">
        <v>138</v>
      </c>
      <c r="CU2101" t="s">
        <v>139</v>
      </c>
      <c r="CV2101" t="s">
        <v>138</v>
      </c>
      <c r="CW2101" t="s">
        <v>139</v>
      </c>
      <c r="CX2101" t="s">
        <v>1887</v>
      </c>
      <c r="CY2101" s="10">
        <v>16702850138</v>
      </c>
      <c r="CZ2101" t="s">
        <v>1882</v>
      </c>
      <c r="DA2101" t="s">
        <v>139</v>
      </c>
      <c r="DB2101" t="s">
        <v>138</v>
      </c>
      <c r="DC2101" t="s">
        <v>115</v>
      </c>
    </row>
    <row r="2102" spans="1:112" ht="14.45" customHeight="1" x14ac:dyDescent="0.25">
      <c r="A2102" t="s">
        <v>8132</v>
      </c>
      <c r="B2102" t="s">
        <v>142</v>
      </c>
      <c r="C2102" s="1">
        <v>45810</v>
      </c>
      <c r="D2102" s="1">
        <v>45811</v>
      </c>
      <c r="E2102" t="s">
        <v>114</v>
      </c>
      <c r="G2102" t="s">
        <v>115</v>
      </c>
      <c r="H2102" t="s">
        <v>115</v>
      </c>
      <c r="I2102" t="s">
        <v>115</v>
      </c>
      <c r="J2102" t="s">
        <v>1831</v>
      </c>
      <c r="K2102" t="s">
        <v>1832</v>
      </c>
      <c r="L2102" t="s">
        <v>1833</v>
      </c>
      <c r="M2102" t="s">
        <v>1834</v>
      </c>
      <c r="N2102" t="s">
        <v>128</v>
      </c>
      <c r="O2102" t="s">
        <v>120</v>
      </c>
      <c r="P2102" s="3">
        <v>96950</v>
      </c>
      <c r="Q2102" t="s">
        <v>121</v>
      </c>
      <c r="S2102" s="10">
        <v>16702876661</v>
      </c>
      <c r="U2102" t="s">
        <v>1835</v>
      </c>
      <c r="V2102">
        <v>812112</v>
      </c>
      <c r="W2102" t="s">
        <v>123</v>
      </c>
      <c r="Y2102" t="s">
        <v>308</v>
      </c>
      <c r="Z2102" t="s">
        <v>309</v>
      </c>
      <c r="AB2102" t="s">
        <v>188</v>
      </c>
      <c r="AC2102" t="s">
        <v>1833</v>
      </c>
      <c r="AD2102" t="s">
        <v>1834</v>
      </c>
      <c r="AE2102" t="s">
        <v>128</v>
      </c>
      <c r="AF2102" t="s">
        <v>120</v>
      </c>
      <c r="AG2102" s="3">
        <v>96950</v>
      </c>
      <c r="AH2102" t="s">
        <v>121</v>
      </c>
      <c r="AJ2102" s="10">
        <v>16702876661</v>
      </c>
      <c r="AL2102" t="s">
        <v>1836</v>
      </c>
      <c r="BD2102" t="str">
        <f>"39-5092.00"</f>
        <v>39-5092.00</v>
      </c>
      <c r="BE2102" t="s">
        <v>311</v>
      </c>
      <c r="BF2102" t="s">
        <v>5790</v>
      </c>
      <c r="BG2102" t="s">
        <v>5791</v>
      </c>
      <c r="BH2102">
        <v>3</v>
      </c>
      <c r="BJ2102" s="1">
        <v>45931</v>
      </c>
      <c r="BK2102" s="1">
        <v>46295</v>
      </c>
      <c r="BN2102">
        <v>35</v>
      </c>
      <c r="BO2102">
        <v>7</v>
      </c>
      <c r="BP2102">
        <v>0</v>
      </c>
      <c r="BQ2102">
        <v>0</v>
      </c>
      <c r="BR2102">
        <v>7</v>
      </c>
      <c r="BS2102">
        <v>7</v>
      </c>
      <c r="BT2102">
        <v>7</v>
      </c>
      <c r="BU2102">
        <v>7</v>
      </c>
      <c r="BV2102" t="str">
        <f>"11:00 AM"</f>
        <v>11:00 AM</v>
      </c>
      <c r="BW2102" t="str">
        <f>"6:00 PM"</f>
        <v>6:00 PM</v>
      </c>
      <c r="BX2102" t="s">
        <v>240</v>
      </c>
      <c r="BY2102">
        <v>0</v>
      </c>
      <c r="BZ2102">
        <v>12</v>
      </c>
      <c r="CA2102" t="s">
        <v>115</v>
      </c>
      <c r="CC2102" t="s">
        <v>5792</v>
      </c>
      <c r="CD2102" t="s">
        <v>1833</v>
      </c>
      <c r="CE2102" t="s">
        <v>1834</v>
      </c>
      <c r="CF2102" t="s">
        <v>128</v>
      </c>
      <c r="CG2102" t="s">
        <v>120</v>
      </c>
      <c r="CH2102" s="3">
        <v>96950</v>
      </c>
      <c r="CI2102" s="4">
        <v>8.14</v>
      </c>
      <c r="CJ2102" s="4">
        <v>8.14</v>
      </c>
      <c r="CK2102" s="4">
        <v>12.21</v>
      </c>
      <c r="CL2102" s="4">
        <v>12.21</v>
      </c>
      <c r="CM2102" t="s">
        <v>136</v>
      </c>
      <c r="CN2102" t="s">
        <v>224</v>
      </c>
      <c r="CO2102" t="s">
        <v>137</v>
      </c>
      <c r="CQ2102" t="s">
        <v>115</v>
      </c>
      <c r="CR2102" t="s">
        <v>138</v>
      </c>
      <c r="CS2102" t="s">
        <v>139</v>
      </c>
      <c r="CT2102" t="s">
        <v>138</v>
      </c>
      <c r="CU2102" t="s">
        <v>139</v>
      </c>
      <c r="CV2102" t="s">
        <v>138</v>
      </c>
      <c r="CW2102" t="s">
        <v>139</v>
      </c>
      <c r="CX2102" t="s">
        <v>316</v>
      </c>
      <c r="CY2102" s="10">
        <v>16702876661</v>
      </c>
      <c r="CZ2102" t="s">
        <v>1836</v>
      </c>
      <c r="DA2102" t="s">
        <v>139</v>
      </c>
      <c r="DB2102" t="s">
        <v>138</v>
      </c>
      <c r="DC2102" t="s">
        <v>115</v>
      </c>
    </row>
    <row r="2103" spans="1:112" ht="14.45" customHeight="1" x14ac:dyDescent="0.25">
      <c r="A2103" t="s">
        <v>8452</v>
      </c>
      <c r="B2103" t="s">
        <v>248</v>
      </c>
      <c r="C2103" s="1">
        <v>45757</v>
      </c>
      <c r="D2103" s="1">
        <v>45811</v>
      </c>
      <c r="E2103" t="s">
        <v>210</v>
      </c>
      <c r="F2103" s="1">
        <v>45929</v>
      </c>
      <c r="G2103" t="s">
        <v>115</v>
      </c>
      <c r="H2103" t="s">
        <v>115</v>
      </c>
      <c r="I2103" t="s">
        <v>115</v>
      </c>
      <c r="J2103" t="s">
        <v>6350</v>
      </c>
      <c r="K2103" t="s">
        <v>6351</v>
      </c>
      <c r="L2103" t="s">
        <v>8453</v>
      </c>
      <c r="M2103" t="s">
        <v>139</v>
      </c>
      <c r="N2103" t="s">
        <v>272</v>
      </c>
      <c r="O2103" t="s">
        <v>120</v>
      </c>
      <c r="P2103" s="3">
        <v>96952</v>
      </c>
      <c r="Q2103" t="s">
        <v>121</v>
      </c>
      <c r="R2103" t="s">
        <v>1661</v>
      </c>
      <c r="S2103" s="10">
        <v>16704338668</v>
      </c>
      <c r="U2103" t="s">
        <v>6353</v>
      </c>
      <c r="V2103">
        <v>445110</v>
      </c>
      <c r="W2103" t="s">
        <v>123</v>
      </c>
      <c r="Y2103" t="s">
        <v>3444</v>
      </c>
      <c r="Z2103" t="s">
        <v>3445</v>
      </c>
      <c r="AA2103" t="s">
        <v>8454</v>
      </c>
      <c r="AB2103" t="s">
        <v>126</v>
      </c>
      <c r="AC2103" t="s">
        <v>8453</v>
      </c>
      <c r="AD2103" t="s">
        <v>139</v>
      </c>
      <c r="AE2103" t="s">
        <v>272</v>
      </c>
      <c r="AF2103" t="s">
        <v>120</v>
      </c>
      <c r="AG2103" s="3">
        <v>96952</v>
      </c>
      <c r="AH2103" t="s">
        <v>121</v>
      </c>
      <c r="AJ2103" s="10">
        <v>16704338668</v>
      </c>
      <c r="AL2103" t="s">
        <v>8455</v>
      </c>
      <c r="BD2103" t="str">
        <f>"41-1011.00"</f>
        <v>41-1011.00</v>
      </c>
      <c r="BE2103" t="s">
        <v>151</v>
      </c>
      <c r="BF2103" t="s">
        <v>8456</v>
      </c>
      <c r="BG2103" t="s">
        <v>4743</v>
      </c>
      <c r="BH2103">
        <v>3</v>
      </c>
      <c r="BI2103">
        <v>3</v>
      </c>
      <c r="BJ2103" s="1">
        <v>45931</v>
      </c>
      <c r="BK2103" s="1">
        <v>46295</v>
      </c>
      <c r="BL2103" s="1">
        <v>45931</v>
      </c>
      <c r="BM2103" s="1">
        <v>46295</v>
      </c>
      <c r="BN2103">
        <v>35</v>
      </c>
      <c r="BO2103">
        <v>0</v>
      </c>
      <c r="BP2103">
        <v>7</v>
      </c>
      <c r="BQ2103">
        <v>7</v>
      </c>
      <c r="BR2103">
        <v>7</v>
      </c>
      <c r="BS2103">
        <v>7</v>
      </c>
      <c r="BT2103">
        <v>7</v>
      </c>
      <c r="BU2103">
        <v>0</v>
      </c>
      <c r="BV2103" t="str">
        <f>"8:00 AM"</f>
        <v>8:00 AM</v>
      </c>
      <c r="BW2103" t="str">
        <f>"5:00 PM"</f>
        <v>5:00 PM</v>
      </c>
      <c r="BX2103" t="s">
        <v>133</v>
      </c>
      <c r="BY2103">
        <v>0</v>
      </c>
      <c r="BZ2103">
        <v>12</v>
      </c>
      <c r="CA2103" t="s">
        <v>138</v>
      </c>
      <c r="CB2103">
        <v>5</v>
      </c>
      <c r="CC2103" s="2" t="s">
        <v>8457</v>
      </c>
      <c r="CD2103" t="s">
        <v>8453</v>
      </c>
      <c r="CE2103" t="s">
        <v>139</v>
      </c>
      <c r="CF2103" t="s">
        <v>272</v>
      </c>
      <c r="CG2103" t="s">
        <v>120</v>
      </c>
      <c r="CH2103" s="3">
        <v>96952</v>
      </c>
      <c r="CI2103" s="4">
        <v>11.35</v>
      </c>
      <c r="CJ2103" s="4">
        <v>11.35</v>
      </c>
      <c r="CK2103" s="4">
        <v>17.02</v>
      </c>
      <c r="CL2103" s="4">
        <v>17.02</v>
      </c>
      <c r="CM2103" t="s">
        <v>136</v>
      </c>
      <c r="CN2103" t="s">
        <v>8458</v>
      </c>
      <c r="CO2103" t="s">
        <v>137</v>
      </c>
      <c r="CQ2103" t="s">
        <v>115</v>
      </c>
      <c r="CR2103" t="s">
        <v>138</v>
      </c>
      <c r="CS2103" t="s">
        <v>139</v>
      </c>
      <c r="CT2103" t="s">
        <v>138</v>
      </c>
      <c r="CU2103" t="s">
        <v>139</v>
      </c>
      <c r="CV2103" t="s">
        <v>138</v>
      </c>
      <c r="CW2103" t="s">
        <v>139</v>
      </c>
      <c r="CX2103" t="s">
        <v>8459</v>
      </c>
      <c r="CY2103" s="10">
        <v>16704338668</v>
      </c>
      <c r="CZ2103" t="s">
        <v>6357</v>
      </c>
      <c r="DA2103" t="s">
        <v>139</v>
      </c>
      <c r="DB2103" t="s">
        <v>138</v>
      </c>
      <c r="DC2103" t="s">
        <v>115</v>
      </c>
    </row>
    <row r="2104" spans="1:112" ht="14.45" customHeight="1" x14ac:dyDescent="0.25">
      <c r="A2104" t="s">
        <v>8468</v>
      </c>
      <c r="B2104" t="s">
        <v>158</v>
      </c>
      <c r="C2104" s="1">
        <v>45753</v>
      </c>
      <c r="D2104" s="1">
        <v>45811</v>
      </c>
      <c r="E2104" t="s">
        <v>210</v>
      </c>
      <c r="F2104" s="1">
        <v>45929</v>
      </c>
      <c r="G2104" t="s">
        <v>115</v>
      </c>
      <c r="H2104" t="s">
        <v>115</v>
      </c>
      <c r="I2104" t="s">
        <v>115</v>
      </c>
      <c r="J2104" t="s">
        <v>8469</v>
      </c>
      <c r="L2104" t="s">
        <v>2776</v>
      </c>
      <c r="M2104" t="s">
        <v>2777</v>
      </c>
      <c r="N2104" t="s">
        <v>119</v>
      </c>
      <c r="O2104" t="s">
        <v>120</v>
      </c>
      <c r="P2104" s="3">
        <v>96950</v>
      </c>
      <c r="Q2104" t="s">
        <v>121</v>
      </c>
      <c r="S2104" s="10">
        <v>16702870657</v>
      </c>
      <c r="U2104" t="s">
        <v>2778</v>
      </c>
      <c r="V2104">
        <v>561720</v>
      </c>
      <c r="W2104" t="s">
        <v>532</v>
      </c>
      <c r="X2104" t="s">
        <v>138</v>
      </c>
      <c r="Y2104" t="s">
        <v>2779</v>
      </c>
      <c r="Z2104" t="s">
        <v>2780</v>
      </c>
      <c r="AB2104" t="s">
        <v>398</v>
      </c>
      <c r="AC2104" t="s">
        <v>8470</v>
      </c>
      <c r="AD2104" t="s">
        <v>2777</v>
      </c>
      <c r="AE2104" t="s">
        <v>119</v>
      </c>
      <c r="AF2104" t="s">
        <v>120</v>
      </c>
      <c r="AG2104" s="3">
        <v>96950</v>
      </c>
      <c r="AH2104" t="s">
        <v>121</v>
      </c>
      <c r="AJ2104" s="10">
        <v>16702870657</v>
      </c>
      <c r="AL2104" t="s">
        <v>2781</v>
      </c>
      <c r="BD2104" t="str">
        <f>"39-5094.00"</f>
        <v>39-5094.00</v>
      </c>
      <c r="BE2104" t="s">
        <v>8471</v>
      </c>
      <c r="BF2104" t="s">
        <v>8472</v>
      </c>
      <c r="BG2104" t="s">
        <v>5806</v>
      </c>
      <c r="BH2104">
        <v>1</v>
      </c>
      <c r="BJ2104" s="1">
        <v>45931</v>
      </c>
      <c r="BK2104" s="1">
        <v>46295</v>
      </c>
      <c r="BN2104">
        <v>35</v>
      </c>
      <c r="BO2104">
        <v>0</v>
      </c>
      <c r="BP2104">
        <v>7</v>
      </c>
      <c r="BQ2104">
        <v>7</v>
      </c>
      <c r="BR2104">
        <v>7</v>
      </c>
      <c r="BS2104">
        <v>7</v>
      </c>
      <c r="BT2104">
        <v>7</v>
      </c>
      <c r="BU2104">
        <v>0</v>
      </c>
      <c r="BV2104" t="str">
        <f>"8:00 AM"</f>
        <v>8:00 AM</v>
      </c>
      <c r="BW2104" t="str">
        <f>"5:00 PM"</f>
        <v>5:00 PM</v>
      </c>
      <c r="BX2104" t="s">
        <v>240</v>
      </c>
      <c r="BY2104">
        <v>0</v>
      </c>
      <c r="BZ2104">
        <v>12</v>
      </c>
      <c r="CA2104" t="s">
        <v>115</v>
      </c>
      <c r="CC2104" s="2" t="s">
        <v>8473</v>
      </c>
      <c r="CD2104" t="s">
        <v>2784</v>
      </c>
      <c r="CF2104" t="s">
        <v>119</v>
      </c>
      <c r="CG2104" t="s">
        <v>120</v>
      </c>
      <c r="CH2104" s="3">
        <v>96950</v>
      </c>
      <c r="CI2104" s="4">
        <v>15.72</v>
      </c>
      <c r="CJ2104" s="4">
        <v>15.72</v>
      </c>
      <c r="CK2104" s="4">
        <v>23.58</v>
      </c>
      <c r="CL2104" s="4">
        <v>23.58</v>
      </c>
      <c r="CM2104" t="s">
        <v>136</v>
      </c>
      <c r="CN2104" t="s">
        <v>224</v>
      </c>
      <c r="CO2104" t="s">
        <v>137</v>
      </c>
      <c r="CQ2104" t="s">
        <v>138</v>
      </c>
      <c r="CR2104" t="s">
        <v>138</v>
      </c>
      <c r="CS2104" t="s">
        <v>139</v>
      </c>
      <c r="CT2104" t="s">
        <v>138</v>
      </c>
      <c r="CU2104" t="s">
        <v>139</v>
      </c>
      <c r="CV2104" t="s">
        <v>138</v>
      </c>
      <c r="CW2104" t="s">
        <v>139</v>
      </c>
      <c r="CX2104" t="s">
        <v>348</v>
      </c>
      <c r="CY2104" s="10">
        <v>16702870657</v>
      </c>
      <c r="CZ2104" t="s">
        <v>2781</v>
      </c>
      <c r="DA2104" t="s">
        <v>7370</v>
      </c>
      <c r="DB2104" t="s">
        <v>138</v>
      </c>
      <c r="DC2104" t="s">
        <v>138</v>
      </c>
    </row>
    <row r="2105" spans="1:112" ht="14.45" customHeight="1" x14ac:dyDescent="0.25">
      <c r="A2105" t="s">
        <v>8566</v>
      </c>
      <c r="B2105" t="s">
        <v>142</v>
      </c>
      <c r="C2105" s="1">
        <v>45810</v>
      </c>
      <c r="D2105" s="1">
        <v>45811</v>
      </c>
      <c r="E2105" t="s">
        <v>114</v>
      </c>
      <c r="G2105" t="s">
        <v>115</v>
      </c>
      <c r="H2105" t="s">
        <v>115</v>
      </c>
      <c r="I2105" t="s">
        <v>115</v>
      </c>
      <c r="J2105" t="s">
        <v>1831</v>
      </c>
      <c r="K2105" t="s">
        <v>7710</v>
      </c>
      <c r="L2105" t="s">
        <v>1833</v>
      </c>
      <c r="M2105" t="s">
        <v>1834</v>
      </c>
      <c r="N2105" t="s">
        <v>128</v>
      </c>
      <c r="O2105" t="s">
        <v>120</v>
      </c>
      <c r="P2105" s="3">
        <v>96950</v>
      </c>
      <c r="Q2105" t="s">
        <v>121</v>
      </c>
      <c r="S2105" s="10">
        <v>16702876661</v>
      </c>
      <c r="U2105" t="s">
        <v>1835</v>
      </c>
      <c r="V2105">
        <v>812112</v>
      </c>
      <c r="W2105" t="s">
        <v>123</v>
      </c>
      <c r="Y2105" t="s">
        <v>308</v>
      </c>
      <c r="Z2105" t="s">
        <v>309</v>
      </c>
      <c r="AB2105" t="s">
        <v>188</v>
      </c>
      <c r="AC2105" t="s">
        <v>1833</v>
      </c>
      <c r="AD2105" t="s">
        <v>1834</v>
      </c>
      <c r="AE2105" t="s">
        <v>128</v>
      </c>
      <c r="AF2105" t="s">
        <v>120</v>
      </c>
      <c r="AG2105" s="3">
        <v>96950</v>
      </c>
      <c r="AH2105" t="s">
        <v>121</v>
      </c>
      <c r="AJ2105" s="10">
        <v>16702876661</v>
      </c>
      <c r="AL2105" t="s">
        <v>1836</v>
      </c>
      <c r="BD2105" t="str">
        <f>"31-9011.00"</f>
        <v>31-9011.00</v>
      </c>
      <c r="BE2105" t="s">
        <v>671</v>
      </c>
      <c r="BF2105" t="s">
        <v>7711</v>
      </c>
      <c r="BG2105" t="s">
        <v>3947</v>
      </c>
      <c r="BH2105">
        <v>3</v>
      </c>
      <c r="BJ2105" s="1">
        <v>45931</v>
      </c>
      <c r="BK2105" s="1">
        <v>46295</v>
      </c>
      <c r="BN2105">
        <v>35</v>
      </c>
      <c r="BO2105">
        <v>7</v>
      </c>
      <c r="BP2105">
        <v>0</v>
      </c>
      <c r="BQ2105">
        <v>0</v>
      </c>
      <c r="BR2105">
        <v>7</v>
      </c>
      <c r="BS2105">
        <v>7</v>
      </c>
      <c r="BT2105">
        <v>7</v>
      </c>
      <c r="BU2105">
        <v>7</v>
      </c>
      <c r="BV2105" t="str">
        <f>"11:00 AM"</f>
        <v>11:00 AM</v>
      </c>
      <c r="BW2105" t="str">
        <f>"6:00 PM"</f>
        <v>6:00 PM</v>
      </c>
      <c r="BX2105" t="s">
        <v>240</v>
      </c>
      <c r="BY2105">
        <v>0</v>
      </c>
      <c r="BZ2105">
        <v>12</v>
      </c>
      <c r="CA2105" t="s">
        <v>115</v>
      </c>
      <c r="CC2105" t="s">
        <v>7712</v>
      </c>
      <c r="CD2105" t="s">
        <v>1833</v>
      </c>
      <c r="CE2105" t="s">
        <v>1834</v>
      </c>
      <c r="CF2105" t="s">
        <v>128</v>
      </c>
      <c r="CG2105" t="s">
        <v>120</v>
      </c>
      <c r="CH2105" s="3">
        <v>96950</v>
      </c>
      <c r="CI2105" s="4">
        <v>12.37</v>
      </c>
      <c r="CJ2105" s="4">
        <v>12.37</v>
      </c>
      <c r="CK2105" s="4">
        <v>18.559999999999999</v>
      </c>
      <c r="CL2105" s="4">
        <v>18.559999999999999</v>
      </c>
      <c r="CM2105" t="s">
        <v>136</v>
      </c>
      <c r="CN2105" t="s">
        <v>224</v>
      </c>
      <c r="CO2105" t="s">
        <v>137</v>
      </c>
      <c r="CQ2105" t="s">
        <v>115</v>
      </c>
      <c r="CR2105" t="s">
        <v>138</v>
      </c>
      <c r="CS2105" t="s">
        <v>139</v>
      </c>
      <c r="CT2105" t="s">
        <v>138</v>
      </c>
      <c r="CU2105" t="s">
        <v>139</v>
      </c>
      <c r="CV2105" t="s">
        <v>138</v>
      </c>
      <c r="CW2105" t="s">
        <v>139</v>
      </c>
      <c r="CX2105" t="s">
        <v>316</v>
      </c>
      <c r="CY2105" s="10">
        <v>16702876661</v>
      </c>
      <c r="CZ2105" t="s">
        <v>1836</v>
      </c>
      <c r="DA2105" t="s">
        <v>139</v>
      </c>
      <c r="DB2105" t="s">
        <v>138</v>
      </c>
      <c r="DC2105" t="s">
        <v>115</v>
      </c>
    </row>
    <row r="2106" spans="1:112" ht="14.45" customHeight="1" x14ac:dyDescent="0.25">
      <c r="A2106" t="s">
        <v>8914</v>
      </c>
      <c r="B2106" t="s">
        <v>142</v>
      </c>
      <c r="C2106" s="1">
        <v>45809</v>
      </c>
      <c r="D2106" s="1">
        <v>45811</v>
      </c>
      <c r="E2106" t="s">
        <v>114</v>
      </c>
      <c r="G2106" t="s">
        <v>115</v>
      </c>
      <c r="H2106" t="s">
        <v>115</v>
      </c>
      <c r="I2106" t="s">
        <v>115</v>
      </c>
      <c r="J2106" t="s">
        <v>4456</v>
      </c>
      <c r="L2106" t="s">
        <v>4457</v>
      </c>
      <c r="M2106" t="s">
        <v>4458</v>
      </c>
      <c r="N2106" t="s">
        <v>119</v>
      </c>
      <c r="O2106" t="s">
        <v>120</v>
      </c>
      <c r="P2106" s="3">
        <v>96950</v>
      </c>
      <c r="Q2106" t="s">
        <v>121</v>
      </c>
      <c r="S2106" s="10">
        <v>16702348106</v>
      </c>
      <c r="U2106" t="s">
        <v>4459</v>
      </c>
      <c r="V2106">
        <v>23622</v>
      </c>
      <c r="W2106" t="s">
        <v>123</v>
      </c>
      <c r="Y2106" t="s">
        <v>8114</v>
      </c>
      <c r="Z2106" t="s">
        <v>8115</v>
      </c>
      <c r="AB2106" t="s">
        <v>1275</v>
      </c>
      <c r="AC2106" t="s">
        <v>4457</v>
      </c>
      <c r="AD2106" t="s">
        <v>4458</v>
      </c>
      <c r="AE2106" t="s">
        <v>128</v>
      </c>
      <c r="AF2106" t="s">
        <v>120</v>
      </c>
      <c r="AG2106" s="3">
        <v>96950</v>
      </c>
      <c r="AH2106" t="s">
        <v>121</v>
      </c>
      <c r="AJ2106" s="10">
        <v>16702348106</v>
      </c>
      <c r="AL2106" t="s">
        <v>4462</v>
      </c>
      <c r="BD2106" t="str">
        <f>"49-9071.00"</f>
        <v>49-9071.00</v>
      </c>
      <c r="BE2106" t="s">
        <v>169</v>
      </c>
      <c r="BF2106" t="s">
        <v>8116</v>
      </c>
      <c r="BG2106" t="s">
        <v>8117</v>
      </c>
      <c r="BH2106">
        <v>6</v>
      </c>
      <c r="BJ2106" s="1">
        <v>45931</v>
      </c>
      <c r="BK2106" s="1">
        <v>46295</v>
      </c>
      <c r="BN2106">
        <v>40</v>
      </c>
      <c r="BO2106">
        <v>0</v>
      </c>
      <c r="BP2106">
        <v>8</v>
      </c>
      <c r="BQ2106">
        <v>8</v>
      </c>
      <c r="BR2106">
        <v>8</v>
      </c>
      <c r="BS2106">
        <v>8</v>
      </c>
      <c r="BT2106">
        <v>8</v>
      </c>
      <c r="BU2106">
        <v>0</v>
      </c>
      <c r="BV2106" t="str">
        <f>"8:00 AM"</f>
        <v>8:00 AM</v>
      </c>
      <c r="BW2106" t="str">
        <f>"5:00 PM"</f>
        <v>5:00 PM</v>
      </c>
      <c r="BX2106" t="s">
        <v>240</v>
      </c>
      <c r="BY2106">
        <v>0</v>
      </c>
      <c r="BZ2106">
        <v>24</v>
      </c>
      <c r="CA2106" t="s">
        <v>115</v>
      </c>
      <c r="CC2106" t="s">
        <v>8118</v>
      </c>
      <c r="CD2106" t="s">
        <v>4457</v>
      </c>
      <c r="CE2106" t="s">
        <v>4458</v>
      </c>
      <c r="CF2106" t="s">
        <v>119</v>
      </c>
      <c r="CG2106" t="s">
        <v>120</v>
      </c>
      <c r="CH2106" s="3">
        <v>96950</v>
      </c>
      <c r="CI2106" s="4">
        <v>9.75</v>
      </c>
      <c r="CJ2106" s="4">
        <v>9.75</v>
      </c>
      <c r="CK2106" s="4">
        <v>14.63</v>
      </c>
      <c r="CL2106" s="4">
        <v>14.63</v>
      </c>
      <c r="CM2106" t="s">
        <v>136</v>
      </c>
      <c r="CN2106" t="s">
        <v>139</v>
      </c>
      <c r="CO2106" t="s">
        <v>137</v>
      </c>
      <c r="CQ2106" t="s">
        <v>115</v>
      </c>
      <c r="CR2106" t="s">
        <v>138</v>
      </c>
      <c r="CS2106" t="s">
        <v>139</v>
      </c>
      <c r="CT2106" t="s">
        <v>138</v>
      </c>
      <c r="CU2106" t="s">
        <v>139</v>
      </c>
      <c r="CV2106" t="s">
        <v>138</v>
      </c>
      <c r="CW2106" t="s">
        <v>139</v>
      </c>
      <c r="CX2106" t="s">
        <v>4466</v>
      </c>
      <c r="CY2106" s="10">
        <v>16702348106</v>
      </c>
      <c r="CZ2106" t="s">
        <v>4462</v>
      </c>
      <c r="DA2106" t="s">
        <v>139</v>
      </c>
      <c r="DB2106" t="s">
        <v>138</v>
      </c>
      <c r="DC2106" t="s">
        <v>115</v>
      </c>
    </row>
    <row r="2107" spans="1:112" ht="14.45" customHeight="1" x14ac:dyDescent="0.25">
      <c r="A2107" t="s">
        <v>9926</v>
      </c>
      <c r="B2107" t="s">
        <v>248</v>
      </c>
      <c r="C2107" s="1">
        <v>45754</v>
      </c>
      <c r="D2107" s="1">
        <v>45811</v>
      </c>
      <c r="E2107" t="s">
        <v>210</v>
      </c>
      <c r="F2107" s="1">
        <v>45929</v>
      </c>
      <c r="G2107" t="s">
        <v>138</v>
      </c>
      <c r="H2107" t="s">
        <v>115</v>
      </c>
      <c r="I2107" t="s">
        <v>115</v>
      </c>
      <c r="J2107" t="s">
        <v>3184</v>
      </c>
      <c r="K2107" t="s">
        <v>139</v>
      </c>
      <c r="L2107" t="s">
        <v>3185</v>
      </c>
      <c r="M2107" t="s">
        <v>3186</v>
      </c>
      <c r="N2107" t="s">
        <v>119</v>
      </c>
      <c r="O2107" t="s">
        <v>120</v>
      </c>
      <c r="P2107" s="3">
        <v>96950</v>
      </c>
      <c r="Q2107" t="s">
        <v>121</v>
      </c>
      <c r="R2107" t="s">
        <v>762</v>
      </c>
      <c r="S2107" s="10">
        <v>16702338600</v>
      </c>
      <c r="T2107">
        <v>0</v>
      </c>
      <c r="U2107" t="s">
        <v>3187</v>
      </c>
      <c r="V2107">
        <v>56172</v>
      </c>
      <c r="W2107" t="s">
        <v>123</v>
      </c>
      <c r="Y2107" t="s">
        <v>3188</v>
      </c>
      <c r="Z2107" t="s">
        <v>1864</v>
      </c>
      <c r="AA2107" t="s">
        <v>3189</v>
      </c>
      <c r="AB2107" t="s">
        <v>3190</v>
      </c>
      <c r="AC2107" t="s">
        <v>3185</v>
      </c>
      <c r="AD2107" t="s">
        <v>3186</v>
      </c>
      <c r="AE2107" t="s">
        <v>119</v>
      </c>
      <c r="AF2107" t="s">
        <v>120</v>
      </c>
      <c r="AG2107" s="3">
        <v>96950</v>
      </c>
      <c r="AH2107" t="s">
        <v>121</v>
      </c>
      <c r="AI2107" t="s">
        <v>762</v>
      </c>
      <c r="AJ2107" s="10">
        <v>16702338600</v>
      </c>
      <c r="AK2107">
        <v>0</v>
      </c>
      <c r="AL2107" t="s">
        <v>3191</v>
      </c>
      <c r="BD2107" t="str">
        <f>"37-2012.00"</f>
        <v>37-2012.00</v>
      </c>
      <c r="BE2107" t="s">
        <v>647</v>
      </c>
      <c r="BF2107" t="s">
        <v>9927</v>
      </c>
      <c r="BG2107" t="s">
        <v>9928</v>
      </c>
      <c r="BH2107">
        <v>2</v>
      </c>
      <c r="BI2107">
        <v>2</v>
      </c>
      <c r="BJ2107" s="1">
        <v>45931</v>
      </c>
      <c r="BK2107" s="1">
        <v>47026</v>
      </c>
      <c r="BL2107" s="1">
        <v>45931</v>
      </c>
      <c r="BM2107" s="1">
        <v>47026</v>
      </c>
      <c r="BN2107">
        <v>40</v>
      </c>
      <c r="BO2107">
        <v>0</v>
      </c>
      <c r="BP2107">
        <v>8</v>
      </c>
      <c r="BQ2107">
        <v>8</v>
      </c>
      <c r="BR2107">
        <v>8</v>
      </c>
      <c r="BS2107">
        <v>8</v>
      </c>
      <c r="BT2107">
        <v>8</v>
      </c>
      <c r="BU2107">
        <v>0</v>
      </c>
      <c r="BV2107" t="str">
        <f>"8:00 AM"</f>
        <v>8:00 AM</v>
      </c>
      <c r="BW2107" t="str">
        <f>"5:00 PM"</f>
        <v>5:00 PM</v>
      </c>
      <c r="BX2107" t="s">
        <v>240</v>
      </c>
      <c r="BY2107">
        <v>0</v>
      </c>
      <c r="BZ2107">
        <v>3</v>
      </c>
      <c r="CA2107" t="s">
        <v>115</v>
      </c>
      <c r="CC2107" t="s">
        <v>9929</v>
      </c>
      <c r="CD2107" t="s">
        <v>3185</v>
      </c>
      <c r="CE2107" t="s">
        <v>3186</v>
      </c>
      <c r="CF2107" t="s">
        <v>119</v>
      </c>
      <c r="CG2107" t="s">
        <v>120</v>
      </c>
      <c r="CH2107" s="3">
        <v>96950</v>
      </c>
      <c r="CI2107" s="4">
        <v>7.77</v>
      </c>
      <c r="CJ2107" s="4">
        <v>7.77</v>
      </c>
      <c r="CK2107" s="4">
        <v>11.66</v>
      </c>
      <c r="CL2107" s="4">
        <v>11.66</v>
      </c>
      <c r="CM2107" t="s">
        <v>136</v>
      </c>
      <c r="CN2107" t="s">
        <v>139</v>
      </c>
      <c r="CO2107" t="s">
        <v>137</v>
      </c>
      <c r="CQ2107" t="s">
        <v>138</v>
      </c>
      <c r="CR2107" t="s">
        <v>138</v>
      </c>
      <c r="CS2107" t="s">
        <v>139</v>
      </c>
      <c r="CT2107" t="s">
        <v>138</v>
      </c>
      <c r="CU2107" t="s">
        <v>139</v>
      </c>
      <c r="CV2107" t="s">
        <v>138</v>
      </c>
      <c r="CW2107" t="s">
        <v>139</v>
      </c>
      <c r="CX2107" t="s">
        <v>139</v>
      </c>
      <c r="CY2107" s="10">
        <v>16702338600</v>
      </c>
      <c r="CZ2107" t="s">
        <v>3191</v>
      </c>
      <c r="DA2107" t="s">
        <v>139</v>
      </c>
      <c r="DB2107" t="s">
        <v>138</v>
      </c>
      <c r="DC2107" t="s">
        <v>115</v>
      </c>
    </row>
    <row r="2108" spans="1:112" ht="14.45" customHeight="1" x14ac:dyDescent="0.25">
      <c r="A2108" t="s">
        <v>9934</v>
      </c>
      <c r="B2108" t="s">
        <v>248</v>
      </c>
      <c r="C2108" s="1">
        <v>45754</v>
      </c>
      <c r="D2108" s="1">
        <v>45811</v>
      </c>
      <c r="E2108" t="s">
        <v>210</v>
      </c>
      <c r="F2108" s="1">
        <v>45929</v>
      </c>
      <c r="G2108" t="s">
        <v>115</v>
      </c>
      <c r="H2108" t="s">
        <v>115</v>
      </c>
      <c r="I2108" t="s">
        <v>115</v>
      </c>
      <c r="J2108" t="s">
        <v>9853</v>
      </c>
      <c r="L2108" t="s">
        <v>9935</v>
      </c>
      <c r="M2108" t="s">
        <v>9855</v>
      </c>
      <c r="N2108" t="s">
        <v>128</v>
      </c>
      <c r="O2108" t="s">
        <v>120</v>
      </c>
      <c r="P2108" s="3">
        <v>96950</v>
      </c>
      <c r="Q2108" t="s">
        <v>121</v>
      </c>
      <c r="S2108" s="10">
        <v>16702855333</v>
      </c>
      <c r="U2108" t="s">
        <v>9856</v>
      </c>
      <c r="V2108">
        <v>811310</v>
      </c>
      <c r="W2108" t="s">
        <v>123</v>
      </c>
      <c r="Y2108" t="s">
        <v>9857</v>
      </c>
      <c r="Z2108" t="s">
        <v>9858</v>
      </c>
      <c r="AA2108" t="s">
        <v>1874</v>
      </c>
      <c r="AB2108" t="s">
        <v>448</v>
      </c>
      <c r="AC2108" t="s">
        <v>9859</v>
      </c>
      <c r="AD2108" t="s">
        <v>9855</v>
      </c>
      <c r="AE2108" t="s">
        <v>128</v>
      </c>
      <c r="AF2108" t="s">
        <v>120</v>
      </c>
      <c r="AG2108" s="3">
        <v>96950</v>
      </c>
      <c r="AH2108" t="s">
        <v>121</v>
      </c>
      <c r="AJ2108" s="10">
        <v>16702855333</v>
      </c>
      <c r="AL2108" t="s">
        <v>9860</v>
      </c>
      <c r="BD2108" t="str">
        <f>"49-9071.00"</f>
        <v>49-9071.00</v>
      </c>
      <c r="BE2108" t="s">
        <v>169</v>
      </c>
      <c r="BF2108" t="s">
        <v>9861</v>
      </c>
      <c r="BG2108" t="s">
        <v>2411</v>
      </c>
      <c r="BH2108">
        <v>3</v>
      </c>
      <c r="BI2108">
        <v>3</v>
      </c>
      <c r="BJ2108" s="1">
        <v>45931</v>
      </c>
      <c r="BK2108" s="1">
        <v>46295</v>
      </c>
      <c r="BL2108" s="1">
        <v>45931</v>
      </c>
      <c r="BM2108" s="1">
        <v>46295</v>
      </c>
      <c r="BN2108">
        <v>35</v>
      </c>
      <c r="BO2108">
        <v>0</v>
      </c>
      <c r="BP2108">
        <v>7</v>
      </c>
      <c r="BQ2108">
        <v>7</v>
      </c>
      <c r="BR2108">
        <v>7</v>
      </c>
      <c r="BS2108">
        <v>7</v>
      </c>
      <c r="BT2108">
        <v>7</v>
      </c>
      <c r="BU2108">
        <v>0</v>
      </c>
      <c r="BV2108" t="str">
        <f>"8:00 AM"</f>
        <v>8:00 AM</v>
      </c>
      <c r="BW2108" t="str">
        <f>"5:00 PM"</f>
        <v>5:00 PM</v>
      </c>
      <c r="BX2108" t="s">
        <v>240</v>
      </c>
      <c r="BY2108">
        <v>0</v>
      </c>
      <c r="BZ2108">
        <v>24</v>
      </c>
      <c r="CA2108" t="s">
        <v>115</v>
      </c>
      <c r="CC2108" s="2" t="s">
        <v>9936</v>
      </c>
      <c r="CD2108" t="s">
        <v>9863</v>
      </c>
      <c r="CE2108" t="s">
        <v>9855</v>
      </c>
      <c r="CF2108" t="s">
        <v>128</v>
      </c>
      <c r="CG2108" t="s">
        <v>120</v>
      </c>
      <c r="CH2108" s="3">
        <v>96950</v>
      </c>
      <c r="CI2108" s="4">
        <v>9.75</v>
      </c>
      <c r="CJ2108" s="4">
        <v>9.75</v>
      </c>
      <c r="CK2108" s="4">
        <v>14.63</v>
      </c>
      <c r="CL2108" s="4">
        <v>14.63</v>
      </c>
      <c r="CM2108" t="s">
        <v>136</v>
      </c>
      <c r="CO2108" t="s">
        <v>137</v>
      </c>
      <c r="CQ2108" t="s">
        <v>138</v>
      </c>
      <c r="CR2108" t="s">
        <v>138</v>
      </c>
      <c r="CS2108" t="s">
        <v>139</v>
      </c>
      <c r="CT2108" t="s">
        <v>138</v>
      </c>
      <c r="CU2108" t="s">
        <v>139</v>
      </c>
      <c r="CV2108" t="s">
        <v>138</v>
      </c>
      <c r="CW2108" t="s">
        <v>139</v>
      </c>
      <c r="CX2108" t="s">
        <v>348</v>
      </c>
      <c r="CY2108" s="10">
        <v>16702855333</v>
      </c>
      <c r="CZ2108" t="s">
        <v>9860</v>
      </c>
      <c r="DA2108" t="s">
        <v>331</v>
      </c>
      <c r="DB2108" t="s">
        <v>138</v>
      </c>
      <c r="DC2108" t="s">
        <v>115</v>
      </c>
    </row>
    <row r="2109" spans="1:112" ht="14.45" customHeight="1" x14ac:dyDescent="0.25">
      <c r="A2109" t="s">
        <v>9942</v>
      </c>
      <c r="B2109" t="s">
        <v>142</v>
      </c>
      <c r="C2109" s="1">
        <v>45810</v>
      </c>
      <c r="D2109" s="1">
        <v>45811</v>
      </c>
      <c r="E2109" t="s">
        <v>114</v>
      </c>
      <c r="G2109" t="s">
        <v>115</v>
      </c>
      <c r="H2109" t="s">
        <v>115</v>
      </c>
      <c r="I2109" t="s">
        <v>115</v>
      </c>
      <c r="J2109" t="s">
        <v>303</v>
      </c>
      <c r="K2109" t="s">
        <v>4590</v>
      </c>
      <c r="L2109" t="s">
        <v>304</v>
      </c>
      <c r="M2109" t="s">
        <v>305</v>
      </c>
      <c r="N2109" t="s">
        <v>128</v>
      </c>
      <c r="O2109" t="s">
        <v>120</v>
      </c>
      <c r="P2109" s="3">
        <v>96950</v>
      </c>
      <c r="Q2109" t="s">
        <v>121</v>
      </c>
      <c r="S2109" s="10">
        <v>16702876661</v>
      </c>
      <c r="U2109" t="s">
        <v>307</v>
      </c>
      <c r="V2109">
        <v>812112</v>
      </c>
      <c r="W2109" t="s">
        <v>123</v>
      </c>
      <c r="Y2109" t="s">
        <v>308</v>
      </c>
      <c r="Z2109" t="s">
        <v>309</v>
      </c>
      <c r="AB2109" t="s">
        <v>188</v>
      </c>
      <c r="AC2109" t="s">
        <v>304</v>
      </c>
      <c r="AD2109" t="s">
        <v>315</v>
      </c>
      <c r="AE2109" t="s">
        <v>128</v>
      </c>
      <c r="AF2109" t="s">
        <v>120</v>
      </c>
      <c r="AG2109" s="3">
        <v>96950</v>
      </c>
      <c r="AH2109" t="s">
        <v>121</v>
      </c>
      <c r="AJ2109" s="10">
        <v>16702876661</v>
      </c>
      <c r="AL2109" t="s">
        <v>310</v>
      </c>
      <c r="BD2109" t="str">
        <f>"39-5012.00"</f>
        <v>39-5012.00</v>
      </c>
      <c r="BE2109" t="s">
        <v>1772</v>
      </c>
      <c r="BF2109" t="s">
        <v>4591</v>
      </c>
      <c r="BG2109" t="s">
        <v>1838</v>
      </c>
      <c r="BH2109">
        <v>3</v>
      </c>
      <c r="BJ2109" s="1">
        <v>45931</v>
      </c>
      <c r="BK2109" s="1">
        <v>46295</v>
      </c>
      <c r="BN2109">
        <v>35</v>
      </c>
      <c r="BO2109">
        <v>7</v>
      </c>
      <c r="BP2109">
        <v>0</v>
      </c>
      <c r="BQ2109">
        <v>0</v>
      </c>
      <c r="BR2109">
        <v>7</v>
      </c>
      <c r="BS2109">
        <v>7</v>
      </c>
      <c r="BT2109">
        <v>7</v>
      </c>
      <c r="BU2109">
        <v>7</v>
      </c>
      <c r="BV2109" t="str">
        <f>"11:00 AM"</f>
        <v>11:00 AM</v>
      </c>
      <c r="BW2109" t="str">
        <f>"6:00 PM"</f>
        <v>6:00 PM</v>
      </c>
      <c r="BX2109" t="s">
        <v>240</v>
      </c>
      <c r="BY2109">
        <v>0</v>
      </c>
      <c r="BZ2109">
        <v>12</v>
      </c>
      <c r="CA2109" t="s">
        <v>115</v>
      </c>
      <c r="CC2109" t="s">
        <v>4592</v>
      </c>
      <c r="CD2109" t="s">
        <v>304</v>
      </c>
      <c r="CE2109" t="s">
        <v>315</v>
      </c>
      <c r="CF2109" t="s">
        <v>128</v>
      </c>
      <c r="CG2109" t="s">
        <v>120</v>
      </c>
      <c r="CH2109" s="3">
        <v>96950</v>
      </c>
      <c r="CI2109" s="4">
        <v>7.98</v>
      </c>
      <c r="CJ2109" s="4">
        <v>7.98</v>
      </c>
      <c r="CK2109" s="4">
        <v>11.97</v>
      </c>
      <c r="CL2109" s="4">
        <v>11.97</v>
      </c>
      <c r="CM2109" t="s">
        <v>136</v>
      </c>
      <c r="CN2109" t="s">
        <v>224</v>
      </c>
      <c r="CO2109" t="s">
        <v>137</v>
      </c>
      <c r="CQ2109" t="s">
        <v>115</v>
      </c>
      <c r="CR2109" t="s">
        <v>138</v>
      </c>
      <c r="CS2109" t="s">
        <v>139</v>
      </c>
      <c r="CT2109" t="s">
        <v>138</v>
      </c>
      <c r="CU2109" t="s">
        <v>139</v>
      </c>
      <c r="CV2109" t="s">
        <v>138</v>
      </c>
      <c r="CW2109" t="s">
        <v>139</v>
      </c>
      <c r="CX2109" t="s">
        <v>316</v>
      </c>
      <c r="CY2109" s="10">
        <v>16702876661</v>
      </c>
      <c r="CZ2109" t="s">
        <v>3945</v>
      </c>
      <c r="DA2109" t="s">
        <v>139</v>
      </c>
      <c r="DB2109" t="s">
        <v>138</v>
      </c>
      <c r="DC2109" t="s">
        <v>115</v>
      </c>
    </row>
    <row r="2110" spans="1:112" ht="14.45" customHeight="1" x14ac:dyDescent="0.25">
      <c r="A2110" t="s">
        <v>9952</v>
      </c>
      <c r="B2110" t="s">
        <v>158</v>
      </c>
      <c r="C2110" s="1">
        <v>45747</v>
      </c>
      <c r="D2110" s="1">
        <v>45811</v>
      </c>
      <c r="E2110" t="s">
        <v>210</v>
      </c>
      <c r="F2110" s="1">
        <v>45837</v>
      </c>
      <c r="G2110" t="s">
        <v>115</v>
      </c>
      <c r="H2110" t="s">
        <v>115</v>
      </c>
      <c r="I2110" t="s">
        <v>115</v>
      </c>
      <c r="J2110" t="s">
        <v>9953</v>
      </c>
      <c r="K2110" t="s">
        <v>9954</v>
      </c>
      <c r="L2110" t="s">
        <v>3585</v>
      </c>
      <c r="M2110" t="s">
        <v>3586</v>
      </c>
      <c r="N2110" t="s">
        <v>128</v>
      </c>
      <c r="O2110" t="s">
        <v>120</v>
      </c>
      <c r="P2110" s="3">
        <v>96950</v>
      </c>
      <c r="Q2110" t="s">
        <v>121</v>
      </c>
      <c r="R2110" t="s">
        <v>139</v>
      </c>
      <c r="S2110" s="10">
        <v>16702850585</v>
      </c>
      <c r="T2110">
        <v>106</v>
      </c>
      <c r="U2110" t="s">
        <v>3587</v>
      </c>
      <c r="V2110">
        <v>444140</v>
      </c>
      <c r="W2110" t="s">
        <v>123</v>
      </c>
      <c r="Y2110" t="s">
        <v>7383</v>
      </c>
      <c r="Z2110" t="s">
        <v>8175</v>
      </c>
      <c r="AA2110" t="s">
        <v>139</v>
      </c>
      <c r="AB2110" t="s">
        <v>3589</v>
      </c>
      <c r="AC2110" t="s">
        <v>3585</v>
      </c>
      <c r="AD2110" t="s">
        <v>3586</v>
      </c>
      <c r="AE2110" t="s">
        <v>128</v>
      </c>
      <c r="AF2110" t="s">
        <v>120</v>
      </c>
      <c r="AG2110" s="3">
        <v>96950</v>
      </c>
      <c r="AH2110" t="s">
        <v>121</v>
      </c>
      <c r="AI2110" t="s">
        <v>128</v>
      </c>
      <c r="AJ2110" s="10">
        <v>16702850585</v>
      </c>
      <c r="AK2110">
        <v>106</v>
      </c>
      <c r="AL2110" t="s">
        <v>3590</v>
      </c>
      <c r="BD2110" t="str">
        <f>"11-1021.00"</f>
        <v>11-1021.00</v>
      </c>
      <c r="BE2110" t="s">
        <v>446</v>
      </c>
      <c r="BF2110" t="s">
        <v>9955</v>
      </c>
      <c r="BG2110" t="s">
        <v>9956</v>
      </c>
      <c r="BH2110">
        <v>1</v>
      </c>
      <c r="BJ2110" s="1">
        <v>45839</v>
      </c>
      <c r="BK2110" s="1">
        <v>46203</v>
      </c>
      <c r="BN2110">
        <v>36</v>
      </c>
      <c r="BO2110">
        <v>0</v>
      </c>
      <c r="BP2110">
        <v>6</v>
      </c>
      <c r="BQ2110">
        <v>6</v>
      </c>
      <c r="BR2110">
        <v>6</v>
      </c>
      <c r="BS2110">
        <v>6</v>
      </c>
      <c r="BT2110">
        <v>6</v>
      </c>
      <c r="BU2110">
        <v>6</v>
      </c>
      <c r="BV2110" t="str">
        <f>"8:00 AM"</f>
        <v>8:00 AM</v>
      </c>
      <c r="BW2110" t="str">
        <f>"5:00 PM"</f>
        <v>5:00 PM</v>
      </c>
      <c r="BX2110" t="s">
        <v>360</v>
      </c>
      <c r="BY2110">
        <v>0</v>
      </c>
      <c r="BZ2110">
        <v>36</v>
      </c>
      <c r="CA2110" t="s">
        <v>138</v>
      </c>
      <c r="CB2110">
        <v>16</v>
      </c>
      <c r="CC2110" s="2" t="s">
        <v>9957</v>
      </c>
      <c r="CD2110" t="s">
        <v>3585</v>
      </c>
      <c r="CE2110" t="s">
        <v>3586</v>
      </c>
      <c r="CF2110" t="s">
        <v>119</v>
      </c>
      <c r="CG2110" t="s">
        <v>120</v>
      </c>
      <c r="CH2110" s="3">
        <v>96950</v>
      </c>
      <c r="CI2110" s="4">
        <v>22.09</v>
      </c>
      <c r="CM2110" t="s">
        <v>136</v>
      </c>
      <c r="CO2110" t="s">
        <v>137</v>
      </c>
      <c r="CQ2110" t="s">
        <v>115</v>
      </c>
      <c r="CR2110" t="s">
        <v>138</v>
      </c>
      <c r="CS2110" t="s">
        <v>139</v>
      </c>
      <c r="CT2110" t="s">
        <v>139</v>
      </c>
      <c r="CU2110" t="s">
        <v>139</v>
      </c>
      <c r="CV2110" t="s">
        <v>138</v>
      </c>
      <c r="CW2110" t="s">
        <v>138</v>
      </c>
      <c r="CX2110" t="s">
        <v>3594</v>
      </c>
      <c r="CY2110" s="10">
        <v>16702882288</v>
      </c>
      <c r="CZ2110" t="s">
        <v>3590</v>
      </c>
      <c r="DA2110" t="s">
        <v>139</v>
      </c>
      <c r="DB2110" t="s">
        <v>138</v>
      </c>
      <c r="DC2110" t="s">
        <v>115</v>
      </c>
    </row>
    <row r="2111" spans="1:112" ht="14.45" customHeight="1" x14ac:dyDescent="0.25">
      <c r="A2111" t="s">
        <v>11135</v>
      </c>
      <c r="B2111" t="s">
        <v>248</v>
      </c>
      <c r="C2111" s="1">
        <v>45754</v>
      </c>
      <c r="D2111" s="1">
        <v>45811</v>
      </c>
      <c r="E2111" t="s">
        <v>210</v>
      </c>
      <c r="F2111" s="1">
        <v>45929</v>
      </c>
      <c r="G2111" t="s">
        <v>115</v>
      </c>
      <c r="H2111" t="s">
        <v>115</v>
      </c>
      <c r="I2111" t="s">
        <v>115</v>
      </c>
      <c r="J2111" t="s">
        <v>11136</v>
      </c>
      <c r="K2111" t="s">
        <v>11137</v>
      </c>
      <c r="L2111" t="s">
        <v>11138</v>
      </c>
      <c r="M2111" t="s">
        <v>139</v>
      </c>
      <c r="N2111" t="s">
        <v>128</v>
      </c>
      <c r="O2111" t="s">
        <v>120</v>
      </c>
      <c r="P2111" s="3">
        <v>96950</v>
      </c>
      <c r="Q2111" t="s">
        <v>121</v>
      </c>
      <c r="R2111" t="s">
        <v>1661</v>
      </c>
      <c r="S2111" s="10">
        <v>16702336968</v>
      </c>
      <c r="U2111" t="s">
        <v>11139</v>
      </c>
      <c r="V2111">
        <v>445110</v>
      </c>
      <c r="W2111" t="s">
        <v>123</v>
      </c>
      <c r="Y2111" t="s">
        <v>5370</v>
      </c>
      <c r="Z2111" t="s">
        <v>11140</v>
      </c>
      <c r="AB2111" t="s">
        <v>658</v>
      </c>
      <c r="AC2111" t="s">
        <v>11138</v>
      </c>
      <c r="AD2111" t="s">
        <v>139</v>
      </c>
      <c r="AE2111" t="s">
        <v>128</v>
      </c>
      <c r="AF2111" t="s">
        <v>120</v>
      </c>
      <c r="AG2111" s="3">
        <v>96950</v>
      </c>
      <c r="AH2111" t="s">
        <v>121</v>
      </c>
      <c r="AJ2111" s="10">
        <v>16702336968</v>
      </c>
      <c r="AL2111" t="s">
        <v>11141</v>
      </c>
      <c r="BD2111" t="str">
        <f>"11-2022.00"</f>
        <v>11-2022.00</v>
      </c>
      <c r="BE2111" t="s">
        <v>5373</v>
      </c>
      <c r="BF2111" t="s">
        <v>11142</v>
      </c>
      <c r="BG2111" t="s">
        <v>5375</v>
      </c>
      <c r="BH2111">
        <v>2</v>
      </c>
      <c r="BI2111">
        <v>2</v>
      </c>
      <c r="BJ2111" s="1">
        <v>45931</v>
      </c>
      <c r="BK2111" s="1">
        <v>46295</v>
      </c>
      <c r="BL2111" s="1">
        <v>45931</v>
      </c>
      <c r="BM2111" s="1">
        <v>46295</v>
      </c>
      <c r="BN2111">
        <v>35</v>
      </c>
      <c r="BO2111">
        <v>0</v>
      </c>
      <c r="BP2111">
        <v>7</v>
      </c>
      <c r="BQ2111">
        <v>7</v>
      </c>
      <c r="BR2111">
        <v>7</v>
      </c>
      <c r="BS2111">
        <v>7</v>
      </c>
      <c r="BT2111">
        <v>7</v>
      </c>
      <c r="BU2111">
        <v>0</v>
      </c>
      <c r="BV2111" t="str">
        <f>"8:00 AM"</f>
        <v>8:00 AM</v>
      </c>
      <c r="BW2111" t="str">
        <f>"5:00 PM"</f>
        <v>5:00 PM</v>
      </c>
      <c r="BX2111" t="s">
        <v>133</v>
      </c>
      <c r="BY2111">
        <v>0</v>
      </c>
      <c r="BZ2111">
        <v>36</v>
      </c>
      <c r="CA2111" t="s">
        <v>138</v>
      </c>
      <c r="CB2111">
        <v>2</v>
      </c>
      <c r="CC2111" s="2" t="s">
        <v>11143</v>
      </c>
      <c r="CD2111" t="s">
        <v>11138</v>
      </c>
      <c r="CE2111" t="s">
        <v>139</v>
      </c>
      <c r="CF2111" t="s">
        <v>128</v>
      </c>
      <c r="CG2111" t="s">
        <v>120</v>
      </c>
      <c r="CH2111" s="3">
        <v>96950</v>
      </c>
      <c r="CI2111" s="4">
        <v>18.239999999999998</v>
      </c>
      <c r="CJ2111" s="4">
        <v>18.239999999999998</v>
      </c>
      <c r="CM2111" t="s">
        <v>136</v>
      </c>
      <c r="CN2111" t="s">
        <v>11144</v>
      </c>
      <c r="CO2111" t="s">
        <v>137</v>
      </c>
      <c r="CQ2111" t="s">
        <v>115</v>
      </c>
      <c r="CR2111" t="s">
        <v>138</v>
      </c>
      <c r="CS2111" t="s">
        <v>139</v>
      </c>
      <c r="CT2111" t="s">
        <v>139</v>
      </c>
      <c r="CU2111" t="s">
        <v>139</v>
      </c>
      <c r="CV2111" t="s">
        <v>138</v>
      </c>
      <c r="CW2111" t="s">
        <v>139</v>
      </c>
      <c r="CX2111" t="s">
        <v>11145</v>
      </c>
      <c r="CY2111" s="10">
        <v>16702336968</v>
      </c>
      <c r="CZ2111" t="s">
        <v>11146</v>
      </c>
      <c r="DA2111" t="s">
        <v>139</v>
      </c>
      <c r="DB2111" t="s">
        <v>138</v>
      </c>
      <c r="DC2111" t="s">
        <v>115</v>
      </c>
    </row>
    <row r="2112" spans="1:112" ht="14.45" customHeight="1" x14ac:dyDescent="0.25">
      <c r="A2112" t="s">
        <v>11164</v>
      </c>
      <c r="B2112" t="s">
        <v>158</v>
      </c>
      <c r="C2112" s="1">
        <v>45779</v>
      </c>
      <c r="D2112" s="1">
        <v>45811</v>
      </c>
      <c r="E2112" t="s">
        <v>210</v>
      </c>
      <c r="F2112" s="1">
        <v>45929</v>
      </c>
      <c r="G2112" t="s">
        <v>115</v>
      </c>
      <c r="H2112" t="s">
        <v>138</v>
      </c>
      <c r="I2112" t="s">
        <v>115</v>
      </c>
      <c r="J2112" t="s">
        <v>612</v>
      </c>
      <c r="K2112" t="s">
        <v>613</v>
      </c>
      <c r="L2112" t="s">
        <v>614</v>
      </c>
      <c r="M2112" t="s">
        <v>615</v>
      </c>
      <c r="N2112" t="s">
        <v>128</v>
      </c>
      <c r="O2112" t="s">
        <v>120</v>
      </c>
      <c r="P2112" s="3">
        <v>96950</v>
      </c>
      <c r="Q2112" t="s">
        <v>121</v>
      </c>
      <c r="S2112" s="10">
        <v>16707837461</v>
      </c>
      <c r="U2112" t="s">
        <v>616</v>
      </c>
      <c r="V2112">
        <v>56132</v>
      </c>
      <c r="W2112" t="s">
        <v>532</v>
      </c>
      <c r="X2112" t="s">
        <v>138</v>
      </c>
      <c r="Y2112" t="s">
        <v>617</v>
      </c>
      <c r="Z2112" t="s">
        <v>618</v>
      </c>
      <c r="AA2112" t="s">
        <v>619</v>
      </c>
      <c r="AB2112" t="s">
        <v>516</v>
      </c>
      <c r="AC2112" t="s">
        <v>614</v>
      </c>
      <c r="AD2112" t="s">
        <v>615</v>
      </c>
      <c r="AE2112" t="s">
        <v>128</v>
      </c>
      <c r="AF2112" t="s">
        <v>120</v>
      </c>
      <c r="AG2112" s="3">
        <v>96950</v>
      </c>
      <c r="AH2112" t="s">
        <v>121</v>
      </c>
      <c r="AJ2112" s="10">
        <v>16707837461</v>
      </c>
      <c r="AL2112" t="s">
        <v>620</v>
      </c>
      <c r="BD2112" t="str">
        <f>"43-3031.00"</f>
        <v>43-3031.00</v>
      </c>
      <c r="BE2112" t="s">
        <v>387</v>
      </c>
      <c r="BF2112" t="s">
        <v>11165</v>
      </c>
      <c r="BG2112" t="s">
        <v>4225</v>
      </c>
      <c r="BH2112">
        <v>3</v>
      </c>
      <c r="BJ2112" s="1">
        <v>45931</v>
      </c>
      <c r="BK2112" s="1">
        <v>46295</v>
      </c>
      <c r="BN2112">
        <v>35</v>
      </c>
      <c r="BO2112">
        <v>0</v>
      </c>
      <c r="BP2112">
        <v>7</v>
      </c>
      <c r="BQ2112">
        <v>7</v>
      </c>
      <c r="BR2112">
        <v>7</v>
      </c>
      <c r="BS2112">
        <v>7</v>
      </c>
      <c r="BT2112">
        <v>7</v>
      </c>
      <c r="BU2112">
        <v>0</v>
      </c>
      <c r="BV2112" t="str">
        <f>"8:00 AM"</f>
        <v>8:00 AM</v>
      </c>
      <c r="BW2112" t="str">
        <f>"4:00 PM"</f>
        <v>4:00 PM</v>
      </c>
      <c r="BX2112" t="s">
        <v>133</v>
      </c>
      <c r="BY2112">
        <v>0</v>
      </c>
      <c r="BZ2112">
        <v>24</v>
      </c>
      <c r="CA2112" t="s">
        <v>115</v>
      </c>
      <c r="CC2112" t="s">
        <v>11166</v>
      </c>
      <c r="CD2112" t="s">
        <v>614</v>
      </c>
      <c r="CE2112" t="s">
        <v>615</v>
      </c>
      <c r="CF2112" t="s">
        <v>128</v>
      </c>
      <c r="CG2112" t="s">
        <v>120</v>
      </c>
      <c r="CH2112" s="3">
        <v>96950</v>
      </c>
      <c r="CI2112" s="4">
        <v>17.48</v>
      </c>
      <c r="CJ2112" s="4">
        <v>17.48</v>
      </c>
      <c r="CK2112" s="4">
        <v>26.22</v>
      </c>
      <c r="CL2112" s="4">
        <v>26.22</v>
      </c>
      <c r="CM2112" t="s">
        <v>136</v>
      </c>
      <c r="CN2112" t="s">
        <v>624</v>
      </c>
      <c r="CO2112" t="s">
        <v>137</v>
      </c>
      <c r="CQ2112" t="s">
        <v>115</v>
      </c>
      <c r="CR2112" t="s">
        <v>138</v>
      </c>
      <c r="CS2112" t="s">
        <v>138</v>
      </c>
      <c r="CT2112" t="s">
        <v>138</v>
      </c>
      <c r="CU2112" t="s">
        <v>139</v>
      </c>
      <c r="CV2112" t="s">
        <v>138</v>
      </c>
      <c r="CW2112" t="s">
        <v>139</v>
      </c>
      <c r="CX2112" t="s">
        <v>625</v>
      </c>
      <c r="CY2112" s="10">
        <v>16707837461</v>
      </c>
      <c r="CZ2112" t="s">
        <v>620</v>
      </c>
      <c r="DA2112" t="s">
        <v>3450</v>
      </c>
      <c r="DB2112" t="s">
        <v>138</v>
      </c>
      <c r="DC2112" t="s">
        <v>138</v>
      </c>
    </row>
    <row r="2113" spans="1:112" ht="14.45" customHeight="1" x14ac:dyDescent="0.25">
      <c r="A2113" t="s">
        <v>11188</v>
      </c>
      <c r="B2113" t="s">
        <v>113</v>
      </c>
      <c r="C2113" s="1">
        <v>45811</v>
      </c>
      <c r="D2113" s="1">
        <v>45811</v>
      </c>
      <c r="E2113" t="s">
        <v>114</v>
      </c>
      <c r="G2113" t="s">
        <v>138</v>
      </c>
      <c r="H2113" t="s">
        <v>115</v>
      </c>
      <c r="I2113" t="s">
        <v>115</v>
      </c>
      <c r="J2113" t="s">
        <v>2330</v>
      </c>
      <c r="K2113" t="s">
        <v>2331</v>
      </c>
      <c r="L2113" t="s">
        <v>2332</v>
      </c>
      <c r="M2113" t="s">
        <v>2333</v>
      </c>
      <c r="N2113" t="s">
        <v>119</v>
      </c>
      <c r="O2113" t="s">
        <v>120</v>
      </c>
      <c r="P2113" s="3">
        <v>96950</v>
      </c>
      <c r="Q2113" t="s">
        <v>121</v>
      </c>
      <c r="S2113" s="10">
        <v>16702346412</v>
      </c>
      <c r="T2113">
        <v>1510</v>
      </c>
      <c r="U2113" t="s">
        <v>1934</v>
      </c>
      <c r="V2113">
        <v>72111</v>
      </c>
      <c r="W2113" t="s">
        <v>123</v>
      </c>
      <c r="Y2113" t="s">
        <v>499</v>
      </c>
      <c r="Z2113" t="s">
        <v>199</v>
      </c>
      <c r="AB2113" t="s">
        <v>500</v>
      </c>
      <c r="AC2113" t="s">
        <v>2332</v>
      </c>
      <c r="AD2113" t="s">
        <v>2333</v>
      </c>
      <c r="AE2113" t="s">
        <v>119</v>
      </c>
      <c r="AF2113" t="s">
        <v>120</v>
      </c>
      <c r="AG2113" s="3">
        <v>96950</v>
      </c>
      <c r="AH2113" t="s">
        <v>121</v>
      </c>
      <c r="AJ2113" s="10">
        <v>16702852190</v>
      </c>
      <c r="AL2113" t="s">
        <v>501</v>
      </c>
      <c r="BD2113" t="str">
        <f>"49-9071.00"</f>
        <v>49-9071.00</v>
      </c>
      <c r="BE2113" t="s">
        <v>169</v>
      </c>
      <c r="BF2113" t="s">
        <v>2334</v>
      </c>
      <c r="BG2113" t="s">
        <v>2043</v>
      </c>
      <c r="BH2113">
        <v>5</v>
      </c>
      <c r="BJ2113" s="1">
        <v>45931</v>
      </c>
      <c r="BK2113" s="1">
        <v>46295</v>
      </c>
      <c r="BN2113">
        <v>35</v>
      </c>
      <c r="BO2113">
        <v>0</v>
      </c>
      <c r="BP2113">
        <v>7</v>
      </c>
      <c r="BQ2113">
        <v>7</v>
      </c>
      <c r="BR2113">
        <v>7</v>
      </c>
      <c r="BS2113">
        <v>7</v>
      </c>
      <c r="BT2113">
        <v>7</v>
      </c>
      <c r="BU2113">
        <v>0</v>
      </c>
      <c r="BV2113" t="str">
        <f>"8:00 AM"</f>
        <v>8:00 AM</v>
      </c>
      <c r="BW2113" t="str">
        <f>"4:00 PM"</f>
        <v>4:00 PM</v>
      </c>
      <c r="BX2113" t="s">
        <v>240</v>
      </c>
      <c r="BY2113">
        <v>0</v>
      </c>
      <c r="BZ2113">
        <v>12</v>
      </c>
      <c r="CA2113" t="s">
        <v>115</v>
      </c>
      <c r="CC2113" t="s">
        <v>2335</v>
      </c>
      <c r="CD2113" t="s">
        <v>2332</v>
      </c>
      <c r="CE2113" t="s">
        <v>2333</v>
      </c>
      <c r="CF2113" t="s">
        <v>119</v>
      </c>
      <c r="CG2113" t="s">
        <v>120</v>
      </c>
      <c r="CH2113" s="3">
        <v>96950</v>
      </c>
      <c r="CI2113" s="4">
        <v>9.75</v>
      </c>
      <c r="CJ2113" s="4">
        <v>11</v>
      </c>
      <c r="CK2113" s="4">
        <v>14.63</v>
      </c>
      <c r="CL2113" s="4">
        <v>16.5</v>
      </c>
      <c r="CM2113" t="s">
        <v>136</v>
      </c>
      <c r="CN2113" t="s">
        <v>2336</v>
      </c>
      <c r="CO2113" t="s">
        <v>137</v>
      </c>
      <c r="CQ2113" t="s">
        <v>115</v>
      </c>
      <c r="CR2113" t="s">
        <v>138</v>
      </c>
      <c r="CS2113" t="s">
        <v>139</v>
      </c>
      <c r="CT2113" t="s">
        <v>138</v>
      </c>
      <c r="CU2113" t="s">
        <v>138</v>
      </c>
      <c r="CV2113" t="s">
        <v>138</v>
      </c>
      <c r="CW2113" t="s">
        <v>139</v>
      </c>
      <c r="CX2113" t="s">
        <v>611</v>
      </c>
      <c r="CY2113" s="10">
        <v>16702346412</v>
      </c>
      <c r="CZ2113" t="s">
        <v>2337</v>
      </c>
      <c r="DA2113" t="s">
        <v>451</v>
      </c>
      <c r="DB2113" t="s">
        <v>138</v>
      </c>
      <c r="DC2113" t="s">
        <v>115</v>
      </c>
      <c r="DD2113" t="s">
        <v>499</v>
      </c>
      <c r="DE2113" t="s">
        <v>199</v>
      </c>
      <c r="DG2113" t="s">
        <v>3744</v>
      </c>
      <c r="DH2113" t="s">
        <v>501</v>
      </c>
    </row>
    <row r="2114" spans="1:112" ht="14.45" customHeight="1" x14ac:dyDescent="0.25">
      <c r="A2114" t="s">
        <v>12080</v>
      </c>
      <c r="B2114" t="s">
        <v>248</v>
      </c>
      <c r="C2114" s="1">
        <v>45755</v>
      </c>
      <c r="D2114" s="1">
        <v>45811</v>
      </c>
      <c r="E2114" t="s">
        <v>114</v>
      </c>
      <c r="G2114" t="s">
        <v>115</v>
      </c>
      <c r="H2114" t="s">
        <v>115</v>
      </c>
      <c r="I2114" t="s">
        <v>115</v>
      </c>
      <c r="J2114" t="s">
        <v>490</v>
      </c>
      <c r="L2114" t="s">
        <v>6219</v>
      </c>
      <c r="M2114" t="s">
        <v>6220</v>
      </c>
      <c r="N2114" t="s">
        <v>119</v>
      </c>
      <c r="O2114" t="s">
        <v>120</v>
      </c>
      <c r="P2114" s="3">
        <v>96950</v>
      </c>
      <c r="Q2114" t="s">
        <v>121</v>
      </c>
      <c r="S2114" s="10">
        <v>16707899238</v>
      </c>
      <c r="U2114" t="s">
        <v>6221</v>
      </c>
      <c r="V2114">
        <v>561730</v>
      </c>
      <c r="W2114" t="s">
        <v>123</v>
      </c>
      <c r="Y2114" t="s">
        <v>487</v>
      </c>
      <c r="Z2114" t="s">
        <v>2834</v>
      </c>
      <c r="AA2114" t="s">
        <v>6222</v>
      </c>
      <c r="AB2114" t="s">
        <v>295</v>
      </c>
      <c r="AC2114" t="s">
        <v>6219</v>
      </c>
      <c r="AD2114" t="s">
        <v>6220</v>
      </c>
      <c r="AE2114" t="s">
        <v>119</v>
      </c>
      <c r="AF2114" t="s">
        <v>120</v>
      </c>
      <c r="AG2114" s="3">
        <v>96950</v>
      </c>
      <c r="AH2114" t="s">
        <v>121</v>
      </c>
      <c r="AJ2114" s="10">
        <v>16707899238</v>
      </c>
      <c r="AL2114" t="s">
        <v>491</v>
      </c>
      <c r="BD2114" t="str">
        <f>"37-2011.00"</f>
        <v>37-2011.00</v>
      </c>
      <c r="BE2114" t="s">
        <v>1133</v>
      </c>
      <c r="BF2114" t="s">
        <v>11452</v>
      </c>
      <c r="BG2114" t="s">
        <v>5361</v>
      </c>
      <c r="BH2114">
        <v>5</v>
      </c>
      <c r="BI2114">
        <v>5</v>
      </c>
      <c r="BJ2114" s="1">
        <v>45875</v>
      </c>
      <c r="BK2114" s="1">
        <v>46239</v>
      </c>
      <c r="BL2114" s="1">
        <v>45875</v>
      </c>
      <c r="BM2114" s="1">
        <v>46239</v>
      </c>
      <c r="BN2114">
        <v>35</v>
      </c>
      <c r="BO2114">
        <v>0</v>
      </c>
      <c r="BP2114">
        <v>6</v>
      </c>
      <c r="BQ2114">
        <v>6</v>
      </c>
      <c r="BR2114">
        <v>6</v>
      </c>
      <c r="BS2114">
        <v>6</v>
      </c>
      <c r="BT2114">
        <v>6</v>
      </c>
      <c r="BU2114">
        <v>5</v>
      </c>
      <c r="BV2114" t="str">
        <f>"8:00 AM"</f>
        <v>8:00 AM</v>
      </c>
      <c r="BW2114" t="str">
        <f>"5:00 PM"</f>
        <v>5:00 PM</v>
      </c>
      <c r="BX2114" t="s">
        <v>240</v>
      </c>
      <c r="BY2114">
        <v>0</v>
      </c>
      <c r="BZ2114">
        <v>12</v>
      </c>
      <c r="CA2114" t="s">
        <v>115</v>
      </c>
      <c r="CC2114" s="2" t="s">
        <v>12081</v>
      </c>
      <c r="CD2114" t="s">
        <v>6219</v>
      </c>
      <c r="CE2114" t="s">
        <v>6220</v>
      </c>
      <c r="CF2114" t="s">
        <v>119</v>
      </c>
      <c r="CG2114" t="s">
        <v>120</v>
      </c>
      <c r="CH2114" s="3">
        <v>96950</v>
      </c>
      <c r="CI2114" s="4">
        <v>8.2899999999999991</v>
      </c>
      <c r="CJ2114" s="4">
        <v>8.2899999999999991</v>
      </c>
      <c r="CK2114" s="4">
        <v>12.44</v>
      </c>
      <c r="CL2114" s="4">
        <v>12.44</v>
      </c>
      <c r="CM2114" t="s">
        <v>136</v>
      </c>
      <c r="CN2114" t="s">
        <v>2832</v>
      </c>
      <c r="CO2114" t="s">
        <v>137</v>
      </c>
      <c r="CQ2114" t="s">
        <v>138</v>
      </c>
      <c r="CR2114" t="s">
        <v>138</v>
      </c>
      <c r="CS2114" t="s">
        <v>139</v>
      </c>
      <c r="CT2114" t="s">
        <v>138</v>
      </c>
      <c r="CU2114" t="s">
        <v>139</v>
      </c>
      <c r="CV2114" t="s">
        <v>138</v>
      </c>
      <c r="CW2114" t="s">
        <v>139</v>
      </c>
      <c r="CX2114" t="s">
        <v>485</v>
      </c>
      <c r="CY2114" s="10">
        <v>16707899238</v>
      </c>
      <c r="CZ2114" t="s">
        <v>491</v>
      </c>
      <c r="DA2114" t="s">
        <v>246</v>
      </c>
      <c r="DB2114" t="s">
        <v>138</v>
      </c>
      <c r="DC2114" t="s">
        <v>115</v>
      </c>
      <c r="DD2114" t="s">
        <v>487</v>
      </c>
      <c r="DE2114" t="s">
        <v>488</v>
      </c>
      <c r="DF2114" t="s">
        <v>4094</v>
      </c>
      <c r="DG2114" t="s">
        <v>490</v>
      </c>
      <c r="DH2114" t="s">
        <v>491</v>
      </c>
    </row>
    <row r="2115" spans="1:112" ht="14.45" customHeight="1" x14ac:dyDescent="0.25">
      <c r="A2115" t="s">
        <v>12297</v>
      </c>
      <c r="B2115" t="s">
        <v>142</v>
      </c>
      <c r="C2115" s="1">
        <v>45810</v>
      </c>
      <c r="D2115" s="1">
        <v>45811</v>
      </c>
      <c r="E2115" t="s">
        <v>114</v>
      </c>
      <c r="G2115" t="s">
        <v>115</v>
      </c>
      <c r="H2115" t="s">
        <v>115</v>
      </c>
      <c r="I2115" t="s">
        <v>115</v>
      </c>
      <c r="J2115" t="s">
        <v>3939</v>
      </c>
      <c r="K2115" t="s">
        <v>3940</v>
      </c>
      <c r="L2115" t="s">
        <v>3941</v>
      </c>
      <c r="M2115" t="s">
        <v>3942</v>
      </c>
      <c r="N2115" t="s">
        <v>128</v>
      </c>
      <c r="O2115" t="s">
        <v>120</v>
      </c>
      <c r="P2115" s="3">
        <v>96950</v>
      </c>
      <c r="Q2115" t="s">
        <v>121</v>
      </c>
      <c r="S2115" s="10">
        <v>16702876661</v>
      </c>
      <c r="U2115" t="s">
        <v>3943</v>
      </c>
      <c r="V2115">
        <v>812112</v>
      </c>
      <c r="W2115" t="s">
        <v>123</v>
      </c>
      <c r="Y2115" t="s">
        <v>308</v>
      </c>
      <c r="Z2115" t="s">
        <v>309</v>
      </c>
      <c r="AB2115" t="s">
        <v>3944</v>
      </c>
      <c r="AC2115" t="s">
        <v>3941</v>
      </c>
      <c r="AD2115" t="s">
        <v>3942</v>
      </c>
      <c r="AE2115" t="s">
        <v>306</v>
      </c>
      <c r="AF2115" t="s">
        <v>120</v>
      </c>
      <c r="AG2115" s="3">
        <v>96950</v>
      </c>
      <c r="AH2115" t="s">
        <v>121</v>
      </c>
      <c r="AJ2115" s="10">
        <v>16702876661</v>
      </c>
      <c r="AL2115" t="s">
        <v>3945</v>
      </c>
      <c r="BD2115" t="str">
        <f>"39-5012.00"</f>
        <v>39-5012.00</v>
      </c>
      <c r="BE2115" t="s">
        <v>1772</v>
      </c>
      <c r="BF2115" t="s">
        <v>10825</v>
      </c>
      <c r="BG2115" t="s">
        <v>10826</v>
      </c>
      <c r="BH2115">
        <v>2</v>
      </c>
      <c r="BJ2115" s="1">
        <v>45931</v>
      </c>
      <c r="BK2115" s="1">
        <v>46295</v>
      </c>
      <c r="BN2115">
        <v>35</v>
      </c>
      <c r="BO2115">
        <v>7</v>
      </c>
      <c r="BP2115">
        <v>0</v>
      </c>
      <c r="BQ2115">
        <v>0</v>
      </c>
      <c r="BR2115">
        <v>7</v>
      </c>
      <c r="BS2115">
        <v>7</v>
      </c>
      <c r="BT2115">
        <v>7</v>
      </c>
      <c r="BU2115">
        <v>7</v>
      </c>
      <c r="BV2115" t="str">
        <f>"11:00 AM"</f>
        <v>11:00 AM</v>
      </c>
      <c r="BW2115" t="str">
        <f>"6:00 PM"</f>
        <v>6:00 PM</v>
      </c>
      <c r="BX2115" t="s">
        <v>240</v>
      </c>
      <c r="BY2115">
        <v>0</v>
      </c>
      <c r="BZ2115">
        <v>12</v>
      </c>
      <c r="CA2115" t="s">
        <v>115</v>
      </c>
      <c r="CC2115" t="s">
        <v>10827</v>
      </c>
      <c r="CD2115" t="s">
        <v>3941</v>
      </c>
      <c r="CE2115" t="s">
        <v>3942</v>
      </c>
      <c r="CF2115" t="s">
        <v>306</v>
      </c>
      <c r="CG2115" t="s">
        <v>120</v>
      </c>
      <c r="CH2115" s="3">
        <v>96950</v>
      </c>
      <c r="CI2115" s="4">
        <v>7.98</v>
      </c>
      <c r="CJ2115" s="4">
        <v>7.98</v>
      </c>
      <c r="CK2115" s="4">
        <v>11.97</v>
      </c>
      <c r="CL2115" s="4">
        <v>11.97</v>
      </c>
      <c r="CM2115" t="s">
        <v>136</v>
      </c>
      <c r="CN2115">
        <v>0</v>
      </c>
      <c r="CO2115" t="s">
        <v>137</v>
      </c>
      <c r="CQ2115" t="s">
        <v>115</v>
      </c>
      <c r="CR2115" t="s">
        <v>138</v>
      </c>
      <c r="CS2115" t="s">
        <v>139</v>
      </c>
      <c r="CT2115" t="s">
        <v>138</v>
      </c>
      <c r="CU2115" t="s">
        <v>139</v>
      </c>
      <c r="CV2115" t="s">
        <v>138</v>
      </c>
      <c r="CW2115" t="s">
        <v>139</v>
      </c>
      <c r="CX2115" t="s">
        <v>316</v>
      </c>
      <c r="CY2115" s="10">
        <v>16702876661</v>
      </c>
      <c r="CZ2115" t="s">
        <v>3945</v>
      </c>
      <c r="DA2115" t="s">
        <v>139</v>
      </c>
      <c r="DB2115" t="s">
        <v>138</v>
      </c>
      <c r="DC2115" t="s">
        <v>115</v>
      </c>
    </row>
    <row r="2116" spans="1:112" ht="14.45" customHeight="1" x14ac:dyDescent="0.25">
      <c r="A2116" t="s">
        <v>13071</v>
      </c>
      <c r="B2116" t="s">
        <v>142</v>
      </c>
      <c r="C2116" s="1">
        <v>45810</v>
      </c>
      <c r="D2116" s="1">
        <v>45811</v>
      </c>
      <c r="E2116" t="s">
        <v>114</v>
      </c>
      <c r="G2116" t="s">
        <v>115</v>
      </c>
      <c r="H2116" t="s">
        <v>115</v>
      </c>
      <c r="I2116" t="s">
        <v>115</v>
      </c>
      <c r="J2116" t="s">
        <v>747</v>
      </c>
      <c r="K2116" t="s">
        <v>748</v>
      </c>
      <c r="L2116" t="s">
        <v>749</v>
      </c>
      <c r="M2116" t="s">
        <v>119</v>
      </c>
      <c r="N2116" t="s">
        <v>750</v>
      </c>
      <c r="O2116" t="s">
        <v>120</v>
      </c>
      <c r="P2116" s="3">
        <v>96950</v>
      </c>
      <c r="Q2116" t="s">
        <v>121</v>
      </c>
      <c r="S2116" s="10">
        <v>16702331530</v>
      </c>
      <c r="U2116" t="s">
        <v>751</v>
      </c>
      <c r="V2116">
        <v>311812</v>
      </c>
      <c r="W2116" t="s">
        <v>123</v>
      </c>
      <c r="Y2116" t="s">
        <v>752</v>
      </c>
      <c r="Z2116" t="s">
        <v>753</v>
      </c>
      <c r="AB2116" t="s">
        <v>754</v>
      </c>
      <c r="AC2116" t="s">
        <v>749</v>
      </c>
      <c r="AD2116" t="s">
        <v>119</v>
      </c>
      <c r="AE2116" t="s">
        <v>750</v>
      </c>
      <c r="AF2116" t="s">
        <v>120</v>
      </c>
      <c r="AG2116" s="3">
        <v>96950</v>
      </c>
      <c r="AH2116" t="s">
        <v>121</v>
      </c>
      <c r="AJ2116" s="10">
        <v>16702331530</v>
      </c>
      <c r="AL2116" t="s">
        <v>755</v>
      </c>
      <c r="BD2116" t="str">
        <f>"35-2014.00"</f>
        <v>35-2014.00</v>
      </c>
      <c r="BE2116" t="s">
        <v>221</v>
      </c>
      <c r="BF2116" t="s">
        <v>839</v>
      </c>
      <c r="BG2116" t="s">
        <v>373</v>
      </c>
      <c r="BH2116">
        <v>6</v>
      </c>
      <c r="BJ2116" s="1">
        <v>45931</v>
      </c>
      <c r="BK2116" s="1">
        <v>46295</v>
      </c>
      <c r="BN2116">
        <v>35</v>
      </c>
      <c r="BO2116">
        <v>7</v>
      </c>
      <c r="BP2116">
        <v>7</v>
      </c>
      <c r="BQ2116">
        <v>0</v>
      </c>
      <c r="BR2116">
        <v>7</v>
      </c>
      <c r="BS2116">
        <v>0</v>
      </c>
      <c r="BT2116">
        <v>7</v>
      </c>
      <c r="BU2116">
        <v>7</v>
      </c>
      <c r="BV2116" t="str">
        <f>"5:30 PM"</f>
        <v>5:30 PM</v>
      </c>
      <c r="BW2116" t="str">
        <f>"1:30 PM"</f>
        <v>1:30 PM</v>
      </c>
      <c r="BX2116" t="s">
        <v>240</v>
      </c>
      <c r="BY2116">
        <v>0</v>
      </c>
      <c r="BZ2116">
        <v>12</v>
      </c>
      <c r="CA2116" t="s">
        <v>115</v>
      </c>
      <c r="CC2116" t="s">
        <v>9056</v>
      </c>
      <c r="CD2116" t="s">
        <v>749</v>
      </c>
      <c r="CE2116" t="s">
        <v>119</v>
      </c>
      <c r="CF2116" t="s">
        <v>750</v>
      </c>
      <c r="CG2116" t="s">
        <v>120</v>
      </c>
      <c r="CH2116" s="3">
        <v>96950</v>
      </c>
      <c r="CI2116" s="4">
        <v>8.83</v>
      </c>
      <c r="CJ2116" s="4">
        <v>8.83</v>
      </c>
      <c r="CK2116" s="4">
        <v>13.25</v>
      </c>
      <c r="CL2116" s="4">
        <v>13.25</v>
      </c>
      <c r="CM2116" t="s">
        <v>136</v>
      </c>
      <c r="CN2116" t="s">
        <v>331</v>
      </c>
      <c r="CO2116" t="s">
        <v>137</v>
      </c>
      <c r="CQ2116" t="s">
        <v>115</v>
      </c>
      <c r="CR2116" t="s">
        <v>138</v>
      </c>
      <c r="CS2116" t="s">
        <v>139</v>
      </c>
      <c r="CT2116" t="s">
        <v>138</v>
      </c>
      <c r="CU2116" t="s">
        <v>139</v>
      </c>
      <c r="CV2116" t="s">
        <v>138</v>
      </c>
      <c r="CW2116" t="s">
        <v>139</v>
      </c>
      <c r="CX2116" t="s">
        <v>757</v>
      </c>
      <c r="CY2116" s="10">
        <v>16702331530</v>
      </c>
      <c r="CZ2116" t="s">
        <v>755</v>
      </c>
      <c r="DA2116" t="s">
        <v>758</v>
      </c>
      <c r="DB2116" t="s">
        <v>138</v>
      </c>
      <c r="DC2116" t="s">
        <v>115</v>
      </c>
      <c r="DD2116" t="s">
        <v>752</v>
      </c>
      <c r="DE2116" t="s">
        <v>753</v>
      </c>
      <c r="DG2116" t="s">
        <v>747</v>
      </c>
      <c r="DH2116" t="s">
        <v>755</v>
      </c>
    </row>
    <row r="2117" spans="1:112" ht="14.45" customHeight="1" x14ac:dyDescent="0.25">
      <c r="A2117" t="s">
        <v>13732</v>
      </c>
      <c r="B2117" t="s">
        <v>1155</v>
      </c>
      <c r="C2117" s="1">
        <v>45757</v>
      </c>
      <c r="D2117" s="1">
        <v>45811</v>
      </c>
      <c r="E2117" t="s">
        <v>210</v>
      </c>
      <c r="F2117" s="1">
        <v>45929</v>
      </c>
      <c r="G2117" t="s">
        <v>115</v>
      </c>
      <c r="H2117" t="s">
        <v>115</v>
      </c>
      <c r="I2117" t="s">
        <v>115</v>
      </c>
      <c r="J2117" t="s">
        <v>6350</v>
      </c>
      <c r="K2117" t="s">
        <v>6351</v>
      </c>
      <c r="L2117" t="s">
        <v>8453</v>
      </c>
      <c r="M2117" t="s">
        <v>139</v>
      </c>
      <c r="N2117" t="s">
        <v>272</v>
      </c>
      <c r="O2117" t="s">
        <v>120</v>
      </c>
      <c r="P2117" s="3">
        <v>96952</v>
      </c>
      <c r="Q2117" t="s">
        <v>121</v>
      </c>
      <c r="R2117" t="s">
        <v>1661</v>
      </c>
      <c r="S2117" s="10">
        <v>16704338668</v>
      </c>
      <c r="U2117" t="s">
        <v>6353</v>
      </c>
      <c r="V2117">
        <v>445110</v>
      </c>
      <c r="W2117" t="s">
        <v>123</v>
      </c>
      <c r="Y2117" t="s">
        <v>3444</v>
      </c>
      <c r="Z2117" t="s">
        <v>3445</v>
      </c>
      <c r="AA2117" t="s">
        <v>8454</v>
      </c>
      <c r="AB2117" t="s">
        <v>126</v>
      </c>
      <c r="AC2117" t="s">
        <v>8453</v>
      </c>
      <c r="AD2117" t="s">
        <v>139</v>
      </c>
      <c r="AE2117" t="s">
        <v>272</v>
      </c>
      <c r="AF2117" t="s">
        <v>120</v>
      </c>
      <c r="AG2117" s="3">
        <v>96952</v>
      </c>
      <c r="AH2117" t="s">
        <v>121</v>
      </c>
      <c r="AJ2117" s="10">
        <v>16704338668</v>
      </c>
      <c r="AL2117" t="s">
        <v>8455</v>
      </c>
      <c r="BD2117" t="str">
        <f>"53-7065.00"</f>
        <v>53-7065.00</v>
      </c>
      <c r="BE2117" t="s">
        <v>519</v>
      </c>
      <c r="BF2117" t="s">
        <v>13733</v>
      </c>
      <c r="BG2117" t="s">
        <v>521</v>
      </c>
      <c r="BH2117">
        <v>4</v>
      </c>
      <c r="BI2117">
        <v>3</v>
      </c>
      <c r="BJ2117" s="1">
        <v>45931</v>
      </c>
      <c r="BK2117" s="1">
        <v>46295</v>
      </c>
      <c r="BL2117" s="1">
        <v>45931</v>
      </c>
      <c r="BM2117" s="1">
        <v>46295</v>
      </c>
      <c r="BN2117">
        <v>35</v>
      </c>
      <c r="BO2117">
        <v>0</v>
      </c>
      <c r="BP2117">
        <v>7</v>
      </c>
      <c r="BQ2117">
        <v>7</v>
      </c>
      <c r="BR2117">
        <v>7</v>
      </c>
      <c r="BS2117">
        <v>7</v>
      </c>
      <c r="BT2117">
        <v>7</v>
      </c>
      <c r="BU2117">
        <v>0</v>
      </c>
      <c r="BV2117" t="str">
        <f>"8:00 AM"</f>
        <v>8:00 AM</v>
      </c>
      <c r="BW2117" t="str">
        <f>"5:00 PM"</f>
        <v>5:00 PM</v>
      </c>
      <c r="BX2117" t="s">
        <v>133</v>
      </c>
      <c r="BY2117">
        <v>0</v>
      </c>
      <c r="BZ2117">
        <v>6</v>
      </c>
      <c r="CA2117" t="s">
        <v>115</v>
      </c>
      <c r="CC2117" s="2" t="s">
        <v>13734</v>
      </c>
      <c r="CD2117" t="s">
        <v>8453</v>
      </c>
      <c r="CE2117" t="s">
        <v>139</v>
      </c>
      <c r="CF2117" t="s">
        <v>272</v>
      </c>
      <c r="CG2117" t="s">
        <v>120</v>
      </c>
      <c r="CH2117" s="3">
        <v>96952</v>
      </c>
      <c r="CI2117" s="4">
        <v>8.86</v>
      </c>
      <c r="CJ2117" s="4">
        <v>8.86</v>
      </c>
      <c r="CK2117" s="4">
        <v>13.29</v>
      </c>
      <c r="CL2117" s="4">
        <v>13.29</v>
      </c>
      <c r="CM2117" t="s">
        <v>136</v>
      </c>
      <c r="CN2117" t="s">
        <v>13735</v>
      </c>
      <c r="CO2117" t="s">
        <v>137</v>
      </c>
      <c r="CQ2117" t="s">
        <v>115</v>
      </c>
      <c r="CR2117" t="s">
        <v>138</v>
      </c>
      <c r="CS2117" t="s">
        <v>139</v>
      </c>
      <c r="CT2117" t="s">
        <v>138</v>
      </c>
      <c r="CU2117" t="s">
        <v>139</v>
      </c>
      <c r="CV2117" t="s">
        <v>138</v>
      </c>
      <c r="CW2117" t="s">
        <v>139</v>
      </c>
      <c r="CX2117" t="s">
        <v>699</v>
      </c>
      <c r="CY2117" s="10">
        <v>16704338668</v>
      </c>
      <c r="CZ2117" t="s">
        <v>6357</v>
      </c>
      <c r="DA2117" t="s">
        <v>139</v>
      </c>
      <c r="DB2117" t="s">
        <v>138</v>
      </c>
      <c r="DC2117" t="s">
        <v>115</v>
      </c>
    </row>
    <row r="2118" spans="1:112" ht="14.45" customHeight="1" x14ac:dyDescent="0.25">
      <c r="A2118" t="s">
        <v>1814</v>
      </c>
      <c r="B2118" t="s">
        <v>248</v>
      </c>
      <c r="C2118" s="1">
        <v>45757</v>
      </c>
      <c r="D2118" s="1">
        <v>45812</v>
      </c>
      <c r="E2118" t="s">
        <v>114</v>
      </c>
      <c r="G2118" t="s">
        <v>115</v>
      </c>
      <c r="H2118" t="s">
        <v>115</v>
      </c>
      <c r="I2118" t="s">
        <v>115</v>
      </c>
      <c r="J2118" t="s">
        <v>159</v>
      </c>
      <c r="L2118" t="s">
        <v>160</v>
      </c>
      <c r="N2118" t="s">
        <v>119</v>
      </c>
      <c r="O2118" t="s">
        <v>120</v>
      </c>
      <c r="P2118" s="3">
        <v>96950</v>
      </c>
      <c r="Q2118" t="s">
        <v>121</v>
      </c>
      <c r="S2118" s="10">
        <v>16702356622</v>
      </c>
      <c r="U2118" t="s">
        <v>161</v>
      </c>
      <c r="V2118">
        <v>531110</v>
      </c>
      <c r="W2118" t="s">
        <v>123</v>
      </c>
      <c r="Y2118" t="s">
        <v>162</v>
      </c>
      <c r="Z2118" t="s">
        <v>163</v>
      </c>
      <c r="AA2118" t="s">
        <v>164</v>
      </c>
      <c r="AB2118" t="s">
        <v>165</v>
      </c>
      <c r="AC2118" t="s">
        <v>166</v>
      </c>
      <c r="AD2118" t="s">
        <v>167</v>
      </c>
      <c r="AE2118" t="s">
        <v>119</v>
      </c>
      <c r="AF2118" t="s">
        <v>120</v>
      </c>
      <c r="AG2118" s="3">
        <v>96950</v>
      </c>
      <c r="AH2118" t="s">
        <v>121</v>
      </c>
      <c r="AJ2118" s="10">
        <v>16702356622</v>
      </c>
      <c r="AL2118" t="s">
        <v>168</v>
      </c>
      <c r="BD2118" t="str">
        <f>"49-9071.00"</f>
        <v>49-9071.00</v>
      </c>
      <c r="BE2118" t="s">
        <v>169</v>
      </c>
      <c r="BF2118" t="s">
        <v>170</v>
      </c>
      <c r="BG2118" t="s">
        <v>169</v>
      </c>
      <c r="BH2118">
        <v>3</v>
      </c>
      <c r="BI2118">
        <v>3</v>
      </c>
      <c r="BJ2118" s="1">
        <v>45869</v>
      </c>
      <c r="BK2118" s="1">
        <v>46233</v>
      </c>
      <c r="BL2118" s="1">
        <v>45869</v>
      </c>
      <c r="BM2118" s="1">
        <v>46233</v>
      </c>
      <c r="BN2118">
        <v>40</v>
      </c>
      <c r="BO2118">
        <v>0</v>
      </c>
      <c r="BP2118">
        <v>8</v>
      </c>
      <c r="BQ2118">
        <v>8</v>
      </c>
      <c r="BR2118">
        <v>8</v>
      </c>
      <c r="BS2118">
        <v>8</v>
      </c>
      <c r="BT2118">
        <v>8</v>
      </c>
      <c r="BU2118">
        <v>0</v>
      </c>
      <c r="BV2118" t="str">
        <f>"8:00 AM"</f>
        <v>8:00 AM</v>
      </c>
      <c r="BW2118" t="str">
        <f>"5:00 PM"</f>
        <v>5:00 PM</v>
      </c>
      <c r="BX2118" t="s">
        <v>133</v>
      </c>
      <c r="BY2118">
        <v>0</v>
      </c>
      <c r="BZ2118">
        <v>6</v>
      </c>
      <c r="CA2118" t="s">
        <v>115</v>
      </c>
      <c r="CC2118" t="s">
        <v>171</v>
      </c>
      <c r="CD2118" t="s">
        <v>172</v>
      </c>
      <c r="CF2118" t="s">
        <v>119</v>
      </c>
      <c r="CG2118" t="s">
        <v>120</v>
      </c>
      <c r="CH2118" s="3">
        <v>96950</v>
      </c>
      <c r="CI2118" s="4">
        <v>9.75</v>
      </c>
      <c r="CJ2118" s="4">
        <v>11</v>
      </c>
      <c r="CK2118" s="4">
        <v>14.63</v>
      </c>
      <c r="CL2118" s="4">
        <v>16.5</v>
      </c>
      <c r="CM2118" t="s">
        <v>136</v>
      </c>
      <c r="CO2118" t="s">
        <v>173</v>
      </c>
      <c r="CQ2118" t="s">
        <v>115</v>
      </c>
      <c r="CR2118" t="s">
        <v>138</v>
      </c>
      <c r="CS2118" t="s">
        <v>138</v>
      </c>
      <c r="CT2118" t="s">
        <v>138</v>
      </c>
      <c r="CU2118" t="s">
        <v>139</v>
      </c>
      <c r="CV2118" t="s">
        <v>138</v>
      </c>
      <c r="CW2118" t="s">
        <v>138</v>
      </c>
      <c r="CX2118" t="s">
        <v>1815</v>
      </c>
      <c r="CY2118" s="10">
        <v>16702356622</v>
      </c>
      <c r="CZ2118" t="s">
        <v>168</v>
      </c>
      <c r="DA2118" t="s">
        <v>139</v>
      </c>
      <c r="DB2118" t="s">
        <v>138</v>
      </c>
      <c r="DC2118" t="s">
        <v>115</v>
      </c>
    </row>
    <row r="2119" spans="1:112" ht="14.45" customHeight="1" x14ac:dyDescent="0.25">
      <c r="A2119" t="s">
        <v>3387</v>
      </c>
      <c r="B2119" t="s">
        <v>113</v>
      </c>
      <c r="C2119" s="1">
        <v>45807</v>
      </c>
      <c r="D2119" s="1">
        <v>45812</v>
      </c>
      <c r="E2119" t="s">
        <v>210</v>
      </c>
      <c r="F2119" s="1">
        <v>45929</v>
      </c>
      <c r="G2119" t="s">
        <v>138</v>
      </c>
      <c r="H2119" t="s">
        <v>115</v>
      </c>
      <c r="I2119" t="s">
        <v>115</v>
      </c>
      <c r="J2119" t="s">
        <v>1528</v>
      </c>
      <c r="K2119" t="s">
        <v>1529</v>
      </c>
      <c r="L2119" t="s">
        <v>1530</v>
      </c>
      <c r="N2119" t="s">
        <v>1531</v>
      </c>
      <c r="O2119" t="s">
        <v>120</v>
      </c>
      <c r="P2119" s="3">
        <v>96950</v>
      </c>
      <c r="Q2119" t="s">
        <v>121</v>
      </c>
      <c r="R2119" t="s">
        <v>1369</v>
      </c>
      <c r="S2119" s="10">
        <v>16702351444</v>
      </c>
      <c r="U2119" t="s">
        <v>1532</v>
      </c>
      <c r="V2119">
        <v>424410</v>
      </c>
      <c r="W2119" t="s">
        <v>123</v>
      </c>
      <c r="Y2119" t="s">
        <v>1533</v>
      </c>
      <c r="Z2119" t="s">
        <v>1534</v>
      </c>
      <c r="AA2119" t="s">
        <v>1535</v>
      </c>
      <c r="AB2119" t="s">
        <v>1536</v>
      </c>
      <c r="AC2119" t="s">
        <v>1537</v>
      </c>
      <c r="AE2119" t="s">
        <v>128</v>
      </c>
      <c r="AF2119" t="s">
        <v>120</v>
      </c>
      <c r="AG2119" s="3">
        <v>96950</v>
      </c>
      <c r="AH2119" t="s">
        <v>121</v>
      </c>
      <c r="AI2119" t="s">
        <v>1369</v>
      </c>
      <c r="AJ2119" s="10">
        <v>16702345201</v>
      </c>
      <c r="AL2119" t="s">
        <v>1538</v>
      </c>
      <c r="BD2119" t="str">
        <f>"53-7065.00"</f>
        <v>53-7065.00</v>
      </c>
      <c r="BE2119" t="s">
        <v>519</v>
      </c>
      <c r="BF2119" t="s">
        <v>1539</v>
      </c>
      <c r="BG2119" t="s">
        <v>1540</v>
      </c>
      <c r="BH2119">
        <v>1</v>
      </c>
      <c r="BJ2119" s="1">
        <v>45931</v>
      </c>
      <c r="BK2119" s="1">
        <v>47026</v>
      </c>
      <c r="BN2119">
        <v>35</v>
      </c>
      <c r="BO2119">
        <v>0</v>
      </c>
      <c r="BP2119">
        <v>7</v>
      </c>
      <c r="BQ2119">
        <v>7</v>
      </c>
      <c r="BR2119">
        <v>7</v>
      </c>
      <c r="BS2119">
        <v>7</v>
      </c>
      <c r="BT2119">
        <v>7</v>
      </c>
      <c r="BU2119">
        <v>0</v>
      </c>
      <c r="BV2119" t="str">
        <f>"8:00 AM"</f>
        <v>8:00 AM</v>
      </c>
      <c r="BW2119" t="str">
        <f>"4:00 PM"</f>
        <v>4:00 PM</v>
      </c>
      <c r="BX2119" t="s">
        <v>133</v>
      </c>
      <c r="BY2119">
        <v>0</v>
      </c>
      <c r="BZ2119">
        <v>12</v>
      </c>
      <c r="CA2119" t="s">
        <v>115</v>
      </c>
      <c r="CC2119" s="2" t="s">
        <v>1541</v>
      </c>
      <c r="CD2119" t="s">
        <v>1542</v>
      </c>
      <c r="CF2119" t="s">
        <v>128</v>
      </c>
      <c r="CG2119" t="s">
        <v>120</v>
      </c>
      <c r="CH2119" s="3">
        <v>96950</v>
      </c>
      <c r="CI2119" s="4">
        <v>8.86</v>
      </c>
      <c r="CJ2119" s="4">
        <v>8.86</v>
      </c>
      <c r="CK2119" s="4">
        <v>13.29</v>
      </c>
      <c r="CL2119" s="4">
        <v>13.29</v>
      </c>
      <c r="CM2119" t="s">
        <v>136</v>
      </c>
      <c r="CO2119" t="s">
        <v>137</v>
      </c>
      <c r="CQ2119" t="s">
        <v>115</v>
      </c>
      <c r="CR2119" t="s">
        <v>138</v>
      </c>
      <c r="CS2119" t="s">
        <v>139</v>
      </c>
      <c r="CT2119" t="s">
        <v>138</v>
      </c>
      <c r="CU2119" t="s">
        <v>139</v>
      </c>
      <c r="CV2119" t="s">
        <v>138</v>
      </c>
      <c r="CW2119" t="s">
        <v>139</v>
      </c>
      <c r="CX2119" t="s">
        <v>3388</v>
      </c>
      <c r="CY2119" s="10">
        <v>16702351444</v>
      </c>
      <c r="CZ2119" t="s">
        <v>1538</v>
      </c>
      <c r="DA2119" t="s">
        <v>139</v>
      </c>
      <c r="DB2119" t="s">
        <v>138</v>
      </c>
      <c r="DC2119" t="s">
        <v>115</v>
      </c>
    </row>
    <row r="2120" spans="1:112" ht="14.45" customHeight="1" x14ac:dyDescent="0.25">
      <c r="A2120" t="s">
        <v>3938</v>
      </c>
      <c r="B2120" t="s">
        <v>142</v>
      </c>
      <c r="C2120" s="1">
        <v>45810</v>
      </c>
      <c r="D2120" s="1">
        <v>45812</v>
      </c>
      <c r="E2120" t="s">
        <v>114</v>
      </c>
      <c r="G2120" t="s">
        <v>115</v>
      </c>
      <c r="H2120" t="s">
        <v>115</v>
      </c>
      <c r="I2120" t="s">
        <v>115</v>
      </c>
      <c r="J2120" t="s">
        <v>3939</v>
      </c>
      <c r="K2120" t="s">
        <v>3940</v>
      </c>
      <c r="L2120" t="s">
        <v>3941</v>
      </c>
      <c r="M2120" t="s">
        <v>3942</v>
      </c>
      <c r="N2120" t="s">
        <v>128</v>
      </c>
      <c r="O2120" t="s">
        <v>120</v>
      </c>
      <c r="P2120" s="3">
        <v>96950</v>
      </c>
      <c r="Q2120" t="s">
        <v>121</v>
      </c>
      <c r="S2120" s="10">
        <v>16702876661</v>
      </c>
      <c r="U2120" t="s">
        <v>3943</v>
      </c>
      <c r="V2120">
        <v>812112</v>
      </c>
      <c r="W2120" t="s">
        <v>123</v>
      </c>
      <c r="Y2120" t="s">
        <v>308</v>
      </c>
      <c r="Z2120" t="s">
        <v>309</v>
      </c>
      <c r="AB2120" t="s">
        <v>3944</v>
      </c>
      <c r="AC2120" t="s">
        <v>3941</v>
      </c>
      <c r="AD2120" t="s">
        <v>3942</v>
      </c>
      <c r="AE2120" t="s">
        <v>128</v>
      </c>
      <c r="AF2120" t="s">
        <v>120</v>
      </c>
      <c r="AG2120" s="3">
        <v>96950</v>
      </c>
      <c r="AH2120" t="s">
        <v>121</v>
      </c>
      <c r="AJ2120" s="10">
        <v>16702876661</v>
      </c>
      <c r="AL2120" t="s">
        <v>3945</v>
      </c>
      <c r="BD2120" t="str">
        <f>"31-9011.00"</f>
        <v>31-9011.00</v>
      </c>
      <c r="BE2120" t="s">
        <v>671</v>
      </c>
      <c r="BF2120" t="s">
        <v>3946</v>
      </c>
      <c r="BG2120" t="s">
        <v>3947</v>
      </c>
      <c r="BH2120">
        <v>4</v>
      </c>
      <c r="BJ2120" s="1">
        <v>45931</v>
      </c>
      <c r="BK2120" s="1">
        <v>46295</v>
      </c>
      <c r="BN2120">
        <v>35</v>
      </c>
      <c r="BO2120">
        <v>7</v>
      </c>
      <c r="BP2120">
        <v>0</v>
      </c>
      <c r="BQ2120">
        <v>0</v>
      </c>
      <c r="BR2120">
        <v>7</v>
      </c>
      <c r="BS2120">
        <v>7</v>
      </c>
      <c r="BT2120">
        <v>7</v>
      </c>
      <c r="BU2120">
        <v>7</v>
      </c>
      <c r="BV2120" t="str">
        <f>"11:00 AM"</f>
        <v>11:00 AM</v>
      </c>
      <c r="BW2120" t="str">
        <f>"6:00 PM"</f>
        <v>6:00 PM</v>
      </c>
      <c r="BX2120" t="s">
        <v>240</v>
      </c>
      <c r="BY2120">
        <v>0</v>
      </c>
      <c r="BZ2120">
        <v>12</v>
      </c>
      <c r="CA2120" t="s">
        <v>115</v>
      </c>
      <c r="CC2120" t="s">
        <v>3948</v>
      </c>
      <c r="CD2120" t="s">
        <v>3941</v>
      </c>
      <c r="CE2120" t="s">
        <v>3942</v>
      </c>
      <c r="CF2120" t="s">
        <v>306</v>
      </c>
      <c r="CG2120" t="s">
        <v>120</v>
      </c>
      <c r="CH2120" s="3">
        <v>96950</v>
      </c>
      <c r="CI2120" s="4">
        <v>12.37</v>
      </c>
      <c r="CJ2120" s="4">
        <v>12.37</v>
      </c>
      <c r="CK2120" s="4">
        <v>18.559999999999999</v>
      </c>
      <c r="CL2120" s="4">
        <v>18.559999999999999</v>
      </c>
      <c r="CM2120" t="s">
        <v>136</v>
      </c>
      <c r="CN2120" t="s">
        <v>191</v>
      </c>
      <c r="CO2120" t="s">
        <v>137</v>
      </c>
      <c r="CQ2120" t="s">
        <v>115</v>
      </c>
      <c r="CR2120" t="s">
        <v>138</v>
      </c>
      <c r="CS2120" t="s">
        <v>139</v>
      </c>
      <c r="CT2120" t="s">
        <v>138</v>
      </c>
      <c r="CU2120" t="s">
        <v>139</v>
      </c>
      <c r="CV2120" t="s">
        <v>138</v>
      </c>
      <c r="CW2120" t="s">
        <v>139</v>
      </c>
      <c r="CX2120" t="s">
        <v>316</v>
      </c>
      <c r="CY2120" s="10">
        <v>16702876661</v>
      </c>
      <c r="CZ2120" t="s">
        <v>3945</v>
      </c>
      <c r="DA2120" t="s">
        <v>139</v>
      </c>
      <c r="DB2120" t="s">
        <v>138</v>
      </c>
      <c r="DC2120" t="s">
        <v>115</v>
      </c>
    </row>
    <row r="2121" spans="1:112" ht="14.45" customHeight="1" x14ac:dyDescent="0.25">
      <c r="A2121" t="s">
        <v>4702</v>
      </c>
      <c r="B2121" t="s">
        <v>248</v>
      </c>
      <c r="C2121" s="1">
        <v>45750</v>
      </c>
      <c r="D2121" s="1">
        <v>45812</v>
      </c>
      <c r="E2121" t="s">
        <v>210</v>
      </c>
      <c r="F2121" s="1">
        <v>45929</v>
      </c>
      <c r="G2121" t="s">
        <v>115</v>
      </c>
      <c r="H2121" t="s">
        <v>138</v>
      </c>
      <c r="I2121" t="s">
        <v>115</v>
      </c>
      <c r="J2121" t="s">
        <v>3271</v>
      </c>
      <c r="K2121" t="s">
        <v>3272</v>
      </c>
      <c r="L2121" t="s">
        <v>3273</v>
      </c>
      <c r="M2121" t="s">
        <v>3274</v>
      </c>
      <c r="N2121" t="s">
        <v>128</v>
      </c>
      <c r="O2121" t="s">
        <v>120</v>
      </c>
      <c r="P2121" s="3">
        <v>96950</v>
      </c>
      <c r="Q2121" t="s">
        <v>121</v>
      </c>
      <c r="S2121" s="10">
        <v>16702349011</v>
      </c>
      <c r="U2121" t="s">
        <v>3275</v>
      </c>
      <c r="V2121">
        <v>333120</v>
      </c>
      <c r="W2121" t="s">
        <v>123</v>
      </c>
      <c r="Y2121" t="s">
        <v>3276</v>
      </c>
      <c r="Z2121" t="s">
        <v>2808</v>
      </c>
      <c r="AA2121" t="s">
        <v>3277</v>
      </c>
      <c r="AB2121" t="s">
        <v>448</v>
      </c>
      <c r="AC2121" t="s">
        <v>3273</v>
      </c>
      <c r="AD2121" t="s">
        <v>3274</v>
      </c>
      <c r="AE2121" t="s">
        <v>128</v>
      </c>
      <c r="AF2121" t="s">
        <v>120</v>
      </c>
      <c r="AG2121" s="3">
        <v>96950</v>
      </c>
      <c r="AH2121" t="s">
        <v>121</v>
      </c>
      <c r="AJ2121" s="10">
        <v>16702349011</v>
      </c>
      <c r="AL2121" t="s">
        <v>3278</v>
      </c>
      <c r="BD2121" t="str">
        <f>"51-9021.00"</f>
        <v>51-9021.00</v>
      </c>
      <c r="BE2121" t="s">
        <v>3279</v>
      </c>
      <c r="BF2121" t="s">
        <v>3280</v>
      </c>
      <c r="BG2121" t="s">
        <v>3281</v>
      </c>
      <c r="BH2121">
        <v>8</v>
      </c>
      <c r="BI2121">
        <v>8</v>
      </c>
      <c r="BJ2121" s="1">
        <v>45931</v>
      </c>
      <c r="BK2121" s="1">
        <v>46295</v>
      </c>
      <c r="BL2121" s="1">
        <v>45931</v>
      </c>
      <c r="BM2121" s="1">
        <v>46295</v>
      </c>
      <c r="BN2121">
        <v>40</v>
      </c>
      <c r="BO2121">
        <v>0</v>
      </c>
      <c r="BP2121">
        <v>8</v>
      </c>
      <c r="BQ2121">
        <v>8</v>
      </c>
      <c r="BR2121">
        <v>8</v>
      </c>
      <c r="BS2121">
        <v>8</v>
      </c>
      <c r="BT2121">
        <v>8</v>
      </c>
      <c r="BU2121">
        <v>0</v>
      </c>
      <c r="BV2121" t="str">
        <f t="shared" ref="BV2121:BV2126" si="39">"8:00 AM"</f>
        <v>8:00 AM</v>
      </c>
      <c r="BW2121" t="str">
        <f>"5:00 PM"</f>
        <v>5:00 PM</v>
      </c>
      <c r="BX2121" t="s">
        <v>133</v>
      </c>
      <c r="BY2121">
        <v>0</v>
      </c>
      <c r="BZ2121">
        <v>12</v>
      </c>
      <c r="CA2121" t="s">
        <v>115</v>
      </c>
      <c r="CC2121" t="s">
        <v>3282</v>
      </c>
      <c r="CD2121" t="s">
        <v>3273</v>
      </c>
      <c r="CE2121" t="s">
        <v>3274</v>
      </c>
      <c r="CF2121" t="s">
        <v>128</v>
      </c>
      <c r="CG2121" t="s">
        <v>120</v>
      </c>
      <c r="CH2121" s="3">
        <v>96950</v>
      </c>
      <c r="CI2121" s="4">
        <v>9.57</v>
      </c>
      <c r="CJ2121" s="4">
        <v>9.57</v>
      </c>
      <c r="CK2121" s="4">
        <v>14.35</v>
      </c>
      <c r="CL2121" s="4">
        <v>14.35</v>
      </c>
      <c r="CM2121" t="s">
        <v>136</v>
      </c>
      <c r="CN2121" t="s">
        <v>624</v>
      </c>
      <c r="CO2121" t="s">
        <v>137</v>
      </c>
      <c r="CQ2121" t="s">
        <v>115</v>
      </c>
      <c r="CR2121" t="s">
        <v>138</v>
      </c>
      <c r="CS2121" t="s">
        <v>138</v>
      </c>
      <c r="CT2121" t="s">
        <v>138</v>
      </c>
      <c r="CU2121" t="s">
        <v>139</v>
      </c>
      <c r="CV2121" t="s">
        <v>138</v>
      </c>
      <c r="CW2121" t="s">
        <v>139</v>
      </c>
      <c r="CX2121" t="s">
        <v>625</v>
      </c>
      <c r="CY2121" s="10">
        <v>16707837461</v>
      </c>
      <c r="CZ2121" t="s">
        <v>620</v>
      </c>
      <c r="DA2121" t="s">
        <v>3284</v>
      </c>
      <c r="DB2121" t="s">
        <v>138</v>
      </c>
      <c r="DC2121" t="s">
        <v>115</v>
      </c>
    </row>
    <row r="2122" spans="1:112" ht="14.45" customHeight="1" x14ac:dyDescent="0.25">
      <c r="A2122" t="s">
        <v>5278</v>
      </c>
      <c r="B2122" t="s">
        <v>248</v>
      </c>
      <c r="C2122" s="1">
        <v>45756</v>
      </c>
      <c r="D2122" s="1">
        <v>45812</v>
      </c>
      <c r="E2122" t="s">
        <v>210</v>
      </c>
      <c r="F2122" s="1">
        <v>45929</v>
      </c>
      <c r="G2122" t="s">
        <v>138</v>
      </c>
      <c r="H2122" t="s">
        <v>115</v>
      </c>
      <c r="I2122" t="s">
        <v>115</v>
      </c>
      <c r="J2122" t="s">
        <v>2735</v>
      </c>
      <c r="K2122" t="s">
        <v>2736</v>
      </c>
      <c r="L2122" t="s">
        <v>2737</v>
      </c>
      <c r="N2122" t="s">
        <v>119</v>
      </c>
      <c r="O2122" t="s">
        <v>120</v>
      </c>
      <c r="P2122" s="3">
        <v>96950</v>
      </c>
      <c r="Q2122" t="s">
        <v>121</v>
      </c>
      <c r="S2122" s="10">
        <v>16702358778</v>
      </c>
      <c r="U2122" t="s">
        <v>2738</v>
      </c>
      <c r="V2122">
        <v>455219</v>
      </c>
      <c r="W2122" t="s">
        <v>123</v>
      </c>
      <c r="Y2122" t="s">
        <v>1381</v>
      </c>
      <c r="Z2122" t="s">
        <v>1382</v>
      </c>
      <c r="AA2122" t="s">
        <v>1383</v>
      </c>
      <c r="AB2122" t="s">
        <v>235</v>
      </c>
      <c r="AC2122" t="s">
        <v>1379</v>
      </c>
      <c r="AE2122" t="s">
        <v>119</v>
      </c>
      <c r="AF2122" t="s">
        <v>120</v>
      </c>
      <c r="AG2122" s="3">
        <v>96950</v>
      </c>
      <c r="AH2122" t="s">
        <v>121</v>
      </c>
      <c r="AJ2122" s="10">
        <v>16702358778</v>
      </c>
      <c r="AL2122" t="s">
        <v>1384</v>
      </c>
      <c r="BD2122" t="str">
        <f>"43-3031.00"</f>
        <v>43-3031.00</v>
      </c>
      <c r="BE2122" t="s">
        <v>387</v>
      </c>
      <c r="BF2122" t="s">
        <v>5279</v>
      </c>
      <c r="BG2122" t="s">
        <v>5280</v>
      </c>
      <c r="BH2122">
        <v>1</v>
      </c>
      <c r="BI2122">
        <v>1</v>
      </c>
      <c r="BJ2122" s="1">
        <v>45931</v>
      </c>
      <c r="BK2122" s="1">
        <v>47026</v>
      </c>
      <c r="BL2122" s="1">
        <v>45931</v>
      </c>
      <c r="BM2122" s="1">
        <v>47026</v>
      </c>
      <c r="BN2122">
        <v>40</v>
      </c>
      <c r="BO2122">
        <v>0</v>
      </c>
      <c r="BP2122">
        <v>8</v>
      </c>
      <c r="BQ2122">
        <v>8</v>
      </c>
      <c r="BR2122">
        <v>8</v>
      </c>
      <c r="BS2122">
        <v>8</v>
      </c>
      <c r="BT2122">
        <v>8</v>
      </c>
      <c r="BU2122">
        <v>0</v>
      </c>
      <c r="BV2122" t="str">
        <f t="shared" si="39"/>
        <v>8:00 AM</v>
      </c>
      <c r="BW2122" t="str">
        <f>"5:00 PM"</f>
        <v>5:00 PM</v>
      </c>
      <c r="BX2122" t="s">
        <v>133</v>
      </c>
      <c r="BY2122">
        <v>0</v>
      </c>
      <c r="BZ2122">
        <v>12</v>
      </c>
      <c r="CA2122" t="s">
        <v>115</v>
      </c>
      <c r="CC2122" t="s">
        <v>5281</v>
      </c>
      <c r="CD2122" t="s">
        <v>2737</v>
      </c>
      <c r="CF2122" t="s">
        <v>119</v>
      </c>
      <c r="CG2122" t="s">
        <v>120</v>
      </c>
      <c r="CH2122" s="3">
        <v>96950</v>
      </c>
      <c r="CI2122" s="4">
        <v>12.28</v>
      </c>
      <c r="CJ2122" s="4">
        <v>13</v>
      </c>
      <c r="CK2122" s="4">
        <v>18.420000000000002</v>
      </c>
      <c r="CL2122" s="4">
        <v>19.5</v>
      </c>
      <c r="CM2122" t="s">
        <v>136</v>
      </c>
      <c r="CN2122" t="s">
        <v>331</v>
      </c>
      <c r="CO2122" t="s">
        <v>137</v>
      </c>
      <c r="CQ2122" t="s">
        <v>115</v>
      </c>
      <c r="CR2122" t="s">
        <v>138</v>
      </c>
      <c r="CS2122" t="s">
        <v>138</v>
      </c>
      <c r="CT2122" t="s">
        <v>138</v>
      </c>
      <c r="CU2122" t="s">
        <v>139</v>
      </c>
      <c r="CV2122" t="s">
        <v>138</v>
      </c>
      <c r="CW2122" t="s">
        <v>138</v>
      </c>
      <c r="CX2122" t="s">
        <v>1389</v>
      </c>
      <c r="CY2122" s="10">
        <v>16702358778</v>
      </c>
      <c r="CZ2122" t="s">
        <v>1384</v>
      </c>
      <c r="DA2122" t="s">
        <v>139</v>
      </c>
      <c r="DB2122" t="s">
        <v>138</v>
      </c>
      <c r="DC2122" t="s">
        <v>115</v>
      </c>
    </row>
    <row r="2123" spans="1:112" ht="14.45" customHeight="1" x14ac:dyDescent="0.25">
      <c r="A2123" t="s">
        <v>5282</v>
      </c>
      <c r="B2123" t="s">
        <v>248</v>
      </c>
      <c r="C2123" s="1">
        <v>45750</v>
      </c>
      <c r="D2123" s="1">
        <v>45812</v>
      </c>
      <c r="E2123" t="s">
        <v>210</v>
      </c>
      <c r="F2123" s="1">
        <v>45929</v>
      </c>
      <c r="G2123" t="s">
        <v>115</v>
      </c>
      <c r="H2123" t="s">
        <v>115</v>
      </c>
      <c r="I2123" t="s">
        <v>115</v>
      </c>
      <c r="J2123" t="s">
        <v>1414</v>
      </c>
      <c r="L2123" t="s">
        <v>5283</v>
      </c>
      <c r="N2123" t="s">
        <v>119</v>
      </c>
      <c r="O2123" t="s">
        <v>120</v>
      </c>
      <c r="P2123" s="3">
        <v>96950</v>
      </c>
      <c r="Q2123" t="s">
        <v>121</v>
      </c>
      <c r="S2123" s="10">
        <v>16702346445</v>
      </c>
      <c r="T2123">
        <v>2263</v>
      </c>
      <c r="U2123" t="s">
        <v>1415</v>
      </c>
      <c r="V2123">
        <v>53111</v>
      </c>
      <c r="W2123" t="s">
        <v>123</v>
      </c>
      <c r="Y2123" t="s">
        <v>676</v>
      </c>
      <c r="Z2123" t="s">
        <v>677</v>
      </c>
      <c r="AB2123" t="s">
        <v>678</v>
      </c>
      <c r="AC2123" t="s">
        <v>3934</v>
      </c>
      <c r="AE2123" t="s">
        <v>119</v>
      </c>
      <c r="AF2123" t="s">
        <v>120</v>
      </c>
      <c r="AG2123" s="3">
        <v>96950</v>
      </c>
      <c r="AH2123" t="s">
        <v>121</v>
      </c>
      <c r="AJ2123" s="10">
        <v>16702346445</v>
      </c>
      <c r="AK2123">
        <v>2263</v>
      </c>
      <c r="AL2123" t="s">
        <v>680</v>
      </c>
      <c r="BD2123" t="str">
        <f>"49-9071.00"</f>
        <v>49-9071.00</v>
      </c>
      <c r="BE2123" t="s">
        <v>169</v>
      </c>
      <c r="BF2123" t="s">
        <v>5284</v>
      </c>
      <c r="BG2123" t="s">
        <v>1417</v>
      </c>
      <c r="BH2123">
        <v>1</v>
      </c>
      <c r="BI2123">
        <v>1</v>
      </c>
      <c r="BJ2123" s="1">
        <v>45931</v>
      </c>
      <c r="BK2123" s="1">
        <v>46295</v>
      </c>
      <c r="BL2123" s="1">
        <v>45931</v>
      </c>
      <c r="BM2123" s="1">
        <v>46295</v>
      </c>
      <c r="BN2123">
        <v>40</v>
      </c>
      <c r="BO2123">
        <v>0</v>
      </c>
      <c r="BP2123">
        <v>8</v>
      </c>
      <c r="BQ2123">
        <v>8</v>
      </c>
      <c r="BR2123">
        <v>8</v>
      </c>
      <c r="BS2123">
        <v>8</v>
      </c>
      <c r="BT2123">
        <v>8</v>
      </c>
      <c r="BU2123">
        <v>0</v>
      </c>
      <c r="BV2123" t="str">
        <f t="shared" si="39"/>
        <v>8:00 AM</v>
      </c>
      <c r="BW2123" t="str">
        <f>"5:00 PM"</f>
        <v>5:00 PM</v>
      </c>
      <c r="BX2123" t="s">
        <v>133</v>
      </c>
      <c r="BY2123">
        <v>0</v>
      </c>
      <c r="BZ2123">
        <v>12</v>
      </c>
      <c r="CA2123" t="s">
        <v>115</v>
      </c>
      <c r="CC2123" t="s">
        <v>5285</v>
      </c>
      <c r="CD2123" t="s">
        <v>2651</v>
      </c>
      <c r="CF2123" t="s">
        <v>119</v>
      </c>
      <c r="CG2123" t="s">
        <v>120</v>
      </c>
      <c r="CH2123" s="3">
        <v>96950</v>
      </c>
      <c r="CI2123" s="4">
        <v>9.75</v>
      </c>
      <c r="CJ2123" s="4">
        <v>10</v>
      </c>
      <c r="CK2123" s="4">
        <v>14.63</v>
      </c>
      <c r="CL2123" s="4">
        <v>15</v>
      </c>
      <c r="CM2123" t="s">
        <v>136</v>
      </c>
      <c r="CN2123" t="s">
        <v>685</v>
      </c>
      <c r="CO2123" t="s">
        <v>137</v>
      </c>
      <c r="CQ2123" t="s">
        <v>115</v>
      </c>
      <c r="CR2123" t="s">
        <v>138</v>
      </c>
      <c r="CS2123" t="s">
        <v>139</v>
      </c>
      <c r="CT2123" t="s">
        <v>138</v>
      </c>
      <c r="CU2123" t="s">
        <v>139</v>
      </c>
      <c r="CV2123" t="s">
        <v>138</v>
      </c>
      <c r="CW2123" t="s">
        <v>139</v>
      </c>
      <c r="CX2123" t="s">
        <v>13923</v>
      </c>
      <c r="CY2123" s="10">
        <v>16702346445</v>
      </c>
      <c r="CZ2123" t="s">
        <v>680</v>
      </c>
      <c r="DA2123" t="s">
        <v>139</v>
      </c>
      <c r="DB2123" t="s">
        <v>138</v>
      </c>
      <c r="DC2123" t="s">
        <v>115</v>
      </c>
      <c r="DD2123" t="s">
        <v>676</v>
      </c>
      <c r="DE2123" t="s">
        <v>677</v>
      </c>
      <c r="DG2123" t="s">
        <v>1414</v>
      </c>
      <c r="DH2123" t="s">
        <v>680</v>
      </c>
    </row>
    <row r="2124" spans="1:112" ht="14.45" customHeight="1" x14ac:dyDescent="0.25">
      <c r="A2124" t="s">
        <v>5291</v>
      </c>
      <c r="B2124" t="s">
        <v>248</v>
      </c>
      <c r="C2124" s="1">
        <v>45756</v>
      </c>
      <c r="D2124" s="1">
        <v>45812</v>
      </c>
      <c r="E2124" t="s">
        <v>210</v>
      </c>
      <c r="F2124" s="1">
        <v>45929</v>
      </c>
      <c r="G2124" t="s">
        <v>115</v>
      </c>
      <c r="H2124" t="s">
        <v>115</v>
      </c>
      <c r="I2124" t="s">
        <v>115</v>
      </c>
      <c r="J2124" t="s">
        <v>2735</v>
      </c>
      <c r="K2124" t="s">
        <v>2736</v>
      </c>
      <c r="L2124" t="s">
        <v>2737</v>
      </c>
      <c r="N2124" t="s">
        <v>119</v>
      </c>
      <c r="O2124" t="s">
        <v>120</v>
      </c>
      <c r="P2124" s="3">
        <v>96950</v>
      </c>
      <c r="Q2124" t="s">
        <v>121</v>
      </c>
      <c r="S2124" s="10">
        <v>16702358778</v>
      </c>
      <c r="U2124" t="s">
        <v>2738</v>
      </c>
      <c r="V2124">
        <v>455219</v>
      </c>
      <c r="W2124" t="s">
        <v>123</v>
      </c>
      <c r="Y2124" t="s">
        <v>1381</v>
      </c>
      <c r="Z2124" t="s">
        <v>1382</v>
      </c>
      <c r="AA2124" t="s">
        <v>1383</v>
      </c>
      <c r="AB2124" t="s">
        <v>235</v>
      </c>
      <c r="AC2124" t="s">
        <v>5292</v>
      </c>
      <c r="AE2124" t="s">
        <v>119</v>
      </c>
      <c r="AF2124" t="s">
        <v>120</v>
      </c>
      <c r="AG2124" s="3">
        <v>96950</v>
      </c>
      <c r="AH2124" t="s">
        <v>121</v>
      </c>
      <c r="AJ2124" s="10">
        <v>16702358778</v>
      </c>
      <c r="AL2124" t="s">
        <v>1384</v>
      </c>
      <c r="BD2124" t="str">
        <f>"53-3031.00"</f>
        <v>53-3031.00</v>
      </c>
      <c r="BE2124" t="s">
        <v>2288</v>
      </c>
      <c r="BF2124" t="s">
        <v>5293</v>
      </c>
      <c r="BG2124" t="s">
        <v>2717</v>
      </c>
      <c r="BH2124">
        <v>3</v>
      </c>
      <c r="BI2124">
        <v>3</v>
      </c>
      <c r="BJ2124" s="1">
        <v>45931</v>
      </c>
      <c r="BK2124" s="1">
        <v>46295</v>
      </c>
      <c r="BL2124" s="1">
        <v>45931</v>
      </c>
      <c r="BM2124" s="1">
        <v>46295</v>
      </c>
      <c r="BN2124">
        <v>40</v>
      </c>
      <c r="BO2124">
        <v>0</v>
      </c>
      <c r="BP2124">
        <v>8</v>
      </c>
      <c r="BQ2124">
        <v>8</v>
      </c>
      <c r="BR2124">
        <v>8</v>
      </c>
      <c r="BS2124">
        <v>8</v>
      </c>
      <c r="BT2124">
        <v>8</v>
      </c>
      <c r="BU2124">
        <v>0</v>
      </c>
      <c r="BV2124" t="str">
        <f t="shared" si="39"/>
        <v>8:00 AM</v>
      </c>
      <c r="BW2124" t="str">
        <f>"5:00 PM"</f>
        <v>5:00 PM</v>
      </c>
      <c r="BX2124" t="s">
        <v>133</v>
      </c>
      <c r="BY2124">
        <v>0</v>
      </c>
      <c r="BZ2124">
        <v>6</v>
      </c>
      <c r="CA2124" t="s">
        <v>115</v>
      </c>
      <c r="CC2124" s="2" t="s">
        <v>5294</v>
      </c>
      <c r="CD2124" t="s">
        <v>2737</v>
      </c>
      <c r="CF2124" t="s">
        <v>119</v>
      </c>
      <c r="CG2124" t="s">
        <v>120</v>
      </c>
      <c r="CH2124" s="3">
        <v>96950</v>
      </c>
      <c r="CI2124" s="4">
        <v>8.34</v>
      </c>
      <c r="CJ2124" s="4">
        <v>9</v>
      </c>
      <c r="CK2124" s="4">
        <v>12.51</v>
      </c>
      <c r="CL2124" s="4">
        <v>13.5</v>
      </c>
      <c r="CM2124" t="s">
        <v>136</v>
      </c>
      <c r="CN2124" t="s">
        <v>331</v>
      </c>
      <c r="CO2124" t="s">
        <v>137</v>
      </c>
      <c r="CQ2124" t="s">
        <v>115</v>
      </c>
      <c r="CR2124" t="s">
        <v>138</v>
      </c>
      <c r="CS2124" t="s">
        <v>138</v>
      </c>
      <c r="CT2124" t="s">
        <v>138</v>
      </c>
      <c r="CU2124" t="s">
        <v>139</v>
      </c>
      <c r="CV2124" t="s">
        <v>138</v>
      </c>
      <c r="CW2124" t="s">
        <v>138</v>
      </c>
      <c r="CX2124" t="s">
        <v>1389</v>
      </c>
      <c r="CY2124" s="10">
        <v>16702358778</v>
      </c>
      <c r="CZ2124" t="s">
        <v>1384</v>
      </c>
      <c r="DA2124" t="s">
        <v>139</v>
      </c>
      <c r="DB2124" t="s">
        <v>138</v>
      </c>
      <c r="DC2124" t="s">
        <v>115</v>
      </c>
    </row>
    <row r="2125" spans="1:112" ht="14.45" customHeight="1" x14ac:dyDescent="0.25">
      <c r="A2125" t="s">
        <v>6194</v>
      </c>
      <c r="B2125" t="s">
        <v>248</v>
      </c>
      <c r="C2125" s="1">
        <v>45754</v>
      </c>
      <c r="D2125" s="1">
        <v>45812</v>
      </c>
      <c r="E2125" t="s">
        <v>210</v>
      </c>
      <c r="F2125" s="1">
        <v>45929</v>
      </c>
      <c r="G2125" t="s">
        <v>115</v>
      </c>
      <c r="H2125" t="s">
        <v>115</v>
      </c>
      <c r="I2125" t="s">
        <v>115</v>
      </c>
      <c r="J2125" t="s">
        <v>6195</v>
      </c>
      <c r="K2125" t="s">
        <v>6196</v>
      </c>
      <c r="L2125" t="s">
        <v>6197</v>
      </c>
      <c r="M2125" t="s">
        <v>6198</v>
      </c>
      <c r="N2125" t="s">
        <v>128</v>
      </c>
      <c r="O2125" t="s">
        <v>120</v>
      </c>
      <c r="P2125" s="3">
        <v>96950</v>
      </c>
      <c r="Q2125" t="s">
        <v>121</v>
      </c>
      <c r="S2125" s="10">
        <v>16705881688</v>
      </c>
      <c r="U2125" t="s">
        <v>6199</v>
      </c>
      <c r="V2125">
        <v>72111</v>
      </c>
      <c r="W2125" t="s">
        <v>123</v>
      </c>
      <c r="Y2125" t="s">
        <v>6200</v>
      </c>
      <c r="Z2125" t="s">
        <v>6201</v>
      </c>
      <c r="AB2125" t="s">
        <v>126</v>
      </c>
      <c r="AC2125" t="s">
        <v>6197</v>
      </c>
      <c r="AD2125" t="s">
        <v>6198</v>
      </c>
      <c r="AE2125" t="s">
        <v>128</v>
      </c>
      <c r="AF2125" t="s">
        <v>120</v>
      </c>
      <c r="AG2125" s="3">
        <v>96950</v>
      </c>
      <c r="AH2125" t="s">
        <v>121</v>
      </c>
      <c r="AJ2125" s="10">
        <v>16705881688</v>
      </c>
      <c r="AL2125" t="s">
        <v>6202</v>
      </c>
      <c r="BD2125" t="str">
        <f>"11-1021.00"</f>
        <v>11-1021.00</v>
      </c>
      <c r="BE2125" t="s">
        <v>446</v>
      </c>
      <c r="BF2125" t="s">
        <v>6203</v>
      </c>
      <c r="BG2125" t="s">
        <v>6204</v>
      </c>
      <c r="BH2125">
        <v>1</v>
      </c>
      <c r="BI2125">
        <v>1</v>
      </c>
      <c r="BJ2125" s="1">
        <v>45931</v>
      </c>
      <c r="BK2125" s="1">
        <v>46295</v>
      </c>
      <c r="BL2125" s="1">
        <v>45931</v>
      </c>
      <c r="BM2125" s="1">
        <v>46295</v>
      </c>
      <c r="BN2125">
        <v>40</v>
      </c>
      <c r="BO2125">
        <v>0</v>
      </c>
      <c r="BP2125">
        <v>8</v>
      </c>
      <c r="BQ2125">
        <v>8</v>
      </c>
      <c r="BR2125">
        <v>8</v>
      </c>
      <c r="BS2125">
        <v>8</v>
      </c>
      <c r="BT2125">
        <v>8</v>
      </c>
      <c r="BU2125">
        <v>0</v>
      </c>
      <c r="BV2125" t="str">
        <f t="shared" si="39"/>
        <v>8:00 AM</v>
      </c>
      <c r="BW2125" t="str">
        <f>"5:00 PM"</f>
        <v>5:00 PM</v>
      </c>
      <c r="BX2125" t="s">
        <v>133</v>
      </c>
      <c r="BY2125">
        <v>0</v>
      </c>
      <c r="BZ2125">
        <v>12</v>
      </c>
      <c r="CA2125" t="s">
        <v>138</v>
      </c>
      <c r="CB2125">
        <v>3</v>
      </c>
      <c r="CC2125" t="s">
        <v>224</v>
      </c>
      <c r="CD2125" t="s">
        <v>6197</v>
      </c>
      <c r="CE2125" t="s">
        <v>6198</v>
      </c>
      <c r="CF2125" t="s">
        <v>128</v>
      </c>
      <c r="CG2125" t="s">
        <v>120</v>
      </c>
      <c r="CH2125" s="3">
        <v>96950</v>
      </c>
      <c r="CI2125" s="4">
        <v>22.09</v>
      </c>
      <c r="CJ2125" s="4">
        <v>22.09</v>
      </c>
      <c r="CK2125" s="4">
        <v>33.14</v>
      </c>
      <c r="CL2125" s="4">
        <v>33.14</v>
      </c>
      <c r="CM2125" t="s">
        <v>136</v>
      </c>
      <c r="CN2125" t="s">
        <v>224</v>
      </c>
      <c r="CO2125" t="s">
        <v>137</v>
      </c>
      <c r="CQ2125" t="s">
        <v>115</v>
      </c>
      <c r="CR2125" t="s">
        <v>138</v>
      </c>
      <c r="CS2125" t="s">
        <v>139</v>
      </c>
      <c r="CT2125" t="s">
        <v>138</v>
      </c>
      <c r="CU2125" t="s">
        <v>139</v>
      </c>
      <c r="CV2125" t="s">
        <v>138</v>
      </c>
      <c r="CW2125" t="s">
        <v>139</v>
      </c>
      <c r="CX2125" t="s">
        <v>1432</v>
      </c>
      <c r="CY2125" s="10">
        <v>16705881688</v>
      </c>
      <c r="CZ2125" t="s">
        <v>6202</v>
      </c>
      <c r="DA2125" t="s">
        <v>139</v>
      </c>
      <c r="DB2125" t="s">
        <v>138</v>
      </c>
      <c r="DC2125" t="s">
        <v>115</v>
      </c>
      <c r="DD2125" t="s">
        <v>6200</v>
      </c>
      <c r="DE2125" t="s">
        <v>6201</v>
      </c>
      <c r="DG2125" t="s">
        <v>6195</v>
      </c>
      <c r="DH2125" t="s">
        <v>6202</v>
      </c>
    </row>
    <row r="2126" spans="1:112" ht="14.45" customHeight="1" x14ac:dyDescent="0.25">
      <c r="A2126" t="s">
        <v>8016</v>
      </c>
      <c r="B2126" t="s">
        <v>113</v>
      </c>
      <c r="C2126" s="1">
        <v>45770</v>
      </c>
      <c r="D2126" s="1">
        <v>45812</v>
      </c>
      <c r="E2126" t="s">
        <v>210</v>
      </c>
      <c r="F2126" s="1">
        <v>45929</v>
      </c>
      <c r="G2126" t="s">
        <v>138</v>
      </c>
      <c r="H2126" t="s">
        <v>115</v>
      </c>
      <c r="I2126" t="s">
        <v>115</v>
      </c>
      <c r="J2126" t="s">
        <v>8017</v>
      </c>
      <c r="L2126" t="s">
        <v>7546</v>
      </c>
      <c r="N2126" t="s">
        <v>119</v>
      </c>
      <c r="O2126" t="s">
        <v>120</v>
      </c>
      <c r="P2126" s="3">
        <v>96950</v>
      </c>
      <c r="Q2126" t="s">
        <v>121</v>
      </c>
      <c r="S2126" s="10">
        <v>16702347898</v>
      </c>
      <c r="U2126" t="s">
        <v>8018</v>
      </c>
      <c r="V2126">
        <v>522390</v>
      </c>
      <c r="W2126" t="s">
        <v>123</v>
      </c>
      <c r="Y2126" t="s">
        <v>2840</v>
      </c>
      <c r="Z2126" t="s">
        <v>354</v>
      </c>
      <c r="AA2126" t="s">
        <v>3796</v>
      </c>
      <c r="AB2126" t="s">
        <v>235</v>
      </c>
      <c r="AC2126" t="s">
        <v>7546</v>
      </c>
      <c r="AE2126" t="s">
        <v>119</v>
      </c>
      <c r="AF2126" t="s">
        <v>120</v>
      </c>
      <c r="AG2126" s="3">
        <v>96950</v>
      </c>
      <c r="AH2126" t="s">
        <v>121</v>
      </c>
      <c r="AJ2126" s="10">
        <v>16702347898</v>
      </c>
      <c r="AL2126" t="s">
        <v>8019</v>
      </c>
      <c r="BD2126" t="str">
        <f>"43-3031.00"</f>
        <v>43-3031.00</v>
      </c>
      <c r="BE2126" t="s">
        <v>387</v>
      </c>
      <c r="BF2126" t="s">
        <v>8020</v>
      </c>
      <c r="BG2126" t="s">
        <v>8021</v>
      </c>
      <c r="BH2126">
        <v>1</v>
      </c>
      <c r="BJ2126" s="1">
        <v>45931</v>
      </c>
      <c r="BK2126" s="1">
        <v>47026</v>
      </c>
      <c r="BN2126">
        <v>35</v>
      </c>
      <c r="BO2126">
        <v>0</v>
      </c>
      <c r="BP2126">
        <v>7</v>
      </c>
      <c r="BQ2126">
        <v>7</v>
      </c>
      <c r="BR2126">
        <v>7</v>
      </c>
      <c r="BS2126">
        <v>7</v>
      </c>
      <c r="BT2126">
        <v>7</v>
      </c>
      <c r="BU2126">
        <v>0</v>
      </c>
      <c r="BV2126" t="str">
        <f t="shared" si="39"/>
        <v>8:00 AM</v>
      </c>
      <c r="BW2126" t="str">
        <f>"4:00 PM"</f>
        <v>4:00 PM</v>
      </c>
      <c r="BX2126" t="s">
        <v>133</v>
      </c>
      <c r="BY2126">
        <v>0</v>
      </c>
      <c r="BZ2126">
        <v>12</v>
      </c>
      <c r="CA2126" t="s">
        <v>115</v>
      </c>
      <c r="CC2126" t="s">
        <v>8022</v>
      </c>
      <c r="CD2126" t="s">
        <v>7546</v>
      </c>
      <c r="CF2126" t="s">
        <v>119</v>
      </c>
      <c r="CG2126" t="s">
        <v>120</v>
      </c>
      <c r="CH2126" s="3">
        <v>96950</v>
      </c>
      <c r="CI2126" s="4">
        <v>12.28</v>
      </c>
      <c r="CJ2126" s="4">
        <v>12.28</v>
      </c>
      <c r="CK2126" s="4">
        <v>18.420000000000002</v>
      </c>
      <c r="CL2126" s="4">
        <v>18.420000000000002</v>
      </c>
      <c r="CM2126" t="s">
        <v>136</v>
      </c>
      <c r="CN2126" t="s">
        <v>139</v>
      </c>
      <c r="CO2126" t="s">
        <v>137</v>
      </c>
      <c r="CQ2126" t="s">
        <v>115</v>
      </c>
      <c r="CR2126" t="s">
        <v>138</v>
      </c>
      <c r="CS2126" t="s">
        <v>139</v>
      </c>
      <c r="CT2126" t="s">
        <v>138</v>
      </c>
      <c r="CU2126" t="s">
        <v>139</v>
      </c>
      <c r="CV2126" t="s">
        <v>138</v>
      </c>
      <c r="CW2126" t="s">
        <v>139</v>
      </c>
      <c r="CX2126" t="s">
        <v>4560</v>
      </c>
      <c r="CY2126" s="10">
        <v>16702347898</v>
      </c>
      <c r="CZ2126" t="s">
        <v>8019</v>
      </c>
      <c r="DA2126" t="s">
        <v>331</v>
      </c>
      <c r="DB2126" t="s">
        <v>138</v>
      </c>
      <c r="DC2126" t="s">
        <v>115</v>
      </c>
    </row>
    <row r="2127" spans="1:112" ht="14.45" customHeight="1" x14ac:dyDescent="0.25">
      <c r="A2127" t="s">
        <v>8130</v>
      </c>
      <c r="B2127" t="s">
        <v>158</v>
      </c>
      <c r="C2127" s="1">
        <v>45771</v>
      </c>
      <c r="D2127" s="1">
        <v>45812</v>
      </c>
      <c r="E2127" t="s">
        <v>210</v>
      </c>
      <c r="F2127" s="1">
        <v>45929</v>
      </c>
      <c r="G2127" t="s">
        <v>115</v>
      </c>
      <c r="H2127" t="s">
        <v>115</v>
      </c>
      <c r="I2127" t="s">
        <v>115</v>
      </c>
      <c r="J2127" t="s">
        <v>318</v>
      </c>
      <c r="K2127" t="s">
        <v>319</v>
      </c>
      <c r="L2127" t="s">
        <v>320</v>
      </c>
      <c r="M2127" t="s">
        <v>321</v>
      </c>
      <c r="N2127" t="s">
        <v>128</v>
      </c>
      <c r="O2127" t="s">
        <v>120</v>
      </c>
      <c r="P2127" s="3">
        <v>96950</v>
      </c>
      <c r="Q2127" t="s">
        <v>121</v>
      </c>
      <c r="S2127" s="10">
        <v>16702336927</v>
      </c>
      <c r="U2127" t="s">
        <v>322</v>
      </c>
      <c r="V2127">
        <v>23622</v>
      </c>
      <c r="W2127" t="s">
        <v>123</v>
      </c>
      <c r="Y2127" t="s">
        <v>323</v>
      </c>
      <c r="Z2127" t="s">
        <v>324</v>
      </c>
      <c r="AA2127" t="s">
        <v>325</v>
      </c>
      <c r="AB2127" t="s">
        <v>126</v>
      </c>
      <c r="AC2127" t="s">
        <v>320</v>
      </c>
      <c r="AD2127" t="s">
        <v>321</v>
      </c>
      <c r="AE2127" t="s">
        <v>128</v>
      </c>
      <c r="AF2127" t="s">
        <v>120</v>
      </c>
      <c r="AG2127" s="3">
        <v>96950</v>
      </c>
      <c r="AH2127" t="s">
        <v>121</v>
      </c>
      <c r="AJ2127" s="10">
        <v>16702336927</v>
      </c>
      <c r="AL2127" t="s">
        <v>326</v>
      </c>
      <c r="BD2127" t="str">
        <f>"49-9071.00"</f>
        <v>49-9071.00</v>
      </c>
      <c r="BE2127" t="s">
        <v>169</v>
      </c>
      <c r="BF2127" t="s">
        <v>2425</v>
      </c>
      <c r="BG2127" t="s">
        <v>661</v>
      </c>
      <c r="BH2127">
        <v>7</v>
      </c>
      <c r="BJ2127" s="1">
        <v>45931</v>
      </c>
      <c r="BK2127" s="1">
        <v>46295</v>
      </c>
      <c r="BN2127">
        <v>35</v>
      </c>
      <c r="BO2127">
        <v>0</v>
      </c>
      <c r="BP2127">
        <v>7</v>
      </c>
      <c r="BQ2127">
        <v>7</v>
      </c>
      <c r="BR2127">
        <v>7</v>
      </c>
      <c r="BS2127">
        <v>7</v>
      </c>
      <c r="BT2127">
        <v>7</v>
      </c>
      <c r="BU2127">
        <v>0</v>
      </c>
      <c r="BV2127" t="str">
        <f>"7:30 AM"</f>
        <v>7:30 AM</v>
      </c>
      <c r="BW2127" t="str">
        <f>"3:30 PM"</f>
        <v>3:30 PM</v>
      </c>
      <c r="BX2127" t="s">
        <v>133</v>
      </c>
      <c r="BY2127">
        <v>0</v>
      </c>
      <c r="BZ2127">
        <v>24</v>
      </c>
      <c r="CA2127" t="s">
        <v>115</v>
      </c>
      <c r="CC2127" s="2" t="s">
        <v>8131</v>
      </c>
      <c r="CD2127" t="s">
        <v>320</v>
      </c>
      <c r="CF2127" t="s">
        <v>128</v>
      </c>
      <c r="CG2127" t="s">
        <v>120</v>
      </c>
      <c r="CH2127" s="3">
        <v>96950</v>
      </c>
      <c r="CI2127" s="4">
        <v>9.75</v>
      </c>
      <c r="CJ2127" s="4">
        <v>9.75</v>
      </c>
      <c r="CK2127" s="4">
        <v>14.63</v>
      </c>
      <c r="CL2127" s="4">
        <v>14.63</v>
      </c>
      <c r="CM2127" t="s">
        <v>136</v>
      </c>
      <c r="CN2127" t="s">
        <v>139</v>
      </c>
      <c r="CO2127" t="s">
        <v>137</v>
      </c>
      <c r="CQ2127" t="s">
        <v>115</v>
      </c>
      <c r="CR2127" t="s">
        <v>138</v>
      </c>
      <c r="CS2127" t="s">
        <v>139</v>
      </c>
      <c r="CT2127" t="s">
        <v>138</v>
      </c>
      <c r="CU2127" t="s">
        <v>139</v>
      </c>
      <c r="CV2127" t="s">
        <v>138</v>
      </c>
      <c r="CW2127" t="s">
        <v>139</v>
      </c>
      <c r="CX2127" t="s">
        <v>1122</v>
      </c>
      <c r="CY2127" s="10">
        <v>16702336927</v>
      </c>
      <c r="CZ2127" t="s">
        <v>326</v>
      </c>
      <c r="DA2127" t="s">
        <v>331</v>
      </c>
      <c r="DB2127" t="s">
        <v>138</v>
      </c>
      <c r="DC2127" t="s">
        <v>115</v>
      </c>
    </row>
    <row r="2128" spans="1:112" ht="14.45" customHeight="1" x14ac:dyDescent="0.25">
      <c r="A2128" t="s">
        <v>9692</v>
      </c>
      <c r="B2128" t="s">
        <v>248</v>
      </c>
      <c r="C2128" s="1">
        <v>45751</v>
      </c>
      <c r="D2128" s="1">
        <v>45812</v>
      </c>
      <c r="E2128" t="s">
        <v>210</v>
      </c>
      <c r="F2128" s="1">
        <v>45929</v>
      </c>
      <c r="G2128" t="s">
        <v>115</v>
      </c>
      <c r="H2128" t="s">
        <v>138</v>
      </c>
      <c r="I2128" t="s">
        <v>115</v>
      </c>
      <c r="J2128" t="s">
        <v>8844</v>
      </c>
      <c r="K2128" t="s">
        <v>8845</v>
      </c>
      <c r="L2128" t="s">
        <v>3273</v>
      </c>
      <c r="M2128" t="s">
        <v>3274</v>
      </c>
      <c r="N2128" t="s">
        <v>306</v>
      </c>
      <c r="O2128" t="s">
        <v>120</v>
      </c>
      <c r="P2128" s="3">
        <v>96950</v>
      </c>
      <c r="Q2128" t="s">
        <v>121</v>
      </c>
      <c r="S2128" s="10">
        <v>16702349011</v>
      </c>
      <c r="U2128" t="s">
        <v>8846</v>
      </c>
      <c r="V2128">
        <v>236116</v>
      </c>
      <c r="W2128" t="s">
        <v>123</v>
      </c>
      <c r="Y2128" t="s">
        <v>3276</v>
      </c>
      <c r="Z2128" t="s">
        <v>2808</v>
      </c>
      <c r="AA2128" t="s">
        <v>4316</v>
      </c>
      <c r="AB2128" t="s">
        <v>516</v>
      </c>
      <c r="AC2128" t="s">
        <v>3273</v>
      </c>
      <c r="AD2128" t="s">
        <v>3274</v>
      </c>
      <c r="AE2128" t="s">
        <v>306</v>
      </c>
      <c r="AF2128" t="s">
        <v>120</v>
      </c>
      <c r="AG2128" s="3">
        <v>96950</v>
      </c>
      <c r="AH2128" t="s">
        <v>121</v>
      </c>
      <c r="AJ2128" s="10">
        <v>16707837461</v>
      </c>
      <c r="AL2128" t="s">
        <v>620</v>
      </c>
      <c r="BD2128" t="str">
        <f>"51-7011.00"</f>
        <v>51-7011.00</v>
      </c>
      <c r="BE2128" t="s">
        <v>6505</v>
      </c>
      <c r="BF2128" t="s">
        <v>8847</v>
      </c>
      <c r="BG2128" t="s">
        <v>8848</v>
      </c>
      <c r="BH2128">
        <v>8</v>
      </c>
      <c r="BI2128">
        <v>8</v>
      </c>
      <c r="BJ2128" s="1">
        <v>45931</v>
      </c>
      <c r="BK2128" s="1">
        <v>46295</v>
      </c>
      <c r="BL2128" s="1">
        <v>45931</v>
      </c>
      <c r="BM2128" s="1">
        <v>46295</v>
      </c>
      <c r="BN2128">
        <v>40</v>
      </c>
      <c r="BO2128">
        <v>0</v>
      </c>
      <c r="BP2128">
        <v>8</v>
      </c>
      <c r="BQ2128">
        <v>8</v>
      </c>
      <c r="BR2128">
        <v>8</v>
      </c>
      <c r="BS2128">
        <v>8</v>
      </c>
      <c r="BT2128">
        <v>8</v>
      </c>
      <c r="BU2128">
        <v>0</v>
      </c>
      <c r="BV2128" t="str">
        <f>"8:00 AM"</f>
        <v>8:00 AM</v>
      </c>
      <c r="BW2128" t="str">
        <f>"5:00 PM"</f>
        <v>5:00 PM</v>
      </c>
      <c r="BX2128" t="s">
        <v>133</v>
      </c>
      <c r="BY2128">
        <v>0</v>
      </c>
      <c r="BZ2128">
        <v>12</v>
      </c>
      <c r="CA2128" t="s">
        <v>115</v>
      </c>
      <c r="CC2128" s="2" t="s">
        <v>9693</v>
      </c>
      <c r="CD2128" t="s">
        <v>3273</v>
      </c>
      <c r="CE2128" t="s">
        <v>3274</v>
      </c>
      <c r="CF2128" t="s">
        <v>128</v>
      </c>
      <c r="CG2128" t="s">
        <v>120</v>
      </c>
      <c r="CH2128" s="3">
        <v>96950</v>
      </c>
      <c r="CI2128" s="4">
        <v>13.73</v>
      </c>
      <c r="CJ2128" s="4">
        <v>13.73</v>
      </c>
      <c r="CK2128" s="4">
        <v>20.59</v>
      </c>
      <c r="CL2128" s="4">
        <v>20.59</v>
      </c>
      <c r="CM2128" t="s">
        <v>136</v>
      </c>
      <c r="CN2128" t="s">
        <v>624</v>
      </c>
      <c r="CO2128" t="s">
        <v>137</v>
      </c>
      <c r="CQ2128" t="s">
        <v>115</v>
      </c>
      <c r="CR2128" t="s">
        <v>138</v>
      </c>
      <c r="CS2128" t="s">
        <v>138</v>
      </c>
      <c r="CT2128" t="s">
        <v>138</v>
      </c>
      <c r="CU2128" t="s">
        <v>139</v>
      </c>
      <c r="CV2128" t="s">
        <v>138</v>
      </c>
      <c r="CW2128" t="s">
        <v>139</v>
      </c>
      <c r="CX2128" t="s">
        <v>9694</v>
      </c>
      <c r="CY2128" s="10">
        <v>16707837461</v>
      </c>
      <c r="CZ2128" t="s">
        <v>620</v>
      </c>
      <c r="DA2128" t="s">
        <v>3284</v>
      </c>
      <c r="DB2128" t="s">
        <v>138</v>
      </c>
      <c r="DC2128" t="s">
        <v>115</v>
      </c>
    </row>
    <row r="2129" spans="1:112" ht="14.45" customHeight="1" x14ac:dyDescent="0.25">
      <c r="A2129" t="s">
        <v>10858</v>
      </c>
      <c r="B2129" t="s">
        <v>158</v>
      </c>
      <c r="C2129" s="1">
        <v>45733</v>
      </c>
      <c r="D2129" s="1">
        <v>45812</v>
      </c>
      <c r="E2129" t="s">
        <v>114</v>
      </c>
      <c r="G2129" t="s">
        <v>138</v>
      </c>
      <c r="H2129" t="s">
        <v>115</v>
      </c>
      <c r="I2129" t="s">
        <v>115</v>
      </c>
      <c r="J2129" t="s">
        <v>423</v>
      </c>
      <c r="L2129" t="s">
        <v>424</v>
      </c>
      <c r="N2129" t="s">
        <v>128</v>
      </c>
      <c r="O2129" t="s">
        <v>120</v>
      </c>
      <c r="P2129" s="3">
        <v>96950</v>
      </c>
      <c r="Q2129" t="s">
        <v>121</v>
      </c>
      <c r="S2129" s="10">
        <v>16709894888</v>
      </c>
      <c r="U2129" t="s">
        <v>425</v>
      </c>
      <c r="V2129">
        <v>561710</v>
      </c>
      <c r="W2129" t="s">
        <v>123</v>
      </c>
      <c r="Y2129" t="s">
        <v>426</v>
      </c>
      <c r="Z2129" t="s">
        <v>427</v>
      </c>
      <c r="AB2129" t="s">
        <v>428</v>
      </c>
      <c r="AC2129" t="s">
        <v>429</v>
      </c>
      <c r="AE2129" t="s">
        <v>119</v>
      </c>
      <c r="AF2129" t="s">
        <v>120</v>
      </c>
      <c r="AG2129" s="3">
        <v>96950</v>
      </c>
      <c r="AH2129" t="s">
        <v>121</v>
      </c>
      <c r="AJ2129" s="10">
        <v>16709894888</v>
      </c>
      <c r="AL2129" t="s">
        <v>430</v>
      </c>
      <c r="BD2129" t="str">
        <f>"37-2021.00"</f>
        <v>37-2021.00</v>
      </c>
      <c r="BE2129" t="s">
        <v>431</v>
      </c>
      <c r="BF2129" t="s">
        <v>432</v>
      </c>
      <c r="BG2129" t="s">
        <v>433</v>
      </c>
      <c r="BH2129">
        <v>10</v>
      </c>
      <c r="BJ2129" s="1">
        <v>45848</v>
      </c>
      <c r="BK2129" s="1">
        <v>46943</v>
      </c>
      <c r="BN2129">
        <v>35</v>
      </c>
      <c r="BO2129">
        <v>0</v>
      </c>
      <c r="BP2129">
        <v>7</v>
      </c>
      <c r="BQ2129">
        <v>7</v>
      </c>
      <c r="BR2129">
        <v>7</v>
      </c>
      <c r="BS2129">
        <v>7</v>
      </c>
      <c r="BT2129">
        <v>7</v>
      </c>
      <c r="BU2129">
        <v>0</v>
      </c>
      <c r="BV2129" t="str">
        <f>"8:30 AM"</f>
        <v>8:30 AM</v>
      </c>
      <c r="BW2129" t="str">
        <f>"4:30 PM"</f>
        <v>4:30 PM</v>
      </c>
      <c r="BX2129" t="s">
        <v>133</v>
      </c>
      <c r="BY2129">
        <v>0</v>
      </c>
      <c r="BZ2129">
        <v>12</v>
      </c>
      <c r="CA2129" t="s">
        <v>115</v>
      </c>
      <c r="CC2129" s="2" t="s">
        <v>10859</v>
      </c>
      <c r="CD2129" t="s">
        <v>434</v>
      </c>
      <c r="CF2129" t="s">
        <v>128</v>
      </c>
      <c r="CG2129" t="s">
        <v>120</v>
      </c>
      <c r="CH2129" s="3">
        <v>96950</v>
      </c>
      <c r="CI2129" s="4">
        <v>8.2899999999999991</v>
      </c>
      <c r="CJ2129" s="4">
        <v>8.2899999999999991</v>
      </c>
      <c r="CK2129" s="4">
        <v>0</v>
      </c>
      <c r="CL2129" s="4">
        <v>0</v>
      </c>
      <c r="CM2129" t="s">
        <v>136</v>
      </c>
      <c r="CO2129" t="s">
        <v>137</v>
      </c>
      <c r="CQ2129" t="s">
        <v>115</v>
      </c>
      <c r="CR2129" t="s">
        <v>138</v>
      </c>
      <c r="CS2129" t="s">
        <v>139</v>
      </c>
      <c r="CT2129" t="s">
        <v>139</v>
      </c>
      <c r="CU2129" t="s">
        <v>139</v>
      </c>
      <c r="CV2129" t="s">
        <v>138</v>
      </c>
      <c r="CW2129" t="s">
        <v>139</v>
      </c>
      <c r="CX2129" t="s">
        <v>10860</v>
      </c>
      <c r="CY2129" s="10">
        <v>16709894888</v>
      </c>
      <c r="CZ2129" t="s">
        <v>430</v>
      </c>
      <c r="DA2129" t="s">
        <v>139</v>
      </c>
      <c r="DB2129" t="s">
        <v>138</v>
      </c>
      <c r="DC2129" t="s">
        <v>115</v>
      </c>
    </row>
    <row r="2130" spans="1:112" ht="14.45" customHeight="1" x14ac:dyDescent="0.25">
      <c r="A2130" t="s">
        <v>11133</v>
      </c>
      <c r="B2130" t="s">
        <v>248</v>
      </c>
      <c r="C2130" s="1">
        <v>45754</v>
      </c>
      <c r="D2130" s="1">
        <v>45812</v>
      </c>
      <c r="E2130" t="s">
        <v>210</v>
      </c>
      <c r="F2130" s="1">
        <v>45929</v>
      </c>
      <c r="G2130" t="s">
        <v>115</v>
      </c>
      <c r="H2130" t="s">
        <v>115</v>
      </c>
      <c r="I2130" t="s">
        <v>115</v>
      </c>
      <c r="J2130" t="s">
        <v>7262</v>
      </c>
      <c r="K2130" t="s">
        <v>224</v>
      </c>
      <c r="L2130" t="s">
        <v>7263</v>
      </c>
      <c r="M2130" t="s">
        <v>7264</v>
      </c>
      <c r="N2130" t="s">
        <v>128</v>
      </c>
      <c r="O2130" t="s">
        <v>120</v>
      </c>
      <c r="P2130" s="3">
        <v>96950</v>
      </c>
      <c r="Q2130" t="s">
        <v>121</v>
      </c>
      <c r="R2130" t="s">
        <v>139</v>
      </c>
      <c r="S2130" s="10">
        <v>16702347900</v>
      </c>
      <c r="T2130">
        <v>803</v>
      </c>
      <c r="U2130" t="s">
        <v>7265</v>
      </c>
      <c r="V2130">
        <v>23622</v>
      </c>
      <c r="W2130" t="s">
        <v>123</v>
      </c>
      <c r="Y2130" t="s">
        <v>7266</v>
      </c>
      <c r="Z2130" t="s">
        <v>7267</v>
      </c>
      <c r="AA2130" t="s">
        <v>7268</v>
      </c>
      <c r="AB2130" t="s">
        <v>997</v>
      </c>
      <c r="AC2130" t="s">
        <v>7263</v>
      </c>
      <c r="AD2130" t="s">
        <v>7264</v>
      </c>
      <c r="AE2130" t="s">
        <v>128</v>
      </c>
      <c r="AF2130" t="s">
        <v>120</v>
      </c>
      <c r="AG2130" s="3">
        <v>96950</v>
      </c>
      <c r="AH2130" t="s">
        <v>121</v>
      </c>
      <c r="AI2130" t="s">
        <v>1369</v>
      </c>
      <c r="AJ2130" s="10">
        <v>16702347900</v>
      </c>
      <c r="AK2130">
        <v>803</v>
      </c>
      <c r="AL2130" t="s">
        <v>7269</v>
      </c>
      <c r="BD2130" t="str">
        <f>"27-1025.00"</f>
        <v>27-1025.00</v>
      </c>
      <c r="BE2130" t="s">
        <v>4924</v>
      </c>
      <c r="BF2130" t="s">
        <v>11134</v>
      </c>
      <c r="BG2130" t="s">
        <v>11033</v>
      </c>
      <c r="BH2130">
        <v>4</v>
      </c>
      <c r="BI2130">
        <v>4</v>
      </c>
      <c r="BJ2130" s="1">
        <v>45931</v>
      </c>
      <c r="BK2130" s="1">
        <v>46295</v>
      </c>
      <c r="BL2130" s="1">
        <v>45931</v>
      </c>
      <c r="BM2130" s="1">
        <v>46295</v>
      </c>
      <c r="BN2130">
        <v>40</v>
      </c>
      <c r="BO2130">
        <v>0</v>
      </c>
      <c r="BP2130">
        <v>8</v>
      </c>
      <c r="BQ2130">
        <v>8</v>
      </c>
      <c r="BR2130">
        <v>8</v>
      </c>
      <c r="BS2130">
        <v>8</v>
      </c>
      <c r="BT2130">
        <v>8</v>
      </c>
      <c r="BU2130">
        <v>0</v>
      </c>
      <c r="BV2130" t="str">
        <f>"8:00 AM"</f>
        <v>8:00 AM</v>
      </c>
      <c r="BW2130" t="str">
        <f>"5:00 PM"</f>
        <v>5:00 PM</v>
      </c>
      <c r="BX2130" t="s">
        <v>360</v>
      </c>
      <c r="BY2130">
        <v>0</v>
      </c>
      <c r="BZ2130">
        <v>24</v>
      </c>
      <c r="CA2130" t="s">
        <v>115</v>
      </c>
      <c r="CC2130" t="s">
        <v>11034</v>
      </c>
      <c r="CD2130" t="s">
        <v>7273</v>
      </c>
      <c r="CE2130" t="s">
        <v>7274</v>
      </c>
      <c r="CF2130" t="s">
        <v>128</v>
      </c>
      <c r="CG2130" t="s">
        <v>120</v>
      </c>
      <c r="CH2130" s="3">
        <v>96950</v>
      </c>
      <c r="CI2130" s="4">
        <v>10.130000000000001</v>
      </c>
      <c r="CJ2130" s="4">
        <v>14</v>
      </c>
      <c r="CK2130" s="4">
        <v>15.2</v>
      </c>
      <c r="CL2130" s="4">
        <v>21</v>
      </c>
      <c r="CM2130" t="s">
        <v>136</v>
      </c>
      <c r="CO2130" t="s">
        <v>173</v>
      </c>
      <c r="CQ2130" t="s">
        <v>115</v>
      </c>
      <c r="CR2130" t="s">
        <v>138</v>
      </c>
      <c r="CS2130" t="s">
        <v>139</v>
      </c>
      <c r="CT2130" t="s">
        <v>138</v>
      </c>
      <c r="CU2130" t="s">
        <v>139</v>
      </c>
      <c r="CV2130" t="s">
        <v>138</v>
      </c>
      <c r="CW2130" t="s">
        <v>139</v>
      </c>
      <c r="CX2130" t="s">
        <v>7276</v>
      </c>
      <c r="CY2130" s="10">
        <v>16702347900</v>
      </c>
      <c r="CZ2130" t="s">
        <v>7269</v>
      </c>
      <c r="DA2130" t="s">
        <v>7277</v>
      </c>
      <c r="DB2130" t="s">
        <v>138</v>
      </c>
      <c r="DC2130" t="s">
        <v>115</v>
      </c>
      <c r="DD2130" t="s">
        <v>7266</v>
      </c>
      <c r="DE2130" t="s">
        <v>7267</v>
      </c>
      <c r="DF2130" t="s">
        <v>3915</v>
      </c>
      <c r="DG2130" t="s">
        <v>7262</v>
      </c>
      <c r="DH2130" t="s">
        <v>7269</v>
      </c>
    </row>
    <row r="2131" spans="1:112" ht="14.45" customHeight="1" x14ac:dyDescent="0.25">
      <c r="A2131" t="s">
        <v>11189</v>
      </c>
      <c r="B2131" t="s">
        <v>158</v>
      </c>
      <c r="C2131" s="1">
        <v>45771</v>
      </c>
      <c r="D2131" s="1">
        <v>45812</v>
      </c>
      <c r="E2131" t="s">
        <v>210</v>
      </c>
      <c r="F2131" s="1">
        <v>45929</v>
      </c>
      <c r="G2131" t="s">
        <v>115</v>
      </c>
      <c r="H2131" t="s">
        <v>115</v>
      </c>
      <c r="I2131" t="s">
        <v>115</v>
      </c>
      <c r="J2131" t="s">
        <v>318</v>
      </c>
      <c r="K2131" t="s">
        <v>319</v>
      </c>
      <c r="L2131" t="s">
        <v>320</v>
      </c>
      <c r="M2131" t="s">
        <v>321</v>
      </c>
      <c r="N2131" t="s">
        <v>128</v>
      </c>
      <c r="O2131" t="s">
        <v>120</v>
      </c>
      <c r="P2131" s="3">
        <v>96950</v>
      </c>
      <c r="Q2131" t="s">
        <v>121</v>
      </c>
      <c r="S2131" s="10">
        <v>16702336927</v>
      </c>
      <c r="U2131" t="s">
        <v>10514</v>
      </c>
      <c r="V2131">
        <v>561320</v>
      </c>
      <c r="W2131" t="s">
        <v>123</v>
      </c>
      <c r="Y2131" t="s">
        <v>323</v>
      </c>
      <c r="Z2131" t="s">
        <v>324</v>
      </c>
      <c r="AA2131" t="s">
        <v>325</v>
      </c>
      <c r="AB2131" t="s">
        <v>126</v>
      </c>
      <c r="AC2131" t="s">
        <v>320</v>
      </c>
      <c r="AD2131" t="s">
        <v>321</v>
      </c>
      <c r="AE2131" t="s">
        <v>128</v>
      </c>
      <c r="AF2131" t="s">
        <v>120</v>
      </c>
      <c r="AG2131" s="3">
        <v>96950</v>
      </c>
      <c r="AH2131" t="s">
        <v>121</v>
      </c>
      <c r="AJ2131" s="10">
        <v>16702336927</v>
      </c>
      <c r="AL2131" t="s">
        <v>326</v>
      </c>
      <c r="BD2131" t="str">
        <f>"37-2011.00"</f>
        <v>37-2011.00</v>
      </c>
      <c r="BE2131" t="s">
        <v>1133</v>
      </c>
      <c r="BF2131" t="s">
        <v>3923</v>
      </c>
      <c r="BG2131" t="s">
        <v>3622</v>
      </c>
      <c r="BH2131">
        <v>4</v>
      </c>
      <c r="BJ2131" s="1">
        <v>45931</v>
      </c>
      <c r="BK2131" s="1">
        <v>46295</v>
      </c>
      <c r="BN2131">
        <v>35</v>
      </c>
      <c r="BO2131">
        <v>0</v>
      </c>
      <c r="BP2131">
        <v>7</v>
      </c>
      <c r="BQ2131">
        <v>7</v>
      </c>
      <c r="BR2131">
        <v>7</v>
      </c>
      <c r="BS2131">
        <v>7</v>
      </c>
      <c r="BT2131">
        <v>7</v>
      </c>
      <c r="BU2131">
        <v>0</v>
      </c>
      <c r="BV2131" t="str">
        <f>"7:30 AM"</f>
        <v>7:30 AM</v>
      </c>
      <c r="BW2131" t="str">
        <f>"3:30 PM"</f>
        <v>3:30 PM</v>
      </c>
      <c r="BX2131" t="s">
        <v>240</v>
      </c>
      <c r="BY2131">
        <v>0</v>
      </c>
      <c r="BZ2131">
        <v>12</v>
      </c>
      <c r="CA2131" t="s">
        <v>115</v>
      </c>
      <c r="CC2131" s="2" t="s">
        <v>11190</v>
      </c>
      <c r="CD2131" t="s">
        <v>3925</v>
      </c>
      <c r="CF2131" t="s">
        <v>128</v>
      </c>
      <c r="CG2131" t="s">
        <v>120</v>
      </c>
      <c r="CH2131" s="3">
        <v>96950</v>
      </c>
      <c r="CI2131" s="4">
        <v>8.2899999999999991</v>
      </c>
      <c r="CJ2131" s="4">
        <v>8.2899999999999991</v>
      </c>
      <c r="CK2131" s="4">
        <v>12.44</v>
      </c>
      <c r="CL2131" s="4">
        <v>12.44</v>
      </c>
      <c r="CM2131" t="s">
        <v>136</v>
      </c>
      <c r="CN2131" t="s">
        <v>331</v>
      </c>
      <c r="CO2131" t="s">
        <v>137</v>
      </c>
      <c r="CQ2131" t="s">
        <v>115</v>
      </c>
      <c r="CR2131" t="s">
        <v>138</v>
      </c>
      <c r="CS2131" t="s">
        <v>139</v>
      </c>
      <c r="CT2131" t="s">
        <v>138</v>
      </c>
      <c r="CU2131" t="s">
        <v>139</v>
      </c>
      <c r="CV2131" t="s">
        <v>138</v>
      </c>
      <c r="CW2131" t="s">
        <v>139</v>
      </c>
      <c r="CX2131" t="s">
        <v>11191</v>
      </c>
      <c r="CY2131" s="10">
        <v>16702336927</v>
      </c>
      <c r="CZ2131" t="s">
        <v>326</v>
      </c>
      <c r="DA2131" t="s">
        <v>331</v>
      </c>
      <c r="DB2131" t="s">
        <v>138</v>
      </c>
      <c r="DC2131" t="s">
        <v>115</v>
      </c>
    </row>
    <row r="2132" spans="1:112" ht="14.45" customHeight="1" x14ac:dyDescent="0.25">
      <c r="A2132" t="s">
        <v>12606</v>
      </c>
      <c r="B2132" t="s">
        <v>158</v>
      </c>
      <c r="C2132" s="1">
        <v>45769</v>
      </c>
      <c r="D2132" s="1">
        <v>45812</v>
      </c>
      <c r="E2132" t="s">
        <v>114</v>
      </c>
      <c r="G2132" t="s">
        <v>138</v>
      </c>
      <c r="H2132" t="s">
        <v>115</v>
      </c>
      <c r="I2132" t="s">
        <v>115</v>
      </c>
      <c r="J2132" t="s">
        <v>318</v>
      </c>
      <c r="K2132" t="s">
        <v>319</v>
      </c>
      <c r="L2132" t="s">
        <v>320</v>
      </c>
      <c r="M2132" t="s">
        <v>321</v>
      </c>
      <c r="N2132" t="s">
        <v>128</v>
      </c>
      <c r="O2132" t="s">
        <v>120</v>
      </c>
      <c r="P2132" s="3">
        <v>96950</v>
      </c>
      <c r="Q2132" t="s">
        <v>121</v>
      </c>
      <c r="S2132" s="10">
        <v>16702336927</v>
      </c>
      <c r="U2132" t="s">
        <v>10514</v>
      </c>
      <c r="V2132">
        <v>561320</v>
      </c>
      <c r="W2132" t="s">
        <v>123</v>
      </c>
      <c r="Y2132" t="s">
        <v>323</v>
      </c>
      <c r="Z2132" t="s">
        <v>324</v>
      </c>
      <c r="AA2132" t="s">
        <v>325</v>
      </c>
      <c r="AB2132" t="s">
        <v>126</v>
      </c>
      <c r="AC2132" t="s">
        <v>320</v>
      </c>
      <c r="AD2132" t="s">
        <v>321</v>
      </c>
      <c r="AE2132" t="s">
        <v>128</v>
      </c>
      <c r="AF2132" t="s">
        <v>120</v>
      </c>
      <c r="AG2132" s="3">
        <v>96950</v>
      </c>
      <c r="AH2132" t="s">
        <v>121</v>
      </c>
      <c r="AJ2132" s="10">
        <v>16702336927</v>
      </c>
      <c r="AL2132" t="s">
        <v>326</v>
      </c>
      <c r="BD2132" t="str">
        <f>"37-2011.00"</f>
        <v>37-2011.00</v>
      </c>
      <c r="BE2132" t="s">
        <v>1133</v>
      </c>
      <c r="BF2132" t="s">
        <v>3923</v>
      </c>
      <c r="BG2132" t="s">
        <v>3622</v>
      </c>
      <c r="BH2132">
        <v>2</v>
      </c>
      <c r="BJ2132" s="1">
        <v>45778</v>
      </c>
      <c r="BK2132" s="1">
        <v>46873</v>
      </c>
      <c r="BN2132">
        <v>35</v>
      </c>
      <c r="BO2132">
        <v>0</v>
      </c>
      <c r="BP2132">
        <v>7</v>
      </c>
      <c r="BQ2132">
        <v>7</v>
      </c>
      <c r="BR2132">
        <v>7</v>
      </c>
      <c r="BS2132">
        <v>7</v>
      </c>
      <c r="BT2132">
        <v>7</v>
      </c>
      <c r="BU2132">
        <v>0</v>
      </c>
      <c r="BV2132" t="str">
        <f>"7:30 PM"</f>
        <v>7:30 PM</v>
      </c>
      <c r="BW2132" t="str">
        <f>"3:30 PM"</f>
        <v>3:30 PM</v>
      </c>
      <c r="BX2132" t="s">
        <v>240</v>
      </c>
      <c r="BY2132">
        <v>0</v>
      </c>
      <c r="BZ2132">
        <v>12</v>
      </c>
      <c r="CA2132" t="s">
        <v>115</v>
      </c>
      <c r="CC2132" s="2" t="s">
        <v>3924</v>
      </c>
      <c r="CD2132" t="s">
        <v>3925</v>
      </c>
      <c r="CF2132" t="s">
        <v>128</v>
      </c>
      <c r="CG2132" t="s">
        <v>120</v>
      </c>
      <c r="CH2132" s="3">
        <v>96950</v>
      </c>
      <c r="CI2132" s="4">
        <v>8.2899999999999991</v>
      </c>
      <c r="CJ2132" s="4">
        <v>8.2899999999999991</v>
      </c>
      <c r="CK2132" s="4">
        <v>12.44</v>
      </c>
      <c r="CL2132" s="4">
        <v>12.44</v>
      </c>
      <c r="CM2132" t="s">
        <v>136</v>
      </c>
      <c r="CO2132" t="s">
        <v>137</v>
      </c>
      <c r="CQ2132" t="s">
        <v>115</v>
      </c>
      <c r="CR2132" t="s">
        <v>138</v>
      </c>
      <c r="CS2132" t="s">
        <v>139</v>
      </c>
      <c r="CT2132" t="s">
        <v>138</v>
      </c>
      <c r="CU2132" t="s">
        <v>139</v>
      </c>
      <c r="CV2132" t="s">
        <v>138</v>
      </c>
      <c r="CW2132" t="s">
        <v>139</v>
      </c>
      <c r="CX2132" t="s">
        <v>1122</v>
      </c>
      <c r="CY2132" s="10">
        <v>16702336927</v>
      </c>
      <c r="CZ2132" t="s">
        <v>326</v>
      </c>
      <c r="DA2132" t="s">
        <v>139</v>
      </c>
      <c r="DB2132" t="s">
        <v>138</v>
      </c>
      <c r="DC2132" t="s">
        <v>115</v>
      </c>
    </row>
    <row r="2133" spans="1:112" ht="14.45" customHeight="1" x14ac:dyDescent="0.25">
      <c r="A2133" t="s">
        <v>12607</v>
      </c>
      <c r="B2133" t="s">
        <v>113</v>
      </c>
      <c r="C2133" s="1">
        <v>45807</v>
      </c>
      <c r="D2133" s="1">
        <v>45812</v>
      </c>
      <c r="E2133" t="s">
        <v>210</v>
      </c>
      <c r="F2133" s="1">
        <v>45929</v>
      </c>
      <c r="G2133" t="s">
        <v>115</v>
      </c>
      <c r="H2133" t="s">
        <v>115</v>
      </c>
      <c r="I2133" t="s">
        <v>115</v>
      </c>
      <c r="J2133" t="s">
        <v>4153</v>
      </c>
      <c r="K2133" t="s">
        <v>4154</v>
      </c>
      <c r="L2133" t="s">
        <v>4155</v>
      </c>
      <c r="N2133" t="s">
        <v>128</v>
      </c>
      <c r="O2133" t="s">
        <v>120</v>
      </c>
      <c r="P2133" s="3">
        <v>96950</v>
      </c>
      <c r="Q2133" t="s">
        <v>121</v>
      </c>
      <c r="R2133" t="s">
        <v>1369</v>
      </c>
      <c r="S2133" s="10">
        <v>16702335201</v>
      </c>
      <c r="U2133" t="s">
        <v>4156</v>
      </c>
      <c r="V2133">
        <v>72111</v>
      </c>
      <c r="W2133" t="s">
        <v>123</v>
      </c>
      <c r="Y2133" t="s">
        <v>1533</v>
      </c>
      <c r="Z2133" t="s">
        <v>1534</v>
      </c>
      <c r="AA2133" t="s">
        <v>1535</v>
      </c>
      <c r="AB2133" t="s">
        <v>218</v>
      </c>
      <c r="AC2133" t="s">
        <v>1537</v>
      </c>
      <c r="AE2133" t="s">
        <v>128</v>
      </c>
      <c r="AF2133" t="s">
        <v>120</v>
      </c>
      <c r="AG2133" s="3">
        <v>96950</v>
      </c>
      <c r="AH2133" t="s">
        <v>121</v>
      </c>
      <c r="AI2133" t="s">
        <v>1369</v>
      </c>
      <c r="AJ2133" s="10">
        <v>16702345201</v>
      </c>
      <c r="AL2133" t="s">
        <v>4157</v>
      </c>
      <c r="BD2133" t="str">
        <f>"49-9071.00"</f>
        <v>49-9071.00</v>
      </c>
      <c r="BE2133" t="s">
        <v>169</v>
      </c>
      <c r="BF2133" t="s">
        <v>5272</v>
      </c>
      <c r="BG2133" t="s">
        <v>1404</v>
      </c>
      <c r="BH2133">
        <v>1</v>
      </c>
      <c r="BJ2133" s="1">
        <v>45931</v>
      </c>
      <c r="BK2133" s="1">
        <v>46295</v>
      </c>
      <c r="BN2133">
        <v>35</v>
      </c>
      <c r="BO2133">
        <v>0</v>
      </c>
      <c r="BP2133">
        <v>7</v>
      </c>
      <c r="BQ2133">
        <v>7</v>
      </c>
      <c r="BR2133">
        <v>7</v>
      </c>
      <c r="BS2133">
        <v>7</v>
      </c>
      <c r="BT2133">
        <v>7</v>
      </c>
      <c r="BU2133">
        <v>0</v>
      </c>
      <c r="BV2133" t="str">
        <f>"8:00 AM"</f>
        <v>8:00 AM</v>
      </c>
      <c r="BW2133" t="str">
        <f>"4:00 PM"</f>
        <v>4:00 PM</v>
      </c>
      <c r="BX2133" t="s">
        <v>133</v>
      </c>
      <c r="BY2133">
        <v>0</v>
      </c>
      <c r="BZ2133">
        <v>24</v>
      </c>
      <c r="CA2133" t="s">
        <v>115</v>
      </c>
      <c r="CC2133" s="2" t="s">
        <v>5273</v>
      </c>
      <c r="CD2133" t="s">
        <v>4155</v>
      </c>
      <c r="CF2133" t="s">
        <v>128</v>
      </c>
      <c r="CG2133" t="s">
        <v>120</v>
      </c>
      <c r="CH2133" s="3">
        <v>96950</v>
      </c>
      <c r="CI2133" s="4">
        <v>9.75</v>
      </c>
      <c r="CJ2133" s="4">
        <v>9.75</v>
      </c>
      <c r="CK2133" s="4">
        <v>14.63</v>
      </c>
      <c r="CL2133" s="4">
        <v>14.63</v>
      </c>
      <c r="CM2133" t="s">
        <v>136</v>
      </c>
      <c r="CO2133" t="s">
        <v>137</v>
      </c>
      <c r="CQ2133" t="s">
        <v>138</v>
      </c>
      <c r="CR2133" t="s">
        <v>138</v>
      </c>
      <c r="CS2133" t="s">
        <v>138</v>
      </c>
      <c r="CT2133" t="s">
        <v>138</v>
      </c>
      <c r="CU2133" t="s">
        <v>139</v>
      </c>
      <c r="CV2133" t="s">
        <v>138</v>
      </c>
      <c r="CW2133" t="s">
        <v>139</v>
      </c>
      <c r="CX2133" t="s">
        <v>12608</v>
      </c>
      <c r="CY2133" s="10">
        <v>16702335201</v>
      </c>
      <c r="CZ2133" t="s">
        <v>4157</v>
      </c>
      <c r="DA2133" t="s">
        <v>139</v>
      </c>
      <c r="DB2133" t="s">
        <v>138</v>
      </c>
      <c r="DC2133" t="s">
        <v>115</v>
      </c>
    </row>
    <row r="2134" spans="1:112" ht="14.45" customHeight="1" x14ac:dyDescent="0.25">
      <c r="A2134" t="s">
        <v>12620</v>
      </c>
      <c r="B2134" t="s">
        <v>142</v>
      </c>
      <c r="C2134" s="1">
        <v>45809</v>
      </c>
      <c r="D2134" s="1">
        <v>45812</v>
      </c>
      <c r="E2134" t="s">
        <v>114</v>
      </c>
      <c r="G2134" t="s">
        <v>115</v>
      </c>
      <c r="H2134" t="s">
        <v>115</v>
      </c>
      <c r="I2134" t="s">
        <v>115</v>
      </c>
      <c r="J2134" t="s">
        <v>2707</v>
      </c>
      <c r="K2134" t="s">
        <v>2708</v>
      </c>
      <c r="L2134" t="s">
        <v>1327</v>
      </c>
      <c r="M2134" t="s">
        <v>2709</v>
      </c>
      <c r="N2134" t="s">
        <v>119</v>
      </c>
      <c r="O2134" t="s">
        <v>120</v>
      </c>
      <c r="P2134" s="3">
        <v>96950</v>
      </c>
      <c r="Q2134" t="s">
        <v>121</v>
      </c>
      <c r="S2134" s="10">
        <v>16703226130</v>
      </c>
      <c r="U2134" t="s">
        <v>2710</v>
      </c>
      <c r="V2134">
        <v>312112</v>
      </c>
      <c r="W2134" t="s">
        <v>123</v>
      </c>
      <c r="Y2134" t="s">
        <v>2711</v>
      </c>
      <c r="Z2134" t="s">
        <v>2712</v>
      </c>
      <c r="AA2134" t="s">
        <v>2713</v>
      </c>
      <c r="AB2134" t="s">
        <v>2714</v>
      </c>
      <c r="AC2134" t="s">
        <v>1327</v>
      </c>
      <c r="AD2134" t="s">
        <v>2709</v>
      </c>
      <c r="AE2134" t="s">
        <v>119</v>
      </c>
      <c r="AF2134" t="s">
        <v>120</v>
      </c>
      <c r="AG2134" s="3">
        <v>96950</v>
      </c>
      <c r="AH2134" t="s">
        <v>121</v>
      </c>
      <c r="AJ2134" s="10">
        <v>16703226130</v>
      </c>
      <c r="AL2134" t="s">
        <v>2715</v>
      </c>
      <c r="BD2134" t="str">
        <f>"51-9198.00"</f>
        <v>51-9198.00</v>
      </c>
      <c r="BE2134" t="s">
        <v>2301</v>
      </c>
      <c r="BF2134" t="s">
        <v>3286</v>
      </c>
      <c r="BG2134" t="s">
        <v>3287</v>
      </c>
      <c r="BH2134">
        <v>5</v>
      </c>
      <c r="BJ2134" s="1">
        <v>45931</v>
      </c>
      <c r="BK2134" s="1">
        <v>46295</v>
      </c>
      <c r="BN2134">
        <v>40</v>
      </c>
      <c r="BO2134">
        <v>0</v>
      </c>
      <c r="BP2134">
        <v>8</v>
      </c>
      <c r="BQ2134">
        <v>8</v>
      </c>
      <c r="BR2134">
        <v>8</v>
      </c>
      <c r="BS2134">
        <v>8</v>
      </c>
      <c r="BT2134">
        <v>8</v>
      </c>
      <c r="BU2134">
        <v>0</v>
      </c>
      <c r="BV2134" t="str">
        <f>"8:00 AM"</f>
        <v>8:00 AM</v>
      </c>
      <c r="BW2134" t="str">
        <f>"5:00 PM"</f>
        <v>5:00 PM</v>
      </c>
      <c r="BX2134" t="s">
        <v>133</v>
      </c>
      <c r="BY2134">
        <v>0</v>
      </c>
      <c r="BZ2134">
        <v>6</v>
      </c>
      <c r="CA2134" t="s">
        <v>115</v>
      </c>
      <c r="CC2134" t="s">
        <v>3288</v>
      </c>
      <c r="CD2134" t="s">
        <v>1327</v>
      </c>
      <c r="CE2134" t="s">
        <v>2709</v>
      </c>
      <c r="CF2134" t="s">
        <v>119</v>
      </c>
      <c r="CG2134" t="s">
        <v>120</v>
      </c>
      <c r="CH2134" s="3">
        <v>96950</v>
      </c>
      <c r="CI2134" s="4">
        <v>8.23</v>
      </c>
      <c r="CJ2134" s="4">
        <v>8.23</v>
      </c>
      <c r="CK2134" s="4">
        <v>12.34</v>
      </c>
      <c r="CL2134" s="4">
        <v>12.34</v>
      </c>
      <c r="CM2134" t="s">
        <v>136</v>
      </c>
      <c r="CO2134" t="s">
        <v>137</v>
      </c>
      <c r="CQ2134" t="s">
        <v>115</v>
      </c>
      <c r="CR2134" t="s">
        <v>138</v>
      </c>
      <c r="CS2134" t="s">
        <v>139</v>
      </c>
      <c r="CT2134" t="s">
        <v>138</v>
      </c>
      <c r="CU2134" t="s">
        <v>138</v>
      </c>
      <c r="CV2134" t="s">
        <v>138</v>
      </c>
      <c r="CW2134" t="s">
        <v>138</v>
      </c>
      <c r="CX2134" t="s">
        <v>12621</v>
      </c>
      <c r="CY2134" s="10">
        <v>16703226130</v>
      </c>
      <c r="CZ2134" t="s">
        <v>2715</v>
      </c>
      <c r="DA2134" t="s">
        <v>626</v>
      </c>
      <c r="DB2134" t="s">
        <v>138</v>
      </c>
      <c r="DC2134" t="s">
        <v>115</v>
      </c>
    </row>
    <row r="2135" spans="1:112" ht="14.45" customHeight="1" x14ac:dyDescent="0.25">
      <c r="A2135" t="s">
        <v>13039</v>
      </c>
      <c r="B2135" t="s">
        <v>248</v>
      </c>
      <c r="C2135" s="1">
        <v>45754</v>
      </c>
      <c r="D2135" s="1">
        <v>45812</v>
      </c>
      <c r="E2135" t="s">
        <v>210</v>
      </c>
      <c r="F2135" s="1">
        <v>45929</v>
      </c>
      <c r="G2135" t="s">
        <v>138</v>
      </c>
      <c r="H2135" t="s">
        <v>115</v>
      </c>
      <c r="I2135" t="s">
        <v>115</v>
      </c>
      <c r="J2135" t="s">
        <v>8017</v>
      </c>
      <c r="L2135" t="s">
        <v>7546</v>
      </c>
      <c r="N2135" t="s">
        <v>119</v>
      </c>
      <c r="O2135" t="s">
        <v>120</v>
      </c>
      <c r="P2135" s="3">
        <v>96950</v>
      </c>
      <c r="Q2135" t="s">
        <v>121</v>
      </c>
      <c r="S2135" s="10">
        <v>16702347898</v>
      </c>
      <c r="U2135" t="s">
        <v>8018</v>
      </c>
      <c r="V2135">
        <v>522390</v>
      </c>
      <c r="W2135" t="s">
        <v>123</v>
      </c>
      <c r="Y2135" t="s">
        <v>2840</v>
      </c>
      <c r="Z2135" t="s">
        <v>354</v>
      </c>
      <c r="AA2135" t="s">
        <v>3796</v>
      </c>
      <c r="AB2135" t="s">
        <v>235</v>
      </c>
      <c r="AC2135" t="s">
        <v>7546</v>
      </c>
      <c r="AE2135" t="s">
        <v>119</v>
      </c>
      <c r="AF2135" t="s">
        <v>120</v>
      </c>
      <c r="AG2135" s="3">
        <v>96950</v>
      </c>
      <c r="AH2135" t="s">
        <v>121</v>
      </c>
      <c r="AJ2135" s="10">
        <v>16702347898</v>
      </c>
      <c r="AL2135" t="s">
        <v>8019</v>
      </c>
      <c r="BD2135" t="str">
        <f>"43-3031.00"</f>
        <v>43-3031.00</v>
      </c>
      <c r="BE2135" t="s">
        <v>387</v>
      </c>
      <c r="BF2135" t="s">
        <v>8020</v>
      </c>
      <c r="BG2135" t="s">
        <v>8021</v>
      </c>
      <c r="BH2135">
        <v>1</v>
      </c>
      <c r="BI2135">
        <v>1</v>
      </c>
      <c r="BJ2135" s="1">
        <v>45931</v>
      </c>
      <c r="BK2135" s="1">
        <v>47026</v>
      </c>
      <c r="BL2135" s="1">
        <v>45931</v>
      </c>
      <c r="BM2135" s="1">
        <v>47026</v>
      </c>
      <c r="BN2135">
        <v>35</v>
      </c>
      <c r="BO2135">
        <v>0</v>
      </c>
      <c r="BP2135">
        <v>7</v>
      </c>
      <c r="BQ2135">
        <v>7</v>
      </c>
      <c r="BR2135">
        <v>7</v>
      </c>
      <c r="BS2135">
        <v>7</v>
      </c>
      <c r="BT2135">
        <v>7</v>
      </c>
      <c r="BU2135">
        <v>0</v>
      </c>
      <c r="BV2135" t="str">
        <f>"8:00 AM"</f>
        <v>8:00 AM</v>
      </c>
      <c r="BW2135" t="str">
        <f>"4:00 PM"</f>
        <v>4:00 PM</v>
      </c>
      <c r="BX2135" t="s">
        <v>133</v>
      </c>
      <c r="BY2135">
        <v>0</v>
      </c>
      <c r="BZ2135">
        <v>12</v>
      </c>
      <c r="CA2135" t="s">
        <v>115</v>
      </c>
      <c r="CC2135" t="s">
        <v>8022</v>
      </c>
      <c r="CD2135" t="s">
        <v>7546</v>
      </c>
      <c r="CF2135" t="s">
        <v>119</v>
      </c>
      <c r="CG2135" t="s">
        <v>120</v>
      </c>
      <c r="CH2135" s="3">
        <v>96950</v>
      </c>
      <c r="CI2135" s="4">
        <v>12.28</v>
      </c>
      <c r="CJ2135" s="4">
        <v>12.28</v>
      </c>
      <c r="CK2135" s="4">
        <v>18.420000000000002</v>
      </c>
      <c r="CL2135" s="4">
        <v>18.420000000000002</v>
      </c>
      <c r="CM2135" t="s">
        <v>136</v>
      </c>
      <c r="CN2135" t="s">
        <v>139</v>
      </c>
      <c r="CO2135" t="s">
        <v>137</v>
      </c>
      <c r="CQ2135" t="s">
        <v>115</v>
      </c>
      <c r="CR2135" t="s">
        <v>138</v>
      </c>
      <c r="CS2135" t="s">
        <v>139</v>
      </c>
      <c r="CT2135" t="s">
        <v>138</v>
      </c>
      <c r="CU2135" t="s">
        <v>139</v>
      </c>
      <c r="CV2135" t="s">
        <v>138</v>
      </c>
      <c r="CW2135" t="s">
        <v>139</v>
      </c>
      <c r="CX2135" t="s">
        <v>4560</v>
      </c>
      <c r="CY2135" s="10">
        <v>16702347898</v>
      </c>
      <c r="CZ2135" t="s">
        <v>8019</v>
      </c>
      <c r="DA2135" t="s">
        <v>331</v>
      </c>
      <c r="DB2135" t="s">
        <v>138</v>
      </c>
      <c r="DC2135" t="s">
        <v>115</v>
      </c>
    </row>
    <row r="2136" spans="1:112" ht="14.45" customHeight="1" x14ac:dyDescent="0.25">
      <c r="A2136" t="s">
        <v>13235</v>
      </c>
      <c r="B2136" t="s">
        <v>113</v>
      </c>
      <c r="C2136" s="1">
        <v>45740</v>
      </c>
      <c r="D2136" s="1">
        <v>45812</v>
      </c>
      <c r="E2136" t="s">
        <v>114</v>
      </c>
      <c r="G2136" t="s">
        <v>115</v>
      </c>
      <c r="H2136" t="s">
        <v>115</v>
      </c>
      <c r="I2136" t="s">
        <v>115</v>
      </c>
      <c r="J2136" t="s">
        <v>9223</v>
      </c>
      <c r="K2136" t="s">
        <v>139</v>
      </c>
      <c r="L2136" t="s">
        <v>9224</v>
      </c>
      <c r="M2136" t="s">
        <v>9225</v>
      </c>
      <c r="N2136" t="s">
        <v>128</v>
      </c>
      <c r="O2136" t="s">
        <v>120</v>
      </c>
      <c r="P2136" s="3">
        <v>96950</v>
      </c>
      <c r="Q2136" t="s">
        <v>121</v>
      </c>
      <c r="R2136" t="s">
        <v>762</v>
      </c>
      <c r="S2136" s="10">
        <v>16702355572</v>
      </c>
      <c r="U2136" t="s">
        <v>9226</v>
      </c>
      <c r="V2136">
        <v>23822</v>
      </c>
      <c r="W2136" t="s">
        <v>123</v>
      </c>
      <c r="Y2136" t="s">
        <v>9227</v>
      </c>
      <c r="Z2136" t="s">
        <v>1873</v>
      </c>
      <c r="AA2136" t="s">
        <v>9228</v>
      </c>
      <c r="AB2136" t="s">
        <v>9229</v>
      </c>
      <c r="AC2136" t="s">
        <v>9224</v>
      </c>
      <c r="AD2136" t="s">
        <v>1448</v>
      </c>
      <c r="AE2136" t="s">
        <v>128</v>
      </c>
      <c r="AF2136" t="s">
        <v>120</v>
      </c>
      <c r="AG2136" s="3">
        <v>96950</v>
      </c>
      <c r="AH2136" t="s">
        <v>121</v>
      </c>
      <c r="AJ2136" s="10">
        <v>16702355572</v>
      </c>
      <c r="AL2136" t="s">
        <v>9230</v>
      </c>
      <c r="BD2136" t="str">
        <f>"49-9021.00"</f>
        <v>49-9021.00</v>
      </c>
      <c r="BE2136" t="s">
        <v>203</v>
      </c>
      <c r="BF2136" t="s">
        <v>9231</v>
      </c>
      <c r="BG2136" t="s">
        <v>5102</v>
      </c>
      <c r="BH2136">
        <v>5</v>
      </c>
      <c r="BJ2136" s="1">
        <v>45778</v>
      </c>
      <c r="BK2136" s="1">
        <v>46142</v>
      </c>
      <c r="BN2136">
        <v>40</v>
      </c>
      <c r="BO2136">
        <v>0</v>
      </c>
      <c r="BP2136">
        <v>8</v>
      </c>
      <c r="BQ2136">
        <v>8</v>
      </c>
      <c r="BR2136">
        <v>8</v>
      </c>
      <c r="BS2136">
        <v>8</v>
      </c>
      <c r="BT2136">
        <v>8</v>
      </c>
      <c r="BU2136">
        <v>0</v>
      </c>
      <c r="BV2136" t="str">
        <f>"8:00 AM"</f>
        <v>8:00 AM</v>
      </c>
      <c r="BW2136" t="str">
        <f>"5:00 PM"</f>
        <v>5:00 PM</v>
      </c>
      <c r="BX2136" t="s">
        <v>133</v>
      </c>
      <c r="BY2136">
        <v>0</v>
      </c>
      <c r="BZ2136">
        <v>24</v>
      </c>
      <c r="CA2136" t="s">
        <v>115</v>
      </c>
      <c r="CC2136" s="2" t="s">
        <v>9232</v>
      </c>
      <c r="CD2136" t="s">
        <v>9224</v>
      </c>
      <c r="CE2136" t="s">
        <v>1448</v>
      </c>
      <c r="CF2136" t="s">
        <v>128</v>
      </c>
      <c r="CG2136" t="s">
        <v>120</v>
      </c>
      <c r="CH2136" s="3">
        <v>96950</v>
      </c>
      <c r="CI2136" s="4">
        <v>10.74</v>
      </c>
      <c r="CJ2136" s="4">
        <v>11</v>
      </c>
      <c r="CK2136" s="4">
        <v>16.11</v>
      </c>
      <c r="CL2136" s="4">
        <v>16.5</v>
      </c>
      <c r="CM2136" t="s">
        <v>136</v>
      </c>
      <c r="CN2136" t="s">
        <v>139</v>
      </c>
      <c r="CO2136" t="s">
        <v>137</v>
      </c>
      <c r="CQ2136" t="s">
        <v>115</v>
      </c>
      <c r="CR2136" t="s">
        <v>138</v>
      </c>
      <c r="CS2136" t="s">
        <v>138</v>
      </c>
      <c r="CT2136" t="s">
        <v>138</v>
      </c>
      <c r="CU2136" t="s">
        <v>139</v>
      </c>
      <c r="CV2136" t="s">
        <v>138</v>
      </c>
      <c r="CW2136" t="s">
        <v>139</v>
      </c>
      <c r="CX2136" t="s">
        <v>9233</v>
      </c>
      <c r="CY2136" s="10" t="s">
        <v>139</v>
      </c>
      <c r="CZ2136" t="s">
        <v>9230</v>
      </c>
      <c r="DA2136" t="s">
        <v>13236</v>
      </c>
      <c r="DB2136" t="s">
        <v>138</v>
      </c>
      <c r="DC2136" t="s">
        <v>115</v>
      </c>
    </row>
    <row r="2137" spans="1:112" ht="14.45" customHeight="1" x14ac:dyDescent="0.25">
      <c r="A2137" t="s">
        <v>13237</v>
      </c>
      <c r="B2137" t="s">
        <v>142</v>
      </c>
      <c r="C2137" s="1">
        <v>45810</v>
      </c>
      <c r="D2137" s="1">
        <v>45812</v>
      </c>
      <c r="E2137" t="s">
        <v>114</v>
      </c>
      <c r="G2137" t="s">
        <v>115</v>
      </c>
      <c r="H2137" t="s">
        <v>115</v>
      </c>
      <c r="I2137" t="s">
        <v>115</v>
      </c>
      <c r="J2137" t="s">
        <v>3939</v>
      </c>
      <c r="K2137" t="s">
        <v>3940</v>
      </c>
      <c r="L2137" t="s">
        <v>3941</v>
      </c>
      <c r="M2137" t="s">
        <v>3942</v>
      </c>
      <c r="N2137" t="s">
        <v>128</v>
      </c>
      <c r="O2137" t="s">
        <v>120</v>
      </c>
      <c r="P2137" s="3">
        <v>96950</v>
      </c>
      <c r="Q2137" t="s">
        <v>121</v>
      </c>
      <c r="S2137" s="10">
        <v>16702876661</v>
      </c>
      <c r="U2137" t="s">
        <v>3943</v>
      </c>
      <c r="V2137">
        <v>812112</v>
      </c>
      <c r="W2137" t="s">
        <v>123</v>
      </c>
      <c r="Y2137" t="s">
        <v>308</v>
      </c>
      <c r="Z2137" t="s">
        <v>309</v>
      </c>
      <c r="AB2137" t="s">
        <v>3944</v>
      </c>
      <c r="AC2137" t="s">
        <v>3941</v>
      </c>
      <c r="AD2137" t="s">
        <v>3942</v>
      </c>
      <c r="AE2137" t="s">
        <v>128</v>
      </c>
      <c r="AF2137" t="s">
        <v>120</v>
      </c>
      <c r="AG2137" s="3">
        <v>96950</v>
      </c>
      <c r="AH2137" t="s">
        <v>121</v>
      </c>
      <c r="AJ2137" s="10">
        <v>16702876661</v>
      </c>
      <c r="AL2137" t="s">
        <v>3945</v>
      </c>
      <c r="BD2137" t="str">
        <f>"39-5092.00"</f>
        <v>39-5092.00</v>
      </c>
      <c r="BE2137" t="s">
        <v>311</v>
      </c>
      <c r="BF2137" t="s">
        <v>12125</v>
      </c>
      <c r="BG2137" t="s">
        <v>5791</v>
      </c>
      <c r="BH2137">
        <v>4</v>
      </c>
      <c r="BJ2137" s="1">
        <v>45931</v>
      </c>
      <c r="BK2137" s="1">
        <v>46295</v>
      </c>
      <c r="BN2137">
        <v>35</v>
      </c>
      <c r="BO2137">
        <v>7</v>
      </c>
      <c r="BP2137">
        <v>0</v>
      </c>
      <c r="BQ2137">
        <v>0</v>
      </c>
      <c r="BR2137">
        <v>7</v>
      </c>
      <c r="BS2137">
        <v>7</v>
      </c>
      <c r="BT2137">
        <v>7</v>
      </c>
      <c r="BU2137">
        <v>7</v>
      </c>
      <c r="BV2137" t="str">
        <f>"11:00 AM"</f>
        <v>11:00 AM</v>
      </c>
      <c r="BW2137" t="str">
        <f>"6:00 PM"</f>
        <v>6:00 PM</v>
      </c>
      <c r="BX2137" t="s">
        <v>240</v>
      </c>
      <c r="BY2137">
        <v>0</v>
      </c>
      <c r="BZ2137">
        <v>12</v>
      </c>
      <c r="CA2137" t="s">
        <v>115</v>
      </c>
      <c r="CC2137" t="s">
        <v>5792</v>
      </c>
      <c r="CD2137" t="s">
        <v>3941</v>
      </c>
      <c r="CE2137" t="s">
        <v>3942</v>
      </c>
      <c r="CF2137" t="s">
        <v>306</v>
      </c>
      <c r="CG2137" t="s">
        <v>120</v>
      </c>
      <c r="CH2137" s="3">
        <v>96950</v>
      </c>
      <c r="CI2137" s="4">
        <v>8.14</v>
      </c>
      <c r="CJ2137" s="4">
        <v>8.14</v>
      </c>
      <c r="CK2137" s="4">
        <v>12.21</v>
      </c>
      <c r="CL2137" s="4">
        <v>12.21</v>
      </c>
      <c r="CM2137" t="s">
        <v>9614</v>
      </c>
      <c r="CN2137" t="s">
        <v>224</v>
      </c>
      <c r="CO2137" t="s">
        <v>173</v>
      </c>
      <c r="CQ2137" t="s">
        <v>115</v>
      </c>
      <c r="CR2137" t="s">
        <v>138</v>
      </c>
      <c r="CS2137" t="s">
        <v>139</v>
      </c>
      <c r="CT2137" t="s">
        <v>138</v>
      </c>
      <c r="CU2137" t="s">
        <v>139</v>
      </c>
      <c r="CV2137" t="s">
        <v>138</v>
      </c>
      <c r="CW2137" t="s">
        <v>139</v>
      </c>
      <c r="CX2137" t="s">
        <v>316</v>
      </c>
      <c r="CY2137" s="10">
        <v>16702876661</v>
      </c>
      <c r="CZ2137" t="s">
        <v>3945</v>
      </c>
      <c r="DA2137" t="s">
        <v>139</v>
      </c>
      <c r="DB2137" t="s">
        <v>138</v>
      </c>
      <c r="DC2137" t="s">
        <v>115</v>
      </c>
    </row>
    <row r="2138" spans="1:112" ht="14.45" customHeight="1" x14ac:dyDescent="0.25">
      <c r="A2138" t="s">
        <v>13736</v>
      </c>
      <c r="B2138" t="s">
        <v>113</v>
      </c>
      <c r="C2138" s="1">
        <v>45807</v>
      </c>
      <c r="D2138" s="1">
        <v>45812</v>
      </c>
      <c r="E2138" t="s">
        <v>210</v>
      </c>
      <c r="F2138" s="1">
        <v>45929</v>
      </c>
      <c r="G2138" t="s">
        <v>138</v>
      </c>
      <c r="H2138" t="s">
        <v>115</v>
      </c>
      <c r="I2138" t="s">
        <v>115</v>
      </c>
      <c r="J2138" t="s">
        <v>3241</v>
      </c>
      <c r="K2138" t="s">
        <v>3242</v>
      </c>
      <c r="L2138" t="s">
        <v>340</v>
      </c>
      <c r="N2138" t="s">
        <v>128</v>
      </c>
      <c r="O2138" t="s">
        <v>120</v>
      </c>
      <c r="P2138" s="3">
        <v>96950</v>
      </c>
      <c r="Q2138" t="s">
        <v>121</v>
      </c>
      <c r="R2138" t="s">
        <v>439</v>
      </c>
      <c r="S2138" s="10">
        <v>16702345201</v>
      </c>
      <c r="U2138" t="s">
        <v>3243</v>
      </c>
      <c r="V2138">
        <v>8111</v>
      </c>
      <c r="W2138" t="s">
        <v>123</v>
      </c>
      <c r="Y2138" t="s">
        <v>1533</v>
      </c>
      <c r="Z2138" t="s">
        <v>1534</v>
      </c>
      <c r="AA2138" t="s">
        <v>1535</v>
      </c>
      <c r="AB2138" t="s">
        <v>218</v>
      </c>
      <c r="AC2138" t="s">
        <v>3244</v>
      </c>
      <c r="AE2138" t="s">
        <v>128</v>
      </c>
      <c r="AF2138" t="s">
        <v>120</v>
      </c>
      <c r="AG2138" s="3">
        <v>96950</v>
      </c>
      <c r="AH2138" t="s">
        <v>121</v>
      </c>
      <c r="AI2138" t="s">
        <v>439</v>
      </c>
      <c r="AJ2138" s="10">
        <v>16702345201</v>
      </c>
      <c r="AL2138" t="s">
        <v>3245</v>
      </c>
      <c r="BD2138" t="str">
        <f>"49-3023.00"</f>
        <v>49-3023.00</v>
      </c>
      <c r="BE2138" t="s">
        <v>2122</v>
      </c>
      <c r="BF2138" t="s">
        <v>3246</v>
      </c>
      <c r="BG2138" t="s">
        <v>3247</v>
      </c>
      <c r="BH2138">
        <v>1</v>
      </c>
      <c r="BJ2138" s="1">
        <v>45931</v>
      </c>
      <c r="BK2138" s="1">
        <v>47026</v>
      </c>
      <c r="BN2138">
        <v>35</v>
      </c>
      <c r="BO2138">
        <v>0</v>
      </c>
      <c r="BP2138">
        <v>7</v>
      </c>
      <c r="BQ2138">
        <v>7</v>
      </c>
      <c r="BR2138">
        <v>7</v>
      </c>
      <c r="BS2138">
        <v>7</v>
      </c>
      <c r="BT2138">
        <v>7</v>
      </c>
      <c r="BU2138">
        <v>0</v>
      </c>
      <c r="BV2138" t="str">
        <f>"8:00 AM"</f>
        <v>8:00 AM</v>
      </c>
      <c r="BW2138" t="str">
        <f>"4:00 PM"</f>
        <v>4:00 PM</v>
      </c>
      <c r="BX2138" t="s">
        <v>133</v>
      </c>
      <c r="BY2138">
        <v>0</v>
      </c>
      <c r="BZ2138">
        <v>24</v>
      </c>
      <c r="CA2138" t="s">
        <v>115</v>
      </c>
      <c r="CC2138" s="2" t="s">
        <v>3248</v>
      </c>
      <c r="CD2138" t="s">
        <v>340</v>
      </c>
      <c r="CF2138" t="s">
        <v>128</v>
      </c>
      <c r="CG2138" t="s">
        <v>120</v>
      </c>
      <c r="CH2138" s="3">
        <v>96950</v>
      </c>
      <c r="CI2138" s="4">
        <v>11.01</v>
      </c>
      <c r="CJ2138" s="4">
        <v>11.01</v>
      </c>
      <c r="CK2138" s="4">
        <v>16.52</v>
      </c>
      <c r="CL2138" s="4">
        <v>16.52</v>
      </c>
      <c r="CM2138" t="s">
        <v>136</v>
      </c>
      <c r="CO2138" t="s">
        <v>137</v>
      </c>
      <c r="CQ2138" t="s">
        <v>115</v>
      </c>
      <c r="CR2138" t="s">
        <v>138</v>
      </c>
      <c r="CS2138" t="s">
        <v>139</v>
      </c>
      <c r="CT2138" t="s">
        <v>138</v>
      </c>
      <c r="CU2138" t="s">
        <v>139</v>
      </c>
      <c r="CV2138" t="s">
        <v>138</v>
      </c>
      <c r="CW2138" t="s">
        <v>139</v>
      </c>
      <c r="CX2138" t="s">
        <v>13737</v>
      </c>
      <c r="CY2138" s="10">
        <v>16702345201</v>
      </c>
      <c r="CZ2138" t="s">
        <v>3245</v>
      </c>
      <c r="DA2138" t="s">
        <v>139</v>
      </c>
      <c r="DB2138" t="s">
        <v>138</v>
      </c>
      <c r="DC2138" t="s">
        <v>115</v>
      </c>
    </row>
    <row r="2139" spans="1:112" ht="14.45" customHeight="1" x14ac:dyDescent="0.25">
      <c r="A2139" t="s">
        <v>13756</v>
      </c>
      <c r="B2139" t="s">
        <v>248</v>
      </c>
      <c r="C2139" s="1">
        <v>45750</v>
      </c>
      <c r="D2139" s="1">
        <v>45812</v>
      </c>
      <c r="E2139" t="s">
        <v>210</v>
      </c>
      <c r="F2139" s="1">
        <v>45929</v>
      </c>
      <c r="G2139" t="s">
        <v>115</v>
      </c>
      <c r="H2139" t="s">
        <v>115</v>
      </c>
      <c r="I2139" t="s">
        <v>115</v>
      </c>
      <c r="J2139" t="s">
        <v>4126</v>
      </c>
      <c r="K2139" t="s">
        <v>4127</v>
      </c>
      <c r="L2139" t="s">
        <v>13757</v>
      </c>
      <c r="N2139" t="s">
        <v>119</v>
      </c>
      <c r="O2139" t="s">
        <v>120</v>
      </c>
      <c r="P2139" s="3">
        <v>96950</v>
      </c>
      <c r="Q2139" t="s">
        <v>121</v>
      </c>
      <c r="R2139" t="s">
        <v>139</v>
      </c>
      <c r="S2139" s="10">
        <v>16702358778</v>
      </c>
      <c r="U2139" t="s">
        <v>1380</v>
      </c>
      <c r="V2139">
        <v>23622</v>
      </c>
      <c r="W2139" t="s">
        <v>123</v>
      </c>
      <c r="Y2139" t="s">
        <v>1381</v>
      </c>
      <c r="Z2139" t="s">
        <v>1382</v>
      </c>
      <c r="AA2139" t="s">
        <v>1383</v>
      </c>
      <c r="AB2139" t="s">
        <v>235</v>
      </c>
      <c r="AC2139" t="s">
        <v>13757</v>
      </c>
      <c r="AE2139" t="s">
        <v>119</v>
      </c>
      <c r="AF2139" t="s">
        <v>120</v>
      </c>
      <c r="AG2139" s="3">
        <v>96950</v>
      </c>
      <c r="AH2139" t="s">
        <v>121</v>
      </c>
      <c r="AJ2139" s="10">
        <v>16702358778</v>
      </c>
      <c r="AL2139" t="s">
        <v>3408</v>
      </c>
      <c r="BD2139" t="str">
        <f>"53-3033.00"</f>
        <v>53-3033.00</v>
      </c>
      <c r="BE2139" t="s">
        <v>1825</v>
      </c>
      <c r="BF2139" t="s">
        <v>13758</v>
      </c>
      <c r="BG2139" t="s">
        <v>8372</v>
      </c>
      <c r="BH2139">
        <v>10</v>
      </c>
      <c r="BI2139">
        <v>10</v>
      </c>
      <c r="BJ2139" s="1">
        <v>45931</v>
      </c>
      <c r="BK2139" s="1">
        <v>46295</v>
      </c>
      <c r="BL2139" s="1">
        <v>45931</v>
      </c>
      <c r="BM2139" s="1">
        <v>46295</v>
      </c>
      <c r="BN2139">
        <v>40</v>
      </c>
      <c r="BO2139">
        <v>0</v>
      </c>
      <c r="BP2139">
        <v>8</v>
      </c>
      <c r="BQ2139">
        <v>8</v>
      </c>
      <c r="BR2139">
        <v>8</v>
      </c>
      <c r="BS2139">
        <v>8</v>
      </c>
      <c r="BT2139">
        <v>8</v>
      </c>
      <c r="BU2139">
        <v>0</v>
      </c>
      <c r="BV2139" t="str">
        <f>"7:30 AM"</f>
        <v>7:30 AM</v>
      </c>
      <c r="BW2139" t="str">
        <f>"4:30 PM"</f>
        <v>4:30 PM</v>
      </c>
      <c r="BX2139" t="s">
        <v>133</v>
      </c>
      <c r="BY2139">
        <v>0</v>
      </c>
      <c r="BZ2139">
        <v>12</v>
      </c>
      <c r="CA2139" t="s">
        <v>115</v>
      </c>
      <c r="CC2139" s="2" t="s">
        <v>13759</v>
      </c>
      <c r="CD2139" t="s">
        <v>13757</v>
      </c>
      <c r="CF2139" t="s">
        <v>119</v>
      </c>
      <c r="CG2139" t="s">
        <v>120</v>
      </c>
      <c r="CH2139" s="3">
        <v>96950</v>
      </c>
      <c r="CI2139" s="4">
        <v>8.15</v>
      </c>
      <c r="CJ2139" s="4">
        <v>8.15</v>
      </c>
      <c r="CK2139" s="4">
        <v>12.23</v>
      </c>
      <c r="CL2139" s="4">
        <v>12.23</v>
      </c>
      <c r="CM2139" t="s">
        <v>136</v>
      </c>
      <c r="CN2139" t="s">
        <v>139</v>
      </c>
      <c r="CO2139" t="s">
        <v>173</v>
      </c>
      <c r="CQ2139" t="s">
        <v>115</v>
      </c>
      <c r="CR2139" t="s">
        <v>138</v>
      </c>
      <c r="CS2139" t="s">
        <v>138</v>
      </c>
      <c r="CT2139" t="s">
        <v>138</v>
      </c>
      <c r="CU2139" t="s">
        <v>139</v>
      </c>
      <c r="CV2139" t="s">
        <v>138</v>
      </c>
      <c r="CW2139" t="s">
        <v>138</v>
      </c>
      <c r="CX2139" t="s">
        <v>1079</v>
      </c>
      <c r="CY2139" s="10">
        <v>16702358778</v>
      </c>
      <c r="CZ2139" t="s">
        <v>3408</v>
      </c>
      <c r="DA2139" t="s">
        <v>139</v>
      </c>
      <c r="DB2139" t="s">
        <v>138</v>
      </c>
      <c r="DC2139" t="s">
        <v>115</v>
      </c>
    </row>
    <row r="2140" spans="1:112" ht="14.45" customHeight="1" x14ac:dyDescent="0.25">
      <c r="A2140" t="s">
        <v>13761</v>
      </c>
      <c r="B2140" t="s">
        <v>248</v>
      </c>
      <c r="C2140" s="1">
        <v>45757</v>
      </c>
      <c r="D2140" s="1">
        <v>45812</v>
      </c>
      <c r="E2140" t="s">
        <v>210</v>
      </c>
      <c r="F2140" s="1">
        <v>45929</v>
      </c>
      <c r="G2140" t="s">
        <v>115</v>
      </c>
      <c r="H2140" t="s">
        <v>115</v>
      </c>
      <c r="I2140" t="s">
        <v>115</v>
      </c>
      <c r="J2140" t="s">
        <v>9714</v>
      </c>
      <c r="K2140" t="s">
        <v>9715</v>
      </c>
      <c r="L2140" t="s">
        <v>5368</v>
      </c>
      <c r="M2140" t="s">
        <v>139</v>
      </c>
      <c r="N2140" t="s">
        <v>128</v>
      </c>
      <c r="O2140" t="s">
        <v>120</v>
      </c>
      <c r="P2140" s="3">
        <v>96950</v>
      </c>
      <c r="Q2140" t="s">
        <v>121</v>
      </c>
      <c r="R2140" t="s">
        <v>1661</v>
      </c>
      <c r="S2140" s="10">
        <v>16707899096</v>
      </c>
      <c r="U2140" t="s">
        <v>9716</v>
      </c>
      <c r="V2140">
        <v>445110</v>
      </c>
      <c r="W2140" t="s">
        <v>123</v>
      </c>
      <c r="Y2140" t="s">
        <v>9717</v>
      </c>
      <c r="Z2140" t="s">
        <v>9718</v>
      </c>
      <c r="AA2140" t="s">
        <v>9719</v>
      </c>
      <c r="AB2140" t="s">
        <v>658</v>
      </c>
      <c r="AC2140" t="s">
        <v>5368</v>
      </c>
      <c r="AD2140" t="s">
        <v>139</v>
      </c>
      <c r="AE2140" t="s">
        <v>128</v>
      </c>
      <c r="AF2140" t="s">
        <v>120</v>
      </c>
      <c r="AG2140" s="3">
        <v>96950</v>
      </c>
      <c r="AH2140" t="s">
        <v>121</v>
      </c>
      <c r="AJ2140" s="10">
        <v>16707899096</v>
      </c>
      <c r="AL2140" t="s">
        <v>9720</v>
      </c>
      <c r="BD2140" t="str">
        <f>"11-2022.00"</f>
        <v>11-2022.00</v>
      </c>
      <c r="BE2140" t="s">
        <v>5373</v>
      </c>
      <c r="BF2140" t="s">
        <v>13762</v>
      </c>
      <c r="BG2140" t="s">
        <v>5375</v>
      </c>
      <c r="BH2140">
        <v>2</v>
      </c>
      <c r="BI2140">
        <v>2</v>
      </c>
      <c r="BJ2140" s="1">
        <v>45931</v>
      </c>
      <c r="BK2140" s="1">
        <v>46295</v>
      </c>
      <c r="BL2140" s="1">
        <v>45931</v>
      </c>
      <c r="BM2140" s="1">
        <v>46295</v>
      </c>
      <c r="BN2140">
        <v>35</v>
      </c>
      <c r="BO2140">
        <v>0</v>
      </c>
      <c r="BP2140">
        <v>7</v>
      </c>
      <c r="BQ2140">
        <v>7</v>
      </c>
      <c r="BR2140">
        <v>7</v>
      </c>
      <c r="BS2140">
        <v>7</v>
      </c>
      <c r="BT2140">
        <v>7</v>
      </c>
      <c r="BU2140">
        <v>0</v>
      </c>
      <c r="BV2140" t="str">
        <f>"8:00 AM"</f>
        <v>8:00 AM</v>
      </c>
      <c r="BW2140" t="str">
        <f>"5:00 PM"</f>
        <v>5:00 PM</v>
      </c>
      <c r="BX2140" t="s">
        <v>133</v>
      </c>
      <c r="BY2140">
        <v>0</v>
      </c>
      <c r="BZ2140">
        <v>36</v>
      </c>
      <c r="CA2140" t="s">
        <v>138</v>
      </c>
      <c r="CB2140">
        <v>4</v>
      </c>
      <c r="CC2140" s="2" t="s">
        <v>5376</v>
      </c>
      <c r="CD2140" t="s">
        <v>5368</v>
      </c>
      <c r="CE2140" t="s">
        <v>139</v>
      </c>
      <c r="CF2140" t="s">
        <v>128</v>
      </c>
      <c r="CG2140" t="s">
        <v>120</v>
      </c>
      <c r="CH2140" s="3">
        <v>96950</v>
      </c>
      <c r="CI2140" s="4">
        <v>18.239999999999998</v>
      </c>
      <c r="CJ2140" s="4">
        <v>18.239999999999998</v>
      </c>
      <c r="CM2140" t="s">
        <v>136</v>
      </c>
      <c r="CN2140" t="s">
        <v>13763</v>
      </c>
      <c r="CO2140" t="s">
        <v>137</v>
      </c>
      <c r="CQ2140" t="s">
        <v>115</v>
      </c>
      <c r="CR2140" t="s">
        <v>138</v>
      </c>
      <c r="CS2140" t="s">
        <v>139</v>
      </c>
      <c r="CT2140" t="s">
        <v>139</v>
      </c>
      <c r="CU2140" t="s">
        <v>139</v>
      </c>
      <c r="CV2140" t="s">
        <v>138</v>
      </c>
      <c r="CW2140" t="s">
        <v>139</v>
      </c>
      <c r="CX2140" t="s">
        <v>699</v>
      </c>
      <c r="CY2140" s="10">
        <v>16707899096</v>
      </c>
      <c r="CZ2140" t="s">
        <v>9724</v>
      </c>
      <c r="DA2140" t="s">
        <v>139</v>
      </c>
      <c r="DB2140" t="s">
        <v>138</v>
      </c>
      <c r="DC2140" t="s">
        <v>115</v>
      </c>
    </row>
    <row r="2141" spans="1:112" ht="14.45" customHeight="1" x14ac:dyDescent="0.25">
      <c r="A2141" t="s">
        <v>13800</v>
      </c>
      <c r="B2141" t="s">
        <v>142</v>
      </c>
      <c r="C2141" s="1">
        <v>45810</v>
      </c>
      <c r="D2141" s="1">
        <v>45812</v>
      </c>
      <c r="E2141" t="s">
        <v>114</v>
      </c>
      <c r="G2141" t="s">
        <v>115</v>
      </c>
      <c r="H2141" t="s">
        <v>115</v>
      </c>
      <c r="I2141" t="s">
        <v>115</v>
      </c>
      <c r="J2141" t="s">
        <v>303</v>
      </c>
      <c r="K2141" t="s">
        <v>4590</v>
      </c>
      <c r="L2141" t="s">
        <v>304</v>
      </c>
      <c r="M2141" t="s">
        <v>305</v>
      </c>
      <c r="N2141" t="s">
        <v>128</v>
      </c>
      <c r="O2141" t="s">
        <v>120</v>
      </c>
      <c r="P2141" s="3">
        <v>96950</v>
      </c>
      <c r="Q2141" t="s">
        <v>121</v>
      </c>
      <c r="S2141" s="10">
        <v>16702876661</v>
      </c>
      <c r="U2141" t="s">
        <v>307</v>
      </c>
      <c r="V2141">
        <v>812112</v>
      </c>
      <c r="W2141" t="s">
        <v>123</v>
      </c>
      <c r="Y2141" t="s">
        <v>308</v>
      </c>
      <c r="Z2141" t="s">
        <v>309</v>
      </c>
      <c r="AB2141" t="s">
        <v>188</v>
      </c>
      <c r="AC2141" t="s">
        <v>304</v>
      </c>
      <c r="AD2141" t="s">
        <v>315</v>
      </c>
      <c r="AE2141" t="s">
        <v>128</v>
      </c>
      <c r="AF2141" t="s">
        <v>120</v>
      </c>
      <c r="AG2141" s="3">
        <v>96950</v>
      </c>
      <c r="AH2141" t="s">
        <v>121</v>
      </c>
      <c r="AJ2141" s="10">
        <v>16702876661</v>
      </c>
      <c r="AL2141" t="s">
        <v>310</v>
      </c>
      <c r="BD2141" t="str">
        <f>"31-9011.00"</f>
        <v>31-9011.00</v>
      </c>
      <c r="BE2141" t="s">
        <v>671</v>
      </c>
      <c r="BF2141" t="s">
        <v>8134</v>
      </c>
      <c r="BG2141" t="s">
        <v>3947</v>
      </c>
      <c r="BH2141">
        <v>4</v>
      </c>
      <c r="BJ2141" s="1">
        <v>45931</v>
      </c>
      <c r="BK2141" s="1">
        <v>46295</v>
      </c>
      <c r="BN2141">
        <v>35</v>
      </c>
      <c r="BO2141">
        <v>7</v>
      </c>
      <c r="BP2141">
        <v>0</v>
      </c>
      <c r="BQ2141">
        <v>0</v>
      </c>
      <c r="BR2141">
        <v>7</v>
      </c>
      <c r="BS2141">
        <v>7</v>
      </c>
      <c r="BT2141">
        <v>7</v>
      </c>
      <c r="BU2141">
        <v>7</v>
      </c>
      <c r="BV2141" t="str">
        <f>"11:00 AM"</f>
        <v>11:00 AM</v>
      </c>
      <c r="BW2141" t="str">
        <f>"6:00 PM"</f>
        <v>6:00 PM</v>
      </c>
      <c r="BX2141" t="s">
        <v>240</v>
      </c>
      <c r="BY2141">
        <v>0</v>
      </c>
      <c r="BZ2141">
        <v>12</v>
      </c>
      <c r="CA2141" t="s">
        <v>115</v>
      </c>
      <c r="CC2141" t="s">
        <v>8135</v>
      </c>
      <c r="CD2141" t="s">
        <v>3081</v>
      </c>
      <c r="CE2141" t="s">
        <v>8136</v>
      </c>
      <c r="CF2141" t="s">
        <v>128</v>
      </c>
      <c r="CG2141" t="s">
        <v>120</v>
      </c>
      <c r="CH2141" s="3">
        <v>96950</v>
      </c>
      <c r="CI2141" s="4">
        <v>12.37</v>
      </c>
      <c r="CJ2141" s="4">
        <v>12.37</v>
      </c>
      <c r="CK2141" s="4">
        <v>18.559999999999999</v>
      </c>
      <c r="CL2141" s="4">
        <v>18.559999999999999</v>
      </c>
      <c r="CM2141" t="s">
        <v>136</v>
      </c>
      <c r="CN2141" t="s">
        <v>224</v>
      </c>
      <c r="CO2141" t="s">
        <v>137</v>
      </c>
      <c r="CQ2141" t="s">
        <v>115</v>
      </c>
      <c r="CR2141" t="s">
        <v>138</v>
      </c>
      <c r="CS2141" t="s">
        <v>139</v>
      </c>
      <c r="CT2141" t="s">
        <v>138</v>
      </c>
      <c r="CU2141" t="s">
        <v>139</v>
      </c>
      <c r="CV2141" t="s">
        <v>138</v>
      </c>
      <c r="CW2141" t="s">
        <v>139</v>
      </c>
      <c r="CX2141" t="s">
        <v>316</v>
      </c>
      <c r="CY2141" s="10">
        <v>16702876661</v>
      </c>
      <c r="CZ2141" t="s">
        <v>3945</v>
      </c>
      <c r="DA2141" t="s">
        <v>139</v>
      </c>
      <c r="DB2141" t="s">
        <v>138</v>
      </c>
      <c r="DC2141" t="s">
        <v>115</v>
      </c>
    </row>
    <row r="2142" spans="1:112" ht="14.45" customHeight="1" x14ac:dyDescent="0.25">
      <c r="A2142" t="s">
        <v>333</v>
      </c>
      <c r="B2142" t="s">
        <v>113</v>
      </c>
      <c r="C2142" s="1">
        <v>45783</v>
      </c>
      <c r="D2142" s="1">
        <v>45813</v>
      </c>
      <c r="E2142" t="s">
        <v>210</v>
      </c>
      <c r="F2142" s="1">
        <v>45929</v>
      </c>
      <c r="G2142" t="s">
        <v>115</v>
      </c>
      <c r="H2142" t="s">
        <v>115</v>
      </c>
      <c r="I2142" t="s">
        <v>115</v>
      </c>
      <c r="J2142" t="s">
        <v>334</v>
      </c>
      <c r="L2142" t="s">
        <v>335</v>
      </c>
      <c r="N2142" t="s">
        <v>128</v>
      </c>
      <c r="O2142" t="s">
        <v>120</v>
      </c>
      <c r="P2142" s="3">
        <v>96950</v>
      </c>
      <c r="Q2142" t="s">
        <v>121</v>
      </c>
      <c r="S2142" s="10">
        <v>16702344040</v>
      </c>
      <c r="U2142" t="s">
        <v>336</v>
      </c>
      <c r="V2142">
        <v>621210</v>
      </c>
      <c r="W2142" t="s">
        <v>123</v>
      </c>
      <c r="Y2142" t="s">
        <v>337</v>
      </c>
      <c r="Z2142" t="s">
        <v>338</v>
      </c>
      <c r="AB2142" t="s">
        <v>339</v>
      </c>
      <c r="AC2142" t="s">
        <v>340</v>
      </c>
      <c r="AD2142" t="s">
        <v>341</v>
      </c>
      <c r="AE2142" t="s">
        <v>128</v>
      </c>
      <c r="AF2142" t="s">
        <v>120</v>
      </c>
      <c r="AG2142" s="3">
        <v>96950</v>
      </c>
      <c r="AH2142" t="s">
        <v>121</v>
      </c>
      <c r="AJ2142" s="10">
        <v>16702344040</v>
      </c>
      <c r="AL2142" t="s">
        <v>342</v>
      </c>
      <c r="BD2142" t="str">
        <f>"31-9091.00"</f>
        <v>31-9091.00</v>
      </c>
      <c r="BE2142" t="s">
        <v>343</v>
      </c>
      <c r="BF2142" t="s">
        <v>344</v>
      </c>
      <c r="BG2142" t="s">
        <v>345</v>
      </c>
      <c r="BH2142">
        <v>2</v>
      </c>
      <c r="BJ2142" s="1">
        <v>45931</v>
      </c>
      <c r="BK2142" s="1">
        <v>46295</v>
      </c>
      <c r="BN2142">
        <v>35</v>
      </c>
      <c r="BO2142">
        <v>0</v>
      </c>
      <c r="BP2142">
        <v>7</v>
      </c>
      <c r="BQ2142">
        <v>7</v>
      </c>
      <c r="BR2142">
        <v>7</v>
      </c>
      <c r="BS2142">
        <v>7</v>
      </c>
      <c r="BT2142">
        <v>7</v>
      </c>
      <c r="BU2142">
        <v>0</v>
      </c>
      <c r="BV2142" t="str">
        <f>"9:00 AM"</f>
        <v>9:00 AM</v>
      </c>
      <c r="BW2142" t="str">
        <f>"5:00 PM"</f>
        <v>5:00 PM</v>
      </c>
      <c r="BX2142" t="s">
        <v>133</v>
      </c>
      <c r="BY2142">
        <v>0</v>
      </c>
      <c r="BZ2142">
        <v>12</v>
      </c>
      <c r="CA2142" t="s">
        <v>115</v>
      </c>
      <c r="CC2142" t="s">
        <v>346</v>
      </c>
      <c r="CD2142" t="s">
        <v>347</v>
      </c>
      <c r="CF2142" t="s">
        <v>128</v>
      </c>
      <c r="CG2142" t="s">
        <v>120</v>
      </c>
      <c r="CH2142" s="3">
        <v>96950</v>
      </c>
      <c r="CI2142" s="4">
        <v>12.67</v>
      </c>
      <c r="CJ2142" s="4">
        <v>12.67</v>
      </c>
      <c r="CK2142" s="4">
        <v>19</v>
      </c>
      <c r="CL2142" s="4">
        <v>19</v>
      </c>
      <c r="CM2142" t="s">
        <v>136</v>
      </c>
      <c r="CO2142" t="s">
        <v>137</v>
      </c>
      <c r="CQ2142" t="s">
        <v>115</v>
      </c>
      <c r="CR2142" t="s">
        <v>138</v>
      </c>
      <c r="CS2142" t="s">
        <v>139</v>
      </c>
      <c r="CT2142" t="s">
        <v>138</v>
      </c>
      <c r="CU2142" t="s">
        <v>139</v>
      </c>
      <c r="CV2142" t="s">
        <v>138</v>
      </c>
      <c r="CW2142" t="s">
        <v>139</v>
      </c>
      <c r="CX2142" t="s">
        <v>348</v>
      </c>
      <c r="CY2142" s="10">
        <v>16702344040</v>
      </c>
      <c r="CZ2142" t="s">
        <v>342</v>
      </c>
      <c r="DA2142" t="s">
        <v>331</v>
      </c>
      <c r="DB2142" t="s">
        <v>138</v>
      </c>
      <c r="DC2142" t="s">
        <v>115</v>
      </c>
    </row>
    <row r="2143" spans="1:112" ht="14.45" customHeight="1" x14ac:dyDescent="0.25">
      <c r="A2143" t="s">
        <v>452</v>
      </c>
      <c r="B2143" t="s">
        <v>248</v>
      </c>
      <c r="C2143" s="1">
        <v>45754</v>
      </c>
      <c r="D2143" s="1">
        <v>45813</v>
      </c>
      <c r="E2143" t="s">
        <v>210</v>
      </c>
      <c r="F2143" s="1">
        <v>45929</v>
      </c>
      <c r="G2143" t="s">
        <v>138</v>
      </c>
      <c r="H2143" t="s">
        <v>115</v>
      </c>
      <c r="I2143" t="s">
        <v>115</v>
      </c>
      <c r="J2143" t="s">
        <v>453</v>
      </c>
      <c r="K2143" t="s">
        <v>454</v>
      </c>
      <c r="L2143" t="s">
        <v>455</v>
      </c>
      <c r="M2143" t="s">
        <v>456</v>
      </c>
      <c r="N2143" t="s">
        <v>145</v>
      </c>
      <c r="O2143" t="s">
        <v>120</v>
      </c>
      <c r="P2143" s="3">
        <v>96951</v>
      </c>
      <c r="Q2143" t="s">
        <v>121</v>
      </c>
      <c r="R2143" t="s">
        <v>139</v>
      </c>
      <c r="S2143" s="10">
        <v>16705320363</v>
      </c>
      <c r="U2143" t="s">
        <v>457</v>
      </c>
      <c r="V2143">
        <v>311811</v>
      </c>
      <c r="W2143" t="s">
        <v>123</v>
      </c>
      <c r="Y2143" t="s">
        <v>458</v>
      </c>
      <c r="Z2143" t="s">
        <v>459</v>
      </c>
      <c r="AA2143" t="s">
        <v>460</v>
      </c>
      <c r="AB2143" t="s">
        <v>277</v>
      </c>
      <c r="AC2143" t="s">
        <v>455</v>
      </c>
      <c r="AD2143" t="s">
        <v>456</v>
      </c>
      <c r="AE2143" t="s">
        <v>145</v>
      </c>
      <c r="AF2143" t="s">
        <v>120</v>
      </c>
      <c r="AG2143" s="3">
        <v>96951</v>
      </c>
      <c r="AH2143" t="s">
        <v>121</v>
      </c>
      <c r="AJ2143" s="10">
        <v>16705320363</v>
      </c>
      <c r="AL2143" t="s">
        <v>461</v>
      </c>
      <c r="BD2143" t="str">
        <f>"51-3011.00"</f>
        <v>51-3011.00</v>
      </c>
      <c r="BE2143" t="s">
        <v>462</v>
      </c>
      <c r="BF2143" t="s">
        <v>463</v>
      </c>
      <c r="BG2143" t="s">
        <v>464</v>
      </c>
      <c r="BH2143">
        <v>1</v>
      </c>
      <c r="BI2143">
        <v>1</v>
      </c>
      <c r="BJ2143" s="1">
        <v>45931</v>
      </c>
      <c r="BK2143" s="1">
        <v>47026</v>
      </c>
      <c r="BL2143" s="1">
        <v>45931</v>
      </c>
      <c r="BM2143" s="1">
        <v>47026</v>
      </c>
      <c r="BN2143">
        <v>35</v>
      </c>
      <c r="BO2143">
        <v>0</v>
      </c>
      <c r="BP2143">
        <v>7</v>
      </c>
      <c r="BQ2143">
        <v>7</v>
      </c>
      <c r="BR2143">
        <v>7</v>
      </c>
      <c r="BS2143">
        <v>7</v>
      </c>
      <c r="BT2143">
        <v>7</v>
      </c>
      <c r="BU2143">
        <v>0</v>
      </c>
      <c r="BV2143" t="str">
        <f>"8:00 AM"</f>
        <v>8:00 AM</v>
      </c>
      <c r="BW2143" t="str">
        <f>"4:00 PM"</f>
        <v>4:00 PM</v>
      </c>
      <c r="BX2143" t="s">
        <v>240</v>
      </c>
      <c r="BY2143">
        <v>0</v>
      </c>
      <c r="BZ2143">
        <v>12</v>
      </c>
      <c r="CA2143" t="s">
        <v>115</v>
      </c>
      <c r="CC2143" t="s">
        <v>465</v>
      </c>
      <c r="CD2143" t="s">
        <v>466</v>
      </c>
      <c r="CE2143" t="s">
        <v>456</v>
      </c>
      <c r="CF2143" t="s">
        <v>145</v>
      </c>
      <c r="CG2143" t="s">
        <v>120</v>
      </c>
      <c r="CH2143" s="3">
        <v>96951</v>
      </c>
      <c r="CI2143" s="4">
        <v>9.35</v>
      </c>
      <c r="CJ2143" s="4">
        <v>9.35</v>
      </c>
      <c r="CK2143" s="4">
        <v>14.03</v>
      </c>
      <c r="CL2143" s="4">
        <v>14.03</v>
      </c>
      <c r="CM2143" t="s">
        <v>136</v>
      </c>
      <c r="CN2143" t="s">
        <v>139</v>
      </c>
      <c r="CO2143" t="s">
        <v>137</v>
      </c>
      <c r="CQ2143" t="s">
        <v>115</v>
      </c>
      <c r="CR2143" t="s">
        <v>138</v>
      </c>
      <c r="CS2143" t="s">
        <v>139</v>
      </c>
      <c r="CT2143" t="s">
        <v>138</v>
      </c>
      <c r="CU2143" t="s">
        <v>139</v>
      </c>
      <c r="CV2143" t="s">
        <v>138</v>
      </c>
      <c r="CW2143" t="s">
        <v>139</v>
      </c>
      <c r="CX2143" t="s">
        <v>467</v>
      </c>
      <c r="CY2143" s="10">
        <v>16705320363</v>
      </c>
      <c r="CZ2143" t="s">
        <v>461</v>
      </c>
      <c r="DA2143" t="s">
        <v>468</v>
      </c>
      <c r="DB2143" t="s">
        <v>138</v>
      </c>
      <c r="DC2143" t="s">
        <v>115</v>
      </c>
    </row>
    <row r="2144" spans="1:112" ht="14.45" customHeight="1" x14ac:dyDescent="0.25">
      <c r="A2144" t="s">
        <v>686</v>
      </c>
      <c r="B2144" t="s">
        <v>248</v>
      </c>
      <c r="C2144" s="1">
        <v>45755</v>
      </c>
      <c r="D2144" s="1">
        <v>45813</v>
      </c>
      <c r="E2144" t="s">
        <v>210</v>
      </c>
      <c r="F2144" s="1">
        <v>45929</v>
      </c>
      <c r="G2144" t="s">
        <v>138</v>
      </c>
      <c r="H2144" t="s">
        <v>115</v>
      </c>
      <c r="I2144" t="s">
        <v>115</v>
      </c>
      <c r="J2144" t="s">
        <v>687</v>
      </c>
      <c r="K2144" t="s">
        <v>688</v>
      </c>
      <c r="L2144" t="s">
        <v>689</v>
      </c>
      <c r="M2144" t="s">
        <v>139</v>
      </c>
      <c r="N2144" t="s">
        <v>119</v>
      </c>
      <c r="O2144" t="s">
        <v>120</v>
      </c>
      <c r="P2144" s="3">
        <v>96950</v>
      </c>
      <c r="Q2144" t="s">
        <v>121</v>
      </c>
      <c r="S2144" s="10">
        <v>16702876611</v>
      </c>
      <c r="U2144" t="s">
        <v>690</v>
      </c>
      <c r="V2144">
        <v>8111</v>
      </c>
      <c r="W2144" t="s">
        <v>123</v>
      </c>
      <c r="Y2144" t="s">
        <v>691</v>
      </c>
      <c r="Z2144" t="s">
        <v>692</v>
      </c>
      <c r="AB2144" t="s">
        <v>126</v>
      </c>
      <c r="AC2144" t="s">
        <v>689</v>
      </c>
      <c r="AD2144" t="s">
        <v>139</v>
      </c>
      <c r="AE2144" t="s">
        <v>119</v>
      </c>
      <c r="AF2144" t="s">
        <v>120</v>
      </c>
      <c r="AG2144" s="3">
        <v>96950</v>
      </c>
      <c r="AH2144" t="s">
        <v>121</v>
      </c>
      <c r="AJ2144" s="10">
        <v>16702876611</v>
      </c>
      <c r="AL2144" t="s">
        <v>693</v>
      </c>
      <c r="BD2144" t="str">
        <f>"49-3021.00"</f>
        <v>49-3021.00</v>
      </c>
      <c r="BE2144" t="s">
        <v>694</v>
      </c>
      <c r="BF2144" t="s">
        <v>695</v>
      </c>
      <c r="BG2144" t="s">
        <v>696</v>
      </c>
      <c r="BH2144">
        <v>2</v>
      </c>
      <c r="BI2144">
        <v>2</v>
      </c>
      <c r="BJ2144" s="1">
        <v>45931</v>
      </c>
      <c r="BK2144" s="1">
        <v>47026</v>
      </c>
      <c r="BL2144" s="1">
        <v>45931</v>
      </c>
      <c r="BM2144" s="1">
        <v>47026</v>
      </c>
      <c r="BN2144">
        <v>35</v>
      </c>
      <c r="BO2144">
        <v>0</v>
      </c>
      <c r="BP2144">
        <v>7</v>
      </c>
      <c r="BQ2144">
        <v>7</v>
      </c>
      <c r="BR2144">
        <v>7</v>
      </c>
      <c r="BS2144">
        <v>7</v>
      </c>
      <c r="BT2144">
        <v>7</v>
      </c>
      <c r="BU2144">
        <v>0</v>
      </c>
      <c r="BV2144" t="str">
        <f>"8:00 AM"</f>
        <v>8:00 AM</v>
      </c>
      <c r="BW2144" t="str">
        <f>"5:00 PM"</f>
        <v>5:00 PM</v>
      </c>
      <c r="BX2144" t="s">
        <v>133</v>
      </c>
      <c r="BY2144">
        <v>0</v>
      </c>
      <c r="BZ2144">
        <v>12</v>
      </c>
      <c r="CA2144" t="s">
        <v>115</v>
      </c>
      <c r="CC2144" s="2" t="s">
        <v>697</v>
      </c>
      <c r="CD2144" t="s">
        <v>689</v>
      </c>
      <c r="CE2144" t="s">
        <v>139</v>
      </c>
      <c r="CF2144" t="s">
        <v>119</v>
      </c>
      <c r="CG2144" t="s">
        <v>120</v>
      </c>
      <c r="CH2144" s="3">
        <v>96950</v>
      </c>
      <c r="CI2144" s="4">
        <v>11.18</v>
      </c>
      <c r="CJ2144" s="4">
        <v>11.18</v>
      </c>
      <c r="CK2144" s="4">
        <v>16.77</v>
      </c>
      <c r="CL2144" s="4">
        <v>16.77</v>
      </c>
      <c r="CM2144" t="s">
        <v>136</v>
      </c>
      <c r="CN2144" t="s">
        <v>698</v>
      </c>
      <c r="CO2144" t="s">
        <v>137</v>
      </c>
      <c r="CQ2144" t="s">
        <v>115</v>
      </c>
      <c r="CR2144" t="s">
        <v>138</v>
      </c>
      <c r="CS2144" t="s">
        <v>139</v>
      </c>
      <c r="CT2144" t="s">
        <v>138</v>
      </c>
      <c r="CU2144" t="s">
        <v>139</v>
      </c>
      <c r="CV2144" t="s">
        <v>138</v>
      </c>
      <c r="CW2144" t="s">
        <v>139</v>
      </c>
      <c r="CX2144" t="s">
        <v>699</v>
      </c>
      <c r="CY2144" s="10">
        <v>16702876611</v>
      </c>
      <c r="CZ2144" t="s">
        <v>700</v>
      </c>
      <c r="DA2144" t="s">
        <v>139</v>
      </c>
      <c r="DB2144" t="s">
        <v>138</v>
      </c>
      <c r="DC2144" t="s">
        <v>115</v>
      </c>
    </row>
    <row r="2145" spans="1:107" ht="14.45" customHeight="1" x14ac:dyDescent="0.25">
      <c r="A2145" t="s">
        <v>3517</v>
      </c>
      <c r="B2145" t="s">
        <v>248</v>
      </c>
      <c r="C2145" s="1">
        <v>45751</v>
      </c>
      <c r="D2145" s="1">
        <v>45813</v>
      </c>
      <c r="E2145" t="s">
        <v>210</v>
      </c>
      <c r="F2145" s="1">
        <v>45929</v>
      </c>
      <c r="G2145" t="s">
        <v>138</v>
      </c>
      <c r="H2145" t="s">
        <v>115</v>
      </c>
      <c r="I2145" t="s">
        <v>115</v>
      </c>
      <c r="J2145" t="s">
        <v>211</v>
      </c>
      <c r="K2145" t="s">
        <v>212</v>
      </c>
      <c r="L2145" t="s">
        <v>213</v>
      </c>
      <c r="N2145" t="s">
        <v>128</v>
      </c>
      <c r="O2145" t="s">
        <v>120</v>
      </c>
      <c r="P2145" s="3">
        <v>96950</v>
      </c>
      <c r="Q2145" t="s">
        <v>121</v>
      </c>
      <c r="S2145" s="10">
        <v>16702354658</v>
      </c>
      <c r="U2145" t="s">
        <v>214</v>
      </c>
      <c r="V2145">
        <v>311811</v>
      </c>
      <c r="W2145" t="s">
        <v>123</v>
      </c>
      <c r="Y2145" t="s">
        <v>215</v>
      </c>
      <c r="Z2145" t="s">
        <v>216</v>
      </c>
      <c r="AA2145" t="s">
        <v>217</v>
      </c>
      <c r="AB2145" t="s">
        <v>218</v>
      </c>
      <c r="AC2145" t="s">
        <v>219</v>
      </c>
      <c r="AE2145" t="s">
        <v>128</v>
      </c>
      <c r="AF2145" t="s">
        <v>120</v>
      </c>
      <c r="AG2145" s="3">
        <v>96950</v>
      </c>
      <c r="AH2145" t="s">
        <v>121</v>
      </c>
      <c r="AJ2145" s="10">
        <v>16702354658</v>
      </c>
      <c r="AL2145" t="s">
        <v>220</v>
      </c>
      <c r="BD2145" t="str">
        <f>"51-3011.00"</f>
        <v>51-3011.00</v>
      </c>
      <c r="BE2145" t="s">
        <v>462</v>
      </c>
      <c r="BF2145" t="s">
        <v>3518</v>
      </c>
      <c r="BG2145" t="s">
        <v>464</v>
      </c>
      <c r="BH2145">
        <v>2</v>
      </c>
      <c r="BI2145">
        <v>2</v>
      </c>
      <c r="BJ2145" s="1">
        <v>45931</v>
      </c>
      <c r="BK2145" s="1">
        <v>47026</v>
      </c>
      <c r="BL2145" s="1">
        <v>45931</v>
      </c>
      <c r="BM2145" s="1">
        <v>47026</v>
      </c>
      <c r="BN2145">
        <v>35</v>
      </c>
      <c r="BO2145">
        <v>7</v>
      </c>
      <c r="BP2145">
        <v>7</v>
      </c>
      <c r="BQ2145">
        <v>0</v>
      </c>
      <c r="BR2145">
        <v>0</v>
      </c>
      <c r="BS2145">
        <v>7</v>
      </c>
      <c r="BT2145">
        <v>7</v>
      </c>
      <c r="BU2145">
        <v>7</v>
      </c>
      <c r="BV2145" t="str">
        <f>"5:00 AM"</f>
        <v>5:00 AM</v>
      </c>
      <c r="BW2145" t="str">
        <f>"1:00 PM"</f>
        <v>1:00 PM</v>
      </c>
      <c r="BX2145" t="s">
        <v>240</v>
      </c>
      <c r="BY2145">
        <v>0</v>
      </c>
      <c r="BZ2145">
        <v>12</v>
      </c>
      <c r="CA2145" t="s">
        <v>115</v>
      </c>
      <c r="CC2145" t="s">
        <v>224</v>
      </c>
      <c r="CD2145" t="s">
        <v>225</v>
      </c>
      <c r="CE2145" t="s">
        <v>213</v>
      </c>
      <c r="CF2145" t="s">
        <v>128</v>
      </c>
      <c r="CG2145" t="s">
        <v>120</v>
      </c>
      <c r="CH2145" s="3">
        <v>96950</v>
      </c>
      <c r="CI2145" s="4">
        <v>8.64</v>
      </c>
      <c r="CJ2145" s="4">
        <v>8.64</v>
      </c>
      <c r="CK2145" s="4">
        <v>12.96</v>
      </c>
      <c r="CL2145" s="4">
        <v>12.96</v>
      </c>
      <c r="CM2145" t="s">
        <v>136</v>
      </c>
      <c r="CN2145" t="s">
        <v>139</v>
      </c>
      <c r="CO2145" t="s">
        <v>137</v>
      </c>
      <c r="CQ2145" t="s">
        <v>115</v>
      </c>
      <c r="CR2145" t="s">
        <v>138</v>
      </c>
      <c r="CS2145" t="s">
        <v>139</v>
      </c>
      <c r="CT2145" t="s">
        <v>138</v>
      </c>
      <c r="CU2145" t="s">
        <v>139</v>
      </c>
      <c r="CV2145" t="s">
        <v>138</v>
      </c>
      <c r="CW2145" t="s">
        <v>139</v>
      </c>
      <c r="CX2145" t="s">
        <v>3519</v>
      </c>
      <c r="CY2145" s="10">
        <v>16702354658</v>
      </c>
      <c r="CZ2145" t="s">
        <v>220</v>
      </c>
      <c r="DA2145" t="s">
        <v>139</v>
      </c>
      <c r="DB2145" t="s">
        <v>138</v>
      </c>
      <c r="DC2145" t="s">
        <v>115</v>
      </c>
    </row>
    <row r="2146" spans="1:107" ht="14.45" customHeight="1" x14ac:dyDescent="0.25">
      <c r="A2146" t="s">
        <v>4040</v>
      </c>
      <c r="B2146" t="s">
        <v>158</v>
      </c>
      <c r="C2146" s="1">
        <v>45783</v>
      </c>
      <c r="D2146" s="1">
        <v>45813</v>
      </c>
      <c r="E2146" t="s">
        <v>210</v>
      </c>
      <c r="F2146" s="1">
        <v>45904</v>
      </c>
      <c r="G2146" t="s">
        <v>115</v>
      </c>
      <c r="H2146" t="s">
        <v>115</v>
      </c>
      <c r="I2146" t="s">
        <v>115</v>
      </c>
      <c r="J2146" t="s">
        <v>4041</v>
      </c>
      <c r="K2146" t="s">
        <v>4042</v>
      </c>
      <c r="L2146" t="s">
        <v>4043</v>
      </c>
      <c r="N2146" t="s">
        <v>128</v>
      </c>
      <c r="O2146" t="s">
        <v>120</v>
      </c>
      <c r="P2146" s="3">
        <v>96950</v>
      </c>
      <c r="Q2146" t="s">
        <v>121</v>
      </c>
      <c r="S2146" s="10">
        <v>16702375051</v>
      </c>
      <c r="U2146" t="s">
        <v>4044</v>
      </c>
      <c r="V2146">
        <v>721110</v>
      </c>
      <c r="W2146" t="s">
        <v>123</v>
      </c>
      <c r="Y2146" t="s">
        <v>4045</v>
      </c>
      <c r="Z2146" t="s">
        <v>4046</v>
      </c>
      <c r="AB2146" t="s">
        <v>516</v>
      </c>
      <c r="AC2146" t="s">
        <v>4043</v>
      </c>
      <c r="AE2146" t="s">
        <v>128</v>
      </c>
      <c r="AF2146" t="s">
        <v>120</v>
      </c>
      <c r="AG2146" s="3">
        <v>96950</v>
      </c>
      <c r="AH2146" t="s">
        <v>121</v>
      </c>
      <c r="AJ2146" s="10">
        <v>16702375051</v>
      </c>
      <c r="AL2146" t="s">
        <v>4047</v>
      </c>
      <c r="BD2146" t="str">
        <f>"37-1012.00"</f>
        <v>37-1012.00</v>
      </c>
      <c r="BE2146" t="s">
        <v>4048</v>
      </c>
      <c r="BF2146" t="s">
        <v>4049</v>
      </c>
      <c r="BG2146" t="s">
        <v>4050</v>
      </c>
      <c r="BH2146">
        <v>1</v>
      </c>
      <c r="BJ2146" s="1">
        <v>45906</v>
      </c>
      <c r="BK2146" s="1">
        <v>46270</v>
      </c>
      <c r="BN2146">
        <v>35</v>
      </c>
      <c r="BO2146">
        <v>0</v>
      </c>
      <c r="BP2146">
        <v>7</v>
      </c>
      <c r="BQ2146">
        <v>7</v>
      </c>
      <c r="BR2146">
        <v>7</v>
      </c>
      <c r="BS2146">
        <v>7</v>
      </c>
      <c r="BT2146">
        <v>7</v>
      </c>
      <c r="BU2146">
        <v>0</v>
      </c>
      <c r="BV2146" t="str">
        <f>"4:00 AM"</f>
        <v>4:00 AM</v>
      </c>
      <c r="BW2146" t="str">
        <f>"12:00 PM"</f>
        <v>12:00 PM</v>
      </c>
      <c r="BX2146" t="s">
        <v>133</v>
      </c>
      <c r="BY2146">
        <v>0</v>
      </c>
      <c r="BZ2146">
        <v>12</v>
      </c>
      <c r="CA2146" t="s">
        <v>138</v>
      </c>
      <c r="CB2146">
        <v>13</v>
      </c>
      <c r="CC2146" s="2" t="s">
        <v>4051</v>
      </c>
      <c r="CD2146" t="s">
        <v>4052</v>
      </c>
      <c r="CE2146" t="s">
        <v>4043</v>
      </c>
      <c r="CF2146" t="s">
        <v>128</v>
      </c>
      <c r="CG2146" t="s">
        <v>120</v>
      </c>
      <c r="CH2146" s="3">
        <v>96950</v>
      </c>
      <c r="CI2146" s="4">
        <v>10.81</v>
      </c>
      <c r="CJ2146" s="4">
        <v>10.81</v>
      </c>
      <c r="CK2146" s="4">
        <v>16.22</v>
      </c>
      <c r="CL2146" s="4">
        <v>16.22</v>
      </c>
      <c r="CM2146" t="s">
        <v>136</v>
      </c>
      <c r="CO2146" t="s">
        <v>137</v>
      </c>
      <c r="CQ2146" t="s">
        <v>115</v>
      </c>
      <c r="CR2146" t="s">
        <v>138</v>
      </c>
      <c r="CS2146" t="s">
        <v>139</v>
      </c>
      <c r="CT2146" t="s">
        <v>139</v>
      </c>
      <c r="CU2146" t="s">
        <v>139</v>
      </c>
      <c r="CV2146" t="s">
        <v>138</v>
      </c>
      <c r="CW2146" t="s">
        <v>139</v>
      </c>
      <c r="CX2146" t="s">
        <v>4053</v>
      </c>
      <c r="CY2146" s="10">
        <v>16702375051</v>
      </c>
      <c r="CZ2146" t="s">
        <v>4047</v>
      </c>
      <c r="DA2146" t="s">
        <v>139</v>
      </c>
      <c r="DB2146" t="s">
        <v>138</v>
      </c>
      <c r="DC2146" t="s">
        <v>115</v>
      </c>
    </row>
    <row r="2147" spans="1:107" ht="14.45" customHeight="1" x14ac:dyDescent="0.25">
      <c r="A2147" t="s">
        <v>4098</v>
      </c>
      <c r="B2147" t="s">
        <v>248</v>
      </c>
      <c r="C2147" s="1">
        <v>45755</v>
      </c>
      <c r="D2147" s="1">
        <v>45813</v>
      </c>
      <c r="E2147" t="s">
        <v>210</v>
      </c>
      <c r="F2147" s="1">
        <v>45929</v>
      </c>
      <c r="G2147" t="s">
        <v>115</v>
      </c>
      <c r="H2147" t="s">
        <v>115</v>
      </c>
      <c r="I2147" t="s">
        <v>115</v>
      </c>
      <c r="J2147" t="s">
        <v>4099</v>
      </c>
      <c r="K2147" t="s">
        <v>4100</v>
      </c>
      <c r="L2147" t="s">
        <v>4101</v>
      </c>
      <c r="M2147" t="s">
        <v>4102</v>
      </c>
      <c r="N2147" t="s">
        <v>128</v>
      </c>
      <c r="O2147" t="s">
        <v>120</v>
      </c>
      <c r="P2147" s="3">
        <v>96950</v>
      </c>
      <c r="Q2147" t="s">
        <v>121</v>
      </c>
      <c r="R2147" t="s">
        <v>1287</v>
      </c>
      <c r="S2147" s="10">
        <v>16702563278</v>
      </c>
      <c r="U2147" t="s">
        <v>4103</v>
      </c>
      <c r="V2147">
        <v>812111</v>
      </c>
      <c r="W2147" t="s">
        <v>123</v>
      </c>
      <c r="Y2147" t="s">
        <v>4104</v>
      </c>
      <c r="Z2147" t="s">
        <v>4105</v>
      </c>
      <c r="AA2147" t="s">
        <v>4106</v>
      </c>
      <c r="AB2147" t="s">
        <v>448</v>
      </c>
      <c r="AC2147" t="s">
        <v>4101</v>
      </c>
      <c r="AD2147" t="s">
        <v>4102</v>
      </c>
      <c r="AE2147" t="s">
        <v>128</v>
      </c>
      <c r="AF2147" t="s">
        <v>120</v>
      </c>
      <c r="AG2147" s="3">
        <v>96950</v>
      </c>
      <c r="AH2147" t="s">
        <v>121</v>
      </c>
      <c r="AI2147" t="s">
        <v>1287</v>
      </c>
      <c r="AJ2147" s="10">
        <v>16702563278</v>
      </c>
      <c r="AL2147" t="s">
        <v>4107</v>
      </c>
      <c r="BD2147" t="str">
        <f>"39-5012.00"</f>
        <v>39-5012.00</v>
      </c>
      <c r="BE2147" t="s">
        <v>1772</v>
      </c>
      <c r="BF2147" t="s">
        <v>4108</v>
      </c>
      <c r="BG2147" t="s">
        <v>4109</v>
      </c>
      <c r="BH2147">
        <v>4</v>
      </c>
      <c r="BI2147">
        <v>4</v>
      </c>
      <c r="BJ2147" s="1">
        <v>45931</v>
      </c>
      <c r="BK2147" s="1">
        <v>46295</v>
      </c>
      <c r="BL2147" s="1">
        <v>45931</v>
      </c>
      <c r="BM2147" s="1">
        <v>46295</v>
      </c>
      <c r="BN2147">
        <v>35</v>
      </c>
      <c r="BO2147">
        <v>0</v>
      </c>
      <c r="BP2147">
        <v>7</v>
      </c>
      <c r="BQ2147">
        <v>7</v>
      </c>
      <c r="BR2147">
        <v>7</v>
      </c>
      <c r="BS2147">
        <v>7</v>
      </c>
      <c r="BT2147">
        <v>7</v>
      </c>
      <c r="BU2147">
        <v>0</v>
      </c>
      <c r="BV2147" t="str">
        <f>"10:00 AM"</f>
        <v>10:00 AM</v>
      </c>
      <c r="BW2147" t="str">
        <f>"6:00 PM"</f>
        <v>6:00 PM</v>
      </c>
      <c r="BX2147" t="s">
        <v>240</v>
      </c>
      <c r="BY2147">
        <v>0</v>
      </c>
      <c r="BZ2147">
        <v>12</v>
      </c>
      <c r="CA2147" t="s">
        <v>115</v>
      </c>
      <c r="CC2147" t="s">
        <v>4110</v>
      </c>
      <c r="CD2147" t="s">
        <v>4111</v>
      </c>
      <c r="CE2147" t="s">
        <v>4102</v>
      </c>
      <c r="CF2147" t="s">
        <v>128</v>
      </c>
      <c r="CG2147" t="s">
        <v>120</v>
      </c>
      <c r="CH2147" s="3">
        <v>96950</v>
      </c>
      <c r="CI2147" s="4">
        <v>7.98</v>
      </c>
      <c r="CJ2147" s="4">
        <v>9</v>
      </c>
      <c r="CK2147" s="4">
        <v>11.97</v>
      </c>
      <c r="CL2147" s="4">
        <v>13.5</v>
      </c>
      <c r="CM2147" t="s">
        <v>136</v>
      </c>
      <c r="CN2147" t="s">
        <v>139</v>
      </c>
      <c r="CO2147" t="s">
        <v>137</v>
      </c>
      <c r="CQ2147" t="s">
        <v>115</v>
      </c>
      <c r="CR2147" t="s">
        <v>138</v>
      </c>
      <c r="CS2147" t="s">
        <v>138</v>
      </c>
      <c r="CT2147" t="s">
        <v>138</v>
      </c>
      <c r="CU2147" t="s">
        <v>139</v>
      </c>
      <c r="CV2147" t="s">
        <v>138</v>
      </c>
      <c r="CW2147" t="s">
        <v>139</v>
      </c>
      <c r="CX2147" t="s">
        <v>1316</v>
      </c>
      <c r="CY2147" s="10">
        <v>16702563278</v>
      </c>
      <c r="CZ2147" t="s">
        <v>4107</v>
      </c>
      <c r="DA2147" t="s">
        <v>139</v>
      </c>
      <c r="DB2147" t="s">
        <v>138</v>
      </c>
      <c r="DC2147" t="s">
        <v>115</v>
      </c>
    </row>
    <row r="2148" spans="1:107" ht="14.45" customHeight="1" x14ac:dyDescent="0.25">
      <c r="A2148" t="s">
        <v>4685</v>
      </c>
      <c r="B2148" t="s">
        <v>248</v>
      </c>
      <c r="C2148" s="1">
        <v>45760</v>
      </c>
      <c r="D2148" s="1">
        <v>45813</v>
      </c>
      <c r="E2148" t="s">
        <v>210</v>
      </c>
      <c r="F2148" s="1">
        <v>45929</v>
      </c>
      <c r="G2148" t="s">
        <v>115</v>
      </c>
      <c r="H2148" t="s">
        <v>115</v>
      </c>
      <c r="I2148" t="s">
        <v>115</v>
      </c>
      <c r="J2148" t="s">
        <v>4686</v>
      </c>
      <c r="K2148" t="s">
        <v>4687</v>
      </c>
      <c r="L2148" t="s">
        <v>4688</v>
      </c>
      <c r="M2148" t="s">
        <v>139</v>
      </c>
      <c r="N2148" t="s">
        <v>128</v>
      </c>
      <c r="O2148" t="s">
        <v>120</v>
      </c>
      <c r="P2148" s="3">
        <v>96950</v>
      </c>
      <c r="Q2148" t="s">
        <v>121</v>
      </c>
      <c r="R2148" t="s">
        <v>1661</v>
      </c>
      <c r="S2148" s="10">
        <v>16702359975</v>
      </c>
      <c r="U2148" t="s">
        <v>4689</v>
      </c>
      <c r="V2148">
        <v>445110</v>
      </c>
      <c r="W2148" t="s">
        <v>123</v>
      </c>
      <c r="Y2148" t="s">
        <v>4690</v>
      </c>
      <c r="Z2148" t="s">
        <v>4691</v>
      </c>
      <c r="AB2148" t="s">
        <v>658</v>
      </c>
      <c r="AC2148" t="s">
        <v>4688</v>
      </c>
      <c r="AD2148" t="s">
        <v>139</v>
      </c>
      <c r="AE2148" t="s">
        <v>128</v>
      </c>
      <c r="AF2148" t="s">
        <v>120</v>
      </c>
      <c r="AG2148" s="3">
        <v>96950</v>
      </c>
      <c r="AH2148" t="s">
        <v>121</v>
      </c>
      <c r="AJ2148" s="10">
        <v>16702359975</v>
      </c>
      <c r="AL2148" t="s">
        <v>4692</v>
      </c>
      <c r="BD2148" t="str">
        <f>"41-1011.00"</f>
        <v>41-1011.00</v>
      </c>
      <c r="BE2148" t="s">
        <v>151</v>
      </c>
      <c r="BF2148" t="s">
        <v>4693</v>
      </c>
      <c r="BG2148" t="s">
        <v>4694</v>
      </c>
      <c r="BH2148">
        <v>2</v>
      </c>
      <c r="BI2148">
        <v>2</v>
      </c>
      <c r="BJ2148" s="1">
        <v>45931</v>
      </c>
      <c r="BK2148" s="1">
        <v>46295</v>
      </c>
      <c r="BL2148" s="1">
        <v>45931</v>
      </c>
      <c r="BM2148" s="1">
        <v>46295</v>
      </c>
      <c r="BN2148">
        <v>35</v>
      </c>
      <c r="BO2148">
        <v>0</v>
      </c>
      <c r="BP2148">
        <v>7</v>
      </c>
      <c r="BQ2148">
        <v>7</v>
      </c>
      <c r="BR2148">
        <v>7</v>
      </c>
      <c r="BS2148">
        <v>7</v>
      </c>
      <c r="BT2148">
        <v>7</v>
      </c>
      <c r="BU2148">
        <v>0</v>
      </c>
      <c r="BV2148" t="str">
        <f>"8:00 AM"</f>
        <v>8:00 AM</v>
      </c>
      <c r="BW2148" t="str">
        <f>"5:00 PM"</f>
        <v>5:00 PM</v>
      </c>
      <c r="BX2148" t="s">
        <v>133</v>
      </c>
      <c r="BY2148">
        <v>0</v>
      </c>
      <c r="BZ2148">
        <v>12</v>
      </c>
      <c r="CA2148" t="s">
        <v>138</v>
      </c>
      <c r="CB2148">
        <v>3</v>
      </c>
      <c r="CC2148" s="2" t="s">
        <v>4695</v>
      </c>
      <c r="CD2148" t="s">
        <v>4688</v>
      </c>
      <c r="CE2148" t="s">
        <v>139</v>
      </c>
      <c r="CF2148" t="s">
        <v>128</v>
      </c>
      <c r="CG2148" t="s">
        <v>120</v>
      </c>
      <c r="CH2148" s="3">
        <v>96950</v>
      </c>
      <c r="CI2148" s="4">
        <v>11.35</v>
      </c>
      <c r="CJ2148" s="4">
        <v>11.35</v>
      </c>
      <c r="CK2148" s="4">
        <v>17.02</v>
      </c>
      <c r="CL2148" s="4">
        <v>17.02</v>
      </c>
      <c r="CM2148" t="s">
        <v>136</v>
      </c>
      <c r="CN2148" t="s">
        <v>4696</v>
      </c>
      <c r="CO2148" t="s">
        <v>137</v>
      </c>
      <c r="CQ2148" t="s">
        <v>115</v>
      </c>
      <c r="CR2148" t="s">
        <v>138</v>
      </c>
      <c r="CS2148" t="s">
        <v>139</v>
      </c>
      <c r="CT2148" t="s">
        <v>138</v>
      </c>
      <c r="CU2148" t="s">
        <v>139</v>
      </c>
      <c r="CV2148" t="s">
        <v>138</v>
      </c>
      <c r="CW2148" t="s">
        <v>139</v>
      </c>
      <c r="CX2148" t="s">
        <v>699</v>
      </c>
      <c r="CY2148" s="10">
        <v>16702359975</v>
      </c>
      <c r="CZ2148" t="s">
        <v>4697</v>
      </c>
      <c r="DA2148" t="s">
        <v>139</v>
      </c>
      <c r="DB2148" t="s">
        <v>138</v>
      </c>
      <c r="DC2148" t="s">
        <v>115</v>
      </c>
    </row>
    <row r="2149" spans="1:107" ht="14.45" customHeight="1" x14ac:dyDescent="0.25">
      <c r="A2149" t="s">
        <v>5774</v>
      </c>
      <c r="B2149" t="s">
        <v>248</v>
      </c>
      <c r="C2149" s="1">
        <v>45760</v>
      </c>
      <c r="D2149" s="1">
        <v>45813</v>
      </c>
      <c r="E2149" t="s">
        <v>210</v>
      </c>
      <c r="F2149" s="1">
        <v>45929</v>
      </c>
      <c r="G2149" t="s">
        <v>115</v>
      </c>
      <c r="H2149" t="s">
        <v>115</v>
      </c>
      <c r="I2149" t="s">
        <v>115</v>
      </c>
      <c r="J2149" t="s">
        <v>4686</v>
      </c>
      <c r="K2149" t="s">
        <v>4687</v>
      </c>
      <c r="L2149" t="s">
        <v>4688</v>
      </c>
      <c r="M2149" t="s">
        <v>139</v>
      </c>
      <c r="N2149" t="s">
        <v>128</v>
      </c>
      <c r="O2149" t="s">
        <v>120</v>
      </c>
      <c r="P2149" s="3">
        <v>96950</v>
      </c>
      <c r="Q2149" t="s">
        <v>121</v>
      </c>
      <c r="R2149" t="s">
        <v>1661</v>
      </c>
      <c r="S2149" s="10">
        <v>16702359975</v>
      </c>
      <c r="U2149" t="s">
        <v>4689</v>
      </c>
      <c r="V2149">
        <v>445110</v>
      </c>
      <c r="W2149" t="s">
        <v>123</v>
      </c>
      <c r="Y2149" t="s">
        <v>4690</v>
      </c>
      <c r="Z2149" t="s">
        <v>4691</v>
      </c>
      <c r="AB2149" t="s">
        <v>658</v>
      </c>
      <c r="AC2149" t="s">
        <v>4688</v>
      </c>
      <c r="AD2149" t="s">
        <v>139</v>
      </c>
      <c r="AE2149" t="s">
        <v>128</v>
      </c>
      <c r="AF2149" t="s">
        <v>120</v>
      </c>
      <c r="AG2149" s="3">
        <v>96950</v>
      </c>
      <c r="AH2149" t="s">
        <v>121</v>
      </c>
      <c r="AJ2149" s="10">
        <v>16702359975</v>
      </c>
      <c r="AL2149" t="s">
        <v>4692</v>
      </c>
      <c r="BD2149" t="str">
        <f>"11-2022.00"</f>
        <v>11-2022.00</v>
      </c>
      <c r="BE2149" t="s">
        <v>5373</v>
      </c>
      <c r="BF2149" t="s">
        <v>5775</v>
      </c>
      <c r="BG2149" t="s">
        <v>5375</v>
      </c>
      <c r="BH2149">
        <v>2</v>
      </c>
      <c r="BI2149">
        <v>2</v>
      </c>
      <c r="BJ2149" s="1">
        <v>45931</v>
      </c>
      <c r="BK2149" s="1">
        <v>46295</v>
      </c>
      <c r="BL2149" s="1">
        <v>45931</v>
      </c>
      <c r="BM2149" s="1">
        <v>46295</v>
      </c>
      <c r="BN2149">
        <v>35</v>
      </c>
      <c r="BO2149">
        <v>0</v>
      </c>
      <c r="BP2149">
        <v>7</v>
      </c>
      <c r="BQ2149">
        <v>7</v>
      </c>
      <c r="BR2149">
        <v>7</v>
      </c>
      <c r="BS2149">
        <v>7</v>
      </c>
      <c r="BT2149">
        <v>7</v>
      </c>
      <c r="BU2149">
        <v>0</v>
      </c>
      <c r="BV2149" t="str">
        <f>"8:00 AM"</f>
        <v>8:00 AM</v>
      </c>
      <c r="BW2149" t="str">
        <f>"5:00 PM"</f>
        <v>5:00 PM</v>
      </c>
      <c r="BX2149" t="s">
        <v>133</v>
      </c>
      <c r="BY2149">
        <v>0</v>
      </c>
      <c r="BZ2149">
        <v>36</v>
      </c>
      <c r="CA2149" t="s">
        <v>138</v>
      </c>
      <c r="CB2149">
        <v>3</v>
      </c>
      <c r="CC2149" s="2" t="s">
        <v>4695</v>
      </c>
      <c r="CD2149" t="s">
        <v>4688</v>
      </c>
      <c r="CE2149" t="s">
        <v>139</v>
      </c>
      <c r="CF2149" t="s">
        <v>128</v>
      </c>
      <c r="CG2149" t="s">
        <v>120</v>
      </c>
      <c r="CH2149" s="3">
        <v>96950</v>
      </c>
      <c r="CI2149" s="4">
        <v>18.239999999999998</v>
      </c>
      <c r="CJ2149" s="4">
        <v>18.239999999999998</v>
      </c>
      <c r="CM2149" t="s">
        <v>136</v>
      </c>
      <c r="CN2149" t="s">
        <v>5776</v>
      </c>
      <c r="CO2149" t="s">
        <v>137</v>
      </c>
      <c r="CQ2149" t="s">
        <v>115</v>
      </c>
      <c r="CR2149" t="s">
        <v>138</v>
      </c>
      <c r="CS2149" t="s">
        <v>139</v>
      </c>
      <c r="CT2149" t="s">
        <v>139</v>
      </c>
      <c r="CU2149" t="s">
        <v>139</v>
      </c>
      <c r="CV2149" t="s">
        <v>138</v>
      </c>
      <c r="CW2149" t="s">
        <v>139</v>
      </c>
      <c r="CX2149" t="s">
        <v>699</v>
      </c>
      <c r="CY2149" s="10">
        <v>16702359975</v>
      </c>
      <c r="CZ2149" t="s">
        <v>4697</v>
      </c>
      <c r="DA2149" t="s">
        <v>139</v>
      </c>
      <c r="DB2149" t="s">
        <v>138</v>
      </c>
      <c r="DC2149" t="s">
        <v>115</v>
      </c>
    </row>
    <row r="2150" spans="1:107" ht="14.45" customHeight="1" x14ac:dyDescent="0.25">
      <c r="A2150" t="s">
        <v>6716</v>
      </c>
      <c r="B2150" t="s">
        <v>248</v>
      </c>
      <c r="C2150" s="1">
        <v>45754</v>
      </c>
      <c r="D2150" s="1">
        <v>45813</v>
      </c>
      <c r="E2150" t="s">
        <v>210</v>
      </c>
      <c r="F2150" s="1">
        <v>45929</v>
      </c>
      <c r="G2150" t="s">
        <v>115</v>
      </c>
      <c r="H2150" t="s">
        <v>115</v>
      </c>
      <c r="I2150" t="s">
        <v>115</v>
      </c>
      <c r="J2150" t="s">
        <v>6717</v>
      </c>
      <c r="K2150" t="s">
        <v>6718</v>
      </c>
      <c r="L2150" t="s">
        <v>6719</v>
      </c>
      <c r="M2150" t="s">
        <v>6720</v>
      </c>
      <c r="N2150" t="s">
        <v>119</v>
      </c>
      <c r="O2150" t="s">
        <v>120</v>
      </c>
      <c r="P2150" s="3">
        <v>96950</v>
      </c>
      <c r="Q2150" t="s">
        <v>121</v>
      </c>
      <c r="S2150" s="10">
        <v>18057574509</v>
      </c>
      <c r="U2150" t="s">
        <v>6721</v>
      </c>
      <c r="V2150">
        <v>812112</v>
      </c>
      <c r="W2150" t="s">
        <v>123</v>
      </c>
      <c r="Y2150" t="s">
        <v>6722</v>
      </c>
      <c r="Z2150" t="s">
        <v>6723</v>
      </c>
      <c r="AA2150" t="s">
        <v>6724</v>
      </c>
      <c r="AB2150" t="s">
        <v>1923</v>
      </c>
      <c r="AC2150" t="s">
        <v>6719</v>
      </c>
      <c r="AD2150" t="s">
        <v>6720</v>
      </c>
      <c r="AE2150" t="s">
        <v>119</v>
      </c>
      <c r="AF2150" t="s">
        <v>120</v>
      </c>
      <c r="AG2150" s="3">
        <v>96950</v>
      </c>
      <c r="AH2150" t="s">
        <v>121</v>
      </c>
      <c r="AJ2150" s="10">
        <v>18057574509</v>
      </c>
      <c r="AL2150" t="s">
        <v>6725</v>
      </c>
      <c r="BD2150" t="str">
        <f>"39-5012.00"</f>
        <v>39-5012.00</v>
      </c>
      <c r="BE2150" t="s">
        <v>1772</v>
      </c>
      <c r="BF2150" t="s">
        <v>6726</v>
      </c>
      <c r="BG2150" t="s">
        <v>6727</v>
      </c>
      <c r="BH2150">
        <v>6</v>
      </c>
      <c r="BI2150">
        <v>6</v>
      </c>
      <c r="BJ2150" s="1">
        <v>45931</v>
      </c>
      <c r="BK2150" s="1">
        <v>46295</v>
      </c>
      <c r="BL2150" s="1">
        <v>45931</v>
      </c>
      <c r="BM2150" s="1">
        <v>46295</v>
      </c>
      <c r="BN2150">
        <v>35</v>
      </c>
      <c r="BO2150">
        <v>7</v>
      </c>
      <c r="BP2150">
        <v>0</v>
      </c>
      <c r="BQ2150">
        <v>0</v>
      </c>
      <c r="BR2150">
        <v>7</v>
      </c>
      <c r="BS2150">
        <v>7</v>
      </c>
      <c r="BT2150">
        <v>7</v>
      </c>
      <c r="BU2150">
        <v>7</v>
      </c>
      <c r="BV2150" t="str">
        <f>"10:00 AM"</f>
        <v>10:00 AM</v>
      </c>
      <c r="BW2150" t="str">
        <f>"6:00 PM"</f>
        <v>6:00 PM</v>
      </c>
      <c r="BX2150" t="s">
        <v>133</v>
      </c>
      <c r="BY2150">
        <v>0</v>
      </c>
      <c r="BZ2150">
        <v>12</v>
      </c>
      <c r="CA2150" t="s">
        <v>115</v>
      </c>
      <c r="CC2150" t="s">
        <v>6728</v>
      </c>
      <c r="CD2150" t="s">
        <v>6720</v>
      </c>
      <c r="CE2150" t="s">
        <v>6719</v>
      </c>
      <c r="CF2150" t="s">
        <v>119</v>
      </c>
      <c r="CG2150" t="s">
        <v>120</v>
      </c>
      <c r="CH2150" s="3">
        <v>96950</v>
      </c>
      <c r="CI2150" s="4">
        <v>7.98</v>
      </c>
      <c r="CJ2150" s="4">
        <v>7.98</v>
      </c>
      <c r="CK2150" s="4">
        <v>11.97</v>
      </c>
      <c r="CL2150" s="4">
        <v>11.97</v>
      </c>
      <c r="CM2150" t="s">
        <v>136</v>
      </c>
      <c r="CN2150" t="s">
        <v>240</v>
      </c>
      <c r="CO2150" t="s">
        <v>137</v>
      </c>
      <c r="CQ2150" t="s">
        <v>115</v>
      </c>
      <c r="CR2150" t="s">
        <v>138</v>
      </c>
      <c r="CS2150" t="s">
        <v>139</v>
      </c>
      <c r="CT2150" t="s">
        <v>138</v>
      </c>
      <c r="CU2150" t="s">
        <v>139</v>
      </c>
      <c r="CV2150" t="s">
        <v>138</v>
      </c>
      <c r="CW2150" t="s">
        <v>138</v>
      </c>
      <c r="CX2150" t="s">
        <v>6729</v>
      </c>
      <c r="CY2150" s="10">
        <v>18057574509</v>
      </c>
      <c r="CZ2150" t="s">
        <v>6725</v>
      </c>
      <c r="DA2150" t="s">
        <v>331</v>
      </c>
      <c r="DB2150" t="s">
        <v>138</v>
      </c>
      <c r="DC2150" t="s">
        <v>115</v>
      </c>
    </row>
    <row r="2151" spans="1:107" ht="14.45" customHeight="1" x14ac:dyDescent="0.25">
      <c r="A2151" t="s">
        <v>6757</v>
      </c>
      <c r="B2151" t="s">
        <v>248</v>
      </c>
      <c r="C2151" s="1">
        <v>45751</v>
      </c>
      <c r="D2151" s="1">
        <v>45813</v>
      </c>
      <c r="E2151" t="s">
        <v>210</v>
      </c>
      <c r="F2151" s="1">
        <v>45929</v>
      </c>
      <c r="G2151" t="s">
        <v>138</v>
      </c>
      <c r="H2151" t="s">
        <v>115</v>
      </c>
      <c r="I2151" t="s">
        <v>115</v>
      </c>
      <c r="J2151" t="s">
        <v>211</v>
      </c>
      <c r="K2151" t="s">
        <v>212</v>
      </c>
      <c r="L2151" t="s">
        <v>213</v>
      </c>
      <c r="N2151" t="s">
        <v>128</v>
      </c>
      <c r="O2151" t="s">
        <v>120</v>
      </c>
      <c r="P2151" s="3">
        <v>96950</v>
      </c>
      <c r="Q2151" t="s">
        <v>121</v>
      </c>
      <c r="S2151" s="10">
        <v>16702354658</v>
      </c>
      <c r="U2151" t="s">
        <v>214</v>
      </c>
      <c r="V2151">
        <v>72251</v>
      </c>
      <c r="W2151" t="s">
        <v>123</v>
      </c>
      <c r="Y2151" t="s">
        <v>215</v>
      </c>
      <c r="Z2151" t="s">
        <v>216</v>
      </c>
      <c r="AA2151" t="s">
        <v>217</v>
      </c>
      <c r="AB2151" t="s">
        <v>218</v>
      </c>
      <c r="AC2151" t="s">
        <v>219</v>
      </c>
      <c r="AE2151" t="s">
        <v>128</v>
      </c>
      <c r="AF2151" t="s">
        <v>120</v>
      </c>
      <c r="AG2151" s="3">
        <v>96950</v>
      </c>
      <c r="AH2151" t="s">
        <v>121</v>
      </c>
      <c r="AJ2151" s="10">
        <v>16702354658</v>
      </c>
      <c r="AL2151" t="s">
        <v>220</v>
      </c>
      <c r="BD2151" t="str">
        <f>"35-2014.00"</f>
        <v>35-2014.00</v>
      </c>
      <c r="BE2151" t="s">
        <v>221</v>
      </c>
      <c r="BF2151" t="s">
        <v>222</v>
      </c>
      <c r="BG2151" t="s">
        <v>223</v>
      </c>
      <c r="BH2151">
        <v>1</v>
      </c>
      <c r="BI2151">
        <v>1</v>
      </c>
      <c r="BJ2151" s="1">
        <v>45931</v>
      </c>
      <c r="BK2151" s="1">
        <v>46295</v>
      </c>
      <c r="BL2151" s="1">
        <v>45931</v>
      </c>
      <c r="BM2151" s="1">
        <v>46295</v>
      </c>
      <c r="BN2151">
        <v>35</v>
      </c>
      <c r="BO2151">
        <v>7</v>
      </c>
      <c r="BP2151">
        <v>0</v>
      </c>
      <c r="BQ2151">
        <v>7</v>
      </c>
      <c r="BR2151">
        <v>0</v>
      </c>
      <c r="BS2151">
        <v>7</v>
      </c>
      <c r="BT2151">
        <v>7</v>
      </c>
      <c r="BU2151">
        <v>7</v>
      </c>
      <c r="BV2151" t="str">
        <f>"12:00 PM"</f>
        <v>12:00 PM</v>
      </c>
      <c r="BW2151" t="str">
        <f>"8:00 PM"</f>
        <v>8:00 PM</v>
      </c>
      <c r="BX2151" t="s">
        <v>240</v>
      </c>
      <c r="BY2151">
        <v>0</v>
      </c>
      <c r="BZ2151">
        <v>12</v>
      </c>
      <c r="CA2151" t="s">
        <v>115</v>
      </c>
      <c r="CC2151" t="s">
        <v>224</v>
      </c>
      <c r="CD2151" t="s">
        <v>225</v>
      </c>
      <c r="CF2151" t="s">
        <v>128</v>
      </c>
      <c r="CG2151" t="s">
        <v>120</v>
      </c>
      <c r="CH2151" s="3">
        <v>96950</v>
      </c>
      <c r="CI2151" s="4">
        <v>8.83</v>
      </c>
      <c r="CJ2151" s="4">
        <v>8.83</v>
      </c>
      <c r="CK2151" s="4">
        <v>13.24</v>
      </c>
      <c r="CL2151" s="4">
        <v>13.24</v>
      </c>
      <c r="CM2151" t="s">
        <v>136</v>
      </c>
      <c r="CN2151" t="s">
        <v>139</v>
      </c>
      <c r="CO2151" t="s">
        <v>137</v>
      </c>
      <c r="CQ2151" t="s">
        <v>115</v>
      </c>
      <c r="CR2151" t="s">
        <v>138</v>
      </c>
      <c r="CS2151" t="s">
        <v>139</v>
      </c>
      <c r="CT2151" t="s">
        <v>138</v>
      </c>
      <c r="CU2151" t="s">
        <v>139</v>
      </c>
      <c r="CV2151" t="s">
        <v>138</v>
      </c>
      <c r="CW2151" t="s">
        <v>139</v>
      </c>
      <c r="CX2151" t="s">
        <v>3519</v>
      </c>
      <c r="CY2151" s="10">
        <v>16702354658</v>
      </c>
      <c r="CZ2151" t="s">
        <v>220</v>
      </c>
      <c r="DA2151" t="s">
        <v>139</v>
      </c>
      <c r="DB2151" t="s">
        <v>138</v>
      </c>
      <c r="DC2151" t="s">
        <v>115</v>
      </c>
    </row>
    <row r="2152" spans="1:107" ht="14.45" customHeight="1" x14ac:dyDescent="0.25">
      <c r="A2152" t="s">
        <v>6773</v>
      </c>
      <c r="B2152" t="s">
        <v>248</v>
      </c>
      <c r="C2152" s="1">
        <v>45760</v>
      </c>
      <c r="D2152" s="1">
        <v>45813</v>
      </c>
      <c r="E2152" t="s">
        <v>210</v>
      </c>
      <c r="F2152" s="1">
        <v>45929</v>
      </c>
      <c r="G2152" t="s">
        <v>115</v>
      </c>
      <c r="H2152" t="s">
        <v>115</v>
      </c>
      <c r="I2152" t="s">
        <v>115</v>
      </c>
      <c r="J2152" t="s">
        <v>6774</v>
      </c>
      <c r="K2152" t="s">
        <v>6775</v>
      </c>
      <c r="L2152" t="s">
        <v>6776</v>
      </c>
      <c r="M2152" t="s">
        <v>139</v>
      </c>
      <c r="N2152" t="s">
        <v>119</v>
      </c>
      <c r="O2152" t="s">
        <v>120</v>
      </c>
      <c r="P2152" s="3">
        <v>96950</v>
      </c>
      <c r="Q2152" t="s">
        <v>121</v>
      </c>
      <c r="S2152" s="10">
        <v>16702866777</v>
      </c>
      <c r="U2152" t="s">
        <v>6777</v>
      </c>
      <c r="V2152">
        <v>721191</v>
      </c>
      <c r="W2152" t="s">
        <v>123</v>
      </c>
      <c r="Y2152" t="s">
        <v>6778</v>
      </c>
      <c r="Z2152" t="s">
        <v>6779</v>
      </c>
      <c r="AB2152" t="s">
        <v>126</v>
      </c>
      <c r="AC2152" t="s">
        <v>6776</v>
      </c>
      <c r="AD2152" t="s">
        <v>139</v>
      </c>
      <c r="AE2152" t="s">
        <v>119</v>
      </c>
      <c r="AF2152" t="s">
        <v>120</v>
      </c>
      <c r="AG2152" s="3">
        <v>96950</v>
      </c>
      <c r="AH2152" t="s">
        <v>121</v>
      </c>
      <c r="AJ2152" s="10">
        <v>16702866777</v>
      </c>
      <c r="AL2152" t="s">
        <v>6780</v>
      </c>
      <c r="BD2152" t="str">
        <f>"49-9071.00"</f>
        <v>49-9071.00</v>
      </c>
      <c r="BE2152" t="s">
        <v>169</v>
      </c>
      <c r="BF2152" t="s">
        <v>6781</v>
      </c>
      <c r="BG2152" t="s">
        <v>2872</v>
      </c>
      <c r="BH2152">
        <v>2</v>
      </c>
      <c r="BI2152">
        <v>2</v>
      </c>
      <c r="BJ2152" s="1">
        <v>45931</v>
      </c>
      <c r="BK2152" s="1">
        <v>46295</v>
      </c>
      <c r="BL2152" s="1">
        <v>45931</v>
      </c>
      <c r="BM2152" s="1">
        <v>46295</v>
      </c>
      <c r="BN2152">
        <v>35</v>
      </c>
      <c r="BO2152">
        <v>0</v>
      </c>
      <c r="BP2152">
        <v>7</v>
      </c>
      <c r="BQ2152">
        <v>7</v>
      </c>
      <c r="BR2152">
        <v>7</v>
      </c>
      <c r="BS2152">
        <v>7</v>
      </c>
      <c r="BT2152">
        <v>7</v>
      </c>
      <c r="BU2152">
        <v>0</v>
      </c>
      <c r="BV2152" t="str">
        <f>"8:00 AM"</f>
        <v>8:00 AM</v>
      </c>
      <c r="BW2152" t="str">
        <f>"5:00 PM"</f>
        <v>5:00 PM</v>
      </c>
      <c r="BX2152" t="s">
        <v>133</v>
      </c>
      <c r="BY2152">
        <v>0</v>
      </c>
      <c r="BZ2152">
        <v>18</v>
      </c>
      <c r="CA2152" t="s">
        <v>115</v>
      </c>
      <c r="CC2152" s="2" t="s">
        <v>6782</v>
      </c>
      <c r="CD2152" t="s">
        <v>6776</v>
      </c>
      <c r="CE2152" t="s">
        <v>139</v>
      </c>
      <c r="CF2152" t="s">
        <v>119</v>
      </c>
      <c r="CG2152" t="s">
        <v>120</v>
      </c>
      <c r="CH2152" s="3">
        <v>96950</v>
      </c>
      <c r="CI2152" s="4">
        <v>9.75</v>
      </c>
      <c r="CJ2152" s="4">
        <v>9.75</v>
      </c>
      <c r="CK2152" s="4">
        <v>14.62</v>
      </c>
      <c r="CL2152" s="4">
        <v>14.62</v>
      </c>
      <c r="CM2152" t="s">
        <v>136</v>
      </c>
      <c r="CN2152" t="s">
        <v>1856</v>
      </c>
      <c r="CO2152" t="s">
        <v>137</v>
      </c>
      <c r="CQ2152" t="s">
        <v>115</v>
      </c>
      <c r="CR2152" t="s">
        <v>138</v>
      </c>
      <c r="CS2152" t="s">
        <v>139</v>
      </c>
      <c r="CT2152" t="s">
        <v>138</v>
      </c>
      <c r="CU2152" t="s">
        <v>139</v>
      </c>
      <c r="CV2152" t="s">
        <v>138</v>
      </c>
      <c r="CW2152" t="s">
        <v>139</v>
      </c>
      <c r="CX2152" t="s">
        <v>699</v>
      </c>
      <c r="CY2152" s="10">
        <v>16702866777</v>
      </c>
      <c r="CZ2152" t="s">
        <v>6783</v>
      </c>
      <c r="DA2152" t="s">
        <v>139</v>
      </c>
      <c r="DB2152" t="s">
        <v>138</v>
      </c>
      <c r="DC2152" t="s">
        <v>115</v>
      </c>
    </row>
    <row r="2153" spans="1:107" ht="14.45" customHeight="1" x14ac:dyDescent="0.25">
      <c r="A2153" t="s">
        <v>6839</v>
      </c>
      <c r="B2153" t="s">
        <v>248</v>
      </c>
      <c r="C2153" s="1">
        <v>45756</v>
      </c>
      <c r="D2153" s="1">
        <v>45813</v>
      </c>
      <c r="E2153" t="s">
        <v>210</v>
      </c>
      <c r="F2153" s="1">
        <v>45929</v>
      </c>
      <c r="G2153" t="s">
        <v>138</v>
      </c>
      <c r="H2153" t="s">
        <v>115</v>
      </c>
      <c r="I2153" t="s">
        <v>115</v>
      </c>
      <c r="J2153" t="s">
        <v>3241</v>
      </c>
      <c r="K2153" t="s">
        <v>3242</v>
      </c>
      <c r="L2153" t="s">
        <v>340</v>
      </c>
      <c r="N2153" t="s">
        <v>128</v>
      </c>
      <c r="O2153" t="s">
        <v>120</v>
      </c>
      <c r="P2153" s="3">
        <v>96950</v>
      </c>
      <c r="Q2153" t="s">
        <v>121</v>
      </c>
      <c r="R2153" t="s">
        <v>439</v>
      </c>
      <c r="S2153" s="10">
        <v>16702345201</v>
      </c>
      <c r="U2153" t="s">
        <v>3243</v>
      </c>
      <c r="V2153">
        <v>8111</v>
      </c>
      <c r="W2153" t="s">
        <v>123</v>
      </c>
      <c r="Y2153" t="s">
        <v>1533</v>
      </c>
      <c r="Z2153" t="s">
        <v>1534</v>
      </c>
      <c r="AA2153" t="s">
        <v>1535</v>
      </c>
      <c r="AB2153" t="s">
        <v>218</v>
      </c>
      <c r="AC2153" t="s">
        <v>3244</v>
      </c>
      <c r="AE2153" t="s">
        <v>128</v>
      </c>
      <c r="AF2153" t="s">
        <v>120</v>
      </c>
      <c r="AG2153" s="3">
        <v>96950</v>
      </c>
      <c r="AH2153" t="s">
        <v>121</v>
      </c>
      <c r="AI2153" t="s">
        <v>439</v>
      </c>
      <c r="AJ2153" s="10">
        <v>16702345201</v>
      </c>
      <c r="AL2153" t="s">
        <v>3245</v>
      </c>
      <c r="BD2153" t="str">
        <f>"49-3023.00"</f>
        <v>49-3023.00</v>
      </c>
      <c r="BE2153" t="s">
        <v>2122</v>
      </c>
      <c r="BF2153" t="s">
        <v>3246</v>
      </c>
      <c r="BG2153" t="s">
        <v>3247</v>
      </c>
      <c r="BH2153">
        <v>1</v>
      </c>
      <c r="BI2153">
        <v>1</v>
      </c>
      <c r="BJ2153" s="1">
        <v>45931</v>
      </c>
      <c r="BK2153" s="1">
        <v>47026</v>
      </c>
      <c r="BL2153" s="1">
        <v>45931</v>
      </c>
      <c r="BM2153" s="1">
        <v>47026</v>
      </c>
      <c r="BN2153">
        <v>35</v>
      </c>
      <c r="BO2153">
        <v>0</v>
      </c>
      <c r="BP2153">
        <v>7</v>
      </c>
      <c r="BQ2153">
        <v>7</v>
      </c>
      <c r="BR2153">
        <v>7</v>
      </c>
      <c r="BS2153">
        <v>7</v>
      </c>
      <c r="BT2153">
        <v>7</v>
      </c>
      <c r="BU2153">
        <v>0</v>
      </c>
      <c r="BV2153" t="str">
        <f>"8:00 AM"</f>
        <v>8:00 AM</v>
      </c>
      <c r="BW2153" t="str">
        <f>"4:00 PM"</f>
        <v>4:00 PM</v>
      </c>
      <c r="BX2153" t="s">
        <v>133</v>
      </c>
      <c r="BY2153">
        <v>0</v>
      </c>
      <c r="BZ2153">
        <v>24</v>
      </c>
      <c r="CA2153" t="s">
        <v>115</v>
      </c>
      <c r="CC2153" s="2" t="s">
        <v>3248</v>
      </c>
      <c r="CD2153" t="s">
        <v>340</v>
      </c>
      <c r="CF2153" t="s">
        <v>128</v>
      </c>
      <c r="CG2153" t="s">
        <v>120</v>
      </c>
      <c r="CH2153" s="3">
        <v>96950</v>
      </c>
      <c r="CI2153" s="4">
        <v>11.01</v>
      </c>
      <c r="CJ2153" s="4">
        <v>11.01</v>
      </c>
      <c r="CK2153" s="4">
        <v>16.52</v>
      </c>
      <c r="CL2153" s="4">
        <v>16.52</v>
      </c>
      <c r="CM2153" t="s">
        <v>136</v>
      </c>
      <c r="CO2153" t="s">
        <v>137</v>
      </c>
      <c r="CQ2153" t="s">
        <v>115</v>
      </c>
      <c r="CR2153" t="s">
        <v>138</v>
      </c>
      <c r="CS2153" t="s">
        <v>139</v>
      </c>
      <c r="CT2153" t="s">
        <v>138</v>
      </c>
      <c r="CU2153" t="s">
        <v>139</v>
      </c>
      <c r="CV2153" t="s">
        <v>138</v>
      </c>
      <c r="CW2153" t="s">
        <v>139</v>
      </c>
      <c r="CX2153" t="s">
        <v>6840</v>
      </c>
      <c r="CY2153" s="10">
        <v>16702345201</v>
      </c>
      <c r="CZ2153" t="s">
        <v>3245</v>
      </c>
      <c r="DA2153" t="s">
        <v>331</v>
      </c>
      <c r="DB2153" t="s">
        <v>138</v>
      </c>
      <c r="DC2153" t="s">
        <v>115</v>
      </c>
    </row>
    <row r="2154" spans="1:107" ht="14.45" customHeight="1" x14ac:dyDescent="0.25">
      <c r="A2154" t="s">
        <v>8024</v>
      </c>
      <c r="B2154" t="s">
        <v>248</v>
      </c>
      <c r="C2154" s="1">
        <v>45756</v>
      </c>
      <c r="D2154" s="1">
        <v>45813</v>
      </c>
      <c r="E2154" t="s">
        <v>210</v>
      </c>
      <c r="F2154" s="1">
        <v>45929</v>
      </c>
      <c r="G2154" t="s">
        <v>115</v>
      </c>
      <c r="H2154" t="s">
        <v>115</v>
      </c>
      <c r="I2154" t="s">
        <v>115</v>
      </c>
      <c r="J2154" t="s">
        <v>8025</v>
      </c>
      <c r="K2154" t="s">
        <v>8026</v>
      </c>
      <c r="L2154" t="s">
        <v>8027</v>
      </c>
      <c r="M2154" t="s">
        <v>1448</v>
      </c>
      <c r="N2154" t="s">
        <v>128</v>
      </c>
      <c r="O2154" t="s">
        <v>120</v>
      </c>
      <c r="P2154" s="3">
        <v>96950</v>
      </c>
      <c r="Q2154" t="s">
        <v>121</v>
      </c>
      <c r="R2154" t="s">
        <v>1287</v>
      </c>
      <c r="S2154" s="10">
        <v>16704831673</v>
      </c>
      <c r="U2154" t="s">
        <v>8028</v>
      </c>
      <c r="V2154">
        <v>812199</v>
      </c>
      <c r="W2154" t="s">
        <v>123</v>
      </c>
      <c r="Y2154" t="s">
        <v>8029</v>
      </c>
      <c r="Z2154" t="s">
        <v>8030</v>
      </c>
      <c r="AA2154" t="s">
        <v>139</v>
      </c>
      <c r="AB2154" t="s">
        <v>126</v>
      </c>
      <c r="AC2154" t="s">
        <v>8027</v>
      </c>
      <c r="AD2154" t="s">
        <v>1448</v>
      </c>
      <c r="AE2154" t="s">
        <v>128</v>
      </c>
      <c r="AF2154" t="s">
        <v>120</v>
      </c>
      <c r="AG2154" s="3">
        <v>96950</v>
      </c>
      <c r="AH2154" t="s">
        <v>121</v>
      </c>
      <c r="AI2154" t="s">
        <v>1287</v>
      </c>
      <c r="AJ2154" s="10">
        <v>16704831673</v>
      </c>
      <c r="AL2154" t="s">
        <v>8031</v>
      </c>
      <c r="BD2154" t="str">
        <f>"31-9011.00"</f>
        <v>31-9011.00</v>
      </c>
      <c r="BE2154" t="s">
        <v>671</v>
      </c>
      <c r="BF2154" t="s">
        <v>8032</v>
      </c>
      <c r="BG2154" t="s">
        <v>8033</v>
      </c>
      <c r="BH2154">
        <v>15</v>
      </c>
      <c r="BI2154">
        <v>15</v>
      </c>
      <c r="BJ2154" s="1">
        <v>45931</v>
      </c>
      <c r="BK2154" s="1">
        <v>46295</v>
      </c>
      <c r="BL2154" s="1">
        <v>45931</v>
      </c>
      <c r="BM2154" s="1">
        <v>46295</v>
      </c>
      <c r="BN2154">
        <v>35</v>
      </c>
      <c r="BO2154">
        <v>0</v>
      </c>
      <c r="BP2154">
        <v>7</v>
      </c>
      <c r="BQ2154">
        <v>7</v>
      </c>
      <c r="BR2154">
        <v>7</v>
      </c>
      <c r="BS2154">
        <v>7</v>
      </c>
      <c r="BT2154">
        <v>7</v>
      </c>
      <c r="BU2154">
        <v>0</v>
      </c>
      <c r="BV2154" t="str">
        <f>"9:00 AM"</f>
        <v>9:00 AM</v>
      </c>
      <c r="BW2154" t="str">
        <f>"5:00 PM"</f>
        <v>5:00 PM</v>
      </c>
      <c r="BX2154" t="s">
        <v>240</v>
      </c>
      <c r="BY2154">
        <v>0</v>
      </c>
      <c r="BZ2154">
        <v>12</v>
      </c>
      <c r="CA2154" t="s">
        <v>115</v>
      </c>
      <c r="CC2154" t="s">
        <v>8034</v>
      </c>
      <c r="CD2154" t="s">
        <v>1116</v>
      </c>
      <c r="CE2154" t="s">
        <v>1448</v>
      </c>
      <c r="CF2154" t="s">
        <v>128</v>
      </c>
      <c r="CG2154" t="s">
        <v>120</v>
      </c>
      <c r="CH2154" s="3">
        <v>96950</v>
      </c>
      <c r="CI2154" s="4">
        <v>12.37</v>
      </c>
      <c r="CJ2154" s="4">
        <v>12.5</v>
      </c>
      <c r="CK2154" s="4">
        <v>0</v>
      </c>
      <c r="CL2154" s="4">
        <v>0</v>
      </c>
      <c r="CM2154" t="s">
        <v>136</v>
      </c>
      <c r="CN2154" t="s">
        <v>139</v>
      </c>
      <c r="CO2154" t="s">
        <v>137</v>
      </c>
      <c r="CQ2154" t="s">
        <v>115</v>
      </c>
      <c r="CR2154" t="s">
        <v>138</v>
      </c>
      <c r="CS2154" t="s">
        <v>138</v>
      </c>
      <c r="CT2154" t="s">
        <v>139</v>
      </c>
      <c r="CU2154" t="s">
        <v>139</v>
      </c>
      <c r="CV2154" t="s">
        <v>138</v>
      </c>
      <c r="CW2154" t="s">
        <v>139</v>
      </c>
      <c r="CX2154" t="s">
        <v>1297</v>
      </c>
      <c r="CY2154" s="10">
        <v>16702331673</v>
      </c>
      <c r="CZ2154" t="s">
        <v>8031</v>
      </c>
      <c r="DA2154" t="s">
        <v>139</v>
      </c>
      <c r="DB2154" t="s">
        <v>138</v>
      </c>
      <c r="DC2154" t="s">
        <v>115</v>
      </c>
    </row>
    <row r="2155" spans="1:107" ht="14.45" customHeight="1" x14ac:dyDescent="0.25">
      <c r="A2155" t="s">
        <v>8087</v>
      </c>
      <c r="B2155" t="s">
        <v>113</v>
      </c>
      <c r="C2155" s="1">
        <v>45811</v>
      </c>
      <c r="D2155" s="1">
        <v>45813</v>
      </c>
      <c r="E2155" t="s">
        <v>114</v>
      </c>
      <c r="G2155" t="s">
        <v>138</v>
      </c>
      <c r="H2155" t="s">
        <v>115</v>
      </c>
      <c r="I2155" t="s">
        <v>115</v>
      </c>
      <c r="J2155" t="s">
        <v>143</v>
      </c>
      <c r="K2155" t="s">
        <v>143</v>
      </c>
      <c r="L2155" t="s">
        <v>4224</v>
      </c>
      <c r="M2155">
        <v>1007</v>
      </c>
      <c r="N2155" t="s">
        <v>145</v>
      </c>
      <c r="O2155" t="s">
        <v>120</v>
      </c>
      <c r="P2155" s="3">
        <v>96951</v>
      </c>
      <c r="Q2155" t="s">
        <v>121</v>
      </c>
      <c r="S2155" s="10">
        <v>16705320350</v>
      </c>
      <c r="U2155" t="s">
        <v>146</v>
      </c>
      <c r="V2155">
        <v>445110</v>
      </c>
      <c r="W2155" t="s">
        <v>123</v>
      </c>
      <c r="Y2155" t="s">
        <v>147</v>
      </c>
      <c r="Z2155" t="s">
        <v>148</v>
      </c>
      <c r="AA2155" t="s">
        <v>1888</v>
      </c>
      <c r="AB2155" t="s">
        <v>126</v>
      </c>
      <c r="AC2155" t="s">
        <v>4224</v>
      </c>
      <c r="AD2155">
        <v>1007</v>
      </c>
      <c r="AE2155" t="s">
        <v>145</v>
      </c>
      <c r="AF2155" t="s">
        <v>120</v>
      </c>
      <c r="AG2155" s="3">
        <v>96951</v>
      </c>
      <c r="AH2155" t="s">
        <v>121</v>
      </c>
      <c r="AJ2155" s="10">
        <v>16705320350</v>
      </c>
      <c r="AL2155" t="s">
        <v>150</v>
      </c>
      <c r="BD2155" t="str">
        <f>"53-7062.00"</f>
        <v>53-7062.00</v>
      </c>
      <c r="BE2155" t="s">
        <v>849</v>
      </c>
      <c r="BF2155" t="s">
        <v>8088</v>
      </c>
      <c r="BG2155" t="s">
        <v>7131</v>
      </c>
      <c r="BH2155">
        <v>1</v>
      </c>
      <c r="BJ2155" s="1">
        <v>45931</v>
      </c>
      <c r="BK2155" s="1">
        <v>47026</v>
      </c>
      <c r="BN2155">
        <v>40</v>
      </c>
      <c r="BO2155">
        <v>0</v>
      </c>
      <c r="BP2155">
        <v>7</v>
      </c>
      <c r="BQ2155">
        <v>7</v>
      </c>
      <c r="BR2155">
        <v>7</v>
      </c>
      <c r="BS2155">
        <v>7</v>
      </c>
      <c r="BT2155">
        <v>7</v>
      </c>
      <c r="BU2155">
        <v>5</v>
      </c>
      <c r="BV2155" t="str">
        <f>"8:00 AM"</f>
        <v>8:00 AM</v>
      </c>
      <c r="BW2155" t="str">
        <f>"4:00 PM"</f>
        <v>4:00 PM</v>
      </c>
      <c r="BX2155" t="s">
        <v>133</v>
      </c>
      <c r="BY2155">
        <v>0</v>
      </c>
      <c r="BZ2155">
        <v>12</v>
      </c>
      <c r="CA2155" t="s">
        <v>115</v>
      </c>
      <c r="CC2155" t="s">
        <v>8089</v>
      </c>
      <c r="CD2155" t="s">
        <v>1889</v>
      </c>
      <c r="CF2155" t="s">
        <v>145</v>
      </c>
      <c r="CG2155" t="s">
        <v>120</v>
      </c>
      <c r="CH2155" s="3">
        <v>96951</v>
      </c>
      <c r="CI2155" s="4">
        <v>8.3000000000000007</v>
      </c>
      <c r="CJ2155" s="4">
        <v>8.3000000000000007</v>
      </c>
      <c r="CK2155" s="4">
        <v>12.45</v>
      </c>
      <c r="CL2155" s="4">
        <v>12.45</v>
      </c>
      <c r="CM2155" t="s">
        <v>136</v>
      </c>
      <c r="CN2155" t="s">
        <v>139</v>
      </c>
      <c r="CO2155" t="s">
        <v>137</v>
      </c>
      <c r="CQ2155" t="s">
        <v>115</v>
      </c>
      <c r="CR2155" t="s">
        <v>138</v>
      </c>
      <c r="CS2155" t="s">
        <v>138</v>
      </c>
      <c r="CT2155" t="s">
        <v>138</v>
      </c>
      <c r="CU2155" t="s">
        <v>139</v>
      </c>
      <c r="CV2155" t="s">
        <v>138</v>
      </c>
      <c r="CW2155" t="s">
        <v>139</v>
      </c>
      <c r="CX2155" t="s">
        <v>156</v>
      </c>
      <c r="CY2155" s="10">
        <v>16705320350</v>
      </c>
      <c r="CZ2155" t="s">
        <v>150</v>
      </c>
      <c r="DA2155" t="s">
        <v>139</v>
      </c>
      <c r="DB2155" t="s">
        <v>138</v>
      </c>
      <c r="DC2155" t="s">
        <v>115</v>
      </c>
    </row>
    <row r="2156" spans="1:107" ht="14.45" customHeight="1" x14ac:dyDescent="0.25">
      <c r="A2156" t="s">
        <v>9623</v>
      </c>
      <c r="B2156" t="s">
        <v>113</v>
      </c>
      <c r="C2156" s="1">
        <v>45771</v>
      </c>
      <c r="D2156" s="1">
        <v>45813</v>
      </c>
      <c r="E2156" t="s">
        <v>210</v>
      </c>
      <c r="F2156" s="1">
        <v>45929</v>
      </c>
      <c r="G2156" t="s">
        <v>138</v>
      </c>
      <c r="H2156" t="s">
        <v>115</v>
      </c>
      <c r="I2156" t="s">
        <v>115</v>
      </c>
      <c r="J2156" t="s">
        <v>7290</v>
      </c>
      <c r="L2156" t="s">
        <v>7291</v>
      </c>
      <c r="M2156" t="s">
        <v>7292</v>
      </c>
      <c r="N2156" t="s">
        <v>128</v>
      </c>
      <c r="O2156" t="s">
        <v>120</v>
      </c>
      <c r="P2156" s="3">
        <v>96950</v>
      </c>
      <c r="Q2156" t="s">
        <v>121</v>
      </c>
      <c r="S2156" s="10">
        <v>16702341667</v>
      </c>
      <c r="U2156" t="s">
        <v>7293</v>
      </c>
      <c r="V2156">
        <v>561520</v>
      </c>
      <c r="W2156" t="s">
        <v>123</v>
      </c>
      <c r="Y2156" t="s">
        <v>1533</v>
      </c>
      <c r="Z2156" t="s">
        <v>7294</v>
      </c>
      <c r="AA2156" t="s">
        <v>7295</v>
      </c>
      <c r="AB2156" t="s">
        <v>7296</v>
      </c>
      <c r="AC2156" t="s">
        <v>7291</v>
      </c>
      <c r="AD2156" t="s">
        <v>7292</v>
      </c>
      <c r="AE2156" t="s">
        <v>128</v>
      </c>
      <c r="AF2156" t="s">
        <v>120</v>
      </c>
      <c r="AG2156" s="3">
        <v>96950</v>
      </c>
      <c r="AH2156" t="s">
        <v>121</v>
      </c>
      <c r="AJ2156" s="10">
        <v>16702341667</v>
      </c>
      <c r="AL2156" t="s">
        <v>7297</v>
      </c>
      <c r="BD2156" t="str">
        <f>"39-7012.00"</f>
        <v>39-7012.00</v>
      </c>
      <c r="BE2156" t="s">
        <v>1292</v>
      </c>
      <c r="BF2156" t="s">
        <v>7298</v>
      </c>
      <c r="BG2156" t="s">
        <v>721</v>
      </c>
      <c r="BH2156">
        <v>1</v>
      </c>
      <c r="BJ2156" s="1">
        <v>45931</v>
      </c>
      <c r="BK2156" s="1">
        <v>46295</v>
      </c>
      <c r="BN2156">
        <v>40</v>
      </c>
      <c r="BO2156">
        <v>7</v>
      </c>
      <c r="BP2156">
        <v>5</v>
      </c>
      <c r="BQ2156">
        <v>5</v>
      </c>
      <c r="BR2156">
        <v>5</v>
      </c>
      <c r="BS2156">
        <v>5</v>
      </c>
      <c r="BT2156">
        <v>6</v>
      </c>
      <c r="BU2156">
        <v>7</v>
      </c>
      <c r="BV2156" t="str">
        <f>"9:00 AM"</f>
        <v>9:00 AM</v>
      </c>
      <c r="BW2156" t="str">
        <f>"6:00 PM"</f>
        <v>6:00 PM</v>
      </c>
      <c r="BX2156" t="s">
        <v>133</v>
      </c>
      <c r="BY2156">
        <v>0</v>
      </c>
      <c r="BZ2156">
        <v>12</v>
      </c>
      <c r="CA2156" t="s">
        <v>115</v>
      </c>
      <c r="CC2156" s="2" t="s">
        <v>9624</v>
      </c>
      <c r="CD2156" t="s">
        <v>7291</v>
      </c>
      <c r="CE2156" t="s">
        <v>7292</v>
      </c>
      <c r="CF2156" t="s">
        <v>128</v>
      </c>
      <c r="CG2156" t="s">
        <v>120</v>
      </c>
      <c r="CH2156" s="3">
        <v>96950</v>
      </c>
      <c r="CI2156" s="4">
        <v>10.72</v>
      </c>
      <c r="CJ2156" s="4">
        <v>10.72</v>
      </c>
      <c r="CK2156" s="4">
        <v>16.079999999999998</v>
      </c>
      <c r="CL2156" s="4">
        <v>16.079999999999998</v>
      </c>
      <c r="CM2156" t="s">
        <v>136</v>
      </c>
      <c r="CO2156" t="s">
        <v>137</v>
      </c>
      <c r="CQ2156" t="s">
        <v>115</v>
      </c>
      <c r="CR2156" t="s">
        <v>138</v>
      </c>
      <c r="CS2156" t="s">
        <v>139</v>
      </c>
      <c r="CT2156" t="s">
        <v>138</v>
      </c>
      <c r="CU2156" t="s">
        <v>139</v>
      </c>
      <c r="CV2156" t="s">
        <v>138</v>
      </c>
      <c r="CW2156" t="s">
        <v>139</v>
      </c>
      <c r="CX2156" t="s">
        <v>9625</v>
      </c>
      <c r="CY2156" s="10">
        <v>16702341667</v>
      </c>
      <c r="CZ2156" t="s">
        <v>7297</v>
      </c>
      <c r="DA2156" t="s">
        <v>139</v>
      </c>
      <c r="DB2156" t="s">
        <v>138</v>
      </c>
      <c r="DC2156" t="s">
        <v>115</v>
      </c>
    </row>
    <row r="2157" spans="1:107" ht="14.45" customHeight="1" x14ac:dyDescent="0.25">
      <c r="A2157" t="s">
        <v>9696</v>
      </c>
      <c r="B2157" t="s">
        <v>248</v>
      </c>
      <c r="C2157" s="1">
        <v>45751</v>
      </c>
      <c r="D2157" s="1">
        <v>45813</v>
      </c>
      <c r="E2157" t="s">
        <v>210</v>
      </c>
      <c r="F2157" s="1">
        <v>45929</v>
      </c>
      <c r="G2157" t="s">
        <v>138</v>
      </c>
      <c r="H2157" t="s">
        <v>115</v>
      </c>
      <c r="I2157" t="s">
        <v>115</v>
      </c>
      <c r="J2157" t="s">
        <v>211</v>
      </c>
      <c r="K2157" t="s">
        <v>212</v>
      </c>
      <c r="L2157" t="s">
        <v>213</v>
      </c>
      <c r="N2157" t="s">
        <v>128</v>
      </c>
      <c r="O2157" t="s">
        <v>120</v>
      </c>
      <c r="P2157" s="3">
        <v>96950</v>
      </c>
      <c r="Q2157" t="s">
        <v>121</v>
      </c>
      <c r="S2157" s="10">
        <v>16702354658</v>
      </c>
      <c r="U2157" t="s">
        <v>214</v>
      </c>
      <c r="V2157">
        <v>311811</v>
      </c>
      <c r="W2157" t="s">
        <v>123</v>
      </c>
      <c r="Y2157" t="s">
        <v>215</v>
      </c>
      <c r="Z2157" t="s">
        <v>216</v>
      </c>
      <c r="AA2157" t="s">
        <v>217</v>
      </c>
      <c r="AB2157" t="s">
        <v>218</v>
      </c>
      <c r="AC2157" t="s">
        <v>219</v>
      </c>
      <c r="AE2157" t="s">
        <v>128</v>
      </c>
      <c r="AF2157" t="s">
        <v>120</v>
      </c>
      <c r="AG2157" s="3">
        <v>96950</v>
      </c>
      <c r="AH2157" t="s">
        <v>121</v>
      </c>
      <c r="AJ2157" s="10">
        <v>16702354658</v>
      </c>
      <c r="AL2157" t="s">
        <v>220</v>
      </c>
      <c r="BD2157" t="str">
        <f>"51-3011.00"</f>
        <v>51-3011.00</v>
      </c>
      <c r="BE2157" t="s">
        <v>462</v>
      </c>
      <c r="BF2157" t="s">
        <v>3518</v>
      </c>
      <c r="BG2157" t="s">
        <v>464</v>
      </c>
      <c r="BH2157">
        <v>3</v>
      </c>
      <c r="BI2157">
        <v>3</v>
      </c>
      <c r="BJ2157" s="1">
        <v>45931</v>
      </c>
      <c r="BK2157" s="1">
        <v>46295</v>
      </c>
      <c r="BL2157" s="1">
        <v>45931</v>
      </c>
      <c r="BM2157" s="1">
        <v>46295</v>
      </c>
      <c r="BN2157">
        <v>35</v>
      </c>
      <c r="BO2157">
        <v>7</v>
      </c>
      <c r="BP2157">
        <v>0</v>
      </c>
      <c r="BQ2157">
        <v>0</v>
      </c>
      <c r="BR2157">
        <v>7</v>
      </c>
      <c r="BS2157">
        <v>7</v>
      </c>
      <c r="BT2157">
        <v>7</v>
      </c>
      <c r="BU2157">
        <v>7</v>
      </c>
      <c r="BV2157" t="str">
        <f>"5:00 AM"</f>
        <v>5:00 AM</v>
      </c>
      <c r="BW2157" t="str">
        <f>"1:00 PM"</f>
        <v>1:00 PM</v>
      </c>
      <c r="BX2157" t="s">
        <v>240</v>
      </c>
      <c r="BY2157">
        <v>0</v>
      </c>
      <c r="BZ2157">
        <v>12</v>
      </c>
      <c r="CA2157" t="s">
        <v>115</v>
      </c>
      <c r="CC2157" t="s">
        <v>224</v>
      </c>
      <c r="CD2157" t="s">
        <v>225</v>
      </c>
      <c r="CE2157" t="s">
        <v>213</v>
      </c>
      <c r="CF2157" t="s">
        <v>128</v>
      </c>
      <c r="CG2157" t="s">
        <v>120</v>
      </c>
      <c r="CH2157" s="3">
        <v>96950</v>
      </c>
      <c r="CI2157" s="4">
        <v>8.64</v>
      </c>
      <c r="CJ2157" s="4">
        <v>8.64</v>
      </c>
      <c r="CK2157" s="4">
        <v>12.96</v>
      </c>
      <c r="CL2157" s="4">
        <v>12.96</v>
      </c>
      <c r="CM2157" t="s">
        <v>136</v>
      </c>
      <c r="CN2157" t="s">
        <v>139</v>
      </c>
      <c r="CO2157" t="s">
        <v>137</v>
      </c>
      <c r="CQ2157" t="s">
        <v>115</v>
      </c>
      <c r="CR2157" t="s">
        <v>138</v>
      </c>
      <c r="CS2157" t="s">
        <v>139</v>
      </c>
      <c r="CT2157" t="s">
        <v>138</v>
      </c>
      <c r="CU2157" t="s">
        <v>139</v>
      </c>
      <c r="CV2157" t="s">
        <v>138</v>
      </c>
      <c r="CW2157" t="s">
        <v>139</v>
      </c>
      <c r="CX2157" t="s">
        <v>3519</v>
      </c>
      <c r="CY2157" s="10">
        <v>16702354658</v>
      </c>
      <c r="CZ2157" t="s">
        <v>220</v>
      </c>
      <c r="DA2157" t="s">
        <v>139</v>
      </c>
      <c r="DB2157" t="s">
        <v>138</v>
      </c>
      <c r="DC2157" t="s">
        <v>115</v>
      </c>
    </row>
    <row r="2158" spans="1:107" ht="14.45" customHeight="1" x14ac:dyDescent="0.25">
      <c r="A2158" t="s">
        <v>9946</v>
      </c>
      <c r="B2158" t="s">
        <v>113</v>
      </c>
      <c r="C2158" s="1">
        <v>45789</v>
      </c>
      <c r="D2158" s="1">
        <v>45813</v>
      </c>
      <c r="E2158" t="s">
        <v>114</v>
      </c>
      <c r="G2158" t="s">
        <v>115</v>
      </c>
      <c r="H2158" t="s">
        <v>115</v>
      </c>
      <c r="I2158" t="s">
        <v>115</v>
      </c>
      <c r="J2158" t="s">
        <v>194</v>
      </c>
      <c r="K2158" t="s">
        <v>139</v>
      </c>
      <c r="L2158" t="s">
        <v>1609</v>
      </c>
      <c r="M2158" t="s">
        <v>1619</v>
      </c>
      <c r="N2158" t="s">
        <v>119</v>
      </c>
      <c r="O2158" t="s">
        <v>120</v>
      </c>
      <c r="P2158" s="3">
        <v>96950</v>
      </c>
      <c r="Q2158" t="s">
        <v>121</v>
      </c>
      <c r="R2158" t="s">
        <v>139</v>
      </c>
      <c r="S2158" s="10">
        <v>16702346560</v>
      </c>
      <c r="U2158" t="s">
        <v>197</v>
      </c>
      <c r="V2158">
        <v>238220</v>
      </c>
      <c r="W2158" t="s">
        <v>123</v>
      </c>
      <c r="Y2158" t="s">
        <v>198</v>
      </c>
      <c r="Z2158" t="s">
        <v>199</v>
      </c>
      <c r="AA2158" t="s">
        <v>200</v>
      </c>
      <c r="AB2158" t="s">
        <v>201</v>
      </c>
      <c r="AC2158" t="s">
        <v>1609</v>
      </c>
      <c r="AD2158" t="s">
        <v>1619</v>
      </c>
      <c r="AE2158" t="s">
        <v>119</v>
      </c>
      <c r="AF2158" t="s">
        <v>120</v>
      </c>
      <c r="AG2158" s="3">
        <v>96950</v>
      </c>
      <c r="AH2158" t="s">
        <v>121</v>
      </c>
      <c r="AJ2158" s="10">
        <v>16702346560</v>
      </c>
      <c r="AL2158" t="s">
        <v>202</v>
      </c>
      <c r="BD2158" t="str">
        <f>"49-9021.00"</f>
        <v>49-9021.00</v>
      </c>
      <c r="BE2158" t="s">
        <v>203</v>
      </c>
      <c r="BF2158" t="s">
        <v>1611</v>
      </c>
      <c r="BG2158" t="s">
        <v>1612</v>
      </c>
      <c r="BH2158">
        <v>2</v>
      </c>
      <c r="BJ2158" s="1">
        <v>45901</v>
      </c>
      <c r="BK2158" s="1">
        <v>46265</v>
      </c>
      <c r="BN2158">
        <v>35</v>
      </c>
      <c r="BO2158">
        <v>0</v>
      </c>
      <c r="BP2158">
        <v>7</v>
      </c>
      <c r="BQ2158">
        <v>7</v>
      </c>
      <c r="BR2158">
        <v>7</v>
      </c>
      <c r="BS2158">
        <v>7</v>
      </c>
      <c r="BT2158">
        <v>7</v>
      </c>
      <c r="BU2158">
        <v>0</v>
      </c>
      <c r="BV2158" t="str">
        <f>"8:00 AM"</f>
        <v>8:00 AM</v>
      </c>
      <c r="BW2158" t="str">
        <f>"4:00 PM"</f>
        <v>4:00 PM</v>
      </c>
      <c r="BX2158" t="s">
        <v>133</v>
      </c>
      <c r="BY2158">
        <v>0</v>
      </c>
      <c r="BZ2158">
        <v>24</v>
      </c>
      <c r="CA2158" t="s">
        <v>115</v>
      </c>
      <c r="CC2158" t="s">
        <v>9668</v>
      </c>
      <c r="CD2158" t="s">
        <v>1609</v>
      </c>
      <c r="CE2158" t="s">
        <v>1619</v>
      </c>
      <c r="CF2158" t="s">
        <v>119</v>
      </c>
      <c r="CG2158" t="s">
        <v>120</v>
      </c>
      <c r="CH2158" s="3">
        <v>96950</v>
      </c>
      <c r="CI2158" s="4">
        <v>11</v>
      </c>
      <c r="CJ2158" s="4">
        <v>15</v>
      </c>
      <c r="CK2158" s="4">
        <v>16.5</v>
      </c>
      <c r="CL2158" s="4">
        <v>22.5</v>
      </c>
      <c r="CM2158" t="s">
        <v>136</v>
      </c>
      <c r="CO2158" t="s">
        <v>137</v>
      </c>
      <c r="CQ2158" t="s">
        <v>138</v>
      </c>
      <c r="CR2158" t="s">
        <v>138</v>
      </c>
      <c r="CS2158" t="s">
        <v>138</v>
      </c>
      <c r="CT2158" t="s">
        <v>138</v>
      </c>
      <c r="CU2158" t="s">
        <v>139</v>
      </c>
      <c r="CV2158" t="s">
        <v>138</v>
      </c>
      <c r="CW2158" t="s">
        <v>138</v>
      </c>
      <c r="CX2158" t="s">
        <v>207</v>
      </c>
      <c r="CY2158" s="10">
        <v>16702346560</v>
      </c>
      <c r="CZ2158" t="s">
        <v>202</v>
      </c>
      <c r="DA2158" t="s">
        <v>208</v>
      </c>
      <c r="DB2158" t="s">
        <v>138</v>
      </c>
      <c r="DC2158" t="s">
        <v>115</v>
      </c>
    </row>
    <row r="2159" spans="1:107" ht="14.45" customHeight="1" x14ac:dyDescent="0.25">
      <c r="A2159" t="s">
        <v>9967</v>
      </c>
      <c r="B2159" t="s">
        <v>248</v>
      </c>
      <c r="C2159" s="1">
        <v>45757</v>
      </c>
      <c r="D2159" s="1">
        <v>45813</v>
      </c>
      <c r="E2159" t="s">
        <v>210</v>
      </c>
      <c r="F2159" s="1">
        <v>45929</v>
      </c>
      <c r="G2159" t="s">
        <v>115</v>
      </c>
      <c r="H2159" t="s">
        <v>115</v>
      </c>
      <c r="I2159" t="s">
        <v>115</v>
      </c>
      <c r="J2159" t="s">
        <v>9968</v>
      </c>
      <c r="K2159" t="s">
        <v>9969</v>
      </c>
      <c r="L2159" t="s">
        <v>4688</v>
      </c>
      <c r="M2159" t="s">
        <v>139</v>
      </c>
      <c r="N2159" t="s">
        <v>306</v>
      </c>
      <c r="O2159" t="s">
        <v>120</v>
      </c>
      <c r="P2159" s="3">
        <v>96950</v>
      </c>
      <c r="Q2159" t="s">
        <v>121</v>
      </c>
      <c r="S2159" s="10">
        <v>16704833666</v>
      </c>
      <c r="U2159" t="s">
        <v>9970</v>
      </c>
      <c r="V2159">
        <v>445110</v>
      </c>
      <c r="W2159" t="s">
        <v>123</v>
      </c>
      <c r="Y2159" t="s">
        <v>9717</v>
      </c>
      <c r="Z2159" t="s">
        <v>9718</v>
      </c>
      <c r="AA2159" t="s">
        <v>9719</v>
      </c>
      <c r="AB2159" t="s">
        <v>658</v>
      </c>
      <c r="AC2159" t="s">
        <v>4688</v>
      </c>
      <c r="AD2159" t="s">
        <v>139</v>
      </c>
      <c r="AE2159" t="s">
        <v>306</v>
      </c>
      <c r="AF2159" t="s">
        <v>120</v>
      </c>
      <c r="AG2159" s="3">
        <v>96950</v>
      </c>
      <c r="AH2159" t="s">
        <v>121</v>
      </c>
      <c r="AJ2159" s="10">
        <v>16704833666</v>
      </c>
      <c r="AL2159" t="s">
        <v>9971</v>
      </c>
      <c r="BD2159" t="str">
        <f>"41-1011.00"</f>
        <v>41-1011.00</v>
      </c>
      <c r="BE2159" t="s">
        <v>151</v>
      </c>
      <c r="BF2159" t="s">
        <v>9972</v>
      </c>
      <c r="BG2159" t="s">
        <v>4743</v>
      </c>
      <c r="BH2159">
        <v>2</v>
      </c>
      <c r="BI2159">
        <v>2</v>
      </c>
      <c r="BJ2159" s="1">
        <v>45931</v>
      </c>
      <c r="BK2159" s="1">
        <v>46295</v>
      </c>
      <c r="BL2159" s="1">
        <v>45931</v>
      </c>
      <c r="BM2159" s="1">
        <v>46295</v>
      </c>
      <c r="BN2159">
        <v>35</v>
      </c>
      <c r="BO2159">
        <v>0</v>
      </c>
      <c r="BP2159">
        <v>7</v>
      </c>
      <c r="BQ2159">
        <v>7</v>
      </c>
      <c r="BR2159">
        <v>7</v>
      </c>
      <c r="BS2159">
        <v>7</v>
      </c>
      <c r="BT2159">
        <v>7</v>
      </c>
      <c r="BU2159">
        <v>0</v>
      </c>
      <c r="BV2159" t="str">
        <f>"8:00 AM"</f>
        <v>8:00 AM</v>
      </c>
      <c r="BW2159" t="str">
        <f>"5:00 PM"</f>
        <v>5:00 PM</v>
      </c>
      <c r="BX2159" t="s">
        <v>133</v>
      </c>
      <c r="BY2159">
        <v>0</v>
      </c>
      <c r="BZ2159">
        <v>12</v>
      </c>
      <c r="CA2159" t="s">
        <v>138</v>
      </c>
      <c r="CB2159">
        <v>3</v>
      </c>
      <c r="CC2159" s="2" t="s">
        <v>9973</v>
      </c>
      <c r="CD2159" t="s">
        <v>4688</v>
      </c>
      <c r="CE2159" t="s">
        <v>139</v>
      </c>
      <c r="CF2159" t="s">
        <v>306</v>
      </c>
      <c r="CG2159" t="s">
        <v>120</v>
      </c>
      <c r="CH2159" s="3">
        <v>96950</v>
      </c>
      <c r="CI2159" s="4">
        <v>11.35</v>
      </c>
      <c r="CJ2159" s="4">
        <v>11.35</v>
      </c>
      <c r="CK2159" s="4">
        <v>17.02</v>
      </c>
      <c r="CL2159" s="4">
        <v>17.02</v>
      </c>
      <c r="CM2159" t="s">
        <v>136</v>
      </c>
      <c r="CN2159" t="s">
        <v>8458</v>
      </c>
      <c r="CO2159" t="s">
        <v>137</v>
      </c>
      <c r="CQ2159" t="s">
        <v>115</v>
      </c>
      <c r="CR2159" t="s">
        <v>138</v>
      </c>
      <c r="CS2159" t="s">
        <v>139</v>
      </c>
      <c r="CT2159" t="s">
        <v>138</v>
      </c>
      <c r="CU2159" t="s">
        <v>139</v>
      </c>
      <c r="CV2159" t="s">
        <v>138</v>
      </c>
      <c r="CW2159" t="s">
        <v>139</v>
      </c>
      <c r="CX2159" t="s">
        <v>699</v>
      </c>
      <c r="CY2159" s="10">
        <v>16704833666</v>
      </c>
      <c r="CZ2159" t="s">
        <v>9971</v>
      </c>
      <c r="DA2159" t="s">
        <v>139</v>
      </c>
      <c r="DB2159" t="s">
        <v>138</v>
      </c>
      <c r="DC2159" t="s">
        <v>115</v>
      </c>
    </row>
    <row r="2160" spans="1:107" ht="14.45" customHeight="1" x14ac:dyDescent="0.25">
      <c r="A2160" t="s">
        <v>9974</v>
      </c>
      <c r="B2160" t="s">
        <v>142</v>
      </c>
      <c r="C2160" s="1">
        <v>45810</v>
      </c>
      <c r="D2160" s="1">
        <v>45813</v>
      </c>
      <c r="E2160" t="s">
        <v>114</v>
      </c>
      <c r="G2160" t="s">
        <v>115</v>
      </c>
      <c r="H2160" t="s">
        <v>115</v>
      </c>
      <c r="I2160" t="s">
        <v>115</v>
      </c>
      <c r="J2160" t="s">
        <v>303</v>
      </c>
      <c r="K2160" t="s">
        <v>9947</v>
      </c>
      <c r="L2160" t="s">
        <v>304</v>
      </c>
      <c r="M2160" t="s">
        <v>305</v>
      </c>
      <c r="N2160" t="s">
        <v>306</v>
      </c>
      <c r="O2160" t="s">
        <v>120</v>
      </c>
      <c r="P2160" s="3">
        <v>96950</v>
      </c>
      <c r="Q2160" t="s">
        <v>121</v>
      </c>
      <c r="S2160" s="10">
        <v>16702876661</v>
      </c>
      <c r="U2160" t="s">
        <v>307</v>
      </c>
      <c r="V2160">
        <v>812112</v>
      </c>
      <c r="W2160" t="s">
        <v>123</v>
      </c>
      <c r="Y2160" t="s">
        <v>308</v>
      </c>
      <c r="Z2160" t="s">
        <v>309</v>
      </c>
      <c r="AB2160" t="s">
        <v>188</v>
      </c>
      <c r="AC2160" t="s">
        <v>304</v>
      </c>
      <c r="AD2160" t="s">
        <v>305</v>
      </c>
      <c r="AE2160" t="s">
        <v>128</v>
      </c>
      <c r="AF2160" t="s">
        <v>120</v>
      </c>
      <c r="AG2160" s="3">
        <v>96950</v>
      </c>
      <c r="AH2160" t="s">
        <v>121</v>
      </c>
      <c r="AJ2160" s="10">
        <v>16702876661</v>
      </c>
      <c r="AL2160" t="s">
        <v>310</v>
      </c>
      <c r="BD2160" t="str">
        <f>"39-5092.00"</f>
        <v>39-5092.00</v>
      </c>
      <c r="BE2160" t="s">
        <v>311</v>
      </c>
      <c r="BF2160" t="s">
        <v>312</v>
      </c>
      <c r="BG2160" t="s">
        <v>313</v>
      </c>
      <c r="BH2160">
        <v>4</v>
      </c>
      <c r="BJ2160" s="1">
        <v>45931</v>
      </c>
      <c r="BK2160" s="1">
        <v>46295</v>
      </c>
      <c r="BN2160">
        <v>35</v>
      </c>
      <c r="BO2160">
        <v>7</v>
      </c>
      <c r="BP2160">
        <v>0</v>
      </c>
      <c r="BQ2160">
        <v>0</v>
      </c>
      <c r="BR2160">
        <v>7</v>
      </c>
      <c r="BS2160">
        <v>7</v>
      </c>
      <c r="BT2160">
        <v>7</v>
      </c>
      <c r="BU2160">
        <v>7</v>
      </c>
      <c r="BV2160" t="str">
        <f>"11:00 AM"</f>
        <v>11:00 AM</v>
      </c>
      <c r="BW2160" t="str">
        <f>"6:00 PM"</f>
        <v>6:00 PM</v>
      </c>
      <c r="BX2160" t="s">
        <v>240</v>
      </c>
      <c r="BY2160">
        <v>0</v>
      </c>
      <c r="BZ2160">
        <v>12</v>
      </c>
      <c r="CA2160" t="s">
        <v>115</v>
      </c>
      <c r="CC2160" t="s">
        <v>314</v>
      </c>
      <c r="CD2160" t="s">
        <v>304</v>
      </c>
      <c r="CE2160" t="s">
        <v>315</v>
      </c>
      <c r="CF2160" t="s">
        <v>128</v>
      </c>
      <c r="CG2160" t="s">
        <v>120</v>
      </c>
      <c r="CH2160" s="3">
        <v>96950</v>
      </c>
      <c r="CI2160" s="4">
        <v>8.14</v>
      </c>
      <c r="CJ2160" s="4">
        <v>8.14</v>
      </c>
      <c r="CK2160" s="4">
        <v>12.21</v>
      </c>
      <c r="CL2160" s="4">
        <v>12.21</v>
      </c>
      <c r="CM2160" t="s">
        <v>136</v>
      </c>
      <c r="CN2160" t="s">
        <v>224</v>
      </c>
      <c r="CO2160" t="s">
        <v>137</v>
      </c>
      <c r="CQ2160" t="s">
        <v>115</v>
      </c>
      <c r="CR2160" t="s">
        <v>138</v>
      </c>
      <c r="CS2160" t="s">
        <v>139</v>
      </c>
      <c r="CT2160" t="s">
        <v>138</v>
      </c>
      <c r="CU2160" t="s">
        <v>139</v>
      </c>
      <c r="CV2160" t="s">
        <v>138</v>
      </c>
      <c r="CW2160" t="s">
        <v>139</v>
      </c>
      <c r="CX2160" t="s">
        <v>316</v>
      </c>
      <c r="CY2160" s="10">
        <v>16702876661</v>
      </c>
      <c r="CZ2160" t="s">
        <v>3945</v>
      </c>
      <c r="DA2160" t="s">
        <v>139</v>
      </c>
      <c r="DB2160" t="s">
        <v>138</v>
      </c>
      <c r="DC2160" t="s">
        <v>115</v>
      </c>
    </row>
    <row r="2161" spans="1:112" ht="14.45" customHeight="1" x14ac:dyDescent="0.25">
      <c r="A2161" t="s">
        <v>10581</v>
      </c>
      <c r="B2161" t="s">
        <v>248</v>
      </c>
      <c r="C2161" s="1">
        <v>45751</v>
      </c>
      <c r="D2161" s="1">
        <v>45813</v>
      </c>
      <c r="E2161" t="s">
        <v>210</v>
      </c>
      <c r="F2161" s="1">
        <v>45929</v>
      </c>
      <c r="G2161" t="s">
        <v>138</v>
      </c>
      <c r="H2161" t="s">
        <v>115</v>
      </c>
      <c r="I2161" t="s">
        <v>115</v>
      </c>
      <c r="J2161" t="s">
        <v>211</v>
      </c>
      <c r="K2161" t="s">
        <v>212</v>
      </c>
      <c r="L2161" t="s">
        <v>213</v>
      </c>
      <c r="N2161" t="s">
        <v>128</v>
      </c>
      <c r="O2161" t="s">
        <v>120</v>
      </c>
      <c r="P2161" s="3">
        <v>96950</v>
      </c>
      <c r="Q2161" t="s">
        <v>121</v>
      </c>
      <c r="S2161" s="10">
        <v>16702354658</v>
      </c>
      <c r="U2161" t="s">
        <v>214</v>
      </c>
      <c r="V2161">
        <v>72251</v>
      </c>
      <c r="W2161" t="s">
        <v>123</v>
      </c>
      <c r="Y2161" t="s">
        <v>215</v>
      </c>
      <c r="Z2161" t="s">
        <v>216</v>
      </c>
      <c r="AA2161" t="s">
        <v>217</v>
      </c>
      <c r="AB2161" t="s">
        <v>218</v>
      </c>
      <c r="AC2161" t="s">
        <v>219</v>
      </c>
      <c r="AE2161" t="s">
        <v>128</v>
      </c>
      <c r="AF2161" t="s">
        <v>120</v>
      </c>
      <c r="AG2161" s="3">
        <v>96950</v>
      </c>
      <c r="AH2161" t="s">
        <v>121</v>
      </c>
      <c r="AJ2161" s="10">
        <v>16702354658</v>
      </c>
      <c r="AL2161" t="s">
        <v>220</v>
      </c>
      <c r="BD2161" t="str">
        <f>"35-2014.00"</f>
        <v>35-2014.00</v>
      </c>
      <c r="BE2161" t="s">
        <v>221</v>
      </c>
      <c r="BF2161" t="s">
        <v>222</v>
      </c>
      <c r="BG2161" t="s">
        <v>223</v>
      </c>
      <c r="BH2161">
        <v>1</v>
      </c>
      <c r="BI2161">
        <v>1</v>
      </c>
      <c r="BJ2161" s="1">
        <v>45931</v>
      </c>
      <c r="BK2161" s="1">
        <v>47026</v>
      </c>
      <c r="BL2161" s="1">
        <v>45931</v>
      </c>
      <c r="BM2161" s="1">
        <v>47026</v>
      </c>
      <c r="BN2161">
        <v>35</v>
      </c>
      <c r="BO2161">
        <v>7</v>
      </c>
      <c r="BP2161">
        <v>0</v>
      </c>
      <c r="BQ2161">
        <v>7</v>
      </c>
      <c r="BR2161">
        <v>0</v>
      </c>
      <c r="BS2161">
        <v>7</v>
      </c>
      <c r="BT2161">
        <v>7</v>
      </c>
      <c r="BU2161">
        <v>7</v>
      </c>
      <c r="BV2161" t="str">
        <f>"5:00 AM"</f>
        <v>5:00 AM</v>
      </c>
      <c r="BW2161" t="str">
        <f>"1:00 PM"</f>
        <v>1:00 PM</v>
      </c>
      <c r="BX2161" t="s">
        <v>240</v>
      </c>
      <c r="BY2161">
        <v>0</v>
      </c>
      <c r="BZ2161">
        <v>12</v>
      </c>
      <c r="CA2161" t="s">
        <v>115</v>
      </c>
      <c r="CC2161" t="s">
        <v>224</v>
      </c>
      <c r="CD2161" t="s">
        <v>225</v>
      </c>
      <c r="CF2161" t="s">
        <v>128</v>
      </c>
      <c r="CG2161" t="s">
        <v>120</v>
      </c>
      <c r="CH2161" s="3">
        <v>96950</v>
      </c>
      <c r="CI2161" s="4">
        <v>8.83</v>
      </c>
      <c r="CJ2161" s="4">
        <v>8.83</v>
      </c>
      <c r="CK2161" s="4">
        <v>13.24</v>
      </c>
      <c r="CL2161" s="4">
        <v>13.24</v>
      </c>
      <c r="CM2161" t="s">
        <v>136</v>
      </c>
      <c r="CN2161" t="s">
        <v>139</v>
      </c>
      <c r="CO2161" t="s">
        <v>137</v>
      </c>
      <c r="CQ2161" t="s">
        <v>115</v>
      </c>
      <c r="CR2161" t="s">
        <v>138</v>
      </c>
      <c r="CS2161" t="s">
        <v>139</v>
      </c>
      <c r="CT2161" t="s">
        <v>138</v>
      </c>
      <c r="CU2161" t="s">
        <v>139</v>
      </c>
      <c r="CV2161" t="s">
        <v>138</v>
      </c>
      <c r="CW2161" t="s">
        <v>139</v>
      </c>
      <c r="CX2161" t="s">
        <v>3519</v>
      </c>
      <c r="CY2161" s="10">
        <v>16702354658</v>
      </c>
      <c r="CZ2161" t="s">
        <v>220</v>
      </c>
      <c r="DA2161" t="s">
        <v>139</v>
      </c>
      <c r="DB2161" t="s">
        <v>138</v>
      </c>
      <c r="DC2161" t="s">
        <v>115</v>
      </c>
    </row>
    <row r="2162" spans="1:112" ht="14.45" customHeight="1" x14ac:dyDescent="0.25">
      <c r="A2162" t="s">
        <v>10848</v>
      </c>
      <c r="B2162" t="s">
        <v>113</v>
      </c>
      <c r="C2162" s="1">
        <v>45744</v>
      </c>
      <c r="D2162" s="1">
        <v>45813</v>
      </c>
      <c r="E2162" t="s">
        <v>114</v>
      </c>
      <c r="G2162" t="s">
        <v>115</v>
      </c>
      <c r="H2162" t="s">
        <v>115</v>
      </c>
      <c r="I2162" t="s">
        <v>115</v>
      </c>
      <c r="J2162" t="s">
        <v>10849</v>
      </c>
      <c r="L2162" t="s">
        <v>8164</v>
      </c>
      <c r="N2162" t="s">
        <v>119</v>
      </c>
      <c r="O2162" t="s">
        <v>120</v>
      </c>
      <c r="P2162" s="3">
        <v>96950</v>
      </c>
      <c r="Q2162" t="s">
        <v>121</v>
      </c>
      <c r="S2162" s="10">
        <v>16702358748</v>
      </c>
      <c r="U2162" t="s">
        <v>352</v>
      </c>
      <c r="V2162">
        <v>23622</v>
      </c>
      <c r="W2162" t="s">
        <v>123</v>
      </c>
      <c r="Y2162" t="s">
        <v>353</v>
      </c>
      <c r="Z2162" t="s">
        <v>354</v>
      </c>
      <c r="AA2162" t="s">
        <v>355</v>
      </c>
      <c r="AB2162" t="s">
        <v>295</v>
      </c>
      <c r="AC2162" t="s">
        <v>2412</v>
      </c>
      <c r="AE2162" t="s">
        <v>119</v>
      </c>
      <c r="AF2162" t="s">
        <v>120</v>
      </c>
      <c r="AG2162" s="3">
        <v>96950</v>
      </c>
      <c r="AH2162" t="s">
        <v>121</v>
      </c>
      <c r="AJ2162" s="10">
        <v>16702358748</v>
      </c>
      <c r="AL2162" t="s">
        <v>356</v>
      </c>
      <c r="BD2162" t="str">
        <f>"43-3061.00"</f>
        <v>43-3061.00</v>
      </c>
      <c r="BE2162" t="s">
        <v>4830</v>
      </c>
      <c r="BF2162" t="s">
        <v>10850</v>
      </c>
      <c r="BG2162" t="s">
        <v>10851</v>
      </c>
      <c r="BH2162">
        <v>3</v>
      </c>
      <c r="BJ2162" s="1">
        <v>45793</v>
      </c>
      <c r="BK2162" s="1">
        <v>46157</v>
      </c>
      <c r="BN2162">
        <v>35</v>
      </c>
      <c r="BO2162">
        <v>0</v>
      </c>
      <c r="BP2162">
        <v>7</v>
      </c>
      <c r="BQ2162">
        <v>7</v>
      </c>
      <c r="BR2162">
        <v>7</v>
      </c>
      <c r="BS2162">
        <v>7</v>
      </c>
      <c r="BT2162">
        <v>7</v>
      </c>
      <c r="BU2162">
        <v>0</v>
      </c>
      <c r="BV2162" t="str">
        <f>"8:00 AM"</f>
        <v>8:00 AM</v>
      </c>
      <c r="BW2162" t="str">
        <f>"4:00 PM"</f>
        <v>4:00 PM</v>
      </c>
      <c r="BX2162" t="s">
        <v>133</v>
      </c>
      <c r="BY2162">
        <v>0</v>
      </c>
      <c r="BZ2162">
        <v>12</v>
      </c>
      <c r="CA2162" t="s">
        <v>115</v>
      </c>
      <c r="CC2162" t="s">
        <v>240</v>
      </c>
      <c r="CD2162" t="s">
        <v>2412</v>
      </c>
      <c r="CF2162" t="s">
        <v>128</v>
      </c>
      <c r="CG2162" t="s">
        <v>120</v>
      </c>
      <c r="CH2162" s="3">
        <v>96950</v>
      </c>
      <c r="CI2162" s="4">
        <v>13.35</v>
      </c>
      <c r="CJ2162" s="4">
        <v>13.5</v>
      </c>
      <c r="CK2162" s="4">
        <v>20.02</v>
      </c>
      <c r="CL2162" s="4">
        <v>20.25</v>
      </c>
      <c r="CM2162" t="s">
        <v>136</v>
      </c>
      <c r="CN2162" t="s">
        <v>331</v>
      </c>
      <c r="CO2162" t="s">
        <v>173</v>
      </c>
      <c r="CQ2162" t="s">
        <v>115</v>
      </c>
      <c r="CR2162" t="s">
        <v>138</v>
      </c>
      <c r="CS2162" t="s">
        <v>139</v>
      </c>
      <c r="CT2162" t="s">
        <v>138</v>
      </c>
      <c r="CU2162" t="s">
        <v>139</v>
      </c>
      <c r="CV2162" t="s">
        <v>138</v>
      </c>
      <c r="CW2162" t="s">
        <v>139</v>
      </c>
      <c r="CX2162" t="s">
        <v>9651</v>
      </c>
      <c r="CY2162" s="10">
        <v>16702358748</v>
      </c>
      <c r="CZ2162" t="s">
        <v>356</v>
      </c>
      <c r="DA2162" t="s">
        <v>331</v>
      </c>
      <c r="DB2162" t="s">
        <v>138</v>
      </c>
      <c r="DC2162" t="s">
        <v>115</v>
      </c>
    </row>
    <row r="2163" spans="1:112" ht="14.45" customHeight="1" x14ac:dyDescent="0.25">
      <c r="A2163" t="s">
        <v>11540</v>
      </c>
      <c r="B2163" t="s">
        <v>248</v>
      </c>
      <c r="C2163" s="1">
        <v>45757</v>
      </c>
      <c r="D2163" s="1">
        <v>45813</v>
      </c>
      <c r="E2163" t="s">
        <v>210</v>
      </c>
      <c r="F2163" s="1">
        <v>45929</v>
      </c>
      <c r="G2163" t="s">
        <v>115</v>
      </c>
      <c r="H2163" t="s">
        <v>115</v>
      </c>
      <c r="I2163" t="s">
        <v>115</v>
      </c>
      <c r="J2163" t="s">
        <v>6497</v>
      </c>
      <c r="K2163" t="s">
        <v>6498</v>
      </c>
      <c r="L2163" t="s">
        <v>6499</v>
      </c>
      <c r="M2163" t="s">
        <v>6500</v>
      </c>
      <c r="N2163" t="s">
        <v>128</v>
      </c>
      <c r="O2163" t="s">
        <v>120</v>
      </c>
      <c r="P2163" s="3">
        <v>96950</v>
      </c>
      <c r="Q2163" t="s">
        <v>121</v>
      </c>
      <c r="R2163" t="s">
        <v>1287</v>
      </c>
      <c r="S2163" s="10">
        <v>16719884535</v>
      </c>
      <c r="U2163" t="s">
        <v>6501</v>
      </c>
      <c r="V2163">
        <v>236116</v>
      </c>
      <c r="W2163" t="s">
        <v>123</v>
      </c>
      <c r="Y2163" t="s">
        <v>595</v>
      </c>
      <c r="Z2163" t="s">
        <v>6502</v>
      </c>
      <c r="AA2163" t="s">
        <v>6503</v>
      </c>
      <c r="AB2163" t="s">
        <v>126</v>
      </c>
      <c r="AC2163" t="s">
        <v>6499</v>
      </c>
      <c r="AD2163" t="s">
        <v>6500</v>
      </c>
      <c r="AE2163" t="s">
        <v>128</v>
      </c>
      <c r="AF2163" t="s">
        <v>120</v>
      </c>
      <c r="AG2163" s="3">
        <v>96950</v>
      </c>
      <c r="AH2163" t="s">
        <v>121</v>
      </c>
      <c r="AI2163" t="s">
        <v>1287</v>
      </c>
      <c r="AJ2163" s="10">
        <v>16719884535</v>
      </c>
      <c r="AL2163" t="s">
        <v>6504</v>
      </c>
      <c r="BD2163" t="str">
        <f>"51-7011.00"</f>
        <v>51-7011.00</v>
      </c>
      <c r="BE2163" t="s">
        <v>6505</v>
      </c>
      <c r="BF2163" t="s">
        <v>6506</v>
      </c>
      <c r="BG2163" t="s">
        <v>6507</v>
      </c>
      <c r="BH2163">
        <v>3</v>
      </c>
      <c r="BI2163">
        <v>3</v>
      </c>
      <c r="BJ2163" s="1">
        <v>45931</v>
      </c>
      <c r="BK2163" s="1">
        <v>46295</v>
      </c>
      <c r="BL2163" s="1">
        <v>45931</v>
      </c>
      <c r="BM2163" s="1">
        <v>46295</v>
      </c>
      <c r="BN2163">
        <v>35</v>
      </c>
      <c r="BO2163">
        <v>0</v>
      </c>
      <c r="BP2163">
        <v>7</v>
      </c>
      <c r="BQ2163">
        <v>7</v>
      </c>
      <c r="BR2163">
        <v>7</v>
      </c>
      <c r="BS2163">
        <v>7</v>
      </c>
      <c r="BT2163">
        <v>7</v>
      </c>
      <c r="BU2163">
        <v>0</v>
      </c>
      <c r="BV2163" t="str">
        <f>"8:00 AM"</f>
        <v>8:00 AM</v>
      </c>
      <c r="BW2163" t="str">
        <f>"4:00 PM"</f>
        <v>4:00 PM</v>
      </c>
      <c r="BX2163" t="s">
        <v>240</v>
      </c>
      <c r="BY2163">
        <v>0</v>
      </c>
      <c r="BZ2163">
        <v>12</v>
      </c>
      <c r="CA2163" t="s">
        <v>115</v>
      </c>
      <c r="CC2163" t="s">
        <v>6508</v>
      </c>
      <c r="CD2163" t="s">
        <v>6509</v>
      </c>
      <c r="CE2163" t="s">
        <v>6500</v>
      </c>
      <c r="CF2163" t="s">
        <v>128</v>
      </c>
      <c r="CG2163" t="s">
        <v>120</v>
      </c>
      <c r="CH2163" s="3">
        <v>96950</v>
      </c>
      <c r="CI2163" s="4">
        <v>13.73</v>
      </c>
      <c r="CJ2163" s="4">
        <v>14</v>
      </c>
      <c r="CK2163" s="4">
        <v>0</v>
      </c>
      <c r="CL2163" s="4">
        <v>0</v>
      </c>
      <c r="CM2163" t="s">
        <v>136</v>
      </c>
      <c r="CN2163" t="s">
        <v>139</v>
      </c>
      <c r="CO2163" t="s">
        <v>137</v>
      </c>
      <c r="CQ2163" t="s">
        <v>115</v>
      </c>
      <c r="CR2163" t="s">
        <v>138</v>
      </c>
      <c r="CS2163" t="s">
        <v>138</v>
      </c>
      <c r="CT2163" t="s">
        <v>139</v>
      </c>
      <c r="CU2163" t="s">
        <v>139</v>
      </c>
      <c r="CV2163" t="s">
        <v>138</v>
      </c>
      <c r="CW2163" t="s">
        <v>139</v>
      </c>
      <c r="CX2163" t="s">
        <v>1316</v>
      </c>
      <c r="CY2163" s="10">
        <v>16702351096</v>
      </c>
      <c r="CZ2163" t="s">
        <v>6504</v>
      </c>
      <c r="DA2163" t="s">
        <v>139</v>
      </c>
      <c r="DB2163" t="s">
        <v>138</v>
      </c>
      <c r="DC2163" t="s">
        <v>115</v>
      </c>
    </row>
    <row r="2164" spans="1:112" ht="14.45" customHeight="1" x14ac:dyDescent="0.25">
      <c r="A2164" t="s">
        <v>11541</v>
      </c>
      <c r="B2164" t="s">
        <v>113</v>
      </c>
      <c r="C2164" s="1">
        <v>45811</v>
      </c>
      <c r="D2164" s="1">
        <v>45813</v>
      </c>
      <c r="E2164" t="s">
        <v>114</v>
      </c>
      <c r="G2164" t="s">
        <v>115</v>
      </c>
      <c r="H2164" t="s">
        <v>115</v>
      </c>
      <c r="I2164" t="s">
        <v>115</v>
      </c>
      <c r="J2164" t="s">
        <v>143</v>
      </c>
      <c r="K2164" t="s">
        <v>143</v>
      </c>
      <c r="L2164" t="s">
        <v>4224</v>
      </c>
      <c r="M2164">
        <v>1007</v>
      </c>
      <c r="N2164" t="s">
        <v>145</v>
      </c>
      <c r="O2164" t="s">
        <v>120</v>
      </c>
      <c r="P2164" s="3">
        <v>96951</v>
      </c>
      <c r="Q2164" t="s">
        <v>121</v>
      </c>
      <c r="S2164" s="10">
        <v>16705320350</v>
      </c>
      <c r="U2164" t="s">
        <v>146</v>
      </c>
      <c r="V2164">
        <v>445110</v>
      </c>
      <c r="W2164" t="s">
        <v>123</v>
      </c>
      <c r="Y2164" t="s">
        <v>147</v>
      </c>
      <c r="Z2164" t="s">
        <v>148</v>
      </c>
      <c r="AA2164" t="s">
        <v>1888</v>
      </c>
      <c r="AB2164" t="s">
        <v>126</v>
      </c>
      <c r="AC2164" t="s">
        <v>4224</v>
      </c>
      <c r="AD2164">
        <v>1007</v>
      </c>
      <c r="AE2164" t="s">
        <v>145</v>
      </c>
      <c r="AF2164" t="s">
        <v>120</v>
      </c>
      <c r="AG2164" s="3">
        <v>96951</v>
      </c>
      <c r="AH2164" t="s">
        <v>121</v>
      </c>
      <c r="AJ2164" s="10">
        <v>16705320350</v>
      </c>
      <c r="AL2164" t="s">
        <v>150</v>
      </c>
      <c r="BD2164" t="str">
        <f>"53-7062.00"</f>
        <v>53-7062.00</v>
      </c>
      <c r="BE2164" t="s">
        <v>849</v>
      </c>
      <c r="BF2164" t="s">
        <v>8088</v>
      </c>
      <c r="BG2164" t="s">
        <v>7131</v>
      </c>
      <c r="BH2164">
        <v>1</v>
      </c>
      <c r="BJ2164" s="1">
        <v>45931</v>
      </c>
      <c r="BK2164" s="1">
        <v>46295</v>
      </c>
      <c r="BN2164">
        <v>40</v>
      </c>
      <c r="BO2164">
        <v>0</v>
      </c>
      <c r="BP2164">
        <v>7</v>
      </c>
      <c r="BQ2164">
        <v>7</v>
      </c>
      <c r="BR2164">
        <v>7</v>
      </c>
      <c r="BS2164">
        <v>7</v>
      </c>
      <c r="BT2164">
        <v>7</v>
      </c>
      <c r="BU2164">
        <v>5</v>
      </c>
      <c r="BV2164" t="str">
        <f>"8:00 AM"</f>
        <v>8:00 AM</v>
      </c>
      <c r="BW2164" t="str">
        <f>"4:00 PM"</f>
        <v>4:00 PM</v>
      </c>
      <c r="BX2164" t="s">
        <v>133</v>
      </c>
      <c r="BY2164">
        <v>0</v>
      </c>
      <c r="BZ2164">
        <v>12</v>
      </c>
      <c r="CA2164" t="s">
        <v>115</v>
      </c>
      <c r="CC2164" t="s">
        <v>8089</v>
      </c>
      <c r="CD2164" t="s">
        <v>1889</v>
      </c>
      <c r="CF2164" t="s">
        <v>145</v>
      </c>
      <c r="CG2164" t="s">
        <v>120</v>
      </c>
      <c r="CH2164" s="3">
        <v>96951</v>
      </c>
      <c r="CI2164" s="4">
        <v>8.3000000000000007</v>
      </c>
      <c r="CJ2164" s="4">
        <v>8.3000000000000007</v>
      </c>
      <c r="CK2164" s="4">
        <v>12.45</v>
      </c>
      <c r="CL2164" s="4">
        <v>12.45</v>
      </c>
      <c r="CM2164" t="s">
        <v>136</v>
      </c>
      <c r="CN2164" t="s">
        <v>139</v>
      </c>
      <c r="CO2164" t="s">
        <v>137</v>
      </c>
      <c r="CQ2164" t="s">
        <v>115</v>
      </c>
      <c r="CR2164" t="s">
        <v>138</v>
      </c>
      <c r="CS2164" t="s">
        <v>138</v>
      </c>
      <c r="CT2164" t="s">
        <v>138</v>
      </c>
      <c r="CU2164" t="s">
        <v>139</v>
      </c>
      <c r="CV2164" t="s">
        <v>138</v>
      </c>
      <c r="CW2164" t="s">
        <v>139</v>
      </c>
      <c r="CX2164" t="s">
        <v>156</v>
      </c>
      <c r="CY2164" s="10">
        <v>16705320350</v>
      </c>
      <c r="CZ2164" t="s">
        <v>150</v>
      </c>
      <c r="DA2164" t="s">
        <v>139</v>
      </c>
      <c r="DB2164" t="s">
        <v>138</v>
      </c>
      <c r="DC2164" t="s">
        <v>115</v>
      </c>
    </row>
    <row r="2165" spans="1:112" ht="14.45" customHeight="1" x14ac:dyDescent="0.25">
      <c r="A2165" t="s">
        <v>12141</v>
      </c>
      <c r="B2165" t="s">
        <v>248</v>
      </c>
      <c r="C2165" s="1">
        <v>45751</v>
      </c>
      <c r="D2165" s="1">
        <v>45813</v>
      </c>
      <c r="E2165" t="s">
        <v>210</v>
      </c>
      <c r="F2165" s="1">
        <v>45929</v>
      </c>
      <c r="G2165" t="s">
        <v>115</v>
      </c>
      <c r="H2165" t="s">
        <v>138</v>
      </c>
      <c r="I2165" t="s">
        <v>115</v>
      </c>
      <c r="J2165" t="s">
        <v>3440</v>
      </c>
      <c r="K2165" t="s">
        <v>3440</v>
      </c>
      <c r="L2165" t="s">
        <v>3441</v>
      </c>
      <c r="M2165" t="s">
        <v>3442</v>
      </c>
      <c r="N2165" t="s">
        <v>128</v>
      </c>
      <c r="O2165" t="s">
        <v>120</v>
      </c>
      <c r="P2165" s="3">
        <v>96950</v>
      </c>
      <c r="Q2165" t="s">
        <v>121</v>
      </c>
      <c r="S2165" s="10">
        <v>16702337770</v>
      </c>
      <c r="U2165" t="s">
        <v>3443</v>
      </c>
      <c r="V2165">
        <v>5413</v>
      </c>
      <c r="W2165" t="s">
        <v>123</v>
      </c>
      <c r="Y2165" t="s">
        <v>3444</v>
      </c>
      <c r="Z2165" t="s">
        <v>3445</v>
      </c>
      <c r="AA2165" t="s">
        <v>1741</v>
      </c>
      <c r="AB2165" t="s">
        <v>3446</v>
      </c>
      <c r="AC2165" t="s">
        <v>3447</v>
      </c>
      <c r="AD2165" t="s">
        <v>3442</v>
      </c>
      <c r="AE2165" t="s">
        <v>128</v>
      </c>
      <c r="AF2165" t="s">
        <v>120</v>
      </c>
      <c r="AG2165" s="3">
        <v>96950</v>
      </c>
      <c r="AH2165" t="s">
        <v>121</v>
      </c>
      <c r="AJ2165" s="10">
        <v>16702337770</v>
      </c>
      <c r="AL2165" t="s">
        <v>6603</v>
      </c>
      <c r="BD2165" t="str">
        <f>"17-3022.00"</f>
        <v>17-3022.00</v>
      </c>
      <c r="BE2165" t="s">
        <v>2760</v>
      </c>
      <c r="BF2165" t="s">
        <v>3448</v>
      </c>
      <c r="BG2165" t="s">
        <v>3449</v>
      </c>
      <c r="BH2165">
        <v>5</v>
      </c>
      <c r="BI2165">
        <v>5</v>
      </c>
      <c r="BJ2165" s="1">
        <v>45931</v>
      </c>
      <c r="BK2165" s="1">
        <v>46295</v>
      </c>
      <c r="BL2165" s="1">
        <v>45931</v>
      </c>
      <c r="BM2165" s="1">
        <v>46295</v>
      </c>
      <c r="BN2165">
        <v>40</v>
      </c>
      <c r="BO2165">
        <v>0</v>
      </c>
      <c r="BP2165">
        <v>8</v>
      </c>
      <c r="BQ2165">
        <v>8</v>
      </c>
      <c r="BR2165">
        <v>8</v>
      </c>
      <c r="BS2165">
        <v>8</v>
      </c>
      <c r="BT2165">
        <v>8</v>
      </c>
      <c r="BU2165">
        <v>0</v>
      </c>
      <c r="BV2165" t="str">
        <f>"8:00 AM"</f>
        <v>8:00 AM</v>
      </c>
      <c r="BW2165" t="str">
        <f>"5:00 PM"</f>
        <v>5:00 PM</v>
      </c>
      <c r="BX2165" t="s">
        <v>189</v>
      </c>
      <c r="BY2165">
        <v>0</v>
      </c>
      <c r="BZ2165">
        <v>24</v>
      </c>
      <c r="CA2165" t="s">
        <v>115</v>
      </c>
      <c r="CC2165" s="2" t="s">
        <v>6604</v>
      </c>
      <c r="CD2165" t="s">
        <v>3442</v>
      </c>
      <c r="CE2165" t="s">
        <v>3442</v>
      </c>
      <c r="CF2165" t="s">
        <v>128</v>
      </c>
      <c r="CG2165" t="s">
        <v>120</v>
      </c>
      <c r="CH2165" s="3">
        <v>96950</v>
      </c>
      <c r="CI2165" s="4">
        <v>15.75</v>
      </c>
      <c r="CJ2165" s="4">
        <v>15.75</v>
      </c>
      <c r="CK2165" s="4">
        <v>23.62</v>
      </c>
      <c r="CL2165" s="4">
        <v>23.62</v>
      </c>
      <c r="CM2165" t="s">
        <v>136</v>
      </c>
      <c r="CN2165" t="s">
        <v>624</v>
      </c>
      <c r="CO2165" t="s">
        <v>137</v>
      </c>
      <c r="CQ2165" t="s">
        <v>115</v>
      </c>
      <c r="CR2165" t="s">
        <v>138</v>
      </c>
      <c r="CS2165" t="s">
        <v>138</v>
      </c>
      <c r="CT2165" t="s">
        <v>138</v>
      </c>
      <c r="CU2165" t="s">
        <v>139</v>
      </c>
      <c r="CV2165" t="s">
        <v>138</v>
      </c>
      <c r="CW2165" t="s">
        <v>139</v>
      </c>
      <c r="CX2165" t="s">
        <v>625</v>
      </c>
      <c r="CY2165" s="10">
        <v>16707837461</v>
      </c>
      <c r="CZ2165" t="s">
        <v>620</v>
      </c>
      <c r="DA2165" t="s">
        <v>3284</v>
      </c>
      <c r="DB2165" t="s">
        <v>138</v>
      </c>
      <c r="DC2165" t="s">
        <v>115</v>
      </c>
    </row>
    <row r="2166" spans="1:112" ht="14.45" customHeight="1" x14ac:dyDescent="0.25">
      <c r="A2166" t="s">
        <v>13049</v>
      </c>
      <c r="B2166" t="s">
        <v>113</v>
      </c>
      <c r="C2166" s="1">
        <v>45783</v>
      </c>
      <c r="D2166" s="1">
        <v>45813</v>
      </c>
      <c r="E2166" t="s">
        <v>210</v>
      </c>
      <c r="F2166" s="1">
        <v>45807</v>
      </c>
      <c r="G2166" t="s">
        <v>115</v>
      </c>
      <c r="H2166" t="s">
        <v>115</v>
      </c>
      <c r="I2166" t="s">
        <v>115</v>
      </c>
      <c r="J2166" t="s">
        <v>334</v>
      </c>
      <c r="L2166" t="s">
        <v>335</v>
      </c>
      <c r="N2166" t="s">
        <v>128</v>
      </c>
      <c r="O2166" t="s">
        <v>120</v>
      </c>
      <c r="P2166" s="3">
        <v>96950</v>
      </c>
      <c r="Q2166" t="s">
        <v>121</v>
      </c>
      <c r="S2166" s="10">
        <v>16702344040</v>
      </c>
      <c r="U2166" t="s">
        <v>336</v>
      </c>
      <c r="V2166">
        <v>621210</v>
      </c>
      <c r="W2166" t="s">
        <v>123</v>
      </c>
      <c r="Y2166" t="s">
        <v>337</v>
      </c>
      <c r="Z2166" t="s">
        <v>338</v>
      </c>
      <c r="AB2166" t="s">
        <v>339</v>
      </c>
      <c r="AC2166" t="s">
        <v>340</v>
      </c>
      <c r="AD2166" t="s">
        <v>341</v>
      </c>
      <c r="AE2166" t="s">
        <v>128</v>
      </c>
      <c r="AF2166" t="s">
        <v>120</v>
      </c>
      <c r="AG2166" s="3">
        <v>96950</v>
      </c>
      <c r="AH2166" t="s">
        <v>121</v>
      </c>
      <c r="AJ2166" s="10">
        <v>16702344040</v>
      </c>
      <c r="AL2166" t="s">
        <v>342</v>
      </c>
      <c r="BD2166" t="str">
        <f>"31-9091.00"</f>
        <v>31-9091.00</v>
      </c>
      <c r="BE2166" t="s">
        <v>343</v>
      </c>
      <c r="BF2166" t="s">
        <v>344</v>
      </c>
      <c r="BG2166" t="s">
        <v>345</v>
      </c>
      <c r="BH2166">
        <v>2</v>
      </c>
      <c r="BJ2166" s="1">
        <v>45809</v>
      </c>
      <c r="BK2166" s="1">
        <v>46173</v>
      </c>
      <c r="BN2166">
        <v>35</v>
      </c>
      <c r="BO2166">
        <v>0</v>
      </c>
      <c r="BP2166">
        <v>7</v>
      </c>
      <c r="BQ2166">
        <v>7</v>
      </c>
      <c r="BR2166">
        <v>7</v>
      </c>
      <c r="BS2166">
        <v>7</v>
      </c>
      <c r="BT2166">
        <v>7</v>
      </c>
      <c r="BU2166">
        <v>0</v>
      </c>
      <c r="BV2166" t="str">
        <f>"9:00 AM"</f>
        <v>9:00 AM</v>
      </c>
      <c r="BW2166" t="str">
        <f>"5:00 PM"</f>
        <v>5:00 PM</v>
      </c>
      <c r="BX2166" t="s">
        <v>133</v>
      </c>
      <c r="BY2166">
        <v>0</v>
      </c>
      <c r="BZ2166">
        <v>12</v>
      </c>
      <c r="CA2166" t="s">
        <v>115</v>
      </c>
      <c r="CC2166" t="s">
        <v>346</v>
      </c>
      <c r="CD2166" t="s">
        <v>347</v>
      </c>
      <c r="CF2166" t="s">
        <v>128</v>
      </c>
      <c r="CG2166" t="s">
        <v>120</v>
      </c>
      <c r="CH2166" s="3">
        <v>96950</v>
      </c>
      <c r="CI2166" s="4">
        <v>12.67</v>
      </c>
      <c r="CJ2166" s="4">
        <v>12.67</v>
      </c>
      <c r="CK2166" s="4">
        <v>19</v>
      </c>
      <c r="CL2166" s="4">
        <v>19</v>
      </c>
      <c r="CM2166" t="s">
        <v>136</v>
      </c>
      <c r="CN2166" t="s">
        <v>224</v>
      </c>
      <c r="CO2166" t="s">
        <v>137</v>
      </c>
      <c r="CQ2166" t="s">
        <v>115</v>
      </c>
      <c r="CR2166" t="s">
        <v>138</v>
      </c>
      <c r="CS2166" t="s">
        <v>139</v>
      </c>
      <c r="CT2166" t="s">
        <v>138</v>
      </c>
      <c r="CU2166" t="s">
        <v>139</v>
      </c>
      <c r="CV2166" t="s">
        <v>138</v>
      </c>
      <c r="CW2166" t="s">
        <v>139</v>
      </c>
      <c r="CX2166" s="2" t="s">
        <v>4206</v>
      </c>
      <c r="CY2166" s="10">
        <v>16702344040</v>
      </c>
      <c r="CZ2166" t="s">
        <v>342</v>
      </c>
      <c r="DA2166" t="s">
        <v>331</v>
      </c>
      <c r="DB2166" t="s">
        <v>138</v>
      </c>
      <c r="DC2166" t="s">
        <v>115</v>
      </c>
    </row>
    <row r="2167" spans="1:112" ht="14.45" customHeight="1" x14ac:dyDescent="0.25">
      <c r="A2167" t="s">
        <v>13050</v>
      </c>
      <c r="B2167" t="s">
        <v>248</v>
      </c>
      <c r="C2167" s="1">
        <v>45754</v>
      </c>
      <c r="D2167" s="1">
        <v>45813</v>
      </c>
      <c r="E2167" t="s">
        <v>210</v>
      </c>
      <c r="F2167" s="1">
        <v>45929</v>
      </c>
      <c r="G2167" t="s">
        <v>115</v>
      </c>
      <c r="H2167" t="s">
        <v>115</v>
      </c>
      <c r="I2167" t="s">
        <v>115</v>
      </c>
      <c r="J2167" t="s">
        <v>711</v>
      </c>
      <c r="K2167" t="s">
        <v>712</v>
      </c>
      <c r="L2167" t="s">
        <v>713</v>
      </c>
      <c r="M2167" t="s">
        <v>714</v>
      </c>
      <c r="N2167" t="s">
        <v>119</v>
      </c>
      <c r="O2167" t="s">
        <v>120</v>
      </c>
      <c r="P2167" s="3">
        <v>96950</v>
      </c>
      <c r="Q2167" t="s">
        <v>121</v>
      </c>
      <c r="S2167" s="10">
        <v>16704830338</v>
      </c>
      <c r="T2167">
        <v>0</v>
      </c>
      <c r="U2167" t="s">
        <v>715</v>
      </c>
      <c r="V2167">
        <v>56152</v>
      </c>
      <c r="W2167" t="s">
        <v>123</v>
      </c>
      <c r="Y2167" t="s">
        <v>716</v>
      </c>
      <c r="Z2167" t="s">
        <v>717</v>
      </c>
      <c r="AB2167" t="s">
        <v>295</v>
      </c>
      <c r="AC2167" t="s">
        <v>713</v>
      </c>
      <c r="AD2167" t="s">
        <v>714</v>
      </c>
      <c r="AE2167" t="s">
        <v>119</v>
      </c>
      <c r="AF2167" t="s">
        <v>120</v>
      </c>
      <c r="AG2167" s="3">
        <v>96950</v>
      </c>
      <c r="AH2167" t="s">
        <v>121</v>
      </c>
      <c r="AJ2167" s="10">
        <v>16704830338</v>
      </c>
      <c r="AK2167">
        <v>0</v>
      </c>
      <c r="AL2167" t="s">
        <v>718</v>
      </c>
      <c r="BD2167" t="str">
        <f>"39-7011.00"</f>
        <v>39-7011.00</v>
      </c>
      <c r="BE2167" t="s">
        <v>719</v>
      </c>
      <c r="BF2167" t="s">
        <v>720</v>
      </c>
      <c r="BG2167" t="s">
        <v>721</v>
      </c>
      <c r="BH2167">
        <v>2</v>
      </c>
      <c r="BI2167">
        <v>2</v>
      </c>
      <c r="BJ2167" s="1">
        <v>45931</v>
      </c>
      <c r="BK2167" s="1">
        <v>46295</v>
      </c>
      <c r="BL2167" s="1">
        <v>45931</v>
      </c>
      <c r="BM2167" s="1">
        <v>46295</v>
      </c>
      <c r="BN2167">
        <v>40</v>
      </c>
      <c r="BO2167">
        <v>0</v>
      </c>
      <c r="BP2167">
        <v>8</v>
      </c>
      <c r="BQ2167">
        <v>8</v>
      </c>
      <c r="BR2167">
        <v>8</v>
      </c>
      <c r="BS2167">
        <v>8</v>
      </c>
      <c r="BT2167">
        <v>8</v>
      </c>
      <c r="BU2167">
        <v>0</v>
      </c>
      <c r="BV2167" t="str">
        <f>"8:00 AM"</f>
        <v>8:00 AM</v>
      </c>
      <c r="BW2167" t="str">
        <f>"5:00 PM"</f>
        <v>5:00 PM</v>
      </c>
      <c r="BX2167" t="s">
        <v>133</v>
      </c>
      <c r="BY2167">
        <v>0</v>
      </c>
      <c r="BZ2167">
        <v>24</v>
      </c>
      <c r="CA2167" t="s">
        <v>115</v>
      </c>
      <c r="CC2167" t="s">
        <v>722</v>
      </c>
      <c r="CD2167" t="s">
        <v>713</v>
      </c>
      <c r="CE2167" t="s">
        <v>714</v>
      </c>
      <c r="CF2167" t="s">
        <v>119</v>
      </c>
      <c r="CG2167" t="s">
        <v>120</v>
      </c>
      <c r="CH2167" s="3">
        <v>96950</v>
      </c>
      <c r="CI2167" s="4">
        <v>10.43</v>
      </c>
      <c r="CJ2167" s="4">
        <v>10.43</v>
      </c>
      <c r="CK2167" s="4">
        <v>15.65</v>
      </c>
      <c r="CL2167" s="4">
        <v>15.65</v>
      </c>
      <c r="CM2167" t="s">
        <v>136</v>
      </c>
      <c r="CN2167" t="s">
        <v>139</v>
      </c>
      <c r="CO2167" t="s">
        <v>137</v>
      </c>
      <c r="CQ2167" t="s">
        <v>115</v>
      </c>
      <c r="CR2167" t="s">
        <v>138</v>
      </c>
      <c r="CS2167" t="s">
        <v>139</v>
      </c>
      <c r="CT2167" t="s">
        <v>138</v>
      </c>
      <c r="CU2167" t="s">
        <v>139</v>
      </c>
      <c r="CV2167" t="s">
        <v>138</v>
      </c>
      <c r="CW2167" t="s">
        <v>139</v>
      </c>
      <c r="CX2167" t="s">
        <v>723</v>
      </c>
      <c r="CY2167" s="10">
        <v>16704830338</v>
      </c>
      <c r="CZ2167" t="s">
        <v>718</v>
      </c>
      <c r="DA2167" t="s">
        <v>139</v>
      </c>
      <c r="DB2167" t="s">
        <v>138</v>
      </c>
      <c r="DC2167" t="s">
        <v>115</v>
      </c>
      <c r="DD2167" t="s">
        <v>716</v>
      </c>
      <c r="DE2167" t="s">
        <v>717</v>
      </c>
      <c r="DG2167" t="s">
        <v>711</v>
      </c>
      <c r="DH2167" t="s">
        <v>718</v>
      </c>
    </row>
    <row r="2168" spans="1:112" ht="14.45" customHeight="1" x14ac:dyDescent="0.25">
      <c r="A2168" t="s">
        <v>13504</v>
      </c>
      <c r="B2168" t="s">
        <v>158</v>
      </c>
      <c r="C2168" s="1">
        <v>45783</v>
      </c>
      <c r="D2168" s="1">
        <v>45813</v>
      </c>
      <c r="E2168" t="s">
        <v>210</v>
      </c>
      <c r="F2168" s="1">
        <v>45842</v>
      </c>
      <c r="G2168" t="s">
        <v>115</v>
      </c>
      <c r="H2168" t="s">
        <v>115</v>
      </c>
      <c r="I2168" t="s">
        <v>115</v>
      </c>
      <c r="J2168" t="s">
        <v>4041</v>
      </c>
      <c r="K2168" t="s">
        <v>4042</v>
      </c>
      <c r="L2168" t="s">
        <v>4043</v>
      </c>
      <c r="N2168" t="s">
        <v>128</v>
      </c>
      <c r="O2168" t="s">
        <v>120</v>
      </c>
      <c r="P2168" s="3">
        <v>96950</v>
      </c>
      <c r="Q2168" t="s">
        <v>121</v>
      </c>
      <c r="S2168" s="10">
        <v>16702375051</v>
      </c>
      <c r="U2168" t="s">
        <v>4044</v>
      </c>
      <c r="V2168">
        <v>721110</v>
      </c>
      <c r="W2168" t="s">
        <v>123</v>
      </c>
      <c r="Y2168" t="s">
        <v>4045</v>
      </c>
      <c r="Z2168" t="s">
        <v>4046</v>
      </c>
      <c r="AB2168" t="s">
        <v>516</v>
      </c>
      <c r="AC2168" t="s">
        <v>4043</v>
      </c>
      <c r="AE2168" t="s">
        <v>128</v>
      </c>
      <c r="AF2168" t="s">
        <v>120</v>
      </c>
      <c r="AG2168" s="3">
        <v>96950</v>
      </c>
      <c r="AH2168" t="s">
        <v>121</v>
      </c>
      <c r="AJ2168" s="10">
        <v>16702375051</v>
      </c>
      <c r="AL2168" t="s">
        <v>4047</v>
      </c>
      <c r="BD2168" t="str">
        <f>"37-3011.00"</f>
        <v>37-3011.00</v>
      </c>
      <c r="BE2168" t="s">
        <v>927</v>
      </c>
      <c r="BF2168" t="s">
        <v>12103</v>
      </c>
      <c r="BG2168" t="s">
        <v>12104</v>
      </c>
      <c r="BH2168">
        <v>3</v>
      </c>
      <c r="BJ2168" s="1">
        <v>45844</v>
      </c>
      <c r="BK2168" s="1">
        <v>46208</v>
      </c>
      <c r="BN2168">
        <v>35</v>
      </c>
      <c r="BO2168">
        <v>0</v>
      </c>
      <c r="BP2168">
        <v>7</v>
      </c>
      <c r="BQ2168">
        <v>7</v>
      </c>
      <c r="BR2168">
        <v>7</v>
      </c>
      <c r="BS2168">
        <v>7</v>
      </c>
      <c r="BT2168">
        <v>7</v>
      </c>
      <c r="BU2168">
        <v>0</v>
      </c>
      <c r="BV2168" t="str">
        <f>"6:00 AM"</f>
        <v>6:00 AM</v>
      </c>
      <c r="BW2168" t="str">
        <f>"1:00 PM"</f>
        <v>1:00 PM</v>
      </c>
      <c r="BX2168" t="s">
        <v>240</v>
      </c>
      <c r="BY2168">
        <v>0</v>
      </c>
      <c r="BZ2168">
        <v>3</v>
      </c>
      <c r="CA2168" t="s">
        <v>115</v>
      </c>
      <c r="CC2168" s="2" t="s">
        <v>13505</v>
      </c>
      <c r="CD2168" t="s">
        <v>4052</v>
      </c>
      <c r="CE2168" t="s">
        <v>4043</v>
      </c>
      <c r="CF2168" t="s">
        <v>128</v>
      </c>
      <c r="CG2168" t="s">
        <v>120</v>
      </c>
      <c r="CH2168" s="3">
        <v>96950</v>
      </c>
      <c r="CI2168" s="4">
        <v>8.57</v>
      </c>
      <c r="CJ2168" s="4">
        <v>8.57</v>
      </c>
      <c r="CK2168" s="4">
        <v>12.86</v>
      </c>
      <c r="CL2168" s="4">
        <v>12.86</v>
      </c>
      <c r="CM2168" t="s">
        <v>136</v>
      </c>
      <c r="CO2168" t="s">
        <v>137</v>
      </c>
      <c r="CQ2168" t="s">
        <v>115</v>
      </c>
      <c r="CR2168" t="s">
        <v>138</v>
      </c>
      <c r="CS2168" t="s">
        <v>139</v>
      </c>
      <c r="CT2168" t="s">
        <v>138</v>
      </c>
      <c r="CU2168" t="s">
        <v>139</v>
      </c>
      <c r="CV2168" t="s">
        <v>138</v>
      </c>
      <c r="CW2168" t="s">
        <v>139</v>
      </c>
      <c r="CX2168" t="s">
        <v>13506</v>
      </c>
      <c r="CY2168" s="10">
        <v>16702375051</v>
      </c>
      <c r="CZ2168" t="s">
        <v>4047</v>
      </c>
      <c r="DA2168" t="s">
        <v>139</v>
      </c>
      <c r="DB2168" t="s">
        <v>138</v>
      </c>
      <c r="DC2168" t="s">
        <v>115</v>
      </c>
    </row>
    <row r="2169" spans="1:112" ht="14.45" customHeight="1" x14ac:dyDescent="0.25">
      <c r="A2169" t="s">
        <v>1777</v>
      </c>
      <c r="B2169" t="s">
        <v>248</v>
      </c>
      <c r="C2169" s="1">
        <v>45754</v>
      </c>
      <c r="D2169" s="1">
        <v>45814</v>
      </c>
      <c r="E2169" t="s">
        <v>210</v>
      </c>
      <c r="F2169" s="1">
        <v>45929</v>
      </c>
      <c r="G2169" t="s">
        <v>115</v>
      </c>
      <c r="H2169" t="s">
        <v>115</v>
      </c>
      <c r="I2169" t="s">
        <v>115</v>
      </c>
      <c r="J2169" t="s">
        <v>1778</v>
      </c>
      <c r="L2169" t="s">
        <v>1779</v>
      </c>
      <c r="M2169" t="s">
        <v>1780</v>
      </c>
      <c r="N2169" t="s">
        <v>119</v>
      </c>
      <c r="O2169" t="s">
        <v>120</v>
      </c>
      <c r="P2169" s="3">
        <v>96950</v>
      </c>
      <c r="Q2169" t="s">
        <v>121</v>
      </c>
      <c r="S2169" s="10">
        <v>16709890608</v>
      </c>
      <c r="T2169">
        <v>0</v>
      </c>
      <c r="U2169" t="s">
        <v>1781</v>
      </c>
      <c r="V2169">
        <v>81131</v>
      </c>
      <c r="W2169" t="s">
        <v>123</v>
      </c>
      <c r="Y2169" t="s">
        <v>1782</v>
      </c>
      <c r="Z2169" t="s">
        <v>1783</v>
      </c>
      <c r="AB2169" t="s">
        <v>295</v>
      </c>
      <c r="AC2169" t="s">
        <v>1779</v>
      </c>
      <c r="AD2169" t="s">
        <v>1784</v>
      </c>
      <c r="AE2169" t="s">
        <v>119</v>
      </c>
      <c r="AF2169" t="s">
        <v>120</v>
      </c>
      <c r="AG2169" s="3">
        <v>96950</v>
      </c>
      <c r="AH2169" t="s">
        <v>121</v>
      </c>
      <c r="AJ2169" s="10">
        <v>16709890608</v>
      </c>
      <c r="AK2169">
        <v>0</v>
      </c>
      <c r="AL2169" t="s">
        <v>1785</v>
      </c>
      <c r="BD2169" t="str">
        <f>"49-9071.00"</f>
        <v>49-9071.00</v>
      </c>
      <c r="BE2169" t="s">
        <v>169</v>
      </c>
      <c r="BF2169" t="s">
        <v>1786</v>
      </c>
      <c r="BG2169" t="s">
        <v>575</v>
      </c>
      <c r="BH2169">
        <v>2</v>
      </c>
      <c r="BI2169">
        <v>2</v>
      </c>
      <c r="BJ2169" s="1">
        <v>45931</v>
      </c>
      <c r="BK2169" s="1">
        <v>46295</v>
      </c>
      <c r="BL2169" s="1">
        <v>45931</v>
      </c>
      <c r="BM2169" s="1">
        <v>46295</v>
      </c>
      <c r="BN2169">
        <v>40</v>
      </c>
      <c r="BO2169">
        <v>0</v>
      </c>
      <c r="BP2169">
        <v>8</v>
      </c>
      <c r="BQ2169">
        <v>8</v>
      </c>
      <c r="BR2169">
        <v>8</v>
      </c>
      <c r="BS2169">
        <v>8</v>
      </c>
      <c r="BT2169">
        <v>8</v>
      </c>
      <c r="BU2169">
        <v>0</v>
      </c>
      <c r="BV2169" t="str">
        <f>"8:00 AM"</f>
        <v>8:00 AM</v>
      </c>
      <c r="BW2169" t="str">
        <f>"5:00 PM"</f>
        <v>5:00 PM</v>
      </c>
      <c r="BX2169" t="s">
        <v>133</v>
      </c>
      <c r="BY2169">
        <v>0</v>
      </c>
      <c r="BZ2169">
        <v>24</v>
      </c>
      <c r="CA2169" t="s">
        <v>115</v>
      </c>
      <c r="CC2169" t="s">
        <v>1787</v>
      </c>
      <c r="CD2169" t="s">
        <v>1779</v>
      </c>
      <c r="CE2169" t="s">
        <v>1784</v>
      </c>
      <c r="CF2169" t="s">
        <v>119</v>
      </c>
      <c r="CG2169" t="s">
        <v>120</v>
      </c>
      <c r="CH2169" s="3">
        <v>96950</v>
      </c>
      <c r="CI2169" s="4">
        <v>9.75</v>
      </c>
      <c r="CJ2169" s="4">
        <v>9.75</v>
      </c>
      <c r="CK2169" s="4">
        <v>14.63</v>
      </c>
      <c r="CL2169" s="4">
        <v>14.63</v>
      </c>
      <c r="CM2169" t="s">
        <v>136</v>
      </c>
      <c r="CN2169" t="s">
        <v>139</v>
      </c>
      <c r="CO2169" t="s">
        <v>137</v>
      </c>
      <c r="CQ2169" t="s">
        <v>115</v>
      </c>
      <c r="CR2169" t="s">
        <v>138</v>
      </c>
      <c r="CS2169" t="s">
        <v>139</v>
      </c>
      <c r="CT2169" t="s">
        <v>138</v>
      </c>
      <c r="CU2169" t="s">
        <v>139</v>
      </c>
      <c r="CV2169" t="s">
        <v>138</v>
      </c>
      <c r="CW2169" t="s">
        <v>139</v>
      </c>
      <c r="CX2169" t="s">
        <v>723</v>
      </c>
      <c r="CY2169" s="10">
        <v>16709890608</v>
      </c>
      <c r="CZ2169" t="s">
        <v>1785</v>
      </c>
      <c r="DA2169" t="s">
        <v>139</v>
      </c>
      <c r="DB2169" t="s">
        <v>138</v>
      </c>
      <c r="DC2169" t="s">
        <v>115</v>
      </c>
      <c r="DD2169" t="s">
        <v>1782</v>
      </c>
      <c r="DE2169" t="s">
        <v>1783</v>
      </c>
      <c r="DG2169" t="s">
        <v>1788</v>
      </c>
      <c r="DH2169" t="s">
        <v>1785</v>
      </c>
    </row>
    <row r="2170" spans="1:112" ht="14.45" customHeight="1" x14ac:dyDescent="0.25">
      <c r="A2170" t="s">
        <v>1803</v>
      </c>
      <c r="B2170" t="s">
        <v>248</v>
      </c>
      <c r="C2170" s="1">
        <v>45750</v>
      </c>
      <c r="D2170" s="1">
        <v>45814</v>
      </c>
      <c r="E2170" t="s">
        <v>210</v>
      </c>
      <c r="F2170" s="1">
        <v>45929</v>
      </c>
      <c r="G2170" t="s">
        <v>138</v>
      </c>
      <c r="H2170" t="s">
        <v>115</v>
      </c>
      <c r="I2170" t="s">
        <v>115</v>
      </c>
      <c r="J2170" t="s">
        <v>1804</v>
      </c>
      <c r="K2170" t="s">
        <v>1805</v>
      </c>
      <c r="L2170" t="s">
        <v>1806</v>
      </c>
      <c r="M2170" t="s">
        <v>1807</v>
      </c>
      <c r="N2170" t="s">
        <v>128</v>
      </c>
      <c r="O2170" t="s">
        <v>120</v>
      </c>
      <c r="P2170" s="3">
        <v>96950</v>
      </c>
      <c r="Q2170" t="s">
        <v>121</v>
      </c>
      <c r="S2170" s="10">
        <v>16707837461</v>
      </c>
      <c r="U2170" t="s">
        <v>1808</v>
      </c>
      <c r="V2170">
        <v>722511</v>
      </c>
      <c r="W2170" t="s">
        <v>123</v>
      </c>
      <c r="Y2170" t="s">
        <v>632</v>
      </c>
      <c r="Z2170" t="s">
        <v>1809</v>
      </c>
      <c r="AB2170" t="s">
        <v>658</v>
      </c>
      <c r="AC2170" t="s">
        <v>1806</v>
      </c>
      <c r="AD2170" t="s">
        <v>1810</v>
      </c>
      <c r="AE2170" t="s">
        <v>128</v>
      </c>
      <c r="AF2170" t="s">
        <v>120</v>
      </c>
      <c r="AG2170" s="3">
        <v>96950</v>
      </c>
      <c r="AH2170" t="s">
        <v>121</v>
      </c>
      <c r="AJ2170" s="10">
        <v>16707837461</v>
      </c>
      <c r="AL2170" t="s">
        <v>620</v>
      </c>
      <c r="BD2170" t="str">
        <f>"35-2014.00"</f>
        <v>35-2014.00</v>
      </c>
      <c r="BE2170" t="s">
        <v>221</v>
      </c>
      <c r="BF2170" t="s">
        <v>1811</v>
      </c>
      <c r="BG2170" t="s">
        <v>223</v>
      </c>
      <c r="BH2170">
        <v>8</v>
      </c>
      <c r="BI2170">
        <v>8</v>
      </c>
      <c r="BJ2170" s="1">
        <v>45931</v>
      </c>
      <c r="BK2170" s="1">
        <v>46295</v>
      </c>
      <c r="BL2170" s="1">
        <v>45931</v>
      </c>
      <c r="BM2170" s="1">
        <v>46295</v>
      </c>
      <c r="BN2170">
        <v>40</v>
      </c>
      <c r="BO2170">
        <v>0</v>
      </c>
      <c r="BP2170">
        <v>8</v>
      </c>
      <c r="BQ2170">
        <v>8</v>
      </c>
      <c r="BR2170">
        <v>8</v>
      </c>
      <c r="BS2170">
        <v>8</v>
      </c>
      <c r="BT2170">
        <v>8</v>
      </c>
      <c r="BU2170">
        <v>0</v>
      </c>
      <c r="BV2170" t="str">
        <f>"10:00 AM"</f>
        <v>10:00 AM</v>
      </c>
      <c r="BW2170" t="str">
        <f>"6:00 PM"</f>
        <v>6:00 PM</v>
      </c>
      <c r="BX2170" t="s">
        <v>240</v>
      </c>
      <c r="BY2170">
        <v>0</v>
      </c>
      <c r="BZ2170">
        <v>12</v>
      </c>
      <c r="CA2170" t="s">
        <v>115</v>
      </c>
      <c r="CC2170" s="2" t="s">
        <v>1812</v>
      </c>
      <c r="CD2170" t="s">
        <v>1806</v>
      </c>
      <c r="CE2170" t="s">
        <v>1813</v>
      </c>
      <c r="CF2170" t="s">
        <v>128</v>
      </c>
      <c r="CG2170" t="s">
        <v>120</v>
      </c>
      <c r="CH2170" s="3">
        <v>96950</v>
      </c>
      <c r="CI2170" s="4">
        <v>8.83</v>
      </c>
      <c r="CJ2170" s="4">
        <v>8.83</v>
      </c>
      <c r="CK2170" s="4">
        <v>13.24</v>
      </c>
      <c r="CL2170" s="4">
        <v>13.24</v>
      </c>
      <c r="CM2170" t="s">
        <v>136</v>
      </c>
      <c r="CN2170" t="s">
        <v>624</v>
      </c>
      <c r="CO2170" t="s">
        <v>137</v>
      </c>
      <c r="CQ2170" t="s">
        <v>115</v>
      </c>
      <c r="CR2170" t="s">
        <v>138</v>
      </c>
      <c r="CS2170" t="s">
        <v>138</v>
      </c>
      <c r="CT2170" t="s">
        <v>138</v>
      </c>
      <c r="CU2170" t="s">
        <v>139</v>
      </c>
      <c r="CV2170" t="s">
        <v>138</v>
      </c>
      <c r="CW2170" t="s">
        <v>139</v>
      </c>
      <c r="CX2170" t="s">
        <v>625</v>
      </c>
      <c r="CY2170" s="10">
        <v>16707837461</v>
      </c>
      <c r="CZ2170" t="s">
        <v>620</v>
      </c>
      <c r="DA2170" t="s">
        <v>417</v>
      </c>
      <c r="DB2170" t="s">
        <v>138</v>
      </c>
      <c r="DC2170" t="s">
        <v>115</v>
      </c>
    </row>
    <row r="2171" spans="1:112" ht="14.45" customHeight="1" x14ac:dyDescent="0.25">
      <c r="A2171" t="s">
        <v>3406</v>
      </c>
      <c r="B2171" t="s">
        <v>248</v>
      </c>
      <c r="C2171" s="1">
        <v>45755</v>
      </c>
      <c r="D2171" s="1">
        <v>45814</v>
      </c>
      <c r="E2171" t="s">
        <v>114</v>
      </c>
      <c r="G2171" t="s">
        <v>115</v>
      </c>
      <c r="H2171" t="s">
        <v>115</v>
      </c>
      <c r="I2171" t="s">
        <v>115</v>
      </c>
      <c r="J2171" t="s">
        <v>194</v>
      </c>
      <c r="K2171" t="s">
        <v>139</v>
      </c>
      <c r="L2171" t="s">
        <v>195</v>
      </c>
      <c r="M2171" t="s">
        <v>196</v>
      </c>
      <c r="N2171" t="s">
        <v>119</v>
      </c>
      <c r="O2171" t="s">
        <v>120</v>
      </c>
      <c r="P2171" s="3">
        <v>96950</v>
      </c>
      <c r="Q2171" t="s">
        <v>121</v>
      </c>
      <c r="R2171" t="s">
        <v>139</v>
      </c>
      <c r="S2171" s="10">
        <v>16702346560</v>
      </c>
      <c r="U2171" t="s">
        <v>197</v>
      </c>
      <c r="V2171">
        <v>238220</v>
      </c>
      <c r="W2171" t="s">
        <v>123</v>
      </c>
      <c r="Y2171" t="s">
        <v>198</v>
      </c>
      <c r="Z2171" t="s">
        <v>199</v>
      </c>
      <c r="AA2171" t="s">
        <v>200</v>
      </c>
      <c r="AB2171" t="s">
        <v>201</v>
      </c>
      <c r="AC2171" t="s">
        <v>195</v>
      </c>
      <c r="AD2171" t="s">
        <v>196</v>
      </c>
      <c r="AE2171" t="s">
        <v>119</v>
      </c>
      <c r="AF2171" t="s">
        <v>120</v>
      </c>
      <c r="AG2171" s="3">
        <v>96950</v>
      </c>
      <c r="AH2171" t="s">
        <v>121</v>
      </c>
      <c r="AJ2171" s="10">
        <v>16702346560</v>
      </c>
      <c r="AL2171" t="s">
        <v>202</v>
      </c>
      <c r="BD2171" t="str">
        <f>"49-9021.00"</f>
        <v>49-9021.00</v>
      </c>
      <c r="BE2171" t="s">
        <v>203</v>
      </c>
      <c r="BF2171" t="s">
        <v>204</v>
      </c>
      <c r="BG2171" t="s">
        <v>205</v>
      </c>
      <c r="BH2171">
        <v>1</v>
      </c>
      <c r="BI2171">
        <v>1</v>
      </c>
      <c r="BJ2171" s="1">
        <v>45870</v>
      </c>
      <c r="BK2171" s="1">
        <v>46234</v>
      </c>
      <c r="BL2171" s="1">
        <v>45870</v>
      </c>
      <c r="BM2171" s="1">
        <v>46234</v>
      </c>
      <c r="BN2171">
        <v>35</v>
      </c>
      <c r="BO2171">
        <v>0</v>
      </c>
      <c r="BP2171">
        <v>7</v>
      </c>
      <c r="BQ2171">
        <v>7</v>
      </c>
      <c r="BR2171">
        <v>7</v>
      </c>
      <c r="BS2171">
        <v>7</v>
      </c>
      <c r="BT2171">
        <v>7</v>
      </c>
      <c r="BU2171">
        <v>0</v>
      </c>
      <c r="BV2171" t="str">
        <f>"8:00 AM"</f>
        <v>8:00 AM</v>
      </c>
      <c r="BW2171" t="str">
        <f>"4:00 PM"</f>
        <v>4:00 PM</v>
      </c>
      <c r="BX2171" t="s">
        <v>133</v>
      </c>
      <c r="BY2171">
        <v>0</v>
      </c>
      <c r="BZ2171">
        <v>24</v>
      </c>
      <c r="CA2171" t="s">
        <v>115</v>
      </c>
      <c r="CC2171" t="s">
        <v>206</v>
      </c>
      <c r="CD2171" t="s">
        <v>195</v>
      </c>
      <c r="CE2171" t="s">
        <v>196</v>
      </c>
      <c r="CF2171" t="s">
        <v>119</v>
      </c>
      <c r="CG2171" t="s">
        <v>120</v>
      </c>
      <c r="CH2171" s="3">
        <v>96950</v>
      </c>
      <c r="CI2171" s="4">
        <v>11</v>
      </c>
      <c r="CJ2171" s="4">
        <v>15</v>
      </c>
      <c r="CK2171" s="4">
        <v>16.5</v>
      </c>
      <c r="CL2171" s="4">
        <v>22.5</v>
      </c>
      <c r="CM2171" t="s">
        <v>136</v>
      </c>
      <c r="CO2171" t="s">
        <v>137</v>
      </c>
      <c r="CQ2171" t="s">
        <v>138</v>
      </c>
      <c r="CR2171" t="s">
        <v>138</v>
      </c>
      <c r="CS2171" t="s">
        <v>138</v>
      </c>
      <c r="CT2171" t="s">
        <v>138</v>
      </c>
      <c r="CU2171" t="s">
        <v>139</v>
      </c>
      <c r="CV2171" t="s">
        <v>138</v>
      </c>
      <c r="CW2171" t="s">
        <v>138</v>
      </c>
      <c r="CX2171" t="s">
        <v>207</v>
      </c>
      <c r="CY2171" s="10">
        <v>16702346560</v>
      </c>
      <c r="CZ2171" t="s">
        <v>202</v>
      </c>
      <c r="DA2171" t="s">
        <v>208</v>
      </c>
      <c r="DB2171" t="s">
        <v>138</v>
      </c>
      <c r="DC2171" t="s">
        <v>115</v>
      </c>
    </row>
    <row r="2172" spans="1:112" ht="14.45" customHeight="1" x14ac:dyDescent="0.25">
      <c r="A2172" t="s">
        <v>4056</v>
      </c>
      <c r="B2172" t="s">
        <v>113</v>
      </c>
      <c r="C2172" s="1">
        <v>45754</v>
      </c>
      <c r="D2172" s="1">
        <v>45814</v>
      </c>
      <c r="E2172" t="s">
        <v>210</v>
      </c>
      <c r="F2172" s="1">
        <v>45929</v>
      </c>
      <c r="G2172" t="s">
        <v>115</v>
      </c>
      <c r="H2172" t="s">
        <v>115</v>
      </c>
      <c r="I2172" t="s">
        <v>115</v>
      </c>
      <c r="J2172" t="s">
        <v>4057</v>
      </c>
      <c r="K2172" t="s">
        <v>4058</v>
      </c>
      <c r="L2172" t="s">
        <v>4059</v>
      </c>
      <c r="M2172" t="s">
        <v>1448</v>
      </c>
      <c r="N2172" t="s">
        <v>128</v>
      </c>
      <c r="O2172" t="s">
        <v>120</v>
      </c>
      <c r="P2172" s="3">
        <v>96950</v>
      </c>
      <c r="Q2172" t="s">
        <v>121</v>
      </c>
      <c r="R2172" t="s">
        <v>1287</v>
      </c>
      <c r="S2172" s="10">
        <v>16702873600</v>
      </c>
      <c r="U2172" t="s">
        <v>4060</v>
      </c>
      <c r="V2172">
        <v>561612</v>
      </c>
      <c r="W2172" t="s">
        <v>123</v>
      </c>
      <c r="Y2172" t="s">
        <v>4061</v>
      </c>
      <c r="Z2172" t="s">
        <v>4062</v>
      </c>
      <c r="AA2172" t="s">
        <v>139</v>
      </c>
      <c r="AB2172" t="s">
        <v>277</v>
      </c>
      <c r="AC2172" t="s">
        <v>4059</v>
      </c>
      <c r="AD2172" t="s">
        <v>1448</v>
      </c>
      <c r="AE2172" t="s">
        <v>128</v>
      </c>
      <c r="AF2172" t="s">
        <v>120</v>
      </c>
      <c r="AG2172" s="3">
        <v>96950</v>
      </c>
      <c r="AH2172" t="s">
        <v>121</v>
      </c>
      <c r="AI2172" t="s">
        <v>1287</v>
      </c>
      <c r="AJ2172" s="10">
        <v>16702873600</v>
      </c>
      <c r="AL2172" t="s">
        <v>4063</v>
      </c>
      <c r="BD2172" t="str">
        <f>"33-9032.00"</f>
        <v>33-9032.00</v>
      </c>
      <c r="BE2172" t="s">
        <v>1641</v>
      </c>
      <c r="BF2172" t="s">
        <v>4064</v>
      </c>
      <c r="BG2172" t="s">
        <v>1643</v>
      </c>
      <c r="BH2172">
        <v>5</v>
      </c>
      <c r="BJ2172" s="1">
        <v>45931</v>
      </c>
      <c r="BK2172" s="1">
        <v>46295</v>
      </c>
      <c r="BN2172">
        <v>35</v>
      </c>
      <c r="BO2172">
        <v>0</v>
      </c>
      <c r="BP2172">
        <v>7</v>
      </c>
      <c r="BQ2172">
        <v>7</v>
      </c>
      <c r="BR2172">
        <v>7</v>
      </c>
      <c r="BS2172">
        <v>7</v>
      </c>
      <c r="BT2172">
        <v>7</v>
      </c>
      <c r="BU2172">
        <v>0</v>
      </c>
      <c r="BV2172" t="str">
        <f>"8:00 AM"</f>
        <v>8:00 AM</v>
      </c>
      <c r="BW2172" t="str">
        <f>"4:00 PM"</f>
        <v>4:00 PM</v>
      </c>
      <c r="BX2172" t="s">
        <v>240</v>
      </c>
      <c r="BY2172">
        <v>0</v>
      </c>
      <c r="BZ2172">
        <v>6</v>
      </c>
      <c r="CA2172" t="s">
        <v>115</v>
      </c>
      <c r="CC2172" t="s">
        <v>4065</v>
      </c>
      <c r="CD2172" t="s">
        <v>4066</v>
      </c>
      <c r="CE2172" t="s">
        <v>1448</v>
      </c>
      <c r="CF2172" t="s">
        <v>128</v>
      </c>
      <c r="CG2172" t="s">
        <v>120</v>
      </c>
      <c r="CH2172" s="3">
        <v>96950</v>
      </c>
      <c r="CI2172" s="4">
        <v>8.15</v>
      </c>
      <c r="CJ2172" s="4">
        <v>8.3000000000000007</v>
      </c>
      <c r="CK2172" s="4">
        <v>12.22</v>
      </c>
      <c r="CL2172" s="4">
        <v>12.45</v>
      </c>
      <c r="CM2172" t="s">
        <v>136</v>
      </c>
      <c r="CN2172" t="s">
        <v>139</v>
      </c>
      <c r="CO2172" t="s">
        <v>137</v>
      </c>
      <c r="CQ2172" t="s">
        <v>115</v>
      </c>
      <c r="CR2172" t="s">
        <v>138</v>
      </c>
      <c r="CS2172" t="s">
        <v>138</v>
      </c>
      <c r="CT2172" t="s">
        <v>138</v>
      </c>
      <c r="CU2172" t="s">
        <v>139</v>
      </c>
      <c r="CV2172" t="s">
        <v>138</v>
      </c>
      <c r="CW2172" t="s">
        <v>139</v>
      </c>
      <c r="CX2172" t="s">
        <v>1316</v>
      </c>
      <c r="CY2172" s="10">
        <v>16702873600</v>
      </c>
      <c r="CZ2172" t="s">
        <v>4063</v>
      </c>
      <c r="DA2172" t="s">
        <v>139</v>
      </c>
      <c r="DB2172" t="s">
        <v>138</v>
      </c>
      <c r="DC2172" t="s">
        <v>115</v>
      </c>
    </row>
    <row r="2173" spans="1:112" ht="14.45" customHeight="1" x14ac:dyDescent="0.25">
      <c r="A2173" t="s">
        <v>4195</v>
      </c>
      <c r="B2173" t="s">
        <v>248</v>
      </c>
      <c r="C2173" s="1">
        <v>45757</v>
      </c>
      <c r="D2173" s="1">
        <v>45814</v>
      </c>
      <c r="E2173" t="s">
        <v>210</v>
      </c>
      <c r="F2173" s="1">
        <v>45929</v>
      </c>
      <c r="G2173" t="s">
        <v>115</v>
      </c>
      <c r="H2173" t="s">
        <v>115</v>
      </c>
      <c r="I2173" t="s">
        <v>115</v>
      </c>
      <c r="J2173" t="s">
        <v>4196</v>
      </c>
      <c r="L2173" t="s">
        <v>805</v>
      </c>
      <c r="M2173" t="s">
        <v>4197</v>
      </c>
      <c r="N2173" t="s">
        <v>128</v>
      </c>
      <c r="O2173" t="s">
        <v>120</v>
      </c>
      <c r="P2173" s="3">
        <v>96950</v>
      </c>
      <c r="Q2173" t="s">
        <v>121</v>
      </c>
      <c r="S2173" s="10">
        <v>16702349110</v>
      </c>
      <c r="U2173" t="s">
        <v>4198</v>
      </c>
      <c r="V2173">
        <v>44921</v>
      </c>
      <c r="W2173" t="s">
        <v>123</v>
      </c>
      <c r="Y2173" t="s">
        <v>4199</v>
      </c>
      <c r="Z2173" t="s">
        <v>4200</v>
      </c>
      <c r="AB2173" t="s">
        <v>428</v>
      </c>
      <c r="AC2173" t="s">
        <v>4201</v>
      </c>
      <c r="AD2173" t="s">
        <v>4202</v>
      </c>
      <c r="AE2173" t="s">
        <v>128</v>
      </c>
      <c r="AF2173" t="s">
        <v>120</v>
      </c>
      <c r="AG2173" s="3">
        <v>96950</v>
      </c>
      <c r="AH2173" t="s">
        <v>121</v>
      </c>
      <c r="AJ2173" s="10">
        <v>16702349110</v>
      </c>
      <c r="AL2173" t="s">
        <v>4203</v>
      </c>
      <c r="BD2173" t="str">
        <f>"49-9071.00"</f>
        <v>49-9071.00</v>
      </c>
      <c r="BE2173" t="s">
        <v>169</v>
      </c>
      <c r="BF2173" t="s">
        <v>4204</v>
      </c>
      <c r="BG2173" t="s">
        <v>812</v>
      </c>
      <c r="BH2173">
        <v>2</v>
      </c>
      <c r="BI2173">
        <v>2</v>
      </c>
      <c r="BJ2173" s="1">
        <v>45931</v>
      </c>
      <c r="BK2173" s="1">
        <v>46295</v>
      </c>
      <c r="BL2173" s="1">
        <v>45931</v>
      </c>
      <c r="BM2173" s="1">
        <v>46295</v>
      </c>
      <c r="BN2173">
        <v>35</v>
      </c>
      <c r="BO2173">
        <v>0</v>
      </c>
      <c r="BP2173">
        <v>7</v>
      </c>
      <c r="BQ2173">
        <v>7</v>
      </c>
      <c r="BR2173">
        <v>7</v>
      </c>
      <c r="BS2173">
        <v>7</v>
      </c>
      <c r="BT2173">
        <v>7</v>
      </c>
      <c r="BU2173">
        <v>0</v>
      </c>
      <c r="BV2173" t="str">
        <f>"9:00 AM"</f>
        <v>9:00 AM</v>
      </c>
      <c r="BW2173" t="str">
        <f>"5:00 PM"</f>
        <v>5:00 PM</v>
      </c>
      <c r="BX2173" t="s">
        <v>133</v>
      </c>
      <c r="BY2173">
        <v>0</v>
      </c>
      <c r="BZ2173">
        <v>24</v>
      </c>
      <c r="CA2173" t="s">
        <v>115</v>
      </c>
      <c r="CC2173" t="s">
        <v>4205</v>
      </c>
      <c r="CD2173" t="s">
        <v>4197</v>
      </c>
      <c r="CF2173" t="s">
        <v>128</v>
      </c>
      <c r="CG2173" t="s">
        <v>120</v>
      </c>
      <c r="CH2173" s="3">
        <v>96950</v>
      </c>
      <c r="CI2173" s="4">
        <v>9.75</v>
      </c>
      <c r="CJ2173" s="4">
        <v>9.75</v>
      </c>
      <c r="CK2173" s="4">
        <v>14.63</v>
      </c>
      <c r="CL2173" s="4">
        <v>14.63</v>
      </c>
      <c r="CM2173" t="s">
        <v>136</v>
      </c>
      <c r="CN2173" t="s">
        <v>224</v>
      </c>
      <c r="CO2173" t="s">
        <v>137</v>
      </c>
      <c r="CQ2173" t="s">
        <v>138</v>
      </c>
      <c r="CR2173" t="s">
        <v>138</v>
      </c>
      <c r="CS2173" t="s">
        <v>139</v>
      </c>
      <c r="CT2173" t="s">
        <v>138</v>
      </c>
      <c r="CU2173" t="s">
        <v>139</v>
      </c>
      <c r="CV2173" t="s">
        <v>138</v>
      </c>
      <c r="CW2173" t="s">
        <v>139</v>
      </c>
      <c r="CX2173" s="2" t="s">
        <v>4206</v>
      </c>
      <c r="CY2173" s="10">
        <v>16702349110</v>
      </c>
      <c r="CZ2173" t="s">
        <v>4203</v>
      </c>
      <c r="DA2173" t="s">
        <v>331</v>
      </c>
      <c r="DB2173" t="s">
        <v>138</v>
      </c>
      <c r="DC2173" t="s">
        <v>115</v>
      </c>
    </row>
    <row r="2174" spans="1:112" ht="14.45" customHeight="1" x14ac:dyDescent="0.25">
      <c r="A2174" t="s">
        <v>5264</v>
      </c>
      <c r="B2174" t="s">
        <v>248</v>
      </c>
      <c r="C2174" s="1">
        <v>45751</v>
      </c>
      <c r="D2174" s="1">
        <v>45814</v>
      </c>
      <c r="E2174" t="s">
        <v>114</v>
      </c>
      <c r="G2174" t="s">
        <v>115</v>
      </c>
      <c r="H2174" t="s">
        <v>115</v>
      </c>
      <c r="I2174" t="s">
        <v>115</v>
      </c>
      <c r="J2174" t="s">
        <v>5265</v>
      </c>
      <c r="L2174" t="s">
        <v>5266</v>
      </c>
      <c r="N2174" t="s">
        <v>119</v>
      </c>
      <c r="O2174" t="s">
        <v>120</v>
      </c>
      <c r="P2174" s="3">
        <v>96950</v>
      </c>
      <c r="Q2174" t="s">
        <v>121</v>
      </c>
      <c r="S2174" s="10">
        <v>16703229240</v>
      </c>
      <c r="U2174" t="s">
        <v>5267</v>
      </c>
      <c r="V2174">
        <v>488320</v>
      </c>
      <c r="W2174" t="s">
        <v>123</v>
      </c>
      <c r="Y2174" t="s">
        <v>676</v>
      </c>
      <c r="Z2174" t="s">
        <v>677</v>
      </c>
      <c r="AB2174" t="s">
        <v>678</v>
      </c>
      <c r="AC2174" t="s">
        <v>3934</v>
      </c>
      <c r="AE2174" t="s">
        <v>119</v>
      </c>
      <c r="AF2174" t="s">
        <v>120</v>
      </c>
      <c r="AG2174" s="3">
        <v>96950</v>
      </c>
      <c r="AH2174" t="s">
        <v>121</v>
      </c>
      <c r="AJ2174" s="10">
        <v>16702346445</v>
      </c>
      <c r="AK2174">
        <v>2263</v>
      </c>
      <c r="AL2174" t="s">
        <v>680</v>
      </c>
      <c r="BD2174" t="str">
        <f>"49-9071.00"</f>
        <v>49-9071.00</v>
      </c>
      <c r="BE2174" t="s">
        <v>169</v>
      </c>
      <c r="BF2174" t="s">
        <v>5268</v>
      </c>
      <c r="BG2174" t="s">
        <v>1417</v>
      </c>
      <c r="BH2174">
        <v>1</v>
      </c>
      <c r="BI2174">
        <v>1</v>
      </c>
      <c r="BJ2174" s="1">
        <v>45870</v>
      </c>
      <c r="BK2174" s="1">
        <v>46234</v>
      </c>
      <c r="BL2174" s="1">
        <v>45870</v>
      </c>
      <c r="BM2174" s="1">
        <v>46234</v>
      </c>
      <c r="BN2174">
        <v>40</v>
      </c>
      <c r="BO2174">
        <v>0</v>
      </c>
      <c r="BP2174">
        <v>8</v>
      </c>
      <c r="BQ2174">
        <v>8</v>
      </c>
      <c r="BR2174">
        <v>8</v>
      </c>
      <c r="BS2174">
        <v>8</v>
      </c>
      <c r="BT2174">
        <v>8</v>
      </c>
      <c r="BU2174">
        <v>0</v>
      </c>
      <c r="BV2174" t="str">
        <f>"8:00 AM"</f>
        <v>8:00 AM</v>
      </c>
      <c r="BW2174" t="str">
        <f>"5:00 PM"</f>
        <v>5:00 PM</v>
      </c>
      <c r="BX2174" t="s">
        <v>240</v>
      </c>
      <c r="BY2174">
        <v>0</v>
      </c>
      <c r="BZ2174">
        <v>24</v>
      </c>
      <c r="CA2174" t="s">
        <v>115</v>
      </c>
      <c r="CC2174" t="s">
        <v>5269</v>
      </c>
      <c r="CD2174" t="s">
        <v>1570</v>
      </c>
      <c r="CE2174" t="s">
        <v>1563</v>
      </c>
      <c r="CF2174" t="s">
        <v>119</v>
      </c>
      <c r="CG2174" t="s">
        <v>120</v>
      </c>
      <c r="CH2174" s="3">
        <v>96950</v>
      </c>
      <c r="CI2174" s="4">
        <v>9.75</v>
      </c>
      <c r="CJ2174" s="4">
        <v>10</v>
      </c>
      <c r="CK2174" s="4">
        <v>14.63</v>
      </c>
      <c r="CL2174" s="4">
        <v>15</v>
      </c>
      <c r="CM2174" t="s">
        <v>136</v>
      </c>
      <c r="CN2174" t="s">
        <v>139</v>
      </c>
      <c r="CO2174" t="s">
        <v>137</v>
      </c>
      <c r="CQ2174" t="s">
        <v>115</v>
      </c>
      <c r="CR2174" t="s">
        <v>138</v>
      </c>
      <c r="CS2174" t="s">
        <v>139</v>
      </c>
      <c r="CT2174" t="s">
        <v>138</v>
      </c>
      <c r="CU2174" t="s">
        <v>139</v>
      </c>
      <c r="CV2174" t="s">
        <v>138</v>
      </c>
      <c r="CW2174" t="s">
        <v>139</v>
      </c>
      <c r="CX2174" t="s">
        <v>139</v>
      </c>
      <c r="CY2174" s="10">
        <v>16702346445</v>
      </c>
      <c r="CZ2174" t="s">
        <v>680</v>
      </c>
      <c r="DA2174" t="s">
        <v>139</v>
      </c>
      <c r="DB2174" t="s">
        <v>138</v>
      </c>
      <c r="DC2174" t="s">
        <v>115</v>
      </c>
      <c r="DD2174" t="s">
        <v>676</v>
      </c>
      <c r="DE2174" t="s">
        <v>677</v>
      </c>
      <c r="DG2174" t="s">
        <v>5270</v>
      </c>
      <c r="DH2174" t="s">
        <v>680</v>
      </c>
    </row>
    <row r="2175" spans="1:112" ht="14.45" customHeight="1" x14ac:dyDescent="0.25">
      <c r="A2175" t="s">
        <v>5769</v>
      </c>
      <c r="B2175" t="s">
        <v>113</v>
      </c>
      <c r="C2175" s="1">
        <v>45806</v>
      </c>
      <c r="D2175" s="1">
        <v>45814</v>
      </c>
      <c r="E2175" t="s">
        <v>210</v>
      </c>
      <c r="F2175" s="1">
        <v>45929</v>
      </c>
      <c r="G2175" t="s">
        <v>115</v>
      </c>
      <c r="H2175" t="s">
        <v>115</v>
      </c>
      <c r="I2175" t="s">
        <v>115</v>
      </c>
      <c r="J2175" t="s">
        <v>4057</v>
      </c>
      <c r="K2175" t="s">
        <v>4058</v>
      </c>
      <c r="L2175" t="s">
        <v>4059</v>
      </c>
      <c r="M2175" t="s">
        <v>1448</v>
      </c>
      <c r="N2175" t="s">
        <v>128</v>
      </c>
      <c r="O2175" t="s">
        <v>120</v>
      </c>
      <c r="P2175" s="3">
        <v>96950</v>
      </c>
      <c r="Q2175" t="s">
        <v>121</v>
      </c>
      <c r="R2175" t="s">
        <v>1287</v>
      </c>
      <c r="S2175" s="10">
        <v>16702873600</v>
      </c>
      <c r="U2175" t="s">
        <v>4060</v>
      </c>
      <c r="V2175">
        <v>561320</v>
      </c>
      <c r="W2175" t="s">
        <v>123</v>
      </c>
      <c r="Y2175" t="s">
        <v>4061</v>
      </c>
      <c r="Z2175" t="s">
        <v>4062</v>
      </c>
      <c r="AA2175" t="s">
        <v>139</v>
      </c>
      <c r="AB2175" t="s">
        <v>277</v>
      </c>
      <c r="AC2175" t="s">
        <v>4059</v>
      </c>
      <c r="AD2175" t="s">
        <v>1448</v>
      </c>
      <c r="AE2175" t="s">
        <v>128</v>
      </c>
      <c r="AF2175" t="s">
        <v>120</v>
      </c>
      <c r="AG2175" s="3">
        <v>96950</v>
      </c>
      <c r="AH2175" t="s">
        <v>121</v>
      </c>
      <c r="AI2175" t="s">
        <v>1287</v>
      </c>
      <c r="AJ2175" s="10">
        <v>16702879595</v>
      </c>
      <c r="AL2175" t="s">
        <v>4063</v>
      </c>
      <c r="BD2175" t="str">
        <f>"49-9071.00"</f>
        <v>49-9071.00</v>
      </c>
      <c r="BE2175" t="s">
        <v>169</v>
      </c>
      <c r="BF2175" t="s">
        <v>5770</v>
      </c>
      <c r="BG2175" t="s">
        <v>2872</v>
      </c>
      <c r="BH2175">
        <v>5</v>
      </c>
      <c r="BJ2175" s="1">
        <v>45931</v>
      </c>
      <c r="BK2175" s="1">
        <v>46295</v>
      </c>
      <c r="BN2175">
        <v>35</v>
      </c>
      <c r="BO2175">
        <v>0</v>
      </c>
      <c r="BP2175">
        <v>7</v>
      </c>
      <c r="BQ2175">
        <v>7</v>
      </c>
      <c r="BR2175">
        <v>7</v>
      </c>
      <c r="BS2175">
        <v>7</v>
      </c>
      <c r="BT2175">
        <v>7</v>
      </c>
      <c r="BU2175">
        <v>0</v>
      </c>
      <c r="BV2175" t="str">
        <f>"8:00 AM"</f>
        <v>8:00 AM</v>
      </c>
      <c r="BW2175" t="str">
        <f>"4:00 PM"</f>
        <v>4:00 PM</v>
      </c>
      <c r="BX2175" t="s">
        <v>240</v>
      </c>
      <c r="BY2175">
        <v>0</v>
      </c>
      <c r="BZ2175">
        <v>12</v>
      </c>
      <c r="CA2175" t="s">
        <v>115</v>
      </c>
      <c r="CC2175" s="2" t="s">
        <v>5771</v>
      </c>
      <c r="CD2175" t="s">
        <v>4066</v>
      </c>
      <c r="CE2175" t="s">
        <v>1448</v>
      </c>
      <c r="CF2175" t="s">
        <v>128</v>
      </c>
      <c r="CG2175" t="s">
        <v>120</v>
      </c>
      <c r="CH2175" s="3">
        <v>96950</v>
      </c>
      <c r="CI2175" s="4">
        <v>9.75</v>
      </c>
      <c r="CJ2175" s="4">
        <v>10</v>
      </c>
      <c r="CK2175" s="4">
        <v>14.62</v>
      </c>
      <c r="CL2175" s="4">
        <v>15</v>
      </c>
      <c r="CM2175" t="s">
        <v>136</v>
      </c>
      <c r="CN2175" t="s">
        <v>139</v>
      </c>
      <c r="CO2175" t="s">
        <v>137</v>
      </c>
      <c r="CQ2175" t="s">
        <v>115</v>
      </c>
      <c r="CR2175" t="s">
        <v>138</v>
      </c>
      <c r="CS2175" t="s">
        <v>138</v>
      </c>
      <c r="CT2175" t="s">
        <v>138</v>
      </c>
      <c r="CU2175" t="s">
        <v>139</v>
      </c>
      <c r="CV2175" t="s">
        <v>138</v>
      </c>
      <c r="CW2175" t="s">
        <v>139</v>
      </c>
      <c r="CX2175" t="s">
        <v>1297</v>
      </c>
      <c r="CY2175" s="10">
        <v>16702873600</v>
      </c>
      <c r="CZ2175" t="s">
        <v>4063</v>
      </c>
      <c r="DA2175" t="s">
        <v>139</v>
      </c>
      <c r="DB2175" t="s">
        <v>138</v>
      </c>
      <c r="DC2175" t="s">
        <v>115</v>
      </c>
    </row>
    <row r="2176" spans="1:112" ht="14.45" customHeight="1" x14ac:dyDescent="0.25">
      <c r="A2176" t="s">
        <v>8148</v>
      </c>
      <c r="B2176" t="s">
        <v>248</v>
      </c>
      <c r="C2176" s="1">
        <v>45751</v>
      </c>
      <c r="D2176" s="1">
        <v>45814</v>
      </c>
      <c r="E2176" t="s">
        <v>210</v>
      </c>
      <c r="F2176" s="1">
        <v>45929</v>
      </c>
      <c r="G2176" t="s">
        <v>138</v>
      </c>
      <c r="H2176" t="s">
        <v>115</v>
      </c>
      <c r="I2176" t="s">
        <v>115</v>
      </c>
      <c r="J2176" t="s">
        <v>453</v>
      </c>
      <c r="K2176" t="s">
        <v>8149</v>
      </c>
      <c r="L2176" t="s">
        <v>8150</v>
      </c>
      <c r="M2176" t="s">
        <v>456</v>
      </c>
      <c r="N2176" t="s">
        <v>145</v>
      </c>
      <c r="O2176" t="s">
        <v>120</v>
      </c>
      <c r="P2176" s="3">
        <v>96951</v>
      </c>
      <c r="Q2176" t="s">
        <v>121</v>
      </c>
      <c r="S2176" s="10">
        <v>16705320363</v>
      </c>
      <c r="U2176" t="s">
        <v>457</v>
      </c>
      <c r="V2176">
        <v>111211</v>
      </c>
      <c r="W2176" t="s">
        <v>123</v>
      </c>
      <c r="Y2176" t="s">
        <v>458</v>
      </c>
      <c r="Z2176" t="s">
        <v>459</v>
      </c>
      <c r="AA2176" t="s">
        <v>460</v>
      </c>
      <c r="AB2176" t="s">
        <v>277</v>
      </c>
      <c r="AC2176" t="s">
        <v>8150</v>
      </c>
      <c r="AD2176" t="s">
        <v>456</v>
      </c>
      <c r="AE2176" t="s">
        <v>145</v>
      </c>
      <c r="AF2176" t="s">
        <v>120</v>
      </c>
      <c r="AG2176" s="3">
        <v>96951</v>
      </c>
      <c r="AH2176" t="s">
        <v>121</v>
      </c>
      <c r="AJ2176" s="10">
        <v>16705320363</v>
      </c>
      <c r="AL2176" t="s">
        <v>461</v>
      </c>
      <c r="BD2176" t="str">
        <f>"45-2092.00"</f>
        <v>45-2092.00</v>
      </c>
      <c r="BE2176" t="s">
        <v>1875</v>
      </c>
      <c r="BF2176" t="s">
        <v>8151</v>
      </c>
      <c r="BG2176" t="s">
        <v>8152</v>
      </c>
      <c r="BH2176">
        <v>1</v>
      </c>
      <c r="BI2176">
        <v>1</v>
      </c>
      <c r="BJ2176" s="1">
        <v>45931</v>
      </c>
      <c r="BK2176" s="1">
        <v>47026</v>
      </c>
      <c r="BL2176" s="1">
        <v>45931</v>
      </c>
      <c r="BM2176" s="1">
        <v>47026</v>
      </c>
      <c r="BN2176">
        <v>35</v>
      </c>
      <c r="BO2176">
        <v>0</v>
      </c>
      <c r="BP2176">
        <v>7</v>
      </c>
      <c r="BQ2176">
        <v>7</v>
      </c>
      <c r="BR2176">
        <v>7</v>
      </c>
      <c r="BS2176">
        <v>7</v>
      </c>
      <c r="BT2176">
        <v>7</v>
      </c>
      <c r="BU2176">
        <v>0</v>
      </c>
      <c r="BV2176" t="str">
        <f>"8:00 AM"</f>
        <v>8:00 AM</v>
      </c>
      <c r="BW2176" t="str">
        <f>"4:00 PM"</f>
        <v>4:00 PM</v>
      </c>
      <c r="BX2176" t="s">
        <v>240</v>
      </c>
      <c r="BY2176">
        <v>0</v>
      </c>
      <c r="BZ2176">
        <v>3</v>
      </c>
      <c r="CA2176" t="s">
        <v>115</v>
      </c>
      <c r="CC2176" s="2" t="s">
        <v>8153</v>
      </c>
      <c r="CD2176" t="s">
        <v>8150</v>
      </c>
      <c r="CE2176" t="s">
        <v>456</v>
      </c>
      <c r="CF2176" t="s">
        <v>145</v>
      </c>
      <c r="CG2176" t="s">
        <v>120</v>
      </c>
      <c r="CH2176" s="3">
        <v>96951</v>
      </c>
      <c r="CI2176" s="4">
        <v>11.95</v>
      </c>
      <c r="CJ2176" s="4">
        <v>11.95</v>
      </c>
      <c r="CK2176" s="4">
        <v>17.93</v>
      </c>
      <c r="CL2176" s="4">
        <v>17.93</v>
      </c>
      <c r="CM2176" t="s">
        <v>136</v>
      </c>
      <c r="CN2176" t="s">
        <v>139</v>
      </c>
      <c r="CO2176" t="s">
        <v>137</v>
      </c>
      <c r="CQ2176" t="s">
        <v>115</v>
      </c>
      <c r="CR2176" t="s">
        <v>138</v>
      </c>
      <c r="CS2176" t="s">
        <v>139</v>
      </c>
      <c r="CT2176" t="s">
        <v>138</v>
      </c>
      <c r="CU2176" t="s">
        <v>139</v>
      </c>
      <c r="CV2176" t="s">
        <v>138</v>
      </c>
      <c r="CW2176" t="s">
        <v>139</v>
      </c>
      <c r="CX2176" t="s">
        <v>467</v>
      </c>
      <c r="CY2176" s="10">
        <v>16705320363</v>
      </c>
      <c r="CZ2176" t="s">
        <v>461</v>
      </c>
      <c r="DA2176" t="s">
        <v>468</v>
      </c>
      <c r="DB2176" t="s">
        <v>138</v>
      </c>
      <c r="DC2176" t="s">
        <v>115</v>
      </c>
    </row>
    <row r="2177" spans="1:107" ht="14.45" customHeight="1" x14ac:dyDescent="0.25">
      <c r="A2177" t="s">
        <v>8504</v>
      </c>
      <c r="B2177" t="s">
        <v>113</v>
      </c>
      <c r="C2177" s="1">
        <v>45763</v>
      </c>
      <c r="D2177" s="1">
        <v>45814</v>
      </c>
      <c r="E2177" t="s">
        <v>210</v>
      </c>
      <c r="F2177" s="1">
        <v>45823</v>
      </c>
      <c r="G2177" t="s">
        <v>115</v>
      </c>
      <c r="H2177" t="s">
        <v>115</v>
      </c>
      <c r="I2177" t="s">
        <v>115</v>
      </c>
      <c r="J2177" t="s">
        <v>4834</v>
      </c>
      <c r="L2177" t="s">
        <v>4835</v>
      </c>
      <c r="N2177" t="s">
        <v>119</v>
      </c>
      <c r="O2177" t="s">
        <v>120</v>
      </c>
      <c r="P2177" s="3">
        <v>96950</v>
      </c>
      <c r="Q2177" t="s">
        <v>121</v>
      </c>
      <c r="S2177" s="10">
        <v>16702353637</v>
      </c>
      <c r="U2177" t="s">
        <v>4836</v>
      </c>
      <c r="V2177">
        <v>236220</v>
      </c>
      <c r="W2177" t="s">
        <v>123</v>
      </c>
      <c r="Y2177" t="s">
        <v>4837</v>
      </c>
      <c r="Z2177" t="s">
        <v>4838</v>
      </c>
      <c r="AA2177" t="s">
        <v>4839</v>
      </c>
      <c r="AB2177" t="s">
        <v>295</v>
      </c>
      <c r="AC2177" t="s">
        <v>4840</v>
      </c>
      <c r="AE2177" t="s">
        <v>119</v>
      </c>
      <c r="AF2177" t="s">
        <v>120</v>
      </c>
      <c r="AG2177" s="3">
        <v>96950</v>
      </c>
      <c r="AH2177" t="s">
        <v>121</v>
      </c>
      <c r="AJ2177" s="10">
        <v>16702353637</v>
      </c>
      <c r="AL2177" t="s">
        <v>4841</v>
      </c>
      <c r="BD2177" t="str">
        <f>"17-3022.00"</f>
        <v>17-3022.00</v>
      </c>
      <c r="BE2177" t="s">
        <v>2760</v>
      </c>
      <c r="BF2177" t="s">
        <v>4842</v>
      </c>
      <c r="BG2177" t="s">
        <v>4843</v>
      </c>
      <c r="BH2177">
        <v>1</v>
      </c>
      <c r="BJ2177" s="1">
        <v>45825</v>
      </c>
      <c r="BK2177" s="1">
        <v>46189</v>
      </c>
      <c r="BN2177">
        <v>40</v>
      </c>
      <c r="BO2177">
        <v>0</v>
      </c>
      <c r="BP2177">
        <v>8</v>
      </c>
      <c r="BQ2177">
        <v>8</v>
      </c>
      <c r="BR2177">
        <v>8</v>
      </c>
      <c r="BS2177">
        <v>8</v>
      </c>
      <c r="BT2177">
        <v>8</v>
      </c>
      <c r="BU2177">
        <v>0</v>
      </c>
      <c r="BV2177" t="str">
        <f>"8:00 AM"</f>
        <v>8:00 AM</v>
      </c>
      <c r="BW2177" t="str">
        <f>"5:00 PM"</f>
        <v>5:00 PM</v>
      </c>
      <c r="BX2177" t="s">
        <v>189</v>
      </c>
      <c r="BY2177">
        <v>0</v>
      </c>
      <c r="BZ2177">
        <v>12</v>
      </c>
      <c r="CA2177" t="s">
        <v>115</v>
      </c>
      <c r="CC2177" t="s">
        <v>8505</v>
      </c>
      <c r="CD2177" t="s">
        <v>4845</v>
      </c>
      <c r="CF2177" t="s">
        <v>128</v>
      </c>
      <c r="CG2177" t="s">
        <v>120</v>
      </c>
      <c r="CH2177" s="3">
        <v>96950</v>
      </c>
      <c r="CI2177" s="4">
        <v>17.760000000000002</v>
      </c>
      <c r="CJ2177" s="4">
        <v>17.760000000000002</v>
      </c>
      <c r="CK2177" s="4">
        <v>26.64</v>
      </c>
      <c r="CL2177" s="4">
        <v>26.64</v>
      </c>
      <c r="CM2177" t="s">
        <v>136</v>
      </c>
      <c r="CO2177" t="s">
        <v>137</v>
      </c>
      <c r="CQ2177" t="s">
        <v>138</v>
      </c>
      <c r="CR2177" t="s">
        <v>138</v>
      </c>
      <c r="CS2177" t="s">
        <v>138</v>
      </c>
      <c r="CT2177" t="s">
        <v>138</v>
      </c>
      <c r="CU2177" t="s">
        <v>139</v>
      </c>
      <c r="CV2177" t="s">
        <v>138</v>
      </c>
      <c r="CW2177" t="s">
        <v>139</v>
      </c>
      <c r="CX2177" t="s">
        <v>4846</v>
      </c>
      <c r="CY2177" s="10">
        <v>16702353637</v>
      </c>
      <c r="CZ2177" t="s">
        <v>4841</v>
      </c>
      <c r="DA2177" t="s">
        <v>246</v>
      </c>
      <c r="DB2177" t="s">
        <v>138</v>
      </c>
      <c r="DC2177" t="s">
        <v>115</v>
      </c>
    </row>
    <row r="2178" spans="1:107" ht="14.45" customHeight="1" x14ac:dyDescent="0.25">
      <c r="A2178" t="s">
        <v>9293</v>
      </c>
      <c r="B2178" t="s">
        <v>158</v>
      </c>
      <c r="C2178" s="1">
        <v>45754</v>
      </c>
      <c r="D2178" s="1">
        <v>45814</v>
      </c>
      <c r="E2178" t="s">
        <v>210</v>
      </c>
      <c r="F2178" s="1">
        <v>45869</v>
      </c>
      <c r="G2178" t="s">
        <v>115</v>
      </c>
      <c r="H2178" t="s">
        <v>115</v>
      </c>
      <c r="I2178" t="s">
        <v>115</v>
      </c>
      <c r="J2178" t="s">
        <v>1141</v>
      </c>
      <c r="K2178" t="s">
        <v>139</v>
      </c>
      <c r="L2178" t="s">
        <v>1142</v>
      </c>
      <c r="N2178" t="s">
        <v>119</v>
      </c>
      <c r="O2178" t="s">
        <v>120</v>
      </c>
      <c r="P2178" s="3">
        <v>96950</v>
      </c>
      <c r="Q2178" t="s">
        <v>121</v>
      </c>
      <c r="S2178" s="10">
        <v>16702346089</v>
      </c>
      <c r="U2178" t="s">
        <v>1143</v>
      </c>
      <c r="V2178">
        <v>5613</v>
      </c>
      <c r="W2178" t="s">
        <v>532</v>
      </c>
      <c r="X2178" t="s">
        <v>138</v>
      </c>
      <c r="Y2178" t="s">
        <v>1144</v>
      </c>
      <c r="Z2178" t="s">
        <v>1145</v>
      </c>
      <c r="AA2178" t="s">
        <v>489</v>
      </c>
      <c r="AB2178" t="s">
        <v>1146</v>
      </c>
      <c r="AC2178" t="s">
        <v>1142</v>
      </c>
      <c r="AD2178" t="s">
        <v>1147</v>
      </c>
      <c r="AE2178" t="s">
        <v>119</v>
      </c>
      <c r="AF2178" t="s">
        <v>120</v>
      </c>
      <c r="AG2178" s="3">
        <v>96950</v>
      </c>
      <c r="AH2178" t="s">
        <v>121</v>
      </c>
      <c r="AJ2178" s="10">
        <v>16702346089</v>
      </c>
      <c r="AL2178" t="s">
        <v>1148</v>
      </c>
      <c r="BD2178" t="str">
        <f>"49-9071.00"</f>
        <v>49-9071.00</v>
      </c>
      <c r="BE2178" t="s">
        <v>169</v>
      </c>
      <c r="BF2178" t="s">
        <v>1149</v>
      </c>
      <c r="BG2178" t="s">
        <v>1150</v>
      </c>
      <c r="BH2178">
        <v>2</v>
      </c>
      <c r="BJ2178" s="1">
        <v>45871</v>
      </c>
      <c r="BK2178" s="1">
        <v>46235</v>
      </c>
      <c r="BN2178">
        <v>40</v>
      </c>
      <c r="BO2178">
        <v>0</v>
      </c>
      <c r="BP2178">
        <v>8</v>
      </c>
      <c r="BQ2178">
        <v>8</v>
      </c>
      <c r="BR2178">
        <v>8</v>
      </c>
      <c r="BS2178">
        <v>8</v>
      </c>
      <c r="BT2178">
        <v>8</v>
      </c>
      <c r="BU2178">
        <v>0</v>
      </c>
      <c r="BV2178" t="str">
        <f>"7:30 AM"</f>
        <v>7:30 AM</v>
      </c>
      <c r="BW2178" t="str">
        <f>"4:30 PM"</f>
        <v>4:30 PM</v>
      </c>
      <c r="BX2178" t="s">
        <v>133</v>
      </c>
      <c r="BY2178">
        <v>0</v>
      </c>
      <c r="BZ2178">
        <v>12</v>
      </c>
      <c r="CA2178" t="s">
        <v>115</v>
      </c>
      <c r="CC2178" t="s">
        <v>1151</v>
      </c>
      <c r="CD2178" t="s">
        <v>6229</v>
      </c>
      <c r="CF2178" t="s">
        <v>119</v>
      </c>
      <c r="CG2178" t="s">
        <v>120</v>
      </c>
      <c r="CH2178" s="3">
        <v>96950</v>
      </c>
      <c r="CI2178" s="4">
        <v>9.75</v>
      </c>
      <c r="CJ2178" s="4">
        <v>9.75</v>
      </c>
      <c r="CK2178" s="4">
        <v>0</v>
      </c>
      <c r="CL2178" s="4">
        <v>0</v>
      </c>
      <c r="CM2178" t="s">
        <v>136</v>
      </c>
      <c r="CN2178" t="s">
        <v>449</v>
      </c>
      <c r="CO2178" t="s">
        <v>137</v>
      </c>
      <c r="CQ2178" t="s">
        <v>115</v>
      </c>
      <c r="CR2178" t="s">
        <v>138</v>
      </c>
      <c r="CS2178" t="s">
        <v>139</v>
      </c>
      <c r="CT2178" t="s">
        <v>139</v>
      </c>
      <c r="CU2178" t="s">
        <v>139</v>
      </c>
      <c r="CV2178" t="s">
        <v>138</v>
      </c>
      <c r="CW2178" t="s">
        <v>139</v>
      </c>
      <c r="CX2178" t="s">
        <v>9294</v>
      </c>
      <c r="CY2178" s="10">
        <v>16702346089</v>
      </c>
      <c r="CZ2178" t="s">
        <v>1148</v>
      </c>
      <c r="DA2178" t="s">
        <v>139</v>
      </c>
      <c r="DB2178" t="s">
        <v>138</v>
      </c>
      <c r="DC2178" t="s">
        <v>138</v>
      </c>
    </row>
    <row r="2179" spans="1:107" ht="14.45" customHeight="1" x14ac:dyDescent="0.25">
      <c r="A2179" t="s">
        <v>9295</v>
      </c>
      <c r="B2179" t="s">
        <v>248</v>
      </c>
      <c r="C2179" s="1">
        <v>45755</v>
      </c>
      <c r="D2179" s="1">
        <v>45814</v>
      </c>
      <c r="E2179" t="s">
        <v>210</v>
      </c>
      <c r="F2179" s="1">
        <v>45929</v>
      </c>
      <c r="G2179" t="s">
        <v>138</v>
      </c>
      <c r="H2179" t="s">
        <v>115</v>
      </c>
      <c r="I2179" t="s">
        <v>115</v>
      </c>
      <c r="J2179" t="s">
        <v>2467</v>
      </c>
      <c r="K2179" t="s">
        <v>2468</v>
      </c>
      <c r="L2179" t="s">
        <v>2469</v>
      </c>
      <c r="N2179" t="s">
        <v>119</v>
      </c>
      <c r="O2179" t="s">
        <v>120</v>
      </c>
      <c r="P2179" s="3">
        <v>96950</v>
      </c>
      <c r="Q2179" t="s">
        <v>121</v>
      </c>
      <c r="S2179" s="10">
        <v>16702345900</v>
      </c>
      <c r="T2179">
        <v>574</v>
      </c>
      <c r="U2179" t="s">
        <v>2470</v>
      </c>
      <c r="V2179">
        <v>721110</v>
      </c>
      <c r="W2179" t="s">
        <v>123</v>
      </c>
      <c r="Y2179" t="s">
        <v>2471</v>
      </c>
      <c r="Z2179" t="s">
        <v>2472</v>
      </c>
      <c r="AB2179" t="s">
        <v>2473</v>
      </c>
      <c r="AC2179" t="s">
        <v>2469</v>
      </c>
      <c r="AE2179" t="s">
        <v>119</v>
      </c>
      <c r="AF2179" t="s">
        <v>120</v>
      </c>
      <c r="AG2179" s="3">
        <v>96950</v>
      </c>
      <c r="AH2179" t="s">
        <v>121</v>
      </c>
      <c r="AJ2179" s="10">
        <v>16702345900</v>
      </c>
      <c r="AK2179">
        <v>266</v>
      </c>
      <c r="AL2179" t="s">
        <v>2474</v>
      </c>
      <c r="BD2179" t="str">
        <f>"35-1011.00"</f>
        <v>35-1011.00</v>
      </c>
      <c r="BE2179" t="s">
        <v>9296</v>
      </c>
      <c r="BF2179" t="s">
        <v>9297</v>
      </c>
      <c r="BG2179" t="s">
        <v>9298</v>
      </c>
      <c r="BH2179">
        <v>1</v>
      </c>
      <c r="BI2179">
        <v>1</v>
      </c>
      <c r="BJ2179" s="1">
        <v>45931</v>
      </c>
      <c r="BK2179" s="1">
        <v>47026</v>
      </c>
      <c r="BL2179" s="1">
        <v>45931</v>
      </c>
      <c r="BM2179" s="1">
        <v>47026</v>
      </c>
      <c r="BN2179">
        <v>40</v>
      </c>
      <c r="BO2179">
        <v>8</v>
      </c>
      <c r="BP2179">
        <v>0</v>
      </c>
      <c r="BQ2179">
        <v>0</v>
      </c>
      <c r="BR2179">
        <v>8</v>
      </c>
      <c r="BS2179">
        <v>8</v>
      </c>
      <c r="BT2179">
        <v>8</v>
      </c>
      <c r="BU2179">
        <v>8</v>
      </c>
      <c r="BV2179" t="str">
        <f>"8:00 AM"</f>
        <v>8:00 AM</v>
      </c>
      <c r="BW2179" t="str">
        <f>"5:00 PM"</f>
        <v>5:00 PM</v>
      </c>
      <c r="BX2179" t="s">
        <v>133</v>
      </c>
      <c r="BY2179">
        <v>0</v>
      </c>
      <c r="BZ2179">
        <v>24</v>
      </c>
      <c r="CA2179" t="s">
        <v>138</v>
      </c>
      <c r="CB2179">
        <v>2</v>
      </c>
      <c r="CC2179" t="s">
        <v>9299</v>
      </c>
      <c r="CD2179" t="s">
        <v>2477</v>
      </c>
      <c r="CF2179" t="s">
        <v>119</v>
      </c>
      <c r="CG2179" t="s">
        <v>120</v>
      </c>
      <c r="CH2179" s="3">
        <v>96950</v>
      </c>
      <c r="CI2179" s="4">
        <v>15.13</v>
      </c>
      <c r="CJ2179" s="4">
        <v>15.13</v>
      </c>
      <c r="CK2179" s="4">
        <v>22.7</v>
      </c>
      <c r="CL2179" s="4">
        <v>22.7</v>
      </c>
      <c r="CM2179" t="s">
        <v>136</v>
      </c>
      <c r="CO2179" t="s">
        <v>137</v>
      </c>
      <c r="CQ2179" t="s">
        <v>115</v>
      </c>
      <c r="CR2179" t="s">
        <v>138</v>
      </c>
      <c r="CS2179" t="s">
        <v>139</v>
      </c>
      <c r="CT2179" t="s">
        <v>138</v>
      </c>
      <c r="CU2179" t="s">
        <v>139</v>
      </c>
      <c r="CV2179" t="s">
        <v>138</v>
      </c>
      <c r="CW2179" t="s">
        <v>139</v>
      </c>
      <c r="CX2179" t="s">
        <v>2594</v>
      </c>
      <c r="CY2179" s="10">
        <v>16702345900</v>
      </c>
      <c r="CZ2179" t="s">
        <v>2479</v>
      </c>
      <c r="DA2179" t="s">
        <v>139</v>
      </c>
      <c r="DB2179" t="s">
        <v>138</v>
      </c>
      <c r="DC2179" t="s">
        <v>115</v>
      </c>
    </row>
    <row r="2180" spans="1:107" ht="14.45" customHeight="1" x14ac:dyDescent="0.25">
      <c r="A2180" t="s">
        <v>9316</v>
      </c>
      <c r="B2180" t="s">
        <v>158</v>
      </c>
      <c r="C2180" s="1">
        <v>45754</v>
      </c>
      <c r="D2180" s="1">
        <v>45814</v>
      </c>
      <c r="E2180" t="s">
        <v>114</v>
      </c>
      <c r="G2180" t="s">
        <v>115</v>
      </c>
      <c r="H2180" t="s">
        <v>115</v>
      </c>
      <c r="I2180" t="s">
        <v>115</v>
      </c>
      <c r="J2180" t="s">
        <v>2027</v>
      </c>
      <c r="K2180" t="s">
        <v>2028</v>
      </c>
      <c r="L2180" t="s">
        <v>2029</v>
      </c>
      <c r="M2180" t="s">
        <v>1448</v>
      </c>
      <c r="N2180" t="s">
        <v>128</v>
      </c>
      <c r="O2180" t="s">
        <v>120</v>
      </c>
      <c r="P2180" s="3">
        <v>96950</v>
      </c>
      <c r="Q2180" t="s">
        <v>121</v>
      </c>
      <c r="S2180" s="10">
        <v>16702332666</v>
      </c>
      <c r="U2180" t="s">
        <v>2030</v>
      </c>
      <c r="V2180">
        <v>561330</v>
      </c>
      <c r="W2180" t="s">
        <v>123</v>
      </c>
      <c r="Y2180" t="s">
        <v>2031</v>
      </c>
      <c r="Z2180" t="s">
        <v>2032</v>
      </c>
      <c r="AA2180" t="s">
        <v>2033</v>
      </c>
      <c r="AB2180" t="s">
        <v>448</v>
      </c>
      <c r="AC2180" t="s">
        <v>2029</v>
      </c>
      <c r="AD2180" t="s">
        <v>1448</v>
      </c>
      <c r="AE2180" t="s">
        <v>128</v>
      </c>
      <c r="AF2180" t="s">
        <v>120</v>
      </c>
      <c r="AG2180" s="3">
        <v>96950</v>
      </c>
      <c r="AH2180" t="s">
        <v>121</v>
      </c>
      <c r="AJ2180" s="10">
        <v>16702332666</v>
      </c>
      <c r="AL2180" t="s">
        <v>2034</v>
      </c>
      <c r="BD2180" t="str">
        <f>"39-9011.00"</f>
        <v>39-9011.00</v>
      </c>
      <c r="BE2180" t="s">
        <v>538</v>
      </c>
      <c r="BF2180" t="s">
        <v>2035</v>
      </c>
      <c r="BG2180" t="s">
        <v>911</v>
      </c>
      <c r="BH2180">
        <v>3</v>
      </c>
      <c r="BJ2180" s="1">
        <v>45778</v>
      </c>
      <c r="BK2180" s="1">
        <v>46142</v>
      </c>
      <c r="BN2180">
        <v>35</v>
      </c>
      <c r="BO2180">
        <v>0</v>
      </c>
      <c r="BP2180">
        <v>7</v>
      </c>
      <c r="BQ2180">
        <v>7</v>
      </c>
      <c r="BR2180">
        <v>7</v>
      </c>
      <c r="BS2180">
        <v>7</v>
      </c>
      <c r="BT2180">
        <v>7</v>
      </c>
      <c r="BU2180">
        <v>0</v>
      </c>
      <c r="BV2180" t="str">
        <f>"8:00 AM"</f>
        <v>8:00 AM</v>
      </c>
      <c r="BW2180" t="str">
        <f>"4:00 PM"</f>
        <v>4:00 PM</v>
      </c>
      <c r="BX2180" t="s">
        <v>133</v>
      </c>
      <c r="BY2180">
        <v>0</v>
      </c>
      <c r="BZ2180">
        <v>12</v>
      </c>
      <c r="CA2180" t="s">
        <v>115</v>
      </c>
      <c r="CC2180" s="2" t="s">
        <v>9317</v>
      </c>
      <c r="CD2180" t="s">
        <v>2029</v>
      </c>
      <c r="CE2180" t="s">
        <v>1448</v>
      </c>
      <c r="CF2180" t="s">
        <v>128</v>
      </c>
      <c r="CG2180" t="s">
        <v>120</v>
      </c>
      <c r="CH2180" s="3">
        <v>96950</v>
      </c>
      <c r="CI2180" s="4">
        <v>7.81</v>
      </c>
      <c r="CJ2180" s="4">
        <v>7.81</v>
      </c>
      <c r="CK2180" s="4">
        <v>11.72</v>
      </c>
      <c r="CL2180" s="4">
        <v>11.72</v>
      </c>
      <c r="CM2180" t="s">
        <v>136</v>
      </c>
      <c r="CN2180" t="s">
        <v>224</v>
      </c>
      <c r="CO2180" t="s">
        <v>137</v>
      </c>
      <c r="CQ2180" t="s">
        <v>115</v>
      </c>
      <c r="CR2180" t="s">
        <v>138</v>
      </c>
      <c r="CS2180" t="s">
        <v>139</v>
      </c>
      <c r="CT2180" t="s">
        <v>138</v>
      </c>
      <c r="CU2180" t="s">
        <v>139</v>
      </c>
      <c r="CV2180" t="s">
        <v>138</v>
      </c>
      <c r="CW2180" t="s">
        <v>139</v>
      </c>
      <c r="CX2180" t="s">
        <v>139</v>
      </c>
      <c r="CY2180" s="10">
        <v>16702332666</v>
      </c>
      <c r="CZ2180" t="s">
        <v>9318</v>
      </c>
      <c r="DA2180" t="s">
        <v>139</v>
      </c>
      <c r="DB2180" t="s">
        <v>138</v>
      </c>
      <c r="DC2180" t="s">
        <v>115</v>
      </c>
    </row>
    <row r="2181" spans="1:107" ht="14.45" customHeight="1" x14ac:dyDescent="0.25">
      <c r="A2181" t="s">
        <v>10258</v>
      </c>
      <c r="B2181" t="s">
        <v>248</v>
      </c>
      <c r="C2181" s="1">
        <v>45755</v>
      </c>
      <c r="D2181" s="1">
        <v>45814</v>
      </c>
      <c r="E2181" t="s">
        <v>210</v>
      </c>
      <c r="F2181" s="1">
        <v>45929</v>
      </c>
      <c r="G2181" t="s">
        <v>138</v>
      </c>
      <c r="H2181" t="s">
        <v>115</v>
      </c>
      <c r="I2181" t="s">
        <v>115</v>
      </c>
      <c r="J2181" t="s">
        <v>2467</v>
      </c>
      <c r="K2181" t="s">
        <v>2468</v>
      </c>
      <c r="L2181" t="s">
        <v>2469</v>
      </c>
      <c r="N2181" t="s">
        <v>119</v>
      </c>
      <c r="O2181" t="s">
        <v>120</v>
      </c>
      <c r="P2181" s="3">
        <v>96950</v>
      </c>
      <c r="Q2181" t="s">
        <v>121</v>
      </c>
      <c r="S2181" s="10">
        <v>16702345900</v>
      </c>
      <c r="T2181">
        <v>574</v>
      </c>
      <c r="U2181" t="s">
        <v>2470</v>
      </c>
      <c r="V2181">
        <v>721110</v>
      </c>
      <c r="W2181" t="s">
        <v>123</v>
      </c>
      <c r="Y2181" t="s">
        <v>2471</v>
      </c>
      <c r="Z2181" t="s">
        <v>2472</v>
      </c>
      <c r="AB2181" t="s">
        <v>2473</v>
      </c>
      <c r="AC2181" t="s">
        <v>2469</v>
      </c>
      <c r="AE2181" t="s">
        <v>119</v>
      </c>
      <c r="AF2181" t="s">
        <v>120</v>
      </c>
      <c r="AG2181" s="3">
        <v>96950</v>
      </c>
      <c r="AH2181" t="s">
        <v>121</v>
      </c>
      <c r="AJ2181" s="10">
        <v>16702345900</v>
      </c>
      <c r="AK2181">
        <v>266</v>
      </c>
      <c r="AL2181" t="s">
        <v>2474</v>
      </c>
      <c r="BD2181" t="str">
        <f>"43-3031.00"</f>
        <v>43-3031.00</v>
      </c>
      <c r="BE2181" t="s">
        <v>387</v>
      </c>
      <c r="BF2181" t="s">
        <v>5202</v>
      </c>
      <c r="BG2181" t="s">
        <v>5203</v>
      </c>
      <c r="BH2181">
        <v>3</v>
      </c>
      <c r="BI2181">
        <v>3</v>
      </c>
      <c r="BJ2181" s="1">
        <v>45931</v>
      </c>
      <c r="BK2181" s="1">
        <v>47026</v>
      </c>
      <c r="BL2181" s="1">
        <v>45931</v>
      </c>
      <c r="BM2181" s="1">
        <v>47026</v>
      </c>
      <c r="BN2181">
        <v>40</v>
      </c>
      <c r="BO2181">
        <v>0</v>
      </c>
      <c r="BP2181">
        <v>8</v>
      </c>
      <c r="BQ2181">
        <v>8</v>
      </c>
      <c r="BR2181">
        <v>8</v>
      </c>
      <c r="BS2181">
        <v>8</v>
      </c>
      <c r="BT2181">
        <v>8</v>
      </c>
      <c r="BU2181">
        <v>0</v>
      </c>
      <c r="BV2181" t="str">
        <f>"8:00 AM"</f>
        <v>8:00 AM</v>
      </c>
      <c r="BW2181" t="str">
        <f>"5:00 PM"</f>
        <v>5:00 PM</v>
      </c>
      <c r="BX2181" t="s">
        <v>133</v>
      </c>
      <c r="BY2181">
        <v>0</v>
      </c>
      <c r="BZ2181">
        <v>24</v>
      </c>
      <c r="CA2181" t="s">
        <v>115</v>
      </c>
      <c r="CC2181" t="s">
        <v>5204</v>
      </c>
      <c r="CD2181" t="s">
        <v>2477</v>
      </c>
      <c r="CF2181" t="s">
        <v>119</v>
      </c>
      <c r="CG2181" t="s">
        <v>120</v>
      </c>
      <c r="CH2181" s="3">
        <v>96950</v>
      </c>
      <c r="CI2181" s="4">
        <v>12.28</v>
      </c>
      <c r="CJ2181" s="4">
        <v>12.28</v>
      </c>
      <c r="CK2181" s="4">
        <v>18.420000000000002</v>
      </c>
      <c r="CL2181" s="4">
        <v>18.420000000000002</v>
      </c>
      <c r="CM2181" t="s">
        <v>136</v>
      </c>
      <c r="CO2181" t="s">
        <v>137</v>
      </c>
      <c r="CQ2181" t="s">
        <v>115</v>
      </c>
      <c r="CR2181" t="s">
        <v>138</v>
      </c>
      <c r="CS2181" t="s">
        <v>139</v>
      </c>
      <c r="CT2181" t="s">
        <v>138</v>
      </c>
      <c r="CU2181" t="s">
        <v>139</v>
      </c>
      <c r="CV2181" t="s">
        <v>138</v>
      </c>
      <c r="CW2181" t="s">
        <v>139</v>
      </c>
      <c r="CX2181" t="s">
        <v>2594</v>
      </c>
      <c r="CY2181" s="10">
        <v>16702345900</v>
      </c>
      <c r="CZ2181" t="s">
        <v>2479</v>
      </c>
      <c r="DA2181" t="s">
        <v>139</v>
      </c>
      <c r="DB2181" t="s">
        <v>138</v>
      </c>
      <c r="DC2181" t="s">
        <v>115</v>
      </c>
    </row>
    <row r="2182" spans="1:107" ht="14.45" customHeight="1" x14ac:dyDescent="0.25">
      <c r="A2182" t="s">
        <v>11171</v>
      </c>
      <c r="B2182" t="s">
        <v>248</v>
      </c>
      <c r="C2182" s="1">
        <v>45750</v>
      </c>
      <c r="D2182" s="1">
        <v>45814</v>
      </c>
      <c r="E2182" t="s">
        <v>210</v>
      </c>
      <c r="F2182" s="1">
        <v>45929</v>
      </c>
      <c r="G2182" t="s">
        <v>115</v>
      </c>
      <c r="H2182" t="s">
        <v>115</v>
      </c>
      <c r="I2182" t="s">
        <v>115</v>
      </c>
      <c r="J2182" t="s">
        <v>11172</v>
      </c>
      <c r="K2182" t="s">
        <v>8156</v>
      </c>
      <c r="L2182" t="s">
        <v>8160</v>
      </c>
      <c r="M2182" t="s">
        <v>1448</v>
      </c>
      <c r="N2182" t="s">
        <v>128</v>
      </c>
      <c r="O2182" t="s">
        <v>120</v>
      </c>
      <c r="P2182" s="3">
        <v>96950</v>
      </c>
      <c r="Q2182" t="s">
        <v>121</v>
      </c>
      <c r="S2182" s="10">
        <v>16702874011</v>
      </c>
      <c r="U2182" t="s">
        <v>666</v>
      </c>
      <c r="V2182">
        <v>7225</v>
      </c>
      <c r="W2182" t="s">
        <v>123</v>
      </c>
      <c r="Y2182" t="s">
        <v>6159</v>
      </c>
      <c r="Z2182" t="s">
        <v>8158</v>
      </c>
      <c r="AA2182" t="s">
        <v>8159</v>
      </c>
      <c r="AB2182" t="s">
        <v>277</v>
      </c>
      <c r="AC2182" t="s">
        <v>8160</v>
      </c>
      <c r="AD2182" t="s">
        <v>1448</v>
      </c>
      <c r="AE2182" t="s">
        <v>128</v>
      </c>
      <c r="AF2182" t="s">
        <v>120</v>
      </c>
      <c r="AG2182" s="3">
        <v>96950</v>
      </c>
      <c r="AH2182" t="s">
        <v>121</v>
      </c>
      <c r="AJ2182" s="10">
        <v>16702874011</v>
      </c>
      <c r="AL2182" t="s">
        <v>670</v>
      </c>
      <c r="BD2182" t="str">
        <f>"35-2021.00"</f>
        <v>35-2021.00</v>
      </c>
      <c r="BE2182" t="s">
        <v>282</v>
      </c>
      <c r="BF2182" t="s">
        <v>11173</v>
      </c>
      <c r="BG2182" t="s">
        <v>8741</v>
      </c>
      <c r="BH2182">
        <v>2</v>
      </c>
      <c r="BI2182">
        <v>2</v>
      </c>
      <c r="BJ2182" s="1">
        <v>45931</v>
      </c>
      <c r="BK2182" s="1">
        <v>46295</v>
      </c>
      <c r="BL2182" s="1">
        <v>45931</v>
      </c>
      <c r="BM2182" s="1">
        <v>46295</v>
      </c>
      <c r="BN2182">
        <v>35</v>
      </c>
      <c r="BO2182">
        <v>0</v>
      </c>
      <c r="BP2182">
        <v>7</v>
      </c>
      <c r="BQ2182">
        <v>7</v>
      </c>
      <c r="BR2182">
        <v>7</v>
      </c>
      <c r="BS2182">
        <v>7</v>
      </c>
      <c r="BT2182">
        <v>7</v>
      </c>
      <c r="BU2182">
        <v>0</v>
      </c>
      <c r="BV2182" t="str">
        <f>"11:00 AM"</f>
        <v>11:00 AM</v>
      </c>
      <c r="BW2182" t="str">
        <f>"6:00 PM"</f>
        <v>6:00 PM</v>
      </c>
      <c r="BX2182" t="s">
        <v>240</v>
      </c>
      <c r="BY2182">
        <v>0</v>
      </c>
      <c r="BZ2182">
        <v>3</v>
      </c>
      <c r="CA2182" t="s">
        <v>115</v>
      </c>
      <c r="CC2182" t="s">
        <v>11174</v>
      </c>
      <c r="CD2182" t="s">
        <v>8157</v>
      </c>
      <c r="CF2182" t="s">
        <v>128</v>
      </c>
      <c r="CG2182" t="s">
        <v>120</v>
      </c>
      <c r="CH2182" s="3">
        <v>96950</v>
      </c>
      <c r="CI2182" s="4">
        <v>7.84</v>
      </c>
      <c r="CJ2182" s="4">
        <v>7.84</v>
      </c>
      <c r="CK2182" s="4">
        <v>11.76</v>
      </c>
      <c r="CL2182" s="4">
        <v>11.76</v>
      </c>
      <c r="CM2182" t="s">
        <v>136</v>
      </c>
      <c r="CN2182" t="s">
        <v>224</v>
      </c>
      <c r="CO2182" t="s">
        <v>137</v>
      </c>
      <c r="CQ2182" t="s">
        <v>115</v>
      </c>
      <c r="CR2182" t="s">
        <v>138</v>
      </c>
      <c r="CS2182" t="s">
        <v>139</v>
      </c>
      <c r="CT2182" t="s">
        <v>138</v>
      </c>
      <c r="CU2182" t="s">
        <v>139</v>
      </c>
      <c r="CV2182" t="s">
        <v>138</v>
      </c>
      <c r="CW2182" t="s">
        <v>139</v>
      </c>
      <c r="CX2182" t="s">
        <v>11175</v>
      </c>
      <c r="CY2182" s="10">
        <v>16702874011</v>
      </c>
      <c r="CZ2182" t="s">
        <v>670</v>
      </c>
      <c r="DA2182" t="s">
        <v>331</v>
      </c>
      <c r="DB2182" t="s">
        <v>138</v>
      </c>
      <c r="DC2182" t="s">
        <v>115</v>
      </c>
    </row>
    <row r="2183" spans="1:107" ht="14.45" customHeight="1" x14ac:dyDescent="0.25">
      <c r="A2183" t="s">
        <v>11850</v>
      </c>
      <c r="B2183" t="s">
        <v>248</v>
      </c>
      <c r="C2183" s="1">
        <v>45757</v>
      </c>
      <c r="D2183" s="1">
        <v>45814</v>
      </c>
      <c r="E2183" t="s">
        <v>210</v>
      </c>
      <c r="F2183" s="1">
        <v>45868</v>
      </c>
      <c r="G2183" t="s">
        <v>115</v>
      </c>
      <c r="H2183" t="s">
        <v>115</v>
      </c>
      <c r="I2183" t="s">
        <v>115</v>
      </c>
      <c r="J2183" t="s">
        <v>7184</v>
      </c>
      <c r="K2183" t="s">
        <v>7185</v>
      </c>
      <c r="L2183" t="s">
        <v>7187</v>
      </c>
      <c r="N2183" t="s">
        <v>128</v>
      </c>
      <c r="O2183" t="s">
        <v>120</v>
      </c>
      <c r="P2183" s="3">
        <v>96950</v>
      </c>
      <c r="Q2183" t="s">
        <v>121</v>
      </c>
      <c r="S2183" s="10">
        <v>16702350064</v>
      </c>
      <c r="U2183" t="s">
        <v>7188</v>
      </c>
      <c r="V2183">
        <v>23622</v>
      </c>
      <c r="W2183" t="s">
        <v>123</v>
      </c>
      <c r="Y2183" t="s">
        <v>7189</v>
      </c>
      <c r="Z2183" t="s">
        <v>7190</v>
      </c>
      <c r="AA2183" t="s">
        <v>1533</v>
      </c>
      <c r="AB2183" t="s">
        <v>658</v>
      </c>
      <c r="AC2183" t="s">
        <v>7187</v>
      </c>
      <c r="AE2183" t="s">
        <v>128</v>
      </c>
      <c r="AF2183" t="s">
        <v>120</v>
      </c>
      <c r="AG2183" s="3">
        <v>96950</v>
      </c>
      <c r="AH2183" t="s">
        <v>121</v>
      </c>
      <c r="AJ2183" s="10">
        <v>16702350064</v>
      </c>
      <c r="AL2183" t="s">
        <v>7191</v>
      </c>
      <c r="BD2183" t="str">
        <f>"49-9071.00"</f>
        <v>49-9071.00</v>
      </c>
      <c r="BE2183" t="s">
        <v>169</v>
      </c>
      <c r="BF2183" t="s">
        <v>11851</v>
      </c>
      <c r="BG2183" t="s">
        <v>7193</v>
      </c>
      <c r="BH2183">
        <v>9</v>
      </c>
      <c r="BI2183">
        <v>9</v>
      </c>
      <c r="BJ2183" s="1">
        <v>45870</v>
      </c>
      <c r="BK2183" s="1">
        <v>46234</v>
      </c>
      <c r="BL2183" s="1">
        <v>45870</v>
      </c>
      <c r="BM2183" s="1">
        <v>46234</v>
      </c>
      <c r="BN2183">
        <v>35</v>
      </c>
      <c r="BO2183">
        <v>0</v>
      </c>
      <c r="BP2183">
        <v>7</v>
      </c>
      <c r="BQ2183">
        <v>7</v>
      </c>
      <c r="BR2183">
        <v>7</v>
      </c>
      <c r="BS2183">
        <v>7</v>
      </c>
      <c r="BT2183">
        <v>7</v>
      </c>
      <c r="BU2183">
        <v>0</v>
      </c>
      <c r="BV2183" t="str">
        <f>"8:00 AM"</f>
        <v>8:00 AM</v>
      </c>
      <c r="BW2183" t="str">
        <f>"5:00 PM"</f>
        <v>5:00 PM</v>
      </c>
      <c r="BX2183" t="s">
        <v>133</v>
      </c>
      <c r="BY2183">
        <v>0</v>
      </c>
      <c r="BZ2183">
        <v>24</v>
      </c>
      <c r="CA2183" t="s">
        <v>115</v>
      </c>
      <c r="CC2183" t="s">
        <v>11852</v>
      </c>
      <c r="CD2183" t="s">
        <v>11853</v>
      </c>
      <c r="CF2183" t="s">
        <v>128</v>
      </c>
      <c r="CG2183" t="s">
        <v>120</v>
      </c>
      <c r="CH2183" s="3">
        <v>96950</v>
      </c>
      <c r="CI2183" s="4">
        <v>9.75</v>
      </c>
      <c r="CJ2183" s="4">
        <v>9.75</v>
      </c>
      <c r="CK2183" s="4">
        <v>14.63</v>
      </c>
      <c r="CL2183" s="4">
        <v>14.63</v>
      </c>
      <c r="CM2183" t="s">
        <v>136</v>
      </c>
      <c r="CN2183" t="s">
        <v>224</v>
      </c>
      <c r="CO2183" t="s">
        <v>173</v>
      </c>
      <c r="CQ2183" t="s">
        <v>115</v>
      </c>
      <c r="CR2183" t="s">
        <v>138</v>
      </c>
      <c r="CS2183" t="s">
        <v>139</v>
      </c>
      <c r="CT2183" t="s">
        <v>138</v>
      </c>
      <c r="CU2183" t="s">
        <v>139</v>
      </c>
      <c r="CV2183" t="s">
        <v>138</v>
      </c>
      <c r="CW2183" t="s">
        <v>139</v>
      </c>
      <c r="CX2183" t="s">
        <v>11854</v>
      </c>
      <c r="CY2183" s="10">
        <v>16702350064</v>
      </c>
      <c r="CZ2183" t="s">
        <v>7191</v>
      </c>
      <c r="DA2183" t="s">
        <v>331</v>
      </c>
      <c r="DB2183" t="s">
        <v>138</v>
      </c>
      <c r="DC2183" t="s">
        <v>115</v>
      </c>
    </row>
    <row r="2184" spans="1:107" ht="14.45" customHeight="1" x14ac:dyDescent="0.25">
      <c r="A2184" t="s">
        <v>12102</v>
      </c>
      <c r="B2184" t="s">
        <v>158</v>
      </c>
      <c r="C2184" s="1">
        <v>45783</v>
      </c>
      <c r="D2184" s="1">
        <v>45814</v>
      </c>
      <c r="E2184" t="s">
        <v>210</v>
      </c>
      <c r="F2184" s="1">
        <v>45904</v>
      </c>
      <c r="G2184" t="s">
        <v>115</v>
      </c>
      <c r="H2184" t="s">
        <v>115</v>
      </c>
      <c r="I2184" t="s">
        <v>115</v>
      </c>
      <c r="J2184" t="s">
        <v>4041</v>
      </c>
      <c r="K2184" t="s">
        <v>4042</v>
      </c>
      <c r="L2184" t="s">
        <v>4043</v>
      </c>
      <c r="N2184" t="s">
        <v>128</v>
      </c>
      <c r="O2184" t="s">
        <v>120</v>
      </c>
      <c r="P2184" s="3">
        <v>96950</v>
      </c>
      <c r="Q2184" t="s">
        <v>121</v>
      </c>
      <c r="S2184" s="10">
        <v>16702375051</v>
      </c>
      <c r="U2184" t="s">
        <v>4044</v>
      </c>
      <c r="V2184">
        <v>721110</v>
      </c>
      <c r="W2184" t="s">
        <v>123</v>
      </c>
      <c r="Y2184" t="s">
        <v>4045</v>
      </c>
      <c r="Z2184" t="s">
        <v>4046</v>
      </c>
      <c r="AB2184" t="s">
        <v>516</v>
      </c>
      <c r="AC2184" t="s">
        <v>4043</v>
      </c>
      <c r="AE2184" t="s">
        <v>128</v>
      </c>
      <c r="AF2184" t="s">
        <v>120</v>
      </c>
      <c r="AG2184" s="3">
        <v>96950</v>
      </c>
      <c r="AH2184" t="s">
        <v>121</v>
      </c>
      <c r="AJ2184" s="10">
        <v>16702375051</v>
      </c>
      <c r="AL2184" t="s">
        <v>4047</v>
      </c>
      <c r="BD2184" t="str">
        <f>"37-3011.00"</f>
        <v>37-3011.00</v>
      </c>
      <c r="BE2184" t="s">
        <v>927</v>
      </c>
      <c r="BF2184" t="s">
        <v>12103</v>
      </c>
      <c r="BG2184" t="s">
        <v>12104</v>
      </c>
      <c r="BH2184">
        <v>3</v>
      </c>
      <c r="BJ2184" s="1">
        <v>45906</v>
      </c>
      <c r="BK2184" s="1">
        <v>46270</v>
      </c>
      <c r="BN2184">
        <v>35</v>
      </c>
      <c r="BO2184">
        <v>0</v>
      </c>
      <c r="BP2184">
        <v>7</v>
      </c>
      <c r="BQ2184">
        <v>7</v>
      </c>
      <c r="BR2184">
        <v>7</v>
      </c>
      <c r="BS2184">
        <v>7</v>
      </c>
      <c r="BT2184">
        <v>7</v>
      </c>
      <c r="BU2184">
        <v>0</v>
      </c>
      <c r="BV2184" t="str">
        <f>"4:00 AM"</f>
        <v>4:00 AM</v>
      </c>
      <c r="BW2184" t="str">
        <f>"12:00 PM"</f>
        <v>12:00 PM</v>
      </c>
      <c r="BX2184" t="s">
        <v>240</v>
      </c>
      <c r="BY2184">
        <v>0</v>
      </c>
      <c r="BZ2184">
        <v>3</v>
      </c>
      <c r="CA2184" t="s">
        <v>115</v>
      </c>
      <c r="CC2184" s="2" t="s">
        <v>12105</v>
      </c>
      <c r="CD2184" t="s">
        <v>4052</v>
      </c>
      <c r="CE2184" t="s">
        <v>4043</v>
      </c>
      <c r="CF2184" t="s">
        <v>128</v>
      </c>
      <c r="CG2184" t="s">
        <v>120</v>
      </c>
      <c r="CH2184" s="3">
        <v>96950</v>
      </c>
      <c r="CI2184" s="4">
        <v>8.57</v>
      </c>
      <c r="CJ2184" s="4">
        <v>8.57</v>
      </c>
      <c r="CK2184" s="4">
        <v>12.86</v>
      </c>
      <c r="CL2184" s="4">
        <v>12.86</v>
      </c>
      <c r="CM2184" t="s">
        <v>136</v>
      </c>
      <c r="CO2184" t="s">
        <v>137</v>
      </c>
      <c r="CQ2184" t="s">
        <v>115</v>
      </c>
      <c r="CR2184" t="s">
        <v>138</v>
      </c>
      <c r="CS2184" t="s">
        <v>139</v>
      </c>
      <c r="CT2184" t="s">
        <v>138</v>
      </c>
      <c r="CU2184" t="s">
        <v>139</v>
      </c>
      <c r="CV2184" t="s">
        <v>138</v>
      </c>
      <c r="CW2184" t="s">
        <v>139</v>
      </c>
      <c r="CX2184" t="s">
        <v>4053</v>
      </c>
      <c r="CY2184" s="10">
        <v>16702375051</v>
      </c>
      <c r="CZ2184" t="s">
        <v>4047</v>
      </c>
      <c r="DA2184" t="s">
        <v>139</v>
      </c>
      <c r="DB2184" t="s">
        <v>138</v>
      </c>
      <c r="DC2184" t="s">
        <v>115</v>
      </c>
    </row>
    <row r="2185" spans="1:107" ht="14.45" customHeight="1" x14ac:dyDescent="0.25">
      <c r="A2185" t="s">
        <v>6730</v>
      </c>
      <c r="B2185" t="s">
        <v>113</v>
      </c>
      <c r="C2185" s="1">
        <v>45816</v>
      </c>
      <c r="D2185" s="1">
        <v>45816</v>
      </c>
      <c r="E2185" t="s">
        <v>114</v>
      </c>
      <c r="G2185" t="s">
        <v>115</v>
      </c>
      <c r="H2185" t="s">
        <v>115</v>
      </c>
      <c r="I2185" t="s">
        <v>115</v>
      </c>
      <c r="J2185" t="s">
        <v>1330</v>
      </c>
      <c r="L2185" t="s">
        <v>1331</v>
      </c>
      <c r="M2185" t="s">
        <v>1332</v>
      </c>
      <c r="N2185" t="s">
        <v>119</v>
      </c>
      <c r="O2185" t="s">
        <v>120</v>
      </c>
      <c r="P2185" s="3">
        <v>96950</v>
      </c>
      <c r="Q2185" t="s">
        <v>121</v>
      </c>
      <c r="R2185" t="s">
        <v>641</v>
      </c>
      <c r="S2185" s="10">
        <v>16707885235</v>
      </c>
      <c r="U2185" t="s">
        <v>1333</v>
      </c>
      <c r="V2185">
        <v>236116</v>
      </c>
      <c r="W2185" t="s">
        <v>123</v>
      </c>
      <c r="Y2185" t="s">
        <v>1334</v>
      </c>
      <c r="Z2185" t="s">
        <v>1335</v>
      </c>
      <c r="AA2185" t="s">
        <v>1336</v>
      </c>
      <c r="AB2185" t="s">
        <v>235</v>
      </c>
      <c r="AC2185" t="s">
        <v>1337</v>
      </c>
      <c r="AD2185" t="s">
        <v>1338</v>
      </c>
      <c r="AE2185" t="s">
        <v>119</v>
      </c>
      <c r="AF2185" t="s">
        <v>120</v>
      </c>
      <c r="AG2185" s="3">
        <v>96950</v>
      </c>
      <c r="AH2185" t="s">
        <v>121</v>
      </c>
      <c r="AI2185" t="s">
        <v>641</v>
      </c>
      <c r="AJ2185" s="10">
        <v>16707885235</v>
      </c>
      <c r="AL2185" t="s">
        <v>1339</v>
      </c>
      <c r="BD2185" t="str">
        <f>"43-3031.00"</f>
        <v>43-3031.00</v>
      </c>
      <c r="BE2185" t="s">
        <v>387</v>
      </c>
      <c r="BF2185" t="s">
        <v>6731</v>
      </c>
      <c r="BG2185" t="s">
        <v>682</v>
      </c>
      <c r="BH2185">
        <v>5</v>
      </c>
      <c r="BJ2185" s="1">
        <v>45931</v>
      </c>
      <c r="BK2185" s="1">
        <v>46295</v>
      </c>
      <c r="BN2185">
        <v>35</v>
      </c>
      <c r="BO2185">
        <v>0</v>
      </c>
      <c r="BP2185">
        <v>7</v>
      </c>
      <c r="BQ2185">
        <v>7</v>
      </c>
      <c r="BR2185">
        <v>7</v>
      </c>
      <c r="BS2185">
        <v>7</v>
      </c>
      <c r="BT2185">
        <v>7</v>
      </c>
      <c r="BU2185">
        <v>0</v>
      </c>
      <c r="BV2185" t="str">
        <f>"8:00 AM"</f>
        <v>8:00 AM</v>
      </c>
      <c r="BW2185" t="str">
        <f>"4:00 PM"</f>
        <v>4:00 PM</v>
      </c>
      <c r="BX2185" t="s">
        <v>189</v>
      </c>
      <c r="BY2185">
        <v>0</v>
      </c>
      <c r="BZ2185">
        <v>24</v>
      </c>
      <c r="CA2185" t="s">
        <v>115</v>
      </c>
      <c r="CC2185" s="2" t="s">
        <v>6732</v>
      </c>
      <c r="CD2185" t="s">
        <v>1337</v>
      </c>
      <c r="CE2185" t="s">
        <v>1338</v>
      </c>
      <c r="CF2185" t="s">
        <v>119</v>
      </c>
      <c r="CG2185" t="s">
        <v>120</v>
      </c>
      <c r="CH2185" s="3">
        <v>96950</v>
      </c>
      <c r="CI2185" s="4">
        <v>12.28</v>
      </c>
      <c r="CJ2185" s="4">
        <v>12.28</v>
      </c>
      <c r="CK2185" s="4">
        <v>18.420000000000002</v>
      </c>
      <c r="CL2185" s="4">
        <v>18.420000000000002</v>
      </c>
      <c r="CM2185" t="s">
        <v>136</v>
      </c>
      <c r="CN2185" t="s">
        <v>3978</v>
      </c>
      <c r="CO2185" t="s">
        <v>137</v>
      </c>
      <c r="CQ2185" t="s">
        <v>115</v>
      </c>
      <c r="CR2185" t="s">
        <v>138</v>
      </c>
      <c r="CS2185" t="s">
        <v>138</v>
      </c>
      <c r="CT2185" t="s">
        <v>138</v>
      </c>
      <c r="CU2185" t="s">
        <v>139</v>
      </c>
      <c r="CV2185" t="s">
        <v>138</v>
      </c>
      <c r="CW2185" t="s">
        <v>138</v>
      </c>
      <c r="CX2185" t="s">
        <v>1344</v>
      </c>
      <c r="CY2185" s="10">
        <v>16707885235</v>
      </c>
      <c r="CZ2185" t="s">
        <v>1339</v>
      </c>
      <c r="DA2185" t="s">
        <v>139</v>
      </c>
      <c r="DB2185" t="s">
        <v>138</v>
      </c>
      <c r="DC2185" t="s">
        <v>115</v>
      </c>
    </row>
    <row r="2186" spans="1:107" ht="14.45" customHeight="1" x14ac:dyDescent="0.25">
      <c r="A2186" t="s">
        <v>10223</v>
      </c>
      <c r="B2186" t="s">
        <v>113</v>
      </c>
      <c r="C2186" s="1">
        <v>45816</v>
      </c>
      <c r="D2186" s="1">
        <v>45816</v>
      </c>
      <c r="E2186" t="s">
        <v>210</v>
      </c>
      <c r="F2186" s="1">
        <v>45929</v>
      </c>
      <c r="G2186" t="s">
        <v>115</v>
      </c>
      <c r="H2186" t="s">
        <v>115</v>
      </c>
      <c r="I2186" t="s">
        <v>115</v>
      </c>
      <c r="J2186" t="s">
        <v>1330</v>
      </c>
      <c r="L2186" t="s">
        <v>1331</v>
      </c>
      <c r="M2186" t="s">
        <v>1332</v>
      </c>
      <c r="N2186" t="s">
        <v>119</v>
      </c>
      <c r="O2186" t="s">
        <v>120</v>
      </c>
      <c r="P2186" s="3">
        <v>96950</v>
      </c>
      <c r="Q2186" t="s">
        <v>121</v>
      </c>
      <c r="R2186" t="s">
        <v>1694</v>
      </c>
      <c r="S2186" s="10">
        <v>16707885235</v>
      </c>
      <c r="U2186" t="s">
        <v>1333</v>
      </c>
      <c r="V2186">
        <v>236116</v>
      </c>
      <c r="W2186" t="s">
        <v>123</v>
      </c>
      <c r="Y2186" t="s">
        <v>1334</v>
      </c>
      <c r="Z2186" t="s">
        <v>1335</v>
      </c>
      <c r="AA2186" t="s">
        <v>1336</v>
      </c>
      <c r="AB2186" t="s">
        <v>235</v>
      </c>
      <c r="AC2186" t="s">
        <v>1337</v>
      </c>
      <c r="AD2186" t="s">
        <v>1338</v>
      </c>
      <c r="AE2186" t="s">
        <v>119</v>
      </c>
      <c r="AF2186" t="s">
        <v>120</v>
      </c>
      <c r="AG2186" s="3">
        <v>96950</v>
      </c>
      <c r="AH2186" t="s">
        <v>121</v>
      </c>
      <c r="AI2186" t="s">
        <v>1694</v>
      </c>
      <c r="AJ2186" s="10">
        <v>16707885235</v>
      </c>
      <c r="AL2186" t="s">
        <v>1339</v>
      </c>
      <c r="BD2186" t="str">
        <f>"49-9071.00"</f>
        <v>49-9071.00</v>
      </c>
      <c r="BE2186" t="s">
        <v>169</v>
      </c>
      <c r="BF2186" t="s">
        <v>10224</v>
      </c>
      <c r="BG2186" t="s">
        <v>1341</v>
      </c>
      <c r="BH2186">
        <v>15</v>
      </c>
      <c r="BJ2186" s="1">
        <v>45931</v>
      </c>
      <c r="BK2186" s="1">
        <v>46295</v>
      </c>
      <c r="BN2186">
        <v>35</v>
      </c>
      <c r="BO2186">
        <v>0</v>
      </c>
      <c r="BP2186">
        <v>7</v>
      </c>
      <c r="BQ2186">
        <v>7</v>
      </c>
      <c r="BR2186">
        <v>7</v>
      </c>
      <c r="BS2186">
        <v>7</v>
      </c>
      <c r="BT2186">
        <v>7</v>
      </c>
      <c r="BU2186">
        <v>0</v>
      </c>
      <c r="BV2186" t="str">
        <f>"8:00 AM"</f>
        <v>8:00 AM</v>
      </c>
      <c r="BW2186" t="str">
        <f>"4:00 PM"</f>
        <v>4:00 PM</v>
      </c>
      <c r="BX2186" t="s">
        <v>133</v>
      </c>
      <c r="BY2186">
        <v>0</v>
      </c>
      <c r="BZ2186">
        <v>24</v>
      </c>
      <c r="CA2186" t="s">
        <v>115</v>
      </c>
      <c r="CC2186" t="s">
        <v>1342</v>
      </c>
      <c r="CD2186" t="s">
        <v>1337</v>
      </c>
      <c r="CE2186" t="s">
        <v>1338</v>
      </c>
      <c r="CF2186" t="s">
        <v>119</v>
      </c>
      <c r="CG2186" t="s">
        <v>120</v>
      </c>
      <c r="CH2186" s="3">
        <v>96950</v>
      </c>
      <c r="CI2186" s="4">
        <v>9.75</v>
      </c>
      <c r="CJ2186" s="4">
        <v>9.75</v>
      </c>
      <c r="CK2186" s="4">
        <v>14.63</v>
      </c>
      <c r="CL2186" s="4">
        <v>14.63</v>
      </c>
      <c r="CM2186" t="s">
        <v>136</v>
      </c>
      <c r="CN2186" t="s">
        <v>3978</v>
      </c>
      <c r="CO2186" t="s">
        <v>137</v>
      </c>
      <c r="CQ2186" t="s">
        <v>115</v>
      </c>
      <c r="CR2186" t="s">
        <v>138</v>
      </c>
      <c r="CS2186" t="s">
        <v>138</v>
      </c>
      <c r="CT2186" t="s">
        <v>138</v>
      </c>
      <c r="CU2186" t="s">
        <v>139</v>
      </c>
      <c r="CV2186" t="s">
        <v>138</v>
      </c>
      <c r="CW2186" t="s">
        <v>138</v>
      </c>
      <c r="CX2186" t="s">
        <v>1344</v>
      </c>
      <c r="CY2186" s="10">
        <v>16707885235</v>
      </c>
      <c r="CZ2186" t="s">
        <v>1339</v>
      </c>
      <c r="DA2186" t="s">
        <v>139</v>
      </c>
      <c r="DB2186" t="s">
        <v>138</v>
      </c>
      <c r="DC2186" t="s">
        <v>115</v>
      </c>
    </row>
    <row r="2187" spans="1:107" ht="14.45" customHeight="1" x14ac:dyDescent="0.25">
      <c r="A2187" t="s">
        <v>3949</v>
      </c>
      <c r="B2187" t="s">
        <v>113</v>
      </c>
      <c r="C2187" s="1">
        <v>45763</v>
      </c>
      <c r="D2187" s="1">
        <v>45817</v>
      </c>
      <c r="E2187" t="s">
        <v>210</v>
      </c>
      <c r="F2187" s="1">
        <v>45868</v>
      </c>
      <c r="G2187" t="s">
        <v>115</v>
      </c>
      <c r="H2187" t="s">
        <v>115</v>
      </c>
      <c r="I2187" t="s">
        <v>115</v>
      </c>
      <c r="J2187" t="s">
        <v>2027</v>
      </c>
      <c r="K2187" t="s">
        <v>2028</v>
      </c>
      <c r="L2187" t="s">
        <v>2029</v>
      </c>
      <c r="M2187" t="s">
        <v>1448</v>
      </c>
      <c r="N2187" t="s">
        <v>128</v>
      </c>
      <c r="O2187" t="s">
        <v>120</v>
      </c>
      <c r="P2187" s="3">
        <v>96950</v>
      </c>
      <c r="Q2187" t="s">
        <v>121</v>
      </c>
      <c r="S2187" s="10">
        <v>16702332666</v>
      </c>
      <c r="U2187" t="s">
        <v>2030</v>
      </c>
      <c r="V2187">
        <v>561330</v>
      </c>
      <c r="W2187" t="s">
        <v>123</v>
      </c>
      <c r="Y2187" t="s">
        <v>2031</v>
      </c>
      <c r="Z2187" t="s">
        <v>2032</v>
      </c>
      <c r="AA2187" t="s">
        <v>2033</v>
      </c>
      <c r="AB2187" t="s">
        <v>448</v>
      </c>
      <c r="AC2187" t="s">
        <v>2029</v>
      </c>
      <c r="AD2187" t="s">
        <v>1448</v>
      </c>
      <c r="AE2187" t="s">
        <v>128</v>
      </c>
      <c r="AF2187" t="s">
        <v>120</v>
      </c>
      <c r="AG2187" s="3">
        <v>96950</v>
      </c>
      <c r="AH2187" t="s">
        <v>121</v>
      </c>
      <c r="AJ2187" s="10">
        <v>16702332666</v>
      </c>
      <c r="AL2187" t="s">
        <v>2034</v>
      </c>
      <c r="BD2187" t="str">
        <f>"43-3031.00"</f>
        <v>43-3031.00</v>
      </c>
      <c r="BE2187" t="s">
        <v>387</v>
      </c>
      <c r="BF2187" t="s">
        <v>3950</v>
      </c>
      <c r="BG2187" t="s">
        <v>3951</v>
      </c>
      <c r="BH2187">
        <v>1</v>
      </c>
      <c r="BJ2187" s="1">
        <v>45870</v>
      </c>
      <c r="BK2187" s="1">
        <v>46234</v>
      </c>
      <c r="BN2187">
        <v>35</v>
      </c>
      <c r="BO2187">
        <v>0</v>
      </c>
      <c r="BP2187">
        <v>7</v>
      </c>
      <c r="BQ2187">
        <v>7</v>
      </c>
      <c r="BR2187">
        <v>7</v>
      </c>
      <c r="BS2187">
        <v>7</v>
      </c>
      <c r="BT2187">
        <v>7</v>
      </c>
      <c r="BU2187">
        <v>0</v>
      </c>
      <c r="BV2187" t="str">
        <f>"9:00 AM"</f>
        <v>9:00 AM</v>
      </c>
      <c r="BW2187" t="str">
        <f>"5:00 PM"</f>
        <v>5:00 PM</v>
      </c>
      <c r="BX2187" t="s">
        <v>133</v>
      </c>
      <c r="BY2187">
        <v>0</v>
      </c>
      <c r="BZ2187">
        <v>24</v>
      </c>
      <c r="CA2187" t="s">
        <v>115</v>
      </c>
      <c r="CC2187" s="2" t="s">
        <v>3952</v>
      </c>
      <c r="CD2187" t="s">
        <v>2029</v>
      </c>
      <c r="CE2187" t="s">
        <v>1448</v>
      </c>
      <c r="CF2187" t="s">
        <v>128</v>
      </c>
      <c r="CG2187" t="s">
        <v>120</v>
      </c>
      <c r="CH2187" s="3">
        <v>96950</v>
      </c>
      <c r="CI2187" s="4">
        <v>12.28</v>
      </c>
      <c r="CJ2187" s="4">
        <v>12.28</v>
      </c>
      <c r="CK2187" s="4">
        <v>18.420000000000002</v>
      </c>
      <c r="CL2187" s="4">
        <v>18.420000000000002</v>
      </c>
      <c r="CM2187" t="s">
        <v>136</v>
      </c>
      <c r="CN2187" t="s">
        <v>224</v>
      </c>
      <c r="CO2187" t="s">
        <v>137</v>
      </c>
      <c r="CQ2187" t="s">
        <v>115</v>
      </c>
      <c r="CR2187" t="s">
        <v>138</v>
      </c>
      <c r="CS2187" t="s">
        <v>139</v>
      </c>
      <c r="CT2187" t="s">
        <v>138</v>
      </c>
      <c r="CU2187" t="s">
        <v>139</v>
      </c>
      <c r="CV2187" t="s">
        <v>138</v>
      </c>
      <c r="CW2187" t="s">
        <v>139</v>
      </c>
      <c r="CX2187" t="s">
        <v>224</v>
      </c>
      <c r="CY2187" s="10">
        <v>16702332666</v>
      </c>
      <c r="CZ2187" t="s">
        <v>2034</v>
      </c>
      <c r="DA2187" t="s">
        <v>139</v>
      </c>
      <c r="DB2187" t="s">
        <v>138</v>
      </c>
      <c r="DC2187" t="s">
        <v>115</v>
      </c>
    </row>
    <row r="2188" spans="1:107" ht="14.45" customHeight="1" x14ac:dyDescent="0.25">
      <c r="A2188" t="s">
        <v>4660</v>
      </c>
      <c r="B2188" t="s">
        <v>248</v>
      </c>
      <c r="C2188" s="1">
        <v>45757</v>
      </c>
      <c r="D2188" s="1">
        <v>45817</v>
      </c>
      <c r="E2188" t="s">
        <v>210</v>
      </c>
      <c r="F2188" s="1">
        <v>45901</v>
      </c>
      <c r="G2188" t="s">
        <v>115</v>
      </c>
      <c r="H2188" t="s">
        <v>115</v>
      </c>
      <c r="I2188" t="s">
        <v>115</v>
      </c>
      <c r="J2188" t="s">
        <v>4661</v>
      </c>
      <c r="K2188" t="s">
        <v>4662</v>
      </c>
      <c r="L2188" t="s">
        <v>4663</v>
      </c>
      <c r="M2188" t="s">
        <v>4664</v>
      </c>
      <c r="N2188" t="s">
        <v>119</v>
      </c>
      <c r="O2188" t="s">
        <v>120</v>
      </c>
      <c r="P2188" s="3">
        <v>96950</v>
      </c>
      <c r="Q2188" t="s">
        <v>121</v>
      </c>
      <c r="S2188" s="10">
        <v>16702338866</v>
      </c>
      <c r="U2188" t="s">
        <v>4665</v>
      </c>
      <c r="V2188">
        <v>53211</v>
      </c>
      <c r="W2188" t="s">
        <v>123</v>
      </c>
      <c r="Y2188" t="s">
        <v>4666</v>
      </c>
      <c r="Z2188" t="s">
        <v>4667</v>
      </c>
      <c r="AB2188" t="s">
        <v>295</v>
      </c>
      <c r="AC2188" t="s">
        <v>4663</v>
      </c>
      <c r="AD2188" t="s">
        <v>4664</v>
      </c>
      <c r="AE2188" t="s">
        <v>119</v>
      </c>
      <c r="AF2188" t="s">
        <v>120</v>
      </c>
      <c r="AG2188" s="3">
        <v>96950</v>
      </c>
      <c r="AH2188" t="s">
        <v>121</v>
      </c>
      <c r="AJ2188" s="10">
        <v>16702338866</v>
      </c>
      <c r="AL2188" t="s">
        <v>4668</v>
      </c>
      <c r="BD2188" t="str">
        <f>"49-3023.00"</f>
        <v>49-3023.00</v>
      </c>
      <c r="BE2188" t="s">
        <v>2122</v>
      </c>
      <c r="BF2188" t="s">
        <v>4669</v>
      </c>
      <c r="BG2188" t="s">
        <v>4670</v>
      </c>
      <c r="BH2188">
        <v>2</v>
      </c>
      <c r="BI2188">
        <v>2</v>
      </c>
      <c r="BJ2188" s="1">
        <v>45903</v>
      </c>
      <c r="BK2188" s="1">
        <v>46267</v>
      </c>
      <c r="BL2188" s="1">
        <v>45903</v>
      </c>
      <c r="BM2188" s="1">
        <v>46267</v>
      </c>
      <c r="BN2188">
        <v>35</v>
      </c>
      <c r="BO2188">
        <v>0</v>
      </c>
      <c r="BP2188">
        <v>6</v>
      </c>
      <c r="BQ2188">
        <v>6</v>
      </c>
      <c r="BR2188">
        <v>6</v>
      </c>
      <c r="BS2188">
        <v>6</v>
      </c>
      <c r="BT2188">
        <v>6</v>
      </c>
      <c r="BU2188">
        <v>5</v>
      </c>
      <c r="BV2188" t="str">
        <f>"9:00 AM"</f>
        <v>9:00 AM</v>
      </c>
      <c r="BW2188" t="str">
        <f>"4:00 PM"</f>
        <v>4:00 PM</v>
      </c>
      <c r="BX2188" t="s">
        <v>133</v>
      </c>
      <c r="BY2188">
        <v>0</v>
      </c>
      <c r="BZ2188">
        <v>12</v>
      </c>
      <c r="CA2188" t="s">
        <v>115</v>
      </c>
      <c r="CC2188" s="2" t="s">
        <v>4671</v>
      </c>
      <c r="CD2188" t="s">
        <v>4672</v>
      </c>
      <c r="CE2188" t="s">
        <v>4664</v>
      </c>
      <c r="CF2188" t="s">
        <v>119</v>
      </c>
      <c r="CG2188" t="s">
        <v>120</v>
      </c>
      <c r="CH2188" s="3">
        <v>96950</v>
      </c>
      <c r="CI2188" s="4">
        <v>11.01</v>
      </c>
      <c r="CJ2188" s="4">
        <v>11.01</v>
      </c>
      <c r="CK2188" s="4">
        <v>16.52</v>
      </c>
      <c r="CL2188" s="4">
        <v>16.52</v>
      </c>
      <c r="CM2188" t="s">
        <v>136</v>
      </c>
      <c r="CN2188" t="s">
        <v>2832</v>
      </c>
      <c r="CO2188" t="s">
        <v>137</v>
      </c>
      <c r="CQ2188" t="s">
        <v>115</v>
      </c>
      <c r="CR2188" t="s">
        <v>138</v>
      </c>
      <c r="CS2188" t="s">
        <v>139</v>
      </c>
      <c r="CT2188" t="s">
        <v>138</v>
      </c>
      <c r="CU2188" t="s">
        <v>139</v>
      </c>
      <c r="CV2188" t="s">
        <v>138</v>
      </c>
      <c r="CW2188" t="s">
        <v>139</v>
      </c>
      <c r="CX2188" t="s">
        <v>4673</v>
      </c>
      <c r="CY2188" s="10">
        <v>16702338866</v>
      </c>
      <c r="CZ2188" t="s">
        <v>4668</v>
      </c>
      <c r="DA2188" t="s">
        <v>246</v>
      </c>
      <c r="DB2188" t="s">
        <v>138</v>
      </c>
      <c r="DC2188" t="s">
        <v>115</v>
      </c>
    </row>
    <row r="2189" spans="1:107" ht="14.45" customHeight="1" x14ac:dyDescent="0.25">
      <c r="A2189" t="s">
        <v>4740</v>
      </c>
      <c r="B2189" t="s">
        <v>248</v>
      </c>
      <c r="C2189" s="1">
        <v>45756</v>
      </c>
      <c r="D2189" s="1">
        <v>45817</v>
      </c>
      <c r="E2189" t="s">
        <v>210</v>
      </c>
      <c r="F2189" s="1">
        <v>45929</v>
      </c>
      <c r="G2189" t="s">
        <v>115</v>
      </c>
      <c r="H2189" t="s">
        <v>115</v>
      </c>
      <c r="I2189" t="s">
        <v>115</v>
      </c>
      <c r="J2189" t="s">
        <v>453</v>
      </c>
      <c r="K2189" t="s">
        <v>4741</v>
      </c>
      <c r="L2189" t="s">
        <v>455</v>
      </c>
      <c r="M2189" t="s">
        <v>456</v>
      </c>
      <c r="N2189" t="s">
        <v>145</v>
      </c>
      <c r="O2189" t="s">
        <v>120</v>
      </c>
      <c r="P2189" s="3">
        <v>96951</v>
      </c>
      <c r="Q2189" t="s">
        <v>121</v>
      </c>
      <c r="R2189" t="s">
        <v>139</v>
      </c>
      <c r="S2189" s="10">
        <v>16705320363</v>
      </c>
      <c r="U2189" t="s">
        <v>457</v>
      </c>
      <c r="V2189">
        <v>44511</v>
      </c>
      <c r="W2189" t="s">
        <v>123</v>
      </c>
      <c r="Y2189" t="s">
        <v>458</v>
      </c>
      <c r="Z2189" t="s">
        <v>459</v>
      </c>
      <c r="AA2189" t="s">
        <v>460</v>
      </c>
      <c r="AB2189" t="s">
        <v>277</v>
      </c>
      <c r="AC2189" t="s">
        <v>455</v>
      </c>
      <c r="AD2189" t="s">
        <v>456</v>
      </c>
      <c r="AE2189" t="s">
        <v>145</v>
      </c>
      <c r="AF2189" t="s">
        <v>120</v>
      </c>
      <c r="AG2189" s="3">
        <v>96951</v>
      </c>
      <c r="AH2189" t="s">
        <v>121</v>
      </c>
      <c r="AI2189" t="s">
        <v>439</v>
      </c>
      <c r="AJ2189" s="10">
        <v>16705320363</v>
      </c>
      <c r="AL2189" t="s">
        <v>461</v>
      </c>
      <c r="BD2189" t="str">
        <f>"41-1011.00"</f>
        <v>41-1011.00</v>
      </c>
      <c r="BE2189" t="s">
        <v>151</v>
      </c>
      <c r="BF2189" t="s">
        <v>4742</v>
      </c>
      <c r="BG2189" t="s">
        <v>4743</v>
      </c>
      <c r="BH2189">
        <v>1</v>
      </c>
      <c r="BI2189">
        <v>1</v>
      </c>
      <c r="BJ2189" s="1">
        <v>45931</v>
      </c>
      <c r="BK2189" s="1">
        <v>46295</v>
      </c>
      <c r="BL2189" s="1">
        <v>45931</v>
      </c>
      <c r="BM2189" s="1">
        <v>46295</v>
      </c>
      <c r="BN2189">
        <v>35</v>
      </c>
      <c r="BO2189">
        <v>0</v>
      </c>
      <c r="BP2189">
        <v>7</v>
      </c>
      <c r="BQ2189">
        <v>7</v>
      </c>
      <c r="BR2189">
        <v>7</v>
      </c>
      <c r="BS2189">
        <v>7</v>
      </c>
      <c r="BT2189">
        <v>0</v>
      </c>
      <c r="BU2189">
        <v>7</v>
      </c>
      <c r="BV2189" t="str">
        <f>"8:00 AM"</f>
        <v>8:00 AM</v>
      </c>
      <c r="BW2189" t="str">
        <f>"4:00 PM"</f>
        <v>4:00 PM</v>
      </c>
      <c r="BX2189" t="s">
        <v>133</v>
      </c>
      <c r="BY2189">
        <v>0</v>
      </c>
      <c r="BZ2189">
        <v>12</v>
      </c>
      <c r="CA2189" t="s">
        <v>138</v>
      </c>
      <c r="CB2189">
        <v>9</v>
      </c>
      <c r="CC2189" t="s">
        <v>4744</v>
      </c>
      <c r="CD2189" t="s">
        <v>4745</v>
      </c>
      <c r="CE2189" t="s">
        <v>456</v>
      </c>
      <c r="CF2189" t="s">
        <v>145</v>
      </c>
      <c r="CG2189" t="s">
        <v>120</v>
      </c>
      <c r="CH2189" s="3">
        <v>96951</v>
      </c>
      <c r="CI2189" s="4">
        <v>11.35</v>
      </c>
      <c r="CJ2189" s="4">
        <v>11.35</v>
      </c>
      <c r="CK2189" s="4">
        <v>17.03</v>
      </c>
      <c r="CL2189" s="4">
        <v>17.03</v>
      </c>
      <c r="CM2189" t="s">
        <v>136</v>
      </c>
      <c r="CN2189" t="s">
        <v>139</v>
      </c>
      <c r="CO2189" t="s">
        <v>137</v>
      </c>
      <c r="CQ2189" t="s">
        <v>115</v>
      </c>
      <c r="CR2189" t="s">
        <v>138</v>
      </c>
      <c r="CS2189" t="s">
        <v>139</v>
      </c>
      <c r="CT2189" t="s">
        <v>138</v>
      </c>
      <c r="CU2189" t="s">
        <v>139</v>
      </c>
      <c r="CV2189" t="s">
        <v>138</v>
      </c>
      <c r="CW2189" t="s">
        <v>139</v>
      </c>
      <c r="CX2189" t="s">
        <v>467</v>
      </c>
      <c r="CY2189" s="10">
        <v>16705320363</v>
      </c>
      <c r="CZ2189" t="s">
        <v>461</v>
      </c>
      <c r="DA2189" t="s">
        <v>468</v>
      </c>
      <c r="DB2189" t="s">
        <v>138</v>
      </c>
      <c r="DC2189" t="s">
        <v>115</v>
      </c>
    </row>
    <row r="2190" spans="1:107" ht="14.45" customHeight="1" x14ac:dyDescent="0.25">
      <c r="A2190" t="s">
        <v>5867</v>
      </c>
      <c r="B2190" t="s">
        <v>248</v>
      </c>
      <c r="C2190" s="1">
        <v>45756</v>
      </c>
      <c r="D2190" s="1">
        <v>45817</v>
      </c>
      <c r="E2190" t="s">
        <v>210</v>
      </c>
      <c r="F2190" s="1">
        <v>45929</v>
      </c>
      <c r="G2190" t="s">
        <v>115</v>
      </c>
      <c r="H2190" t="s">
        <v>115</v>
      </c>
      <c r="I2190" t="s">
        <v>115</v>
      </c>
      <c r="J2190" t="s">
        <v>5868</v>
      </c>
      <c r="K2190" t="s">
        <v>5869</v>
      </c>
      <c r="L2190" t="s">
        <v>2737</v>
      </c>
      <c r="N2190" t="s">
        <v>119</v>
      </c>
      <c r="O2190" t="s">
        <v>120</v>
      </c>
      <c r="P2190" s="3">
        <v>96950</v>
      </c>
      <c r="Q2190" t="s">
        <v>121</v>
      </c>
      <c r="S2190" s="10">
        <v>16702337251</v>
      </c>
      <c r="U2190" t="s">
        <v>4683</v>
      </c>
      <c r="V2190">
        <v>5241</v>
      </c>
      <c r="W2190" t="s">
        <v>123</v>
      </c>
      <c r="Y2190" t="s">
        <v>4823</v>
      </c>
      <c r="Z2190" t="s">
        <v>4824</v>
      </c>
      <c r="AA2190" t="s">
        <v>4825</v>
      </c>
      <c r="AB2190" t="s">
        <v>295</v>
      </c>
      <c r="AC2190" t="s">
        <v>5870</v>
      </c>
      <c r="AE2190" t="s">
        <v>119</v>
      </c>
      <c r="AF2190" t="s">
        <v>120</v>
      </c>
      <c r="AG2190" s="3">
        <v>96950</v>
      </c>
      <c r="AH2190" t="s">
        <v>121</v>
      </c>
      <c r="AJ2190" s="10">
        <v>16702337251</v>
      </c>
      <c r="AL2190" t="s">
        <v>4684</v>
      </c>
      <c r="BD2190" t="str">
        <f>"43-4051.00"</f>
        <v>43-4051.00</v>
      </c>
      <c r="BE2190" t="s">
        <v>5234</v>
      </c>
      <c r="BF2190" t="s">
        <v>5871</v>
      </c>
      <c r="BG2190" t="s">
        <v>5236</v>
      </c>
      <c r="BH2190">
        <v>2</v>
      </c>
      <c r="BI2190">
        <v>2</v>
      </c>
      <c r="BJ2190" s="1">
        <v>45931</v>
      </c>
      <c r="BK2190" s="1">
        <v>46295</v>
      </c>
      <c r="BL2190" s="1">
        <v>45931</v>
      </c>
      <c r="BM2190" s="1">
        <v>46295</v>
      </c>
      <c r="BN2190">
        <v>40</v>
      </c>
      <c r="BO2190">
        <v>0</v>
      </c>
      <c r="BP2190">
        <v>8</v>
      </c>
      <c r="BQ2190">
        <v>8</v>
      </c>
      <c r="BR2190">
        <v>8</v>
      </c>
      <c r="BS2190">
        <v>8</v>
      </c>
      <c r="BT2190">
        <v>8</v>
      </c>
      <c r="BU2190">
        <v>0</v>
      </c>
      <c r="BV2190" t="str">
        <f>"8:00 AM"</f>
        <v>8:00 AM</v>
      </c>
      <c r="BW2190" t="str">
        <f>"5:00 PM"</f>
        <v>5:00 PM</v>
      </c>
      <c r="BX2190" t="s">
        <v>133</v>
      </c>
      <c r="BY2190">
        <v>0</v>
      </c>
      <c r="BZ2190">
        <v>6</v>
      </c>
      <c r="CA2190" t="s">
        <v>115</v>
      </c>
      <c r="CC2190" t="s">
        <v>5872</v>
      </c>
      <c r="CD2190" t="s">
        <v>2737</v>
      </c>
      <c r="CF2190" t="s">
        <v>119</v>
      </c>
      <c r="CG2190" t="s">
        <v>120</v>
      </c>
      <c r="CH2190" s="3">
        <v>96950</v>
      </c>
      <c r="CI2190" s="4">
        <v>10.83</v>
      </c>
      <c r="CJ2190" s="4">
        <v>11</v>
      </c>
      <c r="CK2190" s="4">
        <v>16.25</v>
      </c>
      <c r="CL2190" s="4">
        <v>16.5</v>
      </c>
      <c r="CM2190" t="s">
        <v>136</v>
      </c>
      <c r="CN2190" t="s">
        <v>331</v>
      </c>
      <c r="CO2190" t="s">
        <v>137</v>
      </c>
      <c r="CQ2190" t="s">
        <v>115</v>
      </c>
      <c r="CR2190" t="s">
        <v>138</v>
      </c>
      <c r="CS2190" t="s">
        <v>138</v>
      </c>
      <c r="CT2190" t="s">
        <v>138</v>
      </c>
      <c r="CU2190" t="s">
        <v>139</v>
      </c>
      <c r="CV2190" t="s">
        <v>138</v>
      </c>
      <c r="CW2190" t="s">
        <v>138</v>
      </c>
      <c r="CX2190" t="s">
        <v>5873</v>
      </c>
      <c r="CY2190" s="10">
        <v>16702337251</v>
      </c>
      <c r="CZ2190" t="s">
        <v>4684</v>
      </c>
      <c r="DA2190" t="s">
        <v>139</v>
      </c>
      <c r="DB2190" t="s">
        <v>138</v>
      </c>
      <c r="DC2190" t="s">
        <v>115</v>
      </c>
    </row>
    <row r="2191" spans="1:107" ht="14.45" customHeight="1" x14ac:dyDescent="0.25">
      <c r="A2191" t="s">
        <v>6212</v>
      </c>
      <c r="B2191" t="s">
        <v>248</v>
      </c>
      <c r="C2191" s="1">
        <v>45753</v>
      </c>
      <c r="D2191" s="1">
        <v>45817</v>
      </c>
      <c r="E2191" t="s">
        <v>210</v>
      </c>
      <c r="F2191" s="1">
        <v>45929</v>
      </c>
      <c r="G2191" t="s">
        <v>138</v>
      </c>
      <c r="H2191" t="s">
        <v>115</v>
      </c>
      <c r="I2191" t="s">
        <v>115</v>
      </c>
      <c r="J2191" t="s">
        <v>6213</v>
      </c>
      <c r="K2191" t="s">
        <v>2377</v>
      </c>
      <c r="L2191" t="s">
        <v>2378</v>
      </c>
      <c r="M2191" t="s">
        <v>852</v>
      </c>
      <c r="N2191" t="s">
        <v>119</v>
      </c>
      <c r="O2191" t="s">
        <v>120</v>
      </c>
      <c r="P2191" s="3">
        <v>96950</v>
      </c>
      <c r="Q2191" t="s">
        <v>121</v>
      </c>
      <c r="S2191" s="10">
        <v>16702880360</v>
      </c>
      <c r="T2191">
        <v>104</v>
      </c>
      <c r="U2191" t="s">
        <v>2379</v>
      </c>
      <c r="V2191">
        <v>48819</v>
      </c>
      <c r="W2191" t="s">
        <v>123</v>
      </c>
      <c r="Y2191" t="s">
        <v>2380</v>
      </c>
      <c r="Z2191" t="s">
        <v>2381</v>
      </c>
      <c r="AB2191" t="s">
        <v>2382</v>
      </c>
      <c r="AC2191" t="s">
        <v>2378</v>
      </c>
      <c r="AD2191" t="s">
        <v>852</v>
      </c>
      <c r="AE2191" t="s">
        <v>119</v>
      </c>
      <c r="AF2191" t="s">
        <v>120</v>
      </c>
      <c r="AG2191" s="3">
        <v>96950</v>
      </c>
      <c r="AH2191" t="s">
        <v>121</v>
      </c>
      <c r="AJ2191" s="10">
        <v>16702880360</v>
      </c>
      <c r="AK2191">
        <v>104</v>
      </c>
      <c r="AL2191" t="s">
        <v>2383</v>
      </c>
      <c r="BD2191" t="str">
        <f>"49-3011.00"</f>
        <v>49-3011.00</v>
      </c>
      <c r="BE2191" t="s">
        <v>6214</v>
      </c>
      <c r="BF2191" t="s">
        <v>6215</v>
      </c>
      <c r="BG2191" t="s">
        <v>6216</v>
      </c>
      <c r="BH2191">
        <v>2</v>
      </c>
      <c r="BI2191">
        <v>2</v>
      </c>
      <c r="BJ2191" s="1">
        <v>45931</v>
      </c>
      <c r="BK2191" s="1">
        <v>47026</v>
      </c>
      <c r="BL2191" s="1">
        <v>45931</v>
      </c>
      <c r="BM2191" s="1">
        <v>47026</v>
      </c>
      <c r="BN2191">
        <v>35</v>
      </c>
      <c r="BO2191">
        <v>7</v>
      </c>
      <c r="BP2191">
        <v>7</v>
      </c>
      <c r="BQ2191">
        <v>7</v>
      </c>
      <c r="BR2191">
        <v>7</v>
      </c>
      <c r="BS2191">
        <v>7</v>
      </c>
      <c r="BT2191">
        <v>0</v>
      </c>
      <c r="BU2191">
        <v>0</v>
      </c>
      <c r="BV2191" t="str">
        <f>"12:30 AM"</f>
        <v>12:30 AM</v>
      </c>
      <c r="BW2191" t="str">
        <f>"8:30 AM"</f>
        <v>8:30 AM</v>
      </c>
      <c r="BX2191" t="s">
        <v>133</v>
      </c>
      <c r="BY2191">
        <v>0</v>
      </c>
      <c r="BZ2191">
        <v>24</v>
      </c>
      <c r="CA2191" t="s">
        <v>115</v>
      </c>
      <c r="CC2191" t="s">
        <v>6217</v>
      </c>
      <c r="CD2191" t="s">
        <v>852</v>
      </c>
      <c r="CF2191" t="s">
        <v>119</v>
      </c>
      <c r="CG2191" t="s">
        <v>120</v>
      </c>
      <c r="CH2191" s="3">
        <v>96950</v>
      </c>
      <c r="CI2191" s="4">
        <v>11.85</v>
      </c>
      <c r="CJ2191" s="4">
        <v>17</v>
      </c>
      <c r="CK2191" s="4">
        <v>17.78</v>
      </c>
      <c r="CL2191" s="4">
        <v>25.5</v>
      </c>
      <c r="CM2191" t="s">
        <v>136</v>
      </c>
      <c r="CN2191" t="s">
        <v>506</v>
      </c>
      <c r="CO2191" t="s">
        <v>137</v>
      </c>
      <c r="CQ2191" t="s">
        <v>115</v>
      </c>
      <c r="CR2191" t="s">
        <v>138</v>
      </c>
      <c r="CS2191" t="s">
        <v>139</v>
      </c>
      <c r="CT2191" t="s">
        <v>138</v>
      </c>
      <c r="CU2191" t="s">
        <v>138</v>
      </c>
      <c r="CV2191" t="s">
        <v>138</v>
      </c>
      <c r="CW2191" t="s">
        <v>139</v>
      </c>
      <c r="CX2191" t="s">
        <v>2388</v>
      </c>
      <c r="CY2191" s="10">
        <v>16702880360</v>
      </c>
      <c r="CZ2191" t="s">
        <v>2389</v>
      </c>
      <c r="DA2191" t="s">
        <v>2390</v>
      </c>
      <c r="DB2191" t="s">
        <v>138</v>
      </c>
      <c r="DC2191" t="s">
        <v>115</v>
      </c>
    </row>
    <row r="2192" spans="1:107" ht="14.45" customHeight="1" x14ac:dyDescent="0.25">
      <c r="A2192" t="s">
        <v>6787</v>
      </c>
      <c r="B2192" t="s">
        <v>248</v>
      </c>
      <c r="C2192" s="1">
        <v>45755</v>
      </c>
      <c r="D2192" s="1">
        <v>45817</v>
      </c>
      <c r="E2192" t="s">
        <v>210</v>
      </c>
      <c r="F2192" s="1">
        <v>45929</v>
      </c>
      <c r="G2192" t="s">
        <v>138</v>
      </c>
      <c r="H2192" t="s">
        <v>115</v>
      </c>
      <c r="I2192" t="s">
        <v>115</v>
      </c>
      <c r="J2192" t="s">
        <v>6788</v>
      </c>
      <c r="K2192" t="s">
        <v>6789</v>
      </c>
      <c r="L2192" t="s">
        <v>6790</v>
      </c>
      <c r="M2192" t="s">
        <v>1766</v>
      </c>
      <c r="N2192" t="s">
        <v>128</v>
      </c>
      <c r="O2192" t="s">
        <v>120</v>
      </c>
      <c r="P2192" s="3">
        <v>96950</v>
      </c>
      <c r="Q2192" t="s">
        <v>121</v>
      </c>
      <c r="R2192" t="s">
        <v>1287</v>
      </c>
      <c r="S2192" s="10">
        <v>16702357270</v>
      </c>
      <c r="U2192" t="s">
        <v>6791</v>
      </c>
      <c r="V2192">
        <v>455219</v>
      </c>
      <c r="W2192" t="s">
        <v>123</v>
      </c>
      <c r="Y2192" t="s">
        <v>2622</v>
      </c>
      <c r="Z2192" t="s">
        <v>6792</v>
      </c>
      <c r="AA2192" t="s">
        <v>514</v>
      </c>
      <c r="AB2192" t="s">
        <v>126</v>
      </c>
      <c r="AC2192" t="s">
        <v>6793</v>
      </c>
      <c r="AD2192" t="s">
        <v>6794</v>
      </c>
      <c r="AE2192" t="s">
        <v>128</v>
      </c>
      <c r="AF2192" t="s">
        <v>120</v>
      </c>
      <c r="AG2192" s="3">
        <v>96950</v>
      </c>
      <c r="AH2192" t="s">
        <v>121</v>
      </c>
      <c r="AI2192" t="s">
        <v>1287</v>
      </c>
      <c r="AJ2192" s="10">
        <v>16702357270</v>
      </c>
      <c r="AL2192" t="s">
        <v>6795</v>
      </c>
      <c r="BD2192" t="str">
        <f>"51-6031.00"</f>
        <v>51-6031.00</v>
      </c>
      <c r="BE2192" t="s">
        <v>5345</v>
      </c>
      <c r="BF2192" t="s">
        <v>6796</v>
      </c>
      <c r="BG2192" t="s">
        <v>6797</v>
      </c>
      <c r="BH2192">
        <v>2</v>
      </c>
      <c r="BI2192">
        <v>2</v>
      </c>
      <c r="BJ2192" s="1">
        <v>45930</v>
      </c>
      <c r="BK2192" s="1">
        <v>47026</v>
      </c>
      <c r="BL2192" s="1">
        <v>45930</v>
      </c>
      <c r="BM2192" s="1">
        <v>47026</v>
      </c>
      <c r="BN2192">
        <v>35</v>
      </c>
      <c r="BO2192">
        <v>0</v>
      </c>
      <c r="BP2192">
        <v>7</v>
      </c>
      <c r="BQ2192">
        <v>7</v>
      </c>
      <c r="BR2192">
        <v>7</v>
      </c>
      <c r="BS2192">
        <v>7</v>
      </c>
      <c r="BT2192">
        <v>7</v>
      </c>
      <c r="BU2192">
        <v>0</v>
      </c>
      <c r="BV2192" t="str">
        <f>"8:00 AM"</f>
        <v>8:00 AM</v>
      </c>
      <c r="BW2192" t="str">
        <f>"4:00 PM"</f>
        <v>4:00 PM</v>
      </c>
      <c r="BX2192" t="s">
        <v>240</v>
      </c>
      <c r="BY2192">
        <v>0</v>
      </c>
      <c r="BZ2192">
        <v>3</v>
      </c>
      <c r="CA2192" t="s">
        <v>115</v>
      </c>
      <c r="CC2192" t="s">
        <v>6798</v>
      </c>
      <c r="CD2192" t="s">
        <v>6799</v>
      </c>
      <c r="CE2192" t="s">
        <v>1766</v>
      </c>
      <c r="CF2192" t="s">
        <v>128</v>
      </c>
      <c r="CG2192" t="s">
        <v>120</v>
      </c>
      <c r="CH2192" s="3">
        <v>96950</v>
      </c>
      <c r="CI2192" s="4">
        <v>8.08</v>
      </c>
      <c r="CJ2192" s="4">
        <v>8.5</v>
      </c>
      <c r="CK2192" s="4">
        <v>12.12</v>
      </c>
      <c r="CL2192" s="4">
        <v>12.75</v>
      </c>
      <c r="CM2192" t="s">
        <v>136</v>
      </c>
      <c r="CN2192" t="s">
        <v>139</v>
      </c>
      <c r="CO2192" t="s">
        <v>137</v>
      </c>
      <c r="CQ2192" t="s">
        <v>115</v>
      </c>
      <c r="CR2192" t="s">
        <v>138</v>
      </c>
      <c r="CS2192" t="s">
        <v>138</v>
      </c>
      <c r="CT2192" t="s">
        <v>138</v>
      </c>
      <c r="CU2192" t="s">
        <v>139</v>
      </c>
      <c r="CV2192" t="s">
        <v>138</v>
      </c>
      <c r="CW2192" t="s">
        <v>139</v>
      </c>
      <c r="CX2192" t="s">
        <v>1316</v>
      </c>
      <c r="CY2192" s="10">
        <v>16702357270</v>
      </c>
      <c r="CZ2192" t="s">
        <v>6795</v>
      </c>
      <c r="DA2192" t="s">
        <v>139</v>
      </c>
      <c r="DB2192" t="s">
        <v>138</v>
      </c>
      <c r="DC2192" t="s">
        <v>115</v>
      </c>
    </row>
    <row r="2193" spans="1:112" ht="14.45" customHeight="1" x14ac:dyDescent="0.25">
      <c r="A2193" t="s">
        <v>7261</v>
      </c>
      <c r="B2193" t="s">
        <v>248</v>
      </c>
      <c r="C2193" s="1">
        <v>45754</v>
      </c>
      <c r="D2193" s="1">
        <v>45817</v>
      </c>
      <c r="E2193" t="s">
        <v>210</v>
      </c>
      <c r="F2193" s="1">
        <v>45929</v>
      </c>
      <c r="G2193" t="s">
        <v>115</v>
      </c>
      <c r="H2193" t="s">
        <v>115</v>
      </c>
      <c r="I2193" t="s">
        <v>115</v>
      </c>
      <c r="J2193" t="s">
        <v>7262</v>
      </c>
      <c r="K2193" t="s">
        <v>224</v>
      </c>
      <c r="L2193" t="s">
        <v>7263</v>
      </c>
      <c r="M2193" t="s">
        <v>7264</v>
      </c>
      <c r="N2193" t="s">
        <v>128</v>
      </c>
      <c r="O2193" t="s">
        <v>120</v>
      </c>
      <c r="P2193" s="3">
        <v>96950</v>
      </c>
      <c r="Q2193" t="s">
        <v>121</v>
      </c>
      <c r="R2193" t="s">
        <v>331</v>
      </c>
      <c r="S2193" s="10">
        <v>16702347900</v>
      </c>
      <c r="T2193">
        <v>803</v>
      </c>
      <c r="U2193" t="s">
        <v>7265</v>
      </c>
      <c r="V2193">
        <v>23622</v>
      </c>
      <c r="W2193" t="s">
        <v>123</v>
      </c>
      <c r="Y2193" t="s">
        <v>7266</v>
      </c>
      <c r="Z2193" t="s">
        <v>7267</v>
      </c>
      <c r="AA2193" t="s">
        <v>7268</v>
      </c>
      <c r="AB2193" t="s">
        <v>997</v>
      </c>
      <c r="AC2193" t="s">
        <v>7263</v>
      </c>
      <c r="AD2193" t="s">
        <v>7264</v>
      </c>
      <c r="AE2193" t="s">
        <v>128</v>
      </c>
      <c r="AF2193" t="s">
        <v>120</v>
      </c>
      <c r="AG2193" s="3">
        <v>96950</v>
      </c>
      <c r="AH2193" t="s">
        <v>121</v>
      </c>
      <c r="AI2193" t="s">
        <v>1369</v>
      </c>
      <c r="AJ2193" s="10">
        <v>16702347900</v>
      </c>
      <c r="AK2193">
        <v>803</v>
      </c>
      <c r="AL2193" t="s">
        <v>7269</v>
      </c>
      <c r="BD2193" t="str">
        <f>"49-9071.00"</f>
        <v>49-9071.00</v>
      </c>
      <c r="BE2193" t="s">
        <v>169</v>
      </c>
      <c r="BF2193" t="s">
        <v>7270</v>
      </c>
      <c r="BG2193" t="s">
        <v>7271</v>
      </c>
      <c r="BH2193">
        <v>5</v>
      </c>
      <c r="BI2193">
        <v>5</v>
      </c>
      <c r="BJ2193" s="1">
        <v>45931</v>
      </c>
      <c r="BK2193" s="1">
        <v>46295</v>
      </c>
      <c r="BL2193" s="1">
        <v>45931</v>
      </c>
      <c r="BM2193" s="1">
        <v>46295</v>
      </c>
      <c r="BN2193">
        <v>40</v>
      </c>
      <c r="BO2193">
        <v>0</v>
      </c>
      <c r="BP2193">
        <v>8</v>
      </c>
      <c r="BQ2193">
        <v>8</v>
      </c>
      <c r="BR2193">
        <v>8</v>
      </c>
      <c r="BS2193">
        <v>8</v>
      </c>
      <c r="BT2193">
        <v>8</v>
      </c>
      <c r="BU2193">
        <v>0</v>
      </c>
      <c r="BV2193" t="str">
        <f>"7:30 AM"</f>
        <v>7:30 AM</v>
      </c>
      <c r="BW2193" t="str">
        <f>"4:30 PM"</f>
        <v>4:30 PM</v>
      </c>
      <c r="BX2193" t="s">
        <v>133</v>
      </c>
      <c r="BY2193">
        <v>0</v>
      </c>
      <c r="BZ2193">
        <v>12</v>
      </c>
      <c r="CA2193" t="s">
        <v>115</v>
      </c>
      <c r="CC2193" t="s">
        <v>7272</v>
      </c>
      <c r="CD2193" t="s">
        <v>7273</v>
      </c>
      <c r="CE2193" t="s">
        <v>7274</v>
      </c>
      <c r="CF2193" t="s">
        <v>128</v>
      </c>
      <c r="CG2193" t="s">
        <v>120</v>
      </c>
      <c r="CH2193" s="3">
        <v>96950</v>
      </c>
      <c r="CI2193" s="4">
        <v>9.75</v>
      </c>
      <c r="CJ2193" s="4">
        <v>13.5</v>
      </c>
      <c r="CK2193" s="4">
        <v>14.63</v>
      </c>
      <c r="CL2193" s="4">
        <v>20.25</v>
      </c>
      <c r="CM2193" t="s">
        <v>136</v>
      </c>
      <c r="CN2193" t="s">
        <v>7275</v>
      </c>
      <c r="CO2193" t="s">
        <v>173</v>
      </c>
      <c r="CQ2193" t="s">
        <v>115</v>
      </c>
      <c r="CR2193" t="s">
        <v>138</v>
      </c>
      <c r="CS2193" t="s">
        <v>139</v>
      </c>
      <c r="CT2193" t="s">
        <v>138</v>
      </c>
      <c r="CU2193" t="s">
        <v>139</v>
      </c>
      <c r="CV2193" t="s">
        <v>138</v>
      </c>
      <c r="CW2193" t="s">
        <v>139</v>
      </c>
      <c r="CX2193" t="s">
        <v>7276</v>
      </c>
      <c r="CY2193" s="10">
        <v>16702347900</v>
      </c>
      <c r="CZ2193" t="s">
        <v>7269</v>
      </c>
      <c r="DA2193" t="s">
        <v>7277</v>
      </c>
      <c r="DB2193" t="s">
        <v>138</v>
      </c>
      <c r="DC2193" t="s">
        <v>115</v>
      </c>
      <c r="DD2193" t="s">
        <v>7266</v>
      </c>
      <c r="DE2193" t="s">
        <v>7267</v>
      </c>
      <c r="DF2193" t="s">
        <v>3915</v>
      </c>
      <c r="DG2193" t="s">
        <v>7262</v>
      </c>
      <c r="DH2193" t="s">
        <v>7269</v>
      </c>
    </row>
    <row r="2194" spans="1:112" ht="14.45" customHeight="1" x14ac:dyDescent="0.25">
      <c r="A2194" t="s">
        <v>7648</v>
      </c>
      <c r="B2194" t="s">
        <v>248</v>
      </c>
      <c r="C2194" s="1">
        <v>45760</v>
      </c>
      <c r="D2194" s="1">
        <v>45817</v>
      </c>
      <c r="E2194" t="s">
        <v>210</v>
      </c>
      <c r="F2194" s="1">
        <v>45929</v>
      </c>
      <c r="G2194" t="s">
        <v>115</v>
      </c>
      <c r="H2194" t="s">
        <v>115</v>
      </c>
      <c r="I2194" t="s">
        <v>115</v>
      </c>
      <c r="J2194" t="s">
        <v>7649</v>
      </c>
      <c r="K2194" t="s">
        <v>7650</v>
      </c>
      <c r="L2194" t="s">
        <v>7651</v>
      </c>
      <c r="M2194" t="s">
        <v>139</v>
      </c>
      <c r="N2194" t="s">
        <v>272</v>
      </c>
      <c r="O2194" t="s">
        <v>120</v>
      </c>
      <c r="P2194" s="3">
        <v>96952</v>
      </c>
      <c r="Q2194" t="s">
        <v>121</v>
      </c>
      <c r="S2194" s="10">
        <v>16704333735</v>
      </c>
      <c r="U2194" t="s">
        <v>7652</v>
      </c>
      <c r="V2194">
        <v>445110</v>
      </c>
      <c r="W2194" t="s">
        <v>123</v>
      </c>
      <c r="Y2194" t="s">
        <v>5370</v>
      </c>
      <c r="Z2194" t="s">
        <v>7653</v>
      </c>
      <c r="AB2194" t="s">
        <v>126</v>
      </c>
      <c r="AC2194" t="s">
        <v>7651</v>
      </c>
      <c r="AD2194" t="s">
        <v>139</v>
      </c>
      <c r="AE2194" t="s">
        <v>272</v>
      </c>
      <c r="AF2194" t="s">
        <v>120</v>
      </c>
      <c r="AG2194" s="3">
        <v>96952</v>
      </c>
      <c r="AH2194" t="s">
        <v>121</v>
      </c>
      <c r="AJ2194" s="10">
        <v>16704333735</v>
      </c>
      <c r="AL2194" t="s">
        <v>7654</v>
      </c>
      <c r="BD2194" t="str">
        <f>"11-2022.00"</f>
        <v>11-2022.00</v>
      </c>
      <c r="BE2194" t="s">
        <v>5373</v>
      </c>
      <c r="BF2194" t="s">
        <v>7655</v>
      </c>
      <c r="BG2194" t="s">
        <v>5375</v>
      </c>
      <c r="BH2194">
        <v>1</v>
      </c>
      <c r="BI2194">
        <v>1</v>
      </c>
      <c r="BJ2194" s="1">
        <v>45931</v>
      </c>
      <c r="BK2194" s="1">
        <v>46295</v>
      </c>
      <c r="BL2194" s="1">
        <v>45931</v>
      </c>
      <c r="BM2194" s="1">
        <v>46295</v>
      </c>
      <c r="BN2194">
        <v>35</v>
      </c>
      <c r="BO2194">
        <v>0</v>
      </c>
      <c r="BP2194">
        <v>7</v>
      </c>
      <c r="BQ2194">
        <v>7</v>
      </c>
      <c r="BR2194">
        <v>7</v>
      </c>
      <c r="BS2194">
        <v>7</v>
      </c>
      <c r="BT2194">
        <v>7</v>
      </c>
      <c r="BU2194">
        <v>0</v>
      </c>
      <c r="BV2194" t="str">
        <f>"8:00 AM"</f>
        <v>8:00 AM</v>
      </c>
      <c r="BW2194" t="str">
        <f>"5:00 PM"</f>
        <v>5:00 PM</v>
      </c>
      <c r="BX2194" t="s">
        <v>133</v>
      </c>
      <c r="BY2194">
        <v>0</v>
      </c>
      <c r="BZ2194">
        <v>36</v>
      </c>
      <c r="CA2194" t="s">
        <v>138</v>
      </c>
      <c r="CB2194">
        <v>5</v>
      </c>
      <c r="CC2194" s="2" t="s">
        <v>5376</v>
      </c>
      <c r="CD2194" t="s">
        <v>7651</v>
      </c>
      <c r="CE2194" t="s">
        <v>139</v>
      </c>
      <c r="CF2194" t="s">
        <v>272</v>
      </c>
      <c r="CG2194" t="s">
        <v>120</v>
      </c>
      <c r="CH2194" s="3">
        <v>96952</v>
      </c>
      <c r="CI2194" s="4">
        <v>18.239999999999998</v>
      </c>
      <c r="CJ2194" s="4">
        <v>18.239999999999998</v>
      </c>
      <c r="CM2194" t="s">
        <v>136</v>
      </c>
      <c r="CN2194" t="s">
        <v>7656</v>
      </c>
      <c r="CO2194" t="s">
        <v>137</v>
      </c>
      <c r="CQ2194" t="s">
        <v>115</v>
      </c>
      <c r="CR2194" t="s">
        <v>138</v>
      </c>
      <c r="CS2194" t="s">
        <v>139</v>
      </c>
      <c r="CT2194" t="s">
        <v>139</v>
      </c>
      <c r="CU2194" t="s">
        <v>139</v>
      </c>
      <c r="CV2194" t="s">
        <v>138</v>
      </c>
      <c r="CW2194" t="s">
        <v>139</v>
      </c>
      <c r="CX2194" t="s">
        <v>4793</v>
      </c>
      <c r="CY2194" s="10">
        <v>16704333735</v>
      </c>
      <c r="CZ2194" t="s">
        <v>7657</v>
      </c>
      <c r="DA2194" t="s">
        <v>139</v>
      </c>
      <c r="DB2194" t="s">
        <v>138</v>
      </c>
      <c r="DC2194" t="s">
        <v>115</v>
      </c>
    </row>
    <row r="2195" spans="1:112" ht="14.45" customHeight="1" x14ac:dyDescent="0.25">
      <c r="A2195" t="s">
        <v>8057</v>
      </c>
      <c r="B2195" t="s">
        <v>248</v>
      </c>
      <c r="C2195" s="1">
        <v>45757</v>
      </c>
      <c r="D2195" s="1">
        <v>45817</v>
      </c>
      <c r="E2195" t="s">
        <v>210</v>
      </c>
      <c r="F2195" s="1">
        <v>45929</v>
      </c>
      <c r="G2195" t="s">
        <v>115</v>
      </c>
      <c r="H2195" t="s">
        <v>115</v>
      </c>
      <c r="I2195" t="s">
        <v>115</v>
      </c>
      <c r="J2195" t="s">
        <v>8058</v>
      </c>
      <c r="K2195" t="s">
        <v>8059</v>
      </c>
      <c r="L2195" t="s">
        <v>8060</v>
      </c>
      <c r="M2195" t="s">
        <v>2096</v>
      </c>
      <c r="N2195" t="s">
        <v>272</v>
      </c>
      <c r="O2195" t="s">
        <v>120</v>
      </c>
      <c r="P2195" s="3">
        <v>96952</v>
      </c>
      <c r="Q2195" t="s">
        <v>121</v>
      </c>
      <c r="R2195" t="s">
        <v>1287</v>
      </c>
      <c r="S2195" s="10">
        <v>16704332961</v>
      </c>
      <c r="U2195" t="s">
        <v>8061</v>
      </c>
      <c r="V2195">
        <v>72232</v>
      </c>
      <c r="W2195" t="s">
        <v>123</v>
      </c>
      <c r="Y2195" t="s">
        <v>617</v>
      </c>
      <c r="Z2195" t="s">
        <v>2419</v>
      </c>
      <c r="AA2195" t="s">
        <v>3702</v>
      </c>
      <c r="AB2195" t="s">
        <v>277</v>
      </c>
      <c r="AC2195" t="s">
        <v>8060</v>
      </c>
      <c r="AD2195" t="s">
        <v>2096</v>
      </c>
      <c r="AE2195" t="s">
        <v>272</v>
      </c>
      <c r="AF2195" t="s">
        <v>120</v>
      </c>
      <c r="AG2195" s="3">
        <v>96952</v>
      </c>
      <c r="AH2195" t="s">
        <v>121</v>
      </c>
      <c r="AI2195" t="s">
        <v>1287</v>
      </c>
      <c r="AJ2195" s="10">
        <v>16704332961</v>
      </c>
      <c r="AL2195" t="s">
        <v>8062</v>
      </c>
      <c r="BD2195" t="str">
        <f>"35-2015.00"</f>
        <v>35-2015.00</v>
      </c>
      <c r="BE2195" t="s">
        <v>8063</v>
      </c>
      <c r="BF2195" t="s">
        <v>8064</v>
      </c>
      <c r="BG2195" t="s">
        <v>8065</v>
      </c>
      <c r="BH2195">
        <v>2</v>
      </c>
      <c r="BI2195">
        <v>2</v>
      </c>
      <c r="BJ2195" s="1">
        <v>45931</v>
      </c>
      <c r="BK2195" s="1">
        <v>46295</v>
      </c>
      <c r="BL2195" s="1">
        <v>45931</v>
      </c>
      <c r="BM2195" s="1">
        <v>46295</v>
      </c>
      <c r="BN2195">
        <v>35</v>
      </c>
      <c r="BO2195">
        <v>0</v>
      </c>
      <c r="BP2195">
        <v>7</v>
      </c>
      <c r="BQ2195">
        <v>7</v>
      </c>
      <c r="BR2195">
        <v>7</v>
      </c>
      <c r="BS2195">
        <v>7</v>
      </c>
      <c r="BT2195">
        <v>7</v>
      </c>
      <c r="BU2195">
        <v>0</v>
      </c>
      <c r="BV2195" t="str">
        <f>"8:00 AM"</f>
        <v>8:00 AM</v>
      </c>
      <c r="BW2195" t="str">
        <f>"4:00 PM"</f>
        <v>4:00 PM</v>
      </c>
      <c r="BX2195" t="s">
        <v>240</v>
      </c>
      <c r="BY2195">
        <v>0</v>
      </c>
      <c r="BZ2195">
        <v>6</v>
      </c>
      <c r="CA2195" t="s">
        <v>115</v>
      </c>
      <c r="CC2195" t="s">
        <v>8066</v>
      </c>
      <c r="CD2195" t="s">
        <v>512</v>
      </c>
      <c r="CE2195" t="s">
        <v>2096</v>
      </c>
      <c r="CF2195" t="s">
        <v>272</v>
      </c>
      <c r="CG2195" t="s">
        <v>120</v>
      </c>
      <c r="CH2195" s="3">
        <v>96952</v>
      </c>
      <c r="CI2195" s="4">
        <v>8.85</v>
      </c>
      <c r="CJ2195" s="4">
        <v>9</v>
      </c>
      <c r="CK2195" s="4">
        <v>13.27</v>
      </c>
      <c r="CL2195" s="4">
        <v>13.5</v>
      </c>
      <c r="CM2195" t="s">
        <v>136</v>
      </c>
      <c r="CN2195" t="s">
        <v>139</v>
      </c>
      <c r="CO2195" t="s">
        <v>137</v>
      </c>
      <c r="CQ2195" t="s">
        <v>115</v>
      </c>
      <c r="CR2195" t="s">
        <v>138</v>
      </c>
      <c r="CS2195" t="s">
        <v>138</v>
      </c>
      <c r="CT2195" t="s">
        <v>138</v>
      </c>
      <c r="CU2195" t="s">
        <v>139</v>
      </c>
      <c r="CV2195" t="s">
        <v>138</v>
      </c>
      <c r="CW2195" t="s">
        <v>139</v>
      </c>
      <c r="CX2195" t="s">
        <v>1297</v>
      </c>
      <c r="CY2195" s="10">
        <v>16704332961</v>
      </c>
      <c r="CZ2195" t="s">
        <v>8062</v>
      </c>
      <c r="DA2195" t="s">
        <v>139</v>
      </c>
      <c r="DB2195" t="s">
        <v>138</v>
      </c>
      <c r="DC2195" t="s">
        <v>115</v>
      </c>
    </row>
    <row r="2196" spans="1:112" ht="14.45" customHeight="1" x14ac:dyDescent="0.25">
      <c r="A2196" t="s">
        <v>8154</v>
      </c>
      <c r="B2196" t="s">
        <v>248</v>
      </c>
      <c r="C2196" s="1">
        <v>45750</v>
      </c>
      <c r="D2196" s="1">
        <v>45817</v>
      </c>
      <c r="E2196" t="s">
        <v>114</v>
      </c>
      <c r="G2196" t="s">
        <v>115</v>
      </c>
      <c r="H2196" t="s">
        <v>115</v>
      </c>
      <c r="I2196" t="s">
        <v>115</v>
      </c>
      <c r="J2196" t="s">
        <v>8155</v>
      </c>
      <c r="K2196" t="s">
        <v>8156</v>
      </c>
      <c r="L2196" t="s">
        <v>8157</v>
      </c>
      <c r="N2196" t="s">
        <v>128</v>
      </c>
      <c r="O2196" t="s">
        <v>120</v>
      </c>
      <c r="P2196" s="3">
        <v>96950</v>
      </c>
      <c r="Q2196" t="s">
        <v>121</v>
      </c>
      <c r="S2196" s="10">
        <v>16702874011</v>
      </c>
      <c r="U2196" t="s">
        <v>666</v>
      </c>
      <c r="V2196">
        <v>7225</v>
      </c>
      <c r="W2196" t="s">
        <v>123</v>
      </c>
      <c r="Y2196" t="s">
        <v>6159</v>
      </c>
      <c r="Z2196" t="s">
        <v>8158</v>
      </c>
      <c r="AA2196" t="s">
        <v>8159</v>
      </c>
      <c r="AB2196" t="s">
        <v>277</v>
      </c>
      <c r="AC2196" t="s">
        <v>8160</v>
      </c>
      <c r="AE2196" t="s">
        <v>128</v>
      </c>
      <c r="AF2196" t="s">
        <v>120</v>
      </c>
      <c r="AG2196" s="3">
        <v>96950</v>
      </c>
      <c r="AH2196" t="s">
        <v>121</v>
      </c>
      <c r="AJ2196" s="10">
        <v>16702874011</v>
      </c>
      <c r="AL2196" t="s">
        <v>670</v>
      </c>
      <c r="BD2196" t="str">
        <f>"35-2014.00"</f>
        <v>35-2014.00</v>
      </c>
      <c r="BE2196" t="s">
        <v>221</v>
      </c>
      <c r="BF2196" t="s">
        <v>8161</v>
      </c>
      <c r="BG2196" t="s">
        <v>223</v>
      </c>
      <c r="BH2196">
        <v>2</v>
      </c>
      <c r="BI2196">
        <v>2</v>
      </c>
      <c r="BJ2196" s="1">
        <v>45839</v>
      </c>
      <c r="BK2196" s="1">
        <v>46203</v>
      </c>
      <c r="BL2196" s="1">
        <v>45839</v>
      </c>
      <c r="BM2196" s="1">
        <v>46203</v>
      </c>
      <c r="BN2196">
        <v>35</v>
      </c>
      <c r="BO2196">
        <v>0</v>
      </c>
      <c r="BP2196">
        <v>7</v>
      </c>
      <c r="BQ2196">
        <v>7</v>
      </c>
      <c r="BR2196">
        <v>7</v>
      </c>
      <c r="BS2196">
        <v>7</v>
      </c>
      <c r="BT2196">
        <v>7</v>
      </c>
      <c r="BU2196">
        <v>0</v>
      </c>
      <c r="BV2196" t="str">
        <f>"11:00 AM"</f>
        <v>11:00 AM</v>
      </c>
      <c r="BW2196" t="str">
        <f>"6:00 PM"</f>
        <v>6:00 PM</v>
      </c>
      <c r="BX2196" t="s">
        <v>240</v>
      </c>
      <c r="BY2196">
        <v>0</v>
      </c>
      <c r="BZ2196">
        <v>12</v>
      </c>
      <c r="CA2196" t="s">
        <v>115</v>
      </c>
      <c r="CC2196" t="s">
        <v>8162</v>
      </c>
      <c r="CD2196" t="s">
        <v>8163</v>
      </c>
      <c r="CF2196" t="s">
        <v>128</v>
      </c>
      <c r="CG2196" t="s">
        <v>120</v>
      </c>
      <c r="CH2196" s="3">
        <v>96950</v>
      </c>
      <c r="CI2196" s="4">
        <v>8.83</v>
      </c>
      <c r="CJ2196" s="4">
        <v>8.83</v>
      </c>
      <c r="CK2196" s="4">
        <v>13.25</v>
      </c>
      <c r="CL2196" s="4">
        <v>13.25</v>
      </c>
      <c r="CM2196" t="s">
        <v>136</v>
      </c>
      <c r="CN2196" t="s">
        <v>224</v>
      </c>
      <c r="CO2196" t="s">
        <v>137</v>
      </c>
      <c r="CQ2196" t="s">
        <v>115</v>
      </c>
      <c r="CR2196" t="s">
        <v>138</v>
      </c>
      <c r="CS2196" t="s">
        <v>139</v>
      </c>
      <c r="CT2196" t="s">
        <v>138</v>
      </c>
      <c r="CU2196" t="s">
        <v>139</v>
      </c>
      <c r="CV2196" t="s">
        <v>138</v>
      </c>
      <c r="CW2196" t="s">
        <v>139</v>
      </c>
      <c r="CX2196" t="s">
        <v>672</v>
      </c>
      <c r="CY2196" s="10">
        <v>16702874011</v>
      </c>
      <c r="CZ2196" t="s">
        <v>670</v>
      </c>
      <c r="DA2196" t="s">
        <v>331</v>
      </c>
      <c r="DB2196" t="s">
        <v>138</v>
      </c>
      <c r="DC2196" t="s">
        <v>115</v>
      </c>
    </row>
    <row r="2197" spans="1:112" ht="14.45" customHeight="1" x14ac:dyDescent="0.25">
      <c r="A2197" t="s">
        <v>8553</v>
      </c>
      <c r="B2197" t="s">
        <v>248</v>
      </c>
      <c r="C2197" s="1">
        <v>45765</v>
      </c>
      <c r="D2197" s="1">
        <v>45817</v>
      </c>
      <c r="E2197" t="s">
        <v>114</v>
      </c>
      <c r="G2197" t="s">
        <v>138</v>
      </c>
      <c r="H2197" t="s">
        <v>115</v>
      </c>
      <c r="I2197" t="s">
        <v>115</v>
      </c>
      <c r="J2197" t="s">
        <v>3968</v>
      </c>
      <c r="K2197" t="s">
        <v>139</v>
      </c>
      <c r="L2197" t="s">
        <v>3302</v>
      </c>
      <c r="M2197" t="s">
        <v>3303</v>
      </c>
      <c r="N2197" t="s">
        <v>128</v>
      </c>
      <c r="O2197" t="s">
        <v>120</v>
      </c>
      <c r="P2197" s="3">
        <v>96950</v>
      </c>
      <c r="Q2197" t="s">
        <v>121</v>
      </c>
      <c r="R2197" t="s">
        <v>139</v>
      </c>
      <c r="S2197" s="10">
        <v>16702351980</v>
      </c>
      <c r="U2197" t="s">
        <v>3970</v>
      </c>
      <c r="V2197">
        <v>561320</v>
      </c>
      <c r="W2197" t="s">
        <v>532</v>
      </c>
      <c r="X2197" t="s">
        <v>138</v>
      </c>
      <c r="Y2197" t="s">
        <v>4171</v>
      </c>
      <c r="Z2197" t="s">
        <v>4172</v>
      </c>
      <c r="AA2197" t="s">
        <v>4173</v>
      </c>
      <c r="AB2197" t="s">
        <v>126</v>
      </c>
      <c r="AC2197" t="s">
        <v>3302</v>
      </c>
      <c r="AD2197" t="s">
        <v>3303</v>
      </c>
      <c r="AE2197" t="s">
        <v>128</v>
      </c>
      <c r="AF2197" t="s">
        <v>120</v>
      </c>
      <c r="AG2197" s="3">
        <v>96950</v>
      </c>
      <c r="AH2197" t="s">
        <v>121</v>
      </c>
      <c r="AJ2197" s="10">
        <v>16702351980</v>
      </c>
      <c r="AL2197" t="s">
        <v>3976</v>
      </c>
      <c r="BD2197" t="str">
        <f>"35-2014.00"</f>
        <v>35-2014.00</v>
      </c>
      <c r="BE2197" t="s">
        <v>221</v>
      </c>
      <c r="BF2197" t="s">
        <v>8554</v>
      </c>
      <c r="BG2197" t="s">
        <v>3966</v>
      </c>
      <c r="BH2197">
        <v>10</v>
      </c>
      <c r="BI2197">
        <v>10</v>
      </c>
      <c r="BJ2197" s="1">
        <v>45839</v>
      </c>
      <c r="BK2197" s="1">
        <v>46934</v>
      </c>
      <c r="BL2197" s="1">
        <v>45839</v>
      </c>
      <c r="BM2197" s="1">
        <v>46934</v>
      </c>
      <c r="BN2197">
        <v>35</v>
      </c>
      <c r="BO2197">
        <v>0</v>
      </c>
      <c r="BP2197">
        <v>7</v>
      </c>
      <c r="BQ2197">
        <v>7</v>
      </c>
      <c r="BR2197">
        <v>7</v>
      </c>
      <c r="BS2197">
        <v>7</v>
      </c>
      <c r="BT2197">
        <v>7</v>
      </c>
      <c r="BU2197">
        <v>0</v>
      </c>
      <c r="BV2197" t="str">
        <f>"8:00 AM"</f>
        <v>8:00 AM</v>
      </c>
      <c r="BW2197" t="str">
        <f>"4:00 PM"</f>
        <v>4:00 PM</v>
      </c>
      <c r="BX2197" t="s">
        <v>240</v>
      </c>
      <c r="BY2197">
        <v>0</v>
      </c>
      <c r="BZ2197">
        <v>12</v>
      </c>
      <c r="CA2197" t="s">
        <v>115</v>
      </c>
      <c r="CC2197" s="2" t="s">
        <v>8555</v>
      </c>
      <c r="CD2197" t="s">
        <v>1448</v>
      </c>
      <c r="CF2197" t="s">
        <v>128</v>
      </c>
      <c r="CG2197" t="s">
        <v>120</v>
      </c>
      <c r="CH2197" s="3">
        <v>96950</v>
      </c>
      <c r="CI2197" s="4">
        <v>8.83</v>
      </c>
      <c r="CJ2197" s="4">
        <v>8.83</v>
      </c>
      <c r="CK2197" s="4">
        <v>13.25</v>
      </c>
      <c r="CL2197" s="4">
        <v>13.25</v>
      </c>
      <c r="CM2197" t="s">
        <v>136</v>
      </c>
      <c r="CN2197" t="s">
        <v>1343</v>
      </c>
      <c r="CO2197" t="s">
        <v>137</v>
      </c>
      <c r="CQ2197" t="s">
        <v>115</v>
      </c>
      <c r="CR2197" t="s">
        <v>138</v>
      </c>
      <c r="CS2197" t="s">
        <v>139</v>
      </c>
      <c r="CT2197" t="s">
        <v>138</v>
      </c>
      <c r="CU2197" t="s">
        <v>139</v>
      </c>
      <c r="CV2197" t="s">
        <v>138</v>
      </c>
      <c r="CW2197" t="s">
        <v>139</v>
      </c>
      <c r="CX2197" s="2" t="s">
        <v>4175</v>
      </c>
      <c r="CY2197" s="10">
        <v>16702351980</v>
      </c>
      <c r="CZ2197" t="s">
        <v>3976</v>
      </c>
      <c r="DA2197" t="s">
        <v>139</v>
      </c>
      <c r="DB2197" t="s">
        <v>138</v>
      </c>
      <c r="DC2197" t="s">
        <v>138</v>
      </c>
    </row>
    <row r="2198" spans="1:112" ht="14.45" customHeight="1" x14ac:dyDescent="0.25">
      <c r="A2198" t="s">
        <v>9713</v>
      </c>
      <c r="B2198" t="s">
        <v>248</v>
      </c>
      <c r="C2198" s="1">
        <v>45757</v>
      </c>
      <c r="D2198" s="1">
        <v>45817</v>
      </c>
      <c r="E2198" t="s">
        <v>210</v>
      </c>
      <c r="F2198" s="1">
        <v>45929</v>
      </c>
      <c r="G2198" t="s">
        <v>115</v>
      </c>
      <c r="H2198" t="s">
        <v>115</v>
      </c>
      <c r="I2198" t="s">
        <v>115</v>
      </c>
      <c r="J2198" t="s">
        <v>9714</v>
      </c>
      <c r="K2198" t="s">
        <v>9715</v>
      </c>
      <c r="L2198" t="s">
        <v>5368</v>
      </c>
      <c r="M2198" t="s">
        <v>139</v>
      </c>
      <c r="N2198" t="s">
        <v>128</v>
      </c>
      <c r="O2198" t="s">
        <v>120</v>
      </c>
      <c r="P2198" s="3">
        <v>96950</v>
      </c>
      <c r="Q2198" t="s">
        <v>121</v>
      </c>
      <c r="R2198" t="s">
        <v>1661</v>
      </c>
      <c r="S2198" s="10">
        <v>16707899096</v>
      </c>
      <c r="U2198" t="s">
        <v>9716</v>
      </c>
      <c r="V2198">
        <v>445110</v>
      </c>
      <c r="W2198" t="s">
        <v>123</v>
      </c>
      <c r="Y2198" t="s">
        <v>9717</v>
      </c>
      <c r="Z2198" t="s">
        <v>9718</v>
      </c>
      <c r="AA2198" t="s">
        <v>9719</v>
      </c>
      <c r="AB2198" t="s">
        <v>658</v>
      </c>
      <c r="AC2198" t="s">
        <v>5368</v>
      </c>
      <c r="AD2198" t="s">
        <v>139</v>
      </c>
      <c r="AE2198" t="s">
        <v>128</v>
      </c>
      <c r="AF2198" t="s">
        <v>120</v>
      </c>
      <c r="AG2198" s="3">
        <v>96950</v>
      </c>
      <c r="AH2198" t="s">
        <v>121</v>
      </c>
      <c r="AJ2198" s="10">
        <v>16707899096</v>
      </c>
      <c r="AL2198" t="s">
        <v>9720</v>
      </c>
      <c r="BD2198" t="str">
        <f>"41-1011.00"</f>
        <v>41-1011.00</v>
      </c>
      <c r="BE2198" t="s">
        <v>151</v>
      </c>
      <c r="BF2198" t="s">
        <v>9721</v>
      </c>
      <c r="BG2198" t="s">
        <v>4743</v>
      </c>
      <c r="BH2198">
        <v>2</v>
      </c>
      <c r="BI2198">
        <v>2</v>
      </c>
      <c r="BJ2198" s="1">
        <v>45931</v>
      </c>
      <c r="BK2198" s="1">
        <v>46295</v>
      </c>
      <c r="BL2198" s="1">
        <v>45931</v>
      </c>
      <c r="BM2198" s="1">
        <v>46295</v>
      </c>
      <c r="BN2198">
        <v>35</v>
      </c>
      <c r="BO2198">
        <v>0</v>
      </c>
      <c r="BP2198">
        <v>7</v>
      </c>
      <c r="BQ2198">
        <v>7</v>
      </c>
      <c r="BR2198">
        <v>7</v>
      </c>
      <c r="BS2198">
        <v>7</v>
      </c>
      <c r="BT2198">
        <v>7</v>
      </c>
      <c r="BU2198">
        <v>0</v>
      </c>
      <c r="BV2198" t="str">
        <f>"8:00 AM"</f>
        <v>8:00 AM</v>
      </c>
      <c r="BW2198" t="str">
        <f>"5:00 PM"</f>
        <v>5:00 PM</v>
      </c>
      <c r="BX2198" t="s">
        <v>133</v>
      </c>
      <c r="BY2198">
        <v>0</v>
      </c>
      <c r="BZ2198">
        <v>12</v>
      </c>
      <c r="CA2198" t="s">
        <v>138</v>
      </c>
      <c r="CB2198">
        <v>3</v>
      </c>
      <c r="CC2198" s="2" t="s">
        <v>9722</v>
      </c>
      <c r="CD2198" t="s">
        <v>5368</v>
      </c>
      <c r="CE2198" t="s">
        <v>139</v>
      </c>
      <c r="CF2198" t="s">
        <v>128</v>
      </c>
      <c r="CG2198" t="s">
        <v>120</v>
      </c>
      <c r="CH2198" s="3">
        <v>96950</v>
      </c>
      <c r="CI2198" s="4">
        <v>11.35</v>
      </c>
      <c r="CJ2198" s="4">
        <v>11.35</v>
      </c>
      <c r="CK2198" s="4">
        <v>17.02</v>
      </c>
      <c r="CL2198" s="4">
        <v>17.02</v>
      </c>
      <c r="CM2198" t="s">
        <v>136</v>
      </c>
      <c r="CN2198" t="s">
        <v>9723</v>
      </c>
      <c r="CO2198" t="s">
        <v>137</v>
      </c>
      <c r="CQ2198" t="s">
        <v>115</v>
      </c>
      <c r="CR2198" t="s">
        <v>138</v>
      </c>
      <c r="CS2198" t="s">
        <v>139</v>
      </c>
      <c r="CT2198" t="s">
        <v>138</v>
      </c>
      <c r="CU2198" t="s">
        <v>139</v>
      </c>
      <c r="CV2198" t="s">
        <v>138</v>
      </c>
      <c r="CW2198" t="s">
        <v>139</v>
      </c>
      <c r="CX2198" t="s">
        <v>699</v>
      </c>
      <c r="CY2198" s="10">
        <v>16707899096</v>
      </c>
      <c r="CZ2198" t="s">
        <v>9724</v>
      </c>
      <c r="DA2198" t="s">
        <v>139</v>
      </c>
      <c r="DB2198" t="s">
        <v>138</v>
      </c>
      <c r="DC2198" t="s">
        <v>115</v>
      </c>
    </row>
    <row r="2199" spans="1:112" ht="14.45" customHeight="1" x14ac:dyDescent="0.25">
      <c r="A2199" t="s">
        <v>9725</v>
      </c>
      <c r="B2199" t="s">
        <v>248</v>
      </c>
      <c r="C2199" s="1">
        <v>45754</v>
      </c>
      <c r="D2199" s="1">
        <v>45817</v>
      </c>
      <c r="E2199" t="s">
        <v>114</v>
      </c>
      <c r="G2199" t="s">
        <v>115</v>
      </c>
      <c r="H2199" t="s">
        <v>115</v>
      </c>
      <c r="I2199" t="s">
        <v>115</v>
      </c>
      <c r="J2199" t="s">
        <v>9726</v>
      </c>
      <c r="K2199" t="s">
        <v>9727</v>
      </c>
      <c r="L2199" t="s">
        <v>9728</v>
      </c>
      <c r="M2199" t="s">
        <v>1000</v>
      </c>
      <c r="N2199" t="s">
        <v>128</v>
      </c>
      <c r="O2199" t="s">
        <v>120</v>
      </c>
      <c r="P2199" s="3">
        <v>96950</v>
      </c>
      <c r="Q2199" t="s">
        <v>121</v>
      </c>
      <c r="R2199" t="s">
        <v>1287</v>
      </c>
      <c r="S2199" s="10">
        <v>16702351096</v>
      </c>
      <c r="U2199" t="s">
        <v>9729</v>
      </c>
      <c r="V2199">
        <v>722515</v>
      </c>
      <c r="W2199" t="s">
        <v>123</v>
      </c>
      <c r="Y2199" t="s">
        <v>9730</v>
      </c>
      <c r="Z2199" t="s">
        <v>9731</v>
      </c>
      <c r="AA2199" t="s">
        <v>9732</v>
      </c>
      <c r="AB2199" t="s">
        <v>658</v>
      </c>
      <c r="AC2199" t="s">
        <v>9728</v>
      </c>
      <c r="AD2199" t="s">
        <v>1000</v>
      </c>
      <c r="AE2199" t="s">
        <v>128</v>
      </c>
      <c r="AF2199" t="s">
        <v>120</v>
      </c>
      <c r="AG2199" s="3">
        <v>96950</v>
      </c>
      <c r="AH2199" t="s">
        <v>121</v>
      </c>
      <c r="AI2199" t="s">
        <v>1287</v>
      </c>
      <c r="AJ2199" s="10">
        <v>16702351096</v>
      </c>
      <c r="AL2199" t="s">
        <v>9733</v>
      </c>
      <c r="BD2199" t="str">
        <f>"51-3011.00"</f>
        <v>51-3011.00</v>
      </c>
      <c r="BE2199" t="s">
        <v>462</v>
      </c>
      <c r="BF2199" t="s">
        <v>9734</v>
      </c>
      <c r="BG2199" t="s">
        <v>464</v>
      </c>
      <c r="BH2199">
        <v>2</v>
      </c>
      <c r="BI2199">
        <v>2</v>
      </c>
      <c r="BJ2199" s="1">
        <v>45931</v>
      </c>
      <c r="BK2199" s="1">
        <v>46295</v>
      </c>
      <c r="BL2199" s="1">
        <v>45931</v>
      </c>
      <c r="BM2199" s="1">
        <v>46295</v>
      </c>
      <c r="BN2199">
        <v>35</v>
      </c>
      <c r="BO2199">
        <v>5</v>
      </c>
      <c r="BP2199">
        <v>5</v>
      </c>
      <c r="BQ2199">
        <v>5</v>
      </c>
      <c r="BR2199">
        <v>5</v>
      </c>
      <c r="BS2199">
        <v>5</v>
      </c>
      <c r="BT2199">
        <v>5</v>
      </c>
      <c r="BU2199">
        <v>5</v>
      </c>
      <c r="BV2199" t="str">
        <f>"4:00 PM"</f>
        <v>4:00 PM</v>
      </c>
      <c r="BW2199" t="str">
        <f>"9:00 PM"</f>
        <v>9:00 PM</v>
      </c>
      <c r="BX2199" t="s">
        <v>240</v>
      </c>
      <c r="BY2199">
        <v>0</v>
      </c>
      <c r="BZ2199">
        <v>12</v>
      </c>
      <c r="CA2199" t="s">
        <v>115</v>
      </c>
      <c r="CC2199" t="s">
        <v>9735</v>
      </c>
      <c r="CD2199" t="s">
        <v>9736</v>
      </c>
      <c r="CE2199" t="s">
        <v>1000</v>
      </c>
      <c r="CF2199" t="s">
        <v>128</v>
      </c>
      <c r="CG2199" t="s">
        <v>120</v>
      </c>
      <c r="CH2199" s="3">
        <v>96950</v>
      </c>
      <c r="CI2199" s="4">
        <v>8.64</v>
      </c>
      <c r="CJ2199" s="4">
        <v>8.75</v>
      </c>
      <c r="CK2199" s="4">
        <v>12.96</v>
      </c>
      <c r="CL2199" s="4">
        <v>13.12</v>
      </c>
      <c r="CM2199" t="s">
        <v>136</v>
      </c>
      <c r="CN2199" t="s">
        <v>139</v>
      </c>
      <c r="CO2199" t="s">
        <v>137</v>
      </c>
      <c r="CQ2199" t="s">
        <v>115</v>
      </c>
      <c r="CR2199" t="s">
        <v>138</v>
      </c>
      <c r="CS2199" t="s">
        <v>138</v>
      </c>
      <c r="CT2199" t="s">
        <v>138</v>
      </c>
      <c r="CU2199" t="s">
        <v>139</v>
      </c>
      <c r="CV2199" t="s">
        <v>138</v>
      </c>
      <c r="CW2199" t="s">
        <v>139</v>
      </c>
      <c r="CX2199" t="s">
        <v>1316</v>
      </c>
      <c r="CY2199" s="10">
        <v>16702351096</v>
      </c>
      <c r="CZ2199" t="s">
        <v>9733</v>
      </c>
      <c r="DA2199" t="s">
        <v>139</v>
      </c>
      <c r="DB2199" t="s">
        <v>138</v>
      </c>
      <c r="DC2199" t="s">
        <v>115</v>
      </c>
    </row>
    <row r="2200" spans="1:112" ht="14.45" customHeight="1" x14ac:dyDescent="0.25">
      <c r="A2200" t="s">
        <v>9740</v>
      </c>
      <c r="B2200" t="s">
        <v>248</v>
      </c>
      <c r="C2200" s="1">
        <v>45756</v>
      </c>
      <c r="D2200" s="1">
        <v>45817</v>
      </c>
      <c r="E2200" t="s">
        <v>210</v>
      </c>
      <c r="F2200" s="1">
        <v>45929</v>
      </c>
      <c r="G2200" t="s">
        <v>115</v>
      </c>
      <c r="H2200" t="s">
        <v>115</v>
      </c>
      <c r="I2200" t="s">
        <v>115</v>
      </c>
      <c r="J2200" t="s">
        <v>9741</v>
      </c>
      <c r="K2200" t="s">
        <v>9742</v>
      </c>
      <c r="L2200" t="s">
        <v>9743</v>
      </c>
      <c r="M2200" t="s">
        <v>2096</v>
      </c>
      <c r="N2200" t="s">
        <v>272</v>
      </c>
      <c r="O2200" t="s">
        <v>120</v>
      </c>
      <c r="P2200" s="3">
        <v>96952</v>
      </c>
      <c r="Q2200" t="s">
        <v>121</v>
      </c>
      <c r="R2200" t="s">
        <v>1287</v>
      </c>
      <c r="S2200" s="10">
        <v>16704333886</v>
      </c>
      <c r="U2200" t="s">
        <v>9744</v>
      </c>
      <c r="V2200">
        <v>72233</v>
      </c>
      <c r="W2200" t="s">
        <v>123</v>
      </c>
      <c r="Y2200" t="s">
        <v>1985</v>
      </c>
      <c r="Z2200" t="s">
        <v>9745</v>
      </c>
      <c r="AA2200" t="s">
        <v>139</v>
      </c>
      <c r="AB2200" t="s">
        <v>277</v>
      </c>
      <c r="AC2200" t="s">
        <v>9746</v>
      </c>
      <c r="AD2200" t="s">
        <v>2096</v>
      </c>
      <c r="AE2200" t="s">
        <v>272</v>
      </c>
      <c r="AF2200" t="s">
        <v>120</v>
      </c>
      <c r="AG2200" s="3">
        <v>96952</v>
      </c>
      <c r="AH2200" t="s">
        <v>121</v>
      </c>
      <c r="AI2200" t="s">
        <v>1287</v>
      </c>
      <c r="AJ2200" s="10">
        <v>16704333886</v>
      </c>
      <c r="AL2200" t="s">
        <v>9747</v>
      </c>
      <c r="BD2200" t="str">
        <f>"35-2015.00"</f>
        <v>35-2015.00</v>
      </c>
      <c r="BE2200" t="s">
        <v>8063</v>
      </c>
      <c r="BF2200" t="s">
        <v>9748</v>
      </c>
      <c r="BG2200" t="s">
        <v>223</v>
      </c>
      <c r="BH2200">
        <v>2</v>
      </c>
      <c r="BI2200">
        <v>2</v>
      </c>
      <c r="BJ2200" s="1">
        <v>45931</v>
      </c>
      <c r="BK2200" s="1">
        <v>46295</v>
      </c>
      <c r="BL2200" s="1">
        <v>45931</v>
      </c>
      <c r="BM2200" s="1">
        <v>46295</v>
      </c>
      <c r="BN2200">
        <v>35</v>
      </c>
      <c r="BO2200">
        <v>0</v>
      </c>
      <c r="BP2200">
        <v>7</v>
      </c>
      <c r="BQ2200">
        <v>7</v>
      </c>
      <c r="BR2200">
        <v>7</v>
      </c>
      <c r="BS2200">
        <v>7</v>
      </c>
      <c r="BT2200">
        <v>7</v>
      </c>
      <c r="BU2200">
        <v>0</v>
      </c>
      <c r="BV2200" t="str">
        <f>"8:00 AM"</f>
        <v>8:00 AM</v>
      </c>
      <c r="BW2200" t="str">
        <f>"4:00 PM"</f>
        <v>4:00 PM</v>
      </c>
      <c r="BX2200" t="s">
        <v>240</v>
      </c>
      <c r="BY2200">
        <v>0</v>
      </c>
      <c r="BZ2200">
        <v>6</v>
      </c>
      <c r="CA2200" t="s">
        <v>115</v>
      </c>
      <c r="CC2200" t="s">
        <v>9749</v>
      </c>
      <c r="CD2200" t="s">
        <v>9750</v>
      </c>
      <c r="CE2200" t="s">
        <v>2096</v>
      </c>
      <c r="CF2200" t="s">
        <v>272</v>
      </c>
      <c r="CG2200" t="s">
        <v>120</v>
      </c>
      <c r="CH2200" s="3">
        <v>96952</v>
      </c>
      <c r="CI2200" s="4">
        <v>8.85</v>
      </c>
      <c r="CJ2200" s="4">
        <v>9</v>
      </c>
      <c r="CK2200" s="4">
        <v>13.27</v>
      </c>
      <c r="CL2200" s="4">
        <v>13.5</v>
      </c>
      <c r="CM2200" t="s">
        <v>136</v>
      </c>
      <c r="CN2200" t="s">
        <v>139</v>
      </c>
      <c r="CO2200" t="s">
        <v>137</v>
      </c>
      <c r="CQ2200" t="s">
        <v>115</v>
      </c>
      <c r="CR2200" t="s">
        <v>138</v>
      </c>
      <c r="CS2200" t="s">
        <v>138</v>
      </c>
      <c r="CT2200" t="s">
        <v>138</v>
      </c>
      <c r="CU2200" t="s">
        <v>139</v>
      </c>
      <c r="CV2200" t="s">
        <v>138</v>
      </c>
      <c r="CW2200" t="s">
        <v>139</v>
      </c>
      <c r="CX2200" t="s">
        <v>1297</v>
      </c>
      <c r="CY2200" s="10">
        <v>16704333886</v>
      </c>
      <c r="CZ2200" t="s">
        <v>9747</v>
      </c>
      <c r="DA2200" t="s">
        <v>139</v>
      </c>
      <c r="DB2200" t="s">
        <v>138</v>
      </c>
      <c r="DC2200" t="s">
        <v>115</v>
      </c>
    </row>
    <row r="2201" spans="1:112" ht="14.45" customHeight="1" x14ac:dyDescent="0.25">
      <c r="A2201" t="s">
        <v>11167</v>
      </c>
      <c r="B2201" t="s">
        <v>248</v>
      </c>
      <c r="C2201" s="1">
        <v>45757</v>
      </c>
      <c r="D2201" s="1">
        <v>45817</v>
      </c>
      <c r="E2201" t="s">
        <v>210</v>
      </c>
      <c r="F2201" s="1">
        <v>45929</v>
      </c>
      <c r="G2201" t="s">
        <v>115</v>
      </c>
      <c r="H2201" t="s">
        <v>115</v>
      </c>
      <c r="I2201" t="s">
        <v>115</v>
      </c>
      <c r="J2201" t="s">
        <v>6635</v>
      </c>
      <c r="K2201" t="s">
        <v>9117</v>
      </c>
      <c r="L2201" t="s">
        <v>6637</v>
      </c>
      <c r="M2201" t="s">
        <v>1000</v>
      </c>
      <c r="N2201" t="s">
        <v>128</v>
      </c>
      <c r="O2201" t="s">
        <v>120</v>
      </c>
      <c r="P2201" s="3">
        <v>96950</v>
      </c>
      <c r="Q2201" t="s">
        <v>121</v>
      </c>
      <c r="S2201" s="10">
        <v>16702351929</v>
      </c>
      <c r="U2201" t="s">
        <v>6638</v>
      </c>
      <c r="V2201">
        <v>812112</v>
      </c>
      <c r="W2201" t="s">
        <v>123</v>
      </c>
      <c r="Y2201" t="s">
        <v>9118</v>
      </c>
      <c r="Z2201" t="s">
        <v>9119</v>
      </c>
      <c r="AA2201" t="s">
        <v>9120</v>
      </c>
      <c r="AB2201" t="s">
        <v>126</v>
      </c>
      <c r="AC2201" t="s">
        <v>6637</v>
      </c>
      <c r="AD2201" t="s">
        <v>1000</v>
      </c>
      <c r="AE2201" t="s">
        <v>128</v>
      </c>
      <c r="AF2201" t="s">
        <v>120</v>
      </c>
      <c r="AG2201" s="3">
        <v>96950</v>
      </c>
      <c r="AH2201" t="s">
        <v>121</v>
      </c>
      <c r="AJ2201" s="10">
        <v>16702351929</v>
      </c>
      <c r="AL2201" t="s">
        <v>6641</v>
      </c>
      <c r="BD2201" t="str">
        <f>"39-5012.00"</f>
        <v>39-5012.00</v>
      </c>
      <c r="BE2201" t="s">
        <v>1772</v>
      </c>
      <c r="BF2201" t="s">
        <v>9121</v>
      </c>
      <c r="BG2201" t="s">
        <v>9122</v>
      </c>
      <c r="BH2201">
        <v>5</v>
      </c>
      <c r="BI2201">
        <v>5</v>
      </c>
      <c r="BJ2201" s="1">
        <v>45931</v>
      </c>
      <c r="BK2201" s="1">
        <v>46295</v>
      </c>
      <c r="BL2201" s="1">
        <v>45931</v>
      </c>
      <c r="BM2201" s="1">
        <v>46295</v>
      </c>
      <c r="BN2201">
        <v>35</v>
      </c>
      <c r="BO2201">
        <v>5</v>
      </c>
      <c r="BP2201">
        <v>5</v>
      </c>
      <c r="BQ2201">
        <v>5</v>
      </c>
      <c r="BR2201">
        <v>5</v>
      </c>
      <c r="BS2201">
        <v>5</v>
      </c>
      <c r="BT2201">
        <v>5</v>
      </c>
      <c r="BU2201">
        <v>5</v>
      </c>
      <c r="BV2201" t="str">
        <f>"10:00 AM"</f>
        <v>10:00 AM</v>
      </c>
      <c r="BW2201" t="str">
        <f>"6:00 PM"</f>
        <v>6:00 PM</v>
      </c>
      <c r="BX2201" t="s">
        <v>133</v>
      </c>
      <c r="BY2201">
        <v>0</v>
      </c>
      <c r="BZ2201">
        <v>18</v>
      </c>
      <c r="CA2201" t="s">
        <v>115</v>
      </c>
      <c r="CC2201" t="s">
        <v>11168</v>
      </c>
      <c r="CD2201" t="s">
        <v>6637</v>
      </c>
      <c r="CE2201" t="s">
        <v>1000</v>
      </c>
      <c r="CF2201" t="s">
        <v>128</v>
      </c>
      <c r="CG2201" t="s">
        <v>120</v>
      </c>
      <c r="CH2201" s="3">
        <v>96950</v>
      </c>
      <c r="CI2201" s="4">
        <v>7.98</v>
      </c>
      <c r="CJ2201" s="4">
        <v>7.98</v>
      </c>
      <c r="CK2201" s="4">
        <v>11.97</v>
      </c>
      <c r="CL2201" s="4">
        <v>11.97</v>
      </c>
      <c r="CM2201" t="s">
        <v>136</v>
      </c>
      <c r="CN2201" t="s">
        <v>139</v>
      </c>
      <c r="CO2201" t="s">
        <v>137</v>
      </c>
      <c r="CQ2201" t="s">
        <v>138</v>
      </c>
      <c r="CR2201" t="s">
        <v>138</v>
      </c>
      <c r="CS2201" t="s">
        <v>139</v>
      </c>
      <c r="CT2201" t="s">
        <v>138</v>
      </c>
      <c r="CU2201" t="s">
        <v>139</v>
      </c>
      <c r="CV2201" t="s">
        <v>138</v>
      </c>
      <c r="CW2201" t="s">
        <v>139</v>
      </c>
      <c r="CX2201" t="s">
        <v>416</v>
      </c>
      <c r="CY2201" s="10">
        <v>16702351929</v>
      </c>
      <c r="CZ2201" t="s">
        <v>6641</v>
      </c>
      <c r="DA2201" t="s">
        <v>246</v>
      </c>
      <c r="DB2201" t="s">
        <v>138</v>
      </c>
      <c r="DC2201" t="s">
        <v>115</v>
      </c>
    </row>
    <row r="2202" spans="1:112" ht="14.45" customHeight="1" x14ac:dyDescent="0.25">
      <c r="A2202" t="s">
        <v>11507</v>
      </c>
      <c r="B2202" t="s">
        <v>248</v>
      </c>
      <c r="C2202" s="1">
        <v>45756</v>
      </c>
      <c r="D2202" s="1">
        <v>45817</v>
      </c>
      <c r="E2202" t="s">
        <v>210</v>
      </c>
      <c r="F2202" s="1">
        <v>45929</v>
      </c>
      <c r="G2202" t="s">
        <v>115</v>
      </c>
      <c r="H2202" t="s">
        <v>115</v>
      </c>
      <c r="I2202" t="s">
        <v>115</v>
      </c>
      <c r="J2202" t="s">
        <v>11508</v>
      </c>
      <c r="K2202" t="s">
        <v>11509</v>
      </c>
      <c r="L2202" t="s">
        <v>11510</v>
      </c>
      <c r="M2202" t="s">
        <v>4369</v>
      </c>
      <c r="N2202" t="s">
        <v>128</v>
      </c>
      <c r="O2202" t="s">
        <v>120</v>
      </c>
      <c r="P2202" s="3">
        <v>96950</v>
      </c>
      <c r="Q2202" t="s">
        <v>121</v>
      </c>
      <c r="R2202" t="s">
        <v>1287</v>
      </c>
      <c r="S2202" s="10">
        <v>16702334632</v>
      </c>
      <c r="U2202" t="s">
        <v>11511</v>
      </c>
      <c r="V2202">
        <v>53111</v>
      </c>
      <c r="W2202" t="s">
        <v>123</v>
      </c>
      <c r="Y2202" t="s">
        <v>11512</v>
      </c>
      <c r="Z2202" t="s">
        <v>11513</v>
      </c>
      <c r="AA2202" t="s">
        <v>11514</v>
      </c>
      <c r="AB2202" t="s">
        <v>277</v>
      </c>
      <c r="AC2202" t="s">
        <v>11515</v>
      </c>
      <c r="AD2202" t="s">
        <v>4369</v>
      </c>
      <c r="AE2202" t="s">
        <v>128</v>
      </c>
      <c r="AF2202" t="s">
        <v>120</v>
      </c>
      <c r="AG2202" s="3">
        <v>96950</v>
      </c>
      <c r="AH2202" t="s">
        <v>121</v>
      </c>
      <c r="AI2202" t="s">
        <v>1287</v>
      </c>
      <c r="AJ2202" s="10">
        <v>16702334632</v>
      </c>
      <c r="AL2202" t="s">
        <v>11516</v>
      </c>
      <c r="BD2202" t="str">
        <f>"49-9071.00"</f>
        <v>49-9071.00</v>
      </c>
      <c r="BE2202" t="s">
        <v>169</v>
      </c>
      <c r="BF2202" t="s">
        <v>11517</v>
      </c>
      <c r="BG2202" t="s">
        <v>2872</v>
      </c>
      <c r="BH2202">
        <v>2</v>
      </c>
      <c r="BI2202">
        <v>2</v>
      </c>
      <c r="BJ2202" s="1">
        <v>45931</v>
      </c>
      <c r="BK2202" s="1">
        <v>46295</v>
      </c>
      <c r="BL2202" s="1">
        <v>45931</v>
      </c>
      <c r="BM2202" s="1">
        <v>46295</v>
      </c>
      <c r="BN2202">
        <v>35</v>
      </c>
      <c r="BO2202">
        <v>0</v>
      </c>
      <c r="BP2202">
        <v>7</v>
      </c>
      <c r="BQ2202">
        <v>7</v>
      </c>
      <c r="BR2202">
        <v>7</v>
      </c>
      <c r="BS2202">
        <v>7</v>
      </c>
      <c r="BT2202">
        <v>7</v>
      </c>
      <c r="BU2202">
        <v>0</v>
      </c>
      <c r="BV2202" t="str">
        <f t="shared" ref="BV2202:BV2207" si="40">"8:00 AM"</f>
        <v>8:00 AM</v>
      </c>
      <c r="BW2202" t="str">
        <f>"4:00 PM"</f>
        <v>4:00 PM</v>
      </c>
      <c r="BX2202" t="s">
        <v>240</v>
      </c>
      <c r="BY2202">
        <v>0</v>
      </c>
      <c r="BZ2202">
        <v>12</v>
      </c>
      <c r="CA2202" t="s">
        <v>115</v>
      </c>
      <c r="CC2202" t="s">
        <v>11518</v>
      </c>
      <c r="CD2202" t="s">
        <v>11519</v>
      </c>
      <c r="CE2202" t="s">
        <v>4369</v>
      </c>
      <c r="CF2202" t="s">
        <v>128</v>
      </c>
      <c r="CG2202" t="s">
        <v>120</v>
      </c>
      <c r="CH2202" s="3">
        <v>96950</v>
      </c>
      <c r="CI2202" s="4">
        <v>9.75</v>
      </c>
      <c r="CJ2202" s="4">
        <v>10</v>
      </c>
      <c r="CK2202" s="4">
        <v>14.62</v>
      </c>
      <c r="CL2202" s="4">
        <v>15</v>
      </c>
      <c r="CM2202" t="s">
        <v>136</v>
      </c>
      <c r="CN2202" t="s">
        <v>139</v>
      </c>
      <c r="CO2202" t="s">
        <v>137</v>
      </c>
      <c r="CQ2202" t="s">
        <v>115</v>
      </c>
      <c r="CR2202" t="s">
        <v>138</v>
      </c>
      <c r="CS2202" t="s">
        <v>138</v>
      </c>
      <c r="CT2202" t="s">
        <v>138</v>
      </c>
      <c r="CU2202" t="s">
        <v>139</v>
      </c>
      <c r="CV2202" t="s">
        <v>138</v>
      </c>
      <c r="CW2202" t="s">
        <v>139</v>
      </c>
      <c r="CX2202" t="s">
        <v>1297</v>
      </c>
      <c r="CY2202" s="10">
        <v>16702334632</v>
      </c>
      <c r="CZ2202" t="s">
        <v>11516</v>
      </c>
      <c r="DA2202" t="s">
        <v>139</v>
      </c>
      <c r="DB2202" t="s">
        <v>138</v>
      </c>
      <c r="DC2202" t="s">
        <v>115</v>
      </c>
    </row>
    <row r="2203" spans="1:112" ht="14.45" customHeight="1" x14ac:dyDescent="0.25">
      <c r="A2203" t="s">
        <v>11857</v>
      </c>
      <c r="B2203" t="s">
        <v>248</v>
      </c>
      <c r="C2203" s="1">
        <v>45751</v>
      </c>
      <c r="D2203" s="1">
        <v>45817</v>
      </c>
      <c r="E2203" t="s">
        <v>210</v>
      </c>
      <c r="F2203" s="1">
        <v>45929</v>
      </c>
      <c r="G2203" t="s">
        <v>138</v>
      </c>
      <c r="H2203" t="s">
        <v>138</v>
      </c>
      <c r="I2203" t="s">
        <v>115</v>
      </c>
      <c r="J2203" t="s">
        <v>8844</v>
      </c>
      <c r="K2203" t="s">
        <v>8845</v>
      </c>
      <c r="L2203" t="s">
        <v>3273</v>
      </c>
      <c r="M2203" t="s">
        <v>3274</v>
      </c>
      <c r="N2203" t="s">
        <v>128</v>
      </c>
      <c r="O2203" t="s">
        <v>120</v>
      </c>
      <c r="P2203" s="3">
        <v>96950</v>
      </c>
      <c r="Q2203" t="s">
        <v>121</v>
      </c>
      <c r="S2203" s="10">
        <v>16702349011</v>
      </c>
      <c r="U2203" t="s">
        <v>8846</v>
      </c>
      <c r="V2203">
        <v>236116</v>
      </c>
      <c r="W2203" t="s">
        <v>123</v>
      </c>
      <c r="Y2203" t="s">
        <v>3276</v>
      </c>
      <c r="Z2203" t="s">
        <v>2808</v>
      </c>
      <c r="AA2203" t="s">
        <v>874</v>
      </c>
      <c r="AB2203" t="s">
        <v>126</v>
      </c>
      <c r="AC2203" t="s">
        <v>3273</v>
      </c>
      <c r="AD2203" t="s">
        <v>3274</v>
      </c>
      <c r="AE2203" t="s">
        <v>128</v>
      </c>
      <c r="AF2203" t="s">
        <v>120</v>
      </c>
      <c r="AG2203" s="3">
        <v>96950</v>
      </c>
      <c r="AH2203" t="s">
        <v>121</v>
      </c>
      <c r="AJ2203" s="10">
        <v>16702349011</v>
      </c>
      <c r="AL2203" t="s">
        <v>3278</v>
      </c>
      <c r="BD2203" t="str">
        <f>"49-9071.00"</f>
        <v>49-9071.00</v>
      </c>
      <c r="BE2203" t="s">
        <v>169</v>
      </c>
      <c r="BF2203" t="s">
        <v>11858</v>
      </c>
      <c r="BG2203" t="s">
        <v>11434</v>
      </c>
      <c r="BH2203">
        <v>8</v>
      </c>
      <c r="BI2203">
        <v>8</v>
      </c>
      <c r="BJ2203" s="1">
        <v>45931</v>
      </c>
      <c r="BK2203" s="1">
        <v>47026</v>
      </c>
      <c r="BL2203" s="1">
        <v>45931</v>
      </c>
      <c r="BM2203" s="1">
        <v>47026</v>
      </c>
      <c r="BN2203">
        <v>40</v>
      </c>
      <c r="BO2203">
        <v>0</v>
      </c>
      <c r="BP2203">
        <v>8</v>
      </c>
      <c r="BQ2203">
        <v>8</v>
      </c>
      <c r="BR2203">
        <v>8</v>
      </c>
      <c r="BS2203">
        <v>8</v>
      </c>
      <c r="BT2203">
        <v>8</v>
      </c>
      <c r="BU2203">
        <v>0</v>
      </c>
      <c r="BV2203" t="str">
        <f t="shared" si="40"/>
        <v>8:00 AM</v>
      </c>
      <c r="BW2203" t="str">
        <f>"5:00 PM"</f>
        <v>5:00 PM</v>
      </c>
      <c r="BX2203" t="s">
        <v>240</v>
      </c>
      <c r="BY2203">
        <v>0</v>
      </c>
      <c r="BZ2203">
        <v>12</v>
      </c>
      <c r="CA2203" t="s">
        <v>115</v>
      </c>
      <c r="CC2203" s="2" t="s">
        <v>11859</v>
      </c>
      <c r="CD2203" t="s">
        <v>3273</v>
      </c>
      <c r="CE2203" t="s">
        <v>3274</v>
      </c>
      <c r="CF2203" t="s">
        <v>128</v>
      </c>
      <c r="CG2203" t="s">
        <v>120</v>
      </c>
      <c r="CH2203" s="3">
        <v>96950</v>
      </c>
      <c r="CI2203" s="4">
        <v>9.75</v>
      </c>
      <c r="CJ2203" s="4">
        <v>9.75</v>
      </c>
      <c r="CK2203" s="4">
        <v>14.62</v>
      </c>
      <c r="CL2203" s="4">
        <v>14.62</v>
      </c>
      <c r="CM2203" t="s">
        <v>136</v>
      </c>
      <c r="CN2203" t="s">
        <v>624</v>
      </c>
      <c r="CO2203" t="s">
        <v>137</v>
      </c>
      <c r="CQ2203" t="s">
        <v>115</v>
      </c>
      <c r="CR2203" t="s">
        <v>138</v>
      </c>
      <c r="CS2203" t="s">
        <v>138</v>
      </c>
      <c r="CT2203" t="s">
        <v>138</v>
      </c>
      <c r="CU2203" t="s">
        <v>139</v>
      </c>
      <c r="CV2203" t="s">
        <v>138</v>
      </c>
      <c r="CW2203" t="s">
        <v>139</v>
      </c>
      <c r="CX2203" t="s">
        <v>625</v>
      </c>
      <c r="CY2203" s="10">
        <v>16707837461</v>
      </c>
      <c r="CZ2203" t="s">
        <v>620</v>
      </c>
      <c r="DA2203" t="s">
        <v>3284</v>
      </c>
      <c r="DB2203" t="s">
        <v>138</v>
      </c>
      <c r="DC2203" t="s">
        <v>115</v>
      </c>
    </row>
    <row r="2204" spans="1:112" ht="14.45" customHeight="1" x14ac:dyDescent="0.25">
      <c r="A2204" t="s">
        <v>11872</v>
      </c>
      <c r="B2204" t="s">
        <v>248</v>
      </c>
      <c r="C2204" s="1">
        <v>45750</v>
      </c>
      <c r="D2204" s="1">
        <v>45817</v>
      </c>
      <c r="E2204" t="s">
        <v>210</v>
      </c>
      <c r="F2204" s="1">
        <v>45929</v>
      </c>
      <c r="G2204" t="s">
        <v>115</v>
      </c>
      <c r="H2204" t="s">
        <v>115</v>
      </c>
      <c r="I2204" t="s">
        <v>115</v>
      </c>
      <c r="J2204" t="s">
        <v>1414</v>
      </c>
      <c r="L2204" t="s">
        <v>5283</v>
      </c>
      <c r="N2204" t="s">
        <v>119</v>
      </c>
      <c r="O2204" t="s">
        <v>120</v>
      </c>
      <c r="P2204" s="3">
        <v>96950</v>
      </c>
      <c r="Q2204" t="s">
        <v>121</v>
      </c>
      <c r="S2204" s="10">
        <v>16702346445</v>
      </c>
      <c r="T2204">
        <v>2263</v>
      </c>
      <c r="U2204" t="s">
        <v>1415</v>
      </c>
      <c r="V2204">
        <v>53111</v>
      </c>
      <c r="W2204" t="s">
        <v>123</v>
      </c>
      <c r="Y2204" t="s">
        <v>676</v>
      </c>
      <c r="Z2204" t="s">
        <v>677</v>
      </c>
      <c r="AB2204" t="s">
        <v>678</v>
      </c>
      <c r="AC2204" t="s">
        <v>3934</v>
      </c>
      <c r="AE2204" t="s">
        <v>119</v>
      </c>
      <c r="AF2204" t="s">
        <v>120</v>
      </c>
      <c r="AG2204" s="3">
        <v>96950</v>
      </c>
      <c r="AH2204" t="s">
        <v>121</v>
      </c>
      <c r="AJ2204" s="10">
        <v>16702346445</v>
      </c>
      <c r="AK2204">
        <v>2263</v>
      </c>
      <c r="AL2204" t="s">
        <v>680</v>
      </c>
      <c r="BD2204" t="str">
        <f>"49-9071.00"</f>
        <v>49-9071.00</v>
      </c>
      <c r="BE2204" t="s">
        <v>169</v>
      </c>
      <c r="BF2204" t="s">
        <v>11873</v>
      </c>
      <c r="BG2204" t="s">
        <v>1417</v>
      </c>
      <c r="BH2204">
        <v>3</v>
      </c>
      <c r="BI2204">
        <v>3</v>
      </c>
      <c r="BJ2204" s="1">
        <v>45931</v>
      </c>
      <c r="BK2204" s="1">
        <v>46295</v>
      </c>
      <c r="BL2204" s="1">
        <v>45931</v>
      </c>
      <c r="BM2204" s="1">
        <v>46295</v>
      </c>
      <c r="BN2204">
        <v>40</v>
      </c>
      <c r="BO2204">
        <v>0</v>
      </c>
      <c r="BP2204">
        <v>8</v>
      </c>
      <c r="BQ2204">
        <v>8</v>
      </c>
      <c r="BR2204">
        <v>8</v>
      </c>
      <c r="BS2204">
        <v>8</v>
      </c>
      <c r="BT2204">
        <v>8</v>
      </c>
      <c r="BU2204">
        <v>0</v>
      </c>
      <c r="BV2204" t="str">
        <f t="shared" si="40"/>
        <v>8:00 AM</v>
      </c>
      <c r="BW2204" t="str">
        <f>"5:00 PM"</f>
        <v>5:00 PM</v>
      </c>
      <c r="BX2204" t="s">
        <v>133</v>
      </c>
      <c r="BY2204">
        <v>0</v>
      </c>
      <c r="BZ2204">
        <v>12</v>
      </c>
      <c r="CA2204" t="s">
        <v>115</v>
      </c>
      <c r="CC2204" t="s">
        <v>11874</v>
      </c>
      <c r="CD2204" t="s">
        <v>679</v>
      </c>
      <c r="CF2204" t="s">
        <v>119</v>
      </c>
      <c r="CG2204" t="s">
        <v>120</v>
      </c>
      <c r="CH2204" s="3">
        <v>96950</v>
      </c>
      <c r="CI2204" s="4">
        <v>9.75</v>
      </c>
      <c r="CJ2204" s="4">
        <v>10</v>
      </c>
      <c r="CK2204" s="4">
        <v>14.63</v>
      </c>
      <c r="CL2204" s="4">
        <v>15</v>
      </c>
      <c r="CM2204" t="s">
        <v>136</v>
      </c>
      <c r="CN2204" t="s">
        <v>685</v>
      </c>
      <c r="CO2204" t="s">
        <v>137</v>
      </c>
      <c r="CQ2204" t="s">
        <v>115</v>
      </c>
      <c r="CR2204" t="s">
        <v>138</v>
      </c>
      <c r="CS2204" t="s">
        <v>139</v>
      </c>
      <c r="CT2204" t="s">
        <v>138</v>
      </c>
      <c r="CU2204" t="s">
        <v>139</v>
      </c>
      <c r="CV2204" t="s">
        <v>138</v>
      </c>
      <c r="CW2204" t="s">
        <v>139</v>
      </c>
      <c r="CX2204" t="s">
        <v>13923</v>
      </c>
      <c r="CY2204" s="10">
        <v>16702346445</v>
      </c>
      <c r="CZ2204" t="s">
        <v>680</v>
      </c>
      <c r="DA2204" t="s">
        <v>139</v>
      </c>
      <c r="DB2204" t="s">
        <v>138</v>
      </c>
      <c r="DC2204" t="s">
        <v>115</v>
      </c>
      <c r="DD2204" t="s">
        <v>676</v>
      </c>
      <c r="DE2204" t="s">
        <v>677</v>
      </c>
      <c r="DG2204" t="s">
        <v>1414</v>
      </c>
      <c r="DH2204" t="s">
        <v>680</v>
      </c>
    </row>
    <row r="2205" spans="1:112" ht="14.45" customHeight="1" x14ac:dyDescent="0.25">
      <c r="A2205" t="s">
        <v>12096</v>
      </c>
      <c r="B2205" t="s">
        <v>248</v>
      </c>
      <c r="C2205" s="1">
        <v>45756</v>
      </c>
      <c r="D2205" s="1">
        <v>45817</v>
      </c>
      <c r="E2205" t="s">
        <v>210</v>
      </c>
      <c r="F2205" s="1">
        <v>45929</v>
      </c>
      <c r="G2205" t="s">
        <v>138</v>
      </c>
      <c r="H2205" t="s">
        <v>115</v>
      </c>
      <c r="I2205" t="s">
        <v>115</v>
      </c>
      <c r="J2205" t="s">
        <v>453</v>
      </c>
      <c r="K2205" t="s">
        <v>12097</v>
      </c>
      <c r="L2205" t="s">
        <v>8888</v>
      </c>
      <c r="M2205" t="s">
        <v>456</v>
      </c>
      <c r="N2205" t="s">
        <v>145</v>
      </c>
      <c r="O2205" t="s">
        <v>120</v>
      </c>
      <c r="P2205" s="3">
        <v>96951</v>
      </c>
      <c r="Q2205" t="s">
        <v>121</v>
      </c>
      <c r="S2205" s="10">
        <v>16705320363</v>
      </c>
      <c r="U2205" t="s">
        <v>457</v>
      </c>
      <c r="V2205">
        <v>44511</v>
      </c>
      <c r="W2205" t="s">
        <v>123</v>
      </c>
      <c r="Y2205" t="s">
        <v>458</v>
      </c>
      <c r="Z2205" t="s">
        <v>459</v>
      </c>
      <c r="AA2205" t="s">
        <v>460</v>
      </c>
      <c r="AB2205" t="s">
        <v>277</v>
      </c>
      <c r="AC2205" t="s">
        <v>8888</v>
      </c>
      <c r="AD2205" t="s">
        <v>456</v>
      </c>
      <c r="AE2205" t="s">
        <v>145</v>
      </c>
      <c r="AF2205" t="s">
        <v>120</v>
      </c>
      <c r="AG2205" s="3">
        <v>96951</v>
      </c>
      <c r="AH2205" t="s">
        <v>121</v>
      </c>
      <c r="AJ2205" s="10">
        <v>16705320363</v>
      </c>
      <c r="AL2205" t="s">
        <v>461</v>
      </c>
      <c r="BD2205" t="str">
        <f>"35-2021.00"</f>
        <v>35-2021.00</v>
      </c>
      <c r="BE2205" t="s">
        <v>282</v>
      </c>
      <c r="BF2205" t="s">
        <v>12098</v>
      </c>
      <c r="BG2205" t="s">
        <v>8741</v>
      </c>
      <c r="BH2205">
        <v>1</v>
      </c>
      <c r="BI2205">
        <v>1</v>
      </c>
      <c r="BJ2205" s="1">
        <v>45931</v>
      </c>
      <c r="BK2205" s="1">
        <v>47026</v>
      </c>
      <c r="BL2205" s="1">
        <v>45931</v>
      </c>
      <c r="BM2205" s="1">
        <v>47026</v>
      </c>
      <c r="BN2205">
        <v>35</v>
      </c>
      <c r="BO2205">
        <v>0</v>
      </c>
      <c r="BP2205">
        <v>7</v>
      </c>
      <c r="BQ2205">
        <v>7</v>
      </c>
      <c r="BR2205">
        <v>7</v>
      </c>
      <c r="BS2205">
        <v>7</v>
      </c>
      <c r="BT2205">
        <v>7</v>
      </c>
      <c r="BU2205">
        <v>0</v>
      </c>
      <c r="BV2205" t="str">
        <f t="shared" si="40"/>
        <v>8:00 AM</v>
      </c>
      <c r="BW2205" t="str">
        <f>"4:00 PM"</f>
        <v>4:00 PM</v>
      </c>
      <c r="BX2205" t="s">
        <v>240</v>
      </c>
      <c r="BY2205">
        <v>0</v>
      </c>
      <c r="BZ2205">
        <v>3</v>
      </c>
      <c r="CA2205" t="s">
        <v>115</v>
      </c>
      <c r="CC2205" s="2" t="s">
        <v>12099</v>
      </c>
      <c r="CD2205" t="s">
        <v>4745</v>
      </c>
      <c r="CE2205" t="s">
        <v>456</v>
      </c>
      <c r="CF2205" t="s">
        <v>145</v>
      </c>
      <c r="CG2205" t="s">
        <v>120</v>
      </c>
      <c r="CH2205" s="3">
        <v>96951</v>
      </c>
      <c r="CI2205" s="4">
        <v>9</v>
      </c>
      <c r="CJ2205" s="4">
        <v>9</v>
      </c>
      <c r="CK2205" s="4">
        <v>13.5</v>
      </c>
      <c r="CL2205" s="4">
        <v>13.5</v>
      </c>
      <c r="CM2205" t="s">
        <v>136</v>
      </c>
      <c r="CN2205" t="s">
        <v>139</v>
      </c>
      <c r="CO2205" t="s">
        <v>137</v>
      </c>
      <c r="CQ2205" t="s">
        <v>115</v>
      </c>
      <c r="CR2205" t="s">
        <v>138</v>
      </c>
      <c r="CS2205" t="s">
        <v>139</v>
      </c>
      <c r="CT2205" t="s">
        <v>138</v>
      </c>
      <c r="CU2205" t="s">
        <v>139</v>
      </c>
      <c r="CV2205" t="s">
        <v>138</v>
      </c>
      <c r="CW2205" t="s">
        <v>139</v>
      </c>
      <c r="CX2205" t="s">
        <v>12100</v>
      </c>
      <c r="CY2205" s="10">
        <v>16705320363</v>
      </c>
      <c r="CZ2205" t="s">
        <v>461</v>
      </c>
      <c r="DA2205" t="s">
        <v>468</v>
      </c>
      <c r="DB2205" t="s">
        <v>138</v>
      </c>
      <c r="DC2205" t="s">
        <v>115</v>
      </c>
    </row>
    <row r="2206" spans="1:112" ht="14.45" customHeight="1" x14ac:dyDescent="0.25">
      <c r="A2206" t="s">
        <v>12306</v>
      </c>
      <c r="B2206" t="s">
        <v>248</v>
      </c>
      <c r="C2206" s="1">
        <v>45756</v>
      </c>
      <c r="D2206" s="1">
        <v>45817</v>
      </c>
      <c r="E2206" t="s">
        <v>210</v>
      </c>
      <c r="F2206" s="1">
        <v>45929</v>
      </c>
      <c r="G2206" t="s">
        <v>115</v>
      </c>
      <c r="H2206" t="s">
        <v>115</v>
      </c>
      <c r="I2206" t="s">
        <v>115</v>
      </c>
      <c r="J2206" t="s">
        <v>8025</v>
      </c>
      <c r="K2206" t="s">
        <v>12307</v>
      </c>
      <c r="L2206" t="s">
        <v>8027</v>
      </c>
      <c r="M2206" t="s">
        <v>1448</v>
      </c>
      <c r="N2206" t="s">
        <v>128</v>
      </c>
      <c r="O2206" t="s">
        <v>120</v>
      </c>
      <c r="P2206" s="3">
        <v>96950</v>
      </c>
      <c r="Q2206" t="s">
        <v>121</v>
      </c>
      <c r="R2206" t="s">
        <v>1287</v>
      </c>
      <c r="S2206" s="10">
        <v>16704831673</v>
      </c>
      <c r="U2206" t="s">
        <v>8028</v>
      </c>
      <c r="V2206">
        <v>811192</v>
      </c>
      <c r="W2206" t="s">
        <v>123</v>
      </c>
      <c r="Y2206" t="s">
        <v>8029</v>
      </c>
      <c r="Z2206" t="s">
        <v>8030</v>
      </c>
      <c r="AA2206" t="s">
        <v>139</v>
      </c>
      <c r="AB2206" t="s">
        <v>126</v>
      </c>
      <c r="AC2206" t="s">
        <v>8027</v>
      </c>
      <c r="AD2206" t="s">
        <v>1448</v>
      </c>
      <c r="AE2206" t="s">
        <v>128</v>
      </c>
      <c r="AF2206" t="s">
        <v>120</v>
      </c>
      <c r="AG2206" s="3">
        <v>96950</v>
      </c>
      <c r="AH2206" t="s">
        <v>121</v>
      </c>
      <c r="AI2206" t="s">
        <v>1287</v>
      </c>
      <c r="AJ2206" s="10">
        <v>16704831673</v>
      </c>
      <c r="AL2206" t="s">
        <v>8031</v>
      </c>
      <c r="BD2206" t="str">
        <f>"49-9071.00"</f>
        <v>49-9071.00</v>
      </c>
      <c r="BE2206" t="s">
        <v>169</v>
      </c>
      <c r="BF2206" t="s">
        <v>12308</v>
      </c>
      <c r="BG2206" t="s">
        <v>2872</v>
      </c>
      <c r="BH2206">
        <v>2</v>
      </c>
      <c r="BI2206">
        <v>2</v>
      </c>
      <c r="BJ2206" s="1">
        <v>45931</v>
      </c>
      <c r="BK2206" s="1">
        <v>46295</v>
      </c>
      <c r="BL2206" s="1">
        <v>45931</v>
      </c>
      <c r="BM2206" s="1">
        <v>46295</v>
      </c>
      <c r="BN2206">
        <v>35</v>
      </c>
      <c r="BO2206">
        <v>0</v>
      </c>
      <c r="BP2206">
        <v>7</v>
      </c>
      <c r="BQ2206">
        <v>7</v>
      </c>
      <c r="BR2206">
        <v>7</v>
      </c>
      <c r="BS2206">
        <v>7</v>
      </c>
      <c r="BT2206">
        <v>7</v>
      </c>
      <c r="BU2206">
        <v>0</v>
      </c>
      <c r="BV2206" t="str">
        <f t="shared" si="40"/>
        <v>8:00 AM</v>
      </c>
      <c r="BW2206" t="str">
        <f>"4:00 PM"</f>
        <v>4:00 PM</v>
      </c>
      <c r="BX2206" t="s">
        <v>240</v>
      </c>
      <c r="BY2206">
        <v>0</v>
      </c>
      <c r="BZ2206">
        <v>12</v>
      </c>
      <c r="CA2206" t="s">
        <v>115</v>
      </c>
      <c r="CC2206" t="s">
        <v>12309</v>
      </c>
      <c r="CD2206" t="s">
        <v>2874</v>
      </c>
      <c r="CE2206" t="s">
        <v>1448</v>
      </c>
      <c r="CF2206" t="s">
        <v>128</v>
      </c>
      <c r="CG2206" t="s">
        <v>120</v>
      </c>
      <c r="CH2206" s="3">
        <v>96950</v>
      </c>
      <c r="CI2206" s="4">
        <v>9.75</v>
      </c>
      <c r="CJ2206" s="4">
        <v>10</v>
      </c>
      <c r="CK2206" s="4">
        <v>14.62</v>
      </c>
      <c r="CL2206" s="4">
        <v>15</v>
      </c>
      <c r="CM2206" t="s">
        <v>136</v>
      </c>
      <c r="CN2206" t="s">
        <v>139</v>
      </c>
      <c r="CO2206" t="s">
        <v>137</v>
      </c>
      <c r="CQ2206" t="s">
        <v>115</v>
      </c>
      <c r="CR2206" t="s">
        <v>138</v>
      </c>
      <c r="CS2206" t="s">
        <v>138</v>
      </c>
      <c r="CT2206" t="s">
        <v>138</v>
      </c>
      <c r="CU2206" t="s">
        <v>139</v>
      </c>
      <c r="CV2206" t="s">
        <v>138</v>
      </c>
      <c r="CW2206" t="s">
        <v>139</v>
      </c>
      <c r="CX2206" t="s">
        <v>1316</v>
      </c>
      <c r="CY2206" s="10">
        <v>16702331673</v>
      </c>
      <c r="CZ2206" t="s">
        <v>8031</v>
      </c>
      <c r="DA2206" t="s">
        <v>139</v>
      </c>
      <c r="DB2206" t="s">
        <v>138</v>
      </c>
      <c r="DC2206" t="s">
        <v>115</v>
      </c>
    </row>
    <row r="2207" spans="1:112" ht="14.45" customHeight="1" x14ac:dyDescent="0.25">
      <c r="A2207" t="s">
        <v>12861</v>
      </c>
      <c r="B2207" t="s">
        <v>248</v>
      </c>
      <c r="C2207" s="1">
        <v>45760</v>
      </c>
      <c r="D2207" s="1">
        <v>45817</v>
      </c>
      <c r="E2207" t="s">
        <v>210</v>
      </c>
      <c r="F2207" s="1">
        <v>45929</v>
      </c>
      <c r="G2207" t="s">
        <v>115</v>
      </c>
      <c r="H2207" t="s">
        <v>115</v>
      </c>
      <c r="I2207" t="s">
        <v>115</v>
      </c>
      <c r="J2207" t="s">
        <v>7649</v>
      </c>
      <c r="K2207" t="s">
        <v>7650</v>
      </c>
      <c r="L2207" t="s">
        <v>7651</v>
      </c>
      <c r="M2207" t="s">
        <v>139</v>
      </c>
      <c r="N2207" t="s">
        <v>272</v>
      </c>
      <c r="O2207" t="s">
        <v>120</v>
      </c>
      <c r="P2207" s="3">
        <v>96952</v>
      </c>
      <c r="Q2207" t="s">
        <v>121</v>
      </c>
      <c r="R2207" t="s">
        <v>1661</v>
      </c>
      <c r="S2207" s="10">
        <v>16704333735</v>
      </c>
      <c r="U2207" t="s">
        <v>7652</v>
      </c>
      <c r="V2207">
        <v>445110</v>
      </c>
      <c r="W2207" t="s">
        <v>123</v>
      </c>
      <c r="Y2207" t="s">
        <v>5370</v>
      </c>
      <c r="Z2207" t="s">
        <v>7653</v>
      </c>
      <c r="AB2207" t="s">
        <v>126</v>
      </c>
      <c r="AC2207" t="s">
        <v>7651</v>
      </c>
      <c r="AD2207" t="s">
        <v>139</v>
      </c>
      <c r="AE2207" t="s">
        <v>272</v>
      </c>
      <c r="AF2207" t="s">
        <v>120</v>
      </c>
      <c r="AG2207" s="3">
        <v>96952</v>
      </c>
      <c r="AH2207" t="s">
        <v>121</v>
      </c>
      <c r="AJ2207" s="10">
        <v>16704333735</v>
      </c>
      <c r="AL2207" t="s">
        <v>7654</v>
      </c>
      <c r="BD2207" t="str">
        <f>"41-1011.00"</f>
        <v>41-1011.00</v>
      </c>
      <c r="BE2207" t="s">
        <v>151</v>
      </c>
      <c r="BF2207" t="s">
        <v>12862</v>
      </c>
      <c r="BG2207" t="s">
        <v>4743</v>
      </c>
      <c r="BH2207">
        <v>2</v>
      </c>
      <c r="BI2207">
        <v>2</v>
      </c>
      <c r="BJ2207" s="1">
        <v>45931</v>
      </c>
      <c r="BK2207" s="1">
        <v>46295</v>
      </c>
      <c r="BL2207" s="1">
        <v>45931</v>
      </c>
      <c r="BM2207" s="1">
        <v>46295</v>
      </c>
      <c r="BN2207">
        <v>35</v>
      </c>
      <c r="BO2207">
        <v>0</v>
      </c>
      <c r="BP2207">
        <v>7</v>
      </c>
      <c r="BQ2207">
        <v>7</v>
      </c>
      <c r="BR2207">
        <v>7</v>
      </c>
      <c r="BS2207">
        <v>7</v>
      </c>
      <c r="BT2207">
        <v>7</v>
      </c>
      <c r="BU2207">
        <v>0</v>
      </c>
      <c r="BV2207" t="str">
        <f t="shared" si="40"/>
        <v>8:00 AM</v>
      </c>
      <c r="BW2207" t="str">
        <f>"5:00 PM"</f>
        <v>5:00 PM</v>
      </c>
      <c r="BX2207" t="s">
        <v>133</v>
      </c>
      <c r="BY2207">
        <v>0</v>
      </c>
      <c r="BZ2207">
        <v>12</v>
      </c>
      <c r="CA2207" t="s">
        <v>138</v>
      </c>
      <c r="CB2207">
        <v>4</v>
      </c>
      <c r="CC2207" s="2" t="s">
        <v>5376</v>
      </c>
      <c r="CD2207" t="s">
        <v>7651</v>
      </c>
      <c r="CE2207" t="s">
        <v>139</v>
      </c>
      <c r="CF2207" t="s">
        <v>272</v>
      </c>
      <c r="CG2207" t="s">
        <v>120</v>
      </c>
      <c r="CH2207" s="3">
        <v>96952</v>
      </c>
      <c r="CI2207" s="4">
        <v>11.35</v>
      </c>
      <c r="CJ2207" s="4">
        <v>11.35</v>
      </c>
      <c r="CK2207" s="4">
        <v>17.02</v>
      </c>
      <c r="CL2207" s="4">
        <v>17.02</v>
      </c>
      <c r="CM2207" t="s">
        <v>136</v>
      </c>
      <c r="CN2207" t="s">
        <v>4696</v>
      </c>
      <c r="CO2207" t="s">
        <v>137</v>
      </c>
      <c r="CQ2207" t="s">
        <v>115</v>
      </c>
      <c r="CR2207" t="s">
        <v>138</v>
      </c>
      <c r="CS2207" t="s">
        <v>139</v>
      </c>
      <c r="CT2207" t="s">
        <v>138</v>
      </c>
      <c r="CU2207" t="s">
        <v>139</v>
      </c>
      <c r="CV2207" t="s">
        <v>138</v>
      </c>
      <c r="CW2207" t="s">
        <v>139</v>
      </c>
      <c r="CX2207" t="s">
        <v>699</v>
      </c>
      <c r="CY2207" s="10">
        <v>16704333735</v>
      </c>
      <c r="CZ2207" t="s">
        <v>7657</v>
      </c>
      <c r="DA2207" t="s">
        <v>139</v>
      </c>
      <c r="DB2207" t="s">
        <v>138</v>
      </c>
      <c r="DC2207" t="s">
        <v>115</v>
      </c>
    </row>
    <row r="2208" spans="1:112" ht="14.45" customHeight="1" x14ac:dyDescent="0.25">
      <c r="A2208" t="s">
        <v>13511</v>
      </c>
      <c r="B2208" t="s">
        <v>1155</v>
      </c>
      <c r="C2208" s="1">
        <v>45754</v>
      </c>
      <c r="D2208" s="1">
        <v>45817</v>
      </c>
      <c r="E2208" t="s">
        <v>210</v>
      </c>
      <c r="F2208" s="1">
        <v>45929</v>
      </c>
      <c r="G2208" t="s">
        <v>115</v>
      </c>
      <c r="H2208" t="s">
        <v>115</v>
      </c>
      <c r="I2208" t="s">
        <v>115</v>
      </c>
      <c r="J2208" t="s">
        <v>7262</v>
      </c>
      <c r="K2208" t="s">
        <v>224</v>
      </c>
      <c r="L2208" t="s">
        <v>7263</v>
      </c>
      <c r="M2208" t="s">
        <v>7264</v>
      </c>
      <c r="N2208" t="s">
        <v>128</v>
      </c>
      <c r="O2208" t="s">
        <v>120</v>
      </c>
      <c r="P2208" s="3">
        <v>96950</v>
      </c>
      <c r="Q2208" t="s">
        <v>121</v>
      </c>
      <c r="R2208" t="s">
        <v>139</v>
      </c>
      <c r="S2208" s="10">
        <v>16702347900</v>
      </c>
      <c r="T2208">
        <v>803</v>
      </c>
      <c r="U2208" t="s">
        <v>7265</v>
      </c>
      <c r="V2208">
        <v>23622</v>
      </c>
      <c r="W2208" t="s">
        <v>123</v>
      </c>
      <c r="Y2208" t="s">
        <v>7266</v>
      </c>
      <c r="Z2208" t="s">
        <v>7267</v>
      </c>
      <c r="AA2208" t="s">
        <v>7268</v>
      </c>
      <c r="AB2208" t="s">
        <v>997</v>
      </c>
      <c r="AC2208" t="s">
        <v>7263</v>
      </c>
      <c r="AD2208" t="s">
        <v>7264</v>
      </c>
      <c r="AE2208" t="s">
        <v>128</v>
      </c>
      <c r="AF2208" t="s">
        <v>120</v>
      </c>
      <c r="AG2208" s="3">
        <v>96950</v>
      </c>
      <c r="AH2208" t="s">
        <v>121</v>
      </c>
      <c r="AI2208" t="s">
        <v>1369</v>
      </c>
      <c r="AJ2208" s="10">
        <v>16702347900</v>
      </c>
      <c r="AK2208">
        <v>803</v>
      </c>
      <c r="AL2208" t="s">
        <v>7269</v>
      </c>
      <c r="BD2208" t="str">
        <f>"49-3031.00"</f>
        <v>49-3031.00</v>
      </c>
      <c r="BE2208" t="s">
        <v>1260</v>
      </c>
      <c r="BF2208" t="s">
        <v>13512</v>
      </c>
      <c r="BG2208" t="s">
        <v>13513</v>
      </c>
      <c r="BH2208">
        <v>5</v>
      </c>
      <c r="BI2208">
        <v>4</v>
      </c>
      <c r="BJ2208" s="1">
        <v>45931</v>
      </c>
      <c r="BK2208" s="1">
        <v>46295</v>
      </c>
      <c r="BL2208" s="1">
        <v>45931</v>
      </c>
      <c r="BM2208" s="1">
        <v>46295</v>
      </c>
      <c r="BN2208">
        <v>40</v>
      </c>
      <c r="BO2208">
        <v>0</v>
      </c>
      <c r="BP2208">
        <v>8</v>
      </c>
      <c r="BQ2208">
        <v>8</v>
      </c>
      <c r="BR2208">
        <v>8</v>
      </c>
      <c r="BS2208">
        <v>8</v>
      </c>
      <c r="BT2208">
        <v>8</v>
      </c>
      <c r="BU2208">
        <v>0</v>
      </c>
      <c r="BV2208" t="str">
        <f>"7:30 AM"</f>
        <v>7:30 AM</v>
      </c>
      <c r="BW2208" t="str">
        <f>"4:30 PM"</f>
        <v>4:30 PM</v>
      </c>
      <c r="BX2208" t="s">
        <v>133</v>
      </c>
      <c r="BY2208">
        <v>0</v>
      </c>
      <c r="BZ2208">
        <v>24</v>
      </c>
      <c r="CA2208" t="s">
        <v>115</v>
      </c>
      <c r="CC2208" t="s">
        <v>13514</v>
      </c>
      <c r="CD2208" t="s">
        <v>7273</v>
      </c>
      <c r="CE2208" t="s">
        <v>7274</v>
      </c>
      <c r="CF2208" t="s">
        <v>128</v>
      </c>
      <c r="CG2208" t="s">
        <v>120</v>
      </c>
      <c r="CH2208" s="3">
        <v>96950</v>
      </c>
      <c r="CI2208" s="4">
        <v>11.85</v>
      </c>
      <c r="CJ2208" s="4">
        <v>12</v>
      </c>
      <c r="CK2208" s="4">
        <v>17.78</v>
      </c>
      <c r="CL2208" s="4">
        <v>18</v>
      </c>
      <c r="CM2208" t="s">
        <v>136</v>
      </c>
      <c r="CN2208" t="s">
        <v>7275</v>
      </c>
      <c r="CO2208" t="s">
        <v>173</v>
      </c>
      <c r="CQ2208" t="s">
        <v>115</v>
      </c>
      <c r="CR2208" t="s">
        <v>138</v>
      </c>
      <c r="CS2208" t="s">
        <v>139</v>
      </c>
      <c r="CT2208" t="s">
        <v>138</v>
      </c>
      <c r="CU2208" t="s">
        <v>139</v>
      </c>
      <c r="CV2208" t="s">
        <v>138</v>
      </c>
      <c r="CW2208" t="s">
        <v>139</v>
      </c>
      <c r="CX2208" t="s">
        <v>7276</v>
      </c>
      <c r="CY2208" s="10">
        <v>16702347900</v>
      </c>
      <c r="CZ2208" t="s">
        <v>7269</v>
      </c>
      <c r="DA2208" t="s">
        <v>7277</v>
      </c>
      <c r="DB2208" t="s">
        <v>138</v>
      </c>
      <c r="DC2208" t="s">
        <v>115</v>
      </c>
      <c r="DD2208" t="s">
        <v>7266</v>
      </c>
      <c r="DE2208" t="s">
        <v>7267</v>
      </c>
      <c r="DF2208" t="s">
        <v>3915</v>
      </c>
      <c r="DG2208" t="s">
        <v>7262</v>
      </c>
      <c r="DH2208" t="s">
        <v>7269</v>
      </c>
    </row>
    <row r="2209" spans="1:112" ht="14.45" customHeight="1" x14ac:dyDescent="0.25">
      <c r="A2209" t="s">
        <v>13517</v>
      </c>
      <c r="B2209" t="s">
        <v>113</v>
      </c>
      <c r="C2209" s="1">
        <v>45812</v>
      </c>
      <c r="D2209" s="1">
        <v>45817</v>
      </c>
      <c r="E2209" t="s">
        <v>114</v>
      </c>
      <c r="G2209" t="s">
        <v>115</v>
      </c>
      <c r="H2209" t="s">
        <v>115</v>
      </c>
      <c r="I2209" t="s">
        <v>115</v>
      </c>
      <c r="J2209" t="s">
        <v>867</v>
      </c>
      <c r="K2209" t="s">
        <v>3842</v>
      </c>
      <c r="L2209" t="s">
        <v>869</v>
      </c>
      <c r="M2209" t="s">
        <v>870</v>
      </c>
      <c r="N2209" t="s">
        <v>128</v>
      </c>
      <c r="O2209" t="s">
        <v>120</v>
      </c>
      <c r="P2209" s="3">
        <v>96950</v>
      </c>
      <c r="Q2209" t="s">
        <v>121</v>
      </c>
      <c r="S2209" s="10">
        <v>16702858958</v>
      </c>
      <c r="U2209" t="s">
        <v>871</v>
      </c>
      <c r="V2209">
        <v>237990</v>
      </c>
      <c r="W2209" t="s">
        <v>123</v>
      </c>
      <c r="Y2209" t="s">
        <v>872</v>
      </c>
      <c r="Z2209" t="s">
        <v>873</v>
      </c>
      <c r="AA2209" t="s">
        <v>874</v>
      </c>
      <c r="AB2209" t="s">
        <v>875</v>
      </c>
      <c r="AC2209" t="s">
        <v>869</v>
      </c>
      <c r="AD2209" t="s">
        <v>870</v>
      </c>
      <c r="AE2209" t="s">
        <v>128</v>
      </c>
      <c r="AF2209" t="s">
        <v>120</v>
      </c>
      <c r="AG2209" s="3">
        <v>96950</v>
      </c>
      <c r="AH2209" t="s">
        <v>121</v>
      </c>
      <c r="AJ2209" s="10">
        <v>16702858958</v>
      </c>
      <c r="AL2209" t="s">
        <v>876</v>
      </c>
      <c r="BD2209" t="str">
        <f>"49-9071.00"</f>
        <v>49-9071.00</v>
      </c>
      <c r="BE2209" t="s">
        <v>169</v>
      </c>
      <c r="BF2209" t="s">
        <v>3843</v>
      </c>
      <c r="BG2209" t="s">
        <v>1469</v>
      </c>
      <c r="BH2209">
        <v>10</v>
      </c>
      <c r="BJ2209" s="1">
        <v>45931</v>
      </c>
      <c r="BK2209" s="1">
        <v>46295</v>
      </c>
      <c r="BN2209">
        <v>35</v>
      </c>
      <c r="BO2209">
        <v>0</v>
      </c>
      <c r="BP2209">
        <v>7</v>
      </c>
      <c r="BQ2209">
        <v>7</v>
      </c>
      <c r="BR2209">
        <v>7</v>
      </c>
      <c r="BS2209">
        <v>7</v>
      </c>
      <c r="BT2209">
        <v>7</v>
      </c>
      <c r="BU2209">
        <v>0</v>
      </c>
      <c r="BV2209" t="str">
        <f>"9:00 AM"</f>
        <v>9:00 AM</v>
      </c>
      <c r="BW2209" t="str">
        <f>"5:00 PM"</f>
        <v>5:00 PM</v>
      </c>
      <c r="BX2209" t="s">
        <v>133</v>
      </c>
      <c r="BY2209">
        <v>0</v>
      </c>
      <c r="BZ2209">
        <v>24</v>
      </c>
      <c r="CA2209" t="s">
        <v>115</v>
      </c>
      <c r="CC2209" s="2" t="s">
        <v>3844</v>
      </c>
      <c r="CD2209" t="s">
        <v>869</v>
      </c>
      <c r="CE2209" t="s">
        <v>870</v>
      </c>
      <c r="CF2209" t="s">
        <v>128</v>
      </c>
      <c r="CG2209" t="s">
        <v>120</v>
      </c>
      <c r="CH2209" s="3">
        <v>96950</v>
      </c>
      <c r="CI2209" s="4">
        <v>9.75</v>
      </c>
      <c r="CJ2209" s="4">
        <v>9.75</v>
      </c>
      <c r="CK2209" s="4">
        <v>14.63</v>
      </c>
      <c r="CL2209" s="4">
        <v>14.63</v>
      </c>
      <c r="CM2209" t="s">
        <v>136</v>
      </c>
      <c r="CN2209" t="s">
        <v>331</v>
      </c>
      <c r="CO2209" t="s">
        <v>137</v>
      </c>
      <c r="CQ2209" t="s">
        <v>115</v>
      </c>
      <c r="CR2209" t="s">
        <v>138</v>
      </c>
      <c r="CS2209" t="s">
        <v>138</v>
      </c>
      <c r="CT2209" t="s">
        <v>138</v>
      </c>
      <c r="CU2209" t="s">
        <v>139</v>
      </c>
      <c r="CV2209" t="s">
        <v>138</v>
      </c>
      <c r="CW2209" t="s">
        <v>138</v>
      </c>
      <c r="CX2209" t="s">
        <v>880</v>
      </c>
      <c r="CY2209" s="10">
        <v>16702858958</v>
      </c>
      <c r="CZ2209" t="s">
        <v>876</v>
      </c>
      <c r="DA2209" t="s">
        <v>139</v>
      </c>
      <c r="DB2209" t="s">
        <v>138</v>
      </c>
      <c r="DC2209" t="s">
        <v>115</v>
      </c>
      <c r="DD2209" t="s">
        <v>872</v>
      </c>
      <c r="DE2209" t="s">
        <v>873</v>
      </c>
      <c r="DF2209" t="s">
        <v>881</v>
      </c>
      <c r="DG2209" t="s">
        <v>882</v>
      </c>
      <c r="DH2209" t="s">
        <v>876</v>
      </c>
    </row>
    <row r="2210" spans="1:112" ht="14.45" customHeight="1" x14ac:dyDescent="0.25">
      <c r="A2210" t="s">
        <v>3498</v>
      </c>
      <c r="B2210" t="s">
        <v>248</v>
      </c>
      <c r="C2210" s="1">
        <v>45756</v>
      </c>
      <c r="D2210" s="1">
        <v>45818</v>
      </c>
      <c r="E2210" t="s">
        <v>210</v>
      </c>
      <c r="F2210" s="1">
        <v>45929</v>
      </c>
      <c r="G2210" t="s">
        <v>115</v>
      </c>
      <c r="H2210" t="s">
        <v>115</v>
      </c>
      <c r="I2210" t="s">
        <v>115</v>
      </c>
      <c r="J2210" t="s">
        <v>2574</v>
      </c>
      <c r="K2210" t="s">
        <v>2575</v>
      </c>
      <c r="L2210" t="s">
        <v>2576</v>
      </c>
      <c r="M2210" t="s">
        <v>2577</v>
      </c>
      <c r="N2210" t="s">
        <v>128</v>
      </c>
      <c r="O2210" t="s">
        <v>120</v>
      </c>
      <c r="P2210" s="3">
        <v>96950</v>
      </c>
      <c r="Q2210" t="s">
        <v>121</v>
      </c>
      <c r="S2210" s="10">
        <v>16703223311</v>
      </c>
      <c r="T2210">
        <v>4504</v>
      </c>
      <c r="U2210" t="s">
        <v>2578</v>
      </c>
      <c r="V2210">
        <v>72111</v>
      </c>
      <c r="W2210" t="s">
        <v>123</v>
      </c>
      <c r="Y2210" t="s">
        <v>1097</v>
      </c>
      <c r="Z2210" t="s">
        <v>2579</v>
      </c>
      <c r="AB2210" t="s">
        <v>981</v>
      </c>
      <c r="AC2210" t="s">
        <v>2576</v>
      </c>
      <c r="AD2210" t="s">
        <v>2577</v>
      </c>
      <c r="AE2210" t="s">
        <v>128</v>
      </c>
      <c r="AF2210" t="s">
        <v>120</v>
      </c>
      <c r="AG2210" s="3">
        <v>96950</v>
      </c>
      <c r="AH2210" t="s">
        <v>121</v>
      </c>
      <c r="AJ2210" s="10">
        <v>16703223311</v>
      </c>
      <c r="AK2210">
        <v>4506</v>
      </c>
      <c r="AL2210" t="s">
        <v>2580</v>
      </c>
      <c r="BD2210" t="str">
        <f>"35-2014.00"</f>
        <v>35-2014.00</v>
      </c>
      <c r="BE2210" t="s">
        <v>221</v>
      </c>
      <c r="BF2210" t="s">
        <v>3267</v>
      </c>
      <c r="BG2210" t="s">
        <v>373</v>
      </c>
      <c r="BH2210">
        <v>15</v>
      </c>
      <c r="BI2210">
        <v>15</v>
      </c>
      <c r="BJ2210" s="1">
        <v>45931</v>
      </c>
      <c r="BK2210" s="1">
        <v>46295</v>
      </c>
      <c r="BL2210" s="1">
        <v>45931</v>
      </c>
      <c r="BM2210" s="1">
        <v>46295</v>
      </c>
      <c r="BN2210">
        <v>35</v>
      </c>
      <c r="BO2210">
        <v>0</v>
      </c>
      <c r="BP2210">
        <v>7</v>
      </c>
      <c r="BQ2210">
        <v>7</v>
      </c>
      <c r="BR2210">
        <v>7</v>
      </c>
      <c r="BS2210">
        <v>7</v>
      </c>
      <c r="BT2210">
        <v>7</v>
      </c>
      <c r="BU2210">
        <v>0</v>
      </c>
      <c r="BV2210" t="str">
        <f>"8:00 AM"</f>
        <v>8:00 AM</v>
      </c>
      <c r="BW2210" t="str">
        <f>"5:00 PM"</f>
        <v>5:00 PM</v>
      </c>
      <c r="BX2210" t="s">
        <v>240</v>
      </c>
      <c r="BY2210">
        <v>0</v>
      </c>
      <c r="BZ2210">
        <v>6</v>
      </c>
      <c r="CA2210" t="s">
        <v>115</v>
      </c>
      <c r="CC2210" s="2" t="s">
        <v>3268</v>
      </c>
      <c r="CD2210" t="s">
        <v>2576</v>
      </c>
      <c r="CE2210" t="s">
        <v>2577</v>
      </c>
      <c r="CF2210" t="s">
        <v>128</v>
      </c>
      <c r="CG2210" t="s">
        <v>120</v>
      </c>
      <c r="CH2210" s="3">
        <v>96950</v>
      </c>
      <c r="CI2210" s="4">
        <v>9.59</v>
      </c>
      <c r="CJ2210" s="4">
        <v>12</v>
      </c>
      <c r="CK2210" s="4">
        <v>14.38</v>
      </c>
      <c r="CL2210" s="4">
        <v>18</v>
      </c>
      <c r="CM2210" t="s">
        <v>136</v>
      </c>
      <c r="CN2210" t="s">
        <v>2585</v>
      </c>
      <c r="CO2210" t="s">
        <v>137</v>
      </c>
      <c r="CQ2210" t="s">
        <v>115</v>
      </c>
      <c r="CR2210" t="s">
        <v>138</v>
      </c>
      <c r="CS2210" t="s">
        <v>139</v>
      </c>
      <c r="CT2210" t="s">
        <v>138</v>
      </c>
      <c r="CU2210" t="s">
        <v>139</v>
      </c>
      <c r="CV2210" t="s">
        <v>138</v>
      </c>
      <c r="CW2210" t="s">
        <v>138</v>
      </c>
      <c r="CX2210" t="s">
        <v>3269</v>
      </c>
      <c r="CY2210" s="10">
        <v>16703223311</v>
      </c>
      <c r="CZ2210" t="s">
        <v>2587</v>
      </c>
      <c r="DA2210" t="s">
        <v>2588</v>
      </c>
      <c r="DB2210" t="s">
        <v>138</v>
      </c>
      <c r="DC2210" t="s">
        <v>115</v>
      </c>
      <c r="DD2210" t="s">
        <v>2589</v>
      </c>
      <c r="DE2210" t="s">
        <v>2590</v>
      </c>
      <c r="DF2210" t="s">
        <v>1176</v>
      </c>
      <c r="DG2210" t="s">
        <v>2591</v>
      </c>
      <c r="DH2210" t="s">
        <v>2592</v>
      </c>
    </row>
    <row r="2211" spans="1:112" ht="14.45" customHeight="1" x14ac:dyDescent="0.25">
      <c r="A2211" t="s">
        <v>4754</v>
      </c>
      <c r="B2211" t="s">
        <v>248</v>
      </c>
      <c r="C2211" s="1">
        <v>45756</v>
      </c>
      <c r="D2211" s="1">
        <v>45818</v>
      </c>
      <c r="E2211" t="s">
        <v>210</v>
      </c>
      <c r="F2211" s="1">
        <v>45929</v>
      </c>
      <c r="G2211" t="s">
        <v>138</v>
      </c>
      <c r="H2211" t="s">
        <v>115</v>
      </c>
      <c r="I2211" t="s">
        <v>115</v>
      </c>
      <c r="J2211" t="s">
        <v>4755</v>
      </c>
      <c r="L2211" t="s">
        <v>4756</v>
      </c>
      <c r="N2211" t="s">
        <v>119</v>
      </c>
      <c r="O2211" t="s">
        <v>120</v>
      </c>
      <c r="P2211" s="3">
        <v>96950</v>
      </c>
      <c r="Q2211" t="s">
        <v>121</v>
      </c>
      <c r="S2211" s="10">
        <v>16702345552</v>
      </c>
      <c r="U2211" t="s">
        <v>4757</v>
      </c>
      <c r="V2211">
        <v>44511</v>
      </c>
      <c r="W2211" t="s">
        <v>123</v>
      </c>
      <c r="Y2211" t="s">
        <v>4758</v>
      </c>
      <c r="Z2211" t="s">
        <v>4759</v>
      </c>
      <c r="AB2211" t="s">
        <v>3053</v>
      </c>
      <c r="AC2211" t="s">
        <v>4760</v>
      </c>
      <c r="AE2211" t="s">
        <v>119</v>
      </c>
      <c r="AF2211" t="s">
        <v>120</v>
      </c>
      <c r="AG2211" s="3">
        <v>96950</v>
      </c>
      <c r="AH2211" t="s">
        <v>121</v>
      </c>
      <c r="AJ2211" s="10">
        <v>16702345552</v>
      </c>
      <c r="AL2211" t="s">
        <v>4761</v>
      </c>
      <c r="AM2211" t="s">
        <v>734</v>
      </c>
      <c r="AN2211" t="s">
        <v>4762</v>
      </c>
      <c r="AO2211" t="s">
        <v>1035</v>
      </c>
      <c r="AP2211" t="s">
        <v>1036</v>
      </c>
      <c r="AQ2211" t="s">
        <v>1037</v>
      </c>
      <c r="AS2211" t="s">
        <v>119</v>
      </c>
      <c r="AT2211" t="s">
        <v>120</v>
      </c>
      <c r="AU2211" s="3">
        <v>96950</v>
      </c>
      <c r="AV2211" t="s">
        <v>121</v>
      </c>
      <c r="AX2211">
        <v>16702349480</v>
      </c>
      <c r="AZ2211" t="s">
        <v>1038</v>
      </c>
      <c r="BA2211" t="s">
        <v>1039</v>
      </c>
      <c r="BB2211" t="s">
        <v>120</v>
      </c>
      <c r="BC2211" t="s">
        <v>4763</v>
      </c>
      <c r="BD2211" t="str">
        <f>"41-4012.00"</f>
        <v>41-4012.00</v>
      </c>
      <c r="BE2211" t="s">
        <v>709</v>
      </c>
      <c r="BF2211" t="s">
        <v>4764</v>
      </c>
      <c r="BG2211" t="s">
        <v>4765</v>
      </c>
      <c r="BH2211">
        <v>1</v>
      </c>
      <c r="BI2211">
        <v>1</v>
      </c>
      <c r="BJ2211" s="1">
        <v>45931</v>
      </c>
      <c r="BK2211" s="1">
        <v>47026</v>
      </c>
      <c r="BL2211" s="1">
        <v>45931</v>
      </c>
      <c r="BM2211" s="1">
        <v>47026</v>
      </c>
      <c r="BN2211">
        <v>40</v>
      </c>
      <c r="BO2211">
        <v>0</v>
      </c>
      <c r="BP2211">
        <v>8</v>
      </c>
      <c r="BQ2211">
        <v>8</v>
      </c>
      <c r="BR2211">
        <v>8</v>
      </c>
      <c r="BS2211">
        <v>8</v>
      </c>
      <c r="BT2211">
        <v>8</v>
      </c>
      <c r="BU2211">
        <v>0</v>
      </c>
      <c r="BV2211" t="str">
        <f>"8:00 AM"</f>
        <v>8:00 AM</v>
      </c>
      <c r="BW2211" t="str">
        <f>"5:00 PM"</f>
        <v>5:00 PM</v>
      </c>
      <c r="BX2211" t="s">
        <v>133</v>
      </c>
      <c r="BY2211">
        <v>0</v>
      </c>
      <c r="BZ2211">
        <v>48</v>
      </c>
      <c r="CA2211" t="s">
        <v>115</v>
      </c>
      <c r="CC2211" s="2" t="s">
        <v>4766</v>
      </c>
      <c r="CD2211" t="s">
        <v>4767</v>
      </c>
      <c r="CF2211" t="s">
        <v>119</v>
      </c>
      <c r="CG2211" t="s">
        <v>120</v>
      </c>
      <c r="CH2211" s="3">
        <v>96950</v>
      </c>
      <c r="CI2211" s="4">
        <v>8.94</v>
      </c>
      <c r="CJ2211" s="4">
        <v>10.26</v>
      </c>
      <c r="CK2211" s="4">
        <v>13.41</v>
      </c>
      <c r="CL2211" s="4">
        <v>15.39</v>
      </c>
      <c r="CM2211" t="s">
        <v>136</v>
      </c>
      <c r="CN2211" t="s">
        <v>240</v>
      </c>
      <c r="CO2211" t="s">
        <v>137</v>
      </c>
      <c r="CQ2211" t="s">
        <v>115</v>
      </c>
      <c r="CR2211" t="s">
        <v>138</v>
      </c>
      <c r="CS2211" t="s">
        <v>139</v>
      </c>
      <c r="CT2211" t="s">
        <v>138</v>
      </c>
      <c r="CU2211" t="s">
        <v>139</v>
      </c>
      <c r="CV2211" t="s">
        <v>138</v>
      </c>
      <c r="CW2211" t="s">
        <v>139</v>
      </c>
      <c r="CX2211" t="s">
        <v>139</v>
      </c>
      <c r="CY2211" s="10">
        <v>16702345552</v>
      </c>
      <c r="CZ2211" t="s">
        <v>4761</v>
      </c>
      <c r="DA2211" t="s">
        <v>139</v>
      </c>
      <c r="DB2211" t="s">
        <v>138</v>
      </c>
      <c r="DC2211" t="s">
        <v>115</v>
      </c>
      <c r="DD2211" t="s">
        <v>4762</v>
      </c>
      <c r="DE2211" t="s">
        <v>1035</v>
      </c>
      <c r="DG2211" t="s">
        <v>1039</v>
      </c>
      <c r="DH2211" t="s">
        <v>1038</v>
      </c>
    </row>
    <row r="2212" spans="1:112" ht="14.45" customHeight="1" x14ac:dyDescent="0.25">
      <c r="A2212" t="s">
        <v>4768</v>
      </c>
      <c r="B2212" t="s">
        <v>158</v>
      </c>
      <c r="C2212" s="1">
        <v>45784</v>
      </c>
      <c r="D2212" s="1">
        <v>45818</v>
      </c>
      <c r="E2212" t="s">
        <v>210</v>
      </c>
      <c r="F2212" s="1">
        <v>45929</v>
      </c>
      <c r="G2212" t="s">
        <v>138</v>
      </c>
      <c r="H2212" t="s">
        <v>115</v>
      </c>
      <c r="I2212" t="s">
        <v>115</v>
      </c>
      <c r="J2212" t="s">
        <v>423</v>
      </c>
      <c r="L2212" t="s">
        <v>424</v>
      </c>
      <c r="N2212" t="s">
        <v>128</v>
      </c>
      <c r="O2212" t="s">
        <v>120</v>
      </c>
      <c r="P2212" s="3">
        <v>96950</v>
      </c>
      <c r="Q2212" t="s">
        <v>121</v>
      </c>
      <c r="S2212" s="10">
        <v>16704880667</v>
      </c>
      <c r="U2212" t="s">
        <v>425</v>
      </c>
      <c r="V2212">
        <v>541219</v>
      </c>
      <c r="W2212" t="s">
        <v>123</v>
      </c>
      <c r="Y2212" t="s">
        <v>4769</v>
      </c>
      <c r="Z2212" t="s">
        <v>4770</v>
      </c>
      <c r="AB2212" t="s">
        <v>997</v>
      </c>
      <c r="AC2212" t="s">
        <v>424</v>
      </c>
      <c r="AE2212" t="s">
        <v>128</v>
      </c>
      <c r="AF2212" t="s">
        <v>120</v>
      </c>
      <c r="AG2212" s="3">
        <v>96950</v>
      </c>
      <c r="AH2212" t="s">
        <v>121</v>
      </c>
      <c r="AJ2212" s="10">
        <v>16704880667</v>
      </c>
      <c r="AL2212" t="s">
        <v>430</v>
      </c>
      <c r="BD2212" t="str">
        <f>"13-2011.00"</f>
        <v>13-2011.00</v>
      </c>
      <c r="BE2212" t="s">
        <v>893</v>
      </c>
      <c r="BF2212" t="s">
        <v>4771</v>
      </c>
      <c r="BG2212" t="s">
        <v>895</v>
      </c>
      <c r="BH2212">
        <v>5</v>
      </c>
      <c r="BJ2212" s="1">
        <v>45931</v>
      </c>
      <c r="BK2212" s="1">
        <v>47026</v>
      </c>
      <c r="BN2212">
        <v>35</v>
      </c>
      <c r="BO2212">
        <v>0</v>
      </c>
      <c r="BP2212">
        <v>7</v>
      </c>
      <c r="BQ2212">
        <v>7</v>
      </c>
      <c r="BR2212">
        <v>7</v>
      </c>
      <c r="BS2212">
        <v>7</v>
      </c>
      <c r="BT2212">
        <v>7</v>
      </c>
      <c r="BU2212">
        <v>0</v>
      </c>
      <c r="BV2212" t="str">
        <f>"8:30 AM"</f>
        <v>8:30 AM</v>
      </c>
      <c r="BW2212" t="str">
        <f>"4:30 PM"</f>
        <v>4:30 PM</v>
      </c>
      <c r="BX2212" t="s">
        <v>360</v>
      </c>
      <c r="BY2212">
        <v>0</v>
      </c>
      <c r="BZ2212">
        <v>36</v>
      </c>
      <c r="CA2212" t="s">
        <v>115</v>
      </c>
      <c r="CC2212" s="2" t="s">
        <v>4772</v>
      </c>
      <c r="CD2212" t="s">
        <v>2556</v>
      </c>
      <c r="CF2212" t="s">
        <v>119</v>
      </c>
      <c r="CG2212" t="s">
        <v>120</v>
      </c>
      <c r="CH2212" s="3">
        <v>96950</v>
      </c>
      <c r="CI2212" s="4">
        <v>17.48</v>
      </c>
      <c r="CJ2212" s="4">
        <v>17.48</v>
      </c>
      <c r="CK2212" s="4">
        <v>0</v>
      </c>
      <c r="CL2212" s="4">
        <v>0</v>
      </c>
      <c r="CM2212" t="s">
        <v>136</v>
      </c>
      <c r="CO2212" t="s">
        <v>137</v>
      </c>
      <c r="CQ2212" t="s">
        <v>115</v>
      </c>
      <c r="CR2212" t="s">
        <v>138</v>
      </c>
      <c r="CS2212" t="s">
        <v>139</v>
      </c>
      <c r="CT2212" t="s">
        <v>139</v>
      </c>
      <c r="CU2212" t="s">
        <v>139</v>
      </c>
      <c r="CV2212" t="s">
        <v>138</v>
      </c>
      <c r="CW2212" t="s">
        <v>139</v>
      </c>
      <c r="CX2212" t="s">
        <v>4773</v>
      </c>
      <c r="CY2212" s="10">
        <v>16709890667</v>
      </c>
      <c r="CZ2212" t="s">
        <v>430</v>
      </c>
      <c r="DA2212" t="s">
        <v>139</v>
      </c>
      <c r="DB2212" t="s">
        <v>138</v>
      </c>
      <c r="DC2212" t="s">
        <v>115</v>
      </c>
    </row>
    <row r="2213" spans="1:112" ht="14.45" customHeight="1" x14ac:dyDescent="0.25">
      <c r="A2213" t="s">
        <v>5271</v>
      </c>
      <c r="B2213" t="s">
        <v>248</v>
      </c>
      <c r="C2213" s="1">
        <v>45756</v>
      </c>
      <c r="D2213" s="1">
        <v>45818</v>
      </c>
      <c r="E2213" t="s">
        <v>210</v>
      </c>
      <c r="F2213" s="1">
        <v>45929</v>
      </c>
      <c r="G2213" t="s">
        <v>115</v>
      </c>
      <c r="H2213" t="s">
        <v>115</v>
      </c>
      <c r="I2213" t="s">
        <v>115</v>
      </c>
      <c r="J2213" t="s">
        <v>4153</v>
      </c>
      <c r="K2213" t="s">
        <v>4154</v>
      </c>
      <c r="L2213" t="s">
        <v>4155</v>
      </c>
      <c r="N2213" t="s">
        <v>128</v>
      </c>
      <c r="O2213" t="s">
        <v>120</v>
      </c>
      <c r="P2213" s="3">
        <v>96950</v>
      </c>
      <c r="Q2213" t="s">
        <v>121</v>
      </c>
      <c r="R2213" t="s">
        <v>439</v>
      </c>
      <c r="S2213" s="10">
        <v>16702335201</v>
      </c>
      <c r="U2213" t="s">
        <v>4156</v>
      </c>
      <c r="V2213">
        <v>72111</v>
      </c>
      <c r="W2213" t="s">
        <v>123</v>
      </c>
      <c r="Y2213" t="s">
        <v>1533</v>
      </c>
      <c r="Z2213" t="s">
        <v>1534</v>
      </c>
      <c r="AA2213" t="s">
        <v>1535</v>
      </c>
      <c r="AB2213" t="s">
        <v>218</v>
      </c>
      <c r="AC2213" t="s">
        <v>1537</v>
      </c>
      <c r="AE2213" t="s">
        <v>128</v>
      </c>
      <c r="AF2213" t="s">
        <v>120</v>
      </c>
      <c r="AG2213" s="3">
        <v>96950</v>
      </c>
      <c r="AH2213" t="s">
        <v>121</v>
      </c>
      <c r="AI2213" t="s">
        <v>439</v>
      </c>
      <c r="AJ2213" s="10">
        <v>16702345201</v>
      </c>
      <c r="AL2213" t="s">
        <v>4157</v>
      </c>
      <c r="BD2213" t="str">
        <f>"49-9071.00"</f>
        <v>49-9071.00</v>
      </c>
      <c r="BE2213" t="s">
        <v>169</v>
      </c>
      <c r="BF2213" t="s">
        <v>5272</v>
      </c>
      <c r="BG2213" t="s">
        <v>1404</v>
      </c>
      <c r="BH2213">
        <v>1</v>
      </c>
      <c r="BI2213">
        <v>1</v>
      </c>
      <c r="BJ2213" s="1">
        <v>45931</v>
      </c>
      <c r="BK2213" s="1">
        <v>46295</v>
      </c>
      <c r="BL2213" s="1">
        <v>45931</v>
      </c>
      <c r="BM2213" s="1">
        <v>46295</v>
      </c>
      <c r="BN2213">
        <v>35</v>
      </c>
      <c r="BO2213">
        <v>0</v>
      </c>
      <c r="BP2213">
        <v>7</v>
      </c>
      <c r="BQ2213">
        <v>7</v>
      </c>
      <c r="BR2213">
        <v>7</v>
      </c>
      <c r="BS2213">
        <v>7</v>
      </c>
      <c r="BT2213">
        <v>7</v>
      </c>
      <c r="BU2213">
        <v>0</v>
      </c>
      <c r="BV2213" t="str">
        <f>"8:00 AM"</f>
        <v>8:00 AM</v>
      </c>
      <c r="BW2213" t="str">
        <f>"4:00 PM"</f>
        <v>4:00 PM</v>
      </c>
      <c r="BX2213" t="s">
        <v>133</v>
      </c>
      <c r="BY2213">
        <v>0</v>
      </c>
      <c r="BZ2213">
        <v>24</v>
      </c>
      <c r="CA2213" t="s">
        <v>115</v>
      </c>
      <c r="CC2213" s="2" t="s">
        <v>5273</v>
      </c>
      <c r="CD2213" t="s">
        <v>4155</v>
      </c>
      <c r="CF2213" t="s">
        <v>128</v>
      </c>
      <c r="CG2213" t="s">
        <v>120</v>
      </c>
      <c r="CH2213" s="3">
        <v>96950</v>
      </c>
      <c r="CI2213" s="4">
        <v>9.75</v>
      </c>
      <c r="CJ2213" s="4">
        <v>9.75</v>
      </c>
      <c r="CK2213" s="4">
        <v>14.63</v>
      </c>
      <c r="CL2213" s="4">
        <v>14.63</v>
      </c>
      <c r="CM2213" t="s">
        <v>136</v>
      </c>
      <c r="CO2213" t="s">
        <v>137</v>
      </c>
      <c r="CQ2213" t="s">
        <v>138</v>
      </c>
      <c r="CR2213" t="s">
        <v>138</v>
      </c>
      <c r="CS2213" t="s">
        <v>138</v>
      </c>
      <c r="CT2213" t="s">
        <v>138</v>
      </c>
      <c r="CU2213" t="s">
        <v>139</v>
      </c>
      <c r="CV2213" t="s">
        <v>138</v>
      </c>
      <c r="CW2213" t="s">
        <v>139</v>
      </c>
      <c r="CX2213" t="s">
        <v>5274</v>
      </c>
      <c r="CY2213" s="10">
        <v>16702335201</v>
      </c>
      <c r="CZ2213" t="s">
        <v>4157</v>
      </c>
      <c r="DA2213" t="s">
        <v>331</v>
      </c>
      <c r="DB2213" t="s">
        <v>138</v>
      </c>
      <c r="DC2213" t="s">
        <v>115</v>
      </c>
    </row>
    <row r="2214" spans="1:112" ht="14.45" customHeight="1" x14ac:dyDescent="0.25">
      <c r="A2214" t="s">
        <v>5311</v>
      </c>
      <c r="B2214" t="s">
        <v>248</v>
      </c>
      <c r="C2214" s="1">
        <v>45756</v>
      </c>
      <c r="D2214" s="1">
        <v>45818</v>
      </c>
      <c r="E2214" t="s">
        <v>210</v>
      </c>
      <c r="F2214" s="1">
        <v>45929</v>
      </c>
      <c r="G2214" t="s">
        <v>115</v>
      </c>
      <c r="H2214" t="s">
        <v>115</v>
      </c>
      <c r="I2214" t="s">
        <v>115</v>
      </c>
      <c r="J2214" t="s">
        <v>2574</v>
      </c>
      <c r="K2214" t="s">
        <v>2575</v>
      </c>
      <c r="L2214" t="s">
        <v>2576</v>
      </c>
      <c r="M2214" t="s">
        <v>2577</v>
      </c>
      <c r="N2214" t="s">
        <v>128</v>
      </c>
      <c r="O2214" t="s">
        <v>120</v>
      </c>
      <c r="P2214" s="3">
        <v>96950</v>
      </c>
      <c r="Q2214" t="s">
        <v>121</v>
      </c>
      <c r="S2214" s="10">
        <v>16703223311</v>
      </c>
      <c r="T2214">
        <v>4504</v>
      </c>
      <c r="U2214" t="s">
        <v>2578</v>
      </c>
      <c r="V2214">
        <v>72111</v>
      </c>
      <c r="W2214" t="s">
        <v>123</v>
      </c>
      <c r="Y2214" t="s">
        <v>1097</v>
      </c>
      <c r="Z2214" t="s">
        <v>2579</v>
      </c>
      <c r="AB2214" t="s">
        <v>981</v>
      </c>
      <c r="AC2214" t="s">
        <v>2576</v>
      </c>
      <c r="AD2214" t="s">
        <v>2577</v>
      </c>
      <c r="AE2214" t="s">
        <v>128</v>
      </c>
      <c r="AF2214" t="s">
        <v>120</v>
      </c>
      <c r="AG2214" s="3">
        <v>96950</v>
      </c>
      <c r="AH2214" t="s">
        <v>121</v>
      </c>
      <c r="AJ2214" s="10">
        <v>16703223311</v>
      </c>
      <c r="AK2214">
        <v>4506</v>
      </c>
      <c r="AL2214" t="s">
        <v>2580</v>
      </c>
      <c r="BD2214" t="str">
        <f>"43-4081.00"</f>
        <v>43-4081.00</v>
      </c>
      <c r="BE2214" t="s">
        <v>5312</v>
      </c>
      <c r="BF2214" t="s">
        <v>5313</v>
      </c>
      <c r="BG2214" t="s">
        <v>5314</v>
      </c>
      <c r="BH2214">
        <v>6</v>
      </c>
      <c r="BI2214">
        <v>6</v>
      </c>
      <c r="BJ2214" s="1">
        <v>45931</v>
      </c>
      <c r="BK2214" s="1">
        <v>46295</v>
      </c>
      <c r="BL2214" s="1">
        <v>45931</v>
      </c>
      <c r="BM2214" s="1">
        <v>46295</v>
      </c>
      <c r="BN2214">
        <v>35</v>
      </c>
      <c r="BO2214">
        <v>0</v>
      </c>
      <c r="BP2214">
        <v>7</v>
      </c>
      <c r="BQ2214">
        <v>7</v>
      </c>
      <c r="BR2214">
        <v>7</v>
      </c>
      <c r="BS2214">
        <v>7</v>
      </c>
      <c r="BT2214">
        <v>7</v>
      </c>
      <c r="BU2214">
        <v>0</v>
      </c>
      <c r="BV2214" t="str">
        <f>"8:00 AM"</f>
        <v>8:00 AM</v>
      </c>
      <c r="BW2214" t="str">
        <f>"5:00 PM"</f>
        <v>5:00 PM</v>
      </c>
      <c r="BX2214" t="s">
        <v>133</v>
      </c>
      <c r="BY2214">
        <v>0</v>
      </c>
      <c r="BZ2214">
        <v>12</v>
      </c>
      <c r="CA2214" t="s">
        <v>115</v>
      </c>
      <c r="CC2214" s="2" t="s">
        <v>5315</v>
      </c>
      <c r="CD2214" t="s">
        <v>2576</v>
      </c>
      <c r="CE2214" t="s">
        <v>2577</v>
      </c>
      <c r="CF2214" t="s">
        <v>128</v>
      </c>
      <c r="CG2214" t="s">
        <v>120</v>
      </c>
      <c r="CH2214" s="3">
        <v>96950</v>
      </c>
      <c r="CI2214" s="4">
        <v>9.4499999999999993</v>
      </c>
      <c r="CJ2214" s="4">
        <v>11.45</v>
      </c>
      <c r="CK2214" s="4">
        <v>14.17</v>
      </c>
      <c r="CL2214" s="4">
        <v>17.170000000000002</v>
      </c>
      <c r="CM2214" t="s">
        <v>136</v>
      </c>
      <c r="CN2214" t="s">
        <v>2585</v>
      </c>
      <c r="CO2214" t="s">
        <v>137</v>
      </c>
      <c r="CQ2214" t="s">
        <v>115</v>
      </c>
      <c r="CR2214" t="s">
        <v>138</v>
      </c>
      <c r="CS2214" t="s">
        <v>139</v>
      </c>
      <c r="CT2214" t="s">
        <v>138</v>
      </c>
      <c r="CU2214" t="s">
        <v>139</v>
      </c>
      <c r="CV2214" t="s">
        <v>138</v>
      </c>
      <c r="CW2214" t="s">
        <v>138</v>
      </c>
      <c r="CX2214" t="s">
        <v>3269</v>
      </c>
      <c r="CY2214" s="10">
        <v>16703223311</v>
      </c>
      <c r="CZ2214" t="s">
        <v>2587</v>
      </c>
      <c r="DA2214" t="s">
        <v>2588</v>
      </c>
      <c r="DB2214" t="s">
        <v>138</v>
      </c>
      <c r="DC2214" t="s">
        <v>115</v>
      </c>
      <c r="DD2214" t="s">
        <v>2589</v>
      </c>
      <c r="DE2214" t="s">
        <v>2590</v>
      </c>
      <c r="DF2214" t="s">
        <v>1176</v>
      </c>
      <c r="DG2214" t="s">
        <v>2591</v>
      </c>
      <c r="DH2214" t="s">
        <v>2592</v>
      </c>
    </row>
    <row r="2215" spans="1:112" ht="14.45" customHeight="1" x14ac:dyDescent="0.25">
      <c r="A2215" t="s">
        <v>5316</v>
      </c>
      <c r="B2215" t="s">
        <v>158</v>
      </c>
      <c r="C2215" s="1">
        <v>45791</v>
      </c>
      <c r="D2215" s="1">
        <v>45818</v>
      </c>
      <c r="E2215" t="s">
        <v>114</v>
      </c>
      <c r="G2215" t="s">
        <v>138</v>
      </c>
      <c r="H2215" t="s">
        <v>115</v>
      </c>
      <c r="I2215" t="s">
        <v>115</v>
      </c>
      <c r="J2215" t="s">
        <v>176</v>
      </c>
      <c r="K2215" t="s">
        <v>176</v>
      </c>
      <c r="L2215" t="s">
        <v>177</v>
      </c>
      <c r="M2215" t="s">
        <v>178</v>
      </c>
      <c r="N2215" t="s">
        <v>128</v>
      </c>
      <c r="O2215" t="s">
        <v>120</v>
      </c>
      <c r="P2215" s="3">
        <v>96950</v>
      </c>
      <c r="Q2215" t="s">
        <v>121</v>
      </c>
      <c r="S2215" s="10">
        <v>16702355912</v>
      </c>
      <c r="U2215" t="s">
        <v>179</v>
      </c>
      <c r="V2215">
        <v>56132</v>
      </c>
      <c r="W2215" t="s">
        <v>123</v>
      </c>
      <c r="Y2215" t="s">
        <v>581</v>
      </c>
      <c r="Z2215" t="s">
        <v>4856</v>
      </c>
      <c r="AA2215" t="s">
        <v>4857</v>
      </c>
      <c r="AB2215" t="s">
        <v>1843</v>
      </c>
      <c r="AC2215" t="s">
        <v>4858</v>
      </c>
      <c r="AE2215" t="s">
        <v>128</v>
      </c>
      <c r="AF2215" t="s">
        <v>120</v>
      </c>
      <c r="AG2215" s="3">
        <v>96950</v>
      </c>
      <c r="AH2215" t="s">
        <v>121</v>
      </c>
      <c r="AJ2215" s="10">
        <v>16702355912</v>
      </c>
      <c r="AL2215" t="s">
        <v>185</v>
      </c>
      <c r="BD2215" t="str">
        <f>"23-2011.00"</f>
        <v>23-2011.00</v>
      </c>
      <c r="BE2215" t="s">
        <v>186</v>
      </c>
      <c r="BF2215" t="s">
        <v>5317</v>
      </c>
      <c r="BG2215" t="s">
        <v>188</v>
      </c>
      <c r="BH2215">
        <v>2</v>
      </c>
      <c r="BJ2215" s="1">
        <v>45901</v>
      </c>
      <c r="BK2215" s="1">
        <v>46996</v>
      </c>
      <c r="BN2215">
        <v>35</v>
      </c>
      <c r="BO2215">
        <v>0</v>
      </c>
      <c r="BP2215">
        <v>7</v>
      </c>
      <c r="BQ2215">
        <v>7</v>
      </c>
      <c r="BR2215">
        <v>7</v>
      </c>
      <c r="BS2215">
        <v>7</v>
      </c>
      <c r="BT2215">
        <v>7</v>
      </c>
      <c r="BU2215">
        <v>0</v>
      </c>
      <c r="BV2215" t="str">
        <f>"9:00 AM"</f>
        <v>9:00 AM</v>
      </c>
      <c r="BW2215" t="str">
        <f>"5:00 PM"</f>
        <v>5:00 PM</v>
      </c>
      <c r="BX2215" t="s">
        <v>189</v>
      </c>
      <c r="BY2215">
        <v>0</v>
      </c>
      <c r="BZ2215">
        <v>12</v>
      </c>
      <c r="CA2215" t="s">
        <v>115</v>
      </c>
      <c r="CC2215" t="s">
        <v>5318</v>
      </c>
      <c r="CD2215" t="s">
        <v>177</v>
      </c>
      <c r="CE2215" t="s">
        <v>178</v>
      </c>
      <c r="CF2215" t="s">
        <v>128</v>
      </c>
      <c r="CG2215" t="s">
        <v>120</v>
      </c>
      <c r="CH2215" s="3">
        <v>96950</v>
      </c>
      <c r="CI2215" s="4">
        <v>18.59</v>
      </c>
      <c r="CJ2215" s="4">
        <v>18.59</v>
      </c>
      <c r="CK2215" s="4">
        <v>27.89</v>
      </c>
      <c r="CL2215" s="4">
        <v>27.89</v>
      </c>
      <c r="CM2215" t="s">
        <v>136</v>
      </c>
      <c r="CN2215" t="s">
        <v>191</v>
      </c>
      <c r="CO2215" t="s">
        <v>137</v>
      </c>
      <c r="CQ2215" t="s">
        <v>115</v>
      </c>
      <c r="CR2215" t="s">
        <v>138</v>
      </c>
      <c r="CS2215" t="s">
        <v>139</v>
      </c>
      <c r="CT2215" t="s">
        <v>138</v>
      </c>
      <c r="CU2215" t="s">
        <v>139</v>
      </c>
      <c r="CV2215" t="s">
        <v>139</v>
      </c>
      <c r="CW2215" t="s">
        <v>139</v>
      </c>
      <c r="CX2215" t="s">
        <v>4861</v>
      </c>
      <c r="CY2215" s="10">
        <v>16702355912</v>
      </c>
      <c r="CZ2215" t="s">
        <v>185</v>
      </c>
      <c r="DA2215" t="s">
        <v>139</v>
      </c>
      <c r="DB2215" t="s">
        <v>138</v>
      </c>
      <c r="DC2215" t="s">
        <v>115</v>
      </c>
    </row>
    <row r="2216" spans="1:112" ht="14.45" customHeight="1" x14ac:dyDescent="0.25">
      <c r="A2216" t="s">
        <v>5338</v>
      </c>
      <c r="B2216" t="s">
        <v>248</v>
      </c>
      <c r="C2216" s="1">
        <v>45757</v>
      </c>
      <c r="D2216" s="1">
        <v>45818</v>
      </c>
      <c r="E2216" t="s">
        <v>210</v>
      </c>
      <c r="F2216" s="1">
        <v>45930</v>
      </c>
      <c r="G2216" t="s">
        <v>138</v>
      </c>
      <c r="H2216" t="s">
        <v>115</v>
      </c>
      <c r="I2216" t="s">
        <v>115</v>
      </c>
      <c r="J2216" t="s">
        <v>405</v>
      </c>
      <c r="K2216" t="s">
        <v>5339</v>
      </c>
      <c r="L2216" t="s">
        <v>403</v>
      </c>
      <c r="N2216" t="s">
        <v>119</v>
      </c>
      <c r="O2216" t="s">
        <v>120</v>
      </c>
      <c r="P2216" s="3">
        <v>96950</v>
      </c>
      <c r="Q2216" t="s">
        <v>121</v>
      </c>
      <c r="S2216" s="10">
        <v>16702353403</v>
      </c>
      <c r="U2216" t="s">
        <v>5340</v>
      </c>
      <c r="V2216">
        <v>722320</v>
      </c>
      <c r="W2216" t="s">
        <v>123</v>
      </c>
      <c r="Y2216" t="s">
        <v>716</v>
      </c>
      <c r="Z2216" t="s">
        <v>5341</v>
      </c>
      <c r="AB2216" t="s">
        <v>398</v>
      </c>
      <c r="AC2216" t="s">
        <v>403</v>
      </c>
      <c r="AE2216" t="s">
        <v>119</v>
      </c>
      <c r="AF2216" t="s">
        <v>120</v>
      </c>
      <c r="AG2216" s="3">
        <v>96950</v>
      </c>
      <c r="AH2216" t="s">
        <v>121</v>
      </c>
      <c r="AJ2216" s="10">
        <v>16702353403</v>
      </c>
      <c r="AL2216" t="s">
        <v>404</v>
      </c>
      <c r="BD2216" t="str">
        <f>"35-2014.00"</f>
        <v>35-2014.00</v>
      </c>
      <c r="BE2216" t="s">
        <v>221</v>
      </c>
      <c r="BF2216" t="s">
        <v>5342</v>
      </c>
      <c r="BG2216" t="s">
        <v>373</v>
      </c>
      <c r="BH2216">
        <v>3</v>
      </c>
      <c r="BI2216">
        <v>3</v>
      </c>
      <c r="BJ2216" s="1">
        <v>45932</v>
      </c>
      <c r="BK2216" s="1">
        <v>47027</v>
      </c>
      <c r="BL2216" s="1">
        <v>45932</v>
      </c>
      <c r="BM2216" s="1">
        <v>47027</v>
      </c>
      <c r="BN2216">
        <v>35</v>
      </c>
      <c r="BO2216">
        <v>0</v>
      </c>
      <c r="BP2216">
        <v>7</v>
      </c>
      <c r="BQ2216">
        <v>7</v>
      </c>
      <c r="BR2216">
        <v>7</v>
      </c>
      <c r="BS2216">
        <v>7</v>
      </c>
      <c r="BT2216">
        <v>7</v>
      </c>
      <c r="BU2216">
        <v>0</v>
      </c>
      <c r="BV2216" t="str">
        <f>"9:00 AM"</f>
        <v>9:00 AM</v>
      </c>
      <c r="BW2216" t="str">
        <f>"5:00 PM"</f>
        <v>5:00 PM</v>
      </c>
      <c r="BX2216" t="s">
        <v>240</v>
      </c>
      <c r="BY2216">
        <v>0</v>
      </c>
      <c r="BZ2216">
        <v>12</v>
      </c>
      <c r="CA2216" t="s">
        <v>115</v>
      </c>
      <c r="CC2216" t="s">
        <v>5343</v>
      </c>
      <c r="CD2216" t="s">
        <v>5344</v>
      </c>
      <c r="CF2216" t="s">
        <v>119</v>
      </c>
      <c r="CG2216" t="s">
        <v>120</v>
      </c>
      <c r="CH2216" s="3">
        <v>96950</v>
      </c>
      <c r="CI2216" s="4">
        <v>8.83</v>
      </c>
      <c r="CJ2216" s="4">
        <v>8.83</v>
      </c>
      <c r="CK2216" s="4">
        <v>0</v>
      </c>
      <c r="CL2216" s="4">
        <v>0</v>
      </c>
      <c r="CM2216" t="s">
        <v>136</v>
      </c>
      <c r="CN2216">
        <v>0</v>
      </c>
      <c r="CO2216" t="s">
        <v>137</v>
      </c>
      <c r="CQ2216" t="s">
        <v>115</v>
      </c>
      <c r="CR2216" t="s">
        <v>138</v>
      </c>
      <c r="CS2216" t="s">
        <v>139</v>
      </c>
      <c r="CT2216" t="s">
        <v>139</v>
      </c>
      <c r="CU2216" t="s">
        <v>139</v>
      </c>
      <c r="CV2216" t="s">
        <v>138</v>
      </c>
      <c r="CW2216" t="s">
        <v>139</v>
      </c>
      <c r="CX2216" t="s">
        <v>4170</v>
      </c>
      <c r="CY2216" s="10">
        <v>16702353403</v>
      </c>
      <c r="CZ2216" t="s">
        <v>404</v>
      </c>
      <c r="DA2216" t="s">
        <v>139</v>
      </c>
      <c r="DB2216" t="s">
        <v>138</v>
      </c>
      <c r="DC2216" t="s">
        <v>115</v>
      </c>
    </row>
    <row r="2217" spans="1:112" ht="14.45" customHeight="1" x14ac:dyDescent="0.25">
      <c r="A2217" t="s">
        <v>6752</v>
      </c>
      <c r="B2217" t="s">
        <v>248</v>
      </c>
      <c r="C2217" s="1">
        <v>45754</v>
      </c>
      <c r="D2217" s="1">
        <v>45818</v>
      </c>
      <c r="E2217" t="s">
        <v>210</v>
      </c>
      <c r="F2217" s="1">
        <v>45929</v>
      </c>
      <c r="G2217" t="s">
        <v>138</v>
      </c>
      <c r="H2217" t="s">
        <v>115</v>
      </c>
      <c r="I2217" t="s">
        <v>115</v>
      </c>
      <c r="J2217" t="s">
        <v>2376</v>
      </c>
      <c r="K2217" t="s">
        <v>2377</v>
      </c>
      <c r="L2217" t="s">
        <v>2378</v>
      </c>
      <c r="M2217" t="s">
        <v>852</v>
      </c>
      <c r="N2217" t="s">
        <v>119</v>
      </c>
      <c r="O2217" t="s">
        <v>120</v>
      </c>
      <c r="P2217" s="3">
        <v>96950</v>
      </c>
      <c r="Q2217" t="s">
        <v>121</v>
      </c>
      <c r="S2217" s="10">
        <v>16702880360</v>
      </c>
      <c r="U2217" t="s">
        <v>2379</v>
      </c>
      <c r="V2217">
        <v>48819</v>
      </c>
      <c r="W2217" t="s">
        <v>123</v>
      </c>
      <c r="Y2217" t="s">
        <v>2380</v>
      </c>
      <c r="Z2217" t="s">
        <v>2381</v>
      </c>
      <c r="AB2217" t="s">
        <v>2382</v>
      </c>
      <c r="AC2217" t="s">
        <v>2378</v>
      </c>
      <c r="AD2217" t="s">
        <v>852</v>
      </c>
      <c r="AE2217" t="s">
        <v>119</v>
      </c>
      <c r="AF2217" t="s">
        <v>120</v>
      </c>
      <c r="AG2217" s="3">
        <v>96950</v>
      </c>
      <c r="AH2217" t="s">
        <v>121</v>
      </c>
      <c r="AJ2217" s="10">
        <v>16702880360</v>
      </c>
      <c r="AK2217">
        <v>104</v>
      </c>
      <c r="AL2217" t="s">
        <v>2383</v>
      </c>
      <c r="BD2217" t="str">
        <f>"49-3042.00"</f>
        <v>49-3042.00</v>
      </c>
      <c r="BE2217" t="s">
        <v>1508</v>
      </c>
      <c r="BF2217" t="s">
        <v>2384</v>
      </c>
      <c r="BG2217" t="s">
        <v>2385</v>
      </c>
      <c r="BH2217">
        <v>2</v>
      </c>
      <c r="BI2217">
        <v>2</v>
      </c>
      <c r="BJ2217" s="1">
        <v>45931</v>
      </c>
      <c r="BK2217" s="1">
        <v>47026</v>
      </c>
      <c r="BL2217" s="1">
        <v>45931</v>
      </c>
      <c r="BM2217" s="1">
        <v>47026</v>
      </c>
      <c r="BN2217">
        <v>35</v>
      </c>
      <c r="BO2217">
        <v>0</v>
      </c>
      <c r="BP2217">
        <v>7</v>
      </c>
      <c r="BQ2217">
        <v>7</v>
      </c>
      <c r="BR2217">
        <v>7</v>
      </c>
      <c r="BS2217">
        <v>7</v>
      </c>
      <c r="BT2217">
        <v>7</v>
      </c>
      <c r="BU2217">
        <v>0</v>
      </c>
      <c r="BV2217" t="str">
        <f>"8:00 AM"</f>
        <v>8:00 AM</v>
      </c>
      <c r="BW2217" t="str">
        <f>"4:00 PM"</f>
        <v>4:00 PM</v>
      </c>
      <c r="BX2217" t="s">
        <v>133</v>
      </c>
      <c r="BY2217">
        <v>0</v>
      </c>
      <c r="BZ2217">
        <v>12</v>
      </c>
      <c r="CA2217" t="s">
        <v>115</v>
      </c>
      <c r="CC2217" t="s">
        <v>6753</v>
      </c>
      <c r="CD2217" t="s">
        <v>2378</v>
      </c>
      <c r="CE2217" t="s">
        <v>852</v>
      </c>
      <c r="CF2217" t="s">
        <v>119</v>
      </c>
      <c r="CG2217" t="s">
        <v>120</v>
      </c>
      <c r="CH2217" s="3">
        <v>96950</v>
      </c>
      <c r="CI2217" s="4">
        <v>12.48</v>
      </c>
      <c r="CJ2217" s="4">
        <v>13.48</v>
      </c>
      <c r="CK2217" s="4">
        <v>18.72</v>
      </c>
      <c r="CL2217" s="4">
        <v>20.22</v>
      </c>
      <c r="CM2217" t="s">
        <v>136</v>
      </c>
      <c r="CN2217" t="s">
        <v>6754</v>
      </c>
      <c r="CO2217" t="s">
        <v>137</v>
      </c>
      <c r="CQ2217" t="s">
        <v>115</v>
      </c>
      <c r="CR2217" t="s">
        <v>138</v>
      </c>
      <c r="CS2217" t="s">
        <v>139</v>
      </c>
      <c r="CT2217" t="s">
        <v>138</v>
      </c>
      <c r="CU2217" t="s">
        <v>138</v>
      </c>
      <c r="CV2217" t="s">
        <v>138</v>
      </c>
      <c r="CW2217" t="s">
        <v>139</v>
      </c>
      <c r="CX2217" t="s">
        <v>2388</v>
      </c>
      <c r="CY2217" s="10">
        <v>16702880360</v>
      </c>
      <c r="CZ2217" t="s">
        <v>2389</v>
      </c>
      <c r="DA2217" t="s">
        <v>2390</v>
      </c>
      <c r="DB2217" t="s">
        <v>138</v>
      </c>
      <c r="DC2217" t="s">
        <v>115</v>
      </c>
    </row>
    <row r="2218" spans="1:112" ht="14.45" customHeight="1" x14ac:dyDescent="0.25">
      <c r="A2218" t="s">
        <v>7678</v>
      </c>
      <c r="B2218" t="s">
        <v>248</v>
      </c>
      <c r="C2218" s="1">
        <v>45757</v>
      </c>
      <c r="D2218" s="1">
        <v>45818</v>
      </c>
      <c r="E2218" t="s">
        <v>210</v>
      </c>
      <c r="F2218" s="1">
        <v>45778</v>
      </c>
      <c r="G2218" t="s">
        <v>138</v>
      </c>
      <c r="H2218" t="s">
        <v>138</v>
      </c>
      <c r="I2218" t="s">
        <v>115</v>
      </c>
      <c r="J2218" t="s">
        <v>612</v>
      </c>
      <c r="K2218" t="s">
        <v>613</v>
      </c>
      <c r="L2218" t="s">
        <v>614</v>
      </c>
      <c r="M2218" t="s">
        <v>615</v>
      </c>
      <c r="N2218" t="s">
        <v>128</v>
      </c>
      <c r="O2218" t="s">
        <v>120</v>
      </c>
      <c r="P2218" s="3">
        <v>96950</v>
      </c>
      <c r="Q2218" t="s">
        <v>121</v>
      </c>
      <c r="S2218" s="10">
        <v>16707837461</v>
      </c>
      <c r="U2218" t="s">
        <v>616</v>
      </c>
      <c r="V2218">
        <v>56132</v>
      </c>
      <c r="W2218" t="s">
        <v>532</v>
      </c>
      <c r="X2218" t="s">
        <v>138</v>
      </c>
      <c r="Y2218" t="s">
        <v>617</v>
      </c>
      <c r="Z2218" t="s">
        <v>618</v>
      </c>
      <c r="AA2218" t="s">
        <v>619</v>
      </c>
      <c r="AB2218" t="s">
        <v>516</v>
      </c>
      <c r="AC2218" t="s">
        <v>614</v>
      </c>
      <c r="AD2218" t="s">
        <v>615</v>
      </c>
      <c r="AE2218" t="s">
        <v>128</v>
      </c>
      <c r="AF2218" t="s">
        <v>120</v>
      </c>
      <c r="AG2218" s="3">
        <v>96950</v>
      </c>
      <c r="AH2218" t="s">
        <v>121</v>
      </c>
      <c r="AJ2218" s="10">
        <v>16707837461</v>
      </c>
      <c r="AL2218" t="s">
        <v>620</v>
      </c>
      <c r="BD2218" t="str">
        <f>"49-9071.00"</f>
        <v>49-9071.00</v>
      </c>
      <c r="BE2218" t="s">
        <v>169</v>
      </c>
      <c r="BF2218" t="s">
        <v>6816</v>
      </c>
      <c r="BG2218" t="s">
        <v>661</v>
      </c>
      <c r="BH2218">
        <v>6</v>
      </c>
      <c r="BI2218">
        <v>6</v>
      </c>
      <c r="BJ2218" s="1">
        <v>45779</v>
      </c>
      <c r="BK2218" s="1">
        <v>46874</v>
      </c>
      <c r="BL2218" s="1">
        <v>45818</v>
      </c>
      <c r="BM2218" s="1">
        <v>46874</v>
      </c>
      <c r="BN2218">
        <v>35</v>
      </c>
      <c r="BO2218">
        <v>0</v>
      </c>
      <c r="BP2218">
        <v>7</v>
      </c>
      <c r="BQ2218">
        <v>7</v>
      </c>
      <c r="BR2218">
        <v>7</v>
      </c>
      <c r="BS2218">
        <v>7</v>
      </c>
      <c r="BT2218">
        <v>7</v>
      </c>
      <c r="BU2218">
        <v>0</v>
      </c>
      <c r="BV2218" t="str">
        <f>"8:00 AM"</f>
        <v>8:00 AM</v>
      </c>
      <c r="BW2218" t="str">
        <f>"4:00 PM"</f>
        <v>4:00 PM</v>
      </c>
      <c r="BX2218" t="s">
        <v>240</v>
      </c>
      <c r="BY2218">
        <v>0</v>
      </c>
      <c r="BZ2218">
        <v>12</v>
      </c>
      <c r="CA2218" t="s">
        <v>115</v>
      </c>
      <c r="CC2218" s="2" t="s">
        <v>7679</v>
      </c>
      <c r="CD2218" t="s">
        <v>623</v>
      </c>
      <c r="CE2218" t="s">
        <v>614</v>
      </c>
      <c r="CF2218" t="s">
        <v>128</v>
      </c>
      <c r="CG2218" t="s">
        <v>120</v>
      </c>
      <c r="CH2218" s="3">
        <v>96950</v>
      </c>
      <c r="CI2218" s="4">
        <v>9.75</v>
      </c>
      <c r="CJ2218" s="4">
        <v>9.75</v>
      </c>
      <c r="CK2218" s="4">
        <v>14.62</v>
      </c>
      <c r="CL2218" s="4">
        <v>14.62</v>
      </c>
      <c r="CM2218" t="s">
        <v>136</v>
      </c>
      <c r="CN2218" t="s">
        <v>624</v>
      </c>
      <c r="CO2218" t="s">
        <v>137</v>
      </c>
      <c r="CQ2218" t="s">
        <v>115</v>
      </c>
      <c r="CR2218" t="s">
        <v>138</v>
      </c>
      <c r="CS2218" t="s">
        <v>138</v>
      </c>
      <c r="CT2218" t="s">
        <v>138</v>
      </c>
      <c r="CU2218" t="s">
        <v>139</v>
      </c>
      <c r="CV2218" t="s">
        <v>138</v>
      </c>
      <c r="CW2218" t="s">
        <v>139</v>
      </c>
      <c r="CX2218" t="s">
        <v>625</v>
      </c>
      <c r="CY2218" s="10">
        <v>16707837461</v>
      </c>
      <c r="CZ2218" t="s">
        <v>620</v>
      </c>
      <c r="DA2218" t="s">
        <v>3284</v>
      </c>
      <c r="DB2218" t="s">
        <v>138</v>
      </c>
      <c r="DC2218" t="s">
        <v>138</v>
      </c>
    </row>
    <row r="2219" spans="1:112" ht="14.45" customHeight="1" x14ac:dyDescent="0.25">
      <c r="A2219" t="s">
        <v>8095</v>
      </c>
      <c r="B2219" t="s">
        <v>248</v>
      </c>
      <c r="C2219" s="1">
        <v>45758</v>
      </c>
      <c r="D2219" s="1">
        <v>45818</v>
      </c>
      <c r="E2219" t="s">
        <v>210</v>
      </c>
      <c r="F2219" s="1">
        <v>45929</v>
      </c>
      <c r="G2219" t="s">
        <v>115</v>
      </c>
      <c r="H2219" t="s">
        <v>115</v>
      </c>
      <c r="I2219" t="s">
        <v>115</v>
      </c>
      <c r="J2219" t="s">
        <v>8096</v>
      </c>
      <c r="K2219" t="s">
        <v>8097</v>
      </c>
      <c r="L2219" t="s">
        <v>8098</v>
      </c>
      <c r="M2219" t="s">
        <v>6509</v>
      </c>
      <c r="N2219" t="s">
        <v>128</v>
      </c>
      <c r="O2219" t="s">
        <v>120</v>
      </c>
      <c r="P2219" s="3">
        <v>96950</v>
      </c>
      <c r="Q2219" t="s">
        <v>121</v>
      </c>
      <c r="R2219" t="s">
        <v>1287</v>
      </c>
      <c r="S2219" s="10">
        <v>16702882888</v>
      </c>
      <c r="U2219" t="s">
        <v>8099</v>
      </c>
      <c r="V2219">
        <v>423390</v>
      </c>
      <c r="W2219" t="s">
        <v>123</v>
      </c>
      <c r="Y2219" t="s">
        <v>2190</v>
      </c>
      <c r="Z2219" t="s">
        <v>8100</v>
      </c>
      <c r="AA2219" t="s">
        <v>139</v>
      </c>
      <c r="AB2219" t="s">
        <v>448</v>
      </c>
      <c r="AC2219" t="s">
        <v>8098</v>
      </c>
      <c r="AD2219" t="s">
        <v>6509</v>
      </c>
      <c r="AE2219" t="s">
        <v>128</v>
      </c>
      <c r="AF2219" t="s">
        <v>120</v>
      </c>
      <c r="AG2219" s="3">
        <v>96950</v>
      </c>
      <c r="AH2219" t="s">
        <v>121</v>
      </c>
      <c r="AI2219" t="s">
        <v>1287</v>
      </c>
      <c r="AJ2219" s="10">
        <v>16702882888</v>
      </c>
      <c r="AL2219" t="s">
        <v>8101</v>
      </c>
      <c r="BD2219" t="str">
        <f>"49-9071.00"</f>
        <v>49-9071.00</v>
      </c>
      <c r="BE2219" t="s">
        <v>169</v>
      </c>
      <c r="BF2219" t="s">
        <v>8102</v>
      </c>
      <c r="BG2219" t="s">
        <v>2872</v>
      </c>
      <c r="BH2219">
        <v>5</v>
      </c>
      <c r="BI2219">
        <v>5</v>
      </c>
      <c r="BJ2219" s="1">
        <v>45931</v>
      </c>
      <c r="BK2219" s="1">
        <v>46295</v>
      </c>
      <c r="BL2219" s="1">
        <v>45931</v>
      </c>
      <c r="BM2219" s="1">
        <v>46295</v>
      </c>
      <c r="BN2219">
        <v>35</v>
      </c>
      <c r="BO2219">
        <v>0</v>
      </c>
      <c r="BP2219">
        <v>7</v>
      </c>
      <c r="BQ2219">
        <v>7</v>
      </c>
      <c r="BR2219">
        <v>7</v>
      </c>
      <c r="BS2219">
        <v>7</v>
      </c>
      <c r="BT2219">
        <v>7</v>
      </c>
      <c r="BU2219">
        <v>0</v>
      </c>
      <c r="BV2219" t="str">
        <f>"8:00 AM"</f>
        <v>8:00 AM</v>
      </c>
      <c r="BW2219" t="str">
        <f>"4:00 PM"</f>
        <v>4:00 PM</v>
      </c>
      <c r="BX2219" t="s">
        <v>240</v>
      </c>
      <c r="BY2219">
        <v>0</v>
      </c>
      <c r="BZ2219">
        <v>12</v>
      </c>
      <c r="CA2219" t="s">
        <v>115</v>
      </c>
      <c r="CC2219" t="s">
        <v>8103</v>
      </c>
      <c r="CD2219" t="s">
        <v>6509</v>
      </c>
      <c r="CE2219" t="s">
        <v>6500</v>
      </c>
      <c r="CF2219" t="s">
        <v>128</v>
      </c>
      <c r="CG2219" t="s">
        <v>120</v>
      </c>
      <c r="CH2219" s="3">
        <v>96950</v>
      </c>
      <c r="CI2219" s="4">
        <v>9.75</v>
      </c>
      <c r="CJ2219" s="4">
        <v>10</v>
      </c>
      <c r="CK2219" s="4">
        <v>14.62</v>
      </c>
      <c r="CL2219" s="4">
        <v>15</v>
      </c>
      <c r="CM2219" t="s">
        <v>136</v>
      </c>
      <c r="CN2219" t="s">
        <v>139</v>
      </c>
      <c r="CO2219" t="s">
        <v>137</v>
      </c>
      <c r="CQ2219" t="s">
        <v>115</v>
      </c>
      <c r="CR2219" t="s">
        <v>138</v>
      </c>
      <c r="CS2219" t="s">
        <v>138</v>
      </c>
      <c r="CT2219" t="s">
        <v>138</v>
      </c>
      <c r="CU2219" t="s">
        <v>139</v>
      </c>
      <c r="CV2219" t="s">
        <v>138</v>
      </c>
      <c r="CW2219" t="s">
        <v>139</v>
      </c>
      <c r="CX2219" t="s">
        <v>1297</v>
      </c>
      <c r="CY2219" s="10">
        <v>16702882888</v>
      </c>
      <c r="CZ2219" t="s">
        <v>8101</v>
      </c>
      <c r="DA2219" t="s">
        <v>139</v>
      </c>
      <c r="DB2219" t="s">
        <v>138</v>
      </c>
      <c r="DC2219" t="s">
        <v>115</v>
      </c>
    </row>
    <row r="2220" spans="1:112" ht="14.45" customHeight="1" x14ac:dyDescent="0.25">
      <c r="A2220" t="s">
        <v>8474</v>
      </c>
      <c r="B2220" t="s">
        <v>248</v>
      </c>
      <c r="C2220" s="1">
        <v>45756</v>
      </c>
      <c r="D2220" s="1">
        <v>45818</v>
      </c>
      <c r="E2220" t="s">
        <v>210</v>
      </c>
      <c r="F2220" s="1">
        <v>45929</v>
      </c>
      <c r="G2220" t="s">
        <v>115</v>
      </c>
      <c r="H2220" t="s">
        <v>115</v>
      </c>
      <c r="I2220" t="s">
        <v>115</v>
      </c>
      <c r="J2220" t="s">
        <v>8475</v>
      </c>
      <c r="K2220" t="s">
        <v>8476</v>
      </c>
      <c r="L2220" t="s">
        <v>8477</v>
      </c>
      <c r="M2220" t="s">
        <v>6794</v>
      </c>
      <c r="N2220" t="s">
        <v>128</v>
      </c>
      <c r="O2220" t="s">
        <v>120</v>
      </c>
      <c r="P2220" s="3">
        <v>96950</v>
      </c>
      <c r="Q2220" t="s">
        <v>121</v>
      </c>
      <c r="R2220" t="s">
        <v>1287</v>
      </c>
      <c r="S2220" s="10">
        <v>16704832288</v>
      </c>
      <c r="U2220" t="s">
        <v>8478</v>
      </c>
      <c r="V2220">
        <v>56152</v>
      </c>
      <c r="W2220" t="s">
        <v>123</v>
      </c>
      <c r="Y2220" t="s">
        <v>8479</v>
      </c>
      <c r="Z2220" t="s">
        <v>1874</v>
      </c>
      <c r="AA2220" t="s">
        <v>139</v>
      </c>
      <c r="AB2220" t="s">
        <v>7333</v>
      </c>
      <c r="AC2220" t="s">
        <v>8480</v>
      </c>
      <c r="AD2220" t="s">
        <v>6794</v>
      </c>
      <c r="AE2220" t="s">
        <v>128</v>
      </c>
      <c r="AF2220" t="s">
        <v>120</v>
      </c>
      <c r="AG2220" s="3">
        <v>96950</v>
      </c>
      <c r="AH2220" t="s">
        <v>121</v>
      </c>
      <c r="AI2220" t="s">
        <v>1287</v>
      </c>
      <c r="AJ2220" s="10">
        <v>16704832288</v>
      </c>
      <c r="AL2220" t="s">
        <v>8481</v>
      </c>
      <c r="BD2220" t="str">
        <f>"39-7011.00"</f>
        <v>39-7011.00</v>
      </c>
      <c r="BE2220" t="s">
        <v>719</v>
      </c>
      <c r="BF2220" t="s">
        <v>8482</v>
      </c>
      <c r="BG2220" t="s">
        <v>721</v>
      </c>
      <c r="BH2220">
        <v>2</v>
      </c>
      <c r="BI2220">
        <v>2</v>
      </c>
      <c r="BJ2220" s="1">
        <v>45931</v>
      </c>
      <c r="BK2220" s="1">
        <v>46295</v>
      </c>
      <c r="BL2220" s="1">
        <v>45931</v>
      </c>
      <c r="BM2220" s="1">
        <v>46295</v>
      </c>
      <c r="BN2220">
        <v>35</v>
      </c>
      <c r="BO2220">
        <v>0</v>
      </c>
      <c r="BP2220">
        <v>7</v>
      </c>
      <c r="BQ2220">
        <v>7</v>
      </c>
      <c r="BR2220">
        <v>7</v>
      </c>
      <c r="BS2220">
        <v>7</v>
      </c>
      <c r="BT2220">
        <v>7</v>
      </c>
      <c r="BU2220">
        <v>0</v>
      </c>
      <c r="BV2220" t="str">
        <f>"8:00 AM"</f>
        <v>8:00 AM</v>
      </c>
      <c r="BW2220" t="str">
        <f>"4:00 PM"</f>
        <v>4:00 PM</v>
      </c>
      <c r="BX2220" t="s">
        <v>240</v>
      </c>
      <c r="BY2220">
        <v>0</v>
      </c>
      <c r="BZ2220">
        <v>12</v>
      </c>
      <c r="CA2220" t="s">
        <v>115</v>
      </c>
      <c r="CC2220" s="2" t="s">
        <v>8483</v>
      </c>
      <c r="CD2220" t="s">
        <v>1358</v>
      </c>
      <c r="CE2220" t="s">
        <v>6794</v>
      </c>
      <c r="CF2220" t="s">
        <v>128</v>
      </c>
      <c r="CG2220" t="s">
        <v>120</v>
      </c>
      <c r="CH2220" s="3">
        <v>96950</v>
      </c>
      <c r="CI2220" s="4">
        <v>10.43</v>
      </c>
      <c r="CJ2220" s="4">
        <v>11</v>
      </c>
      <c r="CK2220" s="4">
        <v>15.64</v>
      </c>
      <c r="CL2220" s="4">
        <v>16.5</v>
      </c>
      <c r="CM2220" t="s">
        <v>136</v>
      </c>
      <c r="CN2220" t="s">
        <v>139</v>
      </c>
      <c r="CO2220" t="s">
        <v>137</v>
      </c>
      <c r="CQ2220" t="s">
        <v>115</v>
      </c>
      <c r="CR2220" t="s">
        <v>138</v>
      </c>
      <c r="CS2220" t="s">
        <v>138</v>
      </c>
      <c r="CT2220" t="s">
        <v>138</v>
      </c>
      <c r="CU2220" t="s">
        <v>139</v>
      </c>
      <c r="CV2220" t="s">
        <v>138</v>
      </c>
      <c r="CW2220" t="s">
        <v>139</v>
      </c>
      <c r="CX2220" t="s">
        <v>1297</v>
      </c>
      <c r="CY2220" s="10">
        <v>16704832288</v>
      </c>
      <c r="CZ2220" t="s">
        <v>8481</v>
      </c>
      <c r="DA2220" t="s">
        <v>139</v>
      </c>
      <c r="DB2220" t="s">
        <v>138</v>
      </c>
      <c r="DC2220" t="s">
        <v>115</v>
      </c>
    </row>
    <row r="2221" spans="1:112" ht="14.45" customHeight="1" x14ac:dyDescent="0.25">
      <c r="A2221" t="s">
        <v>8524</v>
      </c>
      <c r="B2221" t="s">
        <v>248</v>
      </c>
      <c r="C2221" s="1">
        <v>45758</v>
      </c>
      <c r="D2221" s="1">
        <v>45818</v>
      </c>
      <c r="E2221" t="s">
        <v>210</v>
      </c>
      <c r="F2221" s="1">
        <v>45929</v>
      </c>
      <c r="G2221" t="s">
        <v>138</v>
      </c>
      <c r="H2221" t="s">
        <v>115</v>
      </c>
      <c r="I2221" t="s">
        <v>115</v>
      </c>
      <c r="J2221" t="s">
        <v>4126</v>
      </c>
      <c r="K2221" t="s">
        <v>4127</v>
      </c>
      <c r="L2221" t="s">
        <v>4128</v>
      </c>
      <c r="N2221" t="s">
        <v>128</v>
      </c>
      <c r="O2221" t="s">
        <v>120</v>
      </c>
      <c r="P2221" s="3">
        <v>96950</v>
      </c>
      <c r="Q2221" t="s">
        <v>121</v>
      </c>
      <c r="S2221" s="10">
        <v>16702358778</v>
      </c>
      <c r="U2221" t="s">
        <v>1380</v>
      </c>
      <c r="V2221">
        <v>23622</v>
      </c>
      <c r="W2221" t="s">
        <v>123</v>
      </c>
      <c r="Y2221" t="s">
        <v>2486</v>
      </c>
      <c r="Z2221" t="s">
        <v>4129</v>
      </c>
      <c r="AA2221" t="s">
        <v>4130</v>
      </c>
      <c r="AB2221" t="s">
        <v>516</v>
      </c>
      <c r="AC2221" t="s">
        <v>4137</v>
      </c>
      <c r="AE2221" t="s">
        <v>128</v>
      </c>
      <c r="AF2221" t="s">
        <v>120</v>
      </c>
      <c r="AG2221" s="3">
        <v>96950</v>
      </c>
      <c r="AH2221" t="s">
        <v>121</v>
      </c>
      <c r="AJ2221" s="10">
        <v>16702358778</v>
      </c>
      <c r="AL2221" t="s">
        <v>3408</v>
      </c>
      <c r="BD2221" t="str">
        <f>"49-9071.00"</f>
        <v>49-9071.00</v>
      </c>
      <c r="BE2221" t="s">
        <v>169</v>
      </c>
      <c r="BF2221" t="s">
        <v>4138</v>
      </c>
      <c r="BG2221" t="s">
        <v>4139</v>
      </c>
      <c r="BH2221">
        <v>10</v>
      </c>
      <c r="BI2221">
        <v>10</v>
      </c>
      <c r="BJ2221" s="1">
        <v>45931</v>
      </c>
      <c r="BK2221" s="1">
        <v>47026</v>
      </c>
      <c r="BL2221" s="1">
        <v>45931</v>
      </c>
      <c r="BM2221" s="1">
        <v>47026</v>
      </c>
      <c r="BN2221">
        <v>40</v>
      </c>
      <c r="BO2221">
        <v>0</v>
      </c>
      <c r="BP2221">
        <v>8</v>
      </c>
      <c r="BQ2221">
        <v>8</v>
      </c>
      <c r="BR2221">
        <v>8</v>
      </c>
      <c r="BS2221">
        <v>8</v>
      </c>
      <c r="BT2221">
        <v>8</v>
      </c>
      <c r="BU2221">
        <v>0</v>
      </c>
      <c r="BV2221" t="str">
        <f>"7:30 AM"</f>
        <v>7:30 AM</v>
      </c>
      <c r="BW2221" t="str">
        <f>"4:30 PM"</f>
        <v>4:30 PM</v>
      </c>
      <c r="BX2221" t="s">
        <v>133</v>
      </c>
      <c r="BY2221">
        <v>0</v>
      </c>
      <c r="BZ2221">
        <v>12</v>
      </c>
      <c r="CA2221" t="s">
        <v>115</v>
      </c>
      <c r="CC2221" t="s">
        <v>4140</v>
      </c>
      <c r="CD2221" t="s">
        <v>4128</v>
      </c>
      <c r="CF2221" t="s">
        <v>128</v>
      </c>
      <c r="CG2221" t="s">
        <v>120</v>
      </c>
      <c r="CH2221" s="3">
        <v>96950</v>
      </c>
      <c r="CI2221" s="4">
        <v>9.75</v>
      </c>
      <c r="CJ2221" s="4">
        <v>9.75</v>
      </c>
      <c r="CK2221" s="4">
        <v>14.63</v>
      </c>
      <c r="CL2221" s="4">
        <v>14.63</v>
      </c>
      <c r="CM2221" t="s">
        <v>136</v>
      </c>
      <c r="CN2221" t="s">
        <v>139</v>
      </c>
      <c r="CO2221" t="s">
        <v>173</v>
      </c>
      <c r="CQ2221" t="s">
        <v>115</v>
      </c>
      <c r="CR2221" t="s">
        <v>138</v>
      </c>
      <c r="CS2221" t="s">
        <v>138</v>
      </c>
      <c r="CT2221" t="s">
        <v>138</v>
      </c>
      <c r="CU2221" t="s">
        <v>139</v>
      </c>
      <c r="CV2221" t="s">
        <v>138</v>
      </c>
      <c r="CW2221" t="s">
        <v>138</v>
      </c>
      <c r="CX2221" t="s">
        <v>1079</v>
      </c>
      <c r="CY2221" s="10">
        <v>16702358778</v>
      </c>
      <c r="CZ2221" t="s">
        <v>3408</v>
      </c>
      <c r="DA2221" t="s">
        <v>139</v>
      </c>
      <c r="DB2221" t="s">
        <v>138</v>
      </c>
      <c r="DC2221" t="s">
        <v>115</v>
      </c>
    </row>
    <row r="2222" spans="1:112" ht="14.45" customHeight="1" x14ac:dyDescent="0.25">
      <c r="A2222" t="s">
        <v>9738</v>
      </c>
      <c r="B2222" t="s">
        <v>158</v>
      </c>
      <c r="C2222" s="1">
        <v>45790</v>
      </c>
      <c r="D2222" s="1">
        <v>45818</v>
      </c>
      <c r="E2222" t="s">
        <v>210</v>
      </c>
      <c r="F2222" s="1">
        <v>45929</v>
      </c>
      <c r="G2222" t="s">
        <v>138</v>
      </c>
      <c r="H2222" t="s">
        <v>138</v>
      </c>
      <c r="I2222" t="s">
        <v>115</v>
      </c>
      <c r="J2222" t="s">
        <v>612</v>
      </c>
      <c r="K2222" t="s">
        <v>613</v>
      </c>
      <c r="L2222" t="s">
        <v>614</v>
      </c>
      <c r="M2222" t="s">
        <v>615</v>
      </c>
      <c r="N2222" t="s">
        <v>128</v>
      </c>
      <c r="O2222" t="s">
        <v>120</v>
      </c>
      <c r="P2222" s="3">
        <v>96950</v>
      </c>
      <c r="Q2222" t="s">
        <v>121</v>
      </c>
      <c r="S2222" s="10">
        <v>16707837461</v>
      </c>
      <c r="U2222" t="s">
        <v>616</v>
      </c>
      <c r="V2222">
        <v>56132</v>
      </c>
      <c r="W2222" t="s">
        <v>532</v>
      </c>
      <c r="X2222" t="s">
        <v>138</v>
      </c>
      <c r="Y2222" t="s">
        <v>617</v>
      </c>
      <c r="Z2222" t="s">
        <v>618</v>
      </c>
      <c r="AA2222" t="s">
        <v>619</v>
      </c>
      <c r="AB2222" t="s">
        <v>516</v>
      </c>
      <c r="AC2222" t="s">
        <v>614</v>
      </c>
      <c r="AD2222" t="s">
        <v>615</v>
      </c>
      <c r="AE2222" t="s">
        <v>128</v>
      </c>
      <c r="AF2222" t="s">
        <v>120</v>
      </c>
      <c r="AG2222" s="3">
        <v>96950</v>
      </c>
      <c r="AH2222" t="s">
        <v>121</v>
      </c>
      <c r="AJ2222" s="10">
        <v>16707837461</v>
      </c>
      <c r="AL2222" t="s">
        <v>620</v>
      </c>
      <c r="BD2222" t="str">
        <f>"35-2014.00"</f>
        <v>35-2014.00</v>
      </c>
      <c r="BE2222" t="s">
        <v>221</v>
      </c>
      <c r="BF2222" t="s">
        <v>621</v>
      </c>
      <c r="BG2222" t="s">
        <v>223</v>
      </c>
      <c r="BH2222">
        <v>6</v>
      </c>
      <c r="BJ2222" s="1">
        <v>45931</v>
      </c>
      <c r="BK2222" s="1">
        <v>47026</v>
      </c>
      <c r="BN2222">
        <v>35</v>
      </c>
      <c r="BO2222">
        <v>0</v>
      </c>
      <c r="BP2222">
        <v>7</v>
      </c>
      <c r="BQ2222">
        <v>7</v>
      </c>
      <c r="BR2222">
        <v>7</v>
      </c>
      <c r="BS2222">
        <v>7</v>
      </c>
      <c r="BT2222">
        <v>7</v>
      </c>
      <c r="BU2222">
        <v>0</v>
      </c>
      <c r="BV2222" t="str">
        <f>"9:00 AM"</f>
        <v>9:00 AM</v>
      </c>
      <c r="BW2222" t="str">
        <f>"4:00 PM"</f>
        <v>4:00 PM</v>
      </c>
      <c r="BX2222" t="s">
        <v>240</v>
      </c>
      <c r="BY2222">
        <v>0</v>
      </c>
      <c r="BZ2222">
        <v>12</v>
      </c>
      <c r="CA2222" t="s">
        <v>115</v>
      </c>
      <c r="CC2222" t="s">
        <v>622</v>
      </c>
      <c r="CD2222" t="s">
        <v>623</v>
      </c>
      <c r="CE2222" t="s">
        <v>614</v>
      </c>
      <c r="CF2222" t="s">
        <v>128</v>
      </c>
      <c r="CG2222" t="s">
        <v>120</v>
      </c>
      <c r="CH2222" s="3">
        <v>96950</v>
      </c>
      <c r="CI2222" s="4">
        <v>8.83</v>
      </c>
      <c r="CJ2222" s="4">
        <v>8.83</v>
      </c>
      <c r="CK2222" s="4">
        <v>13.24</v>
      </c>
      <c r="CL2222" s="4">
        <v>13.24</v>
      </c>
      <c r="CM2222" t="s">
        <v>136</v>
      </c>
      <c r="CN2222" t="s">
        <v>9739</v>
      </c>
      <c r="CO2222" t="s">
        <v>137</v>
      </c>
      <c r="CQ2222" t="s">
        <v>115</v>
      </c>
      <c r="CR2222" t="s">
        <v>138</v>
      </c>
      <c r="CS2222" t="s">
        <v>138</v>
      </c>
      <c r="CT2222" t="s">
        <v>138</v>
      </c>
      <c r="CU2222" t="s">
        <v>139</v>
      </c>
      <c r="CV2222" t="s">
        <v>138</v>
      </c>
      <c r="CW2222" t="s">
        <v>139</v>
      </c>
      <c r="CX2222" t="s">
        <v>625</v>
      </c>
      <c r="CY2222" s="10">
        <v>16707837461</v>
      </c>
      <c r="CZ2222" t="s">
        <v>620</v>
      </c>
      <c r="DA2222" t="s">
        <v>3967</v>
      </c>
      <c r="DB2222" t="s">
        <v>138</v>
      </c>
      <c r="DC2222" t="s">
        <v>138</v>
      </c>
    </row>
    <row r="2223" spans="1:112" ht="14.45" customHeight="1" x14ac:dyDescent="0.25">
      <c r="A2223" t="s">
        <v>10259</v>
      </c>
      <c r="B2223" t="s">
        <v>248</v>
      </c>
      <c r="C2223" s="1">
        <v>45756</v>
      </c>
      <c r="D2223" s="1">
        <v>45818</v>
      </c>
      <c r="E2223" t="s">
        <v>210</v>
      </c>
      <c r="F2223" s="1">
        <v>45929</v>
      </c>
      <c r="G2223" t="s">
        <v>115</v>
      </c>
      <c r="H2223" t="s">
        <v>115</v>
      </c>
      <c r="I2223" t="s">
        <v>115</v>
      </c>
      <c r="J2223" t="s">
        <v>10260</v>
      </c>
      <c r="K2223" t="s">
        <v>10261</v>
      </c>
      <c r="L2223" t="s">
        <v>10262</v>
      </c>
      <c r="M2223" t="s">
        <v>10263</v>
      </c>
      <c r="N2223" t="s">
        <v>128</v>
      </c>
      <c r="O2223" t="s">
        <v>120</v>
      </c>
      <c r="P2223" s="3">
        <v>96950</v>
      </c>
      <c r="Q2223" t="s">
        <v>121</v>
      </c>
      <c r="S2223" s="10">
        <v>16709891306</v>
      </c>
      <c r="U2223" t="s">
        <v>10264</v>
      </c>
      <c r="V2223">
        <v>488510</v>
      </c>
      <c r="W2223" t="s">
        <v>123</v>
      </c>
      <c r="Y2223" t="s">
        <v>1097</v>
      </c>
      <c r="Z2223" t="s">
        <v>7294</v>
      </c>
      <c r="AA2223" t="s">
        <v>5024</v>
      </c>
      <c r="AB2223" t="s">
        <v>126</v>
      </c>
      <c r="AC2223" t="s">
        <v>10265</v>
      </c>
      <c r="AD2223" t="s">
        <v>10262</v>
      </c>
      <c r="AE2223" t="s">
        <v>128</v>
      </c>
      <c r="AF2223" t="s">
        <v>120</v>
      </c>
      <c r="AG2223" s="3">
        <v>96950</v>
      </c>
      <c r="AH2223" t="s">
        <v>121</v>
      </c>
      <c r="AJ2223" s="10">
        <v>16709891306</v>
      </c>
      <c r="AL2223" t="s">
        <v>10266</v>
      </c>
      <c r="BD2223" t="str">
        <f>"43-3031.00"</f>
        <v>43-3031.00</v>
      </c>
      <c r="BE2223" t="s">
        <v>387</v>
      </c>
      <c r="BF2223" t="s">
        <v>10267</v>
      </c>
      <c r="BG2223" t="s">
        <v>10268</v>
      </c>
      <c r="BH2223">
        <v>2</v>
      </c>
      <c r="BI2223">
        <v>2</v>
      </c>
      <c r="BJ2223" s="1">
        <v>45931</v>
      </c>
      <c r="BK2223" s="1">
        <v>46295</v>
      </c>
      <c r="BL2223" s="1">
        <v>45931</v>
      </c>
      <c r="BM2223" s="1">
        <v>46295</v>
      </c>
      <c r="BN2223">
        <v>35</v>
      </c>
      <c r="BO2223">
        <v>0</v>
      </c>
      <c r="BP2223">
        <v>7</v>
      </c>
      <c r="BQ2223">
        <v>7</v>
      </c>
      <c r="BR2223">
        <v>7</v>
      </c>
      <c r="BS2223">
        <v>7</v>
      </c>
      <c r="BT2223">
        <v>7</v>
      </c>
      <c r="BU2223">
        <v>0</v>
      </c>
      <c r="BV2223" t="str">
        <f>"8:00 AM"</f>
        <v>8:00 AM</v>
      </c>
      <c r="BW2223" t="str">
        <f>"5:00 PM"</f>
        <v>5:00 PM</v>
      </c>
      <c r="BX2223" t="s">
        <v>133</v>
      </c>
      <c r="BY2223">
        <v>0</v>
      </c>
      <c r="BZ2223">
        <v>12</v>
      </c>
      <c r="CA2223" t="s">
        <v>115</v>
      </c>
      <c r="CC2223" t="s">
        <v>10269</v>
      </c>
      <c r="CD2223" t="s">
        <v>10262</v>
      </c>
      <c r="CF2223" t="s">
        <v>128</v>
      </c>
      <c r="CG2223" t="s">
        <v>120</v>
      </c>
      <c r="CH2223" s="3">
        <v>96950</v>
      </c>
      <c r="CI2223" s="4">
        <v>12.28</v>
      </c>
      <c r="CJ2223" s="4">
        <v>12.28</v>
      </c>
      <c r="CK2223" s="4">
        <v>18.420000000000002</v>
      </c>
      <c r="CL2223" s="4">
        <v>18.420000000000002</v>
      </c>
      <c r="CM2223" t="s">
        <v>136</v>
      </c>
      <c r="CN2223" t="s">
        <v>224</v>
      </c>
      <c r="CO2223" t="s">
        <v>137</v>
      </c>
      <c r="CQ2223" t="s">
        <v>115</v>
      </c>
      <c r="CR2223" t="s">
        <v>138</v>
      </c>
      <c r="CS2223" t="s">
        <v>139</v>
      </c>
      <c r="CT2223" t="s">
        <v>138</v>
      </c>
      <c r="CU2223" t="s">
        <v>139</v>
      </c>
      <c r="CV2223" t="s">
        <v>138</v>
      </c>
      <c r="CW2223" t="s">
        <v>139</v>
      </c>
      <c r="CX2223" t="s">
        <v>348</v>
      </c>
      <c r="CY2223" s="10">
        <v>16709891306</v>
      </c>
      <c r="CZ2223" t="s">
        <v>10266</v>
      </c>
      <c r="DA2223" t="s">
        <v>331</v>
      </c>
      <c r="DB2223" t="s">
        <v>138</v>
      </c>
      <c r="DC2223" t="s">
        <v>115</v>
      </c>
    </row>
    <row r="2224" spans="1:112" ht="14.45" customHeight="1" x14ac:dyDescent="0.25">
      <c r="A2224" t="s">
        <v>10591</v>
      </c>
      <c r="B2224" t="s">
        <v>158</v>
      </c>
      <c r="C2224" s="1">
        <v>45798</v>
      </c>
      <c r="D2224" s="1">
        <v>45818</v>
      </c>
      <c r="E2224" t="s">
        <v>114</v>
      </c>
      <c r="G2224" t="s">
        <v>115</v>
      </c>
      <c r="H2224" t="s">
        <v>115</v>
      </c>
      <c r="I2224" t="s">
        <v>115</v>
      </c>
      <c r="J2224" t="s">
        <v>380</v>
      </c>
      <c r="L2224" t="s">
        <v>385</v>
      </c>
      <c r="N2224" t="s">
        <v>119</v>
      </c>
      <c r="O2224" t="s">
        <v>120</v>
      </c>
      <c r="P2224" s="3">
        <v>96950</v>
      </c>
      <c r="Q2224" t="s">
        <v>121</v>
      </c>
      <c r="S2224" s="10">
        <v>16702335504</v>
      </c>
      <c r="U2224" t="s">
        <v>10592</v>
      </c>
      <c r="V2224">
        <v>561320</v>
      </c>
      <c r="W2224" t="s">
        <v>123</v>
      </c>
      <c r="Y2224" t="s">
        <v>383</v>
      </c>
      <c r="Z2224" t="s">
        <v>384</v>
      </c>
      <c r="AA2224" t="s">
        <v>266</v>
      </c>
      <c r="AB2224" t="s">
        <v>295</v>
      </c>
      <c r="AC2224" t="s">
        <v>385</v>
      </c>
      <c r="AE2224" t="s">
        <v>119</v>
      </c>
      <c r="AF2224" t="s">
        <v>120</v>
      </c>
      <c r="AG2224" s="3">
        <v>96950</v>
      </c>
      <c r="AH2224" t="s">
        <v>121</v>
      </c>
      <c r="AJ2224" s="10">
        <v>16702335504</v>
      </c>
      <c r="AK2224">
        <v>0</v>
      </c>
      <c r="AL2224" t="s">
        <v>386</v>
      </c>
      <c r="BD2224" t="str">
        <f>"13-1161.00"</f>
        <v>13-1161.00</v>
      </c>
      <c r="BE2224" t="s">
        <v>5064</v>
      </c>
      <c r="BF2224" t="s">
        <v>10593</v>
      </c>
      <c r="BG2224" t="s">
        <v>10594</v>
      </c>
      <c r="BH2224">
        <v>1</v>
      </c>
      <c r="BJ2224" s="1">
        <v>45901</v>
      </c>
      <c r="BK2224" s="1">
        <v>46264</v>
      </c>
      <c r="BN2224">
        <v>40</v>
      </c>
      <c r="BO2224">
        <v>0</v>
      </c>
      <c r="BP2224">
        <v>8</v>
      </c>
      <c r="BQ2224">
        <v>8</v>
      </c>
      <c r="BR2224">
        <v>8</v>
      </c>
      <c r="BS2224">
        <v>8</v>
      </c>
      <c r="BT2224">
        <v>8</v>
      </c>
      <c r="BU2224">
        <v>0</v>
      </c>
      <c r="BV2224" t="str">
        <f>"8:00 AM"</f>
        <v>8:00 AM</v>
      </c>
      <c r="BW2224" t="str">
        <f>"5:00 PM"</f>
        <v>5:00 PM</v>
      </c>
      <c r="BX2224" t="s">
        <v>360</v>
      </c>
      <c r="BY2224">
        <v>0</v>
      </c>
      <c r="BZ2224">
        <v>36</v>
      </c>
      <c r="CA2224" t="s">
        <v>115</v>
      </c>
      <c r="CC2224" s="2" t="s">
        <v>10595</v>
      </c>
      <c r="CD2224" t="s">
        <v>389</v>
      </c>
      <c r="CE2224" t="s">
        <v>390</v>
      </c>
      <c r="CF2224" t="s">
        <v>119</v>
      </c>
      <c r="CG2224" t="s">
        <v>120</v>
      </c>
      <c r="CH2224" s="3">
        <v>96950</v>
      </c>
      <c r="CI2224" s="4">
        <v>17.25</v>
      </c>
      <c r="CJ2224" s="4">
        <v>17.25</v>
      </c>
      <c r="CK2224" s="4">
        <v>25.88</v>
      </c>
      <c r="CL2224" s="4">
        <v>25.88</v>
      </c>
      <c r="CM2224" t="s">
        <v>136</v>
      </c>
      <c r="CN2224" t="s">
        <v>240</v>
      </c>
      <c r="CO2224" t="s">
        <v>137</v>
      </c>
      <c r="CQ2224" t="s">
        <v>115</v>
      </c>
      <c r="CR2224" t="s">
        <v>138</v>
      </c>
      <c r="CS2224" t="s">
        <v>139</v>
      </c>
      <c r="CT2224" t="s">
        <v>138</v>
      </c>
      <c r="CU2224" t="s">
        <v>139</v>
      </c>
      <c r="CV2224" t="s">
        <v>138</v>
      </c>
      <c r="CW2224" t="s">
        <v>139</v>
      </c>
      <c r="CX2224" s="2" t="s">
        <v>6207</v>
      </c>
      <c r="CY2224" s="10">
        <v>16702335504</v>
      </c>
      <c r="CZ2224" t="s">
        <v>386</v>
      </c>
      <c r="DA2224" t="s">
        <v>139</v>
      </c>
      <c r="DB2224" t="s">
        <v>138</v>
      </c>
      <c r="DC2224" t="s">
        <v>115</v>
      </c>
    </row>
    <row r="2225" spans="1:112" ht="14.45" customHeight="1" x14ac:dyDescent="0.25">
      <c r="A2225" t="s">
        <v>11783</v>
      </c>
      <c r="B2225" t="s">
        <v>113</v>
      </c>
      <c r="C2225" s="1">
        <v>45755</v>
      </c>
      <c r="D2225" s="1">
        <v>45818</v>
      </c>
      <c r="E2225" t="s">
        <v>210</v>
      </c>
      <c r="F2225" s="1">
        <v>45929</v>
      </c>
      <c r="G2225" t="s">
        <v>138</v>
      </c>
      <c r="H2225" t="s">
        <v>115</v>
      </c>
      <c r="I2225" t="s">
        <v>115</v>
      </c>
      <c r="J2225" t="s">
        <v>11784</v>
      </c>
      <c r="L2225" t="s">
        <v>1617</v>
      </c>
      <c r="M2225" t="s">
        <v>11785</v>
      </c>
      <c r="N2225" t="s">
        <v>119</v>
      </c>
      <c r="O2225" t="s">
        <v>120</v>
      </c>
      <c r="P2225" s="3">
        <v>96950</v>
      </c>
      <c r="Q2225" t="s">
        <v>121</v>
      </c>
      <c r="R2225" t="s">
        <v>139</v>
      </c>
      <c r="S2225" s="10">
        <v>16702345236</v>
      </c>
      <c r="U2225" t="s">
        <v>11786</v>
      </c>
      <c r="V2225">
        <v>541330</v>
      </c>
      <c r="W2225" t="s">
        <v>123</v>
      </c>
      <c r="Y2225" t="s">
        <v>2455</v>
      </c>
      <c r="Z2225" t="s">
        <v>11787</v>
      </c>
      <c r="AA2225" t="s">
        <v>10884</v>
      </c>
      <c r="AB2225" t="s">
        <v>295</v>
      </c>
      <c r="AC2225" t="s">
        <v>1617</v>
      </c>
      <c r="AD2225" t="s">
        <v>11785</v>
      </c>
      <c r="AE2225" t="s">
        <v>119</v>
      </c>
      <c r="AF2225" t="s">
        <v>120</v>
      </c>
      <c r="AG2225" s="3">
        <v>96950</v>
      </c>
      <c r="AH2225" t="s">
        <v>121</v>
      </c>
      <c r="AJ2225" s="10">
        <v>16702345236</v>
      </c>
      <c r="AL2225" t="s">
        <v>11788</v>
      </c>
      <c r="BD2225" t="str">
        <f>"13-2011.00"</f>
        <v>13-2011.00</v>
      </c>
      <c r="BE2225" t="s">
        <v>893</v>
      </c>
      <c r="BF2225" t="s">
        <v>11789</v>
      </c>
      <c r="BG2225" t="s">
        <v>201</v>
      </c>
      <c r="BH2225">
        <v>1</v>
      </c>
      <c r="BJ2225" s="1">
        <v>45931</v>
      </c>
      <c r="BK2225" s="1">
        <v>47026</v>
      </c>
      <c r="BN2225">
        <v>35</v>
      </c>
      <c r="BO2225">
        <v>0</v>
      </c>
      <c r="BP2225">
        <v>7</v>
      </c>
      <c r="BQ2225">
        <v>7</v>
      </c>
      <c r="BR2225">
        <v>7</v>
      </c>
      <c r="BS2225">
        <v>7</v>
      </c>
      <c r="BT2225">
        <v>7</v>
      </c>
      <c r="BU2225">
        <v>0</v>
      </c>
      <c r="BV2225" t="str">
        <f>"9:00 AM"</f>
        <v>9:00 AM</v>
      </c>
      <c r="BW2225" t="str">
        <f>"5:00 PM"</f>
        <v>5:00 PM</v>
      </c>
      <c r="BX2225" t="s">
        <v>360</v>
      </c>
      <c r="BY2225">
        <v>0</v>
      </c>
      <c r="BZ2225">
        <v>48</v>
      </c>
      <c r="CA2225" t="s">
        <v>115</v>
      </c>
      <c r="CC2225" s="2" t="s">
        <v>11790</v>
      </c>
      <c r="CD2225" t="s">
        <v>1617</v>
      </c>
      <c r="CE2225" t="s">
        <v>11785</v>
      </c>
      <c r="CF2225" t="s">
        <v>119</v>
      </c>
      <c r="CG2225" t="s">
        <v>120</v>
      </c>
      <c r="CH2225" s="3">
        <v>96950</v>
      </c>
      <c r="CI2225" s="4">
        <v>17.48</v>
      </c>
      <c r="CJ2225" s="4">
        <v>17.48</v>
      </c>
      <c r="CM2225" t="s">
        <v>136</v>
      </c>
      <c r="CN2225" t="s">
        <v>331</v>
      </c>
      <c r="CO2225" t="s">
        <v>137</v>
      </c>
      <c r="CQ2225" t="s">
        <v>115</v>
      </c>
      <c r="CR2225" t="s">
        <v>138</v>
      </c>
      <c r="CS2225" t="s">
        <v>138</v>
      </c>
      <c r="CT2225" t="s">
        <v>139</v>
      </c>
      <c r="CU2225" t="s">
        <v>139</v>
      </c>
      <c r="CV2225" t="s">
        <v>138</v>
      </c>
      <c r="CW2225" t="s">
        <v>139</v>
      </c>
      <c r="CX2225" t="s">
        <v>11791</v>
      </c>
      <c r="CY2225" s="10">
        <v>16702345236</v>
      </c>
      <c r="CZ2225" t="s">
        <v>11788</v>
      </c>
      <c r="DA2225" t="s">
        <v>139</v>
      </c>
      <c r="DB2225" t="s">
        <v>138</v>
      </c>
      <c r="DC2225" t="s">
        <v>115</v>
      </c>
    </row>
    <row r="2226" spans="1:112" ht="14.45" customHeight="1" x14ac:dyDescent="0.25">
      <c r="A2226" t="s">
        <v>11867</v>
      </c>
      <c r="B2226" t="s">
        <v>248</v>
      </c>
      <c r="C2226" s="1">
        <v>45754</v>
      </c>
      <c r="D2226" s="1">
        <v>45818</v>
      </c>
      <c r="E2226" t="s">
        <v>210</v>
      </c>
      <c r="F2226" s="1">
        <v>45929</v>
      </c>
      <c r="G2226" t="s">
        <v>115</v>
      </c>
      <c r="H2226" t="s">
        <v>115</v>
      </c>
      <c r="I2226" t="s">
        <v>115</v>
      </c>
      <c r="J2226" t="s">
        <v>1778</v>
      </c>
      <c r="L2226" t="s">
        <v>1779</v>
      </c>
      <c r="M2226" t="s">
        <v>1784</v>
      </c>
      <c r="N2226" t="s">
        <v>119</v>
      </c>
      <c r="O2226" t="s">
        <v>120</v>
      </c>
      <c r="P2226" s="3">
        <v>96950</v>
      </c>
      <c r="Q2226" t="s">
        <v>121</v>
      </c>
      <c r="S2226" s="10">
        <v>16709890608</v>
      </c>
      <c r="T2226">
        <v>0</v>
      </c>
      <c r="U2226" t="s">
        <v>1781</v>
      </c>
      <c r="V2226">
        <v>56172</v>
      </c>
      <c r="W2226" t="s">
        <v>123</v>
      </c>
      <c r="Y2226" t="s">
        <v>1782</v>
      </c>
      <c r="Z2226" t="s">
        <v>1783</v>
      </c>
      <c r="AB2226" t="s">
        <v>295</v>
      </c>
      <c r="AC2226" t="s">
        <v>1779</v>
      </c>
      <c r="AD2226" t="s">
        <v>1784</v>
      </c>
      <c r="AE2226" t="s">
        <v>119</v>
      </c>
      <c r="AF2226" t="s">
        <v>120</v>
      </c>
      <c r="AG2226" s="3">
        <v>96950</v>
      </c>
      <c r="AH2226" t="s">
        <v>121</v>
      </c>
      <c r="AJ2226" s="10">
        <v>16709890608</v>
      </c>
      <c r="AK2226">
        <v>0</v>
      </c>
      <c r="AL2226" t="s">
        <v>1785</v>
      </c>
      <c r="BD2226" t="str">
        <f>"37-2011.00"</f>
        <v>37-2011.00</v>
      </c>
      <c r="BE2226" t="s">
        <v>1133</v>
      </c>
      <c r="BF2226" t="s">
        <v>11868</v>
      </c>
      <c r="BG2226" t="s">
        <v>11869</v>
      </c>
      <c r="BH2226">
        <v>2</v>
      </c>
      <c r="BI2226">
        <v>2</v>
      </c>
      <c r="BJ2226" s="1">
        <v>45931</v>
      </c>
      <c r="BK2226" s="1">
        <v>46295</v>
      </c>
      <c r="BL2226" s="1">
        <v>45931</v>
      </c>
      <c r="BM2226" s="1">
        <v>46295</v>
      </c>
      <c r="BN2226">
        <v>40</v>
      </c>
      <c r="BO2226">
        <v>0</v>
      </c>
      <c r="BP2226">
        <v>8</v>
      </c>
      <c r="BQ2226">
        <v>8</v>
      </c>
      <c r="BR2226">
        <v>8</v>
      </c>
      <c r="BS2226">
        <v>8</v>
      </c>
      <c r="BT2226">
        <v>8</v>
      </c>
      <c r="BU2226">
        <v>0</v>
      </c>
      <c r="BV2226" t="str">
        <f>"8:00 AM"</f>
        <v>8:00 AM</v>
      </c>
      <c r="BW2226" t="str">
        <f>"5:00 PM"</f>
        <v>5:00 PM</v>
      </c>
      <c r="BX2226" t="s">
        <v>240</v>
      </c>
      <c r="BY2226">
        <v>0</v>
      </c>
      <c r="BZ2226">
        <v>12</v>
      </c>
      <c r="CA2226" t="s">
        <v>115</v>
      </c>
      <c r="CC2226" s="2" t="s">
        <v>11870</v>
      </c>
      <c r="CD2226" t="s">
        <v>1779</v>
      </c>
      <c r="CE2226" t="s">
        <v>1784</v>
      </c>
      <c r="CF2226" t="s">
        <v>119</v>
      </c>
      <c r="CG2226" t="s">
        <v>120</v>
      </c>
      <c r="CH2226" s="3">
        <v>96950</v>
      </c>
      <c r="CI2226" s="4">
        <v>8.2899999999999991</v>
      </c>
      <c r="CJ2226" s="4">
        <v>8.2899999999999991</v>
      </c>
      <c r="CK2226" s="4">
        <v>12.44</v>
      </c>
      <c r="CL2226" s="4">
        <v>12.44</v>
      </c>
      <c r="CM2226" t="s">
        <v>136</v>
      </c>
      <c r="CN2226" t="s">
        <v>139</v>
      </c>
      <c r="CO2226" t="s">
        <v>137</v>
      </c>
      <c r="CQ2226" t="s">
        <v>115</v>
      </c>
      <c r="CR2226" t="s">
        <v>138</v>
      </c>
      <c r="CS2226" t="s">
        <v>139</v>
      </c>
      <c r="CT2226" t="s">
        <v>138</v>
      </c>
      <c r="CU2226" t="s">
        <v>139</v>
      </c>
      <c r="CV2226" t="s">
        <v>138</v>
      </c>
      <c r="CW2226" t="s">
        <v>139</v>
      </c>
      <c r="CX2226" t="s">
        <v>723</v>
      </c>
      <c r="CY2226" s="10">
        <v>16709890608</v>
      </c>
      <c r="CZ2226" t="s">
        <v>1785</v>
      </c>
      <c r="DA2226" t="s">
        <v>139</v>
      </c>
      <c r="DB2226" t="s">
        <v>138</v>
      </c>
      <c r="DC2226" t="s">
        <v>115</v>
      </c>
      <c r="DD2226" t="s">
        <v>1782</v>
      </c>
      <c r="DE2226" t="s">
        <v>1783</v>
      </c>
      <c r="DG2226" t="s">
        <v>1788</v>
      </c>
      <c r="DH2226" t="s">
        <v>1785</v>
      </c>
    </row>
    <row r="2227" spans="1:112" ht="14.45" customHeight="1" x14ac:dyDescent="0.25">
      <c r="A2227" t="s">
        <v>12350</v>
      </c>
      <c r="B2227" t="s">
        <v>1155</v>
      </c>
      <c r="C2227" s="1">
        <v>45757</v>
      </c>
      <c r="D2227" s="1">
        <v>45818</v>
      </c>
      <c r="E2227" t="s">
        <v>210</v>
      </c>
      <c r="F2227" s="1">
        <v>45929</v>
      </c>
      <c r="G2227" t="s">
        <v>115</v>
      </c>
      <c r="H2227" t="s">
        <v>115</v>
      </c>
      <c r="I2227" t="s">
        <v>115</v>
      </c>
      <c r="J2227" t="s">
        <v>4661</v>
      </c>
      <c r="K2227" t="s">
        <v>4662</v>
      </c>
      <c r="L2227" t="s">
        <v>4663</v>
      </c>
      <c r="M2227" t="s">
        <v>4664</v>
      </c>
      <c r="N2227" t="s">
        <v>119</v>
      </c>
      <c r="O2227" t="s">
        <v>120</v>
      </c>
      <c r="P2227" s="3">
        <v>96950</v>
      </c>
      <c r="Q2227" t="s">
        <v>121</v>
      </c>
      <c r="S2227" s="10">
        <v>16702338866</v>
      </c>
      <c r="U2227" t="s">
        <v>4665</v>
      </c>
      <c r="V2227">
        <v>53211</v>
      </c>
      <c r="W2227" t="s">
        <v>123</v>
      </c>
      <c r="Y2227" t="s">
        <v>4666</v>
      </c>
      <c r="Z2227" t="s">
        <v>4667</v>
      </c>
      <c r="AB2227" t="s">
        <v>295</v>
      </c>
      <c r="AC2227" t="s">
        <v>4663</v>
      </c>
      <c r="AD2227" t="s">
        <v>4664</v>
      </c>
      <c r="AE2227" t="s">
        <v>119</v>
      </c>
      <c r="AF2227" t="s">
        <v>120</v>
      </c>
      <c r="AG2227" s="3">
        <v>96950</v>
      </c>
      <c r="AH2227" t="s">
        <v>121</v>
      </c>
      <c r="AJ2227" s="10">
        <v>16702338866</v>
      </c>
      <c r="AL2227" t="s">
        <v>4668</v>
      </c>
      <c r="BD2227" t="str">
        <f>"43-3031.00"</f>
        <v>43-3031.00</v>
      </c>
      <c r="BE2227" t="s">
        <v>387</v>
      </c>
      <c r="BF2227" t="s">
        <v>12351</v>
      </c>
      <c r="BG2227" t="s">
        <v>388</v>
      </c>
      <c r="BH2227">
        <v>2</v>
      </c>
      <c r="BI2227">
        <v>1</v>
      </c>
      <c r="BJ2227" s="1">
        <v>45931</v>
      </c>
      <c r="BK2227" s="1">
        <v>46295</v>
      </c>
      <c r="BL2227" s="1">
        <v>45931</v>
      </c>
      <c r="BM2227" s="1">
        <v>46295</v>
      </c>
      <c r="BN2227">
        <v>35</v>
      </c>
      <c r="BO2227">
        <v>0</v>
      </c>
      <c r="BP2227">
        <v>7</v>
      </c>
      <c r="BQ2227">
        <v>7</v>
      </c>
      <c r="BR2227">
        <v>7</v>
      </c>
      <c r="BS2227">
        <v>7</v>
      </c>
      <c r="BT2227">
        <v>7</v>
      </c>
      <c r="BU2227">
        <v>0</v>
      </c>
      <c r="BV2227" t="str">
        <f>"8:00 AM"</f>
        <v>8:00 AM</v>
      </c>
      <c r="BW2227" t="str">
        <f>"5:00 PM"</f>
        <v>5:00 PM</v>
      </c>
      <c r="BX2227" t="s">
        <v>133</v>
      </c>
      <c r="BY2227">
        <v>0</v>
      </c>
      <c r="BZ2227">
        <v>12</v>
      </c>
      <c r="CA2227" t="s">
        <v>115</v>
      </c>
      <c r="CC2227" s="2" t="s">
        <v>12352</v>
      </c>
      <c r="CD2227" t="s">
        <v>4663</v>
      </c>
      <c r="CE2227" t="s">
        <v>4664</v>
      </c>
      <c r="CF2227" t="s">
        <v>119</v>
      </c>
      <c r="CG2227" t="s">
        <v>120</v>
      </c>
      <c r="CH2227" s="3">
        <v>96950</v>
      </c>
      <c r="CI2227" s="4">
        <v>12.28</v>
      </c>
      <c r="CJ2227" s="4">
        <v>12.28</v>
      </c>
      <c r="CK2227" s="4">
        <v>18.420000000000002</v>
      </c>
      <c r="CL2227" s="4">
        <v>18.420000000000002</v>
      </c>
      <c r="CM2227" t="s">
        <v>136</v>
      </c>
      <c r="CN2227" t="s">
        <v>2832</v>
      </c>
      <c r="CO2227" t="s">
        <v>137</v>
      </c>
      <c r="CQ2227" t="s">
        <v>115</v>
      </c>
      <c r="CR2227" t="s">
        <v>138</v>
      </c>
      <c r="CS2227" t="s">
        <v>139</v>
      </c>
      <c r="CT2227" t="s">
        <v>138</v>
      </c>
      <c r="CU2227" t="s">
        <v>139</v>
      </c>
      <c r="CV2227" t="s">
        <v>138</v>
      </c>
      <c r="CW2227" t="s">
        <v>139</v>
      </c>
      <c r="CX2227" t="s">
        <v>485</v>
      </c>
      <c r="CY2227" s="10">
        <v>16702338866</v>
      </c>
      <c r="CZ2227" t="s">
        <v>4668</v>
      </c>
      <c r="DA2227" t="s">
        <v>246</v>
      </c>
      <c r="DB2227" t="s">
        <v>138</v>
      </c>
      <c r="DC2227" t="s">
        <v>115</v>
      </c>
    </row>
    <row r="2228" spans="1:112" ht="14.45" customHeight="1" x14ac:dyDescent="0.25">
      <c r="A2228" t="s">
        <v>12848</v>
      </c>
      <c r="B2228" t="s">
        <v>248</v>
      </c>
      <c r="C2228" s="1">
        <v>45756</v>
      </c>
      <c r="D2228" s="1">
        <v>45818</v>
      </c>
      <c r="E2228" t="s">
        <v>210</v>
      </c>
      <c r="F2228" s="1">
        <v>45929</v>
      </c>
      <c r="G2228" t="s">
        <v>138</v>
      </c>
      <c r="H2228" t="s">
        <v>115</v>
      </c>
      <c r="I2228" t="s">
        <v>115</v>
      </c>
      <c r="J2228" t="s">
        <v>1528</v>
      </c>
      <c r="K2228" t="s">
        <v>1529</v>
      </c>
      <c r="L2228" t="s">
        <v>1530</v>
      </c>
      <c r="N2228" t="s">
        <v>1531</v>
      </c>
      <c r="O2228" t="s">
        <v>120</v>
      </c>
      <c r="P2228" s="3">
        <v>96950</v>
      </c>
      <c r="Q2228" t="s">
        <v>121</v>
      </c>
      <c r="R2228" t="s">
        <v>1369</v>
      </c>
      <c r="S2228" s="10">
        <v>16702351444</v>
      </c>
      <c r="U2228" t="s">
        <v>1532</v>
      </c>
      <c r="V2228">
        <v>424410</v>
      </c>
      <c r="W2228" t="s">
        <v>123</v>
      </c>
      <c r="Y2228" t="s">
        <v>1533</v>
      </c>
      <c r="Z2228" t="s">
        <v>1534</v>
      </c>
      <c r="AA2228" t="s">
        <v>1535</v>
      </c>
      <c r="AB2228" t="s">
        <v>1536</v>
      </c>
      <c r="AC2228" t="s">
        <v>1537</v>
      </c>
      <c r="AE2228" t="s">
        <v>128</v>
      </c>
      <c r="AF2228" t="s">
        <v>120</v>
      </c>
      <c r="AG2228" s="3">
        <v>96950</v>
      </c>
      <c r="AH2228" t="s">
        <v>121</v>
      </c>
      <c r="AI2228" t="s">
        <v>1870</v>
      </c>
      <c r="AJ2228" s="10">
        <v>16702345201</v>
      </c>
      <c r="AL2228" t="s">
        <v>1538</v>
      </c>
      <c r="BD2228" t="str">
        <f>"53-7065.00"</f>
        <v>53-7065.00</v>
      </c>
      <c r="BE2228" t="s">
        <v>519</v>
      </c>
      <c r="BF2228" t="s">
        <v>1539</v>
      </c>
      <c r="BG2228" t="s">
        <v>1540</v>
      </c>
      <c r="BH2228">
        <v>1</v>
      </c>
      <c r="BI2228">
        <v>1</v>
      </c>
      <c r="BJ2228" s="1">
        <v>45931</v>
      </c>
      <c r="BK2228" s="1">
        <v>47026</v>
      </c>
      <c r="BL2228" s="1">
        <v>45931</v>
      </c>
      <c r="BM2228" s="1">
        <v>47026</v>
      </c>
      <c r="BN2228">
        <v>35</v>
      </c>
      <c r="BO2228">
        <v>0</v>
      </c>
      <c r="BP2228">
        <v>7</v>
      </c>
      <c r="BQ2228">
        <v>7</v>
      </c>
      <c r="BR2228">
        <v>7</v>
      </c>
      <c r="BS2228">
        <v>7</v>
      </c>
      <c r="BT2228">
        <v>7</v>
      </c>
      <c r="BU2228">
        <v>0</v>
      </c>
      <c r="BV2228" t="str">
        <f>"8:00 AM"</f>
        <v>8:00 AM</v>
      </c>
      <c r="BW2228" t="str">
        <f>"4:00 PM"</f>
        <v>4:00 PM</v>
      </c>
      <c r="BX2228" t="s">
        <v>133</v>
      </c>
      <c r="BY2228">
        <v>0</v>
      </c>
      <c r="BZ2228">
        <v>12</v>
      </c>
      <c r="CA2228" t="s">
        <v>115</v>
      </c>
      <c r="CC2228" s="2" t="s">
        <v>1541</v>
      </c>
      <c r="CD2228" t="s">
        <v>1542</v>
      </c>
      <c r="CF2228" t="s">
        <v>128</v>
      </c>
      <c r="CG2228" t="s">
        <v>120</v>
      </c>
      <c r="CH2228" s="3">
        <v>96950</v>
      </c>
      <c r="CI2228" s="4">
        <v>8.86</v>
      </c>
      <c r="CJ2228" s="4">
        <v>8.86</v>
      </c>
      <c r="CK2228" s="4">
        <v>13.29</v>
      </c>
      <c r="CL2228" s="4">
        <v>13.29</v>
      </c>
      <c r="CM2228" t="s">
        <v>136</v>
      </c>
      <c r="CO2228" t="s">
        <v>137</v>
      </c>
      <c r="CQ2228" t="s">
        <v>115</v>
      </c>
      <c r="CR2228" t="s">
        <v>138</v>
      </c>
      <c r="CS2228" t="s">
        <v>139</v>
      </c>
      <c r="CT2228" t="s">
        <v>138</v>
      </c>
      <c r="CU2228" t="s">
        <v>139</v>
      </c>
      <c r="CV2228" t="s">
        <v>138</v>
      </c>
      <c r="CW2228" t="s">
        <v>139</v>
      </c>
      <c r="CX2228" t="s">
        <v>12849</v>
      </c>
      <c r="CY2228" s="10">
        <v>16702351444</v>
      </c>
      <c r="CZ2228" t="s">
        <v>1538</v>
      </c>
      <c r="DA2228" t="s">
        <v>139</v>
      </c>
      <c r="DB2228" t="s">
        <v>138</v>
      </c>
      <c r="DC2228" t="s">
        <v>115</v>
      </c>
    </row>
    <row r="2229" spans="1:112" ht="14.45" customHeight="1" x14ac:dyDescent="0.25">
      <c r="A2229" t="s">
        <v>13257</v>
      </c>
      <c r="B2229" t="s">
        <v>248</v>
      </c>
      <c r="C2229" s="1">
        <v>45756</v>
      </c>
      <c r="D2229" s="1">
        <v>45818</v>
      </c>
      <c r="E2229" t="s">
        <v>210</v>
      </c>
      <c r="F2229" s="1">
        <v>45929</v>
      </c>
      <c r="G2229" t="s">
        <v>115</v>
      </c>
      <c r="H2229" t="s">
        <v>115</v>
      </c>
      <c r="I2229" t="s">
        <v>115</v>
      </c>
      <c r="J2229" t="s">
        <v>7802</v>
      </c>
      <c r="K2229" t="s">
        <v>7803</v>
      </c>
      <c r="L2229" t="s">
        <v>7804</v>
      </c>
      <c r="M2229" t="s">
        <v>1138</v>
      </c>
      <c r="N2229" t="s">
        <v>128</v>
      </c>
      <c r="O2229" t="s">
        <v>120</v>
      </c>
      <c r="P2229" s="3">
        <v>96950</v>
      </c>
      <c r="Q2229" t="s">
        <v>121</v>
      </c>
      <c r="R2229" t="s">
        <v>1287</v>
      </c>
      <c r="S2229" s="10">
        <v>16704844449</v>
      </c>
      <c r="U2229" t="s">
        <v>7805</v>
      </c>
      <c r="V2229">
        <v>236116</v>
      </c>
      <c r="W2229" t="s">
        <v>123</v>
      </c>
      <c r="Y2229" t="s">
        <v>1111</v>
      </c>
      <c r="Z2229" t="s">
        <v>7806</v>
      </c>
      <c r="AA2229" t="s">
        <v>7807</v>
      </c>
      <c r="AB2229" t="s">
        <v>7333</v>
      </c>
      <c r="AC2229" t="s">
        <v>7808</v>
      </c>
      <c r="AD2229" t="s">
        <v>1138</v>
      </c>
      <c r="AE2229" t="s">
        <v>128</v>
      </c>
      <c r="AF2229" t="s">
        <v>120</v>
      </c>
      <c r="AG2229" s="3">
        <v>96950</v>
      </c>
      <c r="AH2229" t="s">
        <v>121</v>
      </c>
      <c r="AI2229" t="s">
        <v>1287</v>
      </c>
      <c r="AJ2229" s="10">
        <v>16704844449</v>
      </c>
      <c r="AL2229" t="s">
        <v>7809</v>
      </c>
      <c r="BD2229" t="str">
        <f>"49-9071.00"</f>
        <v>49-9071.00</v>
      </c>
      <c r="BE2229" t="s">
        <v>169</v>
      </c>
      <c r="BF2229" t="s">
        <v>7810</v>
      </c>
      <c r="BG2229" t="s">
        <v>797</v>
      </c>
      <c r="BH2229">
        <v>12</v>
      </c>
      <c r="BI2229">
        <v>12</v>
      </c>
      <c r="BJ2229" s="1">
        <v>45931</v>
      </c>
      <c r="BK2229" s="1">
        <v>46295</v>
      </c>
      <c r="BL2229" s="1">
        <v>45931</v>
      </c>
      <c r="BM2229" s="1">
        <v>46295</v>
      </c>
      <c r="BN2229">
        <v>35</v>
      </c>
      <c r="BO2229">
        <v>0</v>
      </c>
      <c r="BP2229">
        <v>7</v>
      </c>
      <c r="BQ2229">
        <v>7</v>
      </c>
      <c r="BR2229">
        <v>7</v>
      </c>
      <c r="BS2229">
        <v>7</v>
      </c>
      <c r="BT2229">
        <v>7</v>
      </c>
      <c r="BU2229">
        <v>0</v>
      </c>
      <c r="BV2229" t="str">
        <f>"8:00 AM"</f>
        <v>8:00 AM</v>
      </c>
      <c r="BW2229" t="str">
        <f>"4:00 PM"</f>
        <v>4:00 PM</v>
      </c>
      <c r="BX2229" t="s">
        <v>240</v>
      </c>
      <c r="BY2229">
        <v>0</v>
      </c>
      <c r="BZ2229">
        <v>12</v>
      </c>
      <c r="CA2229" t="s">
        <v>115</v>
      </c>
      <c r="CC2229" t="s">
        <v>7811</v>
      </c>
      <c r="CD2229" t="s">
        <v>1358</v>
      </c>
      <c r="CE2229" t="s">
        <v>1138</v>
      </c>
      <c r="CF2229" t="s">
        <v>128</v>
      </c>
      <c r="CG2229" t="s">
        <v>120</v>
      </c>
      <c r="CH2229" s="3">
        <v>96950</v>
      </c>
      <c r="CI2229" s="4">
        <v>9.75</v>
      </c>
      <c r="CJ2229" s="4">
        <v>10</v>
      </c>
      <c r="CK2229" s="4">
        <v>14.62</v>
      </c>
      <c r="CL2229" s="4">
        <v>15</v>
      </c>
      <c r="CM2229" t="s">
        <v>136</v>
      </c>
      <c r="CN2229" t="s">
        <v>139</v>
      </c>
      <c r="CO2229" t="s">
        <v>137</v>
      </c>
      <c r="CQ2229" t="s">
        <v>115</v>
      </c>
      <c r="CR2229" t="s">
        <v>138</v>
      </c>
      <c r="CS2229" t="s">
        <v>138</v>
      </c>
      <c r="CT2229" t="s">
        <v>138</v>
      </c>
      <c r="CU2229" t="s">
        <v>139</v>
      </c>
      <c r="CV2229" t="s">
        <v>138</v>
      </c>
      <c r="CW2229" t="s">
        <v>139</v>
      </c>
      <c r="CX2229" t="s">
        <v>1297</v>
      </c>
      <c r="CY2229" s="10">
        <v>16704844449</v>
      </c>
      <c r="CZ2229" t="s">
        <v>7809</v>
      </c>
      <c r="DA2229" t="s">
        <v>139</v>
      </c>
      <c r="DB2229" t="s">
        <v>138</v>
      </c>
      <c r="DC2229" t="s">
        <v>115</v>
      </c>
    </row>
    <row r="2230" spans="1:112" ht="14.45" customHeight="1" x14ac:dyDescent="0.25">
      <c r="A2230" t="s">
        <v>13507</v>
      </c>
      <c r="B2230" t="s">
        <v>1155</v>
      </c>
      <c r="C2230" s="1">
        <v>45755</v>
      </c>
      <c r="D2230" s="1">
        <v>45818</v>
      </c>
      <c r="E2230" t="s">
        <v>210</v>
      </c>
      <c r="F2230" s="1">
        <v>45929</v>
      </c>
      <c r="G2230" t="s">
        <v>115</v>
      </c>
      <c r="H2230" t="s">
        <v>115</v>
      </c>
      <c r="I2230" t="s">
        <v>115</v>
      </c>
      <c r="J2230" t="s">
        <v>13386</v>
      </c>
      <c r="K2230" t="s">
        <v>13387</v>
      </c>
      <c r="L2230" t="s">
        <v>13388</v>
      </c>
      <c r="M2230" t="s">
        <v>1058</v>
      </c>
      <c r="N2230" t="s">
        <v>128</v>
      </c>
      <c r="O2230" t="s">
        <v>120</v>
      </c>
      <c r="P2230" s="3">
        <v>96950</v>
      </c>
      <c r="Q2230" t="s">
        <v>121</v>
      </c>
      <c r="R2230" t="s">
        <v>1287</v>
      </c>
      <c r="S2230" s="10">
        <v>16709899420</v>
      </c>
      <c r="U2230" t="s">
        <v>13508</v>
      </c>
      <c r="V2230">
        <v>42322</v>
      </c>
      <c r="W2230" t="s">
        <v>123</v>
      </c>
      <c r="Y2230" t="s">
        <v>1565</v>
      </c>
      <c r="Z2230" t="s">
        <v>13390</v>
      </c>
      <c r="AA2230" t="s">
        <v>139</v>
      </c>
      <c r="AB2230" t="s">
        <v>997</v>
      </c>
      <c r="AC2230" t="s">
        <v>13388</v>
      </c>
      <c r="AD2230" t="s">
        <v>1058</v>
      </c>
      <c r="AE2230" t="s">
        <v>128</v>
      </c>
      <c r="AF2230" t="s">
        <v>120</v>
      </c>
      <c r="AG2230" s="3">
        <v>96950</v>
      </c>
      <c r="AH2230" t="s">
        <v>121</v>
      </c>
      <c r="AI2230" t="s">
        <v>1287</v>
      </c>
      <c r="AJ2230" s="10">
        <v>16709899420</v>
      </c>
      <c r="AL2230" t="s">
        <v>13396</v>
      </c>
      <c r="BD2230" t="str">
        <f>"27-1023.00"</f>
        <v>27-1023.00</v>
      </c>
      <c r="BE2230" t="s">
        <v>13392</v>
      </c>
      <c r="BF2230" t="s">
        <v>13509</v>
      </c>
      <c r="BG2230" t="s">
        <v>13394</v>
      </c>
      <c r="BH2230">
        <v>3</v>
      </c>
      <c r="BI2230">
        <v>2</v>
      </c>
      <c r="BJ2230" s="1">
        <v>45931</v>
      </c>
      <c r="BK2230" s="1">
        <v>46295</v>
      </c>
      <c r="BL2230" s="1">
        <v>45931</v>
      </c>
      <c r="BM2230" s="1">
        <v>46295</v>
      </c>
      <c r="BN2230">
        <v>35</v>
      </c>
      <c r="BO2230">
        <v>5</v>
      </c>
      <c r="BP2230">
        <v>5</v>
      </c>
      <c r="BQ2230">
        <v>5</v>
      </c>
      <c r="BR2230">
        <v>5</v>
      </c>
      <c r="BS2230">
        <v>5</v>
      </c>
      <c r="BT2230">
        <v>5</v>
      </c>
      <c r="BU2230">
        <v>5</v>
      </c>
      <c r="BV2230" t="str">
        <f>"1:00 PM"</f>
        <v>1:00 PM</v>
      </c>
      <c r="BW2230" t="str">
        <f>"6:00 PM"</f>
        <v>6:00 PM</v>
      </c>
      <c r="BX2230" t="s">
        <v>240</v>
      </c>
      <c r="BY2230">
        <v>0</v>
      </c>
      <c r="BZ2230">
        <v>12</v>
      </c>
      <c r="CA2230" t="s">
        <v>115</v>
      </c>
      <c r="CC2230" t="s">
        <v>13510</v>
      </c>
      <c r="CD2230" t="s">
        <v>6165</v>
      </c>
      <c r="CE2230" t="s">
        <v>1058</v>
      </c>
      <c r="CF2230" t="s">
        <v>128</v>
      </c>
      <c r="CG2230" t="s">
        <v>120</v>
      </c>
      <c r="CH2230" s="3">
        <v>96950</v>
      </c>
      <c r="CI2230" s="4">
        <v>10.130000000000001</v>
      </c>
      <c r="CJ2230" s="4">
        <v>10.25</v>
      </c>
      <c r="CK2230" s="4">
        <v>15.19</v>
      </c>
      <c r="CL2230" s="4">
        <v>15.37</v>
      </c>
      <c r="CM2230" t="s">
        <v>136</v>
      </c>
      <c r="CN2230" t="s">
        <v>139</v>
      </c>
      <c r="CO2230" t="s">
        <v>137</v>
      </c>
      <c r="CQ2230" t="s">
        <v>115</v>
      </c>
      <c r="CR2230" t="s">
        <v>138</v>
      </c>
      <c r="CS2230" t="s">
        <v>138</v>
      </c>
      <c r="CT2230" t="s">
        <v>138</v>
      </c>
      <c r="CU2230" t="s">
        <v>139</v>
      </c>
      <c r="CV2230" t="s">
        <v>138</v>
      </c>
      <c r="CW2230" t="s">
        <v>139</v>
      </c>
      <c r="CX2230" t="s">
        <v>1316</v>
      </c>
      <c r="CY2230" s="10">
        <v>16702359428</v>
      </c>
      <c r="CZ2230" t="s">
        <v>13396</v>
      </c>
      <c r="DA2230" t="s">
        <v>139</v>
      </c>
      <c r="DB2230" t="s">
        <v>138</v>
      </c>
      <c r="DC2230" t="s">
        <v>115</v>
      </c>
    </row>
    <row r="2231" spans="1:112" ht="14.45" customHeight="1" x14ac:dyDescent="0.25">
      <c r="A2231" t="s">
        <v>13540</v>
      </c>
      <c r="B2231" t="s">
        <v>248</v>
      </c>
      <c r="C2231" s="1">
        <v>45755</v>
      </c>
      <c r="D2231" s="1">
        <v>45818</v>
      </c>
      <c r="E2231" t="s">
        <v>210</v>
      </c>
      <c r="F2231" s="1">
        <v>45929</v>
      </c>
      <c r="G2231" t="s">
        <v>115</v>
      </c>
      <c r="H2231" t="s">
        <v>115</v>
      </c>
      <c r="I2231" t="s">
        <v>115</v>
      </c>
      <c r="J2231" t="s">
        <v>8862</v>
      </c>
      <c r="K2231" t="s">
        <v>8863</v>
      </c>
      <c r="L2231" t="s">
        <v>13541</v>
      </c>
      <c r="M2231" t="s">
        <v>1448</v>
      </c>
      <c r="N2231" t="s">
        <v>128</v>
      </c>
      <c r="O2231" t="s">
        <v>120</v>
      </c>
      <c r="P2231" s="3">
        <v>96950</v>
      </c>
      <c r="Q2231" t="s">
        <v>121</v>
      </c>
      <c r="R2231" t="s">
        <v>1287</v>
      </c>
      <c r="S2231" s="10">
        <v>16702877617</v>
      </c>
      <c r="U2231" t="s">
        <v>8865</v>
      </c>
      <c r="V2231">
        <v>611691</v>
      </c>
      <c r="W2231" t="s">
        <v>123</v>
      </c>
      <c r="Y2231" t="s">
        <v>8866</v>
      </c>
      <c r="Z2231" t="s">
        <v>8867</v>
      </c>
      <c r="AA2231" t="s">
        <v>139</v>
      </c>
      <c r="AB2231" t="s">
        <v>126</v>
      </c>
      <c r="AC2231" t="s">
        <v>13542</v>
      </c>
      <c r="AD2231" t="s">
        <v>1448</v>
      </c>
      <c r="AE2231" t="s">
        <v>128</v>
      </c>
      <c r="AF2231" t="s">
        <v>120</v>
      </c>
      <c r="AG2231" s="3">
        <v>96950</v>
      </c>
      <c r="AH2231" t="s">
        <v>121</v>
      </c>
      <c r="AI2231" t="s">
        <v>1287</v>
      </c>
      <c r="AJ2231" s="10">
        <v>16702877617</v>
      </c>
      <c r="AL2231" t="s">
        <v>8868</v>
      </c>
      <c r="BD2231" t="str">
        <f>"43-3031.00"</f>
        <v>43-3031.00</v>
      </c>
      <c r="BE2231" t="s">
        <v>387</v>
      </c>
      <c r="BF2231" t="s">
        <v>8869</v>
      </c>
      <c r="BG2231" t="s">
        <v>1247</v>
      </c>
      <c r="BH2231">
        <v>2</v>
      </c>
      <c r="BI2231">
        <v>2</v>
      </c>
      <c r="BJ2231" s="1">
        <v>45931</v>
      </c>
      <c r="BK2231" s="1">
        <v>46295</v>
      </c>
      <c r="BL2231" s="1">
        <v>45931</v>
      </c>
      <c r="BM2231" s="1">
        <v>46295</v>
      </c>
      <c r="BN2231">
        <v>35</v>
      </c>
      <c r="BO2231">
        <v>0</v>
      </c>
      <c r="BP2231">
        <v>7</v>
      </c>
      <c r="BQ2231">
        <v>7</v>
      </c>
      <c r="BR2231">
        <v>7</v>
      </c>
      <c r="BS2231">
        <v>7</v>
      </c>
      <c r="BT2231">
        <v>7</v>
      </c>
      <c r="BU2231">
        <v>0</v>
      </c>
      <c r="BV2231" t="str">
        <f>"8:00 AM"</f>
        <v>8:00 AM</v>
      </c>
      <c r="BW2231" t="str">
        <f>"4:00 PM"</f>
        <v>4:00 PM</v>
      </c>
      <c r="BX2231" t="s">
        <v>240</v>
      </c>
      <c r="BY2231">
        <v>0</v>
      </c>
      <c r="BZ2231">
        <v>12</v>
      </c>
      <c r="CA2231" t="s">
        <v>115</v>
      </c>
      <c r="CC2231" t="s">
        <v>8870</v>
      </c>
      <c r="CD2231" t="s">
        <v>2874</v>
      </c>
      <c r="CE2231" t="s">
        <v>1448</v>
      </c>
      <c r="CF2231" t="s">
        <v>128</v>
      </c>
      <c r="CG2231" t="s">
        <v>120</v>
      </c>
      <c r="CH2231" s="3">
        <v>96950</v>
      </c>
      <c r="CI2231" s="4">
        <v>12.28</v>
      </c>
      <c r="CJ2231" s="4">
        <v>12.5</v>
      </c>
      <c r="CK2231" s="4">
        <v>0</v>
      </c>
      <c r="CL2231" s="4">
        <v>0</v>
      </c>
      <c r="CM2231" t="s">
        <v>136</v>
      </c>
      <c r="CO2231" t="s">
        <v>137</v>
      </c>
      <c r="CQ2231" t="s">
        <v>115</v>
      </c>
      <c r="CR2231" t="s">
        <v>138</v>
      </c>
      <c r="CS2231" t="s">
        <v>138</v>
      </c>
      <c r="CT2231" t="s">
        <v>139</v>
      </c>
      <c r="CU2231" t="s">
        <v>139</v>
      </c>
      <c r="CV2231" t="s">
        <v>138</v>
      </c>
      <c r="CW2231" t="s">
        <v>139</v>
      </c>
      <c r="CX2231" t="s">
        <v>1316</v>
      </c>
      <c r="CY2231" s="10">
        <v>16702877617</v>
      </c>
      <c r="CZ2231" t="s">
        <v>8868</v>
      </c>
      <c r="DA2231" t="s">
        <v>139</v>
      </c>
      <c r="DB2231" t="s">
        <v>138</v>
      </c>
      <c r="DC2231" t="s">
        <v>115</v>
      </c>
    </row>
    <row r="2232" spans="1:112" ht="14.45" customHeight="1" x14ac:dyDescent="0.25">
      <c r="A2232" t="s">
        <v>13771</v>
      </c>
      <c r="B2232" t="s">
        <v>248</v>
      </c>
      <c r="C2232" s="1">
        <v>45754</v>
      </c>
      <c r="D2232" s="1">
        <v>45818</v>
      </c>
      <c r="E2232" t="s">
        <v>210</v>
      </c>
      <c r="F2232" s="1">
        <v>45929</v>
      </c>
      <c r="G2232" t="s">
        <v>138</v>
      </c>
      <c r="H2232" t="s">
        <v>115</v>
      </c>
      <c r="I2232" t="s">
        <v>115</v>
      </c>
      <c r="J2232" t="s">
        <v>453</v>
      </c>
      <c r="K2232" t="s">
        <v>4741</v>
      </c>
      <c r="L2232" t="s">
        <v>455</v>
      </c>
      <c r="M2232" t="s">
        <v>456</v>
      </c>
      <c r="N2232" t="s">
        <v>145</v>
      </c>
      <c r="O2232" t="s">
        <v>120</v>
      </c>
      <c r="P2232" s="3">
        <v>96951</v>
      </c>
      <c r="Q2232" t="s">
        <v>121</v>
      </c>
      <c r="R2232" t="s">
        <v>139</v>
      </c>
      <c r="S2232" s="10">
        <v>16705320363</v>
      </c>
      <c r="U2232" t="s">
        <v>457</v>
      </c>
      <c r="V2232">
        <v>44511</v>
      </c>
      <c r="W2232" t="s">
        <v>123</v>
      </c>
      <c r="Y2232" t="s">
        <v>458</v>
      </c>
      <c r="Z2232" t="s">
        <v>459</v>
      </c>
      <c r="AA2232" t="s">
        <v>460</v>
      </c>
      <c r="AB2232" t="s">
        <v>277</v>
      </c>
      <c r="AC2232" t="s">
        <v>8888</v>
      </c>
      <c r="AD2232" t="s">
        <v>456</v>
      </c>
      <c r="AE2232" t="s">
        <v>145</v>
      </c>
      <c r="AF2232" t="s">
        <v>120</v>
      </c>
      <c r="AG2232" s="3">
        <v>96951</v>
      </c>
      <c r="AH2232" t="s">
        <v>121</v>
      </c>
      <c r="AJ2232" s="10">
        <v>16705320363</v>
      </c>
      <c r="AL2232" t="s">
        <v>461</v>
      </c>
      <c r="BD2232" t="str">
        <f>"11-2022.00"</f>
        <v>11-2022.00</v>
      </c>
      <c r="BE2232" t="s">
        <v>5373</v>
      </c>
      <c r="BF2232" t="s">
        <v>8889</v>
      </c>
      <c r="BG2232" t="s">
        <v>5375</v>
      </c>
      <c r="BH2232">
        <v>1</v>
      </c>
      <c r="BI2232">
        <v>1</v>
      </c>
      <c r="BJ2232" s="1">
        <v>45931</v>
      </c>
      <c r="BK2232" s="1">
        <v>47026</v>
      </c>
      <c r="BL2232" s="1">
        <v>45931</v>
      </c>
      <c r="BM2232" s="1">
        <v>47026</v>
      </c>
      <c r="BN2232">
        <v>35</v>
      </c>
      <c r="BO2232">
        <v>7</v>
      </c>
      <c r="BP2232">
        <v>7</v>
      </c>
      <c r="BQ2232">
        <v>0</v>
      </c>
      <c r="BR2232">
        <v>0</v>
      </c>
      <c r="BS2232">
        <v>7</v>
      </c>
      <c r="BT2232">
        <v>7</v>
      </c>
      <c r="BU2232">
        <v>7</v>
      </c>
      <c r="BV2232" t="str">
        <f>"8:00 AM"</f>
        <v>8:00 AM</v>
      </c>
      <c r="BW2232" t="str">
        <f>"4:00 PM"</f>
        <v>4:00 PM</v>
      </c>
      <c r="BX2232" t="s">
        <v>133</v>
      </c>
      <c r="BY2232">
        <v>0</v>
      </c>
      <c r="BZ2232">
        <v>48</v>
      </c>
      <c r="CA2232" t="s">
        <v>138</v>
      </c>
      <c r="CB2232">
        <v>13</v>
      </c>
      <c r="CC2232" t="s">
        <v>8890</v>
      </c>
      <c r="CD2232" t="s">
        <v>5447</v>
      </c>
      <c r="CE2232" t="s">
        <v>456</v>
      </c>
      <c r="CF2232" t="s">
        <v>145</v>
      </c>
      <c r="CG2232" t="s">
        <v>120</v>
      </c>
      <c r="CH2232" s="3">
        <v>96951</v>
      </c>
      <c r="CI2232" s="4">
        <v>18.350000000000001</v>
      </c>
      <c r="CJ2232" s="4">
        <v>18.350000000000001</v>
      </c>
      <c r="CK2232" s="4">
        <v>27.53</v>
      </c>
      <c r="CL2232" s="4">
        <v>27.53</v>
      </c>
      <c r="CM2232" t="s">
        <v>136</v>
      </c>
      <c r="CN2232" t="s">
        <v>139</v>
      </c>
      <c r="CO2232" t="s">
        <v>137</v>
      </c>
      <c r="CQ2232" t="s">
        <v>115</v>
      </c>
      <c r="CR2232" t="s">
        <v>138</v>
      </c>
      <c r="CS2232" t="s">
        <v>139</v>
      </c>
      <c r="CT2232" t="s">
        <v>138</v>
      </c>
      <c r="CU2232" t="s">
        <v>139</v>
      </c>
      <c r="CV2232" t="s">
        <v>138</v>
      </c>
      <c r="CW2232" t="s">
        <v>139</v>
      </c>
      <c r="CX2232" t="s">
        <v>467</v>
      </c>
      <c r="CY2232" s="10">
        <v>16705320363</v>
      </c>
      <c r="CZ2232" t="s">
        <v>461</v>
      </c>
      <c r="DA2232" t="s">
        <v>468</v>
      </c>
      <c r="DB2232" t="s">
        <v>138</v>
      </c>
      <c r="DC2232" t="s">
        <v>115</v>
      </c>
    </row>
    <row r="2233" spans="1:112" ht="14.45" customHeight="1" x14ac:dyDescent="0.25">
      <c r="A2233" t="s">
        <v>13785</v>
      </c>
      <c r="B2233" t="s">
        <v>248</v>
      </c>
      <c r="C2233" s="1">
        <v>45756</v>
      </c>
      <c r="D2233" s="1">
        <v>45818</v>
      </c>
      <c r="E2233" t="s">
        <v>210</v>
      </c>
      <c r="F2233" s="1">
        <v>45929</v>
      </c>
      <c r="G2233" t="s">
        <v>115</v>
      </c>
      <c r="H2233" t="s">
        <v>115</v>
      </c>
      <c r="I2233" t="s">
        <v>115</v>
      </c>
      <c r="J2233" t="s">
        <v>13786</v>
      </c>
      <c r="K2233" t="s">
        <v>13787</v>
      </c>
      <c r="L2233" t="s">
        <v>13788</v>
      </c>
      <c r="N2233" t="s">
        <v>128</v>
      </c>
      <c r="O2233" t="s">
        <v>120</v>
      </c>
      <c r="P2233" s="3">
        <v>96950</v>
      </c>
      <c r="Q2233" t="s">
        <v>121</v>
      </c>
      <c r="S2233" s="10">
        <v>16702341361</v>
      </c>
      <c r="U2233" t="s">
        <v>13789</v>
      </c>
      <c r="V2233">
        <v>449110</v>
      </c>
      <c r="W2233" t="s">
        <v>123</v>
      </c>
      <c r="Y2233" t="s">
        <v>4045</v>
      </c>
      <c r="Z2233" t="s">
        <v>13790</v>
      </c>
      <c r="AB2233" t="s">
        <v>126</v>
      </c>
      <c r="AC2233" t="s">
        <v>13788</v>
      </c>
      <c r="AE2233" t="s">
        <v>128</v>
      </c>
      <c r="AF2233" t="s">
        <v>120</v>
      </c>
      <c r="AG2233" s="3">
        <v>96950</v>
      </c>
      <c r="AH2233" t="s">
        <v>121</v>
      </c>
      <c r="AJ2233" s="10">
        <v>16702341361</v>
      </c>
      <c r="AL2233" t="s">
        <v>13791</v>
      </c>
      <c r="BD2233" t="str">
        <f>"49-9071.00"</f>
        <v>49-9071.00</v>
      </c>
      <c r="BE2233" t="s">
        <v>169</v>
      </c>
      <c r="BF2233" t="s">
        <v>13792</v>
      </c>
      <c r="BG2233" t="s">
        <v>797</v>
      </c>
      <c r="BH2233">
        <v>5</v>
      </c>
      <c r="BI2233">
        <v>5</v>
      </c>
      <c r="BJ2233" s="1">
        <v>45931</v>
      </c>
      <c r="BK2233" s="1">
        <v>46295</v>
      </c>
      <c r="BL2233" s="1">
        <v>45931</v>
      </c>
      <c r="BM2233" s="1">
        <v>46295</v>
      </c>
      <c r="BN2233">
        <v>35</v>
      </c>
      <c r="BO2233">
        <v>0</v>
      </c>
      <c r="BP2233">
        <v>7</v>
      </c>
      <c r="BQ2233">
        <v>7</v>
      </c>
      <c r="BR2233">
        <v>7</v>
      </c>
      <c r="BS2233">
        <v>7</v>
      </c>
      <c r="BT2233">
        <v>7</v>
      </c>
      <c r="BU2233">
        <v>0</v>
      </c>
      <c r="BV2233" t="str">
        <f>"8:00 AM"</f>
        <v>8:00 AM</v>
      </c>
      <c r="BW2233" t="str">
        <f>"4:00 PM"</f>
        <v>4:00 PM</v>
      </c>
      <c r="BX2233" t="s">
        <v>133</v>
      </c>
      <c r="BY2233">
        <v>0</v>
      </c>
      <c r="BZ2233">
        <v>3</v>
      </c>
      <c r="CA2233" t="s">
        <v>115</v>
      </c>
      <c r="CC2233" s="2" t="s">
        <v>13793</v>
      </c>
      <c r="CD2233" t="s">
        <v>13794</v>
      </c>
      <c r="CE2233" t="s">
        <v>13795</v>
      </c>
      <c r="CF2233" t="s">
        <v>128</v>
      </c>
      <c r="CG2233" t="s">
        <v>120</v>
      </c>
      <c r="CH2233" s="3">
        <v>96950</v>
      </c>
      <c r="CI2233" s="4">
        <v>9.75</v>
      </c>
      <c r="CJ2233" s="4">
        <v>9.75</v>
      </c>
      <c r="CK2233" s="4">
        <v>14.63</v>
      </c>
      <c r="CL2233" s="4">
        <v>14.63</v>
      </c>
      <c r="CM2233" t="s">
        <v>136</v>
      </c>
      <c r="CN2233" t="s">
        <v>224</v>
      </c>
      <c r="CO2233" t="s">
        <v>137</v>
      </c>
      <c r="CQ2233" t="s">
        <v>115</v>
      </c>
      <c r="CR2233" t="s">
        <v>138</v>
      </c>
      <c r="CS2233" t="s">
        <v>139</v>
      </c>
      <c r="CT2233" t="s">
        <v>138</v>
      </c>
      <c r="CU2233" t="s">
        <v>139</v>
      </c>
      <c r="CV2233" t="s">
        <v>138</v>
      </c>
      <c r="CW2233" t="s">
        <v>139</v>
      </c>
      <c r="CX2233" t="s">
        <v>13796</v>
      </c>
      <c r="CY2233" s="10">
        <v>16702341361</v>
      </c>
      <c r="CZ2233" t="s">
        <v>13791</v>
      </c>
      <c r="DA2233" t="s">
        <v>139</v>
      </c>
      <c r="DB2233" t="s">
        <v>138</v>
      </c>
      <c r="DC2233" t="s">
        <v>115</v>
      </c>
    </row>
    <row r="2234" spans="1:112" ht="14.45" customHeight="1" x14ac:dyDescent="0.25">
      <c r="A2234" t="s">
        <v>13810</v>
      </c>
      <c r="B2234" t="s">
        <v>248</v>
      </c>
      <c r="C2234" s="1">
        <v>45756</v>
      </c>
      <c r="D2234" s="1">
        <v>45818</v>
      </c>
      <c r="E2234" t="s">
        <v>210</v>
      </c>
      <c r="F2234" s="1">
        <v>45929</v>
      </c>
      <c r="G2234" t="s">
        <v>138</v>
      </c>
      <c r="H2234" t="s">
        <v>115</v>
      </c>
      <c r="I2234" t="s">
        <v>115</v>
      </c>
      <c r="J2234" t="s">
        <v>2574</v>
      </c>
      <c r="K2234" t="s">
        <v>2575</v>
      </c>
      <c r="L2234" t="s">
        <v>2576</v>
      </c>
      <c r="M2234" t="s">
        <v>2577</v>
      </c>
      <c r="N2234" t="s">
        <v>128</v>
      </c>
      <c r="O2234" t="s">
        <v>120</v>
      </c>
      <c r="P2234" s="3">
        <v>96950</v>
      </c>
      <c r="Q2234" t="s">
        <v>121</v>
      </c>
      <c r="S2234" s="10">
        <v>16703223311</v>
      </c>
      <c r="T2234">
        <v>4504</v>
      </c>
      <c r="U2234" t="s">
        <v>2578</v>
      </c>
      <c r="V2234">
        <v>72111</v>
      </c>
      <c r="W2234" t="s">
        <v>123</v>
      </c>
      <c r="Y2234" t="s">
        <v>1097</v>
      </c>
      <c r="Z2234" t="s">
        <v>2579</v>
      </c>
      <c r="AB2234" t="s">
        <v>981</v>
      </c>
      <c r="AC2234" t="s">
        <v>2576</v>
      </c>
      <c r="AD2234" t="s">
        <v>2577</v>
      </c>
      <c r="AE2234" t="s">
        <v>128</v>
      </c>
      <c r="AF2234" t="s">
        <v>120</v>
      </c>
      <c r="AG2234" s="3">
        <v>96950</v>
      </c>
      <c r="AH2234" t="s">
        <v>121</v>
      </c>
      <c r="AJ2234" s="10">
        <v>16703223311</v>
      </c>
      <c r="AK2234">
        <v>4506</v>
      </c>
      <c r="AL2234" t="s">
        <v>2580</v>
      </c>
      <c r="BD2234" t="str">
        <f>"35-1012.00"</f>
        <v>35-1012.00</v>
      </c>
      <c r="BE2234" t="s">
        <v>3493</v>
      </c>
      <c r="BF2234" t="s">
        <v>13811</v>
      </c>
      <c r="BG2234" t="s">
        <v>13812</v>
      </c>
      <c r="BH2234">
        <v>4</v>
      </c>
      <c r="BI2234">
        <v>4</v>
      </c>
      <c r="BJ2234" s="1">
        <v>45931</v>
      </c>
      <c r="BK2234" s="1">
        <v>46295</v>
      </c>
      <c r="BL2234" s="1">
        <v>45931</v>
      </c>
      <c r="BM2234" s="1">
        <v>46295</v>
      </c>
      <c r="BN2234">
        <v>35</v>
      </c>
      <c r="BO2234">
        <v>0</v>
      </c>
      <c r="BP2234">
        <v>7</v>
      </c>
      <c r="BQ2234">
        <v>7</v>
      </c>
      <c r="BR2234">
        <v>7</v>
      </c>
      <c r="BS2234">
        <v>7</v>
      </c>
      <c r="BT2234">
        <v>7</v>
      </c>
      <c r="BU2234">
        <v>0</v>
      </c>
      <c r="BV2234" t="str">
        <f>"8:00 AM"</f>
        <v>8:00 AM</v>
      </c>
      <c r="BW2234" t="str">
        <f>"5:00 PM"</f>
        <v>5:00 PM</v>
      </c>
      <c r="BX2234" t="s">
        <v>133</v>
      </c>
      <c r="BY2234">
        <v>0</v>
      </c>
      <c r="BZ2234">
        <v>12</v>
      </c>
      <c r="CA2234" t="s">
        <v>138</v>
      </c>
      <c r="CB2234">
        <v>10</v>
      </c>
      <c r="CC2234" s="2" t="s">
        <v>13813</v>
      </c>
      <c r="CD2234" t="s">
        <v>2576</v>
      </c>
      <c r="CE2234" t="s">
        <v>2577</v>
      </c>
      <c r="CF2234" t="s">
        <v>128</v>
      </c>
      <c r="CG2234" t="s">
        <v>120</v>
      </c>
      <c r="CH2234" s="3">
        <v>96950</v>
      </c>
      <c r="CI2234" s="4">
        <v>10.6</v>
      </c>
      <c r="CJ2234" s="4">
        <v>13.5</v>
      </c>
      <c r="CK2234" s="4">
        <v>15.9</v>
      </c>
      <c r="CL2234" s="4">
        <v>20.25</v>
      </c>
      <c r="CM2234" t="s">
        <v>136</v>
      </c>
      <c r="CN2234" t="s">
        <v>2585</v>
      </c>
      <c r="CO2234" t="s">
        <v>137</v>
      </c>
      <c r="CQ2234" t="s">
        <v>115</v>
      </c>
      <c r="CR2234" t="s">
        <v>138</v>
      </c>
      <c r="CS2234" t="s">
        <v>139</v>
      </c>
      <c r="CT2234" t="s">
        <v>138</v>
      </c>
      <c r="CU2234" t="s">
        <v>139</v>
      </c>
      <c r="CV2234" t="s">
        <v>138</v>
      </c>
      <c r="CW2234" t="s">
        <v>138</v>
      </c>
      <c r="CX2234" t="s">
        <v>2586</v>
      </c>
      <c r="CY2234" s="10">
        <v>16703223311</v>
      </c>
      <c r="CZ2234" t="s">
        <v>2587</v>
      </c>
      <c r="DA2234" t="s">
        <v>2588</v>
      </c>
      <c r="DB2234" t="s">
        <v>138</v>
      </c>
      <c r="DC2234" t="s">
        <v>115</v>
      </c>
      <c r="DD2234" t="s">
        <v>2589</v>
      </c>
      <c r="DE2234" t="s">
        <v>2590</v>
      </c>
      <c r="DF2234" t="s">
        <v>1176</v>
      </c>
      <c r="DG2234" t="s">
        <v>2591</v>
      </c>
      <c r="DH2234" t="s">
        <v>2592</v>
      </c>
    </row>
    <row r="2235" spans="1:112" ht="14.45" customHeight="1" x14ac:dyDescent="0.25">
      <c r="A2235" t="s">
        <v>4136</v>
      </c>
      <c r="B2235" t="s">
        <v>248</v>
      </c>
      <c r="C2235" s="1">
        <v>45757</v>
      </c>
      <c r="D2235" s="1">
        <v>45819</v>
      </c>
      <c r="E2235" t="s">
        <v>210</v>
      </c>
      <c r="F2235" s="1">
        <v>45929</v>
      </c>
      <c r="G2235" t="s">
        <v>115</v>
      </c>
      <c r="H2235" t="s">
        <v>115</v>
      </c>
      <c r="I2235" t="s">
        <v>115</v>
      </c>
      <c r="J2235" t="s">
        <v>4126</v>
      </c>
      <c r="K2235" t="s">
        <v>4127</v>
      </c>
      <c r="L2235" t="s">
        <v>4128</v>
      </c>
      <c r="N2235" t="s">
        <v>128</v>
      </c>
      <c r="O2235" t="s">
        <v>120</v>
      </c>
      <c r="P2235" s="3">
        <v>96950</v>
      </c>
      <c r="Q2235" t="s">
        <v>121</v>
      </c>
      <c r="S2235" s="10">
        <v>16702358778</v>
      </c>
      <c r="U2235" t="s">
        <v>1380</v>
      </c>
      <c r="V2235">
        <v>23622</v>
      </c>
      <c r="W2235" t="s">
        <v>123</v>
      </c>
      <c r="Y2235" t="s">
        <v>2486</v>
      </c>
      <c r="Z2235" t="s">
        <v>4129</v>
      </c>
      <c r="AA2235" t="s">
        <v>4130</v>
      </c>
      <c r="AB2235" t="s">
        <v>516</v>
      </c>
      <c r="AC2235" t="s">
        <v>4137</v>
      </c>
      <c r="AE2235" t="s">
        <v>128</v>
      </c>
      <c r="AF2235" t="s">
        <v>120</v>
      </c>
      <c r="AG2235" s="3">
        <v>96950</v>
      </c>
      <c r="AH2235" t="s">
        <v>121</v>
      </c>
      <c r="AJ2235" s="10">
        <v>16702358778</v>
      </c>
      <c r="AL2235" t="s">
        <v>3408</v>
      </c>
      <c r="BD2235" t="str">
        <f>"49-9071.00"</f>
        <v>49-9071.00</v>
      </c>
      <c r="BE2235" t="s">
        <v>169</v>
      </c>
      <c r="BF2235" t="s">
        <v>4138</v>
      </c>
      <c r="BG2235" t="s">
        <v>4139</v>
      </c>
      <c r="BH2235">
        <v>20</v>
      </c>
      <c r="BI2235">
        <v>20</v>
      </c>
      <c r="BJ2235" s="1">
        <v>45931</v>
      </c>
      <c r="BK2235" s="1">
        <v>46295</v>
      </c>
      <c r="BL2235" s="1">
        <v>45931</v>
      </c>
      <c r="BM2235" s="1">
        <v>46295</v>
      </c>
      <c r="BN2235">
        <v>40</v>
      </c>
      <c r="BO2235">
        <v>0</v>
      </c>
      <c r="BP2235">
        <v>8</v>
      </c>
      <c r="BQ2235">
        <v>8</v>
      </c>
      <c r="BR2235">
        <v>8</v>
      </c>
      <c r="BS2235">
        <v>8</v>
      </c>
      <c r="BT2235">
        <v>8</v>
      </c>
      <c r="BU2235">
        <v>0</v>
      </c>
      <c r="BV2235" t="str">
        <f>"7:30 AM"</f>
        <v>7:30 AM</v>
      </c>
      <c r="BW2235" t="str">
        <f>"4:30 PM"</f>
        <v>4:30 PM</v>
      </c>
      <c r="BX2235" t="s">
        <v>133</v>
      </c>
      <c r="BY2235">
        <v>0</v>
      </c>
      <c r="BZ2235">
        <v>12</v>
      </c>
      <c r="CA2235" t="s">
        <v>115</v>
      </c>
      <c r="CC2235" t="s">
        <v>4140</v>
      </c>
      <c r="CD2235" t="s">
        <v>4128</v>
      </c>
      <c r="CF2235" t="s">
        <v>128</v>
      </c>
      <c r="CG2235" t="s">
        <v>120</v>
      </c>
      <c r="CH2235" s="3">
        <v>96950</v>
      </c>
      <c r="CI2235" s="4">
        <v>9.75</v>
      </c>
      <c r="CJ2235" s="4">
        <v>9.75</v>
      </c>
      <c r="CK2235" s="4">
        <v>14.63</v>
      </c>
      <c r="CL2235" s="4">
        <v>14.63</v>
      </c>
      <c r="CM2235" t="s">
        <v>136</v>
      </c>
      <c r="CN2235" t="s">
        <v>139</v>
      </c>
      <c r="CO2235" t="s">
        <v>173</v>
      </c>
      <c r="CQ2235" t="s">
        <v>115</v>
      </c>
      <c r="CR2235" t="s">
        <v>138</v>
      </c>
      <c r="CS2235" t="s">
        <v>138</v>
      </c>
      <c r="CT2235" t="s">
        <v>138</v>
      </c>
      <c r="CU2235" t="s">
        <v>139</v>
      </c>
      <c r="CV2235" t="s">
        <v>138</v>
      </c>
      <c r="CW2235" t="s">
        <v>138</v>
      </c>
      <c r="CX2235" t="s">
        <v>1079</v>
      </c>
      <c r="CY2235" s="10">
        <v>16702358778</v>
      </c>
      <c r="CZ2235" t="s">
        <v>3408</v>
      </c>
      <c r="DA2235" t="s">
        <v>139</v>
      </c>
      <c r="DB2235" t="s">
        <v>138</v>
      </c>
      <c r="DC2235" t="s">
        <v>115</v>
      </c>
    </row>
    <row r="2236" spans="1:112" ht="14.45" customHeight="1" x14ac:dyDescent="0.25">
      <c r="A2236" t="s">
        <v>5829</v>
      </c>
      <c r="B2236" t="s">
        <v>248</v>
      </c>
      <c r="C2236" s="1">
        <v>45751</v>
      </c>
      <c r="D2236" s="1">
        <v>45819</v>
      </c>
      <c r="E2236" t="s">
        <v>210</v>
      </c>
      <c r="F2236" s="1">
        <v>45929</v>
      </c>
      <c r="G2236" t="s">
        <v>115</v>
      </c>
      <c r="H2236" t="s">
        <v>138</v>
      </c>
      <c r="I2236" t="s">
        <v>115</v>
      </c>
      <c r="J2236" t="s">
        <v>5830</v>
      </c>
      <c r="K2236" t="s">
        <v>5831</v>
      </c>
      <c r="L2236" t="s">
        <v>5832</v>
      </c>
      <c r="M2236" t="s">
        <v>5833</v>
      </c>
      <c r="N2236" t="s">
        <v>128</v>
      </c>
      <c r="O2236" t="s">
        <v>120</v>
      </c>
      <c r="P2236" s="3">
        <v>96950</v>
      </c>
      <c r="Q2236" t="s">
        <v>121</v>
      </c>
      <c r="S2236" s="10">
        <v>16702854805</v>
      </c>
      <c r="U2236" t="s">
        <v>5834</v>
      </c>
      <c r="V2236">
        <v>238910</v>
      </c>
      <c r="W2236" t="s">
        <v>123</v>
      </c>
      <c r="Y2236" t="s">
        <v>5835</v>
      </c>
      <c r="Z2236" t="s">
        <v>5836</v>
      </c>
      <c r="AB2236" t="s">
        <v>126</v>
      </c>
      <c r="AC2236" t="s">
        <v>5832</v>
      </c>
      <c r="AD2236" t="s">
        <v>5833</v>
      </c>
      <c r="AE2236" t="s">
        <v>128</v>
      </c>
      <c r="AF2236" t="s">
        <v>120</v>
      </c>
      <c r="AG2236" s="3">
        <v>96950</v>
      </c>
      <c r="AH2236" t="s">
        <v>121</v>
      </c>
      <c r="AJ2236" s="10">
        <v>16702854805</v>
      </c>
      <c r="AL2236" t="s">
        <v>3278</v>
      </c>
      <c r="BD2236" t="str">
        <f>"43-3031.00"</f>
        <v>43-3031.00</v>
      </c>
      <c r="BE2236" t="s">
        <v>387</v>
      </c>
      <c r="BF2236" t="s">
        <v>5837</v>
      </c>
      <c r="BG2236" t="s">
        <v>4225</v>
      </c>
      <c r="BH2236">
        <v>2</v>
      </c>
      <c r="BI2236">
        <v>2</v>
      </c>
      <c r="BJ2236" s="1">
        <v>45931</v>
      </c>
      <c r="BK2236" s="1">
        <v>46295</v>
      </c>
      <c r="BL2236" s="1">
        <v>45931</v>
      </c>
      <c r="BM2236" s="1">
        <v>46295</v>
      </c>
      <c r="BN2236">
        <v>40</v>
      </c>
      <c r="BO2236">
        <v>0</v>
      </c>
      <c r="BP2236">
        <v>8</v>
      </c>
      <c r="BQ2236">
        <v>8</v>
      </c>
      <c r="BR2236">
        <v>8</v>
      </c>
      <c r="BS2236">
        <v>8</v>
      </c>
      <c r="BT2236">
        <v>8</v>
      </c>
      <c r="BU2236">
        <v>0</v>
      </c>
      <c r="BV2236" t="str">
        <f>"8:00 AM"</f>
        <v>8:00 AM</v>
      </c>
      <c r="BW2236" t="str">
        <f>"5:00 PM"</f>
        <v>5:00 PM</v>
      </c>
      <c r="BX2236" t="s">
        <v>133</v>
      </c>
      <c r="BY2236">
        <v>0</v>
      </c>
      <c r="BZ2236">
        <v>12</v>
      </c>
      <c r="CA2236" t="s">
        <v>115</v>
      </c>
      <c r="CC2236" t="s">
        <v>5838</v>
      </c>
      <c r="CD2236" t="s">
        <v>5839</v>
      </c>
      <c r="CE2236" t="s">
        <v>4653</v>
      </c>
      <c r="CF2236" t="s">
        <v>128</v>
      </c>
      <c r="CG2236" t="s">
        <v>120</v>
      </c>
      <c r="CH2236" s="3">
        <v>96950</v>
      </c>
      <c r="CI2236" s="4">
        <v>12.28</v>
      </c>
      <c r="CJ2236" s="4">
        <v>12.28</v>
      </c>
      <c r="CK2236" s="4">
        <v>18.420000000000002</v>
      </c>
      <c r="CL2236" s="4">
        <v>18.420000000000002</v>
      </c>
      <c r="CM2236" t="s">
        <v>136</v>
      </c>
      <c r="CN2236" t="s">
        <v>624</v>
      </c>
      <c r="CO2236" t="s">
        <v>137</v>
      </c>
      <c r="CQ2236" t="s">
        <v>115</v>
      </c>
      <c r="CR2236" t="s">
        <v>138</v>
      </c>
      <c r="CS2236" t="s">
        <v>138</v>
      </c>
      <c r="CT2236" t="s">
        <v>138</v>
      </c>
      <c r="CU2236" t="s">
        <v>139</v>
      </c>
      <c r="CV2236" t="s">
        <v>138</v>
      </c>
      <c r="CW2236" t="s">
        <v>139</v>
      </c>
      <c r="CX2236" t="s">
        <v>625</v>
      </c>
      <c r="CY2236" s="10">
        <v>16707837461</v>
      </c>
      <c r="CZ2236" t="s">
        <v>620</v>
      </c>
      <c r="DA2236" t="s">
        <v>3284</v>
      </c>
      <c r="DB2236" t="s">
        <v>138</v>
      </c>
      <c r="DC2236" t="s">
        <v>115</v>
      </c>
    </row>
    <row r="2237" spans="1:112" ht="14.45" customHeight="1" x14ac:dyDescent="0.25">
      <c r="A2237" t="s">
        <v>8529</v>
      </c>
      <c r="B2237" t="s">
        <v>248</v>
      </c>
      <c r="C2237" s="1">
        <v>45764</v>
      </c>
      <c r="D2237" s="1">
        <v>45819</v>
      </c>
      <c r="E2237" t="s">
        <v>210</v>
      </c>
      <c r="F2237" s="1">
        <v>45929</v>
      </c>
      <c r="G2237" t="s">
        <v>138</v>
      </c>
      <c r="H2237" t="s">
        <v>115</v>
      </c>
      <c r="I2237" t="s">
        <v>115</v>
      </c>
      <c r="J2237" t="s">
        <v>7728</v>
      </c>
      <c r="L2237" t="s">
        <v>7729</v>
      </c>
      <c r="M2237" t="s">
        <v>8052</v>
      </c>
      <c r="N2237" t="s">
        <v>128</v>
      </c>
      <c r="O2237" t="s">
        <v>120</v>
      </c>
      <c r="P2237" s="3">
        <v>96950</v>
      </c>
      <c r="Q2237" t="s">
        <v>121</v>
      </c>
      <c r="R2237" t="s">
        <v>139</v>
      </c>
      <c r="S2237" s="10">
        <v>16703238848</v>
      </c>
      <c r="U2237" t="s">
        <v>7731</v>
      </c>
      <c r="V2237">
        <v>72111</v>
      </c>
      <c r="W2237" t="s">
        <v>123</v>
      </c>
      <c r="Y2237" t="s">
        <v>7732</v>
      </c>
      <c r="Z2237" t="s">
        <v>7733</v>
      </c>
      <c r="AB2237" t="s">
        <v>126</v>
      </c>
      <c r="AC2237" t="s">
        <v>7729</v>
      </c>
      <c r="AD2237" t="s">
        <v>8052</v>
      </c>
      <c r="AE2237" t="s">
        <v>128</v>
      </c>
      <c r="AF2237" t="s">
        <v>120</v>
      </c>
      <c r="AG2237" s="3">
        <v>96950</v>
      </c>
      <c r="AH2237" t="s">
        <v>121</v>
      </c>
      <c r="AJ2237" s="10">
        <v>16703238848</v>
      </c>
      <c r="AL2237" t="s">
        <v>8056</v>
      </c>
      <c r="BD2237" t="str">
        <f>"49-3023.00"</f>
        <v>49-3023.00</v>
      </c>
      <c r="BE2237" t="s">
        <v>2122</v>
      </c>
      <c r="BF2237" t="s">
        <v>8530</v>
      </c>
      <c r="BG2237" t="s">
        <v>1262</v>
      </c>
      <c r="BH2237">
        <v>5</v>
      </c>
      <c r="BI2237">
        <v>5</v>
      </c>
      <c r="BJ2237" s="1">
        <v>45931</v>
      </c>
      <c r="BK2237" s="1">
        <v>47026</v>
      </c>
      <c r="BL2237" s="1">
        <v>45931</v>
      </c>
      <c r="BM2237" s="1">
        <v>47026</v>
      </c>
      <c r="BN2237">
        <v>35</v>
      </c>
      <c r="BO2237">
        <v>0</v>
      </c>
      <c r="BP2237">
        <v>7</v>
      </c>
      <c r="BQ2237">
        <v>7</v>
      </c>
      <c r="BR2237">
        <v>7</v>
      </c>
      <c r="BS2237">
        <v>7</v>
      </c>
      <c r="BT2237">
        <v>7</v>
      </c>
      <c r="BU2237">
        <v>0</v>
      </c>
      <c r="BV2237" t="str">
        <f>"9:00 AM"</f>
        <v>9:00 AM</v>
      </c>
      <c r="BW2237" t="str">
        <f>"5:00 PM"</f>
        <v>5:00 PM</v>
      </c>
      <c r="BX2237" t="s">
        <v>133</v>
      </c>
      <c r="BY2237">
        <v>0</v>
      </c>
      <c r="BZ2237">
        <v>24</v>
      </c>
      <c r="CA2237" t="s">
        <v>115</v>
      </c>
      <c r="CC2237" t="s">
        <v>8531</v>
      </c>
      <c r="CD2237" t="s">
        <v>7729</v>
      </c>
      <c r="CE2237" t="s">
        <v>8052</v>
      </c>
      <c r="CF2237" t="s">
        <v>128</v>
      </c>
      <c r="CG2237" t="s">
        <v>120</v>
      </c>
      <c r="CH2237" s="3">
        <v>96950</v>
      </c>
      <c r="CI2237" s="4">
        <v>11.01</v>
      </c>
      <c r="CJ2237" s="4">
        <v>11.01</v>
      </c>
      <c r="CK2237" s="4">
        <v>16.52</v>
      </c>
      <c r="CL2237" s="4">
        <v>16.52</v>
      </c>
      <c r="CM2237" t="s">
        <v>136</v>
      </c>
      <c r="CN2237" t="s">
        <v>139</v>
      </c>
      <c r="CO2237" t="s">
        <v>137</v>
      </c>
      <c r="CQ2237" t="s">
        <v>115</v>
      </c>
      <c r="CR2237" t="s">
        <v>138</v>
      </c>
      <c r="CS2237" t="s">
        <v>139</v>
      </c>
      <c r="CT2237" t="s">
        <v>138</v>
      </c>
      <c r="CU2237" t="s">
        <v>139</v>
      </c>
      <c r="CV2237" t="s">
        <v>138</v>
      </c>
      <c r="CW2237" t="s">
        <v>139</v>
      </c>
      <c r="CX2237" t="s">
        <v>139</v>
      </c>
      <c r="CY2237" s="10">
        <v>16703238848</v>
      </c>
      <c r="CZ2237" t="s">
        <v>8056</v>
      </c>
      <c r="DA2237" t="s">
        <v>139</v>
      </c>
      <c r="DB2237" t="s">
        <v>138</v>
      </c>
      <c r="DC2237" t="s">
        <v>115</v>
      </c>
    </row>
    <row r="2238" spans="1:112" ht="14.45" customHeight="1" x14ac:dyDescent="0.25">
      <c r="A2238" t="s">
        <v>10210</v>
      </c>
      <c r="B2238" t="s">
        <v>248</v>
      </c>
      <c r="C2238" s="1">
        <v>45764</v>
      </c>
      <c r="D2238" s="1">
        <v>45819</v>
      </c>
      <c r="E2238" t="s">
        <v>210</v>
      </c>
      <c r="F2238" s="1">
        <v>45929</v>
      </c>
      <c r="G2238" t="s">
        <v>138</v>
      </c>
      <c r="H2238" t="s">
        <v>115</v>
      </c>
      <c r="I2238" t="s">
        <v>115</v>
      </c>
      <c r="J2238" t="s">
        <v>7728</v>
      </c>
      <c r="L2238" t="s">
        <v>7729</v>
      </c>
      <c r="M2238" t="s">
        <v>10211</v>
      </c>
      <c r="N2238" t="s">
        <v>128</v>
      </c>
      <c r="O2238" t="s">
        <v>120</v>
      </c>
      <c r="P2238" s="3">
        <v>96950</v>
      </c>
      <c r="Q2238" t="s">
        <v>121</v>
      </c>
      <c r="R2238" t="s">
        <v>139</v>
      </c>
      <c r="S2238" s="10">
        <v>16703238848</v>
      </c>
      <c r="U2238" t="s">
        <v>7731</v>
      </c>
      <c r="V2238">
        <v>72111</v>
      </c>
      <c r="W2238" t="s">
        <v>123</v>
      </c>
      <c r="Y2238" t="s">
        <v>7732</v>
      </c>
      <c r="Z2238" t="s">
        <v>7733</v>
      </c>
      <c r="AB2238" t="s">
        <v>126</v>
      </c>
      <c r="AC2238" t="s">
        <v>7729</v>
      </c>
      <c r="AD2238" t="s">
        <v>10211</v>
      </c>
      <c r="AE2238" t="s">
        <v>128</v>
      </c>
      <c r="AF2238" t="s">
        <v>120</v>
      </c>
      <c r="AG2238" s="3">
        <v>96950</v>
      </c>
      <c r="AH2238" t="s">
        <v>121</v>
      </c>
      <c r="AJ2238" s="10">
        <v>16703238848</v>
      </c>
      <c r="AL2238" t="s">
        <v>7734</v>
      </c>
      <c r="BD2238" t="str">
        <f>"53-7021.00"</f>
        <v>53-7021.00</v>
      </c>
      <c r="BE2238" t="s">
        <v>5258</v>
      </c>
      <c r="BF2238" t="s">
        <v>10212</v>
      </c>
      <c r="BG2238" t="s">
        <v>10213</v>
      </c>
      <c r="BH2238">
        <v>2</v>
      </c>
      <c r="BI2238">
        <v>2</v>
      </c>
      <c r="BJ2238" s="1">
        <v>45931</v>
      </c>
      <c r="BK2238" s="1">
        <v>47026</v>
      </c>
      <c r="BL2238" s="1">
        <v>45931</v>
      </c>
      <c r="BM2238" s="1">
        <v>47026</v>
      </c>
      <c r="BN2238">
        <v>35</v>
      </c>
      <c r="BO2238">
        <v>0</v>
      </c>
      <c r="BP2238">
        <v>7</v>
      </c>
      <c r="BQ2238">
        <v>7</v>
      </c>
      <c r="BR2238">
        <v>7</v>
      </c>
      <c r="BS2238">
        <v>7</v>
      </c>
      <c r="BT2238">
        <v>7</v>
      </c>
      <c r="BU2238">
        <v>0</v>
      </c>
      <c r="BV2238" t="str">
        <f>"9:00 AM"</f>
        <v>9:00 AM</v>
      </c>
      <c r="BW2238" t="str">
        <f>"5:00 PM"</f>
        <v>5:00 PM</v>
      </c>
      <c r="BX2238" t="s">
        <v>133</v>
      </c>
      <c r="BY2238">
        <v>0</v>
      </c>
      <c r="BZ2238">
        <v>24</v>
      </c>
      <c r="CA2238" t="s">
        <v>115</v>
      </c>
      <c r="CC2238" t="s">
        <v>10214</v>
      </c>
      <c r="CD2238" t="s">
        <v>7729</v>
      </c>
      <c r="CE2238" t="s">
        <v>10211</v>
      </c>
      <c r="CF2238" t="s">
        <v>128</v>
      </c>
      <c r="CG2238" t="s">
        <v>120</v>
      </c>
      <c r="CH2238" s="3">
        <v>96950</v>
      </c>
      <c r="CI2238" s="4">
        <v>8.91</v>
      </c>
      <c r="CJ2238" s="4">
        <v>9.5399999999999991</v>
      </c>
      <c r="CK2238" s="4">
        <v>13.37</v>
      </c>
      <c r="CL2238" s="4">
        <v>14.31</v>
      </c>
      <c r="CM2238" t="s">
        <v>136</v>
      </c>
      <c r="CN2238" t="s">
        <v>139</v>
      </c>
      <c r="CO2238" t="s">
        <v>137</v>
      </c>
      <c r="CQ2238" t="s">
        <v>115</v>
      </c>
      <c r="CR2238" t="s">
        <v>138</v>
      </c>
      <c r="CS2238" t="s">
        <v>139</v>
      </c>
      <c r="CT2238" t="s">
        <v>138</v>
      </c>
      <c r="CU2238" t="s">
        <v>139</v>
      </c>
      <c r="CV2238" t="s">
        <v>138</v>
      </c>
      <c r="CW2238" t="s">
        <v>139</v>
      </c>
      <c r="CX2238" t="s">
        <v>139</v>
      </c>
      <c r="CY2238" s="10">
        <v>16703238848</v>
      </c>
      <c r="CZ2238" t="s">
        <v>8056</v>
      </c>
      <c r="DA2238" t="s">
        <v>139</v>
      </c>
      <c r="DB2238" t="s">
        <v>138</v>
      </c>
      <c r="DC2238" t="s">
        <v>115</v>
      </c>
    </row>
    <row r="2239" spans="1:112" ht="14.45" customHeight="1" x14ac:dyDescent="0.25">
      <c r="A2239" t="s">
        <v>10307</v>
      </c>
      <c r="B2239" t="s">
        <v>248</v>
      </c>
      <c r="C2239" s="1">
        <v>45757</v>
      </c>
      <c r="D2239" s="1">
        <v>45819</v>
      </c>
      <c r="E2239" t="s">
        <v>210</v>
      </c>
      <c r="F2239" s="1">
        <v>45929</v>
      </c>
      <c r="G2239" t="s">
        <v>115</v>
      </c>
      <c r="H2239" t="s">
        <v>138</v>
      </c>
      <c r="I2239" t="s">
        <v>115</v>
      </c>
      <c r="J2239" t="s">
        <v>3271</v>
      </c>
      <c r="K2239" t="s">
        <v>3272</v>
      </c>
      <c r="L2239" t="s">
        <v>3273</v>
      </c>
      <c r="M2239" t="s">
        <v>3274</v>
      </c>
      <c r="N2239" t="s">
        <v>128</v>
      </c>
      <c r="O2239" t="s">
        <v>120</v>
      </c>
      <c r="P2239" s="3">
        <v>96950</v>
      </c>
      <c r="Q2239" t="s">
        <v>121</v>
      </c>
      <c r="S2239" s="10">
        <v>16702349011</v>
      </c>
      <c r="U2239" t="s">
        <v>3275</v>
      </c>
      <c r="V2239">
        <v>333120</v>
      </c>
      <c r="W2239" t="s">
        <v>123</v>
      </c>
      <c r="Y2239" t="s">
        <v>3276</v>
      </c>
      <c r="Z2239" t="s">
        <v>2808</v>
      </c>
      <c r="AA2239" t="s">
        <v>3277</v>
      </c>
      <c r="AB2239" t="s">
        <v>448</v>
      </c>
      <c r="AC2239" t="s">
        <v>3273</v>
      </c>
      <c r="AD2239" t="s">
        <v>3274</v>
      </c>
      <c r="AE2239" t="s">
        <v>128</v>
      </c>
      <c r="AF2239" t="s">
        <v>120</v>
      </c>
      <c r="AG2239" s="3">
        <v>96950</v>
      </c>
      <c r="AH2239" t="s">
        <v>121</v>
      </c>
      <c r="AJ2239" s="10">
        <v>16702349011</v>
      </c>
      <c r="AL2239" t="s">
        <v>3278</v>
      </c>
      <c r="BD2239" t="str">
        <f>"51-9021.00"</f>
        <v>51-9021.00</v>
      </c>
      <c r="BE2239" t="s">
        <v>3279</v>
      </c>
      <c r="BF2239" t="s">
        <v>3280</v>
      </c>
      <c r="BG2239" t="s">
        <v>3281</v>
      </c>
      <c r="BH2239">
        <v>8</v>
      </c>
      <c r="BI2239">
        <v>8</v>
      </c>
      <c r="BJ2239" s="1">
        <v>45931</v>
      </c>
      <c r="BK2239" s="1">
        <v>46295</v>
      </c>
      <c r="BL2239" s="1">
        <v>45931</v>
      </c>
      <c r="BM2239" s="1">
        <v>46295</v>
      </c>
      <c r="BN2239">
        <v>40</v>
      </c>
      <c r="BO2239">
        <v>0</v>
      </c>
      <c r="BP2239">
        <v>8</v>
      </c>
      <c r="BQ2239">
        <v>8</v>
      </c>
      <c r="BR2239">
        <v>8</v>
      </c>
      <c r="BS2239">
        <v>8</v>
      </c>
      <c r="BT2239">
        <v>8</v>
      </c>
      <c r="BU2239">
        <v>0</v>
      </c>
      <c r="BV2239" t="str">
        <f>"8:00 AM"</f>
        <v>8:00 AM</v>
      </c>
      <c r="BW2239" t="str">
        <f>"5:00 PM"</f>
        <v>5:00 PM</v>
      </c>
      <c r="BX2239" t="s">
        <v>133</v>
      </c>
      <c r="BY2239">
        <v>0</v>
      </c>
      <c r="BZ2239">
        <v>12</v>
      </c>
      <c r="CA2239" t="s">
        <v>115</v>
      </c>
      <c r="CC2239" t="s">
        <v>3282</v>
      </c>
      <c r="CD2239" t="s">
        <v>3273</v>
      </c>
      <c r="CE2239" t="s">
        <v>3274</v>
      </c>
      <c r="CF2239" t="s">
        <v>128</v>
      </c>
      <c r="CG2239" t="s">
        <v>120</v>
      </c>
      <c r="CH2239" s="3">
        <v>96950</v>
      </c>
      <c r="CI2239" s="4">
        <v>9.57</v>
      </c>
      <c r="CJ2239" s="4">
        <v>9.57</v>
      </c>
      <c r="CK2239" s="4">
        <v>14.35</v>
      </c>
      <c r="CL2239" s="4">
        <v>14.35</v>
      </c>
      <c r="CM2239" t="s">
        <v>136</v>
      </c>
      <c r="CN2239" t="s">
        <v>624</v>
      </c>
      <c r="CO2239" t="s">
        <v>137</v>
      </c>
      <c r="CQ2239" t="s">
        <v>115</v>
      </c>
      <c r="CR2239" t="s">
        <v>138</v>
      </c>
      <c r="CS2239" t="s">
        <v>138</v>
      </c>
      <c r="CT2239" t="s">
        <v>138</v>
      </c>
      <c r="CU2239" t="s">
        <v>139</v>
      </c>
      <c r="CV2239" t="s">
        <v>138</v>
      </c>
      <c r="CW2239" t="s">
        <v>139</v>
      </c>
      <c r="CX2239" t="s">
        <v>625</v>
      </c>
      <c r="CY2239" s="10">
        <v>16707837461</v>
      </c>
      <c r="CZ2239" t="s">
        <v>620</v>
      </c>
      <c r="DA2239" t="s">
        <v>3284</v>
      </c>
      <c r="DB2239" t="s">
        <v>138</v>
      </c>
      <c r="DC2239" t="s">
        <v>115</v>
      </c>
    </row>
    <row r="2240" spans="1:112" ht="14.45" customHeight="1" x14ac:dyDescent="0.25">
      <c r="A2240" t="s">
        <v>12116</v>
      </c>
      <c r="B2240" t="s">
        <v>248</v>
      </c>
      <c r="C2240" s="1">
        <v>45760</v>
      </c>
      <c r="D2240" s="1">
        <v>45819</v>
      </c>
      <c r="E2240" t="s">
        <v>210</v>
      </c>
      <c r="F2240" s="1">
        <v>45929</v>
      </c>
      <c r="G2240" t="s">
        <v>138</v>
      </c>
      <c r="H2240" t="s">
        <v>115</v>
      </c>
      <c r="I2240" t="s">
        <v>115</v>
      </c>
      <c r="J2240" t="s">
        <v>12117</v>
      </c>
      <c r="K2240" t="s">
        <v>12118</v>
      </c>
      <c r="L2240" t="s">
        <v>12119</v>
      </c>
      <c r="N2240" t="s">
        <v>119</v>
      </c>
      <c r="O2240" t="s">
        <v>120</v>
      </c>
      <c r="P2240" s="3">
        <v>96950</v>
      </c>
      <c r="Q2240" t="s">
        <v>121</v>
      </c>
      <c r="S2240" s="10">
        <v>16704831164</v>
      </c>
      <c r="U2240" t="s">
        <v>12120</v>
      </c>
      <c r="V2240">
        <v>72251</v>
      </c>
      <c r="W2240" t="s">
        <v>123</v>
      </c>
      <c r="Y2240" t="s">
        <v>963</v>
      </c>
      <c r="Z2240" t="s">
        <v>12121</v>
      </c>
      <c r="AB2240" t="s">
        <v>5363</v>
      </c>
      <c r="AC2240" t="s">
        <v>12119</v>
      </c>
      <c r="AE2240" t="s">
        <v>119</v>
      </c>
      <c r="AF2240" t="s">
        <v>120</v>
      </c>
      <c r="AG2240" s="3">
        <v>96950</v>
      </c>
      <c r="AH2240" t="s">
        <v>121</v>
      </c>
      <c r="AJ2240" s="10">
        <v>16704831164</v>
      </c>
      <c r="AL2240" t="s">
        <v>8518</v>
      </c>
      <c r="BD2240" t="str">
        <f>"35-2014.00"</f>
        <v>35-2014.00</v>
      </c>
      <c r="BE2240" t="s">
        <v>221</v>
      </c>
      <c r="BF2240" t="s">
        <v>12122</v>
      </c>
      <c r="BG2240" t="s">
        <v>373</v>
      </c>
      <c r="BH2240">
        <v>2</v>
      </c>
      <c r="BI2240">
        <v>2</v>
      </c>
      <c r="BJ2240" s="1">
        <v>45931</v>
      </c>
      <c r="BK2240" s="1">
        <v>47026</v>
      </c>
      <c r="BL2240" s="1">
        <v>45931</v>
      </c>
      <c r="BM2240" s="1">
        <v>47026</v>
      </c>
      <c r="BN2240">
        <v>35</v>
      </c>
      <c r="BO2240">
        <v>0</v>
      </c>
      <c r="BP2240">
        <v>7</v>
      </c>
      <c r="BQ2240">
        <v>7</v>
      </c>
      <c r="BR2240">
        <v>7</v>
      </c>
      <c r="BS2240">
        <v>7</v>
      </c>
      <c r="BT2240">
        <v>7</v>
      </c>
      <c r="BU2240">
        <v>0</v>
      </c>
      <c r="BV2240" t="str">
        <f>"9:00 AM"</f>
        <v>9:00 AM</v>
      </c>
      <c r="BW2240" t="str">
        <f>"5:00 AM"</f>
        <v>5:00 AM</v>
      </c>
      <c r="BX2240" t="s">
        <v>240</v>
      </c>
      <c r="BY2240">
        <v>0</v>
      </c>
      <c r="BZ2240">
        <v>12</v>
      </c>
      <c r="CA2240" t="s">
        <v>115</v>
      </c>
      <c r="CC2240" s="2" t="s">
        <v>12123</v>
      </c>
      <c r="CD2240" t="s">
        <v>1211</v>
      </c>
      <c r="CF2240" t="s">
        <v>119</v>
      </c>
      <c r="CG2240" t="s">
        <v>120</v>
      </c>
      <c r="CH2240" s="3">
        <v>96950</v>
      </c>
      <c r="CI2240" s="4">
        <v>8.83</v>
      </c>
      <c r="CJ2240" s="4">
        <v>8.83</v>
      </c>
      <c r="CK2240" s="4">
        <v>0</v>
      </c>
      <c r="CL2240" s="4">
        <v>0</v>
      </c>
      <c r="CM2240" t="s">
        <v>136</v>
      </c>
      <c r="CN2240" t="s">
        <v>240</v>
      </c>
      <c r="CO2240" t="s">
        <v>137</v>
      </c>
      <c r="CQ2240" t="s">
        <v>115</v>
      </c>
      <c r="CR2240" t="s">
        <v>138</v>
      </c>
      <c r="CS2240" t="s">
        <v>139</v>
      </c>
      <c r="CT2240" t="s">
        <v>139</v>
      </c>
      <c r="CU2240" t="s">
        <v>139</v>
      </c>
      <c r="CV2240" t="s">
        <v>138</v>
      </c>
      <c r="CW2240" t="s">
        <v>139</v>
      </c>
      <c r="CX2240" t="s">
        <v>12124</v>
      </c>
      <c r="CY2240" s="10">
        <v>16704831164</v>
      </c>
      <c r="CZ2240" t="s">
        <v>8518</v>
      </c>
      <c r="DA2240" t="s">
        <v>139</v>
      </c>
      <c r="DB2240" t="s">
        <v>138</v>
      </c>
      <c r="DC2240" t="s">
        <v>115</v>
      </c>
    </row>
    <row r="2241" spans="1:112" ht="14.45" customHeight="1" x14ac:dyDescent="0.25">
      <c r="A2241" t="s">
        <v>13053</v>
      </c>
      <c r="B2241" t="s">
        <v>113</v>
      </c>
      <c r="C2241" s="1">
        <v>45819</v>
      </c>
      <c r="D2241" s="1">
        <v>45819</v>
      </c>
      <c r="E2241" t="s">
        <v>210</v>
      </c>
      <c r="F2241" s="1">
        <v>45964</v>
      </c>
      <c r="G2241" t="s">
        <v>115</v>
      </c>
      <c r="H2241" t="s">
        <v>115</v>
      </c>
      <c r="I2241" t="s">
        <v>115</v>
      </c>
      <c r="J2241" t="s">
        <v>976</v>
      </c>
      <c r="L2241" t="s">
        <v>977</v>
      </c>
      <c r="M2241" t="s">
        <v>978</v>
      </c>
      <c r="N2241" t="s">
        <v>119</v>
      </c>
      <c r="O2241" t="s">
        <v>120</v>
      </c>
      <c r="P2241" s="3">
        <v>96950</v>
      </c>
      <c r="Q2241" t="s">
        <v>121</v>
      </c>
      <c r="S2241" s="10">
        <v>16702341795</v>
      </c>
      <c r="U2241" t="s">
        <v>979</v>
      </c>
      <c r="V2241">
        <v>722511</v>
      </c>
      <c r="W2241" t="s">
        <v>123</v>
      </c>
      <c r="Y2241" t="s">
        <v>215</v>
      </c>
      <c r="Z2241" t="s">
        <v>148</v>
      </c>
      <c r="AA2241" t="s">
        <v>980</v>
      </c>
      <c r="AB2241" t="s">
        <v>1019</v>
      </c>
      <c r="AC2241" t="s">
        <v>978</v>
      </c>
      <c r="AD2241" t="s">
        <v>987</v>
      </c>
      <c r="AE2241" t="s">
        <v>119</v>
      </c>
      <c r="AF2241" t="s">
        <v>120</v>
      </c>
      <c r="AG2241" s="3">
        <v>96950</v>
      </c>
      <c r="AH2241" t="s">
        <v>121</v>
      </c>
      <c r="AJ2241" s="10">
        <v>16702341795</v>
      </c>
      <c r="AL2241" t="s">
        <v>983</v>
      </c>
      <c r="BD2241" t="str">
        <f>"35-1012.00"</f>
        <v>35-1012.00</v>
      </c>
      <c r="BE2241" t="s">
        <v>3493</v>
      </c>
      <c r="BF2241" t="s">
        <v>3494</v>
      </c>
      <c r="BG2241" t="s">
        <v>3919</v>
      </c>
      <c r="BH2241">
        <v>1</v>
      </c>
      <c r="BJ2241" s="1">
        <v>45601</v>
      </c>
      <c r="BK2241" s="1">
        <v>46332</v>
      </c>
      <c r="BN2241">
        <v>35</v>
      </c>
      <c r="BO2241">
        <v>5</v>
      </c>
      <c r="BP2241">
        <v>0</v>
      </c>
      <c r="BQ2241">
        <v>6</v>
      </c>
      <c r="BR2241">
        <v>6</v>
      </c>
      <c r="BS2241">
        <v>6</v>
      </c>
      <c r="BT2241">
        <v>6</v>
      </c>
      <c r="BU2241">
        <v>6</v>
      </c>
      <c r="BV2241" t="str">
        <f>"9:00 AM"</f>
        <v>9:00 AM</v>
      </c>
      <c r="BW2241" t="str">
        <f>"4:00 PM"</f>
        <v>4:00 PM</v>
      </c>
      <c r="BX2241" t="s">
        <v>133</v>
      </c>
      <c r="BY2241">
        <v>0</v>
      </c>
      <c r="BZ2241">
        <v>12</v>
      </c>
      <c r="CA2241" t="s">
        <v>138</v>
      </c>
      <c r="CB2241">
        <v>10</v>
      </c>
      <c r="CC2241" t="s">
        <v>3495</v>
      </c>
      <c r="CD2241" t="s">
        <v>3496</v>
      </c>
      <c r="CE2241" t="s">
        <v>410</v>
      </c>
      <c r="CF2241" t="s">
        <v>290</v>
      </c>
      <c r="CG2241" t="s">
        <v>120</v>
      </c>
      <c r="CH2241" s="3">
        <v>96952</v>
      </c>
      <c r="CI2241" s="4">
        <v>10.6</v>
      </c>
      <c r="CJ2241" s="4">
        <v>16</v>
      </c>
      <c r="CM2241" t="s">
        <v>136</v>
      </c>
      <c r="CN2241" t="s">
        <v>240</v>
      </c>
      <c r="CO2241" t="s">
        <v>137</v>
      </c>
      <c r="CQ2241" t="s">
        <v>115</v>
      </c>
      <c r="CR2241" t="s">
        <v>138</v>
      </c>
      <c r="CS2241" t="s">
        <v>138</v>
      </c>
      <c r="CT2241" t="s">
        <v>139</v>
      </c>
      <c r="CU2241" t="s">
        <v>139</v>
      </c>
      <c r="CV2241" t="s">
        <v>138</v>
      </c>
      <c r="CW2241" t="s">
        <v>138</v>
      </c>
      <c r="CX2241" t="s">
        <v>1011</v>
      </c>
      <c r="CY2241" s="10">
        <v>16702341795</v>
      </c>
      <c r="CZ2241" t="s">
        <v>983</v>
      </c>
      <c r="DA2241" t="s">
        <v>989</v>
      </c>
      <c r="DB2241" t="s">
        <v>138</v>
      </c>
      <c r="DC2241" t="s">
        <v>115</v>
      </c>
    </row>
    <row r="2242" spans="1:112" ht="14.45" customHeight="1" x14ac:dyDescent="0.25">
      <c r="A2242" t="s">
        <v>3407</v>
      </c>
      <c r="B2242" t="s">
        <v>248</v>
      </c>
      <c r="C2242" s="1">
        <v>45758</v>
      </c>
      <c r="D2242" s="1">
        <v>45820</v>
      </c>
      <c r="E2242" t="s">
        <v>210</v>
      </c>
      <c r="F2242" s="1">
        <v>45929</v>
      </c>
      <c r="G2242" t="s">
        <v>138</v>
      </c>
      <c r="H2242" t="s">
        <v>138</v>
      </c>
      <c r="I2242" t="s">
        <v>115</v>
      </c>
      <c r="J2242" t="s">
        <v>1377</v>
      </c>
      <c r="K2242" t="s">
        <v>1378</v>
      </c>
      <c r="L2242" t="s">
        <v>1379</v>
      </c>
      <c r="N2242" t="s">
        <v>119</v>
      </c>
      <c r="O2242" t="s">
        <v>120</v>
      </c>
      <c r="P2242" s="3">
        <v>96950</v>
      </c>
      <c r="Q2242" t="s">
        <v>121</v>
      </c>
      <c r="S2242" s="10">
        <v>16702358778</v>
      </c>
      <c r="U2242" t="s">
        <v>1380</v>
      </c>
      <c r="V2242">
        <v>23622</v>
      </c>
      <c r="W2242" t="s">
        <v>123</v>
      </c>
      <c r="Y2242" t="s">
        <v>1381</v>
      </c>
      <c r="Z2242" t="s">
        <v>1382</v>
      </c>
      <c r="AA2242" t="s">
        <v>1383</v>
      </c>
      <c r="AB2242" t="s">
        <v>235</v>
      </c>
      <c r="AC2242" t="s">
        <v>1379</v>
      </c>
      <c r="AE2242" t="s">
        <v>119</v>
      </c>
      <c r="AF2242" t="s">
        <v>120</v>
      </c>
      <c r="AG2242" s="3">
        <v>96950</v>
      </c>
      <c r="AH2242" t="s">
        <v>121</v>
      </c>
      <c r="AJ2242" s="10">
        <v>16702358778</v>
      </c>
      <c r="AL2242" t="s">
        <v>3408</v>
      </c>
      <c r="BD2242" t="str">
        <f>"47-2061.00"</f>
        <v>47-2061.00</v>
      </c>
      <c r="BE2242" t="s">
        <v>327</v>
      </c>
      <c r="BF2242" t="s">
        <v>3409</v>
      </c>
      <c r="BG2242" t="s">
        <v>3410</v>
      </c>
      <c r="BH2242">
        <v>5</v>
      </c>
      <c r="BI2242">
        <v>5</v>
      </c>
      <c r="BJ2242" s="1">
        <v>45931</v>
      </c>
      <c r="BK2242" s="1">
        <v>47026</v>
      </c>
      <c r="BL2242" s="1">
        <v>45931</v>
      </c>
      <c r="BM2242" s="1">
        <v>47026</v>
      </c>
      <c r="BN2242">
        <v>40</v>
      </c>
      <c r="BO2242">
        <v>0</v>
      </c>
      <c r="BP2242">
        <v>8</v>
      </c>
      <c r="BQ2242">
        <v>8</v>
      </c>
      <c r="BR2242">
        <v>8</v>
      </c>
      <c r="BS2242">
        <v>8</v>
      </c>
      <c r="BT2242">
        <v>8</v>
      </c>
      <c r="BU2242">
        <v>0</v>
      </c>
      <c r="BV2242" t="str">
        <f>"7:30 AM"</f>
        <v>7:30 AM</v>
      </c>
      <c r="BW2242" t="str">
        <f>"4:30 PM"</f>
        <v>4:30 PM</v>
      </c>
      <c r="BX2242" t="s">
        <v>240</v>
      </c>
      <c r="BY2242">
        <v>0</v>
      </c>
      <c r="BZ2242">
        <v>3</v>
      </c>
      <c r="CA2242" t="s">
        <v>115</v>
      </c>
      <c r="CC2242" s="2" t="s">
        <v>3411</v>
      </c>
      <c r="CD2242" t="s">
        <v>1379</v>
      </c>
      <c r="CF2242" t="s">
        <v>119</v>
      </c>
      <c r="CG2242" t="s">
        <v>120</v>
      </c>
      <c r="CH2242" s="3">
        <v>96950</v>
      </c>
      <c r="CI2242" s="4">
        <v>9.57</v>
      </c>
      <c r="CJ2242" s="4">
        <v>9.57</v>
      </c>
      <c r="CK2242" s="4">
        <v>14.36</v>
      </c>
      <c r="CL2242" s="4">
        <v>14.36</v>
      </c>
      <c r="CM2242" t="s">
        <v>136</v>
      </c>
      <c r="CN2242" t="s">
        <v>139</v>
      </c>
      <c r="CO2242" t="s">
        <v>173</v>
      </c>
      <c r="CQ2242" t="s">
        <v>115</v>
      </c>
      <c r="CR2242" t="s">
        <v>138</v>
      </c>
      <c r="CS2242" t="s">
        <v>138</v>
      </c>
      <c r="CT2242" t="s">
        <v>138</v>
      </c>
      <c r="CU2242" t="s">
        <v>139</v>
      </c>
      <c r="CV2242" t="s">
        <v>138</v>
      </c>
      <c r="CW2242" t="s">
        <v>138</v>
      </c>
      <c r="CX2242" t="s">
        <v>1079</v>
      </c>
      <c r="CY2242" s="10">
        <v>16702358778</v>
      </c>
      <c r="CZ2242" t="s">
        <v>3408</v>
      </c>
      <c r="DA2242" t="s">
        <v>139</v>
      </c>
      <c r="DB2242" t="s">
        <v>138</v>
      </c>
      <c r="DC2242" t="s">
        <v>115</v>
      </c>
    </row>
    <row r="2243" spans="1:112" ht="14.45" customHeight="1" x14ac:dyDescent="0.25">
      <c r="A2243" t="s">
        <v>5295</v>
      </c>
      <c r="B2243" t="s">
        <v>248</v>
      </c>
      <c r="C2243" s="1">
        <v>45760</v>
      </c>
      <c r="D2243" s="1">
        <v>45820</v>
      </c>
      <c r="E2243" t="s">
        <v>210</v>
      </c>
      <c r="F2243" s="1">
        <v>45929</v>
      </c>
      <c r="G2243" t="s">
        <v>138</v>
      </c>
      <c r="H2243" t="s">
        <v>115</v>
      </c>
      <c r="I2243" t="s">
        <v>115</v>
      </c>
      <c r="J2243" t="s">
        <v>5296</v>
      </c>
      <c r="L2243" t="s">
        <v>5297</v>
      </c>
      <c r="N2243" t="s">
        <v>119</v>
      </c>
      <c r="O2243" t="s">
        <v>120</v>
      </c>
      <c r="P2243" s="3">
        <v>96950</v>
      </c>
      <c r="Q2243" t="s">
        <v>121</v>
      </c>
      <c r="S2243" s="10">
        <v>16702346445</v>
      </c>
      <c r="T2243">
        <v>2263</v>
      </c>
      <c r="U2243" t="s">
        <v>5298</v>
      </c>
      <c r="V2243">
        <v>212311</v>
      </c>
      <c r="W2243" t="s">
        <v>123</v>
      </c>
      <c r="Y2243" t="s">
        <v>676</v>
      </c>
      <c r="Z2243" t="s">
        <v>677</v>
      </c>
      <c r="AB2243" t="s">
        <v>678</v>
      </c>
      <c r="AC2243" t="s">
        <v>3934</v>
      </c>
      <c r="AE2243" t="s">
        <v>119</v>
      </c>
      <c r="AF2243" t="s">
        <v>120</v>
      </c>
      <c r="AG2243" s="3">
        <v>96950</v>
      </c>
      <c r="AH2243" t="s">
        <v>121</v>
      </c>
      <c r="AJ2243" s="10">
        <v>16702346445</v>
      </c>
      <c r="AK2243">
        <v>2263</v>
      </c>
      <c r="AL2243" t="s">
        <v>680</v>
      </c>
      <c r="BD2243" t="str">
        <f>"49-3042.00"</f>
        <v>49-3042.00</v>
      </c>
      <c r="BE2243" t="s">
        <v>1508</v>
      </c>
      <c r="BF2243" t="s">
        <v>5299</v>
      </c>
      <c r="BG2243" t="s">
        <v>1847</v>
      </c>
      <c r="BH2243">
        <v>1</v>
      </c>
      <c r="BI2243">
        <v>1</v>
      </c>
      <c r="BJ2243" s="1">
        <v>45931</v>
      </c>
      <c r="BK2243" s="1">
        <v>46660</v>
      </c>
      <c r="BL2243" s="1">
        <v>45931</v>
      </c>
      <c r="BM2243" s="1">
        <v>46660</v>
      </c>
      <c r="BN2243">
        <v>40</v>
      </c>
      <c r="BO2243">
        <v>0</v>
      </c>
      <c r="BP2243">
        <v>8</v>
      </c>
      <c r="BQ2243">
        <v>8</v>
      </c>
      <c r="BR2243">
        <v>8</v>
      </c>
      <c r="BS2243">
        <v>8</v>
      </c>
      <c r="BT2243">
        <v>8</v>
      </c>
      <c r="BU2243">
        <v>0</v>
      </c>
      <c r="BV2243" t="str">
        <f>"8:00 AM"</f>
        <v>8:00 AM</v>
      </c>
      <c r="BW2243" t="str">
        <f>"5:00 PM"</f>
        <v>5:00 PM</v>
      </c>
      <c r="BX2243" t="s">
        <v>133</v>
      </c>
      <c r="BY2243">
        <v>0</v>
      </c>
      <c r="BZ2243">
        <v>12</v>
      </c>
      <c r="CA2243" t="s">
        <v>115</v>
      </c>
      <c r="CC2243" t="s">
        <v>5300</v>
      </c>
      <c r="CD2243" t="s">
        <v>5301</v>
      </c>
      <c r="CF2243" t="s">
        <v>119</v>
      </c>
      <c r="CG2243" t="s">
        <v>120</v>
      </c>
      <c r="CH2243" s="3">
        <v>96950</v>
      </c>
      <c r="CI2243" s="4">
        <v>12.48</v>
      </c>
      <c r="CJ2243" s="4">
        <v>13</v>
      </c>
      <c r="CK2243" s="4">
        <v>18.72</v>
      </c>
      <c r="CL2243" s="4">
        <v>19.5</v>
      </c>
      <c r="CM2243" t="s">
        <v>136</v>
      </c>
      <c r="CN2243" t="s">
        <v>685</v>
      </c>
      <c r="CO2243" t="s">
        <v>137</v>
      </c>
      <c r="CQ2243" t="s">
        <v>115</v>
      </c>
      <c r="CR2243" t="s">
        <v>138</v>
      </c>
      <c r="CS2243" t="s">
        <v>139</v>
      </c>
      <c r="CT2243" t="s">
        <v>138</v>
      </c>
      <c r="CU2243" t="s">
        <v>139</v>
      </c>
      <c r="CV2243" t="s">
        <v>138</v>
      </c>
      <c r="CW2243" t="s">
        <v>139</v>
      </c>
      <c r="CX2243" t="s">
        <v>13923</v>
      </c>
      <c r="CY2243" s="10">
        <v>16702346445</v>
      </c>
      <c r="CZ2243" t="s">
        <v>680</v>
      </c>
      <c r="DA2243" t="s">
        <v>139</v>
      </c>
      <c r="DB2243" t="s">
        <v>138</v>
      </c>
      <c r="DC2243" t="s">
        <v>115</v>
      </c>
      <c r="DD2243" t="s">
        <v>676</v>
      </c>
      <c r="DE2243" t="s">
        <v>677</v>
      </c>
      <c r="DG2243" t="s">
        <v>5296</v>
      </c>
      <c r="DH2243" t="s">
        <v>139</v>
      </c>
    </row>
    <row r="2244" spans="1:112" ht="14.45" customHeight="1" x14ac:dyDescent="0.25">
      <c r="A2244" t="s">
        <v>8512</v>
      </c>
      <c r="B2244" t="s">
        <v>158</v>
      </c>
      <c r="C2244" s="1">
        <v>45799</v>
      </c>
      <c r="D2244" s="1">
        <v>45820</v>
      </c>
      <c r="E2244" t="s">
        <v>210</v>
      </c>
      <c r="F2244" s="1">
        <v>45777</v>
      </c>
      <c r="G2244" t="s">
        <v>138</v>
      </c>
      <c r="H2244" t="s">
        <v>115</v>
      </c>
      <c r="I2244" t="s">
        <v>115</v>
      </c>
      <c r="J2244" t="s">
        <v>8513</v>
      </c>
      <c r="L2244" t="s">
        <v>8514</v>
      </c>
      <c r="N2244" t="s">
        <v>119</v>
      </c>
      <c r="O2244" t="s">
        <v>120</v>
      </c>
      <c r="P2244" s="3">
        <v>96950</v>
      </c>
      <c r="Q2244" t="s">
        <v>121</v>
      </c>
      <c r="S2244" s="10">
        <v>16702348107</v>
      </c>
      <c r="U2244" t="s">
        <v>8515</v>
      </c>
      <c r="V2244">
        <v>562991</v>
      </c>
      <c r="W2244" t="s">
        <v>123</v>
      </c>
      <c r="Y2244" t="s">
        <v>8516</v>
      </c>
      <c r="Z2244" t="s">
        <v>8517</v>
      </c>
      <c r="AA2244" t="s">
        <v>1367</v>
      </c>
      <c r="AB2244" t="s">
        <v>3478</v>
      </c>
      <c r="AC2244" t="s">
        <v>8514</v>
      </c>
      <c r="AE2244" t="s">
        <v>119</v>
      </c>
      <c r="AF2244" t="s">
        <v>120</v>
      </c>
      <c r="AG2244" s="3">
        <v>96950</v>
      </c>
      <c r="AH2244" t="s">
        <v>121</v>
      </c>
      <c r="AJ2244" s="10">
        <v>16702348107</v>
      </c>
      <c r="AL2244" t="s">
        <v>8518</v>
      </c>
      <c r="BD2244" t="str">
        <f>"53-3032.00"</f>
        <v>53-3032.00</v>
      </c>
      <c r="BE2244" t="s">
        <v>2554</v>
      </c>
      <c r="BF2244" t="s">
        <v>8519</v>
      </c>
      <c r="BG2244" t="s">
        <v>8520</v>
      </c>
      <c r="BH2244">
        <v>2</v>
      </c>
      <c r="BJ2244" s="1">
        <v>45777</v>
      </c>
      <c r="BK2244" s="1">
        <v>46874</v>
      </c>
      <c r="BN2244">
        <v>35</v>
      </c>
      <c r="BO2244">
        <v>0</v>
      </c>
      <c r="BP2244">
        <v>7</v>
      </c>
      <c r="BQ2244">
        <v>7</v>
      </c>
      <c r="BR2244">
        <v>7</v>
      </c>
      <c r="BS2244">
        <v>7</v>
      </c>
      <c r="BT2244">
        <v>7</v>
      </c>
      <c r="BU2244">
        <v>0</v>
      </c>
      <c r="BV2244" t="str">
        <f>"9:00 AM"</f>
        <v>9:00 AM</v>
      </c>
      <c r="BW2244" t="str">
        <f>"5:00 PM"</f>
        <v>5:00 PM</v>
      </c>
      <c r="BX2244" t="s">
        <v>133</v>
      </c>
      <c r="BY2244">
        <v>0</v>
      </c>
      <c r="BZ2244">
        <v>12</v>
      </c>
      <c r="CA2244" t="s">
        <v>115</v>
      </c>
      <c r="CC2244" s="2" t="s">
        <v>8521</v>
      </c>
      <c r="CD2244" t="s">
        <v>8522</v>
      </c>
      <c r="CF2244" t="s">
        <v>119</v>
      </c>
      <c r="CG2244" t="s">
        <v>120</v>
      </c>
      <c r="CH2244" s="3">
        <v>96950</v>
      </c>
      <c r="CI2244" s="4">
        <v>11.31</v>
      </c>
      <c r="CJ2244" s="4">
        <v>11.31</v>
      </c>
      <c r="CK2244" s="4">
        <v>0</v>
      </c>
      <c r="CL2244" s="4">
        <v>0</v>
      </c>
      <c r="CM2244" t="s">
        <v>136</v>
      </c>
      <c r="CN2244" t="s">
        <v>240</v>
      </c>
      <c r="CO2244" t="s">
        <v>137</v>
      </c>
      <c r="CQ2244" t="s">
        <v>115</v>
      </c>
      <c r="CR2244" t="s">
        <v>138</v>
      </c>
      <c r="CS2244" t="s">
        <v>139</v>
      </c>
      <c r="CT2244" t="s">
        <v>139</v>
      </c>
      <c r="CU2244" t="s">
        <v>139</v>
      </c>
      <c r="CV2244" t="s">
        <v>138</v>
      </c>
      <c r="CW2244" t="s">
        <v>139</v>
      </c>
      <c r="CX2244" t="s">
        <v>8523</v>
      </c>
      <c r="CY2244" s="10">
        <v>16702348107</v>
      </c>
      <c r="CZ2244" t="s">
        <v>8518</v>
      </c>
      <c r="DA2244" t="s">
        <v>139</v>
      </c>
      <c r="DB2244" t="s">
        <v>138</v>
      </c>
      <c r="DC2244" t="s">
        <v>115</v>
      </c>
    </row>
    <row r="2245" spans="1:112" ht="14.45" customHeight="1" x14ac:dyDescent="0.25">
      <c r="A2245" t="s">
        <v>10828</v>
      </c>
      <c r="B2245" t="s">
        <v>248</v>
      </c>
      <c r="C2245" s="1">
        <v>45765</v>
      </c>
      <c r="D2245" s="1">
        <v>45820</v>
      </c>
      <c r="E2245" t="s">
        <v>114</v>
      </c>
      <c r="G2245" t="s">
        <v>115</v>
      </c>
      <c r="H2245" t="s">
        <v>115</v>
      </c>
      <c r="I2245" t="s">
        <v>115</v>
      </c>
      <c r="J2245" t="s">
        <v>3968</v>
      </c>
      <c r="K2245" t="s">
        <v>139</v>
      </c>
      <c r="L2245" t="s">
        <v>3302</v>
      </c>
      <c r="M2245" t="s">
        <v>3303</v>
      </c>
      <c r="N2245" t="s">
        <v>128</v>
      </c>
      <c r="O2245" t="s">
        <v>120</v>
      </c>
      <c r="P2245" s="3">
        <v>96950</v>
      </c>
      <c r="Q2245" t="s">
        <v>121</v>
      </c>
      <c r="R2245" t="s">
        <v>139</v>
      </c>
      <c r="S2245" s="10">
        <v>16702351980</v>
      </c>
      <c r="U2245" t="s">
        <v>3970</v>
      </c>
      <c r="V2245">
        <v>561320</v>
      </c>
      <c r="W2245" t="s">
        <v>532</v>
      </c>
      <c r="X2245" t="s">
        <v>138</v>
      </c>
      <c r="Y2245" t="s">
        <v>4171</v>
      </c>
      <c r="Z2245" t="s">
        <v>4172</v>
      </c>
      <c r="AA2245" t="s">
        <v>4173</v>
      </c>
      <c r="AB2245" t="s">
        <v>126</v>
      </c>
      <c r="AC2245" t="s">
        <v>3302</v>
      </c>
      <c r="AD2245" t="s">
        <v>3303</v>
      </c>
      <c r="AE2245" t="s">
        <v>128</v>
      </c>
      <c r="AF2245" t="s">
        <v>120</v>
      </c>
      <c r="AG2245" s="3">
        <v>96950</v>
      </c>
      <c r="AH2245" t="s">
        <v>121</v>
      </c>
      <c r="AJ2245" s="10">
        <v>16702351980</v>
      </c>
      <c r="AL2245" t="s">
        <v>3976</v>
      </c>
      <c r="BD2245" t="str">
        <f>"35-2014.00"</f>
        <v>35-2014.00</v>
      </c>
      <c r="BE2245" t="s">
        <v>221</v>
      </c>
      <c r="BF2245" t="s">
        <v>8554</v>
      </c>
      <c r="BG2245" t="s">
        <v>3966</v>
      </c>
      <c r="BH2245">
        <v>10</v>
      </c>
      <c r="BI2245">
        <v>10</v>
      </c>
      <c r="BJ2245" s="1">
        <v>45839</v>
      </c>
      <c r="BK2245" s="1">
        <v>46203</v>
      </c>
      <c r="BL2245" s="1">
        <v>45839</v>
      </c>
      <c r="BM2245" s="1">
        <v>46203</v>
      </c>
      <c r="BN2245">
        <v>35</v>
      </c>
      <c r="BO2245">
        <v>0</v>
      </c>
      <c r="BP2245">
        <v>7</v>
      </c>
      <c r="BQ2245">
        <v>7</v>
      </c>
      <c r="BR2245">
        <v>7</v>
      </c>
      <c r="BS2245">
        <v>7</v>
      </c>
      <c r="BT2245">
        <v>7</v>
      </c>
      <c r="BU2245">
        <v>0</v>
      </c>
      <c r="BV2245" t="str">
        <f>"8:00 AM"</f>
        <v>8:00 AM</v>
      </c>
      <c r="BW2245" t="str">
        <f>"4:00 PM"</f>
        <v>4:00 PM</v>
      </c>
      <c r="BX2245" t="s">
        <v>240</v>
      </c>
      <c r="BY2245">
        <v>0</v>
      </c>
      <c r="BZ2245">
        <v>12</v>
      </c>
      <c r="CA2245" t="s">
        <v>115</v>
      </c>
      <c r="CC2245" s="2" t="s">
        <v>8555</v>
      </c>
      <c r="CD2245" t="s">
        <v>1448</v>
      </c>
      <c r="CF2245" t="s">
        <v>128</v>
      </c>
      <c r="CG2245" t="s">
        <v>120</v>
      </c>
      <c r="CH2245" s="3">
        <v>96950</v>
      </c>
      <c r="CI2245" s="4">
        <v>8.83</v>
      </c>
      <c r="CJ2245" s="4">
        <v>8.83</v>
      </c>
      <c r="CK2245" s="4">
        <v>13.25</v>
      </c>
      <c r="CL2245" s="4">
        <v>13.25</v>
      </c>
      <c r="CM2245" t="s">
        <v>136</v>
      </c>
      <c r="CN2245" t="s">
        <v>1343</v>
      </c>
      <c r="CO2245" t="s">
        <v>137</v>
      </c>
      <c r="CQ2245" t="s">
        <v>115</v>
      </c>
      <c r="CR2245" t="s">
        <v>138</v>
      </c>
      <c r="CS2245" t="s">
        <v>139</v>
      </c>
      <c r="CT2245" t="s">
        <v>138</v>
      </c>
      <c r="CU2245" t="s">
        <v>139</v>
      </c>
      <c r="CV2245" t="s">
        <v>138</v>
      </c>
      <c r="CW2245" t="s">
        <v>139</v>
      </c>
      <c r="CX2245" s="2" t="s">
        <v>4175</v>
      </c>
      <c r="CY2245" s="10">
        <v>16702351980</v>
      </c>
      <c r="CZ2245" t="s">
        <v>3976</v>
      </c>
      <c r="DA2245" t="s">
        <v>139</v>
      </c>
      <c r="DB2245" t="s">
        <v>138</v>
      </c>
      <c r="DC2245" t="s">
        <v>138</v>
      </c>
    </row>
    <row r="2246" spans="1:112" ht="14.45" customHeight="1" x14ac:dyDescent="0.25">
      <c r="A2246" t="s">
        <v>11545</v>
      </c>
      <c r="B2246" t="s">
        <v>248</v>
      </c>
      <c r="C2246" s="1">
        <v>45761</v>
      </c>
      <c r="D2246" s="1">
        <v>45820</v>
      </c>
      <c r="E2246" t="s">
        <v>210</v>
      </c>
      <c r="F2246" s="1">
        <v>45875</v>
      </c>
      <c r="G2246" t="s">
        <v>115</v>
      </c>
      <c r="H2246" t="s">
        <v>115</v>
      </c>
      <c r="I2246" t="s">
        <v>115</v>
      </c>
      <c r="J2246" t="s">
        <v>7307</v>
      </c>
      <c r="L2246" t="s">
        <v>7308</v>
      </c>
      <c r="M2246" t="s">
        <v>7309</v>
      </c>
      <c r="N2246" t="s">
        <v>128</v>
      </c>
      <c r="O2246" t="s">
        <v>120</v>
      </c>
      <c r="P2246" s="3">
        <v>96950</v>
      </c>
      <c r="Q2246" t="s">
        <v>121</v>
      </c>
      <c r="S2246" s="10">
        <v>16702336696</v>
      </c>
      <c r="U2246" t="s">
        <v>7310</v>
      </c>
      <c r="V2246">
        <v>812199</v>
      </c>
      <c r="W2246" t="s">
        <v>123</v>
      </c>
      <c r="Y2246" t="s">
        <v>7311</v>
      </c>
      <c r="Z2246" t="s">
        <v>1577</v>
      </c>
      <c r="AB2246" t="s">
        <v>516</v>
      </c>
      <c r="AC2246" t="s">
        <v>7308</v>
      </c>
      <c r="AD2246" t="s">
        <v>7309</v>
      </c>
      <c r="AE2246" t="s">
        <v>128</v>
      </c>
      <c r="AF2246" t="s">
        <v>120</v>
      </c>
      <c r="AG2246" s="3">
        <v>96950</v>
      </c>
      <c r="AH2246" t="s">
        <v>121</v>
      </c>
      <c r="AJ2246" s="10">
        <v>16702336696</v>
      </c>
      <c r="AL2246" t="s">
        <v>7312</v>
      </c>
      <c r="BD2246" t="str">
        <f>"31-9011.00"</f>
        <v>31-9011.00</v>
      </c>
      <c r="BE2246" t="s">
        <v>671</v>
      </c>
      <c r="BF2246" t="s">
        <v>7313</v>
      </c>
      <c r="BG2246" t="s">
        <v>6280</v>
      </c>
      <c r="BH2246">
        <v>2</v>
      </c>
      <c r="BI2246">
        <v>2</v>
      </c>
      <c r="BJ2246" s="1">
        <v>45877</v>
      </c>
      <c r="BK2246" s="1">
        <v>46241</v>
      </c>
      <c r="BL2246" s="1">
        <v>45877</v>
      </c>
      <c r="BM2246" s="1">
        <v>46241</v>
      </c>
      <c r="BN2246">
        <v>35</v>
      </c>
      <c r="BO2246">
        <v>6</v>
      </c>
      <c r="BP2246">
        <v>6</v>
      </c>
      <c r="BQ2246">
        <v>5</v>
      </c>
      <c r="BR2246">
        <v>0</v>
      </c>
      <c r="BS2246">
        <v>6</v>
      </c>
      <c r="BT2246">
        <v>6</v>
      </c>
      <c r="BU2246">
        <v>6</v>
      </c>
      <c r="BV2246" t="str">
        <f>"11:00 AM"</f>
        <v>11:00 AM</v>
      </c>
      <c r="BW2246" t="str">
        <f>"11:00 PM"</f>
        <v>11:00 PM</v>
      </c>
      <c r="BX2246" t="s">
        <v>240</v>
      </c>
      <c r="BY2246">
        <v>0</v>
      </c>
      <c r="BZ2246">
        <v>24</v>
      </c>
      <c r="CA2246" t="s">
        <v>115</v>
      </c>
      <c r="CC2246" t="s">
        <v>11546</v>
      </c>
      <c r="CD2246" t="s">
        <v>7315</v>
      </c>
      <c r="CE2246" t="s">
        <v>1448</v>
      </c>
      <c r="CF2246" t="s">
        <v>128</v>
      </c>
      <c r="CG2246" t="s">
        <v>120</v>
      </c>
      <c r="CH2246" s="3">
        <v>96950</v>
      </c>
      <c r="CI2246" s="4">
        <v>12.37</v>
      </c>
      <c r="CJ2246" s="4">
        <v>12.37</v>
      </c>
      <c r="CK2246" s="4">
        <v>0</v>
      </c>
      <c r="CL2246" s="4">
        <v>0</v>
      </c>
      <c r="CM2246" t="s">
        <v>136</v>
      </c>
      <c r="CN2246" t="s">
        <v>139</v>
      </c>
      <c r="CO2246" t="s">
        <v>137</v>
      </c>
      <c r="CQ2246" t="s">
        <v>115</v>
      </c>
      <c r="CR2246" t="s">
        <v>138</v>
      </c>
      <c r="CS2246" t="s">
        <v>139</v>
      </c>
      <c r="CT2246" t="s">
        <v>139</v>
      </c>
      <c r="CU2246" t="s">
        <v>139</v>
      </c>
      <c r="CV2246" t="s">
        <v>138</v>
      </c>
      <c r="CW2246" t="s">
        <v>139</v>
      </c>
      <c r="CX2246" t="s">
        <v>139</v>
      </c>
      <c r="CY2246" s="10">
        <v>16702336696</v>
      </c>
      <c r="CZ2246" t="s">
        <v>7316</v>
      </c>
      <c r="DA2246" t="s">
        <v>139</v>
      </c>
      <c r="DB2246" t="s">
        <v>138</v>
      </c>
      <c r="DC2246" t="s">
        <v>115</v>
      </c>
    </row>
    <row r="2247" spans="1:112" ht="14.45" customHeight="1" x14ac:dyDescent="0.25">
      <c r="A2247" t="s">
        <v>13743</v>
      </c>
      <c r="B2247" t="s">
        <v>248</v>
      </c>
      <c r="C2247" s="1">
        <v>45758</v>
      </c>
      <c r="D2247" s="1">
        <v>45820</v>
      </c>
      <c r="E2247" t="s">
        <v>210</v>
      </c>
      <c r="F2247" s="1">
        <v>45929</v>
      </c>
      <c r="G2247" t="s">
        <v>138</v>
      </c>
      <c r="H2247" t="s">
        <v>115</v>
      </c>
      <c r="I2247" t="s">
        <v>115</v>
      </c>
      <c r="J2247" t="s">
        <v>1377</v>
      </c>
      <c r="K2247" t="s">
        <v>1378</v>
      </c>
      <c r="L2247" t="s">
        <v>1379</v>
      </c>
      <c r="N2247" t="s">
        <v>119</v>
      </c>
      <c r="O2247" t="s">
        <v>120</v>
      </c>
      <c r="P2247" s="3">
        <v>96950</v>
      </c>
      <c r="Q2247" t="s">
        <v>121</v>
      </c>
      <c r="S2247" s="10">
        <v>16702358778</v>
      </c>
      <c r="U2247" t="s">
        <v>1380</v>
      </c>
      <c r="V2247">
        <v>23622</v>
      </c>
      <c r="W2247" t="s">
        <v>123</v>
      </c>
      <c r="Y2247" t="s">
        <v>1381</v>
      </c>
      <c r="Z2247" t="s">
        <v>1382</v>
      </c>
      <c r="AA2247" t="s">
        <v>1383</v>
      </c>
      <c r="AB2247" t="s">
        <v>235</v>
      </c>
      <c r="AC2247" t="s">
        <v>1379</v>
      </c>
      <c r="AE2247" t="s">
        <v>119</v>
      </c>
      <c r="AF2247" t="s">
        <v>120</v>
      </c>
      <c r="AG2247" s="3">
        <v>96950</v>
      </c>
      <c r="AH2247" t="s">
        <v>121</v>
      </c>
      <c r="AJ2247" s="10">
        <v>16702358778</v>
      </c>
      <c r="AL2247" t="s">
        <v>3408</v>
      </c>
      <c r="BD2247" t="str">
        <f>"47-2061.00"</f>
        <v>47-2061.00</v>
      </c>
      <c r="BE2247" t="s">
        <v>327</v>
      </c>
      <c r="BF2247" t="s">
        <v>13744</v>
      </c>
      <c r="BG2247" t="s">
        <v>327</v>
      </c>
      <c r="BH2247">
        <v>15</v>
      </c>
      <c r="BI2247">
        <v>15</v>
      </c>
      <c r="BJ2247" s="1">
        <v>45931</v>
      </c>
      <c r="BK2247" s="1">
        <v>47026</v>
      </c>
      <c r="BL2247" s="1">
        <v>45931</v>
      </c>
      <c r="BM2247" s="1">
        <v>47026</v>
      </c>
      <c r="BN2247">
        <v>40</v>
      </c>
      <c r="BO2247">
        <v>0</v>
      </c>
      <c r="BP2247">
        <v>8</v>
      </c>
      <c r="BQ2247">
        <v>8</v>
      </c>
      <c r="BR2247">
        <v>8</v>
      </c>
      <c r="BS2247">
        <v>8</v>
      </c>
      <c r="BT2247">
        <v>8</v>
      </c>
      <c r="BU2247">
        <v>0</v>
      </c>
      <c r="BV2247" t="str">
        <f>"7:30 AM"</f>
        <v>7:30 AM</v>
      </c>
      <c r="BW2247" t="str">
        <f>"4:30 PM"</f>
        <v>4:30 PM</v>
      </c>
      <c r="BX2247" t="s">
        <v>240</v>
      </c>
      <c r="BY2247">
        <v>0</v>
      </c>
      <c r="BZ2247">
        <v>12</v>
      </c>
      <c r="CA2247" t="s">
        <v>115</v>
      </c>
      <c r="CC2247" s="2" t="s">
        <v>13745</v>
      </c>
      <c r="CD2247" t="s">
        <v>13746</v>
      </c>
      <c r="CF2247" t="s">
        <v>119</v>
      </c>
      <c r="CG2247" t="s">
        <v>120</v>
      </c>
      <c r="CH2247" s="3">
        <v>96950</v>
      </c>
      <c r="CI2247" s="4">
        <v>9.57</v>
      </c>
      <c r="CJ2247" s="4">
        <v>9.57</v>
      </c>
      <c r="CK2247" s="4">
        <v>14.36</v>
      </c>
      <c r="CL2247" s="4">
        <v>14.36</v>
      </c>
      <c r="CM2247" t="s">
        <v>136</v>
      </c>
      <c r="CN2247" t="s">
        <v>139</v>
      </c>
      <c r="CO2247" t="s">
        <v>173</v>
      </c>
      <c r="CQ2247" t="s">
        <v>115</v>
      </c>
      <c r="CR2247" t="s">
        <v>138</v>
      </c>
      <c r="CS2247" t="s">
        <v>138</v>
      </c>
      <c r="CT2247" t="s">
        <v>138</v>
      </c>
      <c r="CU2247" t="s">
        <v>139</v>
      </c>
      <c r="CV2247" t="s">
        <v>138</v>
      </c>
      <c r="CW2247" t="s">
        <v>138</v>
      </c>
      <c r="CX2247" t="s">
        <v>1079</v>
      </c>
      <c r="CY2247" s="10">
        <v>16702358778</v>
      </c>
      <c r="CZ2247" t="s">
        <v>3408</v>
      </c>
      <c r="DA2247" t="s">
        <v>139</v>
      </c>
      <c r="DB2247" t="s">
        <v>138</v>
      </c>
      <c r="DC2247" t="s">
        <v>115</v>
      </c>
    </row>
    <row r="2248" spans="1:112" ht="14.45" customHeight="1" x14ac:dyDescent="0.25">
      <c r="A2248" t="s">
        <v>6819</v>
      </c>
      <c r="B2248" t="s">
        <v>158</v>
      </c>
      <c r="C2248" s="1">
        <v>45754</v>
      </c>
      <c r="D2248" s="1">
        <v>45821</v>
      </c>
      <c r="E2248" t="s">
        <v>210</v>
      </c>
      <c r="F2248" s="1">
        <v>45929</v>
      </c>
      <c r="G2248" t="s">
        <v>115</v>
      </c>
      <c r="H2248" t="s">
        <v>115</v>
      </c>
      <c r="I2248" t="s">
        <v>115</v>
      </c>
      <c r="J2248" t="s">
        <v>711</v>
      </c>
      <c r="K2248" t="s">
        <v>712</v>
      </c>
      <c r="L2248" t="s">
        <v>713</v>
      </c>
      <c r="M2248" t="s">
        <v>714</v>
      </c>
      <c r="N2248" t="s">
        <v>119</v>
      </c>
      <c r="O2248" t="s">
        <v>120</v>
      </c>
      <c r="P2248" s="3">
        <v>96950</v>
      </c>
      <c r="Q2248" t="s">
        <v>121</v>
      </c>
      <c r="S2248" s="10">
        <v>16704830338</v>
      </c>
      <c r="T2248">
        <v>0</v>
      </c>
      <c r="U2248" t="s">
        <v>715</v>
      </c>
      <c r="V2248">
        <v>56152</v>
      </c>
      <c r="W2248" t="s">
        <v>123</v>
      </c>
      <c r="Y2248" t="s">
        <v>716</v>
      </c>
      <c r="Z2248" t="s">
        <v>717</v>
      </c>
      <c r="AB2248" t="s">
        <v>295</v>
      </c>
      <c r="AC2248" t="s">
        <v>713</v>
      </c>
      <c r="AD2248" t="s">
        <v>714</v>
      </c>
      <c r="AE2248" t="s">
        <v>119</v>
      </c>
      <c r="AF2248" t="s">
        <v>120</v>
      </c>
      <c r="AG2248" s="3">
        <v>96950</v>
      </c>
      <c r="AH2248" t="s">
        <v>121</v>
      </c>
      <c r="AJ2248" s="10">
        <v>16704830338</v>
      </c>
      <c r="AK2248">
        <v>0</v>
      </c>
      <c r="AL2248" t="s">
        <v>718</v>
      </c>
      <c r="BD2248" t="str">
        <f>"43-3031.00"</f>
        <v>43-3031.00</v>
      </c>
      <c r="BE2248" t="s">
        <v>387</v>
      </c>
      <c r="BF2248" t="s">
        <v>1961</v>
      </c>
      <c r="BG2248" t="s">
        <v>188</v>
      </c>
      <c r="BH2248">
        <v>1</v>
      </c>
      <c r="BJ2248" s="1">
        <v>45931</v>
      </c>
      <c r="BK2248" s="1">
        <v>46295</v>
      </c>
      <c r="BN2248">
        <v>40</v>
      </c>
      <c r="BO2248">
        <v>0</v>
      </c>
      <c r="BP2248">
        <v>8</v>
      </c>
      <c r="BQ2248">
        <v>8</v>
      </c>
      <c r="BR2248">
        <v>8</v>
      </c>
      <c r="BS2248">
        <v>8</v>
      </c>
      <c r="BT2248">
        <v>8</v>
      </c>
      <c r="BU2248">
        <v>0</v>
      </c>
      <c r="BV2248" t="str">
        <f>"8:00 AM"</f>
        <v>8:00 AM</v>
      </c>
      <c r="BW2248" t="str">
        <f>"5:00 PM"</f>
        <v>5:00 PM</v>
      </c>
      <c r="BX2248" t="s">
        <v>133</v>
      </c>
      <c r="BY2248">
        <v>0</v>
      </c>
      <c r="BZ2248">
        <v>24</v>
      </c>
      <c r="CA2248" t="s">
        <v>115</v>
      </c>
      <c r="CC2248" t="s">
        <v>1962</v>
      </c>
      <c r="CD2248" t="s">
        <v>713</v>
      </c>
      <c r="CE2248" t="s">
        <v>714</v>
      </c>
      <c r="CF2248" t="s">
        <v>119</v>
      </c>
      <c r="CG2248" t="s">
        <v>120</v>
      </c>
      <c r="CH2248" s="3">
        <v>96950</v>
      </c>
      <c r="CI2248" s="4">
        <v>12.28</v>
      </c>
      <c r="CJ2248" s="4">
        <v>12.28</v>
      </c>
      <c r="CK2248" s="4">
        <v>18.420000000000002</v>
      </c>
      <c r="CL2248" s="4">
        <v>18.420000000000002</v>
      </c>
      <c r="CM2248" t="s">
        <v>136</v>
      </c>
      <c r="CN2248" t="s">
        <v>139</v>
      </c>
      <c r="CO2248" t="s">
        <v>137</v>
      </c>
      <c r="CQ2248" t="s">
        <v>115</v>
      </c>
      <c r="CR2248" t="s">
        <v>138</v>
      </c>
      <c r="CS2248" t="s">
        <v>139</v>
      </c>
      <c r="CT2248" t="s">
        <v>138</v>
      </c>
      <c r="CU2248" t="s">
        <v>139</v>
      </c>
      <c r="CV2248" t="s">
        <v>138</v>
      </c>
      <c r="CW2248" t="s">
        <v>139</v>
      </c>
      <c r="CX2248" t="s">
        <v>723</v>
      </c>
      <c r="CY2248" s="10">
        <v>16704830338</v>
      </c>
      <c r="CZ2248" t="s">
        <v>718</v>
      </c>
      <c r="DA2248" t="s">
        <v>139</v>
      </c>
      <c r="DB2248" t="s">
        <v>138</v>
      </c>
      <c r="DC2248" t="s">
        <v>115</v>
      </c>
      <c r="DD2248" t="s">
        <v>716</v>
      </c>
      <c r="DE2248" t="s">
        <v>717</v>
      </c>
      <c r="DG2248" t="s">
        <v>711</v>
      </c>
      <c r="DH2248" t="s">
        <v>718</v>
      </c>
    </row>
    <row r="2249" spans="1:112" ht="14.45" customHeight="1" x14ac:dyDescent="0.25">
      <c r="A2249" t="s">
        <v>7742</v>
      </c>
      <c r="B2249" t="s">
        <v>248</v>
      </c>
      <c r="C2249" s="1">
        <v>45764</v>
      </c>
      <c r="D2249" s="1">
        <v>45821</v>
      </c>
      <c r="E2249" t="s">
        <v>210</v>
      </c>
      <c r="F2249" s="1">
        <v>45929</v>
      </c>
      <c r="G2249" t="s">
        <v>115</v>
      </c>
      <c r="H2249" t="s">
        <v>115</v>
      </c>
      <c r="I2249" t="s">
        <v>115</v>
      </c>
      <c r="J2249" t="s">
        <v>5848</v>
      </c>
      <c r="K2249" t="s">
        <v>5849</v>
      </c>
      <c r="L2249" t="s">
        <v>5850</v>
      </c>
      <c r="M2249" t="s">
        <v>139</v>
      </c>
      <c r="N2249" t="s">
        <v>306</v>
      </c>
      <c r="O2249" t="s">
        <v>120</v>
      </c>
      <c r="P2249" s="3">
        <v>96950</v>
      </c>
      <c r="Q2249" t="s">
        <v>121</v>
      </c>
      <c r="S2249" s="10">
        <v>16702352366</v>
      </c>
      <c r="U2249" t="s">
        <v>5851</v>
      </c>
      <c r="V2249">
        <v>445110</v>
      </c>
      <c r="W2249" t="s">
        <v>123</v>
      </c>
      <c r="Y2249" t="s">
        <v>5370</v>
      </c>
      <c r="Z2249" t="s">
        <v>5852</v>
      </c>
      <c r="AB2249" t="s">
        <v>658</v>
      </c>
      <c r="AC2249" t="s">
        <v>5850</v>
      </c>
      <c r="AD2249" t="s">
        <v>139</v>
      </c>
      <c r="AE2249" t="s">
        <v>306</v>
      </c>
      <c r="AF2249" t="s">
        <v>120</v>
      </c>
      <c r="AG2249" s="3">
        <v>96950</v>
      </c>
      <c r="AH2249" t="s">
        <v>121</v>
      </c>
      <c r="AJ2249" s="10">
        <v>16702352366</v>
      </c>
      <c r="AL2249" t="s">
        <v>5853</v>
      </c>
      <c r="BD2249" t="str">
        <f>"41-1011.00"</f>
        <v>41-1011.00</v>
      </c>
      <c r="BE2249" t="s">
        <v>151</v>
      </c>
      <c r="BF2249" t="s">
        <v>7743</v>
      </c>
      <c r="BG2249" t="s">
        <v>4743</v>
      </c>
      <c r="BH2249">
        <v>3</v>
      </c>
      <c r="BI2249">
        <v>3</v>
      </c>
      <c r="BJ2249" s="1">
        <v>45931</v>
      </c>
      <c r="BK2249" s="1">
        <v>46295</v>
      </c>
      <c r="BL2249" s="1">
        <v>45931</v>
      </c>
      <c r="BM2249" s="1">
        <v>46295</v>
      </c>
      <c r="BN2249">
        <v>35</v>
      </c>
      <c r="BO2249">
        <v>0</v>
      </c>
      <c r="BP2249">
        <v>7</v>
      </c>
      <c r="BQ2249">
        <v>7</v>
      </c>
      <c r="BR2249">
        <v>7</v>
      </c>
      <c r="BS2249">
        <v>7</v>
      </c>
      <c r="BT2249">
        <v>7</v>
      </c>
      <c r="BU2249">
        <v>0</v>
      </c>
      <c r="BV2249" t="str">
        <f>"8:00 AM"</f>
        <v>8:00 AM</v>
      </c>
      <c r="BW2249" t="str">
        <f>"5:00 PM"</f>
        <v>5:00 PM</v>
      </c>
      <c r="BX2249" t="s">
        <v>133</v>
      </c>
      <c r="BY2249">
        <v>0</v>
      </c>
      <c r="BZ2249">
        <v>12</v>
      </c>
      <c r="CA2249" t="s">
        <v>138</v>
      </c>
      <c r="CB2249">
        <v>13</v>
      </c>
      <c r="CC2249" s="2" t="s">
        <v>5376</v>
      </c>
      <c r="CD2249" t="s">
        <v>5850</v>
      </c>
      <c r="CE2249" t="s">
        <v>139</v>
      </c>
      <c r="CF2249" t="s">
        <v>306</v>
      </c>
      <c r="CG2249" t="s">
        <v>120</v>
      </c>
      <c r="CH2249" s="3">
        <v>96950</v>
      </c>
      <c r="CI2249" s="4">
        <v>11.35</v>
      </c>
      <c r="CJ2249" s="4">
        <v>11.35</v>
      </c>
      <c r="CK2249" s="4">
        <v>17.02</v>
      </c>
      <c r="CL2249" s="4">
        <v>17.02</v>
      </c>
      <c r="CM2249" t="s">
        <v>136</v>
      </c>
      <c r="CN2249" t="s">
        <v>7359</v>
      </c>
      <c r="CO2249" t="s">
        <v>137</v>
      </c>
      <c r="CQ2249" t="s">
        <v>115</v>
      </c>
      <c r="CR2249" t="s">
        <v>138</v>
      </c>
      <c r="CS2249" t="s">
        <v>139</v>
      </c>
      <c r="CT2249" t="s">
        <v>138</v>
      </c>
      <c r="CU2249" t="s">
        <v>139</v>
      </c>
      <c r="CV2249" t="s">
        <v>138</v>
      </c>
      <c r="CW2249" t="s">
        <v>139</v>
      </c>
      <c r="CX2249" t="s">
        <v>699</v>
      </c>
      <c r="CY2249" s="10">
        <v>16702352366</v>
      </c>
      <c r="CZ2249" t="s">
        <v>5855</v>
      </c>
      <c r="DA2249" t="s">
        <v>139</v>
      </c>
      <c r="DB2249" t="s">
        <v>138</v>
      </c>
      <c r="DC2249" t="s">
        <v>115</v>
      </c>
    </row>
    <row r="2250" spans="1:112" ht="14.45" customHeight="1" x14ac:dyDescent="0.25">
      <c r="A2250" t="s">
        <v>8119</v>
      </c>
      <c r="B2250" t="s">
        <v>248</v>
      </c>
      <c r="C2250" s="1">
        <v>45758</v>
      </c>
      <c r="D2250" s="1">
        <v>45821</v>
      </c>
      <c r="E2250" t="s">
        <v>210</v>
      </c>
      <c r="F2250" s="1">
        <v>45929</v>
      </c>
      <c r="G2250" t="s">
        <v>115</v>
      </c>
      <c r="H2250" t="s">
        <v>115</v>
      </c>
      <c r="I2250" t="s">
        <v>115</v>
      </c>
      <c r="J2250" t="s">
        <v>8120</v>
      </c>
      <c r="L2250" t="s">
        <v>8121</v>
      </c>
      <c r="M2250" t="s">
        <v>8122</v>
      </c>
      <c r="N2250" t="s">
        <v>128</v>
      </c>
      <c r="O2250" t="s">
        <v>120</v>
      </c>
      <c r="P2250" s="3">
        <v>96950</v>
      </c>
      <c r="Q2250" t="s">
        <v>121</v>
      </c>
      <c r="S2250" s="10">
        <v>16702333112</v>
      </c>
      <c r="U2250" t="s">
        <v>8123</v>
      </c>
      <c r="V2250">
        <v>455219</v>
      </c>
      <c r="W2250" t="s">
        <v>123</v>
      </c>
      <c r="Y2250" t="s">
        <v>2000</v>
      </c>
      <c r="Z2250" t="s">
        <v>8124</v>
      </c>
      <c r="AA2250" t="s">
        <v>8125</v>
      </c>
      <c r="AB2250" t="s">
        <v>126</v>
      </c>
      <c r="AC2250" t="s">
        <v>8121</v>
      </c>
      <c r="AE2250" t="s">
        <v>128</v>
      </c>
      <c r="AF2250" t="s">
        <v>120</v>
      </c>
      <c r="AG2250" s="3">
        <v>96950</v>
      </c>
      <c r="AH2250" t="s">
        <v>121</v>
      </c>
      <c r="AJ2250" s="10">
        <v>16702333112</v>
      </c>
      <c r="AL2250" t="s">
        <v>8126</v>
      </c>
      <c r="BD2250" t="str">
        <f>"49-9071.00"</f>
        <v>49-9071.00</v>
      </c>
      <c r="BE2250" t="s">
        <v>169</v>
      </c>
      <c r="BF2250" t="s">
        <v>8127</v>
      </c>
      <c r="BG2250" t="s">
        <v>169</v>
      </c>
      <c r="BH2250">
        <v>1</v>
      </c>
      <c r="BI2250">
        <v>1</v>
      </c>
      <c r="BJ2250" s="1">
        <v>45931</v>
      </c>
      <c r="BK2250" s="1">
        <v>46295</v>
      </c>
      <c r="BL2250" s="1">
        <v>45931</v>
      </c>
      <c r="BM2250" s="1">
        <v>46295</v>
      </c>
      <c r="BN2250">
        <v>35</v>
      </c>
      <c r="BO2250">
        <v>0</v>
      </c>
      <c r="BP2250">
        <v>7</v>
      </c>
      <c r="BQ2250">
        <v>7</v>
      </c>
      <c r="BR2250">
        <v>7</v>
      </c>
      <c r="BS2250">
        <v>7</v>
      </c>
      <c r="BT2250">
        <v>7</v>
      </c>
      <c r="BU2250">
        <v>0</v>
      </c>
      <c r="BV2250" t="str">
        <f>"8:00 AM"</f>
        <v>8:00 AM</v>
      </c>
      <c r="BW2250" t="str">
        <f>"5:00 PM"</f>
        <v>5:00 PM</v>
      </c>
      <c r="BX2250" t="s">
        <v>133</v>
      </c>
      <c r="BY2250">
        <v>0</v>
      </c>
      <c r="BZ2250">
        <v>24</v>
      </c>
      <c r="CA2250" t="s">
        <v>115</v>
      </c>
      <c r="CC2250" s="2" t="s">
        <v>8128</v>
      </c>
      <c r="CD2250" t="s">
        <v>8122</v>
      </c>
      <c r="CF2250" t="s">
        <v>128</v>
      </c>
      <c r="CG2250" t="s">
        <v>120</v>
      </c>
      <c r="CH2250" s="3">
        <v>96950</v>
      </c>
      <c r="CI2250" s="4">
        <v>9.75</v>
      </c>
      <c r="CJ2250" s="4">
        <v>9.75</v>
      </c>
      <c r="CK2250" s="4">
        <v>14.63</v>
      </c>
      <c r="CL2250" s="4">
        <v>14.63</v>
      </c>
      <c r="CM2250" t="s">
        <v>136</v>
      </c>
      <c r="CN2250" t="s">
        <v>224</v>
      </c>
      <c r="CO2250" t="s">
        <v>137</v>
      </c>
      <c r="CQ2250" t="s">
        <v>115</v>
      </c>
      <c r="CR2250" t="s">
        <v>138</v>
      </c>
      <c r="CS2250" t="s">
        <v>139</v>
      </c>
      <c r="CT2250" t="s">
        <v>138</v>
      </c>
      <c r="CU2250" t="s">
        <v>139</v>
      </c>
      <c r="CV2250" t="s">
        <v>138</v>
      </c>
      <c r="CW2250" t="s">
        <v>139</v>
      </c>
      <c r="CX2250" t="s">
        <v>348</v>
      </c>
      <c r="CY2250" s="10">
        <v>16702333112</v>
      </c>
      <c r="CZ2250" t="s">
        <v>8126</v>
      </c>
      <c r="DA2250" t="s">
        <v>331</v>
      </c>
      <c r="DB2250" t="s">
        <v>138</v>
      </c>
      <c r="DC2250" t="s">
        <v>115</v>
      </c>
    </row>
    <row r="2251" spans="1:112" ht="14.45" customHeight="1" x14ac:dyDescent="0.25">
      <c r="A2251" t="s">
        <v>8498</v>
      </c>
      <c r="B2251" t="s">
        <v>248</v>
      </c>
      <c r="C2251" s="1">
        <v>45764</v>
      </c>
      <c r="D2251" s="1">
        <v>45821</v>
      </c>
      <c r="E2251" t="s">
        <v>210</v>
      </c>
      <c r="F2251" s="1">
        <v>45924</v>
      </c>
      <c r="G2251" t="s">
        <v>138</v>
      </c>
      <c r="H2251" t="s">
        <v>115</v>
      </c>
      <c r="I2251" t="s">
        <v>115</v>
      </c>
      <c r="J2251" t="s">
        <v>8499</v>
      </c>
      <c r="L2251" t="s">
        <v>4032</v>
      </c>
      <c r="M2251" t="s">
        <v>4037</v>
      </c>
      <c r="N2251" t="s">
        <v>119</v>
      </c>
      <c r="O2251" t="s">
        <v>120</v>
      </c>
      <c r="P2251" s="3">
        <v>96950</v>
      </c>
      <c r="Q2251" t="s">
        <v>121</v>
      </c>
      <c r="R2251" t="s">
        <v>139</v>
      </c>
      <c r="S2251" s="10">
        <v>16702857557</v>
      </c>
      <c r="U2251" t="s">
        <v>4033</v>
      </c>
      <c r="V2251">
        <v>561320</v>
      </c>
      <c r="W2251" t="s">
        <v>123</v>
      </c>
      <c r="Y2251" t="s">
        <v>4034</v>
      </c>
      <c r="Z2251" t="s">
        <v>4035</v>
      </c>
      <c r="AB2251" t="s">
        <v>4036</v>
      </c>
      <c r="AC2251" t="s">
        <v>4032</v>
      </c>
      <c r="AD2251" t="s">
        <v>4037</v>
      </c>
      <c r="AE2251" t="s">
        <v>119</v>
      </c>
      <c r="AF2251" t="s">
        <v>120</v>
      </c>
      <c r="AG2251" s="3">
        <v>96950</v>
      </c>
      <c r="AH2251" t="s">
        <v>121</v>
      </c>
      <c r="AJ2251" s="10">
        <v>16702857557</v>
      </c>
      <c r="AL2251" t="s">
        <v>4038</v>
      </c>
      <c r="BD2251" t="str">
        <f>"37-2012.00"</f>
        <v>37-2012.00</v>
      </c>
      <c r="BE2251" t="s">
        <v>647</v>
      </c>
      <c r="BF2251" t="s">
        <v>8500</v>
      </c>
      <c r="BG2251" t="s">
        <v>647</v>
      </c>
      <c r="BH2251">
        <v>5</v>
      </c>
      <c r="BI2251">
        <v>5</v>
      </c>
      <c r="BJ2251" s="1">
        <v>45926</v>
      </c>
      <c r="BK2251" s="1">
        <v>46290</v>
      </c>
      <c r="BL2251" s="1">
        <v>45926</v>
      </c>
      <c r="BM2251" s="1">
        <v>46290</v>
      </c>
      <c r="BN2251">
        <v>40</v>
      </c>
      <c r="BO2251">
        <v>0</v>
      </c>
      <c r="BP2251">
        <v>8</v>
      </c>
      <c r="BQ2251">
        <v>8</v>
      </c>
      <c r="BR2251">
        <v>8</v>
      </c>
      <c r="BS2251">
        <v>8</v>
      </c>
      <c r="BT2251">
        <v>8</v>
      </c>
      <c r="BU2251">
        <v>0</v>
      </c>
      <c r="BV2251" t="str">
        <f>"8:00 AM"</f>
        <v>8:00 AM</v>
      </c>
      <c r="BW2251" t="str">
        <f>"5:00 PM"</f>
        <v>5:00 PM</v>
      </c>
      <c r="BX2251" t="s">
        <v>240</v>
      </c>
      <c r="BY2251">
        <v>0</v>
      </c>
      <c r="BZ2251">
        <v>3</v>
      </c>
      <c r="CA2251" t="s">
        <v>115</v>
      </c>
      <c r="CC2251" t="s">
        <v>8501</v>
      </c>
      <c r="CD2251" t="s">
        <v>8502</v>
      </c>
      <c r="CE2251" t="s">
        <v>119</v>
      </c>
      <c r="CF2251" t="s">
        <v>119</v>
      </c>
      <c r="CG2251" t="s">
        <v>120</v>
      </c>
      <c r="CH2251" s="3">
        <v>96950</v>
      </c>
      <c r="CI2251" s="4">
        <v>7.77</v>
      </c>
      <c r="CJ2251" s="4">
        <v>7.77</v>
      </c>
      <c r="CK2251" s="4">
        <v>11.66</v>
      </c>
      <c r="CL2251" s="4">
        <v>11.66</v>
      </c>
      <c r="CM2251" t="s">
        <v>136</v>
      </c>
      <c r="CN2251" t="s">
        <v>3484</v>
      </c>
      <c r="CO2251" t="s">
        <v>137</v>
      </c>
      <c r="CQ2251" t="s">
        <v>115</v>
      </c>
      <c r="CR2251" t="s">
        <v>138</v>
      </c>
      <c r="CS2251" t="s">
        <v>138</v>
      </c>
      <c r="CT2251" t="s">
        <v>138</v>
      </c>
      <c r="CU2251" t="s">
        <v>138</v>
      </c>
      <c r="CV2251" t="s">
        <v>138</v>
      </c>
      <c r="CW2251" t="s">
        <v>139</v>
      </c>
      <c r="CX2251" s="2" t="s">
        <v>7350</v>
      </c>
      <c r="CY2251" s="10">
        <v>16702857557</v>
      </c>
      <c r="CZ2251" t="s">
        <v>4038</v>
      </c>
      <c r="DA2251" t="s">
        <v>139</v>
      </c>
      <c r="DB2251" t="s">
        <v>138</v>
      </c>
      <c r="DC2251" t="s">
        <v>115</v>
      </c>
    </row>
    <row r="2252" spans="1:112" ht="14.45" customHeight="1" x14ac:dyDescent="0.25">
      <c r="A2252" t="s">
        <v>8953</v>
      </c>
      <c r="B2252" t="s">
        <v>248</v>
      </c>
      <c r="C2252" s="1">
        <v>45764</v>
      </c>
      <c r="D2252" s="1">
        <v>45821</v>
      </c>
      <c r="E2252" t="s">
        <v>114</v>
      </c>
      <c r="G2252" t="s">
        <v>115</v>
      </c>
      <c r="H2252" t="s">
        <v>115</v>
      </c>
      <c r="I2252" t="s">
        <v>115</v>
      </c>
      <c r="J2252" t="s">
        <v>8954</v>
      </c>
      <c r="K2252" t="s">
        <v>8955</v>
      </c>
      <c r="L2252" t="s">
        <v>8956</v>
      </c>
      <c r="M2252" t="s">
        <v>8957</v>
      </c>
      <c r="N2252" t="s">
        <v>128</v>
      </c>
      <c r="O2252" t="s">
        <v>120</v>
      </c>
      <c r="P2252" s="3">
        <v>96950</v>
      </c>
      <c r="Q2252" t="s">
        <v>121</v>
      </c>
      <c r="R2252" t="s">
        <v>139</v>
      </c>
      <c r="S2252" s="10">
        <v>16702345678</v>
      </c>
      <c r="U2252" t="s">
        <v>8958</v>
      </c>
      <c r="V2252">
        <v>44414</v>
      </c>
      <c r="W2252" t="s">
        <v>123</v>
      </c>
      <c r="Y2252" t="s">
        <v>8959</v>
      </c>
      <c r="Z2252" t="s">
        <v>8960</v>
      </c>
      <c r="AB2252" t="s">
        <v>997</v>
      </c>
      <c r="AC2252" t="s">
        <v>8961</v>
      </c>
      <c r="AD2252" t="s">
        <v>8957</v>
      </c>
      <c r="AE2252" t="s">
        <v>128</v>
      </c>
      <c r="AF2252" t="s">
        <v>120</v>
      </c>
      <c r="AG2252" s="3">
        <v>96950</v>
      </c>
      <c r="AH2252" t="s">
        <v>121</v>
      </c>
      <c r="AI2252" t="s">
        <v>641</v>
      </c>
      <c r="AJ2252" s="10">
        <v>16702858718</v>
      </c>
      <c r="AL2252" t="s">
        <v>8962</v>
      </c>
      <c r="BD2252" t="str">
        <f>"49-9071.00"</f>
        <v>49-9071.00</v>
      </c>
      <c r="BE2252" t="s">
        <v>169</v>
      </c>
      <c r="BF2252" t="s">
        <v>8963</v>
      </c>
      <c r="BG2252" t="s">
        <v>169</v>
      </c>
      <c r="BH2252">
        <v>3</v>
      </c>
      <c r="BI2252">
        <v>3</v>
      </c>
      <c r="BJ2252" s="1">
        <v>45870</v>
      </c>
      <c r="BK2252" s="1">
        <v>46234</v>
      </c>
      <c r="BL2252" s="1">
        <v>45870</v>
      </c>
      <c r="BM2252" s="1">
        <v>46234</v>
      </c>
      <c r="BN2252">
        <v>36</v>
      </c>
      <c r="BO2252">
        <v>0</v>
      </c>
      <c r="BP2252">
        <v>6</v>
      </c>
      <c r="BQ2252">
        <v>6</v>
      </c>
      <c r="BR2252">
        <v>6</v>
      </c>
      <c r="BS2252">
        <v>6</v>
      </c>
      <c r="BT2252">
        <v>6</v>
      </c>
      <c r="BU2252">
        <v>6</v>
      </c>
      <c r="BV2252" t="str">
        <f>"9:00 AM"</f>
        <v>9:00 AM</v>
      </c>
      <c r="BW2252" t="str">
        <f>"3:00 PM"</f>
        <v>3:00 PM</v>
      </c>
      <c r="BX2252" t="s">
        <v>133</v>
      </c>
      <c r="BY2252">
        <v>0</v>
      </c>
      <c r="BZ2252">
        <v>12</v>
      </c>
      <c r="CA2252" t="s">
        <v>115</v>
      </c>
      <c r="CC2252" t="s">
        <v>8964</v>
      </c>
      <c r="CD2252" t="s">
        <v>8965</v>
      </c>
      <c r="CE2252" t="s">
        <v>8957</v>
      </c>
      <c r="CF2252" t="s">
        <v>128</v>
      </c>
      <c r="CG2252" t="s">
        <v>120</v>
      </c>
      <c r="CH2252" s="3">
        <v>96950</v>
      </c>
      <c r="CI2252" s="4">
        <v>9.75</v>
      </c>
      <c r="CJ2252" s="4">
        <v>9.75</v>
      </c>
      <c r="CK2252" s="4">
        <v>14.63</v>
      </c>
      <c r="CL2252" s="4">
        <v>14.63</v>
      </c>
      <c r="CM2252" t="s">
        <v>136</v>
      </c>
      <c r="CN2252" t="s">
        <v>139</v>
      </c>
      <c r="CO2252" t="s">
        <v>137</v>
      </c>
      <c r="CQ2252" t="s">
        <v>115</v>
      </c>
      <c r="CR2252" t="s">
        <v>138</v>
      </c>
      <c r="CS2252" t="s">
        <v>139</v>
      </c>
      <c r="CT2252" t="s">
        <v>138</v>
      </c>
      <c r="CU2252" t="s">
        <v>139</v>
      </c>
      <c r="CV2252" t="s">
        <v>138</v>
      </c>
      <c r="CW2252" t="s">
        <v>139</v>
      </c>
      <c r="CX2252" t="s">
        <v>8966</v>
      </c>
      <c r="CY2252" s="10">
        <v>16702345678</v>
      </c>
      <c r="CZ2252" t="s">
        <v>8962</v>
      </c>
      <c r="DA2252" t="s">
        <v>139</v>
      </c>
      <c r="DB2252" t="s">
        <v>138</v>
      </c>
      <c r="DC2252" t="s">
        <v>115</v>
      </c>
    </row>
    <row r="2253" spans="1:112" ht="14.45" customHeight="1" x14ac:dyDescent="0.25">
      <c r="A2253" t="s">
        <v>9682</v>
      </c>
      <c r="B2253" t="s">
        <v>158</v>
      </c>
      <c r="C2253" s="1">
        <v>45761</v>
      </c>
      <c r="D2253" s="1">
        <v>45821</v>
      </c>
      <c r="E2253" t="s">
        <v>114</v>
      </c>
      <c r="G2253" t="s">
        <v>115</v>
      </c>
      <c r="H2253" t="s">
        <v>115</v>
      </c>
      <c r="I2253" t="s">
        <v>115</v>
      </c>
      <c r="J2253" t="s">
        <v>143</v>
      </c>
      <c r="L2253" t="s">
        <v>144</v>
      </c>
      <c r="N2253" t="s">
        <v>145</v>
      </c>
      <c r="O2253" t="s">
        <v>120</v>
      </c>
      <c r="P2253" s="3">
        <v>96951</v>
      </c>
      <c r="Q2253" t="s">
        <v>121</v>
      </c>
      <c r="R2253" t="s">
        <v>120</v>
      </c>
      <c r="S2253" s="10">
        <v>16705320350</v>
      </c>
      <c r="U2253" t="s">
        <v>146</v>
      </c>
      <c r="V2253">
        <v>445110</v>
      </c>
      <c r="W2253" t="s">
        <v>123</v>
      </c>
      <c r="Y2253" t="s">
        <v>147</v>
      </c>
      <c r="Z2253" t="s">
        <v>148</v>
      </c>
      <c r="AA2253" t="s">
        <v>149</v>
      </c>
      <c r="AB2253" t="s">
        <v>126</v>
      </c>
      <c r="AC2253" t="s">
        <v>144</v>
      </c>
      <c r="AE2253" t="s">
        <v>145</v>
      </c>
      <c r="AF2253" t="s">
        <v>120</v>
      </c>
      <c r="AG2253" s="3">
        <v>96951</v>
      </c>
      <c r="AH2253" t="s">
        <v>121</v>
      </c>
      <c r="AJ2253" s="10">
        <v>16705320350</v>
      </c>
      <c r="AL2253" t="s">
        <v>150</v>
      </c>
      <c r="BD2253" t="str">
        <f>"35-2021.00"</f>
        <v>35-2021.00</v>
      </c>
      <c r="BE2253" t="s">
        <v>282</v>
      </c>
      <c r="BF2253" t="s">
        <v>4726</v>
      </c>
      <c r="BG2253" t="s">
        <v>1982</v>
      </c>
      <c r="BH2253">
        <v>4</v>
      </c>
      <c r="BJ2253" s="1">
        <v>45880</v>
      </c>
      <c r="BK2253" s="1">
        <v>46244</v>
      </c>
      <c r="BN2253">
        <v>40</v>
      </c>
      <c r="BO2253">
        <v>0</v>
      </c>
      <c r="BP2253">
        <v>7</v>
      </c>
      <c r="BQ2253">
        <v>7</v>
      </c>
      <c r="BR2253">
        <v>7</v>
      </c>
      <c r="BS2253">
        <v>7</v>
      </c>
      <c r="BT2253">
        <v>7</v>
      </c>
      <c r="BU2253">
        <v>5</v>
      </c>
      <c r="BV2253" t="str">
        <f>"8:00 AM"</f>
        <v>8:00 AM</v>
      </c>
      <c r="BW2253" t="str">
        <f>"4:00 PM"</f>
        <v>4:00 PM</v>
      </c>
      <c r="BX2253" t="s">
        <v>240</v>
      </c>
      <c r="BY2253">
        <v>0</v>
      </c>
      <c r="BZ2253">
        <v>3</v>
      </c>
      <c r="CA2253" t="s">
        <v>115</v>
      </c>
      <c r="CC2253" s="2" t="s">
        <v>4727</v>
      </c>
      <c r="CD2253" t="s">
        <v>155</v>
      </c>
      <c r="CF2253" t="s">
        <v>145</v>
      </c>
      <c r="CG2253" t="s">
        <v>120</v>
      </c>
      <c r="CH2253" s="3">
        <v>96951</v>
      </c>
      <c r="CI2253" s="4">
        <v>7.84</v>
      </c>
      <c r="CJ2253" s="4">
        <v>7.84</v>
      </c>
      <c r="CK2253" s="4">
        <v>11.76</v>
      </c>
      <c r="CL2253" s="4">
        <v>11.76</v>
      </c>
      <c r="CM2253" t="s">
        <v>136</v>
      </c>
      <c r="CN2253" t="s">
        <v>139</v>
      </c>
      <c r="CO2253" t="s">
        <v>137</v>
      </c>
      <c r="CQ2253" t="s">
        <v>115</v>
      </c>
      <c r="CR2253" t="s">
        <v>138</v>
      </c>
      <c r="CS2253" t="s">
        <v>139</v>
      </c>
      <c r="CT2253" t="s">
        <v>138</v>
      </c>
      <c r="CU2253" t="s">
        <v>139</v>
      </c>
      <c r="CV2253" t="s">
        <v>138</v>
      </c>
      <c r="CW2253" t="s">
        <v>139</v>
      </c>
      <c r="CX2253" t="s">
        <v>156</v>
      </c>
      <c r="CY2253" s="10">
        <v>16705320350</v>
      </c>
      <c r="CZ2253" t="s">
        <v>150</v>
      </c>
      <c r="DA2253" t="s">
        <v>139</v>
      </c>
      <c r="DB2253" t="s">
        <v>138</v>
      </c>
      <c r="DC2253" t="s">
        <v>115</v>
      </c>
    </row>
    <row r="2254" spans="1:112" ht="14.45" customHeight="1" x14ac:dyDescent="0.25">
      <c r="A2254" t="s">
        <v>12133</v>
      </c>
      <c r="B2254" t="s">
        <v>248</v>
      </c>
      <c r="C2254" s="1">
        <v>45756</v>
      </c>
      <c r="D2254" s="1">
        <v>45821</v>
      </c>
      <c r="E2254" t="s">
        <v>210</v>
      </c>
      <c r="F2254" s="1">
        <v>45929</v>
      </c>
      <c r="G2254" t="s">
        <v>115</v>
      </c>
      <c r="H2254" t="s">
        <v>115</v>
      </c>
      <c r="I2254" t="s">
        <v>115</v>
      </c>
      <c r="J2254" t="s">
        <v>6733</v>
      </c>
      <c r="K2254" t="s">
        <v>6734</v>
      </c>
      <c r="L2254" t="s">
        <v>6735</v>
      </c>
      <c r="M2254" t="s">
        <v>6736</v>
      </c>
      <c r="N2254" t="s">
        <v>128</v>
      </c>
      <c r="O2254" t="s">
        <v>120</v>
      </c>
      <c r="P2254" s="3">
        <v>96950</v>
      </c>
      <c r="Q2254" t="s">
        <v>121</v>
      </c>
      <c r="S2254" s="10">
        <v>16702351495</v>
      </c>
      <c r="U2254" t="s">
        <v>6737</v>
      </c>
      <c r="V2254">
        <v>23622</v>
      </c>
      <c r="W2254" t="s">
        <v>123</v>
      </c>
      <c r="Y2254" t="s">
        <v>996</v>
      </c>
      <c r="Z2254" t="s">
        <v>6738</v>
      </c>
      <c r="AA2254" t="s">
        <v>6739</v>
      </c>
      <c r="AB2254" t="s">
        <v>448</v>
      </c>
      <c r="AC2254" t="s">
        <v>6736</v>
      </c>
      <c r="AE2254" t="s">
        <v>128</v>
      </c>
      <c r="AF2254" t="s">
        <v>120</v>
      </c>
      <c r="AG2254" s="3">
        <v>96950</v>
      </c>
      <c r="AH2254" t="s">
        <v>121</v>
      </c>
      <c r="AJ2254" s="10">
        <v>16707881495</v>
      </c>
      <c r="AL2254" t="s">
        <v>6740</v>
      </c>
      <c r="BD2254" t="str">
        <f>"49-9071.00"</f>
        <v>49-9071.00</v>
      </c>
      <c r="BE2254" t="s">
        <v>169</v>
      </c>
      <c r="BF2254" t="s">
        <v>6741</v>
      </c>
      <c r="BG2254" t="s">
        <v>1469</v>
      </c>
      <c r="BH2254">
        <v>20</v>
      </c>
      <c r="BI2254">
        <v>20</v>
      </c>
      <c r="BJ2254" s="1">
        <v>45931</v>
      </c>
      <c r="BK2254" s="1">
        <v>46295</v>
      </c>
      <c r="BL2254" s="1">
        <v>45931</v>
      </c>
      <c r="BM2254" s="1">
        <v>46295</v>
      </c>
      <c r="BN2254">
        <v>35</v>
      </c>
      <c r="BO2254">
        <v>0</v>
      </c>
      <c r="BP2254">
        <v>7</v>
      </c>
      <c r="BQ2254">
        <v>7</v>
      </c>
      <c r="BR2254">
        <v>7</v>
      </c>
      <c r="BS2254">
        <v>7</v>
      </c>
      <c r="BT2254">
        <v>7</v>
      </c>
      <c r="BU2254">
        <v>0</v>
      </c>
      <c r="BV2254" t="str">
        <f>"8:00 AM"</f>
        <v>8:00 AM</v>
      </c>
      <c r="BW2254" t="str">
        <f>"5:00 PM"</f>
        <v>5:00 PM</v>
      </c>
      <c r="BX2254" t="s">
        <v>240</v>
      </c>
      <c r="BY2254">
        <v>0</v>
      </c>
      <c r="BZ2254">
        <v>24</v>
      </c>
      <c r="CA2254" t="s">
        <v>115</v>
      </c>
      <c r="CC2254" s="2" t="s">
        <v>12134</v>
      </c>
      <c r="CD2254" t="s">
        <v>6736</v>
      </c>
      <c r="CF2254" t="s">
        <v>128</v>
      </c>
      <c r="CG2254" t="s">
        <v>120</v>
      </c>
      <c r="CH2254" s="3">
        <v>96950</v>
      </c>
      <c r="CI2254" s="4">
        <v>9.75</v>
      </c>
      <c r="CJ2254" s="4">
        <v>9.75</v>
      </c>
      <c r="CK2254" s="4">
        <v>14.63</v>
      </c>
      <c r="CL2254" s="4">
        <v>14.63</v>
      </c>
      <c r="CM2254" t="s">
        <v>136</v>
      </c>
      <c r="CN2254" t="s">
        <v>224</v>
      </c>
      <c r="CO2254" t="s">
        <v>137</v>
      </c>
      <c r="CQ2254" t="s">
        <v>138</v>
      </c>
      <c r="CR2254" t="s">
        <v>138</v>
      </c>
      <c r="CS2254" t="s">
        <v>139</v>
      </c>
      <c r="CT2254" t="s">
        <v>138</v>
      </c>
      <c r="CU2254" t="s">
        <v>139</v>
      </c>
      <c r="CV2254" t="s">
        <v>138</v>
      </c>
      <c r="CW2254" t="s">
        <v>139</v>
      </c>
      <c r="CX2254" t="s">
        <v>348</v>
      </c>
      <c r="CY2254" s="10">
        <v>16707881495</v>
      </c>
      <c r="CZ2254" t="s">
        <v>6740</v>
      </c>
      <c r="DA2254" t="s">
        <v>331</v>
      </c>
      <c r="DB2254" t="s">
        <v>138</v>
      </c>
      <c r="DC2254" t="s">
        <v>115</v>
      </c>
    </row>
    <row r="2255" spans="1:112" ht="14.45" customHeight="1" x14ac:dyDescent="0.25">
      <c r="A2255" t="s">
        <v>12301</v>
      </c>
      <c r="B2255" t="s">
        <v>248</v>
      </c>
      <c r="C2255" s="1">
        <v>45755</v>
      </c>
      <c r="D2255" s="1">
        <v>45821</v>
      </c>
      <c r="E2255" t="s">
        <v>210</v>
      </c>
      <c r="F2255" s="1">
        <v>45929</v>
      </c>
      <c r="G2255" t="s">
        <v>115</v>
      </c>
      <c r="H2255" t="s">
        <v>115</v>
      </c>
      <c r="I2255" t="s">
        <v>115</v>
      </c>
      <c r="J2255" t="s">
        <v>10973</v>
      </c>
      <c r="K2255" t="s">
        <v>10974</v>
      </c>
      <c r="L2255" t="s">
        <v>10975</v>
      </c>
      <c r="M2255" t="s">
        <v>1448</v>
      </c>
      <c r="N2255" t="s">
        <v>128</v>
      </c>
      <c r="O2255" t="s">
        <v>120</v>
      </c>
      <c r="P2255" s="3">
        <v>96950</v>
      </c>
      <c r="Q2255" t="s">
        <v>121</v>
      </c>
      <c r="R2255" t="s">
        <v>1287</v>
      </c>
      <c r="S2255" s="10">
        <v>16702877617</v>
      </c>
      <c r="U2255" t="s">
        <v>10976</v>
      </c>
      <c r="V2255">
        <v>561520</v>
      </c>
      <c r="W2255" t="s">
        <v>123</v>
      </c>
      <c r="Y2255" t="s">
        <v>8866</v>
      </c>
      <c r="Z2255" t="s">
        <v>10977</v>
      </c>
      <c r="AA2255" t="s">
        <v>139</v>
      </c>
      <c r="AB2255" t="s">
        <v>126</v>
      </c>
      <c r="AC2255" t="s">
        <v>10975</v>
      </c>
      <c r="AD2255" t="s">
        <v>1448</v>
      </c>
      <c r="AE2255" t="s">
        <v>128</v>
      </c>
      <c r="AF2255" t="s">
        <v>120</v>
      </c>
      <c r="AG2255" s="3">
        <v>96950</v>
      </c>
      <c r="AH2255" t="s">
        <v>121</v>
      </c>
      <c r="AI2255" t="s">
        <v>1287</v>
      </c>
      <c r="AJ2255" s="10">
        <v>16702877617</v>
      </c>
      <c r="AL2255" t="s">
        <v>10978</v>
      </c>
      <c r="BD2255" t="str">
        <f>"49-9092.00"</f>
        <v>49-9092.00</v>
      </c>
      <c r="BE2255" t="s">
        <v>9798</v>
      </c>
      <c r="BF2255" t="s">
        <v>11641</v>
      </c>
      <c r="BG2255" t="s">
        <v>11642</v>
      </c>
      <c r="BH2255">
        <v>2</v>
      </c>
      <c r="BI2255">
        <v>2</v>
      </c>
      <c r="BJ2255" s="1">
        <v>45931</v>
      </c>
      <c r="BK2255" s="1">
        <v>46295</v>
      </c>
      <c r="BL2255" s="1">
        <v>45931</v>
      </c>
      <c r="BM2255" s="1">
        <v>46295</v>
      </c>
      <c r="BN2255">
        <v>35</v>
      </c>
      <c r="BO2255">
        <v>0</v>
      </c>
      <c r="BP2255">
        <v>7</v>
      </c>
      <c r="BQ2255">
        <v>7</v>
      </c>
      <c r="BR2255">
        <v>7</v>
      </c>
      <c r="BS2255">
        <v>7</v>
      </c>
      <c r="BT2255">
        <v>7</v>
      </c>
      <c r="BU2255">
        <v>0</v>
      </c>
      <c r="BV2255" t="str">
        <f>"8:00 AM"</f>
        <v>8:00 AM</v>
      </c>
      <c r="BW2255" t="str">
        <f>"4:00 PM"</f>
        <v>4:00 PM</v>
      </c>
      <c r="BX2255" t="s">
        <v>240</v>
      </c>
      <c r="BY2255">
        <v>0</v>
      </c>
      <c r="BZ2255">
        <v>24</v>
      </c>
      <c r="CA2255" t="s">
        <v>115</v>
      </c>
      <c r="CC2255" t="s">
        <v>11643</v>
      </c>
      <c r="CD2255" t="s">
        <v>2874</v>
      </c>
      <c r="CE2255" t="s">
        <v>1448</v>
      </c>
      <c r="CF2255" t="s">
        <v>128</v>
      </c>
      <c r="CG2255" t="s">
        <v>120</v>
      </c>
      <c r="CH2255" s="3">
        <v>96950</v>
      </c>
      <c r="CI2255" s="4">
        <v>10.02</v>
      </c>
      <c r="CJ2255" s="4">
        <v>10.5</v>
      </c>
      <c r="CK2255" s="4">
        <v>15.03</v>
      </c>
      <c r="CL2255" s="4">
        <v>15.75</v>
      </c>
      <c r="CM2255" t="s">
        <v>136</v>
      </c>
      <c r="CN2255" t="s">
        <v>139</v>
      </c>
      <c r="CO2255" t="s">
        <v>137</v>
      </c>
      <c r="CQ2255" t="s">
        <v>115</v>
      </c>
      <c r="CR2255" t="s">
        <v>138</v>
      </c>
      <c r="CS2255" t="s">
        <v>138</v>
      </c>
      <c r="CT2255" t="s">
        <v>138</v>
      </c>
      <c r="CU2255" t="s">
        <v>139</v>
      </c>
      <c r="CV2255" t="s">
        <v>138</v>
      </c>
      <c r="CW2255" t="s">
        <v>139</v>
      </c>
      <c r="CX2255" t="s">
        <v>1316</v>
      </c>
      <c r="CY2255" s="10">
        <v>16702877617</v>
      </c>
      <c r="CZ2255" t="s">
        <v>10978</v>
      </c>
      <c r="DA2255" t="s">
        <v>139</v>
      </c>
      <c r="DB2255" t="s">
        <v>138</v>
      </c>
      <c r="DC2255" t="s">
        <v>115</v>
      </c>
    </row>
    <row r="2256" spans="1:112" ht="14.45" customHeight="1" x14ac:dyDescent="0.25">
      <c r="A2256" t="s">
        <v>12326</v>
      </c>
      <c r="B2256" t="s">
        <v>248</v>
      </c>
      <c r="C2256" s="1">
        <v>45757</v>
      </c>
      <c r="D2256" s="1">
        <v>45821</v>
      </c>
      <c r="E2256" t="s">
        <v>210</v>
      </c>
      <c r="F2256" s="1">
        <v>45929</v>
      </c>
      <c r="G2256" t="s">
        <v>115</v>
      </c>
      <c r="H2256" t="s">
        <v>115</v>
      </c>
      <c r="I2256" t="s">
        <v>115</v>
      </c>
      <c r="J2256" t="s">
        <v>2481</v>
      </c>
      <c r="K2256" t="s">
        <v>11476</v>
      </c>
      <c r="L2256" t="s">
        <v>11477</v>
      </c>
      <c r="M2256" t="s">
        <v>2484</v>
      </c>
      <c r="N2256" t="s">
        <v>128</v>
      </c>
      <c r="O2256" t="s">
        <v>120</v>
      </c>
      <c r="P2256" s="3">
        <v>96950</v>
      </c>
      <c r="Q2256" t="s">
        <v>121</v>
      </c>
      <c r="S2256" s="10">
        <v>16702340455</v>
      </c>
      <c r="U2256" t="s">
        <v>2485</v>
      </c>
      <c r="V2256">
        <v>23622</v>
      </c>
      <c r="W2256" t="s">
        <v>123</v>
      </c>
      <c r="Y2256" t="s">
        <v>2486</v>
      </c>
      <c r="Z2256" t="s">
        <v>2487</v>
      </c>
      <c r="AA2256" t="s">
        <v>2488</v>
      </c>
      <c r="AB2256" t="s">
        <v>126</v>
      </c>
      <c r="AC2256" t="s">
        <v>11478</v>
      </c>
      <c r="AD2256" t="s">
        <v>2484</v>
      </c>
      <c r="AE2256" t="s">
        <v>128</v>
      </c>
      <c r="AF2256" t="s">
        <v>120</v>
      </c>
      <c r="AG2256" s="3">
        <v>96950</v>
      </c>
      <c r="AH2256" t="s">
        <v>121</v>
      </c>
      <c r="AJ2256" s="10">
        <v>16702340455</v>
      </c>
      <c r="AL2256" t="s">
        <v>2489</v>
      </c>
      <c r="BD2256" t="str">
        <f>"49-9071.00"</f>
        <v>49-9071.00</v>
      </c>
      <c r="BE2256" t="s">
        <v>169</v>
      </c>
      <c r="BF2256" t="s">
        <v>11479</v>
      </c>
      <c r="BG2256" t="s">
        <v>1404</v>
      </c>
      <c r="BH2256">
        <v>10</v>
      </c>
      <c r="BI2256">
        <v>10</v>
      </c>
      <c r="BJ2256" s="1">
        <v>45931</v>
      </c>
      <c r="BK2256" s="1">
        <v>46295</v>
      </c>
      <c r="BL2256" s="1">
        <v>45931</v>
      </c>
      <c r="BM2256" s="1">
        <v>46295</v>
      </c>
      <c r="BN2256">
        <v>35</v>
      </c>
      <c r="BO2256">
        <v>0</v>
      </c>
      <c r="BP2256">
        <v>7</v>
      </c>
      <c r="BQ2256">
        <v>7</v>
      </c>
      <c r="BR2256">
        <v>7</v>
      </c>
      <c r="BS2256">
        <v>7</v>
      </c>
      <c r="BT2256">
        <v>7</v>
      </c>
      <c r="BU2256">
        <v>0</v>
      </c>
      <c r="BV2256" t="str">
        <f>"8:00 AM"</f>
        <v>8:00 AM</v>
      </c>
      <c r="BW2256" t="str">
        <f>"4:00 PM"</f>
        <v>4:00 PM</v>
      </c>
      <c r="BX2256" t="s">
        <v>133</v>
      </c>
      <c r="BY2256">
        <v>0</v>
      </c>
      <c r="BZ2256">
        <v>24</v>
      </c>
      <c r="CA2256" t="s">
        <v>115</v>
      </c>
      <c r="CC2256" t="s">
        <v>11480</v>
      </c>
      <c r="CD2256" t="s">
        <v>2492</v>
      </c>
      <c r="CE2256" t="s">
        <v>11481</v>
      </c>
      <c r="CF2256" t="s">
        <v>128</v>
      </c>
      <c r="CG2256" t="s">
        <v>120</v>
      </c>
      <c r="CH2256" s="3">
        <v>96950</v>
      </c>
      <c r="CI2256" s="4">
        <v>9.75</v>
      </c>
      <c r="CJ2256" s="4">
        <v>9.75</v>
      </c>
      <c r="CK2256" s="4">
        <v>14.63</v>
      </c>
      <c r="CL2256" s="4">
        <v>14.63</v>
      </c>
      <c r="CM2256" t="s">
        <v>136</v>
      </c>
      <c r="CO2256" t="s">
        <v>137</v>
      </c>
      <c r="CQ2256" t="s">
        <v>115</v>
      </c>
      <c r="CR2256" t="s">
        <v>138</v>
      </c>
      <c r="CS2256" t="s">
        <v>139</v>
      </c>
      <c r="CT2256" t="s">
        <v>138</v>
      </c>
      <c r="CU2256" t="s">
        <v>139</v>
      </c>
      <c r="CV2256" t="s">
        <v>138</v>
      </c>
      <c r="CW2256" t="s">
        <v>139</v>
      </c>
      <c r="CX2256" t="s">
        <v>2493</v>
      </c>
      <c r="CY2256" s="10">
        <v>16702340455</v>
      </c>
      <c r="CZ2256" t="s">
        <v>2489</v>
      </c>
      <c r="DA2256" t="s">
        <v>2494</v>
      </c>
      <c r="DB2256" t="s">
        <v>138</v>
      </c>
      <c r="DC2256" t="s">
        <v>115</v>
      </c>
    </row>
    <row r="2257" spans="1:112" ht="14.45" customHeight="1" x14ac:dyDescent="0.25">
      <c r="A2257" t="s">
        <v>12654</v>
      </c>
      <c r="B2257" t="s">
        <v>142</v>
      </c>
      <c r="C2257" s="1">
        <v>45818</v>
      </c>
      <c r="D2257" s="1">
        <v>45821</v>
      </c>
      <c r="E2257" t="s">
        <v>114</v>
      </c>
      <c r="G2257" t="s">
        <v>115</v>
      </c>
      <c r="H2257" t="s">
        <v>115</v>
      </c>
      <c r="I2257" t="s">
        <v>115</v>
      </c>
      <c r="J2257" t="s">
        <v>747</v>
      </c>
      <c r="K2257" t="s">
        <v>748</v>
      </c>
      <c r="L2257" t="s">
        <v>749</v>
      </c>
      <c r="M2257" t="s">
        <v>119</v>
      </c>
      <c r="N2257" t="s">
        <v>750</v>
      </c>
      <c r="O2257" t="s">
        <v>120</v>
      </c>
      <c r="P2257" s="3">
        <v>96950</v>
      </c>
      <c r="Q2257" t="s">
        <v>121</v>
      </c>
      <c r="S2257" s="10">
        <v>16702331530</v>
      </c>
      <c r="U2257" t="s">
        <v>751</v>
      </c>
      <c r="V2257">
        <v>311812</v>
      </c>
      <c r="W2257" t="s">
        <v>123</v>
      </c>
      <c r="Y2257" t="s">
        <v>752</v>
      </c>
      <c r="Z2257" t="s">
        <v>753</v>
      </c>
      <c r="AB2257" t="s">
        <v>754</v>
      </c>
      <c r="AC2257" t="s">
        <v>749</v>
      </c>
      <c r="AD2257" t="s">
        <v>119</v>
      </c>
      <c r="AE2257" t="s">
        <v>750</v>
      </c>
      <c r="AF2257" t="s">
        <v>120</v>
      </c>
      <c r="AG2257" s="3">
        <v>96950</v>
      </c>
      <c r="AH2257" t="s">
        <v>121</v>
      </c>
      <c r="AJ2257" s="10">
        <v>16702331530</v>
      </c>
      <c r="AL2257" t="s">
        <v>755</v>
      </c>
      <c r="BD2257" t="str">
        <f>"49-9071.00"</f>
        <v>49-9071.00</v>
      </c>
      <c r="BE2257" t="s">
        <v>169</v>
      </c>
      <c r="BF2257" t="s">
        <v>756</v>
      </c>
      <c r="BG2257" t="s">
        <v>169</v>
      </c>
      <c r="BH2257">
        <v>1</v>
      </c>
      <c r="BJ2257" s="1">
        <v>45962</v>
      </c>
      <c r="BK2257" s="1">
        <v>46295</v>
      </c>
      <c r="BN2257">
        <v>35</v>
      </c>
      <c r="BO2257">
        <v>6</v>
      </c>
      <c r="BP2257">
        <v>0</v>
      </c>
      <c r="BQ2257">
        <v>6</v>
      </c>
      <c r="BR2257">
        <v>6</v>
      </c>
      <c r="BS2257">
        <v>6</v>
      </c>
      <c r="BT2257">
        <v>6</v>
      </c>
      <c r="BU2257">
        <v>5</v>
      </c>
      <c r="BV2257" t="str">
        <f>"9:00 AM"</f>
        <v>9:00 AM</v>
      </c>
      <c r="BW2257" t="str">
        <f>"4:00 PM"</f>
        <v>4:00 PM</v>
      </c>
      <c r="BX2257" t="s">
        <v>133</v>
      </c>
      <c r="BY2257">
        <v>0</v>
      </c>
      <c r="BZ2257">
        <v>24</v>
      </c>
      <c r="CA2257" t="s">
        <v>115</v>
      </c>
      <c r="CC2257" t="s">
        <v>12655</v>
      </c>
      <c r="CD2257" t="s">
        <v>749</v>
      </c>
      <c r="CE2257" t="s">
        <v>119</v>
      </c>
      <c r="CF2257" t="s">
        <v>750</v>
      </c>
      <c r="CG2257" t="s">
        <v>120</v>
      </c>
      <c r="CH2257" s="3">
        <v>96950</v>
      </c>
      <c r="CI2257" s="4">
        <v>9.75</v>
      </c>
      <c r="CJ2257" s="4">
        <v>9.75</v>
      </c>
      <c r="CK2257" s="4">
        <v>14.63</v>
      </c>
      <c r="CL2257" s="4">
        <v>14.63</v>
      </c>
      <c r="CM2257" t="s">
        <v>136</v>
      </c>
      <c r="CN2257" t="s">
        <v>331</v>
      </c>
      <c r="CO2257" t="s">
        <v>137</v>
      </c>
      <c r="CQ2257" t="s">
        <v>115</v>
      </c>
      <c r="CR2257" t="s">
        <v>138</v>
      </c>
      <c r="CS2257" t="s">
        <v>139</v>
      </c>
      <c r="CT2257" t="s">
        <v>138</v>
      </c>
      <c r="CU2257" t="s">
        <v>139</v>
      </c>
      <c r="CV2257" t="s">
        <v>138</v>
      </c>
      <c r="CW2257" t="s">
        <v>139</v>
      </c>
      <c r="CX2257" t="s">
        <v>757</v>
      </c>
      <c r="CY2257" s="10">
        <v>16702331530</v>
      </c>
      <c r="CZ2257" t="s">
        <v>755</v>
      </c>
      <c r="DA2257" t="s">
        <v>758</v>
      </c>
      <c r="DB2257" t="s">
        <v>138</v>
      </c>
      <c r="DC2257" t="s">
        <v>115</v>
      </c>
      <c r="DD2257" t="s">
        <v>752</v>
      </c>
      <c r="DE2257" t="s">
        <v>753</v>
      </c>
      <c r="DG2257" t="s">
        <v>747</v>
      </c>
      <c r="DH2257" t="s">
        <v>755</v>
      </c>
    </row>
    <row r="2258" spans="1:112" ht="14.45" customHeight="1" x14ac:dyDescent="0.25">
      <c r="A2258" t="s">
        <v>12863</v>
      </c>
      <c r="B2258" t="s">
        <v>248</v>
      </c>
      <c r="C2258" s="1">
        <v>45758</v>
      </c>
      <c r="D2258" s="1">
        <v>45821</v>
      </c>
      <c r="E2258" t="s">
        <v>210</v>
      </c>
      <c r="F2258" s="1">
        <v>45929</v>
      </c>
      <c r="G2258" t="s">
        <v>138</v>
      </c>
      <c r="H2258" t="s">
        <v>115</v>
      </c>
      <c r="I2258" t="s">
        <v>115</v>
      </c>
      <c r="J2258" t="s">
        <v>4126</v>
      </c>
      <c r="K2258" t="s">
        <v>4127</v>
      </c>
      <c r="L2258" t="s">
        <v>4128</v>
      </c>
      <c r="N2258" t="s">
        <v>128</v>
      </c>
      <c r="O2258" t="s">
        <v>120</v>
      </c>
      <c r="P2258" s="3">
        <v>96950</v>
      </c>
      <c r="Q2258" t="s">
        <v>121</v>
      </c>
      <c r="S2258" s="10">
        <v>16702358778</v>
      </c>
      <c r="U2258" t="s">
        <v>1380</v>
      </c>
      <c r="V2258">
        <v>23622</v>
      </c>
      <c r="W2258" t="s">
        <v>123</v>
      </c>
      <c r="Y2258" t="s">
        <v>2486</v>
      </c>
      <c r="Z2258" t="s">
        <v>4129</v>
      </c>
      <c r="AA2258" t="s">
        <v>4130</v>
      </c>
      <c r="AB2258" t="s">
        <v>516</v>
      </c>
      <c r="AC2258" t="s">
        <v>4128</v>
      </c>
      <c r="AE2258" t="s">
        <v>128</v>
      </c>
      <c r="AF2258" t="s">
        <v>120</v>
      </c>
      <c r="AG2258" s="3">
        <v>96950</v>
      </c>
      <c r="AH2258" t="s">
        <v>121</v>
      </c>
      <c r="AJ2258" s="10">
        <v>16702358778</v>
      </c>
      <c r="AL2258" t="s">
        <v>3408</v>
      </c>
      <c r="BD2258" t="str">
        <f>"47-3012.00"</f>
        <v>47-3012.00</v>
      </c>
      <c r="BE2258" t="s">
        <v>12864</v>
      </c>
      <c r="BF2258" t="s">
        <v>12865</v>
      </c>
      <c r="BG2258" t="s">
        <v>12866</v>
      </c>
      <c r="BH2258">
        <v>5</v>
      </c>
      <c r="BI2258">
        <v>5</v>
      </c>
      <c r="BJ2258" s="1">
        <v>45931</v>
      </c>
      <c r="BK2258" s="1">
        <v>47026</v>
      </c>
      <c r="BL2258" s="1">
        <v>45931</v>
      </c>
      <c r="BM2258" s="1">
        <v>47026</v>
      </c>
      <c r="BN2258">
        <v>40</v>
      </c>
      <c r="BO2258">
        <v>0</v>
      </c>
      <c r="BP2258">
        <v>8</v>
      </c>
      <c r="BQ2258">
        <v>8</v>
      </c>
      <c r="BR2258">
        <v>8</v>
      </c>
      <c r="BS2258">
        <v>8</v>
      </c>
      <c r="BT2258">
        <v>8</v>
      </c>
      <c r="BU2258">
        <v>0</v>
      </c>
      <c r="BV2258" t="str">
        <f>"7:30 AM"</f>
        <v>7:30 AM</v>
      </c>
      <c r="BW2258" t="str">
        <f>"4:30 PM"</f>
        <v>4:30 PM</v>
      </c>
      <c r="BX2258" t="s">
        <v>240</v>
      </c>
      <c r="BY2258">
        <v>0</v>
      </c>
      <c r="BZ2258">
        <v>6</v>
      </c>
      <c r="CA2258" t="s">
        <v>115</v>
      </c>
      <c r="CC2258" t="s">
        <v>12867</v>
      </c>
      <c r="CD2258" t="s">
        <v>12868</v>
      </c>
      <c r="CF2258" t="s">
        <v>128</v>
      </c>
      <c r="CG2258" t="s">
        <v>120</v>
      </c>
      <c r="CH2258" s="3">
        <v>96950</v>
      </c>
      <c r="CI2258" s="4">
        <v>10.5</v>
      </c>
      <c r="CJ2258" s="4">
        <v>10.5</v>
      </c>
      <c r="CK2258" s="4">
        <v>15.75</v>
      </c>
      <c r="CL2258" s="4">
        <v>15.75</v>
      </c>
      <c r="CM2258" t="s">
        <v>136</v>
      </c>
      <c r="CN2258" t="s">
        <v>139</v>
      </c>
      <c r="CO2258" t="s">
        <v>173</v>
      </c>
      <c r="CQ2258" t="s">
        <v>115</v>
      </c>
      <c r="CR2258" t="s">
        <v>138</v>
      </c>
      <c r="CS2258" t="s">
        <v>138</v>
      </c>
      <c r="CT2258" t="s">
        <v>138</v>
      </c>
      <c r="CU2258" t="s">
        <v>139</v>
      </c>
      <c r="CV2258" t="s">
        <v>138</v>
      </c>
      <c r="CW2258" t="s">
        <v>138</v>
      </c>
      <c r="CX2258" t="s">
        <v>1079</v>
      </c>
      <c r="CY2258" s="10">
        <v>16702358778</v>
      </c>
      <c r="CZ2258" t="s">
        <v>3408</v>
      </c>
      <c r="DA2258" t="s">
        <v>139</v>
      </c>
      <c r="DB2258" t="s">
        <v>138</v>
      </c>
      <c r="DC2258" t="s">
        <v>115</v>
      </c>
    </row>
    <row r="2259" spans="1:112" ht="14.45" customHeight="1" x14ac:dyDescent="0.25">
      <c r="A2259" t="s">
        <v>13281</v>
      </c>
      <c r="B2259" t="s">
        <v>248</v>
      </c>
      <c r="C2259" s="1">
        <v>45764</v>
      </c>
      <c r="D2259" s="1">
        <v>45821</v>
      </c>
      <c r="E2259" t="s">
        <v>210</v>
      </c>
      <c r="F2259" s="1">
        <v>45929</v>
      </c>
      <c r="G2259" t="s">
        <v>115</v>
      </c>
      <c r="H2259" t="s">
        <v>115</v>
      </c>
      <c r="I2259" t="s">
        <v>115</v>
      </c>
      <c r="J2259" t="s">
        <v>13282</v>
      </c>
      <c r="K2259" t="s">
        <v>13283</v>
      </c>
      <c r="L2259" t="s">
        <v>13284</v>
      </c>
      <c r="M2259" t="s">
        <v>139</v>
      </c>
      <c r="N2259" t="s">
        <v>128</v>
      </c>
      <c r="O2259" t="s">
        <v>120</v>
      </c>
      <c r="P2259" s="3">
        <v>96950</v>
      </c>
      <c r="Q2259" t="s">
        <v>121</v>
      </c>
      <c r="R2259" t="s">
        <v>1661</v>
      </c>
      <c r="S2259" s="10">
        <v>16707836689</v>
      </c>
      <c r="U2259" t="s">
        <v>13285</v>
      </c>
      <c r="V2259">
        <v>445110</v>
      </c>
      <c r="W2259" t="s">
        <v>123</v>
      </c>
      <c r="Y2259" t="s">
        <v>5370</v>
      </c>
      <c r="Z2259" t="s">
        <v>13286</v>
      </c>
      <c r="AB2259" t="s">
        <v>658</v>
      </c>
      <c r="AC2259" t="s">
        <v>13284</v>
      </c>
      <c r="AD2259" t="s">
        <v>139</v>
      </c>
      <c r="AE2259" t="s">
        <v>128</v>
      </c>
      <c r="AF2259" t="s">
        <v>120</v>
      </c>
      <c r="AG2259" s="3">
        <v>96950</v>
      </c>
      <c r="AH2259" t="s">
        <v>121</v>
      </c>
      <c r="AJ2259" s="10">
        <v>16707836689</v>
      </c>
      <c r="AL2259" t="s">
        <v>13287</v>
      </c>
      <c r="BD2259" t="str">
        <f>"11-2022.00"</f>
        <v>11-2022.00</v>
      </c>
      <c r="BE2259" t="s">
        <v>5373</v>
      </c>
      <c r="BF2259" t="s">
        <v>13288</v>
      </c>
      <c r="BG2259" t="s">
        <v>5375</v>
      </c>
      <c r="BH2259">
        <v>2</v>
      </c>
      <c r="BI2259">
        <v>2</v>
      </c>
      <c r="BJ2259" s="1">
        <v>45931</v>
      </c>
      <c r="BK2259" s="1">
        <v>46295</v>
      </c>
      <c r="BL2259" s="1">
        <v>45931</v>
      </c>
      <c r="BM2259" s="1">
        <v>46295</v>
      </c>
      <c r="BN2259">
        <v>35</v>
      </c>
      <c r="BO2259">
        <v>0</v>
      </c>
      <c r="BP2259">
        <v>7</v>
      </c>
      <c r="BQ2259">
        <v>7</v>
      </c>
      <c r="BR2259">
        <v>7</v>
      </c>
      <c r="BS2259">
        <v>7</v>
      </c>
      <c r="BT2259">
        <v>7</v>
      </c>
      <c r="BU2259">
        <v>0</v>
      </c>
      <c r="BV2259" t="str">
        <f>"8:00 AM"</f>
        <v>8:00 AM</v>
      </c>
      <c r="BW2259" t="str">
        <f>"5:00 PM"</f>
        <v>5:00 PM</v>
      </c>
      <c r="BX2259" t="s">
        <v>133</v>
      </c>
      <c r="BY2259">
        <v>0</v>
      </c>
      <c r="BZ2259">
        <v>36</v>
      </c>
      <c r="CA2259" t="s">
        <v>138</v>
      </c>
      <c r="CB2259">
        <v>3</v>
      </c>
      <c r="CC2259" s="2" t="s">
        <v>5376</v>
      </c>
      <c r="CD2259" t="s">
        <v>13284</v>
      </c>
      <c r="CE2259" t="s">
        <v>139</v>
      </c>
      <c r="CF2259" t="s">
        <v>128</v>
      </c>
      <c r="CG2259" t="s">
        <v>120</v>
      </c>
      <c r="CH2259" s="3">
        <v>96950</v>
      </c>
      <c r="CI2259" s="4">
        <v>18.239999999999998</v>
      </c>
      <c r="CJ2259" s="4">
        <v>18.239999999999998</v>
      </c>
      <c r="CM2259" t="s">
        <v>136</v>
      </c>
      <c r="CN2259" t="s">
        <v>13289</v>
      </c>
      <c r="CO2259" t="s">
        <v>137</v>
      </c>
      <c r="CQ2259" t="s">
        <v>115</v>
      </c>
      <c r="CR2259" t="s">
        <v>138</v>
      </c>
      <c r="CS2259" t="s">
        <v>139</v>
      </c>
      <c r="CT2259" t="s">
        <v>139</v>
      </c>
      <c r="CU2259" t="s">
        <v>139</v>
      </c>
      <c r="CV2259" t="s">
        <v>138</v>
      </c>
      <c r="CW2259" t="s">
        <v>139</v>
      </c>
      <c r="CX2259" t="s">
        <v>4793</v>
      </c>
      <c r="CY2259" s="10">
        <v>16707836689</v>
      </c>
      <c r="CZ2259" t="s">
        <v>13290</v>
      </c>
      <c r="DA2259" t="s">
        <v>139</v>
      </c>
      <c r="DB2259" t="s">
        <v>138</v>
      </c>
      <c r="DC2259" t="s">
        <v>115</v>
      </c>
    </row>
    <row r="2260" spans="1:112" ht="14.45" customHeight="1" x14ac:dyDescent="0.25">
      <c r="A2260" t="s">
        <v>13525</v>
      </c>
      <c r="B2260" t="s">
        <v>248</v>
      </c>
      <c r="C2260" s="1">
        <v>45756</v>
      </c>
      <c r="D2260" s="1">
        <v>45821</v>
      </c>
      <c r="E2260" t="s">
        <v>210</v>
      </c>
      <c r="F2260" s="1">
        <v>45929</v>
      </c>
      <c r="G2260" t="s">
        <v>115</v>
      </c>
      <c r="H2260" t="s">
        <v>115</v>
      </c>
      <c r="I2260" t="s">
        <v>115</v>
      </c>
      <c r="J2260" t="s">
        <v>6733</v>
      </c>
      <c r="K2260" t="s">
        <v>6734</v>
      </c>
      <c r="L2260" t="s">
        <v>6735</v>
      </c>
      <c r="M2260" t="s">
        <v>6736</v>
      </c>
      <c r="N2260" t="s">
        <v>128</v>
      </c>
      <c r="O2260" t="s">
        <v>120</v>
      </c>
      <c r="P2260" s="3">
        <v>96950</v>
      </c>
      <c r="Q2260" t="s">
        <v>121</v>
      </c>
      <c r="S2260" s="10">
        <v>16702351495</v>
      </c>
      <c r="U2260" t="s">
        <v>6737</v>
      </c>
      <c r="V2260">
        <v>23622</v>
      </c>
      <c r="W2260" t="s">
        <v>123</v>
      </c>
      <c r="Y2260" t="s">
        <v>996</v>
      </c>
      <c r="Z2260" t="s">
        <v>6738</v>
      </c>
      <c r="AA2260" t="s">
        <v>6739</v>
      </c>
      <c r="AB2260" t="s">
        <v>448</v>
      </c>
      <c r="AC2260" t="s">
        <v>6735</v>
      </c>
      <c r="AD2260" t="s">
        <v>6736</v>
      </c>
      <c r="AE2260" t="s">
        <v>128</v>
      </c>
      <c r="AF2260" t="s">
        <v>120</v>
      </c>
      <c r="AG2260" s="3">
        <v>96950</v>
      </c>
      <c r="AH2260" t="s">
        <v>121</v>
      </c>
      <c r="AJ2260" s="10">
        <v>16707881495</v>
      </c>
      <c r="AL2260" t="s">
        <v>6740</v>
      </c>
      <c r="BD2260" t="str">
        <f>"43-3031.00"</f>
        <v>43-3031.00</v>
      </c>
      <c r="BE2260" t="s">
        <v>387</v>
      </c>
      <c r="BF2260" t="s">
        <v>13526</v>
      </c>
      <c r="BG2260" t="s">
        <v>188</v>
      </c>
      <c r="BH2260">
        <v>1</v>
      </c>
      <c r="BI2260">
        <v>1</v>
      </c>
      <c r="BJ2260" s="1">
        <v>45931</v>
      </c>
      <c r="BK2260" s="1">
        <v>46295</v>
      </c>
      <c r="BL2260" s="1">
        <v>45931</v>
      </c>
      <c r="BM2260" s="1">
        <v>46295</v>
      </c>
      <c r="BN2260">
        <v>35</v>
      </c>
      <c r="BO2260">
        <v>0</v>
      </c>
      <c r="BP2260">
        <v>7</v>
      </c>
      <c r="BQ2260">
        <v>7</v>
      </c>
      <c r="BR2260">
        <v>7</v>
      </c>
      <c r="BS2260">
        <v>7</v>
      </c>
      <c r="BT2260">
        <v>7</v>
      </c>
      <c r="BU2260">
        <v>0</v>
      </c>
      <c r="BV2260" t="str">
        <f>"8:00 AM"</f>
        <v>8:00 AM</v>
      </c>
      <c r="BW2260" t="str">
        <f>"5:00 PM"</f>
        <v>5:00 PM</v>
      </c>
      <c r="BX2260" t="s">
        <v>133</v>
      </c>
      <c r="BY2260">
        <v>0</v>
      </c>
      <c r="BZ2260">
        <v>24</v>
      </c>
      <c r="CA2260" t="s">
        <v>115</v>
      </c>
      <c r="CC2260" s="2" t="s">
        <v>13527</v>
      </c>
      <c r="CD2260" t="s">
        <v>6736</v>
      </c>
      <c r="CF2260" t="s">
        <v>13528</v>
      </c>
      <c r="CG2260" t="s">
        <v>120</v>
      </c>
      <c r="CH2260" s="3">
        <v>96950</v>
      </c>
      <c r="CI2260" s="4">
        <v>12.28</v>
      </c>
      <c r="CJ2260" s="4">
        <v>12.28</v>
      </c>
      <c r="CK2260" s="4">
        <v>18.420000000000002</v>
      </c>
      <c r="CL2260" s="4">
        <v>18.420000000000002</v>
      </c>
      <c r="CM2260" t="s">
        <v>136</v>
      </c>
      <c r="CN2260" t="s">
        <v>224</v>
      </c>
      <c r="CO2260" t="s">
        <v>137</v>
      </c>
      <c r="CQ2260" t="s">
        <v>115</v>
      </c>
      <c r="CR2260" t="s">
        <v>138</v>
      </c>
      <c r="CS2260" t="s">
        <v>139</v>
      </c>
      <c r="CT2260" t="s">
        <v>138</v>
      </c>
      <c r="CU2260" t="s">
        <v>139</v>
      </c>
      <c r="CV2260" t="s">
        <v>138</v>
      </c>
      <c r="CW2260" t="s">
        <v>139</v>
      </c>
      <c r="CX2260" t="s">
        <v>348</v>
      </c>
      <c r="CY2260" s="10">
        <v>16707881495</v>
      </c>
      <c r="CZ2260" t="s">
        <v>6740</v>
      </c>
      <c r="DA2260" t="s">
        <v>331</v>
      </c>
      <c r="DB2260" t="s">
        <v>138</v>
      </c>
      <c r="DC2260" t="s">
        <v>115</v>
      </c>
    </row>
    <row r="2261" spans="1:112" ht="14.45" customHeight="1" x14ac:dyDescent="0.25">
      <c r="A2261" t="s">
        <v>589</v>
      </c>
      <c r="B2261" t="s">
        <v>158</v>
      </c>
      <c r="C2261" s="1">
        <v>45807</v>
      </c>
      <c r="D2261" s="1">
        <v>45824</v>
      </c>
      <c r="E2261" t="s">
        <v>114</v>
      </c>
      <c r="G2261" t="s">
        <v>138</v>
      </c>
      <c r="H2261" t="s">
        <v>115</v>
      </c>
      <c r="I2261" t="s">
        <v>115</v>
      </c>
      <c r="J2261" t="s">
        <v>590</v>
      </c>
      <c r="K2261" t="s">
        <v>591</v>
      </c>
      <c r="L2261" t="s">
        <v>592</v>
      </c>
      <c r="M2261" t="s">
        <v>593</v>
      </c>
      <c r="N2261" t="s">
        <v>119</v>
      </c>
      <c r="O2261" t="s">
        <v>120</v>
      </c>
      <c r="P2261" s="3">
        <v>96950</v>
      </c>
      <c r="Q2261" t="s">
        <v>121</v>
      </c>
      <c r="S2261" s="10">
        <v>16702850063</v>
      </c>
      <c r="U2261" t="s">
        <v>594</v>
      </c>
      <c r="V2261">
        <v>722310</v>
      </c>
      <c r="W2261" t="s">
        <v>123</v>
      </c>
      <c r="Y2261" t="s">
        <v>595</v>
      </c>
      <c r="Z2261" t="s">
        <v>596</v>
      </c>
      <c r="AA2261" t="s">
        <v>597</v>
      </c>
      <c r="AB2261" t="s">
        <v>295</v>
      </c>
      <c r="AC2261" t="s">
        <v>598</v>
      </c>
      <c r="AD2261" t="s">
        <v>593</v>
      </c>
      <c r="AE2261" t="s">
        <v>119</v>
      </c>
      <c r="AF2261" t="s">
        <v>120</v>
      </c>
      <c r="AG2261" s="3">
        <v>96950</v>
      </c>
      <c r="AH2261" t="s">
        <v>121</v>
      </c>
      <c r="AJ2261" s="10">
        <v>16702850063</v>
      </c>
      <c r="AL2261" t="s">
        <v>599</v>
      </c>
      <c r="BD2261" t="str">
        <f>"35-2014.00"</f>
        <v>35-2014.00</v>
      </c>
      <c r="BE2261" t="s">
        <v>221</v>
      </c>
      <c r="BF2261" t="s">
        <v>600</v>
      </c>
      <c r="BG2261" t="s">
        <v>373</v>
      </c>
      <c r="BH2261">
        <v>10</v>
      </c>
      <c r="BJ2261" s="1">
        <v>45839</v>
      </c>
      <c r="BK2261" s="1">
        <v>46203</v>
      </c>
      <c r="BN2261">
        <v>40</v>
      </c>
      <c r="BO2261">
        <v>0</v>
      </c>
      <c r="BP2261">
        <v>8</v>
      </c>
      <c r="BQ2261">
        <v>8</v>
      </c>
      <c r="BR2261">
        <v>8</v>
      </c>
      <c r="BS2261">
        <v>8</v>
      </c>
      <c r="BT2261">
        <v>8</v>
      </c>
      <c r="BU2261">
        <v>0</v>
      </c>
      <c r="BV2261" t="str">
        <f>"8:09 PM"</f>
        <v>8:09 PM</v>
      </c>
      <c r="BW2261" t="str">
        <f>"5:09 PM"</f>
        <v>5:09 PM</v>
      </c>
      <c r="BX2261" t="s">
        <v>240</v>
      </c>
      <c r="BY2261">
        <v>0</v>
      </c>
      <c r="BZ2261">
        <v>6</v>
      </c>
      <c r="CA2261" t="s">
        <v>115</v>
      </c>
      <c r="CC2261" t="s">
        <v>601</v>
      </c>
      <c r="CD2261" t="s">
        <v>598</v>
      </c>
      <c r="CE2261" t="s">
        <v>593</v>
      </c>
      <c r="CF2261" t="s">
        <v>119</v>
      </c>
      <c r="CG2261" t="s">
        <v>120</v>
      </c>
      <c r="CH2261" s="3">
        <v>96950</v>
      </c>
      <c r="CI2261" s="4">
        <v>8.83</v>
      </c>
      <c r="CJ2261" s="4">
        <v>8.83</v>
      </c>
      <c r="CK2261" s="4">
        <v>13.25</v>
      </c>
      <c r="CL2261" s="4">
        <v>13.25</v>
      </c>
      <c r="CM2261" t="s">
        <v>136</v>
      </c>
      <c r="CN2261" t="s">
        <v>602</v>
      </c>
      <c r="CO2261" t="s">
        <v>137</v>
      </c>
      <c r="CQ2261" t="s">
        <v>115</v>
      </c>
      <c r="CR2261" t="s">
        <v>138</v>
      </c>
      <c r="CS2261" t="s">
        <v>138</v>
      </c>
      <c r="CT2261" t="s">
        <v>138</v>
      </c>
      <c r="CU2261" t="s">
        <v>139</v>
      </c>
      <c r="CV2261" t="s">
        <v>138</v>
      </c>
      <c r="CW2261" t="s">
        <v>138</v>
      </c>
      <c r="CX2261" s="2" t="s">
        <v>603</v>
      </c>
      <c r="CY2261" s="10">
        <v>16702850063</v>
      </c>
      <c r="CZ2261" t="s">
        <v>599</v>
      </c>
      <c r="DA2261" t="s">
        <v>139</v>
      </c>
      <c r="DB2261" t="s">
        <v>138</v>
      </c>
      <c r="DC2261" t="s">
        <v>115</v>
      </c>
    </row>
    <row r="2262" spans="1:112" ht="14.45" customHeight="1" x14ac:dyDescent="0.25">
      <c r="A2262" t="s">
        <v>770</v>
      </c>
      <c r="B2262" t="s">
        <v>248</v>
      </c>
      <c r="C2262" s="1">
        <v>45782</v>
      </c>
      <c r="D2262" s="1">
        <v>45824</v>
      </c>
      <c r="E2262" t="s">
        <v>210</v>
      </c>
      <c r="F2262" s="1">
        <v>45960</v>
      </c>
      <c r="G2262" t="s">
        <v>115</v>
      </c>
      <c r="H2262" t="s">
        <v>115</v>
      </c>
      <c r="I2262" t="s">
        <v>115</v>
      </c>
      <c r="J2262" t="s">
        <v>771</v>
      </c>
      <c r="K2262" t="s">
        <v>772</v>
      </c>
      <c r="L2262" t="s">
        <v>773</v>
      </c>
      <c r="M2262" t="s">
        <v>774</v>
      </c>
      <c r="N2262" t="s">
        <v>119</v>
      </c>
      <c r="O2262" t="s">
        <v>120</v>
      </c>
      <c r="P2262" s="3">
        <v>96950</v>
      </c>
      <c r="Q2262" t="s">
        <v>121</v>
      </c>
      <c r="S2262" s="10">
        <v>16709892136</v>
      </c>
      <c r="T2262">
        <v>0</v>
      </c>
      <c r="U2262" t="s">
        <v>775</v>
      </c>
      <c r="V2262">
        <v>61162</v>
      </c>
      <c r="W2262" t="s">
        <v>123</v>
      </c>
      <c r="Y2262" t="s">
        <v>776</v>
      </c>
      <c r="Z2262" t="s">
        <v>777</v>
      </c>
      <c r="AB2262" t="s">
        <v>295</v>
      </c>
      <c r="AC2262" t="s">
        <v>773</v>
      </c>
      <c r="AD2262" t="s">
        <v>774</v>
      </c>
      <c r="AE2262" t="s">
        <v>119</v>
      </c>
      <c r="AF2262" t="s">
        <v>120</v>
      </c>
      <c r="AG2262" s="3">
        <v>96950</v>
      </c>
      <c r="AH2262" t="s">
        <v>121</v>
      </c>
      <c r="AJ2262" s="10">
        <v>16709892136</v>
      </c>
      <c r="AK2262">
        <v>0</v>
      </c>
      <c r="AL2262" t="s">
        <v>778</v>
      </c>
      <c r="BD2262" t="str">
        <f>"25-3021.00"</f>
        <v>25-3021.00</v>
      </c>
      <c r="BE2262" t="s">
        <v>130</v>
      </c>
      <c r="BF2262" t="s">
        <v>779</v>
      </c>
      <c r="BG2262" t="s">
        <v>780</v>
      </c>
      <c r="BH2262">
        <v>1</v>
      </c>
      <c r="BI2262">
        <v>1</v>
      </c>
      <c r="BJ2262" s="1">
        <v>45962</v>
      </c>
      <c r="BK2262" s="1">
        <v>46326</v>
      </c>
      <c r="BL2262" s="1">
        <v>45962</v>
      </c>
      <c r="BM2262" s="1">
        <v>46326</v>
      </c>
      <c r="BN2262">
        <v>40</v>
      </c>
      <c r="BO2262">
        <v>0</v>
      </c>
      <c r="BP2262">
        <v>8</v>
      </c>
      <c r="BQ2262">
        <v>8</v>
      </c>
      <c r="BR2262">
        <v>8</v>
      </c>
      <c r="BS2262">
        <v>8</v>
      </c>
      <c r="BT2262">
        <v>8</v>
      </c>
      <c r="BU2262">
        <v>0</v>
      </c>
      <c r="BV2262" t="str">
        <f>"8:00 AM"</f>
        <v>8:00 AM</v>
      </c>
      <c r="BW2262" t="str">
        <f>"5:00 PM"</f>
        <v>5:00 PM</v>
      </c>
      <c r="BX2262" t="s">
        <v>133</v>
      </c>
      <c r="BY2262">
        <v>0</v>
      </c>
      <c r="BZ2262">
        <v>24</v>
      </c>
      <c r="CA2262" t="s">
        <v>115</v>
      </c>
      <c r="CC2262" t="s">
        <v>781</v>
      </c>
      <c r="CD2262" t="s">
        <v>773</v>
      </c>
      <c r="CE2262" t="s">
        <v>774</v>
      </c>
      <c r="CF2262" t="s">
        <v>119</v>
      </c>
      <c r="CG2262" t="s">
        <v>120</v>
      </c>
      <c r="CH2262" s="3">
        <v>96950</v>
      </c>
      <c r="CI2262" s="4">
        <v>17.760000000000002</v>
      </c>
      <c r="CJ2262" s="4">
        <v>17.760000000000002</v>
      </c>
      <c r="CK2262" s="4">
        <v>26.64</v>
      </c>
      <c r="CL2262" s="4">
        <v>26.64</v>
      </c>
      <c r="CM2262" t="s">
        <v>136</v>
      </c>
      <c r="CN2262" t="s">
        <v>139</v>
      </c>
      <c r="CO2262" t="s">
        <v>137</v>
      </c>
      <c r="CQ2262" t="s">
        <v>115</v>
      </c>
      <c r="CR2262" t="s">
        <v>138</v>
      </c>
      <c r="CS2262" t="s">
        <v>139</v>
      </c>
      <c r="CT2262" t="s">
        <v>138</v>
      </c>
      <c r="CU2262" t="s">
        <v>139</v>
      </c>
      <c r="CV2262" t="s">
        <v>138</v>
      </c>
      <c r="CW2262" t="s">
        <v>139</v>
      </c>
      <c r="CX2262" t="s">
        <v>723</v>
      </c>
      <c r="CY2262" s="10">
        <v>16709892136</v>
      </c>
      <c r="CZ2262" t="s">
        <v>778</v>
      </c>
      <c r="DA2262" t="s">
        <v>139</v>
      </c>
      <c r="DB2262" t="s">
        <v>138</v>
      </c>
      <c r="DC2262" t="s">
        <v>115</v>
      </c>
      <c r="DD2262" t="s">
        <v>782</v>
      </c>
      <c r="DE2262" t="s">
        <v>783</v>
      </c>
      <c r="DG2262" t="s">
        <v>784</v>
      </c>
      <c r="DH2262" t="s">
        <v>778</v>
      </c>
    </row>
    <row r="2263" spans="1:112" ht="14.45" customHeight="1" x14ac:dyDescent="0.25">
      <c r="A2263" t="s">
        <v>2749</v>
      </c>
      <c r="B2263" t="s">
        <v>248</v>
      </c>
      <c r="C2263" s="1">
        <v>45772</v>
      </c>
      <c r="D2263" s="1">
        <v>45824</v>
      </c>
      <c r="E2263" t="s">
        <v>210</v>
      </c>
      <c r="F2263" s="1">
        <v>45929</v>
      </c>
      <c r="G2263" t="s">
        <v>115</v>
      </c>
      <c r="H2263" t="s">
        <v>115</v>
      </c>
      <c r="I2263" t="s">
        <v>115</v>
      </c>
      <c r="J2263" t="s">
        <v>2750</v>
      </c>
      <c r="K2263" t="s">
        <v>2751</v>
      </c>
      <c r="L2263" t="s">
        <v>2752</v>
      </c>
      <c r="M2263" t="s">
        <v>2753</v>
      </c>
      <c r="N2263" t="s">
        <v>128</v>
      </c>
      <c r="O2263" t="s">
        <v>120</v>
      </c>
      <c r="P2263" s="3">
        <v>96950</v>
      </c>
      <c r="Q2263" t="s">
        <v>121</v>
      </c>
      <c r="S2263" s="10">
        <v>16702874118</v>
      </c>
      <c r="U2263" t="s">
        <v>2754</v>
      </c>
      <c r="V2263">
        <v>561520</v>
      </c>
      <c r="W2263" t="s">
        <v>123</v>
      </c>
      <c r="Y2263" t="s">
        <v>2755</v>
      </c>
      <c r="Z2263" t="s">
        <v>2756</v>
      </c>
      <c r="AB2263" t="s">
        <v>658</v>
      </c>
      <c r="AC2263" t="s">
        <v>2752</v>
      </c>
      <c r="AD2263" t="s">
        <v>2753</v>
      </c>
      <c r="AE2263" t="s">
        <v>128</v>
      </c>
      <c r="AF2263" t="s">
        <v>120</v>
      </c>
      <c r="AG2263" s="3">
        <v>96950</v>
      </c>
      <c r="AH2263" t="s">
        <v>121</v>
      </c>
      <c r="AJ2263" s="10">
        <v>16702874118</v>
      </c>
      <c r="AL2263" t="s">
        <v>2757</v>
      </c>
      <c r="BD2263" t="str">
        <f>"39-7012.00"</f>
        <v>39-7012.00</v>
      </c>
      <c r="BE2263" t="s">
        <v>1292</v>
      </c>
      <c r="BF2263" t="s">
        <v>2758</v>
      </c>
      <c r="BG2263" t="s">
        <v>721</v>
      </c>
      <c r="BH2263">
        <v>3</v>
      </c>
      <c r="BI2263">
        <v>3</v>
      </c>
      <c r="BJ2263" s="1">
        <v>45931</v>
      </c>
      <c r="BK2263" s="1">
        <v>46295</v>
      </c>
      <c r="BL2263" s="1">
        <v>45931</v>
      </c>
      <c r="BM2263" s="1">
        <v>46295</v>
      </c>
      <c r="BN2263">
        <v>40</v>
      </c>
      <c r="BO2263">
        <v>0</v>
      </c>
      <c r="BP2263">
        <v>8</v>
      </c>
      <c r="BQ2263">
        <v>8</v>
      </c>
      <c r="BR2263">
        <v>8</v>
      </c>
      <c r="BS2263">
        <v>8</v>
      </c>
      <c r="BT2263">
        <v>8</v>
      </c>
      <c r="BU2263">
        <v>0</v>
      </c>
      <c r="BV2263" t="str">
        <f>"8:00 AM"</f>
        <v>8:00 AM</v>
      </c>
      <c r="BW2263" t="str">
        <f>"5:00 PM"</f>
        <v>5:00 PM</v>
      </c>
      <c r="BX2263" t="s">
        <v>133</v>
      </c>
      <c r="BY2263">
        <v>0</v>
      </c>
      <c r="BZ2263">
        <v>12</v>
      </c>
      <c r="CA2263" t="s">
        <v>115</v>
      </c>
      <c r="CC2263" t="s">
        <v>2759</v>
      </c>
      <c r="CD2263" t="s">
        <v>2752</v>
      </c>
      <c r="CE2263" t="s">
        <v>2753</v>
      </c>
      <c r="CF2263" t="s">
        <v>128</v>
      </c>
      <c r="CG2263" t="s">
        <v>120</v>
      </c>
      <c r="CH2263" s="3">
        <v>96950</v>
      </c>
      <c r="CI2263" s="4">
        <v>10.72</v>
      </c>
      <c r="CJ2263" s="4">
        <v>10.72</v>
      </c>
      <c r="CK2263" s="4">
        <v>16.079999999999998</v>
      </c>
      <c r="CL2263" s="4">
        <v>16.079999999999998</v>
      </c>
      <c r="CM2263" t="s">
        <v>136</v>
      </c>
      <c r="CN2263" t="s">
        <v>139</v>
      </c>
      <c r="CO2263" t="s">
        <v>137</v>
      </c>
      <c r="CQ2263" t="s">
        <v>115</v>
      </c>
      <c r="CR2263" t="s">
        <v>138</v>
      </c>
      <c r="CS2263" t="s">
        <v>139</v>
      </c>
      <c r="CT2263" t="s">
        <v>138</v>
      </c>
      <c r="CU2263" t="s">
        <v>139</v>
      </c>
      <c r="CV2263" t="s">
        <v>138</v>
      </c>
      <c r="CW2263" t="s">
        <v>139</v>
      </c>
      <c r="CX2263" t="s">
        <v>1776</v>
      </c>
      <c r="CY2263" s="10">
        <v>16702874118</v>
      </c>
      <c r="CZ2263" t="s">
        <v>2757</v>
      </c>
      <c r="DA2263" t="s">
        <v>139</v>
      </c>
      <c r="DB2263" t="s">
        <v>138</v>
      </c>
      <c r="DC2263" t="s">
        <v>115</v>
      </c>
    </row>
    <row r="2264" spans="1:112" ht="14.45" customHeight="1" x14ac:dyDescent="0.25">
      <c r="A2264" t="s">
        <v>2786</v>
      </c>
      <c r="B2264" t="s">
        <v>248</v>
      </c>
      <c r="C2264" s="1">
        <v>45772</v>
      </c>
      <c r="D2264" s="1">
        <v>45824</v>
      </c>
      <c r="E2264" t="s">
        <v>210</v>
      </c>
      <c r="F2264" s="1">
        <v>45929</v>
      </c>
      <c r="G2264" t="s">
        <v>115</v>
      </c>
      <c r="H2264" t="s">
        <v>115</v>
      </c>
      <c r="I2264" t="s">
        <v>115</v>
      </c>
      <c r="J2264" t="s">
        <v>2787</v>
      </c>
      <c r="K2264" t="s">
        <v>2788</v>
      </c>
      <c r="L2264" t="s">
        <v>2789</v>
      </c>
      <c r="M2264" t="s">
        <v>654</v>
      </c>
      <c r="N2264" t="s">
        <v>128</v>
      </c>
      <c r="O2264" t="s">
        <v>120</v>
      </c>
      <c r="P2264" s="3">
        <v>96950</v>
      </c>
      <c r="Q2264" t="s">
        <v>121</v>
      </c>
      <c r="S2264" s="10">
        <v>16702865678</v>
      </c>
      <c r="U2264" t="s">
        <v>2790</v>
      </c>
      <c r="V2264">
        <v>531312</v>
      </c>
      <c r="W2264" t="s">
        <v>123</v>
      </c>
      <c r="Y2264" t="s">
        <v>2791</v>
      </c>
      <c r="Z2264" t="s">
        <v>2792</v>
      </c>
      <c r="AB2264" t="s">
        <v>126</v>
      </c>
      <c r="AC2264" t="s">
        <v>2789</v>
      </c>
      <c r="AE2264" t="s">
        <v>128</v>
      </c>
      <c r="AF2264" t="s">
        <v>120</v>
      </c>
      <c r="AG2264" s="3">
        <v>96950</v>
      </c>
      <c r="AH2264" t="s">
        <v>121</v>
      </c>
      <c r="AJ2264" s="10">
        <v>16702865678</v>
      </c>
      <c r="AL2264" t="s">
        <v>2793</v>
      </c>
      <c r="BD2264" t="str">
        <f>"49-9071.00"</f>
        <v>49-9071.00</v>
      </c>
      <c r="BE2264" t="s">
        <v>169</v>
      </c>
      <c r="BF2264" t="s">
        <v>2794</v>
      </c>
      <c r="BG2264" t="s">
        <v>661</v>
      </c>
      <c r="BH2264">
        <v>4</v>
      </c>
      <c r="BI2264">
        <v>4</v>
      </c>
      <c r="BJ2264" s="1">
        <v>45931</v>
      </c>
      <c r="BK2264" s="1">
        <v>46295</v>
      </c>
      <c r="BL2264" s="1">
        <v>45931</v>
      </c>
      <c r="BM2264" s="1">
        <v>46295</v>
      </c>
      <c r="BN2264">
        <v>40</v>
      </c>
      <c r="BO2264">
        <v>0</v>
      </c>
      <c r="BP2264">
        <v>8</v>
      </c>
      <c r="BQ2264">
        <v>8</v>
      </c>
      <c r="BR2264">
        <v>8</v>
      </c>
      <c r="BS2264">
        <v>8</v>
      </c>
      <c r="BT2264">
        <v>8</v>
      </c>
      <c r="BU2264">
        <v>0</v>
      </c>
      <c r="BV2264" t="str">
        <f>"8:00 AM"</f>
        <v>8:00 AM</v>
      </c>
      <c r="BW2264" t="str">
        <f>"5:00 PM"</f>
        <v>5:00 PM</v>
      </c>
      <c r="BX2264" t="s">
        <v>133</v>
      </c>
      <c r="BY2264">
        <v>0</v>
      </c>
      <c r="BZ2264">
        <v>12</v>
      </c>
      <c r="CA2264" t="s">
        <v>115</v>
      </c>
      <c r="CC2264" t="s">
        <v>2795</v>
      </c>
      <c r="CD2264" t="s">
        <v>2789</v>
      </c>
      <c r="CE2264" t="s">
        <v>654</v>
      </c>
      <c r="CF2264" t="s">
        <v>128</v>
      </c>
      <c r="CG2264" t="s">
        <v>120</v>
      </c>
      <c r="CH2264" s="3">
        <v>96950</v>
      </c>
      <c r="CI2264" s="4">
        <v>9.75</v>
      </c>
      <c r="CJ2264" s="4">
        <v>9.75</v>
      </c>
      <c r="CK2264" s="4">
        <v>14.63</v>
      </c>
      <c r="CL2264" s="4">
        <v>14.63</v>
      </c>
      <c r="CM2264" t="s">
        <v>136</v>
      </c>
      <c r="CN2264" t="s">
        <v>139</v>
      </c>
      <c r="CO2264" t="s">
        <v>137</v>
      </c>
      <c r="CQ2264" t="s">
        <v>115</v>
      </c>
      <c r="CR2264" t="s">
        <v>138</v>
      </c>
      <c r="CS2264" t="s">
        <v>139</v>
      </c>
      <c r="CT2264" t="s">
        <v>138</v>
      </c>
      <c r="CU2264" t="s">
        <v>139</v>
      </c>
      <c r="CV2264" t="s">
        <v>138</v>
      </c>
      <c r="CW2264" t="s">
        <v>139</v>
      </c>
      <c r="CX2264" t="s">
        <v>663</v>
      </c>
      <c r="CY2264" s="10">
        <v>16702865678</v>
      </c>
      <c r="CZ2264" t="s">
        <v>2793</v>
      </c>
      <c r="DA2264" t="s">
        <v>139</v>
      </c>
      <c r="DB2264" t="s">
        <v>138</v>
      </c>
      <c r="DC2264" t="s">
        <v>115</v>
      </c>
    </row>
    <row r="2265" spans="1:112" ht="14.45" customHeight="1" x14ac:dyDescent="0.25">
      <c r="A2265" t="s">
        <v>2835</v>
      </c>
      <c r="B2265" t="s">
        <v>248</v>
      </c>
      <c r="C2265" s="1">
        <v>45769</v>
      </c>
      <c r="D2265" s="1">
        <v>45824</v>
      </c>
      <c r="E2265" t="s">
        <v>210</v>
      </c>
      <c r="F2265" s="1">
        <v>45837</v>
      </c>
      <c r="G2265" t="s">
        <v>115</v>
      </c>
      <c r="H2265" t="s">
        <v>115</v>
      </c>
      <c r="I2265" t="s">
        <v>115</v>
      </c>
      <c r="J2265" t="s">
        <v>2836</v>
      </c>
      <c r="L2265" t="s">
        <v>2837</v>
      </c>
      <c r="M2265" t="s">
        <v>2838</v>
      </c>
      <c r="N2265" t="s">
        <v>119</v>
      </c>
      <c r="O2265" t="s">
        <v>120</v>
      </c>
      <c r="P2265" s="3">
        <v>96950</v>
      </c>
      <c r="Q2265" t="s">
        <v>121</v>
      </c>
      <c r="S2265" s="10">
        <v>16702331217</v>
      </c>
      <c r="U2265" t="s">
        <v>2839</v>
      </c>
      <c r="V2265">
        <v>812112</v>
      </c>
      <c r="W2265" t="s">
        <v>123</v>
      </c>
      <c r="Y2265" t="s">
        <v>2840</v>
      </c>
      <c r="Z2265" t="s">
        <v>2472</v>
      </c>
      <c r="AA2265" t="s">
        <v>2841</v>
      </c>
      <c r="AB2265" t="s">
        <v>235</v>
      </c>
      <c r="AC2265" t="s">
        <v>2837</v>
      </c>
      <c r="AD2265" t="s">
        <v>2838</v>
      </c>
      <c r="AE2265" t="s">
        <v>119</v>
      </c>
      <c r="AF2265" t="s">
        <v>120</v>
      </c>
      <c r="AG2265" s="3">
        <v>96950</v>
      </c>
      <c r="AH2265" t="s">
        <v>121</v>
      </c>
      <c r="AJ2265" s="10">
        <v>16702331217</v>
      </c>
      <c r="AL2265" t="s">
        <v>2842</v>
      </c>
      <c r="BD2265" t="str">
        <f>"39-5012.00"</f>
        <v>39-5012.00</v>
      </c>
      <c r="BE2265" t="s">
        <v>1772</v>
      </c>
      <c r="BF2265" t="s">
        <v>2843</v>
      </c>
      <c r="BG2265" t="s">
        <v>2447</v>
      </c>
      <c r="BH2265">
        <v>3</v>
      </c>
      <c r="BI2265">
        <v>3</v>
      </c>
      <c r="BJ2265" s="1">
        <v>45839</v>
      </c>
      <c r="BK2265" s="1">
        <v>46203</v>
      </c>
      <c r="BL2265" s="1">
        <v>45839</v>
      </c>
      <c r="BM2265" s="1">
        <v>46203</v>
      </c>
      <c r="BN2265">
        <v>35</v>
      </c>
      <c r="BO2265">
        <v>7</v>
      </c>
      <c r="BP2265">
        <v>0</v>
      </c>
      <c r="BQ2265">
        <v>7</v>
      </c>
      <c r="BR2265">
        <v>7</v>
      </c>
      <c r="BS2265">
        <v>0</v>
      </c>
      <c r="BT2265">
        <v>7</v>
      </c>
      <c r="BU2265">
        <v>7</v>
      </c>
      <c r="BV2265" t="str">
        <f>"10:00 AM"</f>
        <v>10:00 AM</v>
      </c>
      <c r="BW2265" t="str">
        <f>"6:00 PM"</f>
        <v>6:00 PM</v>
      </c>
      <c r="BX2265" t="s">
        <v>133</v>
      </c>
      <c r="BY2265">
        <v>0</v>
      </c>
      <c r="BZ2265">
        <v>24</v>
      </c>
      <c r="CA2265" t="s">
        <v>115</v>
      </c>
      <c r="CC2265" t="s">
        <v>2844</v>
      </c>
      <c r="CD2265" t="s">
        <v>2837</v>
      </c>
      <c r="CE2265" t="s">
        <v>139</v>
      </c>
      <c r="CF2265" t="s">
        <v>119</v>
      </c>
      <c r="CG2265" t="s">
        <v>120</v>
      </c>
      <c r="CH2265" s="3">
        <v>96950</v>
      </c>
      <c r="CI2265" s="4">
        <v>7.98</v>
      </c>
      <c r="CJ2265" s="4">
        <v>7.98</v>
      </c>
      <c r="CK2265" s="4">
        <v>11.97</v>
      </c>
      <c r="CL2265" s="4">
        <v>11.97</v>
      </c>
      <c r="CM2265" t="s">
        <v>136</v>
      </c>
      <c r="CN2265" t="s">
        <v>139</v>
      </c>
      <c r="CO2265" t="s">
        <v>137</v>
      </c>
      <c r="CQ2265" t="s">
        <v>115</v>
      </c>
      <c r="CR2265" t="s">
        <v>138</v>
      </c>
      <c r="CS2265" t="s">
        <v>139</v>
      </c>
      <c r="CT2265" t="s">
        <v>138</v>
      </c>
      <c r="CU2265" t="s">
        <v>139</v>
      </c>
      <c r="CV2265" t="s">
        <v>138</v>
      </c>
      <c r="CW2265" t="s">
        <v>139</v>
      </c>
      <c r="CX2265" t="s">
        <v>416</v>
      </c>
      <c r="CY2265" s="10">
        <v>16702331217</v>
      </c>
      <c r="CZ2265" t="s">
        <v>2845</v>
      </c>
      <c r="DA2265" t="s">
        <v>417</v>
      </c>
      <c r="DB2265" t="s">
        <v>138</v>
      </c>
      <c r="DC2265" t="s">
        <v>115</v>
      </c>
      <c r="DD2265" t="s">
        <v>418</v>
      </c>
      <c r="DE2265" t="s">
        <v>419</v>
      </c>
      <c r="DF2265" t="s">
        <v>420</v>
      </c>
      <c r="DG2265" t="s">
        <v>421</v>
      </c>
      <c r="DH2265" t="s">
        <v>422</v>
      </c>
    </row>
    <row r="2266" spans="1:112" ht="14.45" customHeight="1" x14ac:dyDescent="0.25">
      <c r="A2266" t="s">
        <v>4112</v>
      </c>
      <c r="B2266" t="s">
        <v>248</v>
      </c>
      <c r="C2266" s="1">
        <v>45775</v>
      </c>
      <c r="D2266" s="1">
        <v>45824</v>
      </c>
      <c r="E2266" t="s">
        <v>210</v>
      </c>
      <c r="F2266" s="1">
        <v>45952</v>
      </c>
      <c r="G2266" t="s">
        <v>115</v>
      </c>
      <c r="H2266" t="s">
        <v>115</v>
      </c>
      <c r="I2266" t="s">
        <v>115</v>
      </c>
      <c r="J2266" t="s">
        <v>4113</v>
      </c>
      <c r="K2266" t="s">
        <v>4114</v>
      </c>
      <c r="L2266" t="s">
        <v>4115</v>
      </c>
      <c r="M2266" t="s">
        <v>4116</v>
      </c>
      <c r="N2266" t="s">
        <v>119</v>
      </c>
      <c r="O2266" t="s">
        <v>120</v>
      </c>
      <c r="P2266" s="3">
        <v>96950</v>
      </c>
      <c r="Q2266" t="s">
        <v>121</v>
      </c>
      <c r="S2266" s="10">
        <v>16704837107</v>
      </c>
      <c r="T2266">
        <v>0</v>
      </c>
      <c r="U2266" t="s">
        <v>4117</v>
      </c>
      <c r="V2266">
        <v>424410</v>
      </c>
      <c r="W2266" t="s">
        <v>123</v>
      </c>
      <c r="Y2266" t="s">
        <v>4118</v>
      </c>
      <c r="Z2266" t="s">
        <v>4119</v>
      </c>
      <c r="AB2266" t="s">
        <v>295</v>
      </c>
      <c r="AC2266" t="s">
        <v>4115</v>
      </c>
      <c r="AD2266" t="s">
        <v>4116</v>
      </c>
      <c r="AE2266" t="s">
        <v>119</v>
      </c>
      <c r="AF2266" t="s">
        <v>120</v>
      </c>
      <c r="AG2266" s="3">
        <v>96950</v>
      </c>
      <c r="AH2266" t="s">
        <v>121</v>
      </c>
      <c r="AJ2266" s="10">
        <v>16704837107</v>
      </c>
      <c r="AK2266">
        <v>0</v>
      </c>
      <c r="AL2266" t="s">
        <v>4120</v>
      </c>
      <c r="BD2266" t="str">
        <f>"53-3031.00"</f>
        <v>53-3031.00</v>
      </c>
      <c r="BE2266" t="s">
        <v>2288</v>
      </c>
      <c r="BF2266" t="s">
        <v>4121</v>
      </c>
      <c r="BG2266" t="s">
        <v>4122</v>
      </c>
      <c r="BH2266">
        <v>1</v>
      </c>
      <c r="BI2266">
        <v>1</v>
      </c>
      <c r="BJ2266" s="1">
        <v>45954</v>
      </c>
      <c r="BK2266" s="1">
        <v>46318</v>
      </c>
      <c r="BL2266" s="1">
        <v>45954</v>
      </c>
      <c r="BM2266" s="1">
        <v>46318</v>
      </c>
      <c r="BN2266">
        <v>40</v>
      </c>
      <c r="BO2266">
        <v>0</v>
      </c>
      <c r="BP2266">
        <v>8</v>
      </c>
      <c r="BQ2266">
        <v>8</v>
      </c>
      <c r="BR2266">
        <v>8</v>
      </c>
      <c r="BS2266">
        <v>8</v>
      </c>
      <c r="BT2266">
        <v>8</v>
      </c>
      <c r="BU2266">
        <v>0</v>
      </c>
      <c r="BV2266" t="str">
        <f>"8:00 AM"</f>
        <v>8:00 AM</v>
      </c>
      <c r="BW2266" t="str">
        <f>"5:00 PM"</f>
        <v>5:00 PM</v>
      </c>
      <c r="BX2266" t="s">
        <v>133</v>
      </c>
      <c r="BY2266">
        <v>0</v>
      </c>
      <c r="BZ2266">
        <v>12</v>
      </c>
      <c r="CA2266" t="s">
        <v>115</v>
      </c>
      <c r="CC2266" t="s">
        <v>4123</v>
      </c>
      <c r="CD2266" t="s">
        <v>4115</v>
      </c>
      <c r="CE2266" t="s">
        <v>4116</v>
      </c>
      <c r="CF2266" t="s">
        <v>119</v>
      </c>
      <c r="CG2266" t="s">
        <v>120</v>
      </c>
      <c r="CH2266" s="3">
        <v>96950</v>
      </c>
      <c r="CI2266" s="4">
        <v>8.34</v>
      </c>
      <c r="CJ2266" s="4">
        <v>8.34</v>
      </c>
      <c r="CK2266" s="4">
        <v>12.51</v>
      </c>
      <c r="CL2266" s="4">
        <v>12.51</v>
      </c>
      <c r="CM2266" t="s">
        <v>136</v>
      </c>
      <c r="CN2266" t="s">
        <v>139</v>
      </c>
      <c r="CO2266" t="s">
        <v>137</v>
      </c>
      <c r="CQ2266" t="s">
        <v>115</v>
      </c>
      <c r="CR2266" t="s">
        <v>138</v>
      </c>
      <c r="CS2266" t="s">
        <v>139</v>
      </c>
      <c r="CT2266" t="s">
        <v>138</v>
      </c>
      <c r="CU2266" t="s">
        <v>139</v>
      </c>
      <c r="CV2266" t="s">
        <v>138</v>
      </c>
      <c r="CW2266" t="s">
        <v>139</v>
      </c>
      <c r="CX2266" t="s">
        <v>723</v>
      </c>
      <c r="CY2266" s="10">
        <v>16704837107</v>
      </c>
      <c r="CZ2266" t="s">
        <v>4120</v>
      </c>
      <c r="DA2266" t="s">
        <v>139</v>
      </c>
      <c r="DB2266" t="s">
        <v>138</v>
      </c>
      <c r="DC2266" t="s">
        <v>115</v>
      </c>
      <c r="DD2266" t="s">
        <v>4118</v>
      </c>
      <c r="DE2266" t="s">
        <v>4119</v>
      </c>
      <c r="DG2266" t="s">
        <v>4124</v>
      </c>
      <c r="DH2266" t="s">
        <v>4120</v>
      </c>
    </row>
    <row r="2267" spans="1:112" ht="14.45" customHeight="1" x14ac:dyDescent="0.25">
      <c r="A2267" t="s">
        <v>5365</v>
      </c>
      <c r="B2267" t="s">
        <v>248</v>
      </c>
      <c r="C2267" s="1">
        <v>45768</v>
      </c>
      <c r="D2267" s="1">
        <v>45824</v>
      </c>
      <c r="E2267" t="s">
        <v>210</v>
      </c>
      <c r="F2267" s="1">
        <v>45929</v>
      </c>
      <c r="G2267" t="s">
        <v>115</v>
      </c>
      <c r="H2267" t="s">
        <v>115</v>
      </c>
      <c r="I2267" t="s">
        <v>115</v>
      </c>
      <c r="J2267" t="s">
        <v>5366</v>
      </c>
      <c r="K2267" t="s">
        <v>5367</v>
      </c>
      <c r="L2267" t="s">
        <v>5368</v>
      </c>
      <c r="M2267" t="s">
        <v>139</v>
      </c>
      <c r="N2267" t="s">
        <v>128</v>
      </c>
      <c r="O2267" t="s">
        <v>120</v>
      </c>
      <c r="P2267" s="3">
        <v>96950</v>
      </c>
      <c r="Q2267" t="s">
        <v>121</v>
      </c>
      <c r="R2267" t="s">
        <v>1661</v>
      </c>
      <c r="S2267" s="10">
        <v>16702359168</v>
      </c>
      <c r="U2267" t="s">
        <v>5369</v>
      </c>
      <c r="V2267">
        <v>445110</v>
      </c>
      <c r="W2267" t="s">
        <v>123</v>
      </c>
      <c r="Y2267" t="s">
        <v>5370</v>
      </c>
      <c r="Z2267" t="s">
        <v>5371</v>
      </c>
      <c r="AB2267" t="s">
        <v>126</v>
      </c>
      <c r="AC2267" t="s">
        <v>5368</v>
      </c>
      <c r="AD2267" t="s">
        <v>139</v>
      </c>
      <c r="AE2267" t="s">
        <v>128</v>
      </c>
      <c r="AF2267" t="s">
        <v>120</v>
      </c>
      <c r="AG2267" s="3">
        <v>96950</v>
      </c>
      <c r="AH2267" t="s">
        <v>121</v>
      </c>
      <c r="AJ2267" s="10">
        <v>16702359168</v>
      </c>
      <c r="AL2267" t="s">
        <v>5372</v>
      </c>
      <c r="BD2267" t="str">
        <f>"11-2022.00"</f>
        <v>11-2022.00</v>
      </c>
      <c r="BE2267" t="s">
        <v>5373</v>
      </c>
      <c r="BF2267" t="s">
        <v>5374</v>
      </c>
      <c r="BG2267" t="s">
        <v>5375</v>
      </c>
      <c r="BH2267">
        <v>2</v>
      </c>
      <c r="BI2267">
        <v>2</v>
      </c>
      <c r="BJ2267" s="1">
        <v>45931</v>
      </c>
      <c r="BK2267" s="1">
        <v>46295</v>
      </c>
      <c r="BL2267" s="1">
        <v>45931</v>
      </c>
      <c r="BM2267" s="1">
        <v>46295</v>
      </c>
      <c r="BN2267">
        <v>35</v>
      </c>
      <c r="BO2267">
        <v>0</v>
      </c>
      <c r="BP2267">
        <v>7</v>
      </c>
      <c r="BQ2267">
        <v>7</v>
      </c>
      <c r="BR2267">
        <v>7</v>
      </c>
      <c r="BS2267">
        <v>7</v>
      </c>
      <c r="BT2267">
        <v>7</v>
      </c>
      <c r="BU2267">
        <v>0</v>
      </c>
      <c r="BV2267" t="str">
        <f>"8:00 AM"</f>
        <v>8:00 AM</v>
      </c>
      <c r="BW2267" t="str">
        <f>"5:00 PM"</f>
        <v>5:00 PM</v>
      </c>
      <c r="BX2267" t="s">
        <v>133</v>
      </c>
      <c r="BY2267">
        <v>0</v>
      </c>
      <c r="BZ2267">
        <v>36</v>
      </c>
      <c r="CA2267" t="s">
        <v>138</v>
      </c>
      <c r="CB2267">
        <v>15</v>
      </c>
      <c r="CC2267" s="2" t="s">
        <v>5376</v>
      </c>
      <c r="CD2267" t="s">
        <v>5368</v>
      </c>
      <c r="CE2267" t="s">
        <v>139</v>
      </c>
      <c r="CF2267" t="s">
        <v>128</v>
      </c>
      <c r="CG2267" t="s">
        <v>120</v>
      </c>
      <c r="CH2267" s="3">
        <v>96950</v>
      </c>
      <c r="CI2267" s="4">
        <v>18.239999999999998</v>
      </c>
      <c r="CJ2267" s="4">
        <v>18.239999999999998</v>
      </c>
      <c r="CM2267" t="s">
        <v>136</v>
      </c>
      <c r="CN2267" t="s">
        <v>5377</v>
      </c>
      <c r="CO2267" t="s">
        <v>137</v>
      </c>
      <c r="CQ2267" t="s">
        <v>115</v>
      </c>
      <c r="CR2267" t="s">
        <v>138</v>
      </c>
      <c r="CS2267" t="s">
        <v>139</v>
      </c>
      <c r="CT2267" t="s">
        <v>139</v>
      </c>
      <c r="CU2267" t="s">
        <v>139</v>
      </c>
      <c r="CV2267" t="s">
        <v>138</v>
      </c>
      <c r="CW2267" t="s">
        <v>139</v>
      </c>
      <c r="CX2267" t="s">
        <v>699</v>
      </c>
      <c r="CY2267" s="10">
        <v>16702359168</v>
      </c>
      <c r="CZ2267" t="s">
        <v>5378</v>
      </c>
      <c r="DA2267" t="s">
        <v>139</v>
      </c>
      <c r="DB2267" t="s">
        <v>138</v>
      </c>
      <c r="DC2267" t="s">
        <v>115</v>
      </c>
    </row>
    <row r="2268" spans="1:112" ht="14.45" customHeight="1" x14ac:dyDescent="0.25">
      <c r="A2268" t="s">
        <v>5379</v>
      </c>
      <c r="B2268" t="s">
        <v>248</v>
      </c>
      <c r="C2268" s="1">
        <v>45771</v>
      </c>
      <c r="D2268" s="1">
        <v>45824</v>
      </c>
      <c r="E2268" t="s">
        <v>210</v>
      </c>
      <c r="F2268" s="1">
        <v>45929</v>
      </c>
      <c r="G2268" t="s">
        <v>115</v>
      </c>
      <c r="H2268" t="s">
        <v>115</v>
      </c>
      <c r="I2268" t="s">
        <v>115</v>
      </c>
      <c r="J2268" t="s">
        <v>5380</v>
      </c>
      <c r="L2268" t="s">
        <v>5381</v>
      </c>
      <c r="M2268" t="s">
        <v>654</v>
      </c>
      <c r="N2268" t="s">
        <v>128</v>
      </c>
      <c r="O2268" t="s">
        <v>120</v>
      </c>
      <c r="P2268" s="3">
        <v>96950</v>
      </c>
      <c r="Q2268" t="s">
        <v>121</v>
      </c>
      <c r="S2268" s="10">
        <v>16702874118</v>
      </c>
      <c r="U2268" t="s">
        <v>5382</v>
      </c>
      <c r="V2268">
        <v>561510</v>
      </c>
      <c r="W2268" t="s">
        <v>123</v>
      </c>
      <c r="Y2268" t="s">
        <v>2755</v>
      </c>
      <c r="Z2268" t="s">
        <v>2756</v>
      </c>
      <c r="AB2268" t="s">
        <v>126</v>
      </c>
      <c r="AC2268" t="s">
        <v>5381</v>
      </c>
      <c r="AD2268" t="s">
        <v>654</v>
      </c>
      <c r="AE2268" t="s">
        <v>128</v>
      </c>
      <c r="AF2268" t="s">
        <v>120</v>
      </c>
      <c r="AG2268" s="3">
        <v>96950</v>
      </c>
      <c r="AH2268" t="s">
        <v>121</v>
      </c>
      <c r="AJ2268" s="10">
        <v>16702874118</v>
      </c>
      <c r="AL2268" t="s">
        <v>5383</v>
      </c>
      <c r="BD2268" t="str">
        <f>"39-7011.00"</f>
        <v>39-7011.00</v>
      </c>
      <c r="BE2268" t="s">
        <v>719</v>
      </c>
      <c r="BF2268" t="s">
        <v>5384</v>
      </c>
      <c r="BG2268" t="s">
        <v>721</v>
      </c>
      <c r="BH2268">
        <v>4</v>
      </c>
      <c r="BI2268">
        <v>4</v>
      </c>
      <c r="BJ2268" s="1">
        <v>45931</v>
      </c>
      <c r="BK2268" s="1">
        <v>46295</v>
      </c>
      <c r="BL2268" s="1">
        <v>45931</v>
      </c>
      <c r="BM2268" s="1">
        <v>46295</v>
      </c>
      <c r="BN2268">
        <v>40</v>
      </c>
      <c r="BO2268">
        <v>0</v>
      </c>
      <c r="BP2268">
        <v>8</v>
      </c>
      <c r="BQ2268">
        <v>8</v>
      </c>
      <c r="BR2268">
        <v>8</v>
      </c>
      <c r="BS2268">
        <v>8</v>
      </c>
      <c r="BT2268">
        <v>8</v>
      </c>
      <c r="BU2268">
        <v>0</v>
      </c>
      <c r="BV2268" t="str">
        <f>"8:00 AM"</f>
        <v>8:00 AM</v>
      </c>
      <c r="BW2268" t="str">
        <f>"5:00 PM"</f>
        <v>5:00 PM</v>
      </c>
      <c r="BX2268" t="s">
        <v>133</v>
      </c>
      <c r="BY2268">
        <v>0</v>
      </c>
      <c r="BZ2268">
        <v>24</v>
      </c>
      <c r="CA2268" t="s">
        <v>115</v>
      </c>
      <c r="CC2268" t="s">
        <v>5385</v>
      </c>
      <c r="CD2268" t="s">
        <v>5381</v>
      </c>
      <c r="CE2268" t="s">
        <v>654</v>
      </c>
      <c r="CF2268" t="s">
        <v>128</v>
      </c>
      <c r="CG2268" t="s">
        <v>120</v>
      </c>
      <c r="CH2268" s="3">
        <v>96950</v>
      </c>
      <c r="CI2268" s="4">
        <v>10.43</v>
      </c>
      <c r="CJ2268" s="4">
        <v>10.43</v>
      </c>
      <c r="CK2268" s="4">
        <v>15.64</v>
      </c>
      <c r="CL2268" s="4">
        <v>15.64</v>
      </c>
      <c r="CM2268" t="s">
        <v>136</v>
      </c>
      <c r="CN2268" t="s">
        <v>139</v>
      </c>
      <c r="CO2268" t="s">
        <v>137</v>
      </c>
      <c r="CQ2268" t="s">
        <v>115</v>
      </c>
      <c r="CR2268" t="s">
        <v>138</v>
      </c>
      <c r="CS2268" t="s">
        <v>139</v>
      </c>
      <c r="CT2268" t="s">
        <v>138</v>
      </c>
      <c r="CU2268" t="s">
        <v>139</v>
      </c>
      <c r="CV2268" t="s">
        <v>138</v>
      </c>
      <c r="CW2268" t="s">
        <v>139</v>
      </c>
      <c r="CX2268" t="s">
        <v>1776</v>
      </c>
      <c r="CY2268" s="10">
        <v>16702874118</v>
      </c>
      <c r="CZ2268" t="s">
        <v>5383</v>
      </c>
      <c r="DA2268" t="s">
        <v>139</v>
      </c>
      <c r="DB2268" t="s">
        <v>138</v>
      </c>
      <c r="DC2268" t="s">
        <v>115</v>
      </c>
    </row>
    <row r="2269" spans="1:112" ht="14.45" customHeight="1" x14ac:dyDescent="0.25">
      <c r="A2269" t="s">
        <v>5875</v>
      </c>
      <c r="B2269" t="s">
        <v>248</v>
      </c>
      <c r="C2269" s="1">
        <v>45757</v>
      </c>
      <c r="D2269" s="1">
        <v>45824</v>
      </c>
      <c r="E2269" t="s">
        <v>210</v>
      </c>
      <c r="F2269" s="1">
        <v>45929</v>
      </c>
      <c r="G2269" t="s">
        <v>115</v>
      </c>
      <c r="H2269" t="s">
        <v>115</v>
      </c>
      <c r="I2269" t="s">
        <v>115</v>
      </c>
      <c r="J2269" t="s">
        <v>4126</v>
      </c>
      <c r="K2269" t="s">
        <v>4127</v>
      </c>
      <c r="L2269" t="s">
        <v>4128</v>
      </c>
      <c r="N2269" t="s">
        <v>128</v>
      </c>
      <c r="O2269" t="s">
        <v>120</v>
      </c>
      <c r="P2269" s="3">
        <v>96950</v>
      </c>
      <c r="Q2269" t="s">
        <v>121</v>
      </c>
      <c r="S2269" s="10">
        <v>16702358778</v>
      </c>
      <c r="U2269" t="s">
        <v>1380</v>
      </c>
      <c r="V2269">
        <v>23622</v>
      </c>
      <c r="W2269" t="s">
        <v>123</v>
      </c>
      <c r="Y2269" t="s">
        <v>2486</v>
      </c>
      <c r="Z2269" t="s">
        <v>4129</v>
      </c>
      <c r="AA2269" t="s">
        <v>4130</v>
      </c>
      <c r="AB2269" t="s">
        <v>516</v>
      </c>
      <c r="AC2269" t="s">
        <v>4137</v>
      </c>
      <c r="AE2269" t="s">
        <v>128</v>
      </c>
      <c r="AF2269" t="s">
        <v>120</v>
      </c>
      <c r="AG2269" s="3">
        <v>96950</v>
      </c>
      <c r="AH2269" t="s">
        <v>121</v>
      </c>
      <c r="AJ2269" s="10">
        <v>16702358778</v>
      </c>
      <c r="AL2269" t="s">
        <v>3408</v>
      </c>
      <c r="BD2269" t="str">
        <f>"49-9071.00"</f>
        <v>49-9071.00</v>
      </c>
      <c r="BE2269" t="s">
        <v>169</v>
      </c>
      <c r="BF2269" t="s">
        <v>4138</v>
      </c>
      <c r="BG2269" t="s">
        <v>4139</v>
      </c>
      <c r="BH2269">
        <v>20</v>
      </c>
      <c r="BI2269">
        <v>20</v>
      </c>
      <c r="BJ2269" s="1">
        <v>45931</v>
      </c>
      <c r="BK2269" s="1">
        <v>46295</v>
      </c>
      <c r="BL2269" s="1">
        <v>45931</v>
      </c>
      <c r="BM2269" s="1">
        <v>46295</v>
      </c>
      <c r="BN2269">
        <v>40</v>
      </c>
      <c r="BO2269">
        <v>0</v>
      </c>
      <c r="BP2269">
        <v>8</v>
      </c>
      <c r="BQ2269">
        <v>8</v>
      </c>
      <c r="BR2269">
        <v>8</v>
      </c>
      <c r="BS2269">
        <v>8</v>
      </c>
      <c r="BT2269">
        <v>8</v>
      </c>
      <c r="BU2269">
        <v>0</v>
      </c>
      <c r="BV2269" t="str">
        <f>"7:30 AM"</f>
        <v>7:30 AM</v>
      </c>
      <c r="BW2269" t="str">
        <f>"4:30 PM"</f>
        <v>4:30 PM</v>
      </c>
      <c r="BX2269" t="s">
        <v>133</v>
      </c>
      <c r="BY2269">
        <v>0</v>
      </c>
      <c r="BZ2269">
        <v>12</v>
      </c>
      <c r="CA2269" t="s">
        <v>115</v>
      </c>
      <c r="CC2269" t="s">
        <v>4140</v>
      </c>
      <c r="CD2269" t="s">
        <v>4128</v>
      </c>
      <c r="CF2269" t="s">
        <v>128</v>
      </c>
      <c r="CG2269" t="s">
        <v>120</v>
      </c>
      <c r="CH2269" s="3">
        <v>96950</v>
      </c>
      <c r="CI2269" s="4">
        <v>9.75</v>
      </c>
      <c r="CJ2269" s="4">
        <v>9.75</v>
      </c>
      <c r="CK2269" s="4">
        <v>14.63</v>
      </c>
      <c r="CL2269" s="4">
        <v>14.63</v>
      </c>
      <c r="CM2269" t="s">
        <v>136</v>
      </c>
      <c r="CN2269" t="s">
        <v>139</v>
      </c>
      <c r="CO2269" t="s">
        <v>173</v>
      </c>
      <c r="CQ2269" t="s">
        <v>115</v>
      </c>
      <c r="CR2269" t="s">
        <v>138</v>
      </c>
      <c r="CS2269" t="s">
        <v>138</v>
      </c>
      <c r="CT2269" t="s">
        <v>138</v>
      </c>
      <c r="CU2269" t="s">
        <v>139</v>
      </c>
      <c r="CV2269" t="s">
        <v>138</v>
      </c>
      <c r="CW2269" t="s">
        <v>138</v>
      </c>
      <c r="CX2269" t="s">
        <v>1079</v>
      </c>
      <c r="CY2269" s="10">
        <v>16702358778</v>
      </c>
      <c r="CZ2269" t="s">
        <v>3408</v>
      </c>
      <c r="DA2269" t="s">
        <v>139</v>
      </c>
      <c r="DB2269" t="s">
        <v>138</v>
      </c>
      <c r="DC2269" t="s">
        <v>115</v>
      </c>
    </row>
    <row r="2270" spans="1:112" ht="14.45" customHeight="1" x14ac:dyDescent="0.25">
      <c r="A2270" t="s">
        <v>6218</v>
      </c>
      <c r="B2270" t="s">
        <v>248</v>
      </c>
      <c r="C2270" s="1">
        <v>45775</v>
      </c>
      <c r="D2270" s="1">
        <v>45824</v>
      </c>
      <c r="E2270" t="s">
        <v>114</v>
      </c>
      <c r="G2270" t="s">
        <v>115</v>
      </c>
      <c r="H2270" t="s">
        <v>115</v>
      </c>
      <c r="I2270" t="s">
        <v>115</v>
      </c>
      <c r="J2270" t="s">
        <v>490</v>
      </c>
      <c r="L2270" t="s">
        <v>6219</v>
      </c>
      <c r="M2270" t="s">
        <v>6220</v>
      </c>
      <c r="N2270" t="s">
        <v>119</v>
      </c>
      <c r="O2270" t="s">
        <v>120</v>
      </c>
      <c r="P2270" s="3">
        <v>96950</v>
      </c>
      <c r="Q2270" t="s">
        <v>121</v>
      </c>
      <c r="S2270" s="10">
        <v>16707899238</v>
      </c>
      <c r="U2270" t="s">
        <v>6221</v>
      </c>
      <c r="V2270">
        <v>561720</v>
      </c>
      <c r="W2270" t="s">
        <v>123</v>
      </c>
      <c r="Y2270" t="s">
        <v>487</v>
      </c>
      <c r="Z2270" t="s">
        <v>2834</v>
      </c>
      <c r="AA2270" t="s">
        <v>6222</v>
      </c>
      <c r="AB2270" t="s">
        <v>295</v>
      </c>
      <c r="AC2270" t="s">
        <v>6219</v>
      </c>
      <c r="AD2270" t="s">
        <v>6220</v>
      </c>
      <c r="AE2270" t="s">
        <v>119</v>
      </c>
      <c r="AF2270" t="s">
        <v>120</v>
      </c>
      <c r="AG2270" s="3">
        <v>96950</v>
      </c>
      <c r="AH2270" t="s">
        <v>121</v>
      </c>
      <c r="AJ2270" s="10">
        <v>16707899238</v>
      </c>
      <c r="AL2270" t="s">
        <v>491</v>
      </c>
      <c r="BD2270" t="str">
        <f>"49-9071.00"</f>
        <v>49-9071.00</v>
      </c>
      <c r="BE2270" t="s">
        <v>169</v>
      </c>
      <c r="BF2270" t="s">
        <v>6223</v>
      </c>
      <c r="BG2270" t="s">
        <v>169</v>
      </c>
      <c r="BH2270">
        <v>10</v>
      </c>
      <c r="BI2270">
        <v>10</v>
      </c>
      <c r="BJ2270" s="1">
        <v>45894</v>
      </c>
      <c r="BK2270" s="1">
        <v>46258</v>
      </c>
      <c r="BL2270" s="1">
        <v>45894</v>
      </c>
      <c r="BM2270" s="1">
        <v>46258</v>
      </c>
      <c r="BN2270">
        <v>35</v>
      </c>
      <c r="BO2270">
        <v>0</v>
      </c>
      <c r="BP2270">
        <v>7</v>
      </c>
      <c r="BQ2270">
        <v>7</v>
      </c>
      <c r="BR2270">
        <v>7</v>
      </c>
      <c r="BS2270">
        <v>7</v>
      </c>
      <c r="BT2270">
        <v>7</v>
      </c>
      <c r="BU2270">
        <v>0</v>
      </c>
      <c r="BV2270" t="str">
        <f>"8:00 AM"</f>
        <v>8:00 AM</v>
      </c>
      <c r="BW2270" t="str">
        <f>"4:00 PM"</f>
        <v>4:00 PM</v>
      </c>
      <c r="BX2270" t="s">
        <v>133</v>
      </c>
      <c r="BY2270">
        <v>0</v>
      </c>
      <c r="BZ2270">
        <v>24</v>
      </c>
      <c r="CA2270" t="s">
        <v>115</v>
      </c>
      <c r="CC2270" t="s">
        <v>6224</v>
      </c>
      <c r="CD2270" t="s">
        <v>6219</v>
      </c>
      <c r="CE2270" t="s">
        <v>6220</v>
      </c>
      <c r="CF2270" t="s">
        <v>119</v>
      </c>
      <c r="CG2270" t="s">
        <v>120</v>
      </c>
      <c r="CH2270" s="3">
        <v>96950</v>
      </c>
      <c r="CI2270" s="4">
        <v>9.75</v>
      </c>
      <c r="CJ2270" s="4">
        <v>9.75</v>
      </c>
      <c r="CK2270" s="4">
        <v>14.63</v>
      </c>
      <c r="CL2270" s="4">
        <v>14.63</v>
      </c>
      <c r="CM2270" t="s">
        <v>136</v>
      </c>
      <c r="CN2270" t="s">
        <v>2832</v>
      </c>
      <c r="CO2270" t="s">
        <v>137</v>
      </c>
      <c r="CQ2270" t="s">
        <v>138</v>
      </c>
      <c r="CR2270" t="s">
        <v>138</v>
      </c>
      <c r="CS2270" t="s">
        <v>139</v>
      </c>
      <c r="CT2270" t="s">
        <v>138</v>
      </c>
      <c r="CU2270" t="s">
        <v>139</v>
      </c>
      <c r="CV2270" t="s">
        <v>138</v>
      </c>
      <c r="CW2270" t="s">
        <v>139</v>
      </c>
      <c r="CX2270" t="s">
        <v>485</v>
      </c>
      <c r="CY2270" s="10">
        <v>16707899238</v>
      </c>
      <c r="CZ2270" t="s">
        <v>491</v>
      </c>
      <c r="DA2270" t="s">
        <v>246</v>
      </c>
      <c r="DB2270" t="s">
        <v>138</v>
      </c>
      <c r="DC2270" t="s">
        <v>115</v>
      </c>
    </row>
    <row r="2271" spans="1:112" ht="14.45" customHeight="1" x14ac:dyDescent="0.25">
      <c r="A2271" t="s">
        <v>6760</v>
      </c>
      <c r="B2271" t="s">
        <v>113</v>
      </c>
      <c r="C2271" s="1">
        <v>45824</v>
      </c>
      <c r="D2271" s="1">
        <v>45824</v>
      </c>
      <c r="E2271" t="s">
        <v>114</v>
      </c>
      <c r="G2271" t="s">
        <v>115</v>
      </c>
      <c r="H2271" t="s">
        <v>115</v>
      </c>
      <c r="I2271" t="s">
        <v>115</v>
      </c>
      <c r="J2271" t="s">
        <v>3523</v>
      </c>
      <c r="L2271" t="s">
        <v>3524</v>
      </c>
      <c r="M2271" t="s">
        <v>3525</v>
      </c>
      <c r="N2271" t="s">
        <v>119</v>
      </c>
      <c r="O2271" t="s">
        <v>120</v>
      </c>
      <c r="P2271" s="3">
        <v>96950</v>
      </c>
      <c r="Q2271" t="s">
        <v>121</v>
      </c>
      <c r="S2271" s="10">
        <v>16702343810</v>
      </c>
      <c r="U2271" t="s">
        <v>3526</v>
      </c>
      <c r="V2271">
        <v>621210</v>
      </c>
      <c r="W2271" t="s">
        <v>123</v>
      </c>
      <c r="Y2271" t="s">
        <v>3527</v>
      </c>
      <c r="Z2271" t="s">
        <v>3528</v>
      </c>
      <c r="AB2271" t="s">
        <v>3529</v>
      </c>
      <c r="AC2271" t="s">
        <v>3524</v>
      </c>
      <c r="AE2271" t="s">
        <v>119</v>
      </c>
      <c r="AF2271" t="s">
        <v>120</v>
      </c>
      <c r="AG2271" s="3">
        <v>96950</v>
      </c>
      <c r="AH2271" t="s">
        <v>121</v>
      </c>
      <c r="AJ2271" s="10">
        <v>16702343710</v>
      </c>
      <c r="AL2271" t="s">
        <v>3530</v>
      </c>
      <c r="BD2271" t="str">
        <f>"31-9091.00"</f>
        <v>31-9091.00</v>
      </c>
      <c r="BE2271" t="s">
        <v>343</v>
      </c>
      <c r="BF2271" t="s">
        <v>3531</v>
      </c>
      <c r="BG2271" t="s">
        <v>345</v>
      </c>
      <c r="BH2271">
        <v>3</v>
      </c>
      <c r="BJ2271" s="1">
        <v>45931</v>
      </c>
      <c r="BK2271" s="1">
        <v>46295</v>
      </c>
      <c r="BN2271">
        <v>35</v>
      </c>
      <c r="BO2271">
        <v>0</v>
      </c>
      <c r="BP2271">
        <v>0</v>
      </c>
      <c r="BQ2271">
        <v>7</v>
      </c>
      <c r="BR2271">
        <v>7</v>
      </c>
      <c r="BS2271">
        <v>7</v>
      </c>
      <c r="BT2271">
        <v>7</v>
      </c>
      <c r="BU2271">
        <v>7</v>
      </c>
      <c r="BV2271" t="str">
        <f>"9:00 AM"</f>
        <v>9:00 AM</v>
      </c>
      <c r="BW2271" t="str">
        <f>"4:00 PM"</f>
        <v>4:00 PM</v>
      </c>
      <c r="BX2271" t="s">
        <v>133</v>
      </c>
      <c r="BY2271">
        <v>0</v>
      </c>
      <c r="BZ2271">
        <v>12</v>
      </c>
      <c r="CA2271" t="s">
        <v>115</v>
      </c>
      <c r="CC2271" s="2" t="s">
        <v>3532</v>
      </c>
      <c r="CD2271" t="s">
        <v>3533</v>
      </c>
      <c r="CF2271" t="s">
        <v>119</v>
      </c>
      <c r="CG2271" t="s">
        <v>120</v>
      </c>
      <c r="CH2271" s="3">
        <v>96950</v>
      </c>
      <c r="CI2271" s="4">
        <v>12.67</v>
      </c>
      <c r="CJ2271" s="4">
        <v>12.67</v>
      </c>
      <c r="CK2271" s="4">
        <v>19</v>
      </c>
      <c r="CL2271" s="4">
        <v>19</v>
      </c>
      <c r="CM2271" t="s">
        <v>136</v>
      </c>
      <c r="CN2271" t="s">
        <v>224</v>
      </c>
      <c r="CO2271" t="s">
        <v>137</v>
      </c>
      <c r="CQ2271" t="s">
        <v>115</v>
      </c>
      <c r="CR2271" t="s">
        <v>138</v>
      </c>
      <c r="CS2271" t="s">
        <v>139</v>
      </c>
      <c r="CT2271" t="s">
        <v>138</v>
      </c>
      <c r="CU2271" t="s">
        <v>139</v>
      </c>
      <c r="CV2271" t="s">
        <v>138</v>
      </c>
      <c r="CW2271" t="s">
        <v>139</v>
      </c>
      <c r="CX2271" t="s">
        <v>348</v>
      </c>
      <c r="CY2271" s="10">
        <v>16702343810</v>
      </c>
      <c r="CZ2271" t="s">
        <v>3530</v>
      </c>
      <c r="DA2271" t="s">
        <v>331</v>
      </c>
      <c r="DB2271" t="s">
        <v>138</v>
      </c>
      <c r="DC2271" t="s">
        <v>115</v>
      </c>
    </row>
    <row r="2272" spans="1:112" ht="14.45" customHeight="1" x14ac:dyDescent="0.25">
      <c r="A2272" t="s">
        <v>7351</v>
      </c>
      <c r="B2272" t="s">
        <v>248</v>
      </c>
      <c r="C2272" s="1">
        <v>45768</v>
      </c>
      <c r="D2272" s="1">
        <v>45824</v>
      </c>
      <c r="E2272" t="s">
        <v>210</v>
      </c>
      <c r="F2272" s="1">
        <v>45929</v>
      </c>
      <c r="G2272" t="s">
        <v>115</v>
      </c>
      <c r="H2272" t="s">
        <v>115</v>
      </c>
      <c r="I2272" t="s">
        <v>115</v>
      </c>
      <c r="J2272" t="s">
        <v>7352</v>
      </c>
      <c r="K2272" t="s">
        <v>7353</v>
      </c>
      <c r="L2272" t="s">
        <v>5368</v>
      </c>
      <c r="M2272" t="s">
        <v>139</v>
      </c>
      <c r="N2272" t="s">
        <v>119</v>
      </c>
      <c r="O2272" t="s">
        <v>120</v>
      </c>
      <c r="P2272" s="3">
        <v>96950</v>
      </c>
      <c r="Q2272" t="s">
        <v>121</v>
      </c>
      <c r="S2272" s="10">
        <v>16702879168</v>
      </c>
      <c r="U2272" t="s">
        <v>7354</v>
      </c>
      <c r="V2272">
        <v>445110</v>
      </c>
      <c r="W2272" t="s">
        <v>123</v>
      </c>
      <c r="Y2272" t="s">
        <v>2407</v>
      </c>
      <c r="Z2272" t="s">
        <v>7355</v>
      </c>
      <c r="AB2272" t="s">
        <v>658</v>
      </c>
      <c r="AC2272" t="s">
        <v>5368</v>
      </c>
      <c r="AD2272" t="s">
        <v>139</v>
      </c>
      <c r="AE2272" t="s">
        <v>119</v>
      </c>
      <c r="AF2272" t="s">
        <v>120</v>
      </c>
      <c r="AG2272" s="3">
        <v>96950</v>
      </c>
      <c r="AH2272" t="s">
        <v>121</v>
      </c>
      <c r="AJ2272" s="10">
        <v>16702879168</v>
      </c>
      <c r="AL2272" t="s">
        <v>7356</v>
      </c>
      <c r="BD2272" t="str">
        <f>"41-1011.00"</f>
        <v>41-1011.00</v>
      </c>
      <c r="BE2272" t="s">
        <v>151</v>
      </c>
      <c r="BF2272" t="s">
        <v>7357</v>
      </c>
      <c r="BG2272" t="s">
        <v>4743</v>
      </c>
      <c r="BH2272">
        <v>3</v>
      </c>
      <c r="BI2272">
        <v>3</v>
      </c>
      <c r="BJ2272" s="1">
        <v>45931</v>
      </c>
      <c r="BK2272" s="1">
        <v>46295</v>
      </c>
      <c r="BL2272" s="1">
        <v>45931</v>
      </c>
      <c r="BM2272" s="1">
        <v>46295</v>
      </c>
      <c r="BN2272">
        <v>35</v>
      </c>
      <c r="BO2272">
        <v>0</v>
      </c>
      <c r="BP2272">
        <v>7</v>
      </c>
      <c r="BQ2272">
        <v>7</v>
      </c>
      <c r="BR2272">
        <v>7</v>
      </c>
      <c r="BS2272">
        <v>7</v>
      </c>
      <c r="BT2272">
        <v>7</v>
      </c>
      <c r="BU2272">
        <v>0</v>
      </c>
      <c r="BV2272" t="str">
        <f>"8:00 AM"</f>
        <v>8:00 AM</v>
      </c>
      <c r="BW2272" t="str">
        <f>"5:00 PM"</f>
        <v>5:00 PM</v>
      </c>
      <c r="BX2272" t="s">
        <v>133</v>
      </c>
      <c r="BY2272">
        <v>0</v>
      </c>
      <c r="BZ2272">
        <v>12</v>
      </c>
      <c r="CA2272" t="s">
        <v>138</v>
      </c>
      <c r="CB2272">
        <v>4</v>
      </c>
      <c r="CC2272" s="2" t="s">
        <v>7358</v>
      </c>
      <c r="CD2272" t="s">
        <v>5368</v>
      </c>
      <c r="CE2272" t="s">
        <v>139</v>
      </c>
      <c r="CF2272" t="s">
        <v>119</v>
      </c>
      <c r="CG2272" t="s">
        <v>120</v>
      </c>
      <c r="CH2272" s="3">
        <v>96950</v>
      </c>
      <c r="CI2272" s="4">
        <v>11.35</v>
      </c>
      <c r="CJ2272" s="4">
        <v>11.35</v>
      </c>
      <c r="CK2272" s="4">
        <v>17.02</v>
      </c>
      <c r="CL2272" s="4">
        <v>17.02</v>
      </c>
      <c r="CM2272" t="s">
        <v>136</v>
      </c>
      <c r="CN2272" t="s">
        <v>7359</v>
      </c>
      <c r="CO2272" t="s">
        <v>137</v>
      </c>
      <c r="CQ2272" t="s">
        <v>115</v>
      </c>
      <c r="CR2272" t="s">
        <v>138</v>
      </c>
      <c r="CS2272" t="s">
        <v>139</v>
      </c>
      <c r="CT2272" t="s">
        <v>138</v>
      </c>
      <c r="CU2272" t="s">
        <v>139</v>
      </c>
      <c r="CV2272" t="s">
        <v>138</v>
      </c>
      <c r="CW2272" t="s">
        <v>139</v>
      </c>
      <c r="CX2272" t="s">
        <v>699</v>
      </c>
      <c r="CY2272" s="10">
        <v>16702879168</v>
      </c>
      <c r="CZ2272" t="s">
        <v>7360</v>
      </c>
      <c r="DA2272" t="s">
        <v>139</v>
      </c>
      <c r="DB2272" t="s">
        <v>138</v>
      </c>
      <c r="DC2272" t="s">
        <v>115</v>
      </c>
    </row>
    <row r="2273" spans="1:112" ht="14.45" customHeight="1" x14ac:dyDescent="0.25">
      <c r="A2273" t="s">
        <v>7375</v>
      </c>
      <c r="B2273" t="s">
        <v>248</v>
      </c>
      <c r="C2273" s="1">
        <v>45771</v>
      </c>
      <c r="D2273" s="1">
        <v>45824</v>
      </c>
      <c r="E2273" t="s">
        <v>210</v>
      </c>
      <c r="F2273" s="1">
        <v>45929</v>
      </c>
      <c r="G2273" t="s">
        <v>115</v>
      </c>
      <c r="H2273" t="s">
        <v>115</v>
      </c>
      <c r="I2273" t="s">
        <v>115</v>
      </c>
      <c r="J2273" t="s">
        <v>7376</v>
      </c>
      <c r="K2273" t="s">
        <v>7377</v>
      </c>
      <c r="L2273" t="s">
        <v>7378</v>
      </c>
      <c r="M2273" t="s">
        <v>7379</v>
      </c>
      <c r="N2273" t="s">
        <v>128</v>
      </c>
      <c r="O2273" t="s">
        <v>120</v>
      </c>
      <c r="P2273" s="3">
        <v>96950</v>
      </c>
      <c r="Q2273" t="s">
        <v>121</v>
      </c>
      <c r="S2273" s="10">
        <v>16702859535</v>
      </c>
      <c r="U2273" t="s">
        <v>7380</v>
      </c>
      <c r="V2273">
        <v>812112</v>
      </c>
      <c r="W2273" t="s">
        <v>123</v>
      </c>
      <c r="Y2273" t="s">
        <v>7381</v>
      </c>
      <c r="Z2273" t="s">
        <v>7382</v>
      </c>
      <c r="AA2273" t="s">
        <v>7383</v>
      </c>
      <c r="AB2273" t="s">
        <v>126</v>
      </c>
      <c r="AC2273" t="s">
        <v>7378</v>
      </c>
      <c r="AD2273" t="s">
        <v>7379</v>
      </c>
      <c r="AE2273" t="s">
        <v>128</v>
      </c>
      <c r="AF2273" t="s">
        <v>120</v>
      </c>
      <c r="AG2273" s="3">
        <v>96950</v>
      </c>
      <c r="AH2273" t="s">
        <v>121</v>
      </c>
      <c r="AJ2273" s="10">
        <v>16702859535</v>
      </c>
      <c r="AL2273" t="s">
        <v>7384</v>
      </c>
      <c r="BD2273" t="str">
        <f>"39-5012.00"</f>
        <v>39-5012.00</v>
      </c>
      <c r="BE2273" t="s">
        <v>1772</v>
      </c>
      <c r="BF2273" t="s">
        <v>7385</v>
      </c>
      <c r="BG2273" t="s">
        <v>2423</v>
      </c>
      <c r="BH2273">
        <v>4</v>
      </c>
      <c r="BI2273">
        <v>4</v>
      </c>
      <c r="BJ2273" s="1">
        <v>45931</v>
      </c>
      <c r="BK2273" s="1">
        <v>46295</v>
      </c>
      <c r="BL2273" s="1">
        <v>45931</v>
      </c>
      <c r="BM2273" s="1">
        <v>46295</v>
      </c>
      <c r="BN2273">
        <v>40</v>
      </c>
      <c r="BO2273">
        <v>0</v>
      </c>
      <c r="BP2273">
        <v>8</v>
      </c>
      <c r="BQ2273">
        <v>8</v>
      </c>
      <c r="BR2273">
        <v>8</v>
      </c>
      <c r="BS2273">
        <v>8</v>
      </c>
      <c r="BT2273">
        <v>8</v>
      </c>
      <c r="BU2273">
        <v>0</v>
      </c>
      <c r="BV2273" t="str">
        <f>"10:00 AM"</f>
        <v>10:00 AM</v>
      </c>
      <c r="BW2273" t="str">
        <f>"7:00 PM"</f>
        <v>7:00 PM</v>
      </c>
      <c r="BX2273" t="s">
        <v>133</v>
      </c>
      <c r="BY2273">
        <v>0</v>
      </c>
      <c r="BZ2273">
        <v>12</v>
      </c>
      <c r="CA2273" t="s">
        <v>115</v>
      </c>
      <c r="CC2273" t="s">
        <v>7386</v>
      </c>
      <c r="CD2273" t="s">
        <v>7387</v>
      </c>
      <c r="CE2273" t="s">
        <v>3141</v>
      </c>
      <c r="CF2273" t="s">
        <v>128</v>
      </c>
      <c r="CG2273" t="s">
        <v>120</v>
      </c>
      <c r="CH2273" s="3">
        <v>96950</v>
      </c>
      <c r="CI2273" s="4">
        <v>7.98</v>
      </c>
      <c r="CJ2273" s="4">
        <v>7.98</v>
      </c>
      <c r="CK2273" s="4">
        <v>11.97</v>
      </c>
      <c r="CL2273" s="4">
        <v>11.97</v>
      </c>
      <c r="CM2273" t="s">
        <v>136</v>
      </c>
      <c r="CN2273" t="s">
        <v>139</v>
      </c>
      <c r="CO2273" t="s">
        <v>137</v>
      </c>
      <c r="CQ2273" t="s">
        <v>115</v>
      </c>
      <c r="CR2273" t="s">
        <v>138</v>
      </c>
      <c r="CS2273" t="s">
        <v>139</v>
      </c>
      <c r="CT2273" t="s">
        <v>138</v>
      </c>
      <c r="CU2273" t="s">
        <v>139</v>
      </c>
      <c r="CV2273" t="s">
        <v>138</v>
      </c>
      <c r="CW2273" t="s">
        <v>139</v>
      </c>
      <c r="CX2273" t="s">
        <v>7388</v>
      </c>
      <c r="CY2273" s="10">
        <v>16702859535</v>
      </c>
      <c r="CZ2273" t="s">
        <v>7384</v>
      </c>
      <c r="DA2273" t="s">
        <v>139</v>
      </c>
      <c r="DB2273" t="s">
        <v>138</v>
      </c>
      <c r="DC2273" t="s">
        <v>115</v>
      </c>
    </row>
    <row r="2274" spans="1:112" ht="14.45" customHeight="1" x14ac:dyDescent="0.25">
      <c r="A2274" t="s">
        <v>7622</v>
      </c>
      <c r="B2274" t="s">
        <v>248</v>
      </c>
      <c r="C2274" s="1">
        <v>45779</v>
      </c>
      <c r="D2274" s="1">
        <v>45824</v>
      </c>
      <c r="E2274" t="s">
        <v>210</v>
      </c>
      <c r="F2274" s="1">
        <v>45929</v>
      </c>
      <c r="G2274" t="s">
        <v>138</v>
      </c>
      <c r="H2274" t="s">
        <v>115</v>
      </c>
      <c r="I2274" t="s">
        <v>115</v>
      </c>
      <c r="J2274" t="s">
        <v>7623</v>
      </c>
      <c r="K2274" t="s">
        <v>471</v>
      </c>
      <c r="L2274" t="s">
        <v>472</v>
      </c>
      <c r="M2274" t="s">
        <v>473</v>
      </c>
      <c r="N2274" t="s">
        <v>119</v>
      </c>
      <c r="O2274" t="s">
        <v>120</v>
      </c>
      <c r="P2274" s="3">
        <v>96950</v>
      </c>
      <c r="Q2274" t="s">
        <v>121</v>
      </c>
      <c r="S2274" s="10">
        <v>16702876273</v>
      </c>
      <c r="U2274" t="s">
        <v>474</v>
      </c>
      <c r="V2274">
        <v>445250</v>
      </c>
      <c r="W2274" t="s">
        <v>123</v>
      </c>
      <c r="Y2274" t="s">
        <v>475</v>
      </c>
      <c r="Z2274" t="s">
        <v>476</v>
      </c>
      <c r="AA2274" t="s">
        <v>477</v>
      </c>
      <c r="AB2274" t="s">
        <v>2827</v>
      </c>
      <c r="AC2274" t="s">
        <v>472</v>
      </c>
      <c r="AD2274" t="s">
        <v>473</v>
      </c>
      <c r="AE2274" t="s">
        <v>119</v>
      </c>
      <c r="AF2274" t="s">
        <v>120</v>
      </c>
      <c r="AG2274" s="3">
        <v>96950</v>
      </c>
      <c r="AH2274" t="s">
        <v>121</v>
      </c>
      <c r="AJ2274" s="10">
        <v>16702876273</v>
      </c>
      <c r="AL2274" t="s">
        <v>479</v>
      </c>
      <c r="BD2274" t="str">
        <f>"49-3051.00"</f>
        <v>49-3051.00</v>
      </c>
      <c r="BE2274" t="s">
        <v>3598</v>
      </c>
      <c r="BF2274" t="s">
        <v>7624</v>
      </c>
      <c r="BG2274" t="s">
        <v>7625</v>
      </c>
      <c r="BH2274">
        <v>2</v>
      </c>
      <c r="BI2274">
        <v>2</v>
      </c>
      <c r="BJ2274" s="1">
        <v>45931</v>
      </c>
      <c r="BK2274" s="1">
        <v>47026</v>
      </c>
      <c r="BL2274" s="1">
        <v>45931</v>
      </c>
      <c r="BM2274" s="1">
        <v>47026</v>
      </c>
      <c r="BN2274">
        <v>35</v>
      </c>
      <c r="BO2274">
        <v>0</v>
      </c>
      <c r="BP2274">
        <v>6</v>
      </c>
      <c r="BQ2274">
        <v>6</v>
      </c>
      <c r="BR2274">
        <v>6</v>
      </c>
      <c r="BS2274">
        <v>6</v>
      </c>
      <c r="BT2274">
        <v>6</v>
      </c>
      <c r="BU2274">
        <v>5</v>
      </c>
      <c r="BV2274" t="str">
        <f>"6:00 AM"</f>
        <v>6:00 AM</v>
      </c>
      <c r="BW2274" t="str">
        <f>"2:00 PM"</f>
        <v>2:00 PM</v>
      </c>
      <c r="BX2274" t="s">
        <v>133</v>
      </c>
      <c r="BY2274">
        <v>0</v>
      </c>
      <c r="BZ2274">
        <v>24</v>
      </c>
      <c r="CA2274" t="s">
        <v>115</v>
      </c>
      <c r="CC2274" s="2" t="s">
        <v>7626</v>
      </c>
      <c r="CD2274" t="s">
        <v>484</v>
      </c>
      <c r="CE2274" t="s">
        <v>473</v>
      </c>
      <c r="CF2274" t="s">
        <v>119</v>
      </c>
      <c r="CG2274" t="s">
        <v>120</v>
      </c>
      <c r="CH2274" s="3">
        <v>96950</v>
      </c>
      <c r="CI2274" s="4">
        <v>11.85</v>
      </c>
      <c r="CJ2274" s="4">
        <v>11.85</v>
      </c>
      <c r="CK2274" s="4">
        <v>17.78</v>
      </c>
      <c r="CL2274" s="4">
        <v>17.78</v>
      </c>
      <c r="CM2274" t="s">
        <v>136</v>
      </c>
      <c r="CN2274" t="s">
        <v>139</v>
      </c>
      <c r="CO2274" t="s">
        <v>137</v>
      </c>
      <c r="CQ2274" t="s">
        <v>138</v>
      </c>
      <c r="CR2274" t="s">
        <v>138</v>
      </c>
      <c r="CS2274" t="s">
        <v>139</v>
      </c>
      <c r="CT2274" t="s">
        <v>138</v>
      </c>
      <c r="CU2274" t="s">
        <v>139</v>
      </c>
      <c r="CV2274" t="s">
        <v>138</v>
      </c>
      <c r="CW2274" t="s">
        <v>139</v>
      </c>
      <c r="CX2274" t="s">
        <v>485</v>
      </c>
      <c r="CY2274" s="10">
        <v>16702355122</v>
      </c>
      <c r="CZ2274" t="s">
        <v>486</v>
      </c>
      <c r="DA2274" t="s">
        <v>246</v>
      </c>
      <c r="DB2274" t="s">
        <v>138</v>
      </c>
      <c r="DC2274" t="s">
        <v>115</v>
      </c>
      <c r="DD2274" t="s">
        <v>487</v>
      </c>
      <c r="DE2274" t="s">
        <v>488</v>
      </c>
      <c r="DF2274" t="s">
        <v>4094</v>
      </c>
      <c r="DG2274" t="s">
        <v>490</v>
      </c>
      <c r="DH2274" t="s">
        <v>491</v>
      </c>
    </row>
    <row r="2275" spans="1:112" ht="14.45" customHeight="1" x14ac:dyDescent="0.25">
      <c r="A2275" t="s">
        <v>7680</v>
      </c>
      <c r="B2275" t="s">
        <v>248</v>
      </c>
      <c r="C2275" s="1">
        <v>45764</v>
      </c>
      <c r="D2275" s="1">
        <v>45824</v>
      </c>
      <c r="E2275" t="s">
        <v>210</v>
      </c>
      <c r="F2275" s="1">
        <v>45929</v>
      </c>
      <c r="G2275" t="s">
        <v>138</v>
      </c>
      <c r="H2275" t="s">
        <v>115</v>
      </c>
      <c r="I2275" t="s">
        <v>115</v>
      </c>
      <c r="J2275" t="s">
        <v>7681</v>
      </c>
      <c r="K2275" t="s">
        <v>7682</v>
      </c>
      <c r="L2275" t="s">
        <v>6835</v>
      </c>
      <c r="M2275" t="s">
        <v>7683</v>
      </c>
      <c r="N2275" t="s">
        <v>119</v>
      </c>
      <c r="O2275" t="s">
        <v>120</v>
      </c>
      <c r="P2275" s="3">
        <v>96950</v>
      </c>
      <c r="Q2275" t="s">
        <v>121</v>
      </c>
      <c r="S2275" s="10">
        <v>16702856056</v>
      </c>
      <c r="U2275" t="s">
        <v>7684</v>
      </c>
      <c r="V2275">
        <v>561210</v>
      </c>
      <c r="W2275" t="s">
        <v>123</v>
      </c>
      <c r="Y2275" t="s">
        <v>7685</v>
      </c>
      <c r="Z2275" t="s">
        <v>7686</v>
      </c>
      <c r="AB2275" t="s">
        <v>3053</v>
      </c>
      <c r="AC2275" t="s">
        <v>7687</v>
      </c>
      <c r="AD2275" t="s">
        <v>7683</v>
      </c>
      <c r="AE2275" t="s">
        <v>119</v>
      </c>
      <c r="AF2275" t="s">
        <v>120</v>
      </c>
      <c r="AG2275" s="3">
        <v>96950</v>
      </c>
      <c r="AH2275" t="s">
        <v>121</v>
      </c>
      <c r="AJ2275" s="10">
        <v>16702856056</v>
      </c>
      <c r="AL2275" t="s">
        <v>7688</v>
      </c>
      <c r="BD2275" t="str">
        <f>"49-9071.00"</f>
        <v>49-9071.00</v>
      </c>
      <c r="BE2275" t="s">
        <v>169</v>
      </c>
      <c r="BF2275" t="s">
        <v>7689</v>
      </c>
      <c r="BG2275" t="s">
        <v>7690</v>
      </c>
      <c r="BH2275">
        <v>9</v>
      </c>
      <c r="BI2275">
        <v>9</v>
      </c>
      <c r="BJ2275" s="1">
        <v>45931</v>
      </c>
      <c r="BK2275" s="1">
        <v>46295</v>
      </c>
      <c r="BL2275" s="1">
        <v>45931</v>
      </c>
      <c r="BM2275" s="1">
        <v>46295</v>
      </c>
      <c r="BN2275">
        <v>40</v>
      </c>
      <c r="BO2275">
        <v>0</v>
      </c>
      <c r="BP2275">
        <v>8</v>
      </c>
      <c r="BQ2275">
        <v>8</v>
      </c>
      <c r="BR2275">
        <v>8</v>
      </c>
      <c r="BS2275">
        <v>8</v>
      </c>
      <c r="BT2275">
        <v>8</v>
      </c>
      <c r="BU2275">
        <v>0</v>
      </c>
      <c r="BV2275" t="str">
        <f>"8:00 AM"</f>
        <v>8:00 AM</v>
      </c>
      <c r="BW2275" t="str">
        <f>"5:00 PM"</f>
        <v>5:00 PM</v>
      </c>
      <c r="BX2275" t="s">
        <v>240</v>
      </c>
      <c r="BY2275">
        <v>0</v>
      </c>
      <c r="BZ2275">
        <v>12</v>
      </c>
      <c r="CA2275" t="s">
        <v>115</v>
      </c>
      <c r="CC2275" s="2" t="s">
        <v>7691</v>
      </c>
      <c r="CD2275" t="s">
        <v>7692</v>
      </c>
      <c r="CE2275" t="s">
        <v>119</v>
      </c>
      <c r="CF2275" t="s">
        <v>119</v>
      </c>
      <c r="CG2275" t="s">
        <v>120</v>
      </c>
      <c r="CH2275" s="3">
        <v>96950</v>
      </c>
      <c r="CI2275" s="4">
        <v>9.75</v>
      </c>
      <c r="CJ2275" s="4">
        <v>9.75</v>
      </c>
      <c r="CK2275" s="4">
        <v>14.63</v>
      </c>
      <c r="CL2275" s="4">
        <v>14.63</v>
      </c>
      <c r="CM2275" t="s">
        <v>136</v>
      </c>
      <c r="CN2275" t="s">
        <v>139</v>
      </c>
      <c r="CO2275" t="s">
        <v>137</v>
      </c>
      <c r="CQ2275" t="s">
        <v>115</v>
      </c>
      <c r="CR2275" t="s">
        <v>138</v>
      </c>
      <c r="CS2275" t="s">
        <v>138</v>
      </c>
      <c r="CT2275" t="s">
        <v>138</v>
      </c>
      <c r="CU2275" t="s">
        <v>139</v>
      </c>
      <c r="CV2275" t="s">
        <v>138</v>
      </c>
      <c r="CW2275" t="s">
        <v>139</v>
      </c>
      <c r="CX2275" t="s">
        <v>7693</v>
      </c>
      <c r="CY2275" s="10">
        <v>16702856056</v>
      </c>
      <c r="CZ2275" t="s">
        <v>7688</v>
      </c>
      <c r="DA2275" t="s">
        <v>139</v>
      </c>
      <c r="DB2275" t="s">
        <v>138</v>
      </c>
      <c r="DC2275" t="s">
        <v>115</v>
      </c>
    </row>
    <row r="2276" spans="1:112" ht="14.45" customHeight="1" x14ac:dyDescent="0.25">
      <c r="A2276" t="s">
        <v>7695</v>
      </c>
      <c r="B2276" t="s">
        <v>248</v>
      </c>
      <c r="C2276" s="1">
        <v>45775</v>
      </c>
      <c r="D2276" s="1">
        <v>45824</v>
      </c>
      <c r="E2276" t="s">
        <v>210</v>
      </c>
      <c r="F2276" s="1">
        <v>45951</v>
      </c>
      <c r="G2276" t="s">
        <v>115</v>
      </c>
      <c r="H2276" t="s">
        <v>115</v>
      </c>
      <c r="I2276" t="s">
        <v>115</v>
      </c>
      <c r="J2276" t="s">
        <v>7696</v>
      </c>
      <c r="K2276" t="s">
        <v>7697</v>
      </c>
      <c r="L2276" t="s">
        <v>5785</v>
      </c>
      <c r="M2276" t="s">
        <v>774</v>
      </c>
      <c r="N2276" t="s">
        <v>119</v>
      </c>
      <c r="O2276" t="s">
        <v>120</v>
      </c>
      <c r="P2276" s="3">
        <v>96950</v>
      </c>
      <c r="Q2276" t="s">
        <v>121</v>
      </c>
      <c r="S2276" s="10">
        <v>16704833702</v>
      </c>
      <c r="T2276">
        <v>0</v>
      </c>
      <c r="U2276" t="s">
        <v>5786</v>
      </c>
      <c r="V2276">
        <v>42449</v>
      </c>
      <c r="W2276" t="s">
        <v>123</v>
      </c>
      <c r="Y2276" t="s">
        <v>782</v>
      </c>
      <c r="Z2276" t="s">
        <v>783</v>
      </c>
      <c r="AB2276" t="s">
        <v>754</v>
      </c>
      <c r="AC2276" t="s">
        <v>5785</v>
      </c>
      <c r="AD2276" t="s">
        <v>774</v>
      </c>
      <c r="AE2276" t="s">
        <v>119</v>
      </c>
      <c r="AF2276" t="s">
        <v>120</v>
      </c>
      <c r="AG2276" s="3">
        <v>96950</v>
      </c>
      <c r="AH2276" t="s">
        <v>121</v>
      </c>
      <c r="AJ2276" s="10">
        <v>16704833702</v>
      </c>
      <c r="AK2276">
        <v>0</v>
      </c>
      <c r="AL2276" t="s">
        <v>5787</v>
      </c>
      <c r="BD2276" t="str">
        <f>"53-7065.00"</f>
        <v>53-7065.00</v>
      </c>
      <c r="BE2276" t="s">
        <v>519</v>
      </c>
      <c r="BF2276" t="s">
        <v>7698</v>
      </c>
      <c r="BG2276" t="s">
        <v>7699</v>
      </c>
      <c r="BH2276">
        <v>2</v>
      </c>
      <c r="BI2276">
        <v>2</v>
      </c>
      <c r="BJ2276" s="1">
        <v>45953</v>
      </c>
      <c r="BK2276" s="1">
        <v>46317</v>
      </c>
      <c r="BL2276" s="1">
        <v>45953</v>
      </c>
      <c r="BM2276" s="1">
        <v>46317</v>
      </c>
      <c r="BN2276">
        <v>40</v>
      </c>
      <c r="BO2276">
        <v>0</v>
      </c>
      <c r="BP2276">
        <v>8</v>
      </c>
      <c r="BQ2276">
        <v>8</v>
      </c>
      <c r="BR2276">
        <v>8</v>
      </c>
      <c r="BS2276">
        <v>8</v>
      </c>
      <c r="BT2276">
        <v>8</v>
      </c>
      <c r="BU2276">
        <v>0</v>
      </c>
      <c r="BV2276" t="str">
        <f>"8:00 AM"</f>
        <v>8:00 AM</v>
      </c>
      <c r="BW2276" t="str">
        <f>"5:00 PM"</f>
        <v>5:00 PM</v>
      </c>
      <c r="BX2276" t="s">
        <v>133</v>
      </c>
      <c r="BY2276">
        <v>0</v>
      </c>
      <c r="BZ2276">
        <v>12</v>
      </c>
      <c r="CA2276" t="s">
        <v>115</v>
      </c>
      <c r="CC2276" t="s">
        <v>7700</v>
      </c>
      <c r="CD2276" t="s">
        <v>5785</v>
      </c>
      <c r="CE2276" t="s">
        <v>774</v>
      </c>
      <c r="CF2276" t="s">
        <v>119</v>
      </c>
      <c r="CG2276" t="s">
        <v>120</v>
      </c>
      <c r="CH2276" s="3">
        <v>96950</v>
      </c>
      <c r="CI2276" s="4">
        <v>8.86</v>
      </c>
      <c r="CJ2276" s="4">
        <v>8.86</v>
      </c>
      <c r="CK2276" s="4">
        <v>13.29</v>
      </c>
      <c r="CL2276" s="4">
        <v>13.29</v>
      </c>
      <c r="CM2276" t="s">
        <v>136</v>
      </c>
      <c r="CN2276" t="s">
        <v>139</v>
      </c>
      <c r="CO2276" t="s">
        <v>137</v>
      </c>
      <c r="CQ2276" t="s">
        <v>115</v>
      </c>
      <c r="CR2276" t="s">
        <v>138</v>
      </c>
      <c r="CS2276" t="s">
        <v>139</v>
      </c>
      <c r="CT2276" t="s">
        <v>138</v>
      </c>
      <c r="CU2276" t="s">
        <v>139</v>
      </c>
      <c r="CV2276" t="s">
        <v>138</v>
      </c>
      <c r="CW2276" t="s">
        <v>139</v>
      </c>
      <c r="CX2276" t="s">
        <v>723</v>
      </c>
      <c r="CY2276" s="10">
        <v>16702873347</v>
      </c>
      <c r="CZ2276" t="s">
        <v>5787</v>
      </c>
      <c r="DA2276" t="s">
        <v>139</v>
      </c>
      <c r="DB2276" t="s">
        <v>138</v>
      </c>
      <c r="DC2276" t="s">
        <v>115</v>
      </c>
      <c r="DD2276" t="s">
        <v>782</v>
      </c>
      <c r="DE2276" t="s">
        <v>783</v>
      </c>
      <c r="DG2276" t="s">
        <v>5783</v>
      </c>
      <c r="DH2276" t="s">
        <v>5787</v>
      </c>
    </row>
    <row r="2277" spans="1:112" ht="14.45" customHeight="1" x14ac:dyDescent="0.25">
      <c r="A2277" t="s">
        <v>7738</v>
      </c>
      <c r="B2277" t="s">
        <v>248</v>
      </c>
      <c r="C2277" s="1">
        <v>45775</v>
      </c>
      <c r="D2277" s="1">
        <v>45824</v>
      </c>
      <c r="E2277" t="s">
        <v>210</v>
      </c>
      <c r="F2277" s="1">
        <v>45952</v>
      </c>
      <c r="G2277" t="s">
        <v>115</v>
      </c>
      <c r="H2277" t="s">
        <v>115</v>
      </c>
      <c r="I2277" t="s">
        <v>115</v>
      </c>
      <c r="J2277" t="s">
        <v>771</v>
      </c>
      <c r="K2277" t="s">
        <v>772</v>
      </c>
      <c r="L2277" t="s">
        <v>7739</v>
      </c>
      <c r="M2277" t="s">
        <v>774</v>
      </c>
      <c r="N2277" t="s">
        <v>119</v>
      </c>
      <c r="O2277" t="s">
        <v>120</v>
      </c>
      <c r="P2277" s="3">
        <v>96950</v>
      </c>
      <c r="Q2277" t="s">
        <v>121</v>
      </c>
      <c r="S2277" s="10">
        <v>16709892136</v>
      </c>
      <c r="T2277">
        <v>0</v>
      </c>
      <c r="U2277" t="s">
        <v>775</v>
      </c>
      <c r="V2277">
        <v>61162</v>
      </c>
      <c r="W2277" t="s">
        <v>123</v>
      </c>
      <c r="Y2277" t="s">
        <v>776</v>
      </c>
      <c r="Z2277" t="s">
        <v>777</v>
      </c>
      <c r="AB2277" t="s">
        <v>295</v>
      </c>
      <c r="AC2277" t="s">
        <v>7740</v>
      </c>
      <c r="AD2277" t="s">
        <v>774</v>
      </c>
      <c r="AE2277" t="s">
        <v>119</v>
      </c>
      <c r="AF2277" t="s">
        <v>120</v>
      </c>
      <c r="AG2277" s="3">
        <v>96950</v>
      </c>
      <c r="AH2277" t="s">
        <v>121</v>
      </c>
      <c r="AJ2277" s="10">
        <v>16709892136</v>
      </c>
      <c r="AK2277">
        <v>0</v>
      </c>
      <c r="AL2277" t="s">
        <v>778</v>
      </c>
      <c r="BD2277" t="str">
        <f>"25-3021.00"</f>
        <v>25-3021.00</v>
      </c>
      <c r="BE2277" t="s">
        <v>130</v>
      </c>
      <c r="BF2277" t="s">
        <v>779</v>
      </c>
      <c r="BG2277" t="s">
        <v>780</v>
      </c>
      <c r="BH2277">
        <v>2</v>
      </c>
      <c r="BI2277">
        <v>2</v>
      </c>
      <c r="BJ2277" s="1">
        <v>45954</v>
      </c>
      <c r="BK2277" s="1">
        <v>46318</v>
      </c>
      <c r="BL2277" s="1">
        <v>45954</v>
      </c>
      <c r="BM2277" s="1">
        <v>46318</v>
      </c>
      <c r="BN2277">
        <v>40</v>
      </c>
      <c r="BO2277">
        <v>0</v>
      </c>
      <c r="BP2277">
        <v>8</v>
      </c>
      <c r="BQ2277">
        <v>8</v>
      </c>
      <c r="BR2277">
        <v>8</v>
      </c>
      <c r="BS2277">
        <v>8</v>
      </c>
      <c r="BT2277">
        <v>8</v>
      </c>
      <c r="BU2277">
        <v>0</v>
      </c>
      <c r="BV2277" t="str">
        <f>"8:00 AM"</f>
        <v>8:00 AM</v>
      </c>
      <c r="BW2277" t="str">
        <f>"5:00 PM"</f>
        <v>5:00 PM</v>
      </c>
      <c r="BX2277" t="s">
        <v>133</v>
      </c>
      <c r="BY2277">
        <v>0</v>
      </c>
      <c r="BZ2277">
        <v>24</v>
      </c>
      <c r="CA2277" t="s">
        <v>115</v>
      </c>
      <c r="CC2277" t="s">
        <v>7741</v>
      </c>
      <c r="CD2277" t="s">
        <v>7740</v>
      </c>
      <c r="CE2277" t="s">
        <v>774</v>
      </c>
      <c r="CF2277" t="s">
        <v>119</v>
      </c>
      <c r="CG2277" t="s">
        <v>120</v>
      </c>
      <c r="CH2277" s="3">
        <v>96950</v>
      </c>
      <c r="CI2277" s="4">
        <v>17.760000000000002</v>
      </c>
      <c r="CJ2277" s="4">
        <v>17.760000000000002</v>
      </c>
      <c r="CK2277" s="4">
        <v>26.64</v>
      </c>
      <c r="CL2277" s="4">
        <v>26.64</v>
      </c>
      <c r="CM2277" t="s">
        <v>136</v>
      </c>
      <c r="CN2277" t="s">
        <v>139</v>
      </c>
      <c r="CO2277" t="s">
        <v>137</v>
      </c>
      <c r="CQ2277" t="s">
        <v>115</v>
      </c>
      <c r="CR2277" t="s">
        <v>138</v>
      </c>
      <c r="CS2277" t="s">
        <v>139</v>
      </c>
      <c r="CT2277" t="s">
        <v>138</v>
      </c>
      <c r="CU2277" t="s">
        <v>139</v>
      </c>
      <c r="CV2277" t="s">
        <v>138</v>
      </c>
      <c r="CW2277" t="s">
        <v>139</v>
      </c>
      <c r="CX2277" t="s">
        <v>723</v>
      </c>
      <c r="CY2277" s="10">
        <v>16709892136</v>
      </c>
      <c r="CZ2277" t="s">
        <v>778</v>
      </c>
      <c r="DA2277" t="s">
        <v>139</v>
      </c>
      <c r="DB2277" t="s">
        <v>138</v>
      </c>
      <c r="DC2277" t="s">
        <v>115</v>
      </c>
      <c r="DD2277" t="s">
        <v>782</v>
      </c>
      <c r="DE2277" t="s">
        <v>783</v>
      </c>
      <c r="DG2277" t="s">
        <v>784</v>
      </c>
      <c r="DH2277" t="s">
        <v>778</v>
      </c>
    </row>
    <row r="2278" spans="1:112" ht="14.45" customHeight="1" x14ac:dyDescent="0.25">
      <c r="A2278" t="s">
        <v>9320</v>
      </c>
      <c r="B2278" t="s">
        <v>158</v>
      </c>
      <c r="C2278" s="1">
        <v>45755</v>
      </c>
      <c r="D2278" s="1">
        <v>45824</v>
      </c>
      <c r="E2278" t="s">
        <v>210</v>
      </c>
      <c r="F2278" s="1">
        <v>45929</v>
      </c>
      <c r="G2278" t="s">
        <v>138</v>
      </c>
      <c r="H2278" t="s">
        <v>115</v>
      </c>
      <c r="I2278" t="s">
        <v>115</v>
      </c>
      <c r="J2278" t="s">
        <v>2467</v>
      </c>
      <c r="K2278" t="s">
        <v>2468</v>
      </c>
      <c r="L2278" t="s">
        <v>2469</v>
      </c>
      <c r="N2278" t="s">
        <v>119</v>
      </c>
      <c r="O2278" t="s">
        <v>120</v>
      </c>
      <c r="P2278" s="3">
        <v>96950</v>
      </c>
      <c r="Q2278" t="s">
        <v>121</v>
      </c>
      <c r="S2278" s="10">
        <v>16702345900</v>
      </c>
      <c r="T2278">
        <v>266</v>
      </c>
      <c r="U2278" t="s">
        <v>2470</v>
      </c>
      <c r="V2278">
        <v>721110</v>
      </c>
      <c r="W2278" t="s">
        <v>123</v>
      </c>
      <c r="Y2278" t="s">
        <v>2471</v>
      </c>
      <c r="Z2278" t="s">
        <v>2472</v>
      </c>
      <c r="AB2278" t="s">
        <v>2473</v>
      </c>
      <c r="AC2278" t="s">
        <v>2469</v>
      </c>
      <c r="AE2278" t="s">
        <v>119</v>
      </c>
      <c r="AF2278" t="s">
        <v>120</v>
      </c>
      <c r="AG2278" s="3">
        <v>96950</v>
      </c>
      <c r="AH2278" t="s">
        <v>121</v>
      </c>
      <c r="AJ2278" s="10">
        <v>16702345900</v>
      </c>
      <c r="AK2278">
        <v>266</v>
      </c>
      <c r="AL2278" t="s">
        <v>2474</v>
      </c>
      <c r="BD2278" t="str">
        <f>"49-9071.00"</f>
        <v>49-9071.00</v>
      </c>
      <c r="BE2278" t="s">
        <v>169</v>
      </c>
      <c r="BF2278" t="s">
        <v>2475</v>
      </c>
      <c r="BG2278" t="s">
        <v>2476</v>
      </c>
      <c r="BH2278">
        <v>20</v>
      </c>
      <c r="BJ2278" s="1">
        <v>45931</v>
      </c>
      <c r="BK2278" s="1">
        <v>47026</v>
      </c>
      <c r="BN2278">
        <v>40</v>
      </c>
      <c r="BO2278">
        <v>0</v>
      </c>
      <c r="BP2278">
        <v>7</v>
      </c>
      <c r="BQ2278">
        <v>7</v>
      </c>
      <c r="BR2278">
        <v>6</v>
      </c>
      <c r="BS2278">
        <v>7</v>
      </c>
      <c r="BT2278">
        <v>7</v>
      </c>
      <c r="BU2278">
        <v>6</v>
      </c>
      <c r="BV2278" t="str">
        <f>"8:00 AM"</f>
        <v>8:00 AM</v>
      </c>
      <c r="BW2278" t="str">
        <f>"4:00 PM"</f>
        <v>4:00 PM</v>
      </c>
      <c r="BX2278" t="s">
        <v>133</v>
      </c>
      <c r="BY2278">
        <v>0</v>
      </c>
      <c r="BZ2278">
        <v>12</v>
      </c>
      <c r="CA2278" t="s">
        <v>115</v>
      </c>
      <c r="CC2278" t="s">
        <v>191</v>
      </c>
      <c r="CD2278" t="s">
        <v>2477</v>
      </c>
      <c r="CF2278" t="s">
        <v>119</v>
      </c>
      <c r="CG2278" t="s">
        <v>120</v>
      </c>
      <c r="CH2278" s="3">
        <v>96950</v>
      </c>
      <c r="CI2278" s="4">
        <v>9.75</v>
      </c>
      <c r="CJ2278" s="4">
        <v>9.75</v>
      </c>
      <c r="CK2278" s="4">
        <v>14.63</v>
      </c>
      <c r="CL2278" s="4">
        <v>14.63</v>
      </c>
      <c r="CM2278" t="s">
        <v>136</v>
      </c>
      <c r="CO2278" t="s">
        <v>137</v>
      </c>
      <c r="CQ2278" t="s">
        <v>115</v>
      </c>
      <c r="CR2278" t="s">
        <v>138</v>
      </c>
      <c r="CS2278" t="s">
        <v>139</v>
      </c>
      <c r="CT2278" t="s">
        <v>138</v>
      </c>
      <c r="CU2278" t="s">
        <v>139</v>
      </c>
      <c r="CV2278" t="s">
        <v>138</v>
      </c>
      <c r="CW2278" t="s">
        <v>139</v>
      </c>
      <c r="CX2278" t="s">
        <v>2594</v>
      </c>
      <c r="CY2278" s="10">
        <v>16702345900</v>
      </c>
      <c r="CZ2278" t="s">
        <v>2479</v>
      </c>
      <c r="DA2278" t="s">
        <v>139</v>
      </c>
      <c r="DB2278" t="s">
        <v>138</v>
      </c>
      <c r="DC2278" t="s">
        <v>115</v>
      </c>
    </row>
    <row r="2279" spans="1:112" ht="14.45" customHeight="1" x14ac:dyDescent="0.25">
      <c r="A2279" t="s">
        <v>10308</v>
      </c>
      <c r="B2279" t="s">
        <v>248</v>
      </c>
      <c r="C2279" s="1">
        <v>45757</v>
      </c>
      <c r="D2279" s="1">
        <v>45824</v>
      </c>
      <c r="E2279" t="s">
        <v>210</v>
      </c>
      <c r="F2279" s="1">
        <v>45929</v>
      </c>
      <c r="G2279" t="s">
        <v>115</v>
      </c>
      <c r="H2279" t="s">
        <v>115</v>
      </c>
      <c r="I2279" t="s">
        <v>115</v>
      </c>
      <c r="J2279" t="s">
        <v>4126</v>
      </c>
      <c r="K2279" t="s">
        <v>4127</v>
      </c>
      <c r="L2279" t="s">
        <v>4137</v>
      </c>
      <c r="N2279" t="s">
        <v>128</v>
      </c>
      <c r="O2279" t="s">
        <v>120</v>
      </c>
      <c r="P2279" s="3">
        <v>96950</v>
      </c>
      <c r="Q2279" t="s">
        <v>121</v>
      </c>
      <c r="S2279" s="10">
        <v>16702358778</v>
      </c>
      <c r="U2279" t="s">
        <v>1380</v>
      </c>
      <c r="V2279">
        <v>23622</v>
      </c>
      <c r="W2279" t="s">
        <v>123</v>
      </c>
      <c r="Y2279" t="s">
        <v>2486</v>
      </c>
      <c r="Z2279" t="s">
        <v>4129</v>
      </c>
      <c r="AA2279" t="s">
        <v>4130</v>
      </c>
      <c r="AB2279" t="s">
        <v>516</v>
      </c>
      <c r="AC2279" t="s">
        <v>4128</v>
      </c>
      <c r="AE2279" t="s">
        <v>128</v>
      </c>
      <c r="AF2279" t="s">
        <v>120</v>
      </c>
      <c r="AG2279" s="3">
        <v>96950</v>
      </c>
      <c r="AH2279" t="s">
        <v>121</v>
      </c>
      <c r="AJ2279" s="10">
        <v>16702358778</v>
      </c>
      <c r="AL2279" t="s">
        <v>3408</v>
      </c>
      <c r="BD2279" t="str">
        <f>"49-3023.00"</f>
        <v>49-3023.00</v>
      </c>
      <c r="BE2279" t="s">
        <v>2122</v>
      </c>
      <c r="BF2279" t="s">
        <v>10309</v>
      </c>
      <c r="BG2279" t="s">
        <v>10310</v>
      </c>
      <c r="BH2279">
        <v>5</v>
      </c>
      <c r="BI2279">
        <v>5</v>
      </c>
      <c r="BJ2279" s="1">
        <v>45931</v>
      </c>
      <c r="BK2279" s="1">
        <v>46295</v>
      </c>
      <c r="BL2279" s="1">
        <v>45931</v>
      </c>
      <c r="BM2279" s="1">
        <v>46295</v>
      </c>
      <c r="BN2279">
        <v>40</v>
      </c>
      <c r="BO2279">
        <v>0</v>
      </c>
      <c r="BP2279">
        <v>8</v>
      </c>
      <c r="BQ2279">
        <v>8</v>
      </c>
      <c r="BR2279">
        <v>8</v>
      </c>
      <c r="BS2279">
        <v>8</v>
      </c>
      <c r="BT2279">
        <v>8</v>
      </c>
      <c r="BU2279">
        <v>0</v>
      </c>
      <c r="BV2279" t="str">
        <f>"7:30 AM"</f>
        <v>7:30 AM</v>
      </c>
      <c r="BW2279" t="str">
        <f>"4:30 PM"</f>
        <v>4:30 PM</v>
      </c>
      <c r="BX2279" t="s">
        <v>133</v>
      </c>
      <c r="BY2279">
        <v>0</v>
      </c>
      <c r="BZ2279">
        <v>12</v>
      </c>
      <c r="CA2279" t="s">
        <v>115</v>
      </c>
      <c r="CC2279" t="s">
        <v>10311</v>
      </c>
      <c r="CD2279" t="s">
        <v>4128</v>
      </c>
      <c r="CF2279" t="s">
        <v>128</v>
      </c>
      <c r="CG2279" t="s">
        <v>120</v>
      </c>
      <c r="CH2279" s="3">
        <v>96950</v>
      </c>
      <c r="CI2279" s="4">
        <v>11.01</v>
      </c>
      <c r="CJ2279" s="4">
        <v>11.01</v>
      </c>
      <c r="CK2279" s="4">
        <v>16.52</v>
      </c>
      <c r="CL2279" s="4">
        <v>16.52</v>
      </c>
      <c r="CM2279" t="s">
        <v>136</v>
      </c>
      <c r="CN2279" t="s">
        <v>139</v>
      </c>
      <c r="CO2279" t="s">
        <v>173</v>
      </c>
      <c r="CQ2279" t="s">
        <v>115</v>
      </c>
      <c r="CR2279" t="s">
        <v>138</v>
      </c>
      <c r="CS2279" t="s">
        <v>138</v>
      </c>
      <c r="CT2279" t="s">
        <v>138</v>
      </c>
      <c r="CU2279" t="s">
        <v>139</v>
      </c>
      <c r="CV2279" t="s">
        <v>138</v>
      </c>
      <c r="CW2279" t="s">
        <v>138</v>
      </c>
      <c r="CX2279" t="s">
        <v>1079</v>
      </c>
      <c r="CY2279" s="10">
        <v>16702358778</v>
      </c>
      <c r="CZ2279" t="s">
        <v>3408</v>
      </c>
      <c r="DA2279" t="s">
        <v>139</v>
      </c>
      <c r="DB2279" t="s">
        <v>138</v>
      </c>
      <c r="DC2279" t="s">
        <v>115</v>
      </c>
    </row>
    <row r="2280" spans="1:112" ht="14.45" customHeight="1" x14ac:dyDescent="0.25">
      <c r="A2280" t="s">
        <v>10621</v>
      </c>
      <c r="B2280" t="s">
        <v>248</v>
      </c>
      <c r="C2280" s="1">
        <v>45768</v>
      </c>
      <c r="D2280" s="1">
        <v>45824</v>
      </c>
      <c r="E2280" t="s">
        <v>210</v>
      </c>
      <c r="F2280" s="1">
        <v>45929</v>
      </c>
      <c r="G2280" t="s">
        <v>138</v>
      </c>
      <c r="H2280" t="s">
        <v>115</v>
      </c>
      <c r="I2280" t="s">
        <v>115</v>
      </c>
      <c r="J2280" t="s">
        <v>2547</v>
      </c>
      <c r="L2280" t="s">
        <v>4953</v>
      </c>
      <c r="N2280" t="s">
        <v>119</v>
      </c>
      <c r="O2280" t="s">
        <v>120</v>
      </c>
      <c r="P2280" s="3">
        <v>96950</v>
      </c>
      <c r="Q2280" t="s">
        <v>121</v>
      </c>
      <c r="S2280" s="10">
        <v>16702359369</v>
      </c>
      <c r="U2280" t="s">
        <v>2549</v>
      </c>
      <c r="V2280">
        <v>44133</v>
      </c>
      <c r="W2280" t="s">
        <v>123</v>
      </c>
      <c r="Y2280" t="s">
        <v>716</v>
      </c>
      <c r="Z2280" t="s">
        <v>2550</v>
      </c>
      <c r="AB2280" t="s">
        <v>295</v>
      </c>
      <c r="AC2280" t="s">
        <v>2672</v>
      </c>
      <c r="AE2280" t="s">
        <v>119</v>
      </c>
      <c r="AF2280" t="s">
        <v>120</v>
      </c>
      <c r="AG2280" s="3">
        <v>96950</v>
      </c>
      <c r="AH2280" t="s">
        <v>121</v>
      </c>
      <c r="AJ2280" s="10">
        <v>16702359369</v>
      </c>
      <c r="AL2280" t="s">
        <v>2551</v>
      </c>
      <c r="BD2280" t="str">
        <f>"49-3021.00"</f>
        <v>49-3021.00</v>
      </c>
      <c r="BE2280" t="s">
        <v>694</v>
      </c>
      <c r="BF2280" t="s">
        <v>10622</v>
      </c>
      <c r="BG2280" t="s">
        <v>10623</v>
      </c>
      <c r="BH2280">
        <v>2</v>
      </c>
      <c r="BI2280">
        <v>2</v>
      </c>
      <c r="BJ2280" s="1">
        <v>45931</v>
      </c>
      <c r="BK2280" s="1">
        <v>47026</v>
      </c>
      <c r="BL2280" s="1">
        <v>45931</v>
      </c>
      <c r="BM2280" s="1">
        <v>47026</v>
      </c>
      <c r="BN2280">
        <v>35</v>
      </c>
      <c r="BO2280">
        <v>0</v>
      </c>
      <c r="BP2280">
        <v>7</v>
      </c>
      <c r="BQ2280">
        <v>7</v>
      </c>
      <c r="BR2280">
        <v>7</v>
      </c>
      <c r="BS2280">
        <v>7</v>
      </c>
      <c r="BT2280">
        <v>7</v>
      </c>
      <c r="BU2280">
        <v>0</v>
      </c>
      <c r="BV2280" t="str">
        <f>"8:00 AM"</f>
        <v>8:00 AM</v>
      </c>
      <c r="BW2280" t="str">
        <f>"5:00 PM"</f>
        <v>5:00 PM</v>
      </c>
      <c r="BX2280" t="s">
        <v>133</v>
      </c>
      <c r="BY2280">
        <v>0</v>
      </c>
      <c r="BZ2280">
        <v>12</v>
      </c>
      <c r="CA2280" t="s">
        <v>115</v>
      </c>
      <c r="CC2280" s="2" t="s">
        <v>10624</v>
      </c>
      <c r="CD2280" t="s">
        <v>1518</v>
      </c>
      <c r="CF2280" t="s">
        <v>119</v>
      </c>
      <c r="CG2280" t="s">
        <v>120</v>
      </c>
      <c r="CH2280" s="3">
        <v>96950</v>
      </c>
      <c r="CI2280" s="4">
        <v>11.18</v>
      </c>
      <c r="CJ2280" s="4">
        <v>11.18</v>
      </c>
      <c r="CK2280" s="4">
        <v>16.77</v>
      </c>
      <c r="CL2280" s="4">
        <v>16.77</v>
      </c>
      <c r="CM2280" t="s">
        <v>136</v>
      </c>
      <c r="CN2280" t="s">
        <v>191</v>
      </c>
      <c r="CO2280" t="s">
        <v>137</v>
      </c>
      <c r="CQ2280" t="s">
        <v>115</v>
      </c>
      <c r="CR2280" t="s">
        <v>138</v>
      </c>
      <c r="CS2280" t="s">
        <v>139</v>
      </c>
      <c r="CT2280" t="s">
        <v>138</v>
      </c>
      <c r="CU2280" t="s">
        <v>139</v>
      </c>
      <c r="CV2280" t="s">
        <v>138</v>
      </c>
      <c r="CW2280" t="s">
        <v>139</v>
      </c>
      <c r="CX2280" t="s">
        <v>1746</v>
      </c>
      <c r="CY2280" s="10">
        <v>16702359369</v>
      </c>
      <c r="CZ2280" t="s">
        <v>2551</v>
      </c>
      <c r="DA2280" t="s">
        <v>139</v>
      </c>
      <c r="DB2280" t="s">
        <v>138</v>
      </c>
      <c r="DC2280" t="s">
        <v>115</v>
      </c>
      <c r="DD2280" t="s">
        <v>716</v>
      </c>
      <c r="DE2280" t="s">
        <v>2550</v>
      </c>
      <c r="DG2280" t="s">
        <v>2547</v>
      </c>
      <c r="DH2280" t="s">
        <v>2551</v>
      </c>
    </row>
    <row r="2281" spans="1:112" ht="14.45" customHeight="1" x14ac:dyDescent="0.25">
      <c r="A2281" t="s">
        <v>10854</v>
      </c>
      <c r="B2281" t="s">
        <v>113</v>
      </c>
      <c r="C2281" s="1">
        <v>45755</v>
      </c>
      <c r="D2281" s="1">
        <v>45824</v>
      </c>
      <c r="E2281" t="s">
        <v>210</v>
      </c>
      <c r="F2281" s="1">
        <v>45929</v>
      </c>
      <c r="G2281" t="s">
        <v>138</v>
      </c>
      <c r="H2281" t="s">
        <v>115</v>
      </c>
      <c r="I2281" t="s">
        <v>115</v>
      </c>
      <c r="J2281" t="s">
        <v>2467</v>
      </c>
      <c r="K2281" t="s">
        <v>2468</v>
      </c>
      <c r="L2281" t="s">
        <v>2469</v>
      </c>
      <c r="N2281" t="s">
        <v>119</v>
      </c>
      <c r="O2281" t="s">
        <v>120</v>
      </c>
      <c r="P2281" s="3">
        <v>96950</v>
      </c>
      <c r="Q2281" t="s">
        <v>121</v>
      </c>
      <c r="S2281" s="10">
        <v>16702345900</v>
      </c>
      <c r="T2281">
        <v>574</v>
      </c>
      <c r="U2281" t="s">
        <v>2470</v>
      </c>
      <c r="V2281">
        <v>721110</v>
      </c>
      <c r="W2281" t="s">
        <v>123</v>
      </c>
      <c r="Y2281" t="s">
        <v>2471</v>
      </c>
      <c r="Z2281" t="s">
        <v>2472</v>
      </c>
      <c r="AB2281" t="s">
        <v>2473</v>
      </c>
      <c r="AC2281" t="s">
        <v>2469</v>
      </c>
      <c r="AE2281" t="s">
        <v>119</v>
      </c>
      <c r="AF2281" t="s">
        <v>120</v>
      </c>
      <c r="AG2281" s="3">
        <v>96950</v>
      </c>
      <c r="AH2281" t="s">
        <v>121</v>
      </c>
      <c r="AJ2281" s="10">
        <v>16702345900</v>
      </c>
      <c r="AK2281">
        <v>266</v>
      </c>
      <c r="AL2281" t="s">
        <v>2474</v>
      </c>
      <c r="BD2281" t="str">
        <f>"35-1012.00"</f>
        <v>35-1012.00</v>
      </c>
      <c r="BE2281" t="s">
        <v>3493</v>
      </c>
      <c r="BF2281" t="s">
        <v>10855</v>
      </c>
      <c r="BG2281" t="s">
        <v>10856</v>
      </c>
      <c r="BH2281">
        <v>1</v>
      </c>
      <c r="BJ2281" s="1">
        <v>45931</v>
      </c>
      <c r="BK2281" s="1">
        <v>47026</v>
      </c>
      <c r="BN2281">
        <v>40</v>
      </c>
      <c r="BO2281">
        <v>8</v>
      </c>
      <c r="BP2281">
        <v>0</v>
      </c>
      <c r="BQ2281">
        <v>0</v>
      </c>
      <c r="BR2281">
        <v>8</v>
      </c>
      <c r="BS2281">
        <v>8</v>
      </c>
      <c r="BT2281">
        <v>8</v>
      </c>
      <c r="BU2281">
        <v>8</v>
      </c>
      <c r="BV2281" t="str">
        <f>"8:00 AM"</f>
        <v>8:00 AM</v>
      </c>
      <c r="BW2281" t="str">
        <f>"5:00 PM"</f>
        <v>5:00 PM</v>
      </c>
      <c r="BX2281" t="s">
        <v>133</v>
      </c>
      <c r="BY2281">
        <v>0</v>
      </c>
      <c r="BZ2281">
        <v>12</v>
      </c>
      <c r="CA2281" t="s">
        <v>138</v>
      </c>
      <c r="CB2281">
        <v>5</v>
      </c>
      <c r="CC2281" t="s">
        <v>10857</v>
      </c>
      <c r="CD2281" t="s">
        <v>2477</v>
      </c>
      <c r="CF2281" t="s">
        <v>119</v>
      </c>
      <c r="CG2281" t="s">
        <v>120</v>
      </c>
      <c r="CH2281" s="3">
        <v>96950</v>
      </c>
      <c r="CI2281" s="4">
        <v>10.6</v>
      </c>
      <c r="CJ2281" s="4">
        <v>10.6</v>
      </c>
      <c r="CK2281" s="4">
        <v>15.9</v>
      </c>
      <c r="CL2281" s="4">
        <v>15.9</v>
      </c>
      <c r="CM2281" t="s">
        <v>136</v>
      </c>
      <c r="CO2281" t="s">
        <v>137</v>
      </c>
      <c r="CQ2281" t="s">
        <v>115</v>
      </c>
      <c r="CR2281" t="s">
        <v>138</v>
      </c>
      <c r="CS2281" t="s">
        <v>139</v>
      </c>
      <c r="CT2281" t="s">
        <v>138</v>
      </c>
      <c r="CU2281" t="s">
        <v>139</v>
      </c>
      <c r="CV2281" t="s">
        <v>138</v>
      </c>
      <c r="CW2281" t="s">
        <v>139</v>
      </c>
      <c r="CX2281" t="s">
        <v>2594</v>
      </c>
      <c r="CY2281" s="10">
        <v>16702345900</v>
      </c>
      <c r="CZ2281" t="s">
        <v>2479</v>
      </c>
      <c r="DA2281" t="s">
        <v>139</v>
      </c>
      <c r="DB2281" t="s">
        <v>138</v>
      </c>
      <c r="DC2281" t="s">
        <v>115</v>
      </c>
    </row>
    <row r="2282" spans="1:112" ht="14.45" customHeight="1" x14ac:dyDescent="0.25">
      <c r="A2282" t="s">
        <v>11195</v>
      </c>
      <c r="B2282" t="s">
        <v>158</v>
      </c>
      <c r="C2282" s="1">
        <v>45799</v>
      </c>
      <c r="D2282" s="1">
        <v>45824</v>
      </c>
      <c r="E2282" t="s">
        <v>210</v>
      </c>
      <c r="F2282" s="1">
        <v>45930</v>
      </c>
      <c r="G2282" t="s">
        <v>138</v>
      </c>
      <c r="H2282" t="s">
        <v>115</v>
      </c>
      <c r="I2282" t="s">
        <v>115</v>
      </c>
      <c r="J2282" t="s">
        <v>1930</v>
      </c>
      <c r="K2282" t="s">
        <v>2331</v>
      </c>
      <c r="L2282" t="s">
        <v>2332</v>
      </c>
      <c r="M2282" t="s">
        <v>2333</v>
      </c>
      <c r="N2282" t="s">
        <v>119</v>
      </c>
      <c r="O2282" t="s">
        <v>120</v>
      </c>
      <c r="P2282" s="3">
        <v>96950</v>
      </c>
      <c r="Q2282" t="s">
        <v>121</v>
      </c>
      <c r="S2282" s="10">
        <v>16702346412</v>
      </c>
      <c r="T2282">
        <v>1510</v>
      </c>
      <c r="U2282" t="s">
        <v>1934</v>
      </c>
      <c r="V2282">
        <v>72111</v>
      </c>
      <c r="W2282" t="s">
        <v>123</v>
      </c>
      <c r="Y2282" t="s">
        <v>499</v>
      </c>
      <c r="Z2282" t="s">
        <v>199</v>
      </c>
      <c r="AB2282" t="s">
        <v>500</v>
      </c>
      <c r="AC2282" t="s">
        <v>2332</v>
      </c>
      <c r="AD2282" t="s">
        <v>2333</v>
      </c>
      <c r="AE2282" t="s">
        <v>119</v>
      </c>
      <c r="AF2282" t="s">
        <v>120</v>
      </c>
      <c r="AG2282" s="3">
        <v>96950</v>
      </c>
      <c r="AH2282" t="s">
        <v>121</v>
      </c>
      <c r="AJ2282" s="10">
        <v>16702852190</v>
      </c>
      <c r="AL2282" t="s">
        <v>501</v>
      </c>
      <c r="BD2282" t="str">
        <f>"53-7065.00"</f>
        <v>53-7065.00</v>
      </c>
      <c r="BE2282" t="s">
        <v>519</v>
      </c>
      <c r="BF2282" t="s">
        <v>8975</v>
      </c>
      <c r="BG2282" t="s">
        <v>3501</v>
      </c>
      <c r="BH2282">
        <v>2</v>
      </c>
      <c r="BJ2282" s="1">
        <v>45931</v>
      </c>
      <c r="BK2282" s="1">
        <v>47026</v>
      </c>
      <c r="BN2282">
        <v>35</v>
      </c>
      <c r="BO2282">
        <v>0</v>
      </c>
      <c r="BP2282">
        <v>7</v>
      </c>
      <c r="BQ2282">
        <v>7</v>
      </c>
      <c r="BR2282">
        <v>7</v>
      </c>
      <c r="BS2282">
        <v>7</v>
      </c>
      <c r="BT2282">
        <v>7</v>
      </c>
      <c r="BU2282">
        <v>0</v>
      </c>
      <c r="BV2282" t="str">
        <f>"8:00 AM"</f>
        <v>8:00 AM</v>
      </c>
      <c r="BW2282" t="str">
        <f>"4:00 PM"</f>
        <v>4:00 PM</v>
      </c>
      <c r="BX2282" t="s">
        <v>133</v>
      </c>
      <c r="BY2282">
        <v>0</v>
      </c>
      <c r="BZ2282">
        <v>12</v>
      </c>
      <c r="CA2282" t="s">
        <v>115</v>
      </c>
      <c r="CC2282" t="s">
        <v>8976</v>
      </c>
      <c r="CD2282" t="s">
        <v>8977</v>
      </c>
      <c r="CE2282" t="s">
        <v>2333</v>
      </c>
      <c r="CF2282" t="s">
        <v>119</v>
      </c>
      <c r="CG2282" t="s">
        <v>120</v>
      </c>
      <c r="CH2282" s="3">
        <v>96950</v>
      </c>
      <c r="CI2282" s="4">
        <v>8.86</v>
      </c>
      <c r="CJ2282" s="4">
        <v>10</v>
      </c>
      <c r="CK2282" s="4">
        <v>13.29</v>
      </c>
      <c r="CL2282" s="4">
        <v>15</v>
      </c>
      <c r="CM2282" t="s">
        <v>136</v>
      </c>
      <c r="CN2282" t="s">
        <v>2336</v>
      </c>
      <c r="CO2282" t="s">
        <v>137</v>
      </c>
      <c r="CQ2282" t="s">
        <v>115</v>
      </c>
      <c r="CR2282" t="s">
        <v>138</v>
      </c>
      <c r="CS2282" t="s">
        <v>139</v>
      </c>
      <c r="CT2282" t="s">
        <v>138</v>
      </c>
      <c r="CU2282" t="s">
        <v>138</v>
      </c>
      <c r="CV2282" t="s">
        <v>138</v>
      </c>
      <c r="CW2282" t="s">
        <v>139</v>
      </c>
      <c r="CX2282" t="s">
        <v>611</v>
      </c>
      <c r="CY2282" s="10">
        <v>16702346412</v>
      </c>
      <c r="CZ2282" t="s">
        <v>2337</v>
      </c>
      <c r="DA2282" t="s">
        <v>451</v>
      </c>
      <c r="DB2282" t="s">
        <v>138</v>
      </c>
      <c r="DC2282" t="s">
        <v>115</v>
      </c>
      <c r="DD2282" t="s">
        <v>499</v>
      </c>
      <c r="DE2282" t="s">
        <v>199</v>
      </c>
      <c r="DG2282" t="s">
        <v>11196</v>
      </c>
      <c r="DH2282" t="s">
        <v>501</v>
      </c>
    </row>
    <row r="2283" spans="1:112" ht="14.45" customHeight="1" x14ac:dyDescent="0.25">
      <c r="A2283" t="s">
        <v>12327</v>
      </c>
      <c r="B2283" t="s">
        <v>248</v>
      </c>
      <c r="C2283" s="1">
        <v>45772</v>
      </c>
      <c r="D2283" s="1">
        <v>45824</v>
      </c>
      <c r="E2283" t="s">
        <v>210</v>
      </c>
      <c r="F2283" s="1">
        <v>45929</v>
      </c>
      <c r="G2283" t="s">
        <v>115</v>
      </c>
      <c r="H2283" t="s">
        <v>115</v>
      </c>
      <c r="I2283" t="s">
        <v>115</v>
      </c>
      <c r="J2283" t="s">
        <v>12328</v>
      </c>
      <c r="K2283" t="s">
        <v>12329</v>
      </c>
      <c r="L2283" t="s">
        <v>12330</v>
      </c>
      <c r="M2283" t="s">
        <v>12331</v>
      </c>
      <c r="N2283" t="s">
        <v>128</v>
      </c>
      <c r="O2283" t="s">
        <v>120</v>
      </c>
      <c r="P2283" s="3">
        <v>96950</v>
      </c>
      <c r="Q2283" t="s">
        <v>121</v>
      </c>
      <c r="S2283" s="10">
        <v>16707831118</v>
      </c>
      <c r="U2283" t="s">
        <v>12332</v>
      </c>
      <c r="V2283">
        <v>311920</v>
      </c>
      <c r="W2283" t="s">
        <v>123</v>
      </c>
      <c r="Y2283" t="s">
        <v>12333</v>
      </c>
      <c r="Z2283" t="s">
        <v>12334</v>
      </c>
      <c r="AB2283" t="s">
        <v>126</v>
      </c>
      <c r="AC2283" t="s">
        <v>12330</v>
      </c>
      <c r="AD2283" t="s">
        <v>12331</v>
      </c>
      <c r="AE2283" t="s">
        <v>128</v>
      </c>
      <c r="AF2283" t="s">
        <v>120</v>
      </c>
      <c r="AG2283" s="3">
        <v>96950</v>
      </c>
      <c r="AH2283" t="s">
        <v>121</v>
      </c>
      <c r="AJ2283" s="10">
        <v>16707831118</v>
      </c>
      <c r="AL2283" t="s">
        <v>12335</v>
      </c>
      <c r="BD2283" t="str">
        <f>"35-3023.01"</f>
        <v>35-3023.01</v>
      </c>
      <c r="BE2283" t="s">
        <v>5276</v>
      </c>
      <c r="BF2283" t="s">
        <v>12336</v>
      </c>
      <c r="BG2283" t="s">
        <v>12337</v>
      </c>
      <c r="BH2283">
        <v>3</v>
      </c>
      <c r="BI2283">
        <v>3</v>
      </c>
      <c r="BJ2283" s="1">
        <v>45931</v>
      </c>
      <c r="BK2283" s="1">
        <v>46295</v>
      </c>
      <c r="BL2283" s="1">
        <v>45931</v>
      </c>
      <c r="BM2283" s="1">
        <v>46295</v>
      </c>
      <c r="BN2283">
        <v>40</v>
      </c>
      <c r="BO2283">
        <v>0</v>
      </c>
      <c r="BP2283">
        <v>8</v>
      </c>
      <c r="BQ2283">
        <v>8</v>
      </c>
      <c r="BR2283">
        <v>8</v>
      </c>
      <c r="BS2283">
        <v>8</v>
      </c>
      <c r="BT2283">
        <v>8</v>
      </c>
      <c r="BU2283">
        <v>0</v>
      </c>
      <c r="BV2283" t="str">
        <f>"8:00 AM"</f>
        <v>8:00 AM</v>
      </c>
      <c r="BW2283" t="str">
        <f>"5:00 PM"</f>
        <v>5:00 PM</v>
      </c>
      <c r="BX2283" t="s">
        <v>240</v>
      </c>
      <c r="BY2283">
        <v>0</v>
      </c>
      <c r="BZ2283">
        <v>3</v>
      </c>
      <c r="CA2283" t="s">
        <v>115</v>
      </c>
      <c r="CC2283" t="s">
        <v>12338</v>
      </c>
      <c r="CD2283" t="s">
        <v>12330</v>
      </c>
      <c r="CE2283" t="s">
        <v>12331</v>
      </c>
      <c r="CF2283" t="s">
        <v>128</v>
      </c>
      <c r="CG2283" t="s">
        <v>120</v>
      </c>
      <c r="CH2283" s="3">
        <v>96950</v>
      </c>
      <c r="CI2283" s="4">
        <v>8.35</v>
      </c>
      <c r="CJ2283" s="4">
        <v>8.35</v>
      </c>
      <c r="CK2283" s="4">
        <v>12.53</v>
      </c>
      <c r="CL2283" s="4">
        <v>12.53</v>
      </c>
      <c r="CM2283" t="s">
        <v>136</v>
      </c>
      <c r="CN2283" t="s">
        <v>139</v>
      </c>
      <c r="CO2283" t="s">
        <v>137</v>
      </c>
      <c r="CQ2283" t="s">
        <v>115</v>
      </c>
      <c r="CR2283" t="s">
        <v>138</v>
      </c>
      <c r="CS2283" t="s">
        <v>139</v>
      </c>
      <c r="CT2283" t="s">
        <v>138</v>
      </c>
      <c r="CU2283" t="s">
        <v>139</v>
      </c>
      <c r="CV2283" t="s">
        <v>138</v>
      </c>
      <c r="CW2283" t="s">
        <v>139</v>
      </c>
      <c r="CX2283" t="s">
        <v>1776</v>
      </c>
      <c r="CY2283" s="10">
        <v>16707831118</v>
      </c>
      <c r="CZ2283" t="s">
        <v>12335</v>
      </c>
      <c r="DA2283" t="s">
        <v>139</v>
      </c>
      <c r="DB2283" t="s">
        <v>138</v>
      </c>
      <c r="DC2283" t="s">
        <v>115</v>
      </c>
    </row>
    <row r="2284" spans="1:112" ht="14.45" customHeight="1" x14ac:dyDescent="0.25">
      <c r="A2284" t="s">
        <v>12339</v>
      </c>
      <c r="B2284" t="s">
        <v>248</v>
      </c>
      <c r="C2284" s="1">
        <v>45755</v>
      </c>
      <c r="D2284" s="1">
        <v>45824</v>
      </c>
      <c r="E2284" t="s">
        <v>210</v>
      </c>
      <c r="F2284" s="1">
        <v>45929</v>
      </c>
      <c r="G2284" t="s">
        <v>115</v>
      </c>
      <c r="H2284" t="s">
        <v>115</v>
      </c>
      <c r="I2284" t="s">
        <v>115</v>
      </c>
      <c r="J2284" t="s">
        <v>3399</v>
      </c>
      <c r="K2284" t="s">
        <v>12340</v>
      </c>
      <c r="L2284" t="s">
        <v>3400</v>
      </c>
      <c r="M2284" t="s">
        <v>3401</v>
      </c>
      <c r="N2284" t="s">
        <v>119</v>
      </c>
      <c r="O2284" t="s">
        <v>120</v>
      </c>
      <c r="P2284" s="3">
        <v>96950</v>
      </c>
      <c r="Q2284" t="s">
        <v>121</v>
      </c>
      <c r="S2284" s="10">
        <v>16702335233</v>
      </c>
      <c r="T2284">
        <v>0</v>
      </c>
      <c r="U2284" t="s">
        <v>3402</v>
      </c>
      <c r="V2284">
        <v>722511</v>
      </c>
      <c r="W2284" t="s">
        <v>123</v>
      </c>
      <c r="Y2284" t="s">
        <v>716</v>
      </c>
      <c r="Z2284" t="s">
        <v>717</v>
      </c>
      <c r="AB2284" t="s">
        <v>295</v>
      </c>
      <c r="AC2284" t="s">
        <v>12341</v>
      </c>
      <c r="AD2284" t="s">
        <v>3401</v>
      </c>
      <c r="AE2284" t="s">
        <v>119</v>
      </c>
      <c r="AF2284" t="s">
        <v>120</v>
      </c>
      <c r="AG2284" s="3">
        <v>96950</v>
      </c>
      <c r="AH2284" t="s">
        <v>121</v>
      </c>
      <c r="AJ2284" s="10">
        <v>16702335233</v>
      </c>
      <c r="AK2284">
        <v>0</v>
      </c>
      <c r="AL2284" t="s">
        <v>3403</v>
      </c>
      <c r="BD2284" t="str">
        <f>"35-2014.00"</f>
        <v>35-2014.00</v>
      </c>
      <c r="BE2284" t="s">
        <v>221</v>
      </c>
      <c r="BF2284" t="s">
        <v>12342</v>
      </c>
      <c r="BG2284" t="s">
        <v>223</v>
      </c>
      <c r="BH2284">
        <v>2</v>
      </c>
      <c r="BI2284">
        <v>2</v>
      </c>
      <c r="BJ2284" s="1">
        <v>45931</v>
      </c>
      <c r="BK2284" s="1">
        <v>46295</v>
      </c>
      <c r="BL2284" s="1">
        <v>45931</v>
      </c>
      <c r="BM2284" s="1">
        <v>46295</v>
      </c>
      <c r="BN2284">
        <v>40</v>
      </c>
      <c r="BO2284">
        <v>0</v>
      </c>
      <c r="BP2284">
        <v>8</v>
      </c>
      <c r="BQ2284">
        <v>8</v>
      </c>
      <c r="BR2284">
        <v>8</v>
      </c>
      <c r="BS2284">
        <v>8</v>
      </c>
      <c r="BT2284">
        <v>8</v>
      </c>
      <c r="BU2284">
        <v>0</v>
      </c>
      <c r="BV2284" t="str">
        <f>"8:00 AM"</f>
        <v>8:00 AM</v>
      </c>
      <c r="BW2284" t="str">
        <f>"5:00 PM"</f>
        <v>5:00 PM</v>
      </c>
      <c r="BX2284" t="s">
        <v>240</v>
      </c>
      <c r="BY2284">
        <v>0</v>
      </c>
      <c r="BZ2284">
        <v>12</v>
      </c>
      <c r="CA2284" t="s">
        <v>115</v>
      </c>
      <c r="CC2284" t="s">
        <v>12343</v>
      </c>
      <c r="CD2284" t="s">
        <v>3400</v>
      </c>
      <c r="CE2284" t="s">
        <v>3401</v>
      </c>
      <c r="CF2284" t="s">
        <v>119</v>
      </c>
      <c r="CG2284" t="s">
        <v>120</v>
      </c>
      <c r="CH2284" s="3">
        <v>96950</v>
      </c>
      <c r="CI2284" s="4">
        <v>8.83</v>
      </c>
      <c r="CJ2284" s="4">
        <v>8.83</v>
      </c>
      <c r="CK2284" s="4">
        <v>13.25</v>
      </c>
      <c r="CL2284" s="4">
        <v>13.25</v>
      </c>
      <c r="CM2284" t="s">
        <v>136</v>
      </c>
      <c r="CN2284" t="s">
        <v>139</v>
      </c>
      <c r="CO2284" t="s">
        <v>137</v>
      </c>
      <c r="CQ2284" t="s">
        <v>115</v>
      </c>
      <c r="CR2284" t="s">
        <v>138</v>
      </c>
      <c r="CS2284" t="s">
        <v>139</v>
      </c>
      <c r="CT2284" t="s">
        <v>138</v>
      </c>
      <c r="CU2284" t="s">
        <v>139</v>
      </c>
      <c r="CV2284" t="s">
        <v>138</v>
      </c>
      <c r="CW2284" t="s">
        <v>139</v>
      </c>
      <c r="CX2284" t="s">
        <v>723</v>
      </c>
      <c r="CY2284" s="10">
        <v>16704830338</v>
      </c>
      <c r="CZ2284" t="s">
        <v>3403</v>
      </c>
      <c r="DA2284" t="s">
        <v>139</v>
      </c>
      <c r="DB2284" t="s">
        <v>138</v>
      </c>
      <c r="DC2284" t="s">
        <v>115</v>
      </c>
      <c r="DD2284" t="s">
        <v>716</v>
      </c>
      <c r="DE2284" t="s">
        <v>717</v>
      </c>
      <c r="DG2284" t="s">
        <v>3404</v>
      </c>
      <c r="DH2284" t="s">
        <v>3403</v>
      </c>
    </row>
    <row r="2285" spans="1:112" ht="14.45" customHeight="1" x14ac:dyDescent="0.25">
      <c r="A2285" t="s">
        <v>12353</v>
      </c>
      <c r="B2285" t="s">
        <v>248</v>
      </c>
      <c r="C2285" s="1">
        <v>45782</v>
      </c>
      <c r="D2285" s="1">
        <v>45824</v>
      </c>
      <c r="E2285" t="s">
        <v>114</v>
      </c>
      <c r="G2285" t="s">
        <v>138</v>
      </c>
      <c r="H2285" t="s">
        <v>115</v>
      </c>
      <c r="I2285" t="s">
        <v>115</v>
      </c>
      <c r="J2285" t="s">
        <v>7728</v>
      </c>
      <c r="L2285" t="s">
        <v>7729</v>
      </c>
      <c r="M2285" t="s">
        <v>8052</v>
      </c>
      <c r="N2285" t="s">
        <v>119</v>
      </c>
      <c r="O2285" t="s">
        <v>120</v>
      </c>
      <c r="P2285" s="3">
        <v>96950</v>
      </c>
      <c r="Q2285" t="s">
        <v>121</v>
      </c>
      <c r="S2285" s="10">
        <v>16703238848</v>
      </c>
      <c r="U2285" t="s">
        <v>7731</v>
      </c>
      <c r="V2285">
        <v>72111</v>
      </c>
      <c r="W2285" t="s">
        <v>123</v>
      </c>
      <c r="Y2285" t="s">
        <v>7732</v>
      </c>
      <c r="Z2285" t="s">
        <v>7733</v>
      </c>
      <c r="AB2285" t="s">
        <v>126</v>
      </c>
      <c r="AC2285" t="s">
        <v>7729</v>
      </c>
      <c r="AD2285" t="s">
        <v>8052</v>
      </c>
      <c r="AE2285" t="s">
        <v>128</v>
      </c>
      <c r="AF2285" t="s">
        <v>120</v>
      </c>
      <c r="AG2285" s="3">
        <v>96950</v>
      </c>
      <c r="AH2285" t="s">
        <v>121</v>
      </c>
      <c r="AJ2285" s="10">
        <v>16703238848</v>
      </c>
      <c r="AL2285" t="s">
        <v>7734</v>
      </c>
      <c r="BD2285" t="str">
        <f>"49-9095.00"</f>
        <v>49-9095.00</v>
      </c>
      <c r="BE2285" t="s">
        <v>8053</v>
      </c>
      <c r="BF2285" t="s">
        <v>8054</v>
      </c>
      <c r="BG2285" t="s">
        <v>8053</v>
      </c>
      <c r="BH2285">
        <v>20</v>
      </c>
      <c r="BI2285">
        <v>20</v>
      </c>
      <c r="BJ2285" s="1">
        <v>45870</v>
      </c>
      <c r="BK2285" s="1">
        <v>46965</v>
      </c>
      <c r="BL2285" s="1">
        <v>45870</v>
      </c>
      <c r="BM2285" s="1">
        <v>46965</v>
      </c>
      <c r="BN2285">
        <v>35</v>
      </c>
      <c r="BO2285">
        <v>0</v>
      </c>
      <c r="BP2285">
        <v>7</v>
      </c>
      <c r="BQ2285">
        <v>7</v>
      </c>
      <c r="BR2285">
        <v>7</v>
      </c>
      <c r="BS2285">
        <v>7</v>
      </c>
      <c r="BT2285">
        <v>7</v>
      </c>
      <c r="BU2285">
        <v>0</v>
      </c>
      <c r="BV2285" t="str">
        <f>"9:00 AM"</f>
        <v>9:00 AM</v>
      </c>
      <c r="BW2285" t="str">
        <f>"5:00 PM"</f>
        <v>5:00 PM</v>
      </c>
      <c r="BX2285" t="s">
        <v>133</v>
      </c>
      <c r="BY2285">
        <v>0</v>
      </c>
      <c r="BZ2285">
        <v>12</v>
      </c>
      <c r="CA2285" t="s">
        <v>115</v>
      </c>
      <c r="CC2285" t="s">
        <v>7737</v>
      </c>
      <c r="CD2285" t="s">
        <v>7729</v>
      </c>
      <c r="CE2285" t="s">
        <v>8055</v>
      </c>
      <c r="CF2285" t="s">
        <v>128</v>
      </c>
      <c r="CG2285" t="s">
        <v>120</v>
      </c>
      <c r="CH2285" s="3">
        <v>96950</v>
      </c>
      <c r="CI2285" s="4">
        <v>12.25</v>
      </c>
      <c r="CJ2285" s="4">
        <v>12.25</v>
      </c>
      <c r="CK2285" s="4">
        <v>18.38</v>
      </c>
      <c r="CL2285" s="4">
        <v>18.38</v>
      </c>
      <c r="CM2285" t="s">
        <v>136</v>
      </c>
      <c r="CN2285" t="s">
        <v>139</v>
      </c>
      <c r="CO2285" t="s">
        <v>137</v>
      </c>
      <c r="CQ2285" t="s">
        <v>115</v>
      </c>
      <c r="CR2285" t="s">
        <v>138</v>
      </c>
      <c r="CS2285" t="s">
        <v>139</v>
      </c>
      <c r="CT2285" t="s">
        <v>138</v>
      </c>
      <c r="CU2285" t="s">
        <v>139</v>
      </c>
      <c r="CV2285" t="s">
        <v>138</v>
      </c>
      <c r="CW2285" t="s">
        <v>139</v>
      </c>
      <c r="CX2285" t="s">
        <v>139</v>
      </c>
      <c r="CY2285" s="10">
        <v>16703238848</v>
      </c>
      <c r="CZ2285" t="s">
        <v>8056</v>
      </c>
      <c r="DA2285" t="s">
        <v>139</v>
      </c>
      <c r="DB2285" t="s">
        <v>138</v>
      </c>
      <c r="DC2285" t="s">
        <v>115</v>
      </c>
    </row>
    <row r="2286" spans="1:112" ht="14.45" customHeight="1" x14ac:dyDescent="0.25">
      <c r="A2286" t="s">
        <v>12354</v>
      </c>
      <c r="B2286" t="s">
        <v>248</v>
      </c>
      <c r="C2286" s="1">
        <v>45775</v>
      </c>
      <c r="D2286" s="1">
        <v>45824</v>
      </c>
      <c r="E2286" t="s">
        <v>210</v>
      </c>
      <c r="F2286" s="1">
        <v>45929</v>
      </c>
      <c r="G2286" t="s">
        <v>138</v>
      </c>
      <c r="H2286" t="s">
        <v>115</v>
      </c>
      <c r="I2286" t="s">
        <v>115</v>
      </c>
      <c r="J2286" t="s">
        <v>12355</v>
      </c>
      <c r="K2286" t="s">
        <v>12356</v>
      </c>
      <c r="L2286" t="s">
        <v>12357</v>
      </c>
      <c r="M2286" t="s">
        <v>139</v>
      </c>
      <c r="N2286" t="s">
        <v>119</v>
      </c>
      <c r="O2286" t="s">
        <v>120</v>
      </c>
      <c r="P2286" s="3">
        <v>96950</v>
      </c>
      <c r="Q2286" t="s">
        <v>121</v>
      </c>
      <c r="R2286" t="s">
        <v>1661</v>
      </c>
      <c r="S2286" s="10">
        <v>16707835299</v>
      </c>
      <c r="U2286" t="s">
        <v>12358</v>
      </c>
      <c r="V2286">
        <v>722511</v>
      </c>
      <c r="W2286" t="s">
        <v>123</v>
      </c>
      <c r="Y2286" t="s">
        <v>9717</v>
      </c>
      <c r="Z2286" t="s">
        <v>9718</v>
      </c>
      <c r="AB2286" t="s">
        <v>9719</v>
      </c>
      <c r="AC2286" t="s">
        <v>12357</v>
      </c>
      <c r="AD2286" t="s">
        <v>139</v>
      </c>
      <c r="AE2286" t="s">
        <v>119</v>
      </c>
      <c r="AF2286" t="s">
        <v>120</v>
      </c>
      <c r="AG2286" s="3">
        <v>96950</v>
      </c>
      <c r="AH2286" t="s">
        <v>121</v>
      </c>
      <c r="AJ2286" s="10">
        <v>16707835299</v>
      </c>
      <c r="AL2286" t="s">
        <v>12359</v>
      </c>
      <c r="BD2286" t="str">
        <f>"35-2014.00"</f>
        <v>35-2014.00</v>
      </c>
      <c r="BE2286" t="s">
        <v>221</v>
      </c>
      <c r="BF2286" t="s">
        <v>12360</v>
      </c>
      <c r="BG2286" t="s">
        <v>223</v>
      </c>
      <c r="BH2286">
        <v>2</v>
      </c>
      <c r="BI2286">
        <v>2</v>
      </c>
      <c r="BJ2286" s="1">
        <v>45931</v>
      </c>
      <c r="BK2286" s="1">
        <v>47026</v>
      </c>
      <c r="BL2286" s="1">
        <v>45931</v>
      </c>
      <c r="BM2286" s="1">
        <v>47026</v>
      </c>
      <c r="BN2286">
        <v>35</v>
      </c>
      <c r="BO2286">
        <v>0</v>
      </c>
      <c r="BP2286">
        <v>7</v>
      </c>
      <c r="BQ2286">
        <v>7</v>
      </c>
      <c r="BR2286">
        <v>7</v>
      </c>
      <c r="BS2286">
        <v>7</v>
      </c>
      <c r="BT2286">
        <v>7</v>
      </c>
      <c r="BU2286">
        <v>0</v>
      </c>
      <c r="BV2286" t="str">
        <f>"11:00 AM"</f>
        <v>11:00 AM</v>
      </c>
      <c r="BW2286" t="str">
        <f>"9:00 PM"</f>
        <v>9:00 PM</v>
      </c>
      <c r="BX2286" t="s">
        <v>240</v>
      </c>
      <c r="BY2286">
        <v>0</v>
      </c>
      <c r="BZ2286">
        <v>12</v>
      </c>
      <c r="CA2286" t="s">
        <v>115</v>
      </c>
      <c r="CC2286" s="2" t="s">
        <v>12361</v>
      </c>
      <c r="CD2286" t="s">
        <v>12357</v>
      </c>
      <c r="CE2286" t="s">
        <v>139</v>
      </c>
      <c r="CF2286" t="s">
        <v>306</v>
      </c>
      <c r="CG2286" t="s">
        <v>120</v>
      </c>
      <c r="CH2286" s="3">
        <v>96950</v>
      </c>
      <c r="CI2286" s="4">
        <v>8.83</v>
      </c>
      <c r="CJ2286" s="4">
        <v>8.83</v>
      </c>
      <c r="CK2286" s="4">
        <v>13.24</v>
      </c>
      <c r="CL2286" s="4">
        <v>13.24</v>
      </c>
      <c r="CM2286" t="s">
        <v>136</v>
      </c>
      <c r="CN2286" t="s">
        <v>12362</v>
      </c>
      <c r="CO2286" t="s">
        <v>137</v>
      </c>
      <c r="CQ2286" t="s">
        <v>115</v>
      </c>
      <c r="CR2286" t="s">
        <v>138</v>
      </c>
      <c r="CS2286" t="s">
        <v>139</v>
      </c>
      <c r="CT2286" t="s">
        <v>138</v>
      </c>
      <c r="CU2286" t="s">
        <v>139</v>
      </c>
      <c r="CV2286" t="s">
        <v>138</v>
      </c>
      <c r="CW2286" t="s">
        <v>139</v>
      </c>
      <c r="CX2286" t="s">
        <v>699</v>
      </c>
      <c r="CY2286" s="10">
        <v>16707835299</v>
      </c>
      <c r="CZ2286" t="s">
        <v>12363</v>
      </c>
      <c r="DA2286" t="s">
        <v>139</v>
      </c>
      <c r="DB2286" t="s">
        <v>138</v>
      </c>
      <c r="DC2286" t="s">
        <v>115</v>
      </c>
    </row>
    <row r="2287" spans="1:112" ht="14.45" customHeight="1" x14ac:dyDescent="0.25">
      <c r="A2287" t="s">
        <v>12610</v>
      </c>
      <c r="B2287" t="s">
        <v>248</v>
      </c>
      <c r="C2287" s="1">
        <v>45771</v>
      </c>
      <c r="D2287" s="1">
        <v>45824</v>
      </c>
      <c r="E2287" t="s">
        <v>210</v>
      </c>
      <c r="F2287" s="1">
        <v>45929</v>
      </c>
      <c r="G2287" t="s">
        <v>138</v>
      </c>
      <c r="H2287" t="s">
        <v>115</v>
      </c>
      <c r="I2287" t="s">
        <v>115</v>
      </c>
      <c r="J2287" t="s">
        <v>12611</v>
      </c>
      <c r="K2287" t="s">
        <v>12612</v>
      </c>
      <c r="L2287" t="s">
        <v>12613</v>
      </c>
      <c r="M2287" t="s">
        <v>139</v>
      </c>
      <c r="N2287" t="s">
        <v>119</v>
      </c>
      <c r="O2287" t="s">
        <v>120</v>
      </c>
      <c r="P2287" s="3">
        <v>96950</v>
      </c>
      <c r="Q2287" t="s">
        <v>121</v>
      </c>
      <c r="S2287" s="10">
        <v>16702336866</v>
      </c>
      <c r="U2287" t="s">
        <v>12614</v>
      </c>
      <c r="V2287">
        <v>72251</v>
      </c>
      <c r="W2287" t="s">
        <v>123</v>
      </c>
      <c r="Y2287" t="s">
        <v>524</v>
      </c>
      <c r="Z2287" t="s">
        <v>12615</v>
      </c>
      <c r="AB2287" t="s">
        <v>658</v>
      </c>
      <c r="AC2287" t="s">
        <v>12613</v>
      </c>
      <c r="AD2287" t="s">
        <v>139</v>
      </c>
      <c r="AE2287" t="s">
        <v>119</v>
      </c>
      <c r="AF2287" t="s">
        <v>120</v>
      </c>
      <c r="AG2287" s="3">
        <v>96950</v>
      </c>
      <c r="AH2287" t="s">
        <v>121</v>
      </c>
      <c r="AJ2287" s="10">
        <v>16702336866</v>
      </c>
      <c r="AL2287" t="s">
        <v>12616</v>
      </c>
      <c r="BD2287" t="str">
        <f>"35-2014.00"</f>
        <v>35-2014.00</v>
      </c>
      <c r="BE2287" t="s">
        <v>221</v>
      </c>
      <c r="BF2287" t="s">
        <v>12617</v>
      </c>
      <c r="BG2287" t="s">
        <v>223</v>
      </c>
      <c r="BH2287">
        <v>2</v>
      </c>
      <c r="BI2287">
        <v>2</v>
      </c>
      <c r="BJ2287" s="1">
        <v>45931</v>
      </c>
      <c r="BK2287" s="1">
        <v>47026</v>
      </c>
      <c r="BL2287" s="1">
        <v>45931</v>
      </c>
      <c r="BM2287" s="1">
        <v>47026</v>
      </c>
      <c r="BN2287">
        <v>35</v>
      </c>
      <c r="BO2287">
        <v>0</v>
      </c>
      <c r="BP2287">
        <v>7</v>
      </c>
      <c r="BQ2287">
        <v>7</v>
      </c>
      <c r="BR2287">
        <v>7</v>
      </c>
      <c r="BS2287">
        <v>7</v>
      </c>
      <c r="BT2287">
        <v>7</v>
      </c>
      <c r="BU2287">
        <v>0</v>
      </c>
      <c r="BV2287" t="str">
        <f>"11:00 AM"</f>
        <v>11:00 AM</v>
      </c>
      <c r="BW2287" t="str">
        <f>"9:00 PM"</f>
        <v>9:00 PM</v>
      </c>
      <c r="BX2287" t="s">
        <v>240</v>
      </c>
      <c r="BY2287">
        <v>0</v>
      </c>
      <c r="BZ2287">
        <v>12</v>
      </c>
      <c r="CA2287" t="s">
        <v>115</v>
      </c>
      <c r="CC2287" s="2" t="s">
        <v>12618</v>
      </c>
      <c r="CD2287" t="s">
        <v>12613</v>
      </c>
      <c r="CE2287" t="s">
        <v>139</v>
      </c>
      <c r="CF2287" t="s">
        <v>119</v>
      </c>
      <c r="CG2287" t="s">
        <v>120</v>
      </c>
      <c r="CH2287" s="3">
        <v>96950</v>
      </c>
      <c r="CI2287" s="4">
        <v>8.83</v>
      </c>
      <c r="CJ2287" s="4">
        <v>8.83</v>
      </c>
      <c r="CK2287" s="4">
        <v>13.24</v>
      </c>
      <c r="CL2287" s="4">
        <v>13.24</v>
      </c>
      <c r="CM2287" t="s">
        <v>136</v>
      </c>
      <c r="CN2287" t="s">
        <v>3983</v>
      </c>
      <c r="CO2287" t="s">
        <v>137</v>
      </c>
      <c r="CQ2287" t="s">
        <v>115</v>
      </c>
      <c r="CR2287" t="s">
        <v>138</v>
      </c>
      <c r="CS2287" t="s">
        <v>139</v>
      </c>
      <c r="CT2287" t="s">
        <v>138</v>
      </c>
      <c r="CU2287" t="s">
        <v>139</v>
      </c>
      <c r="CV2287" t="s">
        <v>138</v>
      </c>
      <c r="CW2287" t="s">
        <v>139</v>
      </c>
      <c r="CX2287" t="s">
        <v>699</v>
      </c>
      <c r="CY2287" s="10">
        <v>16702336866</v>
      </c>
      <c r="CZ2287" t="s">
        <v>12619</v>
      </c>
      <c r="DA2287" t="s">
        <v>139</v>
      </c>
      <c r="DB2287" t="s">
        <v>138</v>
      </c>
      <c r="DC2287" t="s">
        <v>115</v>
      </c>
    </row>
    <row r="2288" spans="1:112" ht="14.45" customHeight="1" x14ac:dyDescent="0.25">
      <c r="A2288" t="s">
        <v>13057</v>
      </c>
      <c r="B2288" t="s">
        <v>248</v>
      </c>
      <c r="C2288" s="1">
        <v>45756</v>
      </c>
      <c r="D2288" s="1">
        <v>45824</v>
      </c>
      <c r="E2288" t="s">
        <v>210</v>
      </c>
      <c r="F2288" s="1">
        <v>45929</v>
      </c>
      <c r="G2288" t="s">
        <v>115</v>
      </c>
      <c r="H2288" t="s">
        <v>115</v>
      </c>
      <c r="I2288" t="s">
        <v>115</v>
      </c>
      <c r="J2288" t="s">
        <v>2574</v>
      </c>
      <c r="K2288" t="s">
        <v>2575</v>
      </c>
      <c r="L2288" t="s">
        <v>2576</v>
      </c>
      <c r="M2288" t="s">
        <v>2577</v>
      </c>
      <c r="N2288" t="s">
        <v>128</v>
      </c>
      <c r="O2288" t="s">
        <v>120</v>
      </c>
      <c r="P2288" s="3">
        <v>96950</v>
      </c>
      <c r="Q2288" t="s">
        <v>121</v>
      </c>
      <c r="S2288" s="10">
        <v>16703223311</v>
      </c>
      <c r="T2288">
        <v>4504</v>
      </c>
      <c r="U2288" t="s">
        <v>2578</v>
      </c>
      <c r="V2288">
        <v>72111</v>
      </c>
      <c r="W2288" t="s">
        <v>123</v>
      </c>
      <c r="Y2288" t="s">
        <v>1097</v>
      </c>
      <c r="Z2288" t="s">
        <v>2579</v>
      </c>
      <c r="AB2288" t="s">
        <v>981</v>
      </c>
      <c r="AC2288" t="s">
        <v>2576</v>
      </c>
      <c r="AD2288" t="s">
        <v>2577</v>
      </c>
      <c r="AE2288" t="s">
        <v>128</v>
      </c>
      <c r="AF2288" t="s">
        <v>120</v>
      </c>
      <c r="AG2288" s="3">
        <v>96950</v>
      </c>
      <c r="AH2288" t="s">
        <v>121</v>
      </c>
      <c r="AJ2288" s="10">
        <v>16703223311</v>
      </c>
      <c r="AK2288">
        <v>4506</v>
      </c>
      <c r="AL2288" t="s">
        <v>2580</v>
      </c>
      <c r="BD2288" t="str">
        <f>"51-3011.00"</f>
        <v>51-3011.00</v>
      </c>
      <c r="BE2288" t="s">
        <v>462</v>
      </c>
      <c r="BF2288" t="s">
        <v>11819</v>
      </c>
      <c r="BG2288" t="s">
        <v>1626</v>
      </c>
      <c r="BH2288">
        <v>6</v>
      </c>
      <c r="BI2288">
        <v>6</v>
      </c>
      <c r="BJ2288" s="1">
        <v>45931</v>
      </c>
      <c r="BK2288" s="1">
        <v>46295</v>
      </c>
      <c r="BL2288" s="1">
        <v>45931</v>
      </c>
      <c r="BM2288" s="1">
        <v>46295</v>
      </c>
      <c r="BN2288">
        <v>35</v>
      </c>
      <c r="BO2288">
        <v>0</v>
      </c>
      <c r="BP2288">
        <v>7</v>
      </c>
      <c r="BQ2288">
        <v>7</v>
      </c>
      <c r="BR2288">
        <v>7</v>
      </c>
      <c r="BS2288">
        <v>7</v>
      </c>
      <c r="BT2288">
        <v>7</v>
      </c>
      <c r="BU2288">
        <v>0</v>
      </c>
      <c r="BV2288" t="str">
        <f>"8:00 AM"</f>
        <v>8:00 AM</v>
      </c>
      <c r="BW2288" t="str">
        <f>"5:00 PM"</f>
        <v>5:00 PM</v>
      </c>
      <c r="BX2288" t="s">
        <v>240</v>
      </c>
      <c r="BY2288">
        <v>0</v>
      </c>
      <c r="BZ2288">
        <v>12</v>
      </c>
      <c r="CA2288" t="s">
        <v>115</v>
      </c>
      <c r="CC2288" t="s">
        <v>13058</v>
      </c>
      <c r="CD2288" t="s">
        <v>2576</v>
      </c>
      <c r="CE2288" t="s">
        <v>2577</v>
      </c>
      <c r="CF2288" t="s">
        <v>128</v>
      </c>
      <c r="CG2288" t="s">
        <v>120</v>
      </c>
      <c r="CH2288" s="3">
        <v>96950</v>
      </c>
      <c r="CI2288" s="4">
        <v>8.64</v>
      </c>
      <c r="CJ2288" s="4">
        <v>10.19</v>
      </c>
      <c r="CK2288" s="4">
        <v>12.96</v>
      </c>
      <c r="CL2288" s="4">
        <v>15.28</v>
      </c>
      <c r="CM2288" t="s">
        <v>136</v>
      </c>
      <c r="CN2288" t="s">
        <v>2585</v>
      </c>
      <c r="CO2288" t="s">
        <v>137</v>
      </c>
      <c r="CQ2288" t="s">
        <v>115</v>
      </c>
      <c r="CR2288" t="s">
        <v>138</v>
      </c>
      <c r="CS2288" t="s">
        <v>139</v>
      </c>
      <c r="CT2288" t="s">
        <v>138</v>
      </c>
      <c r="CU2288" t="s">
        <v>139</v>
      </c>
      <c r="CV2288" t="s">
        <v>138</v>
      </c>
      <c r="CW2288" t="s">
        <v>138</v>
      </c>
      <c r="CX2288" t="s">
        <v>3269</v>
      </c>
      <c r="CY2288" s="10">
        <v>16703223311</v>
      </c>
      <c r="CZ2288" t="s">
        <v>2587</v>
      </c>
      <c r="DA2288" t="s">
        <v>2588</v>
      </c>
      <c r="DB2288" t="s">
        <v>138</v>
      </c>
      <c r="DC2288" t="s">
        <v>115</v>
      </c>
      <c r="DD2288" t="s">
        <v>2589</v>
      </c>
      <c r="DE2288" t="s">
        <v>2590</v>
      </c>
      <c r="DF2288" t="s">
        <v>1176</v>
      </c>
      <c r="DG2288" t="s">
        <v>2591</v>
      </c>
      <c r="DH2288" t="s">
        <v>2592</v>
      </c>
    </row>
    <row r="2289" spans="1:107" ht="14.45" customHeight="1" x14ac:dyDescent="0.25">
      <c r="A2289" t="s">
        <v>13072</v>
      </c>
      <c r="B2289" t="s">
        <v>248</v>
      </c>
      <c r="C2289" s="1">
        <v>45774</v>
      </c>
      <c r="D2289" s="1">
        <v>45824</v>
      </c>
      <c r="E2289" t="s">
        <v>114</v>
      </c>
      <c r="G2289" t="s">
        <v>115</v>
      </c>
      <c r="H2289" t="s">
        <v>115</v>
      </c>
      <c r="I2289" t="s">
        <v>115</v>
      </c>
      <c r="J2289" t="s">
        <v>5807</v>
      </c>
      <c r="L2289" t="s">
        <v>5808</v>
      </c>
      <c r="M2289" t="s">
        <v>5809</v>
      </c>
      <c r="N2289" t="s">
        <v>1448</v>
      </c>
      <c r="O2289" t="s">
        <v>120</v>
      </c>
      <c r="P2289" s="3">
        <v>96950</v>
      </c>
      <c r="Q2289" t="s">
        <v>121</v>
      </c>
      <c r="R2289" t="s">
        <v>139</v>
      </c>
      <c r="S2289" s="10">
        <v>16702338880</v>
      </c>
      <c r="T2289">
        <v>225</v>
      </c>
      <c r="U2289" t="s">
        <v>5810</v>
      </c>
      <c r="V2289">
        <v>53131</v>
      </c>
      <c r="W2289" t="s">
        <v>123</v>
      </c>
      <c r="Y2289" t="s">
        <v>9867</v>
      </c>
      <c r="Z2289" t="s">
        <v>9868</v>
      </c>
      <c r="AA2289" t="s">
        <v>9869</v>
      </c>
      <c r="AB2289" t="s">
        <v>5814</v>
      </c>
      <c r="AC2289" t="s">
        <v>13073</v>
      </c>
      <c r="AD2289" t="s">
        <v>5809</v>
      </c>
      <c r="AE2289" t="s">
        <v>1448</v>
      </c>
      <c r="AF2289" t="s">
        <v>120</v>
      </c>
      <c r="AG2289" s="3">
        <v>96950</v>
      </c>
      <c r="AH2289" t="s">
        <v>121</v>
      </c>
      <c r="AI2289" t="s">
        <v>762</v>
      </c>
      <c r="AJ2289" s="10">
        <v>16702338880</v>
      </c>
      <c r="AK2289">
        <v>225</v>
      </c>
      <c r="AL2289" t="s">
        <v>5816</v>
      </c>
      <c r="BD2289" t="str">
        <f>"49-3031.00"</f>
        <v>49-3031.00</v>
      </c>
      <c r="BE2289" t="s">
        <v>1260</v>
      </c>
      <c r="BF2289" t="s">
        <v>13074</v>
      </c>
      <c r="BG2289" t="s">
        <v>13075</v>
      </c>
      <c r="BH2289">
        <v>2</v>
      </c>
      <c r="BI2289">
        <v>2</v>
      </c>
      <c r="BJ2289" s="1">
        <v>45839</v>
      </c>
      <c r="BK2289" s="1">
        <v>46203</v>
      </c>
      <c r="BL2289" s="1">
        <v>45839</v>
      </c>
      <c r="BM2289" s="1">
        <v>46203</v>
      </c>
      <c r="BN2289">
        <v>35</v>
      </c>
      <c r="BO2289">
        <v>5</v>
      </c>
      <c r="BP2289">
        <v>6</v>
      </c>
      <c r="BQ2289">
        <v>6</v>
      </c>
      <c r="BR2289">
        <v>6</v>
      </c>
      <c r="BS2289">
        <v>6</v>
      </c>
      <c r="BT2289">
        <v>6</v>
      </c>
      <c r="BU2289">
        <v>0</v>
      </c>
      <c r="BV2289" t="str">
        <f>"9:00 AM"</f>
        <v>9:00 AM</v>
      </c>
      <c r="BW2289" t="str">
        <f>"4:00 PM"</f>
        <v>4:00 PM</v>
      </c>
      <c r="BX2289" t="s">
        <v>133</v>
      </c>
      <c r="BY2289">
        <v>0</v>
      </c>
      <c r="BZ2289">
        <v>12</v>
      </c>
      <c r="CA2289" t="s">
        <v>115</v>
      </c>
      <c r="CC2289" s="2" t="s">
        <v>13076</v>
      </c>
      <c r="CD2289" t="s">
        <v>9866</v>
      </c>
      <c r="CE2289" t="s">
        <v>5809</v>
      </c>
      <c r="CF2289" t="s">
        <v>1448</v>
      </c>
      <c r="CG2289" t="s">
        <v>120</v>
      </c>
      <c r="CH2289" s="3">
        <v>96950</v>
      </c>
      <c r="CI2289" s="4">
        <v>11.85</v>
      </c>
      <c r="CJ2289" s="4">
        <v>11.85</v>
      </c>
      <c r="CK2289" s="4">
        <v>17.78</v>
      </c>
      <c r="CL2289" s="4">
        <v>17.78</v>
      </c>
      <c r="CM2289" t="s">
        <v>136</v>
      </c>
      <c r="CO2289" t="s">
        <v>137</v>
      </c>
      <c r="CQ2289" t="s">
        <v>138</v>
      </c>
      <c r="CR2289" t="s">
        <v>138</v>
      </c>
      <c r="CS2289" t="s">
        <v>138</v>
      </c>
      <c r="CT2289" t="s">
        <v>138</v>
      </c>
      <c r="CU2289" t="s">
        <v>139</v>
      </c>
      <c r="CV2289" t="s">
        <v>138</v>
      </c>
      <c r="CW2289" t="s">
        <v>138</v>
      </c>
      <c r="CX2289" t="s">
        <v>13077</v>
      </c>
      <c r="CY2289" s="10">
        <v>16702338880</v>
      </c>
      <c r="CZ2289" t="s">
        <v>5816</v>
      </c>
      <c r="DA2289" t="s">
        <v>139</v>
      </c>
      <c r="DB2289" t="s">
        <v>138</v>
      </c>
      <c r="DC2289" t="s">
        <v>115</v>
      </c>
    </row>
    <row r="2290" spans="1:107" ht="14.45" customHeight="1" x14ac:dyDescent="0.25">
      <c r="A2290" t="s">
        <v>13518</v>
      </c>
      <c r="B2290" t="s">
        <v>248</v>
      </c>
      <c r="C2290" s="1">
        <v>45772</v>
      </c>
      <c r="D2290" s="1">
        <v>45824</v>
      </c>
      <c r="E2290" t="s">
        <v>210</v>
      </c>
      <c r="F2290" s="1">
        <v>45929</v>
      </c>
      <c r="G2290" t="s">
        <v>115</v>
      </c>
      <c r="H2290" t="s">
        <v>115</v>
      </c>
      <c r="I2290" t="s">
        <v>115</v>
      </c>
      <c r="J2290" t="s">
        <v>13519</v>
      </c>
      <c r="K2290" t="s">
        <v>13520</v>
      </c>
      <c r="L2290" t="s">
        <v>2789</v>
      </c>
      <c r="M2290" t="s">
        <v>654</v>
      </c>
      <c r="N2290" t="s">
        <v>128</v>
      </c>
      <c r="O2290" t="s">
        <v>120</v>
      </c>
      <c r="P2290" s="3">
        <v>96950</v>
      </c>
      <c r="Q2290" t="s">
        <v>121</v>
      </c>
      <c r="S2290" s="10">
        <v>16702859009</v>
      </c>
      <c r="U2290" t="s">
        <v>13521</v>
      </c>
      <c r="V2290">
        <v>56151</v>
      </c>
      <c r="W2290" t="s">
        <v>123</v>
      </c>
      <c r="Y2290" t="s">
        <v>13522</v>
      </c>
      <c r="Z2290" t="s">
        <v>13523</v>
      </c>
      <c r="AB2290" t="s">
        <v>997</v>
      </c>
      <c r="AC2290" t="s">
        <v>2789</v>
      </c>
      <c r="AD2290" t="s">
        <v>654</v>
      </c>
      <c r="AE2290" t="s">
        <v>128</v>
      </c>
      <c r="AF2290" t="s">
        <v>120</v>
      </c>
      <c r="AG2290" s="3">
        <v>96950</v>
      </c>
      <c r="AH2290" t="s">
        <v>121</v>
      </c>
      <c r="AJ2290" s="10">
        <v>16702859009</v>
      </c>
      <c r="AL2290" t="s">
        <v>2793</v>
      </c>
      <c r="BD2290" t="str">
        <f>"39-7011.00"</f>
        <v>39-7011.00</v>
      </c>
      <c r="BE2290" t="s">
        <v>719</v>
      </c>
      <c r="BF2290" t="s">
        <v>13524</v>
      </c>
      <c r="BG2290" t="s">
        <v>721</v>
      </c>
      <c r="BH2290">
        <v>5</v>
      </c>
      <c r="BI2290">
        <v>5</v>
      </c>
      <c r="BJ2290" s="1">
        <v>45931</v>
      </c>
      <c r="BK2290" s="1">
        <v>46295</v>
      </c>
      <c r="BL2290" s="1">
        <v>45931</v>
      </c>
      <c r="BM2290" s="1">
        <v>46295</v>
      </c>
      <c r="BN2290">
        <v>40</v>
      </c>
      <c r="BO2290">
        <v>0</v>
      </c>
      <c r="BP2290">
        <v>8</v>
      </c>
      <c r="BQ2290">
        <v>8</v>
      </c>
      <c r="BR2290">
        <v>8</v>
      </c>
      <c r="BS2290">
        <v>8</v>
      </c>
      <c r="BT2290">
        <v>8</v>
      </c>
      <c r="BU2290">
        <v>0</v>
      </c>
      <c r="BV2290" t="str">
        <f>"8:00 AM"</f>
        <v>8:00 AM</v>
      </c>
      <c r="BW2290" t="str">
        <f t="shared" ref="BW2290:BW2299" si="41">"5:00 PM"</f>
        <v>5:00 PM</v>
      </c>
      <c r="BX2290" t="s">
        <v>133</v>
      </c>
      <c r="BY2290">
        <v>0</v>
      </c>
      <c r="BZ2290">
        <v>24</v>
      </c>
      <c r="CA2290" t="s">
        <v>115</v>
      </c>
      <c r="CC2290" t="s">
        <v>5385</v>
      </c>
      <c r="CD2290" t="s">
        <v>2789</v>
      </c>
      <c r="CE2290" t="s">
        <v>654</v>
      </c>
      <c r="CF2290" t="s">
        <v>128</v>
      </c>
      <c r="CG2290" t="s">
        <v>120</v>
      </c>
      <c r="CH2290" s="3">
        <v>96950</v>
      </c>
      <c r="CI2290" s="4">
        <v>10.43</v>
      </c>
      <c r="CJ2290" s="4">
        <v>10.43</v>
      </c>
      <c r="CK2290" s="4">
        <v>15.65</v>
      </c>
      <c r="CL2290" s="4">
        <v>15.65</v>
      </c>
      <c r="CM2290" t="s">
        <v>136</v>
      </c>
      <c r="CN2290" t="s">
        <v>139</v>
      </c>
      <c r="CO2290" t="s">
        <v>137</v>
      </c>
      <c r="CQ2290" t="s">
        <v>115</v>
      </c>
      <c r="CR2290" t="s">
        <v>138</v>
      </c>
      <c r="CS2290" t="s">
        <v>139</v>
      </c>
      <c r="CT2290" t="s">
        <v>138</v>
      </c>
      <c r="CU2290" t="s">
        <v>139</v>
      </c>
      <c r="CV2290" t="s">
        <v>138</v>
      </c>
      <c r="CW2290" t="s">
        <v>139</v>
      </c>
      <c r="CX2290" t="s">
        <v>663</v>
      </c>
      <c r="CY2290" s="10">
        <v>16702859009</v>
      </c>
      <c r="CZ2290" t="s">
        <v>2793</v>
      </c>
      <c r="DA2290" t="s">
        <v>139</v>
      </c>
      <c r="DB2290" t="s">
        <v>138</v>
      </c>
      <c r="DC2290" t="s">
        <v>115</v>
      </c>
    </row>
    <row r="2291" spans="1:107" ht="14.45" customHeight="1" x14ac:dyDescent="0.25">
      <c r="A2291" t="s">
        <v>13533</v>
      </c>
      <c r="B2291" t="s">
        <v>248</v>
      </c>
      <c r="C2291" s="1">
        <v>45756</v>
      </c>
      <c r="D2291" s="1">
        <v>45824</v>
      </c>
      <c r="E2291" t="s">
        <v>210</v>
      </c>
      <c r="F2291" s="1">
        <v>45929</v>
      </c>
      <c r="G2291" t="s">
        <v>115</v>
      </c>
      <c r="H2291" t="s">
        <v>115</v>
      </c>
      <c r="I2291" t="s">
        <v>115</v>
      </c>
      <c r="J2291" t="s">
        <v>5569</v>
      </c>
      <c r="K2291" t="s">
        <v>5570</v>
      </c>
      <c r="L2291" t="s">
        <v>5571</v>
      </c>
      <c r="M2291" t="s">
        <v>2519</v>
      </c>
      <c r="N2291" t="s">
        <v>128</v>
      </c>
      <c r="O2291" t="s">
        <v>120</v>
      </c>
      <c r="P2291" s="3">
        <v>96950</v>
      </c>
      <c r="Q2291" t="s">
        <v>121</v>
      </c>
      <c r="R2291" t="s">
        <v>120</v>
      </c>
      <c r="S2291" s="10">
        <v>16702880373</v>
      </c>
      <c r="U2291" t="s">
        <v>5572</v>
      </c>
      <c r="V2291">
        <v>811490</v>
      </c>
      <c r="W2291" t="s">
        <v>123</v>
      </c>
      <c r="Y2291" t="s">
        <v>2521</v>
      </c>
      <c r="Z2291" t="s">
        <v>2522</v>
      </c>
      <c r="AA2291" t="s">
        <v>5573</v>
      </c>
      <c r="AB2291" t="s">
        <v>126</v>
      </c>
      <c r="AC2291" t="s">
        <v>5571</v>
      </c>
      <c r="AD2291" t="s">
        <v>2519</v>
      </c>
      <c r="AE2291" t="s">
        <v>128</v>
      </c>
      <c r="AF2291" t="s">
        <v>120</v>
      </c>
      <c r="AG2291" s="3">
        <v>96950</v>
      </c>
      <c r="AH2291" t="s">
        <v>121</v>
      </c>
      <c r="AJ2291" s="10">
        <v>16702880373</v>
      </c>
      <c r="AL2291" t="s">
        <v>5574</v>
      </c>
      <c r="BD2291" t="str">
        <f>"51-6052.00"</f>
        <v>51-6052.00</v>
      </c>
      <c r="BE2291" t="s">
        <v>3323</v>
      </c>
      <c r="BF2291" t="s">
        <v>13534</v>
      </c>
      <c r="BG2291" t="s">
        <v>5576</v>
      </c>
      <c r="BH2291">
        <v>3</v>
      </c>
      <c r="BI2291">
        <v>3</v>
      </c>
      <c r="BJ2291" s="1">
        <v>45931</v>
      </c>
      <c r="BK2291" s="1">
        <v>46295</v>
      </c>
      <c r="BL2291" s="1">
        <v>45931</v>
      </c>
      <c r="BM2291" s="1">
        <v>46295</v>
      </c>
      <c r="BN2291">
        <v>35</v>
      </c>
      <c r="BO2291">
        <v>0</v>
      </c>
      <c r="BP2291">
        <v>7</v>
      </c>
      <c r="BQ2291">
        <v>7</v>
      </c>
      <c r="BR2291">
        <v>7</v>
      </c>
      <c r="BS2291">
        <v>7</v>
      </c>
      <c r="BT2291">
        <v>7</v>
      </c>
      <c r="BU2291">
        <v>0</v>
      </c>
      <c r="BV2291" t="str">
        <f>"9:00 AM"</f>
        <v>9:00 AM</v>
      </c>
      <c r="BW2291" t="str">
        <f t="shared" si="41"/>
        <v>5:00 PM</v>
      </c>
      <c r="BX2291" t="s">
        <v>240</v>
      </c>
      <c r="BY2291">
        <v>0</v>
      </c>
      <c r="BZ2291">
        <v>12</v>
      </c>
      <c r="CA2291" t="s">
        <v>115</v>
      </c>
      <c r="CC2291" t="s">
        <v>5577</v>
      </c>
      <c r="CD2291" t="s">
        <v>5578</v>
      </c>
      <c r="CE2291" t="s">
        <v>2519</v>
      </c>
      <c r="CF2291" t="s">
        <v>128</v>
      </c>
      <c r="CG2291" t="s">
        <v>120</v>
      </c>
      <c r="CH2291" s="3">
        <v>96950</v>
      </c>
      <c r="CI2291" s="4">
        <v>8.08</v>
      </c>
      <c r="CJ2291" s="4">
        <v>8.08</v>
      </c>
      <c r="CK2291" s="4">
        <v>12.12</v>
      </c>
      <c r="CL2291" s="4">
        <v>12.12</v>
      </c>
      <c r="CM2291" t="s">
        <v>136</v>
      </c>
      <c r="CO2291" t="s">
        <v>137</v>
      </c>
      <c r="CQ2291" t="s">
        <v>115</v>
      </c>
      <c r="CR2291" t="s">
        <v>138</v>
      </c>
      <c r="CS2291" t="s">
        <v>139</v>
      </c>
      <c r="CT2291" t="s">
        <v>138</v>
      </c>
      <c r="CU2291" t="s">
        <v>139</v>
      </c>
      <c r="CV2291" t="s">
        <v>138</v>
      </c>
      <c r="CW2291" t="s">
        <v>139</v>
      </c>
      <c r="CX2291" t="s">
        <v>2528</v>
      </c>
      <c r="CY2291" s="10">
        <v>16702880373</v>
      </c>
      <c r="CZ2291" t="s">
        <v>5574</v>
      </c>
      <c r="DA2291" t="s">
        <v>139</v>
      </c>
      <c r="DB2291" t="s">
        <v>138</v>
      </c>
      <c r="DC2291" t="s">
        <v>115</v>
      </c>
    </row>
    <row r="2292" spans="1:107" ht="14.45" customHeight="1" x14ac:dyDescent="0.25">
      <c r="A2292" t="s">
        <v>13798</v>
      </c>
      <c r="B2292" t="s">
        <v>248</v>
      </c>
      <c r="C2292" s="1">
        <v>45770</v>
      </c>
      <c r="D2292" s="1">
        <v>45824</v>
      </c>
      <c r="E2292" t="s">
        <v>210</v>
      </c>
      <c r="F2292" s="1">
        <v>45929</v>
      </c>
      <c r="G2292" t="s">
        <v>115</v>
      </c>
      <c r="H2292" t="s">
        <v>138</v>
      </c>
      <c r="I2292" t="s">
        <v>115</v>
      </c>
      <c r="J2292" t="s">
        <v>8844</v>
      </c>
      <c r="K2292" t="s">
        <v>8845</v>
      </c>
      <c r="L2292" t="s">
        <v>3273</v>
      </c>
      <c r="M2292" t="s">
        <v>3274</v>
      </c>
      <c r="N2292" t="s">
        <v>128</v>
      </c>
      <c r="O2292" t="s">
        <v>120</v>
      </c>
      <c r="P2292" s="3">
        <v>96950</v>
      </c>
      <c r="Q2292" t="s">
        <v>121</v>
      </c>
      <c r="S2292" s="10">
        <v>16702349011</v>
      </c>
      <c r="U2292" t="s">
        <v>8846</v>
      </c>
      <c r="V2292">
        <v>236116</v>
      </c>
      <c r="W2292" t="s">
        <v>123</v>
      </c>
      <c r="Y2292" t="s">
        <v>3276</v>
      </c>
      <c r="Z2292" t="s">
        <v>2808</v>
      </c>
      <c r="AA2292" t="s">
        <v>874</v>
      </c>
      <c r="AB2292" t="s">
        <v>126</v>
      </c>
      <c r="AC2292" t="s">
        <v>3273</v>
      </c>
      <c r="AD2292" t="s">
        <v>3274</v>
      </c>
      <c r="AE2292" t="s">
        <v>128</v>
      </c>
      <c r="AF2292" t="s">
        <v>120</v>
      </c>
      <c r="AG2292" s="3">
        <v>96950</v>
      </c>
      <c r="AH2292" t="s">
        <v>121</v>
      </c>
      <c r="AJ2292" s="10">
        <v>16702349011</v>
      </c>
      <c r="AL2292" t="s">
        <v>3278</v>
      </c>
      <c r="BD2292" t="str">
        <f>"49-9071.00"</f>
        <v>49-9071.00</v>
      </c>
      <c r="BE2292" t="s">
        <v>169</v>
      </c>
      <c r="BF2292" t="s">
        <v>11858</v>
      </c>
      <c r="BG2292" t="s">
        <v>11434</v>
      </c>
      <c r="BH2292">
        <v>12</v>
      </c>
      <c r="BI2292">
        <v>12</v>
      </c>
      <c r="BJ2292" s="1">
        <v>45931</v>
      </c>
      <c r="BK2292" s="1">
        <v>46295</v>
      </c>
      <c r="BL2292" s="1">
        <v>45931</v>
      </c>
      <c r="BM2292" s="1">
        <v>46295</v>
      </c>
      <c r="BN2292">
        <v>40</v>
      </c>
      <c r="BO2292">
        <v>0</v>
      </c>
      <c r="BP2292">
        <v>8</v>
      </c>
      <c r="BQ2292">
        <v>8</v>
      </c>
      <c r="BR2292">
        <v>8</v>
      </c>
      <c r="BS2292">
        <v>8</v>
      </c>
      <c r="BT2292">
        <v>8</v>
      </c>
      <c r="BU2292">
        <v>0</v>
      </c>
      <c r="BV2292" t="str">
        <f>"8:00 AM"</f>
        <v>8:00 AM</v>
      </c>
      <c r="BW2292" t="str">
        <f t="shared" si="41"/>
        <v>5:00 PM</v>
      </c>
      <c r="BX2292" t="s">
        <v>240</v>
      </c>
      <c r="BY2292">
        <v>0</v>
      </c>
      <c r="BZ2292">
        <v>12</v>
      </c>
      <c r="CA2292" t="s">
        <v>115</v>
      </c>
      <c r="CC2292" s="2" t="s">
        <v>13799</v>
      </c>
      <c r="CD2292" t="s">
        <v>3273</v>
      </c>
      <c r="CE2292" t="s">
        <v>3274</v>
      </c>
      <c r="CF2292" t="s">
        <v>128</v>
      </c>
      <c r="CG2292" t="s">
        <v>120</v>
      </c>
      <c r="CH2292" s="3">
        <v>96950</v>
      </c>
      <c r="CI2292" s="4">
        <v>9.75</v>
      </c>
      <c r="CJ2292" s="4">
        <v>9.75</v>
      </c>
      <c r="CK2292" s="4">
        <v>14.62</v>
      </c>
      <c r="CL2292" s="4">
        <v>14.62</v>
      </c>
      <c r="CM2292" t="s">
        <v>136</v>
      </c>
      <c r="CN2292" t="s">
        <v>624</v>
      </c>
      <c r="CO2292" t="s">
        <v>137</v>
      </c>
      <c r="CQ2292" t="s">
        <v>115</v>
      </c>
      <c r="CR2292" t="s">
        <v>138</v>
      </c>
      <c r="CS2292" t="s">
        <v>138</v>
      </c>
      <c r="CT2292" t="s">
        <v>138</v>
      </c>
      <c r="CU2292" t="s">
        <v>139</v>
      </c>
      <c r="CV2292" t="s">
        <v>138</v>
      </c>
      <c r="CW2292" t="s">
        <v>139</v>
      </c>
      <c r="CX2292" t="s">
        <v>625</v>
      </c>
      <c r="CY2292" s="10">
        <v>16707837461</v>
      </c>
      <c r="CZ2292" t="s">
        <v>620</v>
      </c>
      <c r="DA2292" t="s">
        <v>3284</v>
      </c>
      <c r="DB2292" t="s">
        <v>138</v>
      </c>
      <c r="DC2292" t="s">
        <v>115</v>
      </c>
    </row>
    <row r="2293" spans="1:107" ht="14.45" customHeight="1" x14ac:dyDescent="0.25">
      <c r="A2293" t="s">
        <v>13801</v>
      </c>
      <c r="B2293" t="s">
        <v>248</v>
      </c>
      <c r="C2293" s="1">
        <v>45772</v>
      </c>
      <c r="D2293" s="1">
        <v>45824</v>
      </c>
      <c r="E2293" t="s">
        <v>210</v>
      </c>
      <c r="F2293" s="1">
        <v>45929</v>
      </c>
      <c r="G2293" t="s">
        <v>115</v>
      </c>
      <c r="H2293" t="s">
        <v>115</v>
      </c>
      <c r="I2293" t="s">
        <v>115</v>
      </c>
      <c r="J2293" t="s">
        <v>13802</v>
      </c>
      <c r="K2293" t="s">
        <v>13803</v>
      </c>
      <c r="L2293" t="s">
        <v>13804</v>
      </c>
      <c r="M2293" t="s">
        <v>654</v>
      </c>
      <c r="N2293" t="s">
        <v>128</v>
      </c>
      <c r="O2293" t="s">
        <v>120</v>
      </c>
      <c r="P2293" s="3">
        <v>96950</v>
      </c>
      <c r="Q2293" t="s">
        <v>121</v>
      </c>
      <c r="S2293" s="10">
        <v>16702874118</v>
      </c>
      <c r="U2293" t="s">
        <v>13805</v>
      </c>
      <c r="V2293">
        <v>811198</v>
      </c>
      <c r="W2293" t="s">
        <v>123</v>
      </c>
      <c r="Y2293" t="s">
        <v>2755</v>
      </c>
      <c r="Z2293" t="s">
        <v>2756</v>
      </c>
      <c r="AB2293" t="s">
        <v>658</v>
      </c>
      <c r="AC2293" t="s">
        <v>13804</v>
      </c>
      <c r="AD2293" t="s">
        <v>654</v>
      </c>
      <c r="AE2293" t="s">
        <v>128</v>
      </c>
      <c r="AF2293" t="s">
        <v>120</v>
      </c>
      <c r="AG2293" s="3">
        <v>96950</v>
      </c>
      <c r="AH2293" t="s">
        <v>121</v>
      </c>
      <c r="AJ2293" s="10">
        <v>16702874118</v>
      </c>
      <c r="AL2293" t="s">
        <v>13806</v>
      </c>
      <c r="BD2293" t="str">
        <f>"49-3093.00"</f>
        <v>49-3093.00</v>
      </c>
      <c r="BE2293" t="s">
        <v>1006</v>
      </c>
      <c r="BF2293" t="s">
        <v>13807</v>
      </c>
      <c r="BG2293" t="s">
        <v>13808</v>
      </c>
      <c r="BH2293">
        <v>4</v>
      </c>
      <c r="BI2293">
        <v>4</v>
      </c>
      <c r="BJ2293" s="1">
        <v>45931</v>
      </c>
      <c r="BK2293" s="1">
        <v>46295</v>
      </c>
      <c r="BL2293" s="1">
        <v>45931</v>
      </c>
      <c r="BM2293" s="1">
        <v>46295</v>
      </c>
      <c r="BN2293">
        <v>40</v>
      </c>
      <c r="BO2293">
        <v>0</v>
      </c>
      <c r="BP2293">
        <v>8</v>
      </c>
      <c r="BQ2293">
        <v>8</v>
      </c>
      <c r="BR2293">
        <v>8</v>
      </c>
      <c r="BS2293">
        <v>8</v>
      </c>
      <c r="BT2293">
        <v>8</v>
      </c>
      <c r="BU2293">
        <v>0</v>
      </c>
      <c r="BV2293" t="str">
        <f>"8:00 AM"</f>
        <v>8:00 AM</v>
      </c>
      <c r="BW2293" t="str">
        <f t="shared" si="41"/>
        <v>5:00 PM</v>
      </c>
      <c r="BX2293" t="s">
        <v>133</v>
      </c>
      <c r="BY2293">
        <v>0</v>
      </c>
      <c r="BZ2293">
        <v>6</v>
      </c>
      <c r="CA2293" t="s">
        <v>115</v>
      </c>
      <c r="CC2293" t="s">
        <v>13809</v>
      </c>
      <c r="CD2293" t="s">
        <v>13804</v>
      </c>
      <c r="CE2293" t="s">
        <v>654</v>
      </c>
      <c r="CF2293" t="s">
        <v>128</v>
      </c>
      <c r="CG2293" t="s">
        <v>120</v>
      </c>
      <c r="CH2293" s="3">
        <v>96950</v>
      </c>
      <c r="CI2293" s="4">
        <v>11.85</v>
      </c>
      <c r="CJ2293" s="4">
        <v>11.85</v>
      </c>
      <c r="CK2293" s="4">
        <v>17.77</v>
      </c>
      <c r="CL2293" s="4">
        <v>17.77</v>
      </c>
      <c r="CM2293" t="s">
        <v>136</v>
      </c>
      <c r="CN2293" t="s">
        <v>139</v>
      </c>
      <c r="CO2293" t="s">
        <v>137</v>
      </c>
      <c r="CQ2293" t="s">
        <v>115</v>
      </c>
      <c r="CR2293" t="s">
        <v>138</v>
      </c>
      <c r="CS2293" t="s">
        <v>139</v>
      </c>
      <c r="CT2293" t="s">
        <v>138</v>
      </c>
      <c r="CU2293" t="s">
        <v>139</v>
      </c>
      <c r="CV2293" t="s">
        <v>138</v>
      </c>
      <c r="CW2293" t="s">
        <v>139</v>
      </c>
      <c r="CX2293" t="s">
        <v>1776</v>
      </c>
      <c r="CY2293" s="10">
        <v>16702874118</v>
      </c>
      <c r="CZ2293" t="s">
        <v>13806</v>
      </c>
      <c r="DA2293" t="s">
        <v>139</v>
      </c>
      <c r="DB2293" t="s">
        <v>138</v>
      </c>
      <c r="DC2293" t="s">
        <v>115</v>
      </c>
    </row>
    <row r="2294" spans="1:107" ht="14.45" customHeight="1" x14ac:dyDescent="0.25">
      <c r="A2294" t="s">
        <v>800</v>
      </c>
      <c r="B2294" t="s">
        <v>248</v>
      </c>
      <c r="C2294" s="1">
        <v>45788</v>
      </c>
      <c r="D2294" s="1">
        <v>45825</v>
      </c>
      <c r="E2294" t="s">
        <v>210</v>
      </c>
      <c r="F2294" s="1">
        <v>45929</v>
      </c>
      <c r="G2294" t="s">
        <v>138</v>
      </c>
      <c r="H2294" t="s">
        <v>115</v>
      </c>
      <c r="I2294" t="s">
        <v>115</v>
      </c>
      <c r="J2294" t="s">
        <v>687</v>
      </c>
      <c r="K2294" t="s">
        <v>688</v>
      </c>
      <c r="L2294" t="s">
        <v>689</v>
      </c>
      <c r="M2294" t="s">
        <v>139</v>
      </c>
      <c r="N2294" t="s">
        <v>119</v>
      </c>
      <c r="O2294" t="s">
        <v>120</v>
      </c>
      <c r="P2294" s="3">
        <v>96950</v>
      </c>
      <c r="Q2294" t="s">
        <v>121</v>
      </c>
      <c r="S2294" s="10">
        <v>16702876611</v>
      </c>
      <c r="U2294" t="s">
        <v>690</v>
      </c>
      <c r="V2294">
        <v>81111</v>
      </c>
      <c r="W2294" t="s">
        <v>123</v>
      </c>
      <c r="Y2294" t="s">
        <v>691</v>
      </c>
      <c r="Z2294" t="s">
        <v>692</v>
      </c>
      <c r="AB2294" t="s">
        <v>126</v>
      </c>
      <c r="AC2294" t="s">
        <v>689</v>
      </c>
      <c r="AD2294" t="s">
        <v>139</v>
      </c>
      <c r="AE2294" t="s">
        <v>119</v>
      </c>
      <c r="AF2294" t="s">
        <v>120</v>
      </c>
      <c r="AG2294" s="3">
        <v>96950</v>
      </c>
      <c r="AH2294" t="s">
        <v>121</v>
      </c>
      <c r="AJ2294" s="10">
        <v>16702876611</v>
      </c>
      <c r="AL2294" t="s">
        <v>693</v>
      </c>
      <c r="BD2294" t="str">
        <f>"49-3021.00"</f>
        <v>49-3021.00</v>
      </c>
      <c r="BE2294" t="s">
        <v>694</v>
      </c>
      <c r="BF2294" t="s">
        <v>801</v>
      </c>
      <c r="BG2294" t="s">
        <v>802</v>
      </c>
      <c r="BH2294">
        <v>3</v>
      </c>
      <c r="BI2294">
        <v>3</v>
      </c>
      <c r="BJ2294" s="1">
        <v>45931</v>
      </c>
      <c r="BK2294" s="1">
        <v>47026</v>
      </c>
      <c r="BL2294" s="1">
        <v>45931</v>
      </c>
      <c r="BM2294" s="1">
        <v>47026</v>
      </c>
      <c r="BN2294">
        <v>35</v>
      </c>
      <c r="BO2294">
        <v>0</v>
      </c>
      <c r="BP2294">
        <v>7</v>
      </c>
      <c r="BQ2294">
        <v>7</v>
      </c>
      <c r="BR2294">
        <v>7</v>
      </c>
      <c r="BS2294">
        <v>7</v>
      </c>
      <c r="BT2294">
        <v>7</v>
      </c>
      <c r="BU2294">
        <v>0</v>
      </c>
      <c r="BV2294" t="str">
        <f>"8:00 AM"</f>
        <v>8:00 AM</v>
      </c>
      <c r="BW2294" t="str">
        <f t="shared" si="41"/>
        <v>5:00 PM</v>
      </c>
      <c r="BX2294" t="s">
        <v>240</v>
      </c>
      <c r="BY2294">
        <v>0</v>
      </c>
      <c r="BZ2294">
        <v>3</v>
      </c>
      <c r="CA2294" t="s">
        <v>115</v>
      </c>
      <c r="CC2294" s="2" t="s">
        <v>803</v>
      </c>
      <c r="CD2294" t="s">
        <v>689</v>
      </c>
      <c r="CE2294" t="s">
        <v>139</v>
      </c>
      <c r="CF2294" t="s">
        <v>119</v>
      </c>
      <c r="CG2294" t="s">
        <v>120</v>
      </c>
      <c r="CH2294" s="3">
        <v>96950</v>
      </c>
      <c r="CI2294" s="4">
        <v>11.18</v>
      </c>
      <c r="CJ2294" s="4">
        <v>11.18</v>
      </c>
      <c r="CK2294" s="4">
        <v>16.77</v>
      </c>
      <c r="CL2294" s="4">
        <v>16.77</v>
      </c>
      <c r="CM2294" t="s">
        <v>136</v>
      </c>
      <c r="CN2294" t="s">
        <v>804</v>
      </c>
      <c r="CO2294" t="s">
        <v>137</v>
      </c>
      <c r="CQ2294" t="s">
        <v>115</v>
      </c>
      <c r="CR2294" t="s">
        <v>138</v>
      </c>
      <c r="CS2294" t="s">
        <v>139</v>
      </c>
      <c r="CT2294" t="s">
        <v>138</v>
      </c>
      <c r="CU2294" t="s">
        <v>139</v>
      </c>
      <c r="CV2294" t="s">
        <v>138</v>
      </c>
      <c r="CW2294" t="s">
        <v>139</v>
      </c>
      <c r="CX2294" t="s">
        <v>699</v>
      </c>
      <c r="CY2294" s="10">
        <v>16702876611</v>
      </c>
      <c r="CZ2294" t="s">
        <v>700</v>
      </c>
      <c r="DA2294" t="s">
        <v>139</v>
      </c>
      <c r="DB2294" t="s">
        <v>138</v>
      </c>
      <c r="DC2294" t="s">
        <v>115</v>
      </c>
    </row>
    <row r="2295" spans="1:107" ht="14.45" customHeight="1" x14ac:dyDescent="0.25">
      <c r="A2295" t="s">
        <v>1763</v>
      </c>
      <c r="B2295" t="s">
        <v>248</v>
      </c>
      <c r="C2295" s="1">
        <v>45776</v>
      </c>
      <c r="D2295" s="1">
        <v>45825</v>
      </c>
      <c r="E2295" t="s">
        <v>210</v>
      </c>
      <c r="F2295" s="1">
        <v>45929</v>
      </c>
      <c r="G2295" t="s">
        <v>115</v>
      </c>
      <c r="H2295" t="s">
        <v>115</v>
      </c>
      <c r="I2295" t="s">
        <v>115</v>
      </c>
      <c r="J2295" t="s">
        <v>1764</v>
      </c>
      <c r="K2295" t="s">
        <v>1765</v>
      </c>
      <c r="L2295" t="s">
        <v>1766</v>
      </c>
      <c r="M2295" t="s">
        <v>1767</v>
      </c>
      <c r="N2295" t="s">
        <v>128</v>
      </c>
      <c r="O2295" t="s">
        <v>120</v>
      </c>
      <c r="P2295" s="3">
        <v>96950</v>
      </c>
      <c r="Q2295" t="s">
        <v>121</v>
      </c>
      <c r="S2295" s="10">
        <v>16702851863</v>
      </c>
      <c r="U2295" t="s">
        <v>1768</v>
      </c>
      <c r="V2295">
        <v>812111</v>
      </c>
      <c r="W2295" t="s">
        <v>123</v>
      </c>
      <c r="Y2295" t="s">
        <v>1769</v>
      </c>
      <c r="Z2295" t="s">
        <v>1770</v>
      </c>
      <c r="AB2295" t="s">
        <v>658</v>
      </c>
      <c r="AC2295" t="s">
        <v>1766</v>
      </c>
      <c r="AD2295" t="s">
        <v>1767</v>
      </c>
      <c r="AE2295" t="s">
        <v>128</v>
      </c>
      <c r="AF2295" t="s">
        <v>120</v>
      </c>
      <c r="AG2295" s="3">
        <v>96950</v>
      </c>
      <c r="AH2295" t="s">
        <v>121</v>
      </c>
      <c r="AJ2295" s="10">
        <v>16702851863</v>
      </c>
      <c r="AL2295" t="s">
        <v>1771</v>
      </c>
      <c r="BD2295" t="str">
        <f>"39-5012.00"</f>
        <v>39-5012.00</v>
      </c>
      <c r="BE2295" t="s">
        <v>1772</v>
      </c>
      <c r="BF2295" t="s">
        <v>1773</v>
      </c>
      <c r="BG2295" t="s">
        <v>1774</v>
      </c>
      <c r="BH2295">
        <v>3</v>
      </c>
      <c r="BI2295">
        <v>3</v>
      </c>
      <c r="BJ2295" s="1">
        <v>45931</v>
      </c>
      <c r="BK2295" s="1">
        <v>46295</v>
      </c>
      <c r="BL2295" s="1">
        <v>45931</v>
      </c>
      <c r="BM2295" s="1">
        <v>46295</v>
      </c>
      <c r="BN2295">
        <v>40</v>
      </c>
      <c r="BO2295">
        <v>0</v>
      </c>
      <c r="BP2295">
        <v>8</v>
      </c>
      <c r="BQ2295">
        <v>8</v>
      </c>
      <c r="BR2295">
        <v>8</v>
      </c>
      <c r="BS2295">
        <v>8</v>
      </c>
      <c r="BT2295">
        <v>8</v>
      </c>
      <c r="BU2295">
        <v>0</v>
      </c>
      <c r="BV2295" t="str">
        <f>"8:00 AM"</f>
        <v>8:00 AM</v>
      </c>
      <c r="BW2295" t="str">
        <f t="shared" si="41"/>
        <v>5:00 PM</v>
      </c>
      <c r="BX2295" t="s">
        <v>240</v>
      </c>
      <c r="BY2295">
        <v>0</v>
      </c>
      <c r="BZ2295">
        <v>24</v>
      </c>
      <c r="CA2295" t="s">
        <v>115</v>
      </c>
      <c r="CC2295" t="s">
        <v>1775</v>
      </c>
      <c r="CD2295" t="s">
        <v>1766</v>
      </c>
      <c r="CE2295" t="s">
        <v>1767</v>
      </c>
      <c r="CF2295" t="s">
        <v>128</v>
      </c>
      <c r="CG2295" t="s">
        <v>120</v>
      </c>
      <c r="CH2295" s="3">
        <v>96950</v>
      </c>
      <c r="CI2295" s="4">
        <v>7.98</v>
      </c>
      <c r="CJ2295" s="4">
        <v>7.98</v>
      </c>
      <c r="CK2295" s="4">
        <v>11.97</v>
      </c>
      <c r="CL2295" s="4">
        <v>11.97</v>
      </c>
      <c r="CM2295" t="s">
        <v>136</v>
      </c>
      <c r="CN2295" t="s">
        <v>139</v>
      </c>
      <c r="CO2295" t="s">
        <v>137</v>
      </c>
      <c r="CQ2295" t="s">
        <v>115</v>
      </c>
      <c r="CR2295" t="s">
        <v>138</v>
      </c>
      <c r="CS2295" t="s">
        <v>139</v>
      </c>
      <c r="CT2295" t="s">
        <v>138</v>
      </c>
      <c r="CU2295" t="s">
        <v>139</v>
      </c>
      <c r="CV2295" t="s">
        <v>138</v>
      </c>
      <c r="CW2295" t="s">
        <v>139</v>
      </c>
      <c r="CX2295" t="s">
        <v>1776</v>
      </c>
      <c r="CY2295" s="10">
        <v>16702851863</v>
      </c>
      <c r="CZ2295" t="s">
        <v>1771</v>
      </c>
      <c r="DA2295" t="s">
        <v>139</v>
      </c>
      <c r="DB2295" t="s">
        <v>138</v>
      </c>
      <c r="DC2295" t="s">
        <v>115</v>
      </c>
    </row>
    <row r="2296" spans="1:107" ht="14.45" customHeight="1" x14ac:dyDescent="0.25">
      <c r="A2296" t="s">
        <v>2692</v>
      </c>
      <c r="B2296" t="s">
        <v>248</v>
      </c>
      <c r="C2296" s="1">
        <v>45757</v>
      </c>
      <c r="D2296" s="1">
        <v>45825</v>
      </c>
      <c r="E2296" t="s">
        <v>210</v>
      </c>
      <c r="F2296" s="1">
        <v>45930</v>
      </c>
      <c r="G2296" t="s">
        <v>138</v>
      </c>
      <c r="H2296" t="s">
        <v>115</v>
      </c>
      <c r="I2296" t="s">
        <v>115</v>
      </c>
      <c r="J2296" t="s">
        <v>2693</v>
      </c>
      <c r="K2296" t="s">
        <v>2694</v>
      </c>
      <c r="L2296" t="s">
        <v>2695</v>
      </c>
      <c r="N2296" t="s">
        <v>119</v>
      </c>
      <c r="O2296" t="s">
        <v>120</v>
      </c>
      <c r="P2296" s="3">
        <v>96950</v>
      </c>
      <c r="Q2296" t="s">
        <v>121</v>
      </c>
      <c r="S2296" s="10">
        <v>16702333337</v>
      </c>
      <c r="U2296" t="s">
        <v>2696</v>
      </c>
      <c r="V2296">
        <v>72111</v>
      </c>
      <c r="W2296" t="s">
        <v>123</v>
      </c>
      <c r="Y2296" t="s">
        <v>2697</v>
      </c>
      <c r="Z2296" t="s">
        <v>2698</v>
      </c>
      <c r="AA2296" t="s">
        <v>2699</v>
      </c>
      <c r="AB2296" t="s">
        <v>295</v>
      </c>
      <c r="AC2296" t="s">
        <v>2695</v>
      </c>
      <c r="AE2296" t="s">
        <v>119</v>
      </c>
      <c r="AF2296" t="s">
        <v>120</v>
      </c>
      <c r="AG2296" s="3">
        <v>96950</v>
      </c>
      <c r="AH2296" t="s">
        <v>121</v>
      </c>
      <c r="AJ2296" s="10">
        <v>16702333337</v>
      </c>
      <c r="AL2296" t="s">
        <v>404</v>
      </c>
      <c r="AM2296" t="s">
        <v>400</v>
      </c>
      <c r="AN2296" t="s">
        <v>401</v>
      </c>
      <c r="AO2296" t="s">
        <v>402</v>
      </c>
      <c r="AQ2296" t="s">
        <v>403</v>
      </c>
      <c r="AS2296" t="s">
        <v>119</v>
      </c>
      <c r="AT2296" t="s">
        <v>120</v>
      </c>
      <c r="AU2296" s="3">
        <v>96950</v>
      </c>
      <c r="AV2296" t="s">
        <v>121</v>
      </c>
      <c r="AX2296">
        <v>16702353403</v>
      </c>
      <c r="AZ2296" t="s">
        <v>404</v>
      </c>
      <c r="BA2296" t="s">
        <v>405</v>
      </c>
      <c r="BD2296" t="str">
        <f>"11-9081.00"</f>
        <v>11-9081.00</v>
      </c>
      <c r="BE2296" t="s">
        <v>2700</v>
      </c>
      <c r="BF2296" t="s">
        <v>2701</v>
      </c>
      <c r="BG2296" t="s">
        <v>2702</v>
      </c>
      <c r="BH2296">
        <v>1</v>
      </c>
      <c r="BI2296">
        <v>1</v>
      </c>
      <c r="BJ2296" s="1">
        <v>45932</v>
      </c>
      <c r="BK2296" s="1">
        <v>47027</v>
      </c>
      <c r="BL2296" s="1">
        <v>45932</v>
      </c>
      <c r="BM2296" s="1">
        <v>47027</v>
      </c>
      <c r="BN2296">
        <v>35</v>
      </c>
      <c r="BO2296">
        <v>0</v>
      </c>
      <c r="BP2296">
        <v>7</v>
      </c>
      <c r="BQ2296">
        <v>7</v>
      </c>
      <c r="BR2296">
        <v>7</v>
      </c>
      <c r="BS2296">
        <v>7</v>
      </c>
      <c r="BT2296">
        <v>7</v>
      </c>
      <c r="BU2296">
        <v>0</v>
      </c>
      <c r="BV2296" t="str">
        <f>"9:00 AM"</f>
        <v>9:00 AM</v>
      </c>
      <c r="BW2296" t="str">
        <f t="shared" si="41"/>
        <v>5:00 PM</v>
      </c>
      <c r="BX2296" t="s">
        <v>133</v>
      </c>
      <c r="BY2296">
        <v>0</v>
      </c>
      <c r="BZ2296">
        <v>12</v>
      </c>
      <c r="CA2296" t="s">
        <v>138</v>
      </c>
      <c r="CB2296">
        <v>2</v>
      </c>
      <c r="CC2296" t="s">
        <v>2703</v>
      </c>
      <c r="CD2296" t="s">
        <v>2704</v>
      </c>
      <c r="CF2296" t="s">
        <v>119</v>
      </c>
      <c r="CG2296" t="s">
        <v>120</v>
      </c>
      <c r="CH2296" s="3">
        <v>96950</v>
      </c>
      <c r="CI2296" s="4">
        <v>23.95</v>
      </c>
      <c r="CJ2296" s="4">
        <v>23.95</v>
      </c>
      <c r="CK2296" s="4">
        <v>0</v>
      </c>
      <c r="CL2296" s="4">
        <v>0</v>
      </c>
      <c r="CM2296" t="s">
        <v>136</v>
      </c>
      <c r="CN2296" t="s">
        <v>240</v>
      </c>
      <c r="CO2296" t="s">
        <v>173</v>
      </c>
      <c r="CQ2296" t="s">
        <v>115</v>
      </c>
      <c r="CR2296" t="s">
        <v>138</v>
      </c>
      <c r="CS2296" t="s">
        <v>139</v>
      </c>
      <c r="CT2296" t="s">
        <v>139</v>
      </c>
      <c r="CU2296" t="s">
        <v>139</v>
      </c>
      <c r="CV2296" t="s">
        <v>138</v>
      </c>
      <c r="CW2296" t="s">
        <v>139</v>
      </c>
      <c r="CX2296" s="2" t="s">
        <v>2705</v>
      </c>
      <c r="CY2296" s="10">
        <v>16702333337</v>
      </c>
      <c r="CZ2296" t="s">
        <v>399</v>
      </c>
      <c r="DA2296" t="s">
        <v>139</v>
      </c>
      <c r="DB2296" t="s">
        <v>138</v>
      </c>
      <c r="DC2296" t="s">
        <v>115</v>
      </c>
    </row>
    <row r="2297" spans="1:107" ht="14.45" customHeight="1" x14ac:dyDescent="0.25">
      <c r="A2297" t="s">
        <v>2774</v>
      </c>
      <c r="B2297" t="s">
        <v>248</v>
      </c>
      <c r="C2297" s="1">
        <v>45753</v>
      </c>
      <c r="D2297" s="1">
        <v>45825</v>
      </c>
      <c r="E2297" t="s">
        <v>210</v>
      </c>
      <c r="F2297" s="1">
        <v>45929</v>
      </c>
      <c r="G2297" t="s">
        <v>115</v>
      </c>
      <c r="H2297" t="s">
        <v>115</v>
      </c>
      <c r="I2297" t="s">
        <v>115</v>
      </c>
      <c r="J2297" t="s">
        <v>2775</v>
      </c>
      <c r="L2297" t="s">
        <v>2776</v>
      </c>
      <c r="M2297" t="s">
        <v>2777</v>
      </c>
      <c r="N2297" t="s">
        <v>119</v>
      </c>
      <c r="O2297" t="s">
        <v>120</v>
      </c>
      <c r="P2297" s="3">
        <v>96950</v>
      </c>
      <c r="Q2297" t="s">
        <v>121</v>
      </c>
      <c r="S2297" s="10">
        <v>16702870657</v>
      </c>
      <c r="U2297" t="s">
        <v>2778</v>
      </c>
      <c r="V2297">
        <v>561720</v>
      </c>
      <c r="W2297" t="s">
        <v>123</v>
      </c>
      <c r="Y2297" t="s">
        <v>2779</v>
      </c>
      <c r="Z2297" t="s">
        <v>2780</v>
      </c>
      <c r="AB2297" t="s">
        <v>398</v>
      </c>
      <c r="AC2297" t="s">
        <v>2776</v>
      </c>
      <c r="AD2297" t="s">
        <v>2777</v>
      </c>
      <c r="AE2297" t="s">
        <v>128</v>
      </c>
      <c r="AF2297" t="s">
        <v>120</v>
      </c>
      <c r="AG2297" s="3">
        <v>96950</v>
      </c>
      <c r="AH2297" t="s">
        <v>121</v>
      </c>
      <c r="AJ2297" s="10">
        <v>16702870657</v>
      </c>
      <c r="AL2297" t="s">
        <v>2781</v>
      </c>
      <c r="BD2297" t="str">
        <f>"49-9071.00"</f>
        <v>49-9071.00</v>
      </c>
      <c r="BE2297" t="s">
        <v>169</v>
      </c>
      <c r="BF2297" t="s">
        <v>2782</v>
      </c>
      <c r="BG2297" t="s">
        <v>169</v>
      </c>
      <c r="BH2297">
        <v>6</v>
      </c>
      <c r="BI2297">
        <v>6</v>
      </c>
      <c r="BJ2297" s="1">
        <v>45931</v>
      </c>
      <c r="BK2297" s="1">
        <v>46295</v>
      </c>
      <c r="BL2297" s="1">
        <v>45931</v>
      </c>
      <c r="BM2297" s="1">
        <v>46295</v>
      </c>
      <c r="BN2297">
        <v>35</v>
      </c>
      <c r="BO2297">
        <v>0</v>
      </c>
      <c r="BP2297">
        <v>7</v>
      </c>
      <c r="BQ2297">
        <v>7</v>
      </c>
      <c r="BR2297">
        <v>7</v>
      </c>
      <c r="BS2297">
        <v>7</v>
      </c>
      <c r="BT2297">
        <v>7</v>
      </c>
      <c r="BU2297">
        <v>0</v>
      </c>
      <c r="BV2297" t="str">
        <f t="shared" ref="BV2297:BV2303" si="42">"8:00 AM"</f>
        <v>8:00 AM</v>
      </c>
      <c r="BW2297" t="str">
        <f t="shared" si="41"/>
        <v>5:00 PM</v>
      </c>
      <c r="BX2297" t="s">
        <v>240</v>
      </c>
      <c r="BY2297">
        <v>0</v>
      </c>
      <c r="BZ2297">
        <v>24</v>
      </c>
      <c r="CA2297" t="s">
        <v>115</v>
      </c>
      <c r="CC2297" s="2" t="s">
        <v>2783</v>
      </c>
      <c r="CD2297" t="s">
        <v>2784</v>
      </c>
      <c r="CF2297" t="s">
        <v>119</v>
      </c>
      <c r="CG2297" t="s">
        <v>120</v>
      </c>
      <c r="CH2297" s="3">
        <v>96950</v>
      </c>
      <c r="CI2297" s="4">
        <v>9.75</v>
      </c>
      <c r="CJ2297" s="4">
        <v>9.75</v>
      </c>
      <c r="CK2297" s="4">
        <v>14.63</v>
      </c>
      <c r="CL2297" s="4">
        <v>14.63</v>
      </c>
      <c r="CM2297" t="s">
        <v>136</v>
      </c>
      <c r="CN2297" t="s">
        <v>224</v>
      </c>
      <c r="CO2297" t="s">
        <v>137</v>
      </c>
      <c r="CQ2297" t="s">
        <v>138</v>
      </c>
      <c r="CR2297" t="s">
        <v>138</v>
      </c>
      <c r="CS2297" t="s">
        <v>139</v>
      </c>
      <c r="CT2297" t="s">
        <v>138</v>
      </c>
      <c r="CU2297" t="s">
        <v>139</v>
      </c>
      <c r="CV2297" t="s">
        <v>138</v>
      </c>
      <c r="CW2297" t="s">
        <v>139</v>
      </c>
      <c r="CX2297" t="s">
        <v>348</v>
      </c>
      <c r="CY2297" s="10">
        <v>16702870657</v>
      </c>
      <c r="CZ2297" t="s">
        <v>2781</v>
      </c>
      <c r="DA2297" t="s">
        <v>2785</v>
      </c>
      <c r="DB2297" t="s">
        <v>138</v>
      </c>
      <c r="DC2297" t="s">
        <v>115</v>
      </c>
    </row>
    <row r="2298" spans="1:107" ht="14.45" customHeight="1" x14ac:dyDescent="0.25">
      <c r="A2298" t="s">
        <v>6257</v>
      </c>
      <c r="B2298" t="s">
        <v>248</v>
      </c>
      <c r="C2298" s="1">
        <v>45775</v>
      </c>
      <c r="D2298" s="1">
        <v>45825</v>
      </c>
      <c r="E2298" t="s">
        <v>210</v>
      </c>
      <c r="F2298" s="1">
        <v>45929</v>
      </c>
      <c r="G2298" t="s">
        <v>115</v>
      </c>
      <c r="H2298" t="s">
        <v>115</v>
      </c>
      <c r="I2298" t="s">
        <v>115</v>
      </c>
      <c r="J2298" t="s">
        <v>6258</v>
      </c>
      <c r="K2298" t="s">
        <v>6259</v>
      </c>
      <c r="L2298" t="s">
        <v>6260</v>
      </c>
      <c r="M2298" t="s">
        <v>654</v>
      </c>
      <c r="N2298" t="s">
        <v>128</v>
      </c>
      <c r="O2298" t="s">
        <v>120</v>
      </c>
      <c r="P2298" s="3">
        <v>96950</v>
      </c>
      <c r="Q2298" t="s">
        <v>121</v>
      </c>
      <c r="S2298" s="10">
        <v>16702877758</v>
      </c>
      <c r="U2298" t="s">
        <v>6261</v>
      </c>
      <c r="V2298">
        <v>56151</v>
      </c>
      <c r="W2298" t="s">
        <v>123</v>
      </c>
      <c r="Y2298" t="s">
        <v>4132</v>
      </c>
      <c r="Z2298" t="s">
        <v>6262</v>
      </c>
      <c r="AA2298" t="s">
        <v>1759</v>
      </c>
      <c r="AB2298" t="s">
        <v>658</v>
      </c>
      <c r="AC2298" t="s">
        <v>6260</v>
      </c>
      <c r="AD2298" t="s">
        <v>654</v>
      </c>
      <c r="AE2298" t="s">
        <v>128</v>
      </c>
      <c r="AF2298" t="s">
        <v>120</v>
      </c>
      <c r="AG2298" s="3">
        <v>96950</v>
      </c>
      <c r="AH2298" t="s">
        <v>121</v>
      </c>
      <c r="AJ2298" s="10">
        <v>16702877758</v>
      </c>
      <c r="AL2298" t="s">
        <v>6263</v>
      </c>
      <c r="BD2298" t="str">
        <f>"39-7011.00"</f>
        <v>39-7011.00</v>
      </c>
      <c r="BE2298" t="s">
        <v>719</v>
      </c>
      <c r="BF2298" t="s">
        <v>6264</v>
      </c>
      <c r="BG2298" t="s">
        <v>721</v>
      </c>
      <c r="BH2298">
        <v>3</v>
      </c>
      <c r="BI2298">
        <v>3</v>
      </c>
      <c r="BJ2298" s="1">
        <v>45931</v>
      </c>
      <c r="BK2298" s="1">
        <v>46295</v>
      </c>
      <c r="BL2298" s="1">
        <v>45931</v>
      </c>
      <c r="BM2298" s="1">
        <v>46295</v>
      </c>
      <c r="BN2298">
        <v>40</v>
      </c>
      <c r="BO2298">
        <v>0</v>
      </c>
      <c r="BP2298">
        <v>8</v>
      </c>
      <c r="BQ2298">
        <v>8</v>
      </c>
      <c r="BR2298">
        <v>8</v>
      </c>
      <c r="BS2298">
        <v>8</v>
      </c>
      <c r="BT2298">
        <v>8</v>
      </c>
      <c r="BU2298">
        <v>0</v>
      </c>
      <c r="BV2298" t="str">
        <f t="shared" si="42"/>
        <v>8:00 AM</v>
      </c>
      <c r="BW2298" t="str">
        <f t="shared" si="41"/>
        <v>5:00 PM</v>
      </c>
      <c r="BX2298" t="s">
        <v>133</v>
      </c>
      <c r="BY2298">
        <v>0</v>
      </c>
      <c r="BZ2298">
        <v>24</v>
      </c>
      <c r="CA2298" t="s">
        <v>115</v>
      </c>
      <c r="CC2298" t="s">
        <v>6265</v>
      </c>
      <c r="CD2298" t="s">
        <v>6260</v>
      </c>
      <c r="CE2298" t="s">
        <v>654</v>
      </c>
      <c r="CF2298" t="s">
        <v>128</v>
      </c>
      <c r="CG2298" t="s">
        <v>120</v>
      </c>
      <c r="CH2298" s="3">
        <v>96950</v>
      </c>
      <c r="CI2298" s="4">
        <v>10.43</v>
      </c>
      <c r="CJ2298" s="4">
        <v>10.43</v>
      </c>
      <c r="CK2298" s="4">
        <v>15.65</v>
      </c>
      <c r="CL2298" s="4">
        <v>15.65</v>
      </c>
      <c r="CM2298" t="s">
        <v>136</v>
      </c>
      <c r="CN2298" t="s">
        <v>139</v>
      </c>
      <c r="CO2298" t="s">
        <v>137</v>
      </c>
      <c r="CQ2298" t="s">
        <v>115</v>
      </c>
      <c r="CR2298" t="s">
        <v>138</v>
      </c>
      <c r="CS2298" t="s">
        <v>139</v>
      </c>
      <c r="CT2298" t="s">
        <v>138</v>
      </c>
      <c r="CU2298" t="s">
        <v>139</v>
      </c>
      <c r="CV2298" t="s">
        <v>138</v>
      </c>
      <c r="CW2298" t="s">
        <v>139</v>
      </c>
      <c r="CX2298" t="s">
        <v>1776</v>
      </c>
      <c r="CY2298" s="10">
        <v>16702877758</v>
      </c>
      <c r="CZ2298" t="s">
        <v>6263</v>
      </c>
      <c r="DA2298" t="s">
        <v>139</v>
      </c>
      <c r="DB2298" t="s">
        <v>138</v>
      </c>
      <c r="DC2298" t="s">
        <v>115</v>
      </c>
    </row>
    <row r="2299" spans="1:107" ht="14.45" customHeight="1" x14ac:dyDescent="0.25">
      <c r="A2299" t="s">
        <v>7343</v>
      </c>
      <c r="B2299" t="s">
        <v>248</v>
      </c>
      <c r="C2299" s="1">
        <v>45764</v>
      </c>
      <c r="D2299" s="1">
        <v>45825</v>
      </c>
      <c r="E2299" t="s">
        <v>210</v>
      </c>
      <c r="F2299" s="1">
        <v>45929</v>
      </c>
      <c r="G2299" t="s">
        <v>138</v>
      </c>
      <c r="H2299" t="s">
        <v>115</v>
      </c>
      <c r="I2299" t="s">
        <v>115</v>
      </c>
      <c r="J2299" t="s">
        <v>7344</v>
      </c>
      <c r="L2299" t="s">
        <v>4032</v>
      </c>
      <c r="M2299" t="s">
        <v>4037</v>
      </c>
      <c r="N2299" t="s">
        <v>119</v>
      </c>
      <c r="O2299" t="s">
        <v>120</v>
      </c>
      <c r="P2299" s="3">
        <v>96950</v>
      </c>
      <c r="Q2299" t="s">
        <v>121</v>
      </c>
      <c r="R2299" t="s">
        <v>139</v>
      </c>
      <c r="S2299" s="10">
        <v>16702857557</v>
      </c>
      <c r="U2299" t="s">
        <v>4033</v>
      </c>
      <c r="V2299">
        <v>325194</v>
      </c>
      <c r="W2299" t="s">
        <v>123</v>
      </c>
      <c r="Y2299" t="s">
        <v>4034</v>
      </c>
      <c r="Z2299" t="s">
        <v>4035</v>
      </c>
      <c r="AB2299" t="s">
        <v>4036</v>
      </c>
      <c r="AC2299" t="s">
        <v>4032</v>
      </c>
      <c r="AD2299" t="s">
        <v>4037</v>
      </c>
      <c r="AE2299" t="s">
        <v>119</v>
      </c>
      <c r="AF2299" t="s">
        <v>120</v>
      </c>
      <c r="AG2299" s="3">
        <v>96950</v>
      </c>
      <c r="AH2299" t="s">
        <v>121</v>
      </c>
      <c r="AJ2299" s="10">
        <v>16702857557</v>
      </c>
      <c r="AL2299" t="s">
        <v>4038</v>
      </c>
      <c r="BD2299" t="str">
        <f>"51-9051.00"</f>
        <v>51-9051.00</v>
      </c>
      <c r="BE2299" t="s">
        <v>7345</v>
      </c>
      <c r="BF2299" t="s">
        <v>7346</v>
      </c>
      <c r="BG2299" t="s">
        <v>7347</v>
      </c>
      <c r="BH2299">
        <v>7</v>
      </c>
      <c r="BI2299">
        <v>7</v>
      </c>
      <c r="BJ2299" s="1">
        <v>45931</v>
      </c>
      <c r="BK2299" s="1">
        <v>46295</v>
      </c>
      <c r="BL2299" s="1">
        <v>45931</v>
      </c>
      <c r="BM2299" s="1">
        <v>46295</v>
      </c>
      <c r="BN2299">
        <v>40</v>
      </c>
      <c r="BO2299">
        <v>0</v>
      </c>
      <c r="BP2299">
        <v>8</v>
      </c>
      <c r="BQ2299">
        <v>8</v>
      </c>
      <c r="BR2299">
        <v>8</v>
      </c>
      <c r="BS2299">
        <v>8</v>
      </c>
      <c r="BT2299">
        <v>0</v>
      </c>
      <c r="BU2299">
        <v>8</v>
      </c>
      <c r="BV2299" t="str">
        <f t="shared" si="42"/>
        <v>8:00 AM</v>
      </c>
      <c r="BW2299" t="str">
        <f t="shared" si="41"/>
        <v>5:00 PM</v>
      </c>
      <c r="BX2299" t="s">
        <v>240</v>
      </c>
      <c r="BY2299">
        <v>0</v>
      </c>
      <c r="BZ2299">
        <v>12</v>
      </c>
      <c r="CA2299" t="s">
        <v>115</v>
      </c>
      <c r="CC2299" s="2" t="s">
        <v>7348</v>
      </c>
      <c r="CD2299" t="s">
        <v>7349</v>
      </c>
      <c r="CE2299" t="s">
        <v>119</v>
      </c>
      <c r="CF2299" t="s">
        <v>119</v>
      </c>
      <c r="CG2299" t="s">
        <v>120</v>
      </c>
      <c r="CH2299" s="3">
        <v>96950</v>
      </c>
      <c r="CI2299" s="4">
        <v>14.63</v>
      </c>
      <c r="CJ2299" s="4">
        <v>14.63</v>
      </c>
      <c r="CK2299" s="4">
        <v>21.95</v>
      </c>
      <c r="CL2299" s="4">
        <v>21.95</v>
      </c>
      <c r="CM2299" t="s">
        <v>136</v>
      </c>
      <c r="CN2299" t="s">
        <v>139</v>
      </c>
      <c r="CO2299" t="s">
        <v>137</v>
      </c>
      <c r="CQ2299" t="s">
        <v>115</v>
      </c>
      <c r="CR2299" t="s">
        <v>138</v>
      </c>
      <c r="CS2299" t="s">
        <v>138</v>
      </c>
      <c r="CT2299" t="s">
        <v>138</v>
      </c>
      <c r="CU2299" t="s">
        <v>138</v>
      </c>
      <c r="CV2299" t="s">
        <v>138</v>
      </c>
      <c r="CW2299" t="s">
        <v>139</v>
      </c>
      <c r="CX2299" s="2" t="s">
        <v>7350</v>
      </c>
      <c r="CY2299" s="10">
        <v>16702857557</v>
      </c>
      <c r="CZ2299" t="s">
        <v>4038</v>
      </c>
      <c r="DA2299" t="s">
        <v>139</v>
      </c>
      <c r="DB2299" t="s">
        <v>138</v>
      </c>
      <c r="DC2299" t="s">
        <v>115</v>
      </c>
    </row>
    <row r="2300" spans="1:107" ht="14.45" customHeight="1" x14ac:dyDescent="0.25">
      <c r="A2300" t="s">
        <v>8129</v>
      </c>
      <c r="B2300" t="s">
        <v>248</v>
      </c>
      <c r="C2300" s="1">
        <v>45768</v>
      </c>
      <c r="D2300" s="1">
        <v>45825</v>
      </c>
      <c r="E2300" t="s">
        <v>210</v>
      </c>
      <c r="F2300" s="1">
        <v>45929</v>
      </c>
      <c r="G2300" t="s">
        <v>115</v>
      </c>
      <c r="H2300" t="s">
        <v>115</v>
      </c>
      <c r="I2300" t="s">
        <v>115</v>
      </c>
      <c r="J2300" t="s">
        <v>5747</v>
      </c>
      <c r="K2300" t="s">
        <v>5748</v>
      </c>
      <c r="L2300" t="s">
        <v>5749</v>
      </c>
      <c r="M2300" t="s">
        <v>1171</v>
      </c>
      <c r="N2300" t="s">
        <v>128</v>
      </c>
      <c r="O2300" t="s">
        <v>120</v>
      </c>
      <c r="P2300" s="3">
        <v>96950</v>
      </c>
      <c r="Q2300" t="s">
        <v>121</v>
      </c>
      <c r="S2300" s="10">
        <v>16702330800</v>
      </c>
      <c r="U2300" t="s">
        <v>5750</v>
      </c>
      <c r="V2300">
        <v>624410</v>
      </c>
      <c r="W2300" t="s">
        <v>123</v>
      </c>
      <c r="Y2300" t="s">
        <v>5751</v>
      </c>
      <c r="Z2300" t="s">
        <v>2032</v>
      </c>
      <c r="AA2300" t="s">
        <v>2033</v>
      </c>
      <c r="AB2300" t="s">
        <v>3294</v>
      </c>
      <c r="AC2300" t="s">
        <v>5749</v>
      </c>
      <c r="AD2300" t="s">
        <v>1171</v>
      </c>
      <c r="AE2300" t="s">
        <v>128</v>
      </c>
      <c r="AF2300" t="s">
        <v>120</v>
      </c>
      <c r="AG2300" s="3">
        <v>96950</v>
      </c>
      <c r="AH2300" t="s">
        <v>121</v>
      </c>
      <c r="AJ2300" s="10">
        <v>16702330800</v>
      </c>
      <c r="AL2300" t="s">
        <v>5752</v>
      </c>
      <c r="BD2300" t="str">
        <f>"39-9011.00"</f>
        <v>39-9011.00</v>
      </c>
      <c r="BE2300" t="s">
        <v>538</v>
      </c>
      <c r="BF2300" t="s">
        <v>5753</v>
      </c>
      <c r="BG2300" t="s">
        <v>3297</v>
      </c>
      <c r="BH2300">
        <v>3</v>
      </c>
      <c r="BI2300">
        <v>3</v>
      </c>
      <c r="BJ2300" s="1">
        <v>45931</v>
      </c>
      <c r="BK2300" s="1">
        <v>46295</v>
      </c>
      <c r="BL2300" s="1">
        <v>45931</v>
      </c>
      <c r="BM2300" s="1">
        <v>46295</v>
      </c>
      <c r="BN2300">
        <v>35</v>
      </c>
      <c r="BO2300">
        <v>0</v>
      </c>
      <c r="BP2300">
        <v>7</v>
      </c>
      <c r="BQ2300">
        <v>7</v>
      </c>
      <c r="BR2300">
        <v>7</v>
      </c>
      <c r="BS2300">
        <v>7</v>
      </c>
      <c r="BT2300">
        <v>7</v>
      </c>
      <c r="BU2300">
        <v>0</v>
      </c>
      <c r="BV2300" t="str">
        <f t="shared" si="42"/>
        <v>8:00 AM</v>
      </c>
      <c r="BW2300" t="str">
        <f>"4:00 PM"</f>
        <v>4:00 PM</v>
      </c>
      <c r="BX2300" t="s">
        <v>133</v>
      </c>
      <c r="BY2300">
        <v>0</v>
      </c>
      <c r="BZ2300">
        <v>12</v>
      </c>
      <c r="CA2300" t="s">
        <v>115</v>
      </c>
      <c r="CC2300" s="2" t="s">
        <v>5754</v>
      </c>
      <c r="CD2300" t="s">
        <v>5749</v>
      </c>
      <c r="CE2300" t="s">
        <v>1171</v>
      </c>
      <c r="CF2300" t="s">
        <v>128</v>
      </c>
      <c r="CG2300" t="s">
        <v>120</v>
      </c>
      <c r="CH2300" s="3">
        <v>96950</v>
      </c>
      <c r="CI2300" s="4">
        <v>7.81</v>
      </c>
      <c r="CJ2300" s="4">
        <v>7.81</v>
      </c>
      <c r="CK2300" s="4">
        <v>11.72</v>
      </c>
      <c r="CL2300" s="4">
        <v>11.72</v>
      </c>
      <c r="CM2300" t="s">
        <v>136</v>
      </c>
      <c r="CN2300" t="s">
        <v>224</v>
      </c>
      <c r="CO2300" t="s">
        <v>137</v>
      </c>
      <c r="CQ2300" t="s">
        <v>115</v>
      </c>
      <c r="CR2300" t="s">
        <v>138</v>
      </c>
      <c r="CS2300" t="s">
        <v>139</v>
      </c>
      <c r="CT2300" t="s">
        <v>138</v>
      </c>
      <c r="CU2300" t="s">
        <v>139</v>
      </c>
      <c r="CV2300" t="s">
        <v>138</v>
      </c>
      <c r="CW2300" t="s">
        <v>139</v>
      </c>
      <c r="CX2300" t="s">
        <v>139</v>
      </c>
      <c r="CY2300" s="10">
        <v>16702330800</v>
      </c>
      <c r="CZ2300" t="s">
        <v>5752</v>
      </c>
      <c r="DA2300" t="s">
        <v>139</v>
      </c>
      <c r="DB2300" t="s">
        <v>138</v>
      </c>
      <c r="DC2300" t="s">
        <v>115</v>
      </c>
    </row>
    <row r="2301" spans="1:107" ht="14.45" customHeight="1" x14ac:dyDescent="0.25">
      <c r="A2301" t="s">
        <v>8532</v>
      </c>
      <c r="B2301" t="s">
        <v>248</v>
      </c>
      <c r="C2301" s="1">
        <v>45763</v>
      </c>
      <c r="D2301" s="1">
        <v>45825</v>
      </c>
      <c r="E2301" t="s">
        <v>210</v>
      </c>
      <c r="F2301" s="1">
        <v>45929</v>
      </c>
      <c r="G2301" t="s">
        <v>138</v>
      </c>
      <c r="H2301" t="s">
        <v>115</v>
      </c>
      <c r="I2301" t="s">
        <v>115</v>
      </c>
      <c r="J2301" t="s">
        <v>4747</v>
      </c>
      <c r="K2301" t="s">
        <v>4748</v>
      </c>
      <c r="L2301" t="s">
        <v>2613</v>
      </c>
      <c r="M2301" t="s">
        <v>4749</v>
      </c>
      <c r="N2301" t="s">
        <v>128</v>
      </c>
      <c r="O2301" t="s">
        <v>120</v>
      </c>
      <c r="P2301" s="3">
        <v>96950</v>
      </c>
      <c r="Q2301" t="s">
        <v>121</v>
      </c>
      <c r="S2301" s="10">
        <v>16702353313</v>
      </c>
      <c r="U2301" t="s">
        <v>4750</v>
      </c>
      <c r="V2301">
        <v>236220</v>
      </c>
      <c r="W2301" t="s">
        <v>123</v>
      </c>
      <c r="Y2301" t="s">
        <v>632</v>
      </c>
      <c r="Z2301" t="s">
        <v>633</v>
      </c>
      <c r="AB2301" t="s">
        <v>218</v>
      </c>
      <c r="AC2301" t="s">
        <v>4749</v>
      </c>
      <c r="AE2301" t="s">
        <v>128</v>
      </c>
      <c r="AF2301" t="s">
        <v>120</v>
      </c>
      <c r="AG2301" s="3">
        <v>96950</v>
      </c>
      <c r="AH2301" t="s">
        <v>121</v>
      </c>
      <c r="AJ2301" s="10">
        <v>16702353313</v>
      </c>
      <c r="AL2301" t="s">
        <v>2609</v>
      </c>
      <c r="BD2301" t="str">
        <f>"37-2011.00"</f>
        <v>37-2011.00</v>
      </c>
      <c r="BE2301" t="s">
        <v>1133</v>
      </c>
      <c r="BF2301" t="s">
        <v>7197</v>
      </c>
      <c r="BG2301" t="s">
        <v>7198</v>
      </c>
      <c r="BH2301">
        <v>4</v>
      </c>
      <c r="BI2301">
        <v>4</v>
      </c>
      <c r="BJ2301" s="1">
        <v>45931</v>
      </c>
      <c r="BK2301" s="1">
        <v>47026</v>
      </c>
      <c r="BL2301" s="1">
        <v>45931</v>
      </c>
      <c r="BM2301" s="1">
        <v>47026</v>
      </c>
      <c r="BN2301">
        <v>36</v>
      </c>
      <c r="BO2301">
        <v>6</v>
      </c>
      <c r="BP2301">
        <v>6</v>
      </c>
      <c r="BQ2301">
        <v>0</v>
      </c>
      <c r="BR2301">
        <v>6</v>
      </c>
      <c r="BS2301">
        <v>6</v>
      </c>
      <c r="BT2301">
        <v>6</v>
      </c>
      <c r="BU2301">
        <v>6</v>
      </c>
      <c r="BV2301" t="str">
        <f t="shared" si="42"/>
        <v>8:00 AM</v>
      </c>
      <c r="BW2301" t="str">
        <f>"6:00 PM"</f>
        <v>6:00 PM</v>
      </c>
      <c r="BX2301" t="s">
        <v>240</v>
      </c>
      <c r="BY2301">
        <v>0</v>
      </c>
      <c r="BZ2301">
        <v>12</v>
      </c>
      <c r="CA2301" t="s">
        <v>115</v>
      </c>
      <c r="CC2301" t="s">
        <v>8533</v>
      </c>
      <c r="CD2301" t="s">
        <v>2607</v>
      </c>
      <c r="CF2301" t="s">
        <v>119</v>
      </c>
      <c r="CG2301" t="s">
        <v>120</v>
      </c>
      <c r="CH2301" s="3">
        <v>96950</v>
      </c>
      <c r="CI2301" s="4">
        <v>8.2899999999999991</v>
      </c>
      <c r="CJ2301" s="4">
        <v>8.2899999999999991</v>
      </c>
      <c r="CM2301" t="s">
        <v>136</v>
      </c>
      <c r="CN2301" t="s">
        <v>240</v>
      </c>
      <c r="CO2301" t="s">
        <v>137</v>
      </c>
      <c r="CQ2301" t="s">
        <v>138</v>
      </c>
      <c r="CR2301" t="s">
        <v>138</v>
      </c>
      <c r="CS2301" t="s">
        <v>139</v>
      </c>
      <c r="CT2301" t="s">
        <v>139</v>
      </c>
      <c r="CU2301" t="s">
        <v>139</v>
      </c>
      <c r="CV2301" t="s">
        <v>138</v>
      </c>
      <c r="CW2301" t="s">
        <v>139</v>
      </c>
      <c r="CX2301" t="s">
        <v>240</v>
      </c>
      <c r="CY2301" s="10">
        <v>16702353313</v>
      </c>
      <c r="CZ2301" t="s">
        <v>2609</v>
      </c>
      <c r="DA2301" t="s">
        <v>139</v>
      </c>
      <c r="DB2301" t="s">
        <v>138</v>
      </c>
      <c r="DC2301" t="s">
        <v>115</v>
      </c>
    </row>
    <row r="2302" spans="1:107" ht="14.45" customHeight="1" x14ac:dyDescent="0.25">
      <c r="A2302" t="s">
        <v>8556</v>
      </c>
      <c r="B2302" t="s">
        <v>248</v>
      </c>
      <c r="C2302" s="1">
        <v>45773</v>
      </c>
      <c r="D2302" s="1">
        <v>45825</v>
      </c>
      <c r="E2302" t="s">
        <v>210</v>
      </c>
      <c r="F2302" s="1">
        <v>45929</v>
      </c>
      <c r="G2302" t="s">
        <v>115</v>
      </c>
      <c r="H2302" t="s">
        <v>115</v>
      </c>
      <c r="I2302" t="s">
        <v>115</v>
      </c>
      <c r="J2302" t="s">
        <v>8557</v>
      </c>
      <c r="K2302" t="s">
        <v>8558</v>
      </c>
      <c r="L2302" t="s">
        <v>8559</v>
      </c>
      <c r="M2302" t="s">
        <v>1767</v>
      </c>
      <c r="N2302" t="s">
        <v>128</v>
      </c>
      <c r="O2302" t="s">
        <v>120</v>
      </c>
      <c r="P2302" s="3">
        <v>96950</v>
      </c>
      <c r="Q2302" t="s">
        <v>121</v>
      </c>
      <c r="S2302" s="10">
        <v>16709895998</v>
      </c>
      <c r="U2302" t="s">
        <v>8560</v>
      </c>
      <c r="V2302">
        <v>445110</v>
      </c>
      <c r="W2302" t="s">
        <v>123</v>
      </c>
      <c r="Y2302" t="s">
        <v>4146</v>
      </c>
      <c r="Z2302" t="s">
        <v>8561</v>
      </c>
      <c r="AB2302" t="s">
        <v>658</v>
      </c>
      <c r="AC2302" t="s">
        <v>8559</v>
      </c>
      <c r="AD2302" t="s">
        <v>1767</v>
      </c>
      <c r="AE2302" t="s">
        <v>128</v>
      </c>
      <c r="AF2302" t="s">
        <v>120</v>
      </c>
      <c r="AG2302" s="3">
        <v>96950</v>
      </c>
      <c r="AH2302" t="s">
        <v>121</v>
      </c>
      <c r="AJ2302" s="10">
        <v>16709895998</v>
      </c>
      <c r="AL2302" t="s">
        <v>8562</v>
      </c>
      <c r="BD2302" t="str">
        <f>"49-9071.00"</f>
        <v>49-9071.00</v>
      </c>
      <c r="BE2302" t="s">
        <v>169</v>
      </c>
      <c r="BF2302" t="s">
        <v>8563</v>
      </c>
      <c r="BG2302" t="s">
        <v>5865</v>
      </c>
      <c r="BH2302">
        <v>3</v>
      </c>
      <c r="BI2302">
        <v>3</v>
      </c>
      <c r="BJ2302" s="1">
        <v>45931</v>
      </c>
      <c r="BK2302" s="1">
        <v>46295</v>
      </c>
      <c r="BL2302" s="1">
        <v>45931</v>
      </c>
      <c r="BM2302" s="1">
        <v>46295</v>
      </c>
      <c r="BN2302">
        <v>40</v>
      </c>
      <c r="BO2302">
        <v>0</v>
      </c>
      <c r="BP2302">
        <v>8</v>
      </c>
      <c r="BQ2302">
        <v>8</v>
      </c>
      <c r="BR2302">
        <v>8</v>
      </c>
      <c r="BS2302">
        <v>8</v>
      </c>
      <c r="BT2302">
        <v>8</v>
      </c>
      <c r="BU2302">
        <v>0</v>
      </c>
      <c r="BV2302" t="str">
        <f t="shared" si="42"/>
        <v>8:00 AM</v>
      </c>
      <c r="BW2302" t="str">
        <f>"5:00 PM"</f>
        <v>5:00 PM</v>
      </c>
      <c r="BX2302" t="s">
        <v>240</v>
      </c>
      <c r="BY2302">
        <v>0</v>
      </c>
      <c r="BZ2302">
        <v>24</v>
      </c>
      <c r="CA2302" t="s">
        <v>115</v>
      </c>
      <c r="CC2302" t="s">
        <v>8564</v>
      </c>
      <c r="CD2302" t="s">
        <v>8559</v>
      </c>
      <c r="CE2302" t="s">
        <v>1767</v>
      </c>
      <c r="CF2302" t="s">
        <v>128</v>
      </c>
      <c r="CG2302" t="s">
        <v>120</v>
      </c>
      <c r="CH2302" s="3">
        <v>96950</v>
      </c>
      <c r="CI2302" s="4">
        <v>9.75</v>
      </c>
      <c r="CJ2302" s="4">
        <v>9.75</v>
      </c>
      <c r="CK2302" s="4">
        <v>14.63</v>
      </c>
      <c r="CL2302" s="4">
        <v>14.63</v>
      </c>
      <c r="CM2302" t="s">
        <v>136</v>
      </c>
      <c r="CN2302" t="s">
        <v>139</v>
      </c>
      <c r="CO2302" t="s">
        <v>137</v>
      </c>
      <c r="CQ2302" t="s">
        <v>115</v>
      </c>
      <c r="CR2302" t="s">
        <v>138</v>
      </c>
      <c r="CS2302" t="s">
        <v>139</v>
      </c>
      <c r="CT2302" t="s">
        <v>138</v>
      </c>
      <c r="CU2302" t="s">
        <v>139</v>
      </c>
      <c r="CV2302" t="s">
        <v>138</v>
      </c>
      <c r="CW2302" t="s">
        <v>139</v>
      </c>
      <c r="CX2302" t="s">
        <v>8565</v>
      </c>
      <c r="CY2302" s="10">
        <v>16709895998</v>
      </c>
      <c r="CZ2302" t="s">
        <v>8562</v>
      </c>
      <c r="DA2302" t="s">
        <v>139</v>
      </c>
      <c r="DB2302" t="s">
        <v>138</v>
      </c>
      <c r="DC2302" t="s">
        <v>115</v>
      </c>
    </row>
    <row r="2303" spans="1:107" ht="14.45" customHeight="1" x14ac:dyDescent="0.25">
      <c r="A2303" t="s">
        <v>8908</v>
      </c>
      <c r="B2303" t="s">
        <v>248</v>
      </c>
      <c r="C2303" s="1">
        <v>45786</v>
      </c>
      <c r="D2303" s="1">
        <v>45825</v>
      </c>
      <c r="E2303" t="s">
        <v>210</v>
      </c>
      <c r="F2303" s="1">
        <v>45959</v>
      </c>
      <c r="G2303" t="s">
        <v>115</v>
      </c>
      <c r="H2303" t="s">
        <v>115</v>
      </c>
      <c r="I2303" t="s">
        <v>115</v>
      </c>
      <c r="J2303" t="s">
        <v>3241</v>
      </c>
      <c r="K2303" t="s">
        <v>3242</v>
      </c>
      <c r="L2303" t="s">
        <v>340</v>
      </c>
      <c r="N2303" t="s">
        <v>128</v>
      </c>
      <c r="O2303" t="s">
        <v>120</v>
      </c>
      <c r="P2303" s="3">
        <v>96950</v>
      </c>
      <c r="Q2303" t="s">
        <v>121</v>
      </c>
      <c r="R2303" t="s">
        <v>439</v>
      </c>
      <c r="S2303" s="10">
        <v>16702345201</v>
      </c>
      <c r="U2303" t="s">
        <v>3243</v>
      </c>
      <c r="V2303">
        <v>8111</v>
      </c>
      <c r="W2303" t="s">
        <v>123</v>
      </c>
      <c r="Y2303" t="s">
        <v>1533</v>
      </c>
      <c r="Z2303" t="s">
        <v>1534</v>
      </c>
      <c r="AA2303" t="s">
        <v>1535</v>
      </c>
      <c r="AB2303" t="s">
        <v>218</v>
      </c>
      <c r="AC2303" t="s">
        <v>3244</v>
      </c>
      <c r="AE2303" t="s">
        <v>128</v>
      </c>
      <c r="AF2303" t="s">
        <v>120</v>
      </c>
      <c r="AG2303" s="3">
        <v>96950</v>
      </c>
      <c r="AH2303" t="s">
        <v>121</v>
      </c>
      <c r="AI2303" t="s">
        <v>439</v>
      </c>
      <c r="AJ2303" s="10">
        <v>16702345201</v>
      </c>
      <c r="AL2303" t="s">
        <v>3245</v>
      </c>
      <c r="BD2303" t="str">
        <f>"49-3023.00"</f>
        <v>49-3023.00</v>
      </c>
      <c r="BE2303" t="s">
        <v>2122</v>
      </c>
      <c r="BF2303" t="s">
        <v>3246</v>
      </c>
      <c r="BG2303" t="s">
        <v>3247</v>
      </c>
      <c r="BH2303">
        <v>1</v>
      </c>
      <c r="BI2303">
        <v>1</v>
      </c>
      <c r="BJ2303" s="1">
        <v>45961</v>
      </c>
      <c r="BK2303" s="1">
        <v>46325</v>
      </c>
      <c r="BL2303" s="1">
        <v>45961</v>
      </c>
      <c r="BM2303" s="1">
        <v>46325</v>
      </c>
      <c r="BN2303">
        <v>35</v>
      </c>
      <c r="BO2303">
        <v>0</v>
      </c>
      <c r="BP2303">
        <v>7</v>
      </c>
      <c r="BQ2303">
        <v>7</v>
      </c>
      <c r="BR2303">
        <v>7</v>
      </c>
      <c r="BS2303">
        <v>7</v>
      </c>
      <c r="BT2303">
        <v>7</v>
      </c>
      <c r="BU2303">
        <v>0</v>
      </c>
      <c r="BV2303" t="str">
        <f t="shared" si="42"/>
        <v>8:00 AM</v>
      </c>
      <c r="BW2303" t="str">
        <f>"4:00 PM"</f>
        <v>4:00 PM</v>
      </c>
      <c r="BX2303" t="s">
        <v>133</v>
      </c>
      <c r="BY2303">
        <v>0</v>
      </c>
      <c r="BZ2303">
        <v>24</v>
      </c>
      <c r="CA2303" t="s">
        <v>115</v>
      </c>
      <c r="CC2303" s="2" t="s">
        <v>3248</v>
      </c>
      <c r="CD2303" t="s">
        <v>340</v>
      </c>
      <c r="CF2303" t="s">
        <v>128</v>
      </c>
      <c r="CG2303" t="s">
        <v>120</v>
      </c>
      <c r="CH2303" s="3">
        <v>96950</v>
      </c>
      <c r="CI2303" s="4">
        <v>11.01</v>
      </c>
      <c r="CJ2303" s="4">
        <v>11.01</v>
      </c>
      <c r="CK2303" s="4">
        <v>16.52</v>
      </c>
      <c r="CL2303" s="4">
        <v>16.52</v>
      </c>
      <c r="CM2303" t="s">
        <v>136</v>
      </c>
      <c r="CO2303" t="s">
        <v>137</v>
      </c>
      <c r="CQ2303" t="s">
        <v>115</v>
      </c>
      <c r="CR2303" t="s">
        <v>138</v>
      </c>
      <c r="CS2303" t="s">
        <v>139</v>
      </c>
      <c r="CT2303" t="s">
        <v>138</v>
      </c>
      <c r="CU2303" t="s">
        <v>139</v>
      </c>
      <c r="CV2303" t="s">
        <v>138</v>
      </c>
      <c r="CW2303" t="s">
        <v>139</v>
      </c>
      <c r="CX2303" t="s">
        <v>8909</v>
      </c>
      <c r="CY2303" s="10">
        <v>16702345201</v>
      </c>
      <c r="CZ2303" t="s">
        <v>3245</v>
      </c>
      <c r="DA2303" t="s">
        <v>139</v>
      </c>
      <c r="DB2303" t="s">
        <v>138</v>
      </c>
      <c r="DC2303" t="s">
        <v>115</v>
      </c>
    </row>
    <row r="2304" spans="1:107" ht="14.45" customHeight="1" x14ac:dyDescent="0.25">
      <c r="A2304" t="s">
        <v>9695</v>
      </c>
      <c r="B2304" t="s">
        <v>248</v>
      </c>
      <c r="C2304" s="1">
        <v>45762</v>
      </c>
      <c r="D2304" s="1">
        <v>45825</v>
      </c>
      <c r="E2304" t="s">
        <v>210</v>
      </c>
      <c r="F2304" s="1">
        <v>45929</v>
      </c>
      <c r="G2304" t="s">
        <v>115</v>
      </c>
      <c r="H2304" t="s">
        <v>115</v>
      </c>
      <c r="I2304" t="s">
        <v>115</v>
      </c>
      <c r="J2304" t="s">
        <v>2627</v>
      </c>
      <c r="K2304" t="s">
        <v>2628</v>
      </c>
      <c r="L2304" t="s">
        <v>1897</v>
      </c>
      <c r="N2304" t="s">
        <v>128</v>
      </c>
      <c r="O2304" t="s">
        <v>120</v>
      </c>
      <c r="P2304" s="3">
        <v>96950</v>
      </c>
      <c r="Q2304" t="s">
        <v>121</v>
      </c>
      <c r="S2304" s="10">
        <v>16702331180</v>
      </c>
      <c r="U2304" t="s">
        <v>2629</v>
      </c>
      <c r="V2304">
        <v>722511</v>
      </c>
      <c r="W2304" t="s">
        <v>123</v>
      </c>
      <c r="Y2304" t="s">
        <v>1097</v>
      </c>
      <c r="Z2304" t="s">
        <v>1881</v>
      </c>
      <c r="AB2304" t="s">
        <v>448</v>
      </c>
      <c r="AC2304" t="s">
        <v>1897</v>
      </c>
      <c r="AE2304" t="s">
        <v>128</v>
      </c>
      <c r="AF2304" t="s">
        <v>120</v>
      </c>
      <c r="AG2304" s="3">
        <v>96950</v>
      </c>
      <c r="AH2304" t="s">
        <v>121</v>
      </c>
      <c r="AJ2304" s="10">
        <v>16702862420</v>
      </c>
      <c r="AL2304" t="s">
        <v>2630</v>
      </c>
      <c r="BD2304" t="str">
        <f>"35-2014.00"</f>
        <v>35-2014.00</v>
      </c>
      <c r="BE2304" t="s">
        <v>221</v>
      </c>
      <c r="BF2304" t="s">
        <v>2631</v>
      </c>
      <c r="BG2304" t="s">
        <v>223</v>
      </c>
      <c r="BH2304">
        <v>2</v>
      </c>
      <c r="BI2304">
        <v>2</v>
      </c>
      <c r="BJ2304" s="1">
        <v>45931</v>
      </c>
      <c r="BK2304" s="1">
        <v>46295</v>
      </c>
      <c r="BL2304" s="1">
        <v>45931</v>
      </c>
      <c r="BM2304" s="1">
        <v>46295</v>
      </c>
      <c r="BN2304">
        <v>35</v>
      </c>
      <c r="BO2304">
        <v>7</v>
      </c>
      <c r="BP2304">
        <v>7</v>
      </c>
      <c r="BQ2304">
        <v>7</v>
      </c>
      <c r="BR2304">
        <v>7</v>
      </c>
      <c r="BS2304">
        <v>0</v>
      </c>
      <c r="BT2304">
        <v>0</v>
      </c>
      <c r="BU2304">
        <v>7</v>
      </c>
      <c r="BV2304" t="str">
        <f>"10:00 AM"</f>
        <v>10:00 AM</v>
      </c>
      <c r="BW2304" t="str">
        <f>"9:00 PM"</f>
        <v>9:00 PM</v>
      </c>
      <c r="BX2304" t="s">
        <v>240</v>
      </c>
      <c r="BY2304">
        <v>0</v>
      </c>
      <c r="BZ2304">
        <v>12</v>
      </c>
      <c r="CA2304" t="s">
        <v>115</v>
      </c>
      <c r="CC2304" t="s">
        <v>2632</v>
      </c>
      <c r="CD2304" t="s">
        <v>2633</v>
      </c>
      <c r="CF2304" t="s">
        <v>119</v>
      </c>
      <c r="CG2304" t="s">
        <v>120</v>
      </c>
      <c r="CH2304" s="3">
        <v>96950</v>
      </c>
      <c r="CI2304" s="4">
        <v>8.83</v>
      </c>
      <c r="CJ2304" s="4">
        <v>8.83</v>
      </c>
      <c r="CK2304" s="4">
        <v>13.25</v>
      </c>
      <c r="CL2304" s="4">
        <v>13.25</v>
      </c>
      <c r="CM2304" t="s">
        <v>136</v>
      </c>
      <c r="CO2304" t="s">
        <v>137</v>
      </c>
      <c r="CQ2304" t="s">
        <v>115</v>
      </c>
      <c r="CR2304" t="s">
        <v>138</v>
      </c>
      <c r="CS2304" t="s">
        <v>139</v>
      </c>
      <c r="CT2304" t="s">
        <v>138</v>
      </c>
      <c r="CU2304" t="s">
        <v>139</v>
      </c>
      <c r="CV2304" t="s">
        <v>138</v>
      </c>
      <c r="CW2304" t="s">
        <v>139</v>
      </c>
      <c r="CX2304" t="s">
        <v>1903</v>
      </c>
      <c r="CY2304" s="10">
        <v>16702331180</v>
      </c>
      <c r="CZ2304" t="s">
        <v>2630</v>
      </c>
      <c r="DA2304" t="s">
        <v>139</v>
      </c>
      <c r="DB2304" t="s">
        <v>138</v>
      </c>
      <c r="DC2304" t="s">
        <v>115</v>
      </c>
    </row>
    <row r="2305" spans="1:112" ht="14.45" customHeight="1" x14ac:dyDescent="0.25">
      <c r="A2305" t="s">
        <v>9697</v>
      </c>
      <c r="B2305" t="s">
        <v>248</v>
      </c>
      <c r="C2305" s="1">
        <v>45773</v>
      </c>
      <c r="D2305" s="1">
        <v>45825</v>
      </c>
      <c r="E2305" t="s">
        <v>210</v>
      </c>
      <c r="F2305" s="1">
        <v>45929</v>
      </c>
      <c r="G2305" t="s">
        <v>115</v>
      </c>
      <c r="H2305" t="s">
        <v>115</v>
      </c>
      <c r="I2305" t="s">
        <v>115</v>
      </c>
      <c r="J2305" t="s">
        <v>9698</v>
      </c>
      <c r="K2305" t="s">
        <v>9699</v>
      </c>
      <c r="L2305" t="s">
        <v>9700</v>
      </c>
      <c r="M2305" t="s">
        <v>1767</v>
      </c>
      <c r="N2305" t="s">
        <v>128</v>
      </c>
      <c r="O2305" t="s">
        <v>120</v>
      </c>
      <c r="P2305" s="3">
        <v>96950</v>
      </c>
      <c r="Q2305" t="s">
        <v>121</v>
      </c>
      <c r="S2305" s="10">
        <v>16702851863</v>
      </c>
      <c r="U2305" t="s">
        <v>9701</v>
      </c>
      <c r="V2305">
        <v>4451</v>
      </c>
      <c r="W2305" t="s">
        <v>123</v>
      </c>
      <c r="Y2305" t="s">
        <v>1769</v>
      </c>
      <c r="Z2305" t="s">
        <v>1770</v>
      </c>
      <c r="AB2305" t="s">
        <v>658</v>
      </c>
      <c r="AC2305" t="s">
        <v>9700</v>
      </c>
      <c r="AD2305" t="s">
        <v>1767</v>
      </c>
      <c r="AE2305" t="s">
        <v>128</v>
      </c>
      <c r="AF2305" t="s">
        <v>120</v>
      </c>
      <c r="AG2305" s="3">
        <v>96950</v>
      </c>
      <c r="AH2305" t="s">
        <v>121</v>
      </c>
      <c r="AJ2305" s="10">
        <v>16702851863</v>
      </c>
      <c r="AL2305" t="s">
        <v>9702</v>
      </c>
      <c r="BD2305" t="str">
        <f>"49-9071.00"</f>
        <v>49-9071.00</v>
      </c>
      <c r="BE2305" t="s">
        <v>169</v>
      </c>
      <c r="BF2305" t="s">
        <v>9703</v>
      </c>
      <c r="BG2305" t="s">
        <v>1948</v>
      </c>
      <c r="BH2305">
        <v>2</v>
      </c>
      <c r="BI2305">
        <v>2</v>
      </c>
      <c r="BJ2305" s="1">
        <v>45931</v>
      </c>
      <c r="BK2305" s="1">
        <v>46295</v>
      </c>
      <c r="BL2305" s="1">
        <v>45931</v>
      </c>
      <c r="BM2305" s="1">
        <v>46295</v>
      </c>
      <c r="BN2305">
        <v>40</v>
      </c>
      <c r="BO2305">
        <v>0</v>
      </c>
      <c r="BP2305">
        <v>8</v>
      </c>
      <c r="BQ2305">
        <v>8</v>
      </c>
      <c r="BR2305">
        <v>8</v>
      </c>
      <c r="BS2305">
        <v>8</v>
      </c>
      <c r="BT2305">
        <v>8</v>
      </c>
      <c r="BU2305">
        <v>0</v>
      </c>
      <c r="BV2305" t="str">
        <f>"8:00 AM"</f>
        <v>8:00 AM</v>
      </c>
      <c r="BW2305" t="str">
        <f>"5:00 PM"</f>
        <v>5:00 PM</v>
      </c>
      <c r="BX2305" t="s">
        <v>240</v>
      </c>
      <c r="BY2305">
        <v>0</v>
      </c>
      <c r="BZ2305">
        <v>12</v>
      </c>
      <c r="CA2305" t="s">
        <v>115</v>
      </c>
      <c r="CC2305" t="s">
        <v>9704</v>
      </c>
      <c r="CD2305" t="s">
        <v>9700</v>
      </c>
      <c r="CE2305" t="s">
        <v>1767</v>
      </c>
      <c r="CF2305" t="s">
        <v>128</v>
      </c>
      <c r="CG2305" t="s">
        <v>120</v>
      </c>
      <c r="CH2305" s="3">
        <v>96950</v>
      </c>
      <c r="CI2305" s="4">
        <v>9.75</v>
      </c>
      <c r="CJ2305" s="4">
        <v>9.75</v>
      </c>
      <c r="CK2305" s="4">
        <v>14.63</v>
      </c>
      <c r="CL2305" s="4">
        <v>14.63</v>
      </c>
      <c r="CM2305" t="s">
        <v>136</v>
      </c>
      <c r="CN2305" t="s">
        <v>139</v>
      </c>
      <c r="CO2305" t="s">
        <v>137</v>
      </c>
      <c r="CQ2305" t="s">
        <v>115</v>
      </c>
      <c r="CR2305" t="s">
        <v>138</v>
      </c>
      <c r="CS2305" t="s">
        <v>139</v>
      </c>
      <c r="CT2305" t="s">
        <v>138</v>
      </c>
      <c r="CU2305" t="s">
        <v>139</v>
      </c>
      <c r="CV2305" t="s">
        <v>138</v>
      </c>
      <c r="CW2305" t="s">
        <v>139</v>
      </c>
      <c r="CX2305" t="s">
        <v>1776</v>
      </c>
      <c r="CY2305" s="10">
        <v>16702851863</v>
      </c>
      <c r="CZ2305" t="s">
        <v>9702</v>
      </c>
      <c r="DA2305" t="s">
        <v>139</v>
      </c>
      <c r="DB2305" t="s">
        <v>138</v>
      </c>
      <c r="DC2305" t="s">
        <v>115</v>
      </c>
    </row>
    <row r="2306" spans="1:112" ht="14.45" customHeight="1" x14ac:dyDescent="0.25">
      <c r="A2306" t="s">
        <v>9737</v>
      </c>
      <c r="B2306" t="s">
        <v>248</v>
      </c>
      <c r="C2306" s="1">
        <v>45757</v>
      </c>
      <c r="D2306" s="1">
        <v>45825</v>
      </c>
      <c r="E2306" t="s">
        <v>210</v>
      </c>
      <c r="F2306" s="1">
        <v>45929</v>
      </c>
      <c r="G2306" t="s">
        <v>115</v>
      </c>
      <c r="H2306" t="s">
        <v>115</v>
      </c>
      <c r="I2306" t="s">
        <v>115</v>
      </c>
      <c r="J2306" t="s">
        <v>4126</v>
      </c>
      <c r="K2306" t="s">
        <v>4127</v>
      </c>
      <c r="L2306" t="s">
        <v>4128</v>
      </c>
      <c r="N2306" t="s">
        <v>128</v>
      </c>
      <c r="O2306" t="s">
        <v>120</v>
      </c>
      <c r="P2306" s="3">
        <v>96950</v>
      </c>
      <c r="Q2306" t="s">
        <v>121</v>
      </c>
      <c r="S2306" s="10">
        <v>16702358778</v>
      </c>
      <c r="U2306" t="s">
        <v>1380</v>
      </c>
      <c r="V2306">
        <v>23622</v>
      </c>
      <c r="W2306" t="s">
        <v>123</v>
      </c>
      <c r="Y2306" t="s">
        <v>2486</v>
      </c>
      <c r="Z2306" t="s">
        <v>4129</v>
      </c>
      <c r="AA2306" t="s">
        <v>4130</v>
      </c>
      <c r="AB2306" t="s">
        <v>516</v>
      </c>
      <c r="AC2306" t="s">
        <v>4137</v>
      </c>
      <c r="AE2306" t="s">
        <v>128</v>
      </c>
      <c r="AF2306" t="s">
        <v>120</v>
      </c>
      <c r="AG2306" s="3">
        <v>96950</v>
      </c>
      <c r="AH2306" t="s">
        <v>121</v>
      </c>
      <c r="AJ2306" s="10">
        <v>16702358778</v>
      </c>
      <c r="AL2306" t="s">
        <v>3408</v>
      </c>
      <c r="BD2306" t="str">
        <f>"49-9071.00"</f>
        <v>49-9071.00</v>
      </c>
      <c r="BE2306" t="s">
        <v>169</v>
      </c>
      <c r="BF2306" t="s">
        <v>4138</v>
      </c>
      <c r="BG2306" t="s">
        <v>4139</v>
      </c>
      <c r="BH2306">
        <v>20</v>
      </c>
      <c r="BI2306">
        <v>20</v>
      </c>
      <c r="BJ2306" s="1">
        <v>45931</v>
      </c>
      <c r="BK2306" s="1">
        <v>46295</v>
      </c>
      <c r="BL2306" s="1">
        <v>45931</v>
      </c>
      <c r="BM2306" s="1">
        <v>46295</v>
      </c>
      <c r="BN2306">
        <v>40</v>
      </c>
      <c r="BO2306">
        <v>0</v>
      </c>
      <c r="BP2306">
        <v>8</v>
      </c>
      <c r="BQ2306">
        <v>8</v>
      </c>
      <c r="BR2306">
        <v>8</v>
      </c>
      <c r="BS2306">
        <v>8</v>
      </c>
      <c r="BT2306">
        <v>8</v>
      </c>
      <c r="BU2306">
        <v>0</v>
      </c>
      <c r="BV2306" t="str">
        <f>"7:30 AM"</f>
        <v>7:30 AM</v>
      </c>
      <c r="BW2306" t="str">
        <f>"4:30 PM"</f>
        <v>4:30 PM</v>
      </c>
      <c r="BX2306" t="s">
        <v>133</v>
      </c>
      <c r="BY2306">
        <v>0</v>
      </c>
      <c r="BZ2306">
        <v>12</v>
      </c>
      <c r="CA2306" t="s">
        <v>115</v>
      </c>
      <c r="CC2306" t="s">
        <v>4140</v>
      </c>
      <c r="CD2306" t="s">
        <v>4128</v>
      </c>
      <c r="CF2306" t="s">
        <v>128</v>
      </c>
      <c r="CG2306" t="s">
        <v>120</v>
      </c>
      <c r="CH2306" s="3">
        <v>96950</v>
      </c>
      <c r="CI2306" s="4">
        <v>9.75</v>
      </c>
      <c r="CJ2306" s="4">
        <v>9.75</v>
      </c>
      <c r="CK2306" s="4">
        <v>14.63</v>
      </c>
      <c r="CL2306" s="4">
        <v>14.63</v>
      </c>
      <c r="CM2306" t="s">
        <v>136</v>
      </c>
      <c r="CN2306" t="s">
        <v>139</v>
      </c>
      <c r="CO2306" t="s">
        <v>173</v>
      </c>
      <c r="CQ2306" t="s">
        <v>115</v>
      </c>
      <c r="CR2306" t="s">
        <v>138</v>
      </c>
      <c r="CS2306" t="s">
        <v>138</v>
      </c>
      <c r="CT2306" t="s">
        <v>138</v>
      </c>
      <c r="CU2306" t="s">
        <v>139</v>
      </c>
      <c r="CV2306" t="s">
        <v>138</v>
      </c>
      <c r="CW2306" t="s">
        <v>138</v>
      </c>
      <c r="CX2306" t="s">
        <v>1079</v>
      </c>
      <c r="CY2306" s="10">
        <v>16702358778</v>
      </c>
      <c r="CZ2306" t="s">
        <v>3408</v>
      </c>
      <c r="DA2306" t="s">
        <v>139</v>
      </c>
      <c r="DB2306" t="s">
        <v>138</v>
      </c>
      <c r="DC2306" t="s">
        <v>115</v>
      </c>
    </row>
    <row r="2307" spans="1:112" ht="14.45" customHeight="1" x14ac:dyDescent="0.25">
      <c r="A2307" t="s">
        <v>9983</v>
      </c>
      <c r="B2307" t="s">
        <v>248</v>
      </c>
      <c r="C2307" s="1">
        <v>45749</v>
      </c>
      <c r="D2307" s="1">
        <v>45825</v>
      </c>
      <c r="E2307" t="s">
        <v>210</v>
      </c>
      <c r="F2307" s="1">
        <v>45914</v>
      </c>
      <c r="G2307" t="s">
        <v>115</v>
      </c>
      <c r="H2307" t="s">
        <v>115</v>
      </c>
      <c r="I2307" t="s">
        <v>115</v>
      </c>
      <c r="J2307" t="s">
        <v>4184</v>
      </c>
      <c r="L2307" t="s">
        <v>4185</v>
      </c>
      <c r="N2307" t="s">
        <v>128</v>
      </c>
      <c r="O2307" t="s">
        <v>120</v>
      </c>
      <c r="P2307" s="3">
        <v>96950</v>
      </c>
      <c r="Q2307" t="s">
        <v>121</v>
      </c>
      <c r="R2307" t="s">
        <v>439</v>
      </c>
      <c r="S2307" s="10">
        <v>16702345562</v>
      </c>
      <c r="U2307" t="s">
        <v>4186</v>
      </c>
      <c r="V2307">
        <v>4411</v>
      </c>
      <c r="W2307" t="s">
        <v>123</v>
      </c>
      <c r="Y2307" t="s">
        <v>4187</v>
      </c>
      <c r="Z2307" t="s">
        <v>4188</v>
      </c>
      <c r="AA2307" t="s">
        <v>4189</v>
      </c>
      <c r="AB2307" t="s">
        <v>126</v>
      </c>
      <c r="AC2307" t="s">
        <v>4185</v>
      </c>
      <c r="AE2307" t="s">
        <v>128</v>
      </c>
      <c r="AF2307" t="s">
        <v>120</v>
      </c>
      <c r="AG2307" s="3">
        <v>96950</v>
      </c>
      <c r="AH2307" t="s">
        <v>121</v>
      </c>
      <c r="AI2307" t="s">
        <v>439</v>
      </c>
      <c r="AJ2307" s="10">
        <v>16702345562</v>
      </c>
      <c r="AL2307" t="s">
        <v>4190</v>
      </c>
      <c r="BD2307" t="str">
        <f>"43-3031.00"</f>
        <v>43-3031.00</v>
      </c>
      <c r="BE2307" t="s">
        <v>387</v>
      </c>
      <c r="BF2307" t="s">
        <v>4191</v>
      </c>
      <c r="BG2307" t="s">
        <v>4192</v>
      </c>
      <c r="BH2307">
        <v>1</v>
      </c>
      <c r="BI2307">
        <v>1</v>
      </c>
      <c r="BJ2307" s="1">
        <v>45916</v>
      </c>
      <c r="BK2307" s="1">
        <v>46280</v>
      </c>
      <c r="BL2307" s="1">
        <v>45916</v>
      </c>
      <c r="BM2307" s="1">
        <v>46280</v>
      </c>
      <c r="BN2307">
        <v>40</v>
      </c>
      <c r="BO2307">
        <v>0</v>
      </c>
      <c r="BP2307">
        <v>8</v>
      </c>
      <c r="BQ2307">
        <v>8</v>
      </c>
      <c r="BR2307">
        <v>8</v>
      </c>
      <c r="BS2307">
        <v>8</v>
      </c>
      <c r="BT2307">
        <v>8</v>
      </c>
      <c r="BU2307">
        <v>0</v>
      </c>
      <c r="BV2307" t="str">
        <f>"8:00 AM"</f>
        <v>8:00 AM</v>
      </c>
      <c r="BW2307" t="str">
        <f>"5:00 PM"</f>
        <v>5:00 PM</v>
      </c>
      <c r="BX2307" t="s">
        <v>133</v>
      </c>
      <c r="BY2307">
        <v>0</v>
      </c>
      <c r="BZ2307">
        <v>12</v>
      </c>
      <c r="CA2307" t="s">
        <v>115</v>
      </c>
      <c r="CC2307" t="s">
        <v>449</v>
      </c>
      <c r="CD2307" t="s">
        <v>4193</v>
      </c>
      <c r="CE2307" t="s">
        <v>4194</v>
      </c>
      <c r="CF2307" t="s">
        <v>128</v>
      </c>
      <c r="CG2307" t="s">
        <v>120</v>
      </c>
      <c r="CH2307" s="3">
        <v>96950</v>
      </c>
      <c r="CI2307" s="4">
        <v>12.28</v>
      </c>
      <c r="CJ2307" s="4">
        <v>17.5</v>
      </c>
      <c r="CK2307" s="4">
        <v>18.420000000000002</v>
      </c>
      <c r="CL2307" s="4">
        <v>26.25</v>
      </c>
      <c r="CM2307" t="s">
        <v>136</v>
      </c>
      <c r="CN2307" t="s">
        <v>449</v>
      </c>
      <c r="CO2307" t="s">
        <v>137</v>
      </c>
      <c r="CQ2307" t="s">
        <v>115</v>
      </c>
      <c r="CR2307" t="s">
        <v>138</v>
      </c>
      <c r="CS2307" t="s">
        <v>139</v>
      </c>
      <c r="CT2307" t="s">
        <v>138</v>
      </c>
      <c r="CU2307" t="s">
        <v>139</v>
      </c>
      <c r="CV2307" t="s">
        <v>138</v>
      </c>
      <c r="CW2307" t="s">
        <v>139</v>
      </c>
      <c r="CX2307" t="s">
        <v>450</v>
      </c>
      <c r="CY2307" s="10">
        <v>16702346445</v>
      </c>
      <c r="CZ2307" t="s">
        <v>680</v>
      </c>
      <c r="DA2307" t="s">
        <v>208</v>
      </c>
      <c r="DB2307" t="s">
        <v>138</v>
      </c>
      <c r="DC2307" t="s">
        <v>115</v>
      </c>
    </row>
    <row r="2308" spans="1:112" ht="14.45" customHeight="1" x14ac:dyDescent="0.25">
      <c r="A2308" t="s">
        <v>10228</v>
      </c>
      <c r="B2308" t="s">
        <v>1155</v>
      </c>
      <c r="C2308" s="1">
        <v>45763</v>
      </c>
      <c r="D2308" s="1">
        <v>45825</v>
      </c>
      <c r="E2308" t="s">
        <v>210</v>
      </c>
      <c r="F2308" s="1">
        <v>45929</v>
      </c>
      <c r="G2308" t="s">
        <v>138</v>
      </c>
      <c r="H2308" t="s">
        <v>115</v>
      </c>
      <c r="I2308" t="s">
        <v>115</v>
      </c>
      <c r="J2308" t="s">
        <v>10229</v>
      </c>
      <c r="L2308" t="s">
        <v>10230</v>
      </c>
      <c r="M2308" t="s">
        <v>10231</v>
      </c>
      <c r="N2308" t="s">
        <v>119</v>
      </c>
      <c r="O2308" t="s">
        <v>120</v>
      </c>
      <c r="P2308" s="3">
        <v>96950</v>
      </c>
      <c r="Q2308" t="s">
        <v>121</v>
      </c>
      <c r="R2308" t="s">
        <v>139</v>
      </c>
      <c r="S2308" s="10">
        <v>16702858263</v>
      </c>
      <c r="U2308" t="s">
        <v>10232</v>
      </c>
      <c r="V2308">
        <v>561612</v>
      </c>
      <c r="W2308" t="s">
        <v>123</v>
      </c>
      <c r="Y2308" t="s">
        <v>10233</v>
      </c>
      <c r="Z2308" t="s">
        <v>10234</v>
      </c>
      <c r="AB2308" t="s">
        <v>4036</v>
      </c>
      <c r="AC2308" t="s">
        <v>10230</v>
      </c>
      <c r="AD2308" t="s">
        <v>10231</v>
      </c>
      <c r="AE2308" t="s">
        <v>119</v>
      </c>
      <c r="AF2308" t="s">
        <v>120</v>
      </c>
      <c r="AG2308" s="3">
        <v>96950</v>
      </c>
      <c r="AH2308" t="s">
        <v>121</v>
      </c>
      <c r="AJ2308" s="10">
        <v>16702858263</v>
      </c>
      <c r="AL2308" t="s">
        <v>10235</v>
      </c>
      <c r="BD2308" t="str">
        <f>"33-9032.00"</f>
        <v>33-9032.00</v>
      </c>
      <c r="BE2308" t="s">
        <v>1641</v>
      </c>
      <c r="BF2308" t="s">
        <v>10236</v>
      </c>
      <c r="BG2308" t="s">
        <v>1641</v>
      </c>
      <c r="BH2308">
        <v>8</v>
      </c>
      <c r="BI2308">
        <v>5</v>
      </c>
      <c r="BJ2308" s="1">
        <v>45931</v>
      </c>
      <c r="BK2308" s="1">
        <v>46295</v>
      </c>
      <c r="BL2308" s="1">
        <v>45931</v>
      </c>
      <c r="BM2308" s="1">
        <v>46295</v>
      </c>
      <c r="BN2308">
        <v>40</v>
      </c>
      <c r="BO2308">
        <v>0</v>
      </c>
      <c r="BP2308">
        <v>8</v>
      </c>
      <c r="BQ2308">
        <v>8</v>
      </c>
      <c r="BR2308">
        <v>8</v>
      </c>
      <c r="BS2308">
        <v>8</v>
      </c>
      <c r="BT2308">
        <v>8</v>
      </c>
      <c r="BU2308">
        <v>0</v>
      </c>
      <c r="BV2308" t="str">
        <f>"6:00 PM"</f>
        <v>6:00 PM</v>
      </c>
      <c r="BW2308" t="str">
        <f>"6:00 AM"</f>
        <v>6:00 AM</v>
      </c>
      <c r="BX2308" t="s">
        <v>240</v>
      </c>
      <c r="BY2308">
        <v>0</v>
      </c>
      <c r="BZ2308">
        <v>12</v>
      </c>
      <c r="CA2308" t="s">
        <v>115</v>
      </c>
      <c r="CC2308" t="s">
        <v>10237</v>
      </c>
      <c r="CD2308" t="s">
        <v>10238</v>
      </c>
      <c r="CE2308" t="s">
        <v>119</v>
      </c>
      <c r="CF2308" t="s">
        <v>119</v>
      </c>
      <c r="CG2308" t="s">
        <v>120</v>
      </c>
      <c r="CH2308" s="3">
        <v>96950</v>
      </c>
      <c r="CI2308" s="4">
        <v>8.15</v>
      </c>
      <c r="CJ2308" s="4">
        <v>8.15</v>
      </c>
      <c r="CK2308" s="4">
        <v>12.23</v>
      </c>
      <c r="CL2308" s="4">
        <v>12.23</v>
      </c>
      <c r="CM2308" t="s">
        <v>136</v>
      </c>
      <c r="CN2308" t="s">
        <v>10239</v>
      </c>
      <c r="CO2308" t="s">
        <v>137</v>
      </c>
      <c r="CQ2308" t="s">
        <v>115</v>
      </c>
      <c r="CR2308" t="s">
        <v>138</v>
      </c>
      <c r="CS2308" t="s">
        <v>138</v>
      </c>
      <c r="CT2308" t="s">
        <v>138</v>
      </c>
      <c r="CU2308" t="s">
        <v>139</v>
      </c>
      <c r="CV2308" t="s">
        <v>138</v>
      </c>
      <c r="CW2308" t="s">
        <v>139</v>
      </c>
      <c r="CX2308" t="s">
        <v>3485</v>
      </c>
      <c r="CY2308" s="10">
        <v>16702858263</v>
      </c>
      <c r="CZ2308" t="s">
        <v>10240</v>
      </c>
      <c r="DA2308" t="s">
        <v>139</v>
      </c>
      <c r="DB2308" t="s">
        <v>138</v>
      </c>
      <c r="DC2308" t="s">
        <v>115</v>
      </c>
    </row>
    <row r="2309" spans="1:112" ht="14.45" customHeight="1" x14ac:dyDescent="0.25">
      <c r="A2309" t="s">
        <v>10305</v>
      </c>
      <c r="B2309" t="s">
        <v>158</v>
      </c>
      <c r="C2309" s="1">
        <v>45757</v>
      </c>
      <c r="D2309" s="1">
        <v>45825</v>
      </c>
      <c r="E2309" t="s">
        <v>114</v>
      </c>
      <c r="G2309" t="s">
        <v>115</v>
      </c>
      <c r="H2309" t="s">
        <v>115</v>
      </c>
      <c r="I2309" t="s">
        <v>115</v>
      </c>
      <c r="J2309" t="s">
        <v>867</v>
      </c>
      <c r="K2309" t="s">
        <v>3842</v>
      </c>
      <c r="L2309" t="s">
        <v>869</v>
      </c>
      <c r="M2309" t="s">
        <v>870</v>
      </c>
      <c r="N2309" t="s">
        <v>128</v>
      </c>
      <c r="O2309" t="s">
        <v>120</v>
      </c>
      <c r="P2309" s="3">
        <v>96950</v>
      </c>
      <c r="Q2309" t="s">
        <v>121</v>
      </c>
      <c r="S2309" s="10">
        <v>16702858958</v>
      </c>
      <c r="U2309" t="s">
        <v>871</v>
      </c>
      <c r="V2309">
        <v>237990</v>
      </c>
      <c r="W2309" t="s">
        <v>123</v>
      </c>
      <c r="Y2309" t="s">
        <v>872</v>
      </c>
      <c r="Z2309" t="s">
        <v>873</v>
      </c>
      <c r="AA2309" t="s">
        <v>874</v>
      </c>
      <c r="AB2309" t="s">
        <v>875</v>
      </c>
      <c r="AC2309" t="s">
        <v>869</v>
      </c>
      <c r="AD2309" t="s">
        <v>870</v>
      </c>
      <c r="AE2309" t="s">
        <v>128</v>
      </c>
      <c r="AF2309" t="s">
        <v>120</v>
      </c>
      <c r="AG2309" s="3">
        <v>96950</v>
      </c>
      <c r="AH2309" t="s">
        <v>121</v>
      </c>
      <c r="AJ2309" s="10">
        <v>16702858958</v>
      </c>
      <c r="AL2309" t="s">
        <v>876</v>
      </c>
      <c r="BD2309" t="str">
        <f>"49-9071.00"</f>
        <v>49-9071.00</v>
      </c>
      <c r="BE2309" t="s">
        <v>169</v>
      </c>
      <c r="BF2309" t="s">
        <v>3843</v>
      </c>
      <c r="BG2309" t="s">
        <v>1469</v>
      </c>
      <c r="BH2309">
        <v>10</v>
      </c>
      <c r="BJ2309" s="1">
        <v>45870</v>
      </c>
      <c r="BK2309" s="1">
        <v>46234</v>
      </c>
      <c r="BN2309">
        <v>35</v>
      </c>
      <c r="BO2309">
        <v>0</v>
      </c>
      <c r="BP2309">
        <v>7</v>
      </c>
      <c r="BQ2309">
        <v>7</v>
      </c>
      <c r="BR2309">
        <v>7</v>
      </c>
      <c r="BS2309">
        <v>7</v>
      </c>
      <c r="BT2309">
        <v>7</v>
      </c>
      <c r="BU2309">
        <v>0</v>
      </c>
      <c r="BV2309" t="str">
        <f>"9:00 AM"</f>
        <v>9:00 AM</v>
      </c>
      <c r="BW2309" t="str">
        <f>"5:00 PM"</f>
        <v>5:00 PM</v>
      </c>
      <c r="BX2309" t="s">
        <v>133</v>
      </c>
      <c r="BY2309">
        <v>0</v>
      </c>
      <c r="BZ2309">
        <v>24</v>
      </c>
      <c r="CA2309" t="s">
        <v>115</v>
      </c>
      <c r="CC2309" s="2" t="s">
        <v>3844</v>
      </c>
      <c r="CD2309" t="s">
        <v>869</v>
      </c>
      <c r="CE2309" t="s">
        <v>870</v>
      </c>
      <c r="CF2309" t="s">
        <v>128</v>
      </c>
      <c r="CG2309" t="s">
        <v>120</v>
      </c>
      <c r="CH2309" s="3">
        <v>96950</v>
      </c>
      <c r="CI2309" s="4">
        <v>9.75</v>
      </c>
      <c r="CJ2309" s="4">
        <v>9.75</v>
      </c>
      <c r="CK2309" s="4">
        <v>14.63</v>
      </c>
      <c r="CL2309" s="4">
        <v>14.63</v>
      </c>
      <c r="CM2309" t="s">
        <v>136</v>
      </c>
      <c r="CN2309" t="s">
        <v>331</v>
      </c>
      <c r="CO2309" t="s">
        <v>137</v>
      </c>
      <c r="CQ2309" t="s">
        <v>115</v>
      </c>
      <c r="CR2309" t="s">
        <v>138</v>
      </c>
      <c r="CS2309" t="s">
        <v>138</v>
      </c>
      <c r="CT2309" t="s">
        <v>138</v>
      </c>
      <c r="CU2309" t="s">
        <v>139</v>
      </c>
      <c r="CV2309" t="s">
        <v>138</v>
      </c>
      <c r="CW2309" t="s">
        <v>138</v>
      </c>
      <c r="CX2309" t="s">
        <v>10306</v>
      </c>
      <c r="CY2309" s="10">
        <v>16702858958</v>
      </c>
      <c r="CZ2309" t="s">
        <v>876</v>
      </c>
      <c r="DA2309" t="s">
        <v>331</v>
      </c>
      <c r="DB2309" t="s">
        <v>138</v>
      </c>
      <c r="DC2309" t="s">
        <v>115</v>
      </c>
      <c r="DD2309" t="s">
        <v>872</v>
      </c>
      <c r="DE2309" t="s">
        <v>873</v>
      </c>
      <c r="DF2309" t="s">
        <v>3846</v>
      </c>
      <c r="DG2309" t="s">
        <v>882</v>
      </c>
      <c r="DH2309" t="s">
        <v>876</v>
      </c>
    </row>
    <row r="2310" spans="1:112" ht="14.45" customHeight="1" x14ac:dyDescent="0.25">
      <c r="A2310" t="s">
        <v>10611</v>
      </c>
      <c r="B2310" t="s">
        <v>248</v>
      </c>
      <c r="C2310" s="1">
        <v>45763</v>
      </c>
      <c r="D2310" s="1">
        <v>45825</v>
      </c>
      <c r="E2310" t="s">
        <v>210</v>
      </c>
      <c r="F2310" s="1">
        <v>45929</v>
      </c>
      <c r="G2310" t="s">
        <v>138</v>
      </c>
      <c r="H2310" t="s">
        <v>115</v>
      </c>
      <c r="I2310" t="s">
        <v>115</v>
      </c>
      <c r="J2310" t="s">
        <v>10229</v>
      </c>
      <c r="L2310" t="s">
        <v>10230</v>
      </c>
      <c r="M2310" t="s">
        <v>10612</v>
      </c>
      <c r="N2310" t="s">
        <v>119</v>
      </c>
      <c r="O2310" t="s">
        <v>120</v>
      </c>
      <c r="P2310" s="3">
        <v>96950</v>
      </c>
      <c r="Q2310" t="s">
        <v>121</v>
      </c>
      <c r="R2310" t="s">
        <v>139</v>
      </c>
      <c r="S2310" s="10">
        <v>16702858263</v>
      </c>
      <c r="U2310" t="s">
        <v>10232</v>
      </c>
      <c r="V2310">
        <v>485310</v>
      </c>
      <c r="W2310" t="s">
        <v>123</v>
      </c>
      <c r="Y2310" t="s">
        <v>10233</v>
      </c>
      <c r="Z2310" t="s">
        <v>10234</v>
      </c>
      <c r="AB2310" t="s">
        <v>10613</v>
      </c>
      <c r="AC2310" t="s">
        <v>10230</v>
      </c>
      <c r="AD2310" t="s">
        <v>10612</v>
      </c>
      <c r="AE2310" t="s">
        <v>119</v>
      </c>
      <c r="AF2310" t="s">
        <v>120</v>
      </c>
      <c r="AG2310" s="3">
        <v>96950</v>
      </c>
      <c r="AH2310" t="s">
        <v>121</v>
      </c>
      <c r="AJ2310" s="10">
        <v>16702858263</v>
      </c>
      <c r="AL2310" t="s">
        <v>10235</v>
      </c>
      <c r="BD2310" t="str">
        <f>"53-3054.00"</f>
        <v>53-3054.00</v>
      </c>
      <c r="BE2310" t="s">
        <v>2972</v>
      </c>
      <c r="BF2310" t="s">
        <v>10614</v>
      </c>
      <c r="BG2310" t="s">
        <v>2972</v>
      </c>
      <c r="BH2310">
        <v>6</v>
      </c>
      <c r="BI2310">
        <v>6</v>
      </c>
      <c r="BJ2310" s="1">
        <v>45931</v>
      </c>
      <c r="BK2310" s="1">
        <v>46295</v>
      </c>
      <c r="BL2310" s="1">
        <v>45931</v>
      </c>
      <c r="BM2310" s="1">
        <v>46295</v>
      </c>
      <c r="BN2310">
        <v>40</v>
      </c>
      <c r="BO2310">
        <v>0</v>
      </c>
      <c r="BP2310">
        <v>8</v>
      </c>
      <c r="BQ2310">
        <v>8</v>
      </c>
      <c r="BR2310">
        <v>8</v>
      </c>
      <c r="BS2310">
        <v>8</v>
      </c>
      <c r="BT2310">
        <v>4</v>
      </c>
      <c r="BU2310">
        <v>4</v>
      </c>
      <c r="BV2310" t="str">
        <f>"8:00 PM"</f>
        <v>8:00 PM</v>
      </c>
      <c r="BW2310" t="str">
        <f>"4:00 AM"</f>
        <v>4:00 AM</v>
      </c>
      <c r="BX2310" t="s">
        <v>240</v>
      </c>
      <c r="BY2310">
        <v>0</v>
      </c>
      <c r="BZ2310">
        <v>6</v>
      </c>
      <c r="CA2310" t="s">
        <v>115</v>
      </c>
      <c r="CC2310" t="s">
        <v>10615</v>
      </c>
      <c r="CD2310" t="s">
        <v>10616</v>
      </c>
      <c r="CE2310" t="s">
        <v>119</v>
      </c>
      <c r="CF2310" t="s">
        <v>119</v>
      </c>
      <c r="CG2310" t="s">
        <v>120</v>
      </c>
      <c r="CH2310" s="3">
        <v>96950</v>
      </c>
      <c r="CI2310" s="4">
        <v>9.41</v>
      </c>
      <c r="CJ2310" s="4">
        <v>9.41</v>
      </c>
      <c r="CK2310" s="4">
        <v>14.12</v>
      </c>
      <c r="CL2310" s="4">
        <v>14.12</v>
      </c>
      <c r="CM2310" t="s">
        <v>136</v>
      </c>
      <c r="CN2310" t="s">
        <v>139</v>
      </c>
      <c r="CO2310" t="s">
        <v>137</v>
      </c>
      <c r="CQ2310" t="s">
        <v>115</v>
      </c>
      <c r="CR2310" t="s">
        <v>138</v>
      </c>
      <c r="CS2310" t="s">
        <v>138</v>
      </c>
      <c r="CT2310" t="s">
        <v>139</v>
      </c>
      <c r="CU2310" t="s">
        <v>139</v>
      </c>
      <c r="CV2310" t="s">
        <v>138</v>
      </c>
      <c r="CW2310" t="s">
        <v>139</v>
      </c>
      <c r="CX2310" t="s">
        <v>3485</v>
      </c>
      <c r="CY2310" s="10">
        <v>16702858263</v>
      </c>
      <c r="CZ2310" t="s">
        <v>10240</v>
      </c>
      <c r="DA2310" t="s">
        <v>139</v>
      </c>
      <c r="DB2310" t="s">
        <v>138</v>
      </c>
      <c r="DC2310" t="s">
        <v>115</v>
      </c>
    </row>
    <row r="2311" spans="1:112" ht="14.45" customHeight="1" x14ac:dyDescent="0.25">
      <c r="A2311" t="s">
        <v>10833</v>
      </c>
      <c r="B2311" t="s">
        <v>248</v>
      </c>
      <c r="C2311" s="1">
        <v>45773</v>
      </c>
      <c r="D2311" s="1">
        <v>45825</v>
      </c>
      <c r="E2311" t="s">
        <v>210</v>
      </c>
      <c r="F2311" s="1">
        <v>45929</v>
      </c>
      <c r="G2311" t="s">
        <v>115</v>
      </c>
      <c r="H2311" t="s">
        <v>115</v>
      </c>
      <c r="I2311" t="s">
        <v>115</v>
      </c>
      <c r="J2311" t="s">
        <v>10834</v>
      </c>
      <c r="K2311" t="s">
        <v>5820</v>
      </c>
      <c r="L2311" t="s">
        <v>5821</v>
      </c>
      <c r="M2311" t="s">
        <v>1767</v>
      </c>
      <c r="N2311" t="s">
        <v>128</v>
      </c>
      <c r="O2311" t="s">
        <v>120</v>
      </c>
      <c r="P2311" s="3">
        <v>96950</v>
      </c>
      <c r="Q2311" t="s">
        <v>121</v>
      </c>
      <c r="S2311" s="10">
        <v>16702851621</v>
      </c>
      <c r="U2311" t="s">
        <v>5822</v>
      </c>
      <c r="V2311">
        <v>4451</v>
      </c>
      <c r="W2311" t="s">
        <v>123</v>
      </c>
      <c r="Y2311" t="s">
        <v>2407</v>
      </c>
      <c r="Z2311" t="s">
        <v>5823</v>
      </c>
      <c r="AB2311" t="s">
        <v>658</v>
      </c>
      <c r="AC2311" t="s">
        <v>5821</v>
      </c>
      <c r="AD2311" t="s">
        <v>1767</v>
      </c>
      <c r="AE2311" t="s">
        <v>128</v>
      </c>
      <c r="AF2311" t="s">
        <v>120</v>
      </c>
      <c r="AG2311" s="3">
        <v>96950</v>
      </c>
      <c r="AH2311" t="s">
        <v>121</v>
      </c>
      <c r="AJ2311" s="10">
        <v>16702851621</v>
      </c>
      <c r="AL2311" t="s">
        <v>5826</v>
      </c>
      <c r="BD2311" t="str">
        <f>"49-9071.00"</f>
        <v>49-9071.00</v>
      </c>
      <c r="BE2311" t="s">
        <v>169</v>
      </c>
      <c r="BF2311" t="s">
        <v>10835</v>
      </c>
      <c r="BG2311" t="s">
        <v>5865</v>
      </c>
      <c r="BH2311">
        <v>3</v>
      </c>
      <c r="BI2311">
        <v>3</v>
      </c>
      <c r="BJ2311" s="1">
        <v>45931</v>
      </c>
      <c r="BK2311" s="1">
        <v>46295</v>
      </c>
      <c r="BL2311" s="1">
        <v>45931</v>
      </c>
      <c r="BM2311" s="1">
        <v>46295</v>
      </c>
      <c r="BN2311">
        <v>40</v>
      </c>
      <c r="BO2311">
        <v>0</v>
      </c>
      <c r="BP2311">
        <v>8</v>
      </c>
      <c r="BQ2311">
        <v>8</v>
      </c>
      <c r="BR2311">
        <v>8</v>
      </c>
      <c r="BS2311">
        <v>8</v>
      </c>
      <c r="BT2311">
        <v>8</v>
      </c>
      <c r="BU2311">
        <v>0</v>
      </c>
      <c r="BV2311" t="str">
        <f>"8:00 AM"</f>
        <v>8:00 AM</v>
      </c>
      <c r="BW2311" t="str">
        <f>"5:00 PM"</f>
        <v>5:00 PM</v>
      </c>
      <c r="BX2311" t="s">
        <v>133</v>
      </c>
      <c r="BY2311">
        <v>0</v>
      </c>
      <c r="BZ2311">
        <v>24</v>
      </c>
      <c r="CA2311" t="s">
        <v>115</v>
      </c>
      <c r="CC2311" t="s">
        <v>10836</v>
      </c>
      <c r="CD2311" t="s">
        <v>5821</v>
      </c>
      <c r="CE2311" t="s">
        <v>1767</v>
      </c>
      <c r="CF2311" t="s">
        <v>128</v>
      </c>
      <c r="CG2311" t="s">
        <v>120</v>
      </c>
      <c r="CH2311" s="3">
        <v>96950</v>
      </c>
      <c r="CI2311" s="4">
        <v>9.75</v>
      </c>
      <c r="CJ2311" s="4">
        <v>9.75</v>
      </c>
      <c r="CK2311" s="4">
        <v>14.63</v>
      </c>
      <c r="CL2311" s="4">
        <v>14.63</v>
      </c>
      <c r="CM2311" t="s">
        <v>136</v>
      </c>
      <c r="CN2311" t="s">
        <v>139</v>
      </c>
      <c r="CO2311" t="s">
        <v>137</v>
      </c>
      <c r="CQ2311" t="s">
        <v>115</v>
      </c>
      <c r="CR2311" t="s">
        <v>138</v>
      </c>
      <c r="CS2311" t="s">
        <v>139</v>
      </c>
      <c r="CT2311" t="s">
        <v>138</v>
      </c>
      <c r="CU2311" t="s">
        <v>139</v>
      </c>
      <c r="CV2311" t="s">
        <v>138</v>
      </c>
      <c r="CW2311" t="s">
        <v>139</v>
      </c>
      <c r="CX2311" t="s">
        <v>1949</v>
      </c>
      <c r="CY2311" s="10">
        <v>16702851621</v>
      </c>
      <c r="CZ2311" t="s">
        <v>5826</v>
      </c>
      <c r="DA2311" t="s">
        <v>139</v>
      </c>
      <c r="DB2311" t="s">
        <v>138</v>
      </c>
      <c r="DC2311" t="s">
        <v>115</v>
      </c>
    </row>
    <row r="2312" spans="1:112" ht="14.45" customHeight="1" x14ac:dyDescent="0.25">
      <c r="A2312" t="s">
        <v>10837</v>
      </c>
      <c r="B2312" t="s">
        <v>248</v>
      </c>
      <c r="C2312" s="1">
        <v>45773</v>
      </c>
      <c r="D2312" s="1">
        <v>45825</v>
      </c>
      <c r="E2312" t="s">
        <v>210</v>
      </c>
      <c r="F2312" s="1">
        <v>45929</v>
      </c>
      <c r="G2312" t="s">
        <v>115</v>
      </c>
      <c r="H2312" t="s">
        <v>115</v>
      </c>
      <c r="I2312" t="s">
        <v>115</v>
      </c>
      <c r="J2312" t="s">
        <v>9698</v>
      </c>
      <c r="K2312" t="s">
        <v>9699</v>
      </c>
      <c r="L2312" t="s">
        <v>9700</v>
      </c>
      <c r="M2312" t="s">
        <v>1767</v>
      </c>
      <c r="N2312" t="s">
        <v>128</v>
      </c>
      <c r="O2312" t="s">
        <v>120</v>
      </c>
      <c r="P2312" s="3">
        <v>96950</v>
      </c>
      <c r="Q2312" t="s">
        <v>121</v>
      </c>
      <c r="S2312" s="10">
        <v>16702851863</v>
      </c>
      <c r="U2312" t="s">
        <v>9701</v>
      </c>
      <c r="V2312">
        <v>4451</v>
      </c>
      <c r="W2312" t="s">
        <v>123</v>
      </c>
      <c r="Y2312" t="s">
        <v>1769</v>
      </c>
      <c r="Z2312" t="s">
        <v>1770</v>
      </c>
      <c r="AB2312" t="s">
        <v>658</v>
      </c>
      <c r="AC2312" t="s">
        <v>9700</v>
      </c>
      <c r="AD2312" t="s">
        <v>1767</v>
      </c>
      <c r="AE2312" t="s">
        <v>128</v>
      </c>
      <c r="AF2312" t="s">
        <v>120</v>
      </c>
      <c r="AG2312" s="3">
        <v>96950</v>
      </c>
      <c r="AH2312" t="s">
        <v>121</v>
      </c>
      <c r="AJ2312" s="10">
        <v>16702851863</v>
      </c>
      <c r="AL2312" t="s">
        <v>9702</v>
      </c>
      <c r="BD2312" t="str">
        <f>"11-2022.00"</f>
        <v>11-2022.00</v>
      </c>
      <c r="BE2312" t="s">
        <v>5373</v>
      </c>
      <c r="BF2312" t="s">
        <v>10838</v>
      </c>
      <c r="BG2312" t="s">
        <v>7675</v>
      </c>
      <c r="BH2312">
        <v>2</v>
      </c>
      <c r="BI2312">
        <v>2</v>
      </c>
      <c r="BJ2312" s="1">
        <v>45931</v>
      </c>
      <c r="BK2312" s="1">
        <v>46295</v>
      </c>
      <c r="BL2312" s="1">
        <v>45931</v>
      </c>
      <c r="BM2312" s="1">
        <v>46295</v>
      </c>
      <c r="BN2312">
        <v>40</v>
      </c>
      <c r="BO2312">
        <v>0</v>
      </c>
      <c r="BP2312">
        <v>8</v>
      </c>
      <c r="BQ2312">
        <v>8</v>
      </c>
      <c r="BR2312">
        <v>8</v>
      </c>
      <c r="BS2312">
        <v>8</v>
      </c>
      <c r="BT2312">
        <v>8</v>
      </c>
      <c r="BU2312">
        <v>0</v>
      </c>
      <c r="BV2312" t="str">
        <f>"8:00 AM"</f>
        <v>8:00 AM</v>
      </c>
      <c r="BW2312" t="str">
        <f>"5:00 PM"</f>
        <v>5:00 PM</v>
      </c>
      <c r="BX2312" t="s">
        <v>133</v>
      </c>
      <c r="BY2312">
        <v>0</v>
      </c>
      <c r="BZ2312">
        <v>12</v>
      </c>
      <c r="CA2312" t="s">
        <v>115</v>
      </c>
      <c r="CC2312" t="s">
        <v>10839</v>
      </c>
      <c r="CD2312" t="s">
        <v>9700</v>
      </c>
      <c r="CE2312" t="s">
        <v>1767</v>
      </c>
      <c r="CF2312" t="s">
        <v>128</v>
      </c>
      <c r="CG2312" t="s">
        <v>120</v>
      </c>
      <c r="CH2312" s="3">
        <v>96950</v>
      </c>
      <c r="CI2312" s="4">
        <v>18.239999999999998</v>
      </c>
      <c r="CJ2312" s="4">
        <v>18.239999999999998</v>
      </c>
      <c r="CK2312" s="4">
        <v>27.36</v>
      </c>
      <c r="CL2312" s="4">
        <v>27.36</v>
      </c>
      <c r="CM2312" t="s">
        <v>136</v>
      </c>
      <c r="CN2312" t="s">
        <v>139</v>
      </c>
      <c r="CO2312" t="s">
        <v>137</v>
      </c>
      <c r="CQ2312" t="s">
        <v>115</v>
      </c>
      <c r="CR2312" t="s">
        <v>138</v>
      </c>
      <c r="CS2312" t="s">
        <v>139</v>
      </c>
      <c r="CT2312" t="s">
        <v>138</v>
      </c>
      <c r="CU2312" t="s">
        <v>139</v>
      </c>
      <c r="CV2312" t="s">
        <v>138</v>
      </c>
      <c r="CW2312" t="s">
        <v>139</v>
      </c>
      <c r="CX2312" t="s">
        <v>1776</v>
      </c>
      <c r="CY2312" s="10">
        <v>16702851863</v>
      </c>
      <c r="CZ2312" t="s">
        <v>9702</v>
      </c>
      <c r="DA2312" t="s">
        <v>139</v>
      </c>
      <c r="DB2312" t="s">
        <v>138</v>
      </c>
      <c r="DC2312" t="s">
        <v>115</v>
      </c>
    </row>
    <row r="2313" spans="1:112" ht="14.45" customHeight="1" x14ac:dyDescent="0.25">
      <c r="A2313" t="s">
        <v>11534</v>
      </c>
      <c r="B2313" t="s">
        <v>113</v>
      </c>
      <c r="C2313" s="1">
        <v>45811</v>
      </c>
      <c r="D2313" s="1">
        <v>45825</v>
      </c>
      <c r="E2313" t="s">
        <v>114</v>
      </c>
      <c r="G2313" t="s">
        <v>138</v>
      </c>
      <c r="H2313" t="s">
        <v>115</v>
      </c>
      <c r="I2313" t="s">
        <v>115</v>
      </c>
      <c r="J2313" t="s">
        <v>11535</v>
      </c>
      <c r="K2313" t="s">
        <v>2331</v>
      </c>
      <c r="L2313" t="s">
        <v>2332</v>
      </c>
      <c r="M2313" t="s">
        <v>2333</v>
      </c>
      <c r="N2313" t="s">
        <v>119</v>
      </c>
      <c r="O2313" t="s">
        <v>120</v>
      </c>
      <c r="P2313" s="3">
        <v>96950</v>
      </c>
      <c r="Q2313" t="s">
        <v>121</v>
      </c>
      <c r="S2313" s="10">
        <v>16702346412</v>
      </c>
      <c r="T2313">
        <v>1510</v>
      </c>
      <c r="U2313" t="s">
        <v>1934</v>
      </c>
      <c r="V2313">
        <v>72111</v>
      </c>
      <c r="W2313" t="s">
        <v>123</v>
      </c>
      <c r="Y2313" t="s">
        <v>499</v>
      </c>
      <c r="Z2313" t="s">
        <v>199</v>
      </c>
      <c r="AB2313" t="s">
        <v>500</v>
      </c>
      <c r="AC2313" t="s">
        <v>2332</v>
      </c>
      <c r="AD2313" t="s">
        <v>2333</v>
      </c>
      <c r="AE2313" t="s">
        <v>119</v>
      </c>
      <c r="AF2313" t="s">
        <v>120</v>
      </c>
      <c r="AG2313" s="3">
        <v>96950</v>
      </c>
      <c r="AH2313" t="s">
        <v>121</v>
      </c>
      <c r="AJ2313" s="10">
        <v>16702852190</v>
      </c>
      <c r="AL2313" t="s">
        <v>501</v>
      </c>
      <c r="BD2313" t="str">
        <f>"11-2021.00"</f>
        <v>11-2021.00</v>
      </c>
      <c r="BE2313" t="s">
        <v>11536</v>
      </c>
      <c r="BF2313" t="s">
        <v>11537</v>
      </c>
      <c r="BG2313" t="s">
        <v>11538</v>
      </c>
      <c r="BH2313">
        <v>2</v>
      </c>
      <c r="BJ2313" s="1">
        <v>45931</v>
      </c>
      <c r="BK2313" s="1">
        <v>47026</v>
      </c>
      <c r="BN2313">
        <v>40</v>
      </c>
      <c r="BO2313">
        <v>0</v>
      </c>
      <c r="BP2313">
        <v>8</v>
      </c>
      <c r="BQ2313">
        <v>8</v>
      </c>
      <c r="BR2313">
        <v>8</v>
      </c>
      <c r="BS2313">
        <v>8</v>
      </c>
      <c r="BT2313">
        <v>8</v>
      </c>
      <c r="BU2313">
        <v>0</v>
      </c>
      <c r="BV2313" t="str">
        <f>"8:00 AM"</f>
        <v>8:00 AM</v>
      </c>
      <c r="BW2313" t="str">
        <f>"5:00 PM"</f>
        <v>5:00 PM</v>
      </c>
      <c r="BX2313" t="s">
        <v>189</v>
      </c>
      <c r="BY2313">
        <v>3</v>
      </c>
      <c r="BZ2313">
        <v>12</v>
      </c>
      <c r="CA2313" t="s">
        <v>115</v>
      </c>
      <c r="CC2313" t="s">
        <v>11539</v>
      </c>
      <c r="CD2313" t="s">
        <v>2331</v>
      </c>
      <c r="CE2313" t="s">
        <v>2333</v>
      </c>
      <c r="CF2313" t="s">
        <v>119</v>
      </c>
      <c r="CG2313" t="s">
        <v>120</v>
      </c>
      <c r="CH2313" s="3">
        <v>96950</v>
      </c>
      <c r="CI2313" s="4">
        <v>3731.87</v>
      </c>
      <c r="CJ2313" s="4">
        <v>4000</v>
      </c>
      <c r="CM2313" t="s">
        <v>609</v>
      </c>
      <c r="CN2313" t="s">
        <v>610</v>
      </c>
      <c r="CO2313" t="s">
        <v>137</v>
      </c>
      <c r="CQ2313" t="s">
        <v>115</v>
      </c>
      <c r="CR2313" t="s">
        <v>138</v>
      </c>
      <c r="CS2313" t="s">
        <v>139</v>
      </c>
      <c r="CT2313" t="s">
        <v>139</v>
      </c>
      <c r="CU2313" t="s">
        <v>138</v>
      </c>
      <c r="CV2313" t="s">
        <v>138</v>
      </c>
      <c r="CW2313" t="s">
        <v>139</v>
      </c>
      <c r="CX2313" t="s">
        <v>611</v>
      </c>
      <c r="CY2313" s="10">
        <v>16702346412</v>
      </c>
      <c r="CZ2313" t="s">
        <v>2337</v>
      </c>
      <c r="DA2313" t="s">
        <v>451</v>
      </c>
      <c r="DB2313" t="s">
        <v>138</v>
      </c>
      <c r="DC2313" t="s">
        <v>115</v>
      </c>
      <c r="DD2313" t="s">
        <v>499</v>
      </c>
      <c r="DE2313" t="s">
        <v>199</v>
      </c>
      <c r="DG2313" t="s">
        <v>3744</v>
      </c>
      <c r="DH2313" t="s">
        <v>501</v>
      </c>
    </row>
    <row r="2314" spans="1:112" ht="14.45" customHeight="1" x14ac:dyDescent="0.25">
      <c r="A2314" t="s">
        <v>11865</v>
      </c>
      <c r="B2314" t="s">
        <v>113</v>
      </c>
      <c r="C2314" s="1">
        <v>45814</v>
      </c>
      <c r="D2314" s="1">
        <v>45825</v>
      </c>
      <c r="E2314" t="s">
        <v>114</v>
      </c>
      <c r="G2314" t="s">
        <v>115</v>
      </c>
      <c r="H2314" t="s">
        <v>115</v>
      </c>
      <c r="I2314" t="s">
        <v>115</v>
      </c>
      <c r="J2314" t="s">
        <v>9685</v>
      </c>
      <c r="K2314" t="s">
        <v>9686</v>
      </c>
      <c r="L2314" t="s">
        <v>9687</v>
      </c>
      <c r="N2314" t="s">
        <v>119</v>
      </c>
      <c r="O2314" t="s">
        <v>120</v>
      </c>
      <c r="P2314" s="3">
        <v>96950</v>
      </c>
      <c r="Q2314" t="s">
        <v>121</v>
      </c>
      <c r="R2314" t="s">
        <v>2498</v>
      </c>
      <c r="S2314" s="10">
        <v>16702335368</v>
      </c>
      <c r="U2314" t="s">
        <v>9688</v>
      </c>
      <c r="V2314">
        <v>722410</v>
      </c>
      <c r="W2314" t="s">
        <v>123</v>
      </c>
      <c r="Y2314" t="s">
        <v>2500</v>
      </c>
      <c r="Z2314" t="s">
        <v>2501</v>
      </c>
      <c r="AA2314" t="s">
        <v>2431</v>
      </c>
      <c r="AB2314" t="s">
        <v>669</v>
      </c>
      <c r="AC2314" t="s">
        <v>9687</v>
      </c>
      <c r="AE2314" t="s">
        <v>119</v>
      </c>
      <c r="AF2314" t="s">
        <v>120</v>
      </c>
      <c r="AG2314" s="3">
        <v>96950</v>
      </c>
      <c r="AH2314" t="s">
        <v>121</v>
      </c>
      <c r="AI2314" t="s">
        <v>2498</v>
      </c>
      <c r="AJ2314" s="10">
        <v>16702335368</v>
      </c>
      <c r="AL2314" t="s">
        <v>9689</v>
      </c>
      <c r="BD2314" t="str">
        <f>"35-2014.00"</f>
        <v>35-2014.00</v>
      </c>
      <c r="BE2314" t="s">
        <v>221</v>
      </c>
      <c r="BF2314" t="s">
        <v>9690</v>
      </c>
      <c r="BG2314" t="s">
        <v>373</v>
      </c>
      <c r="BH2314">
        <v>2</v>
      </c>
      <c r="BJ2314" s="1">
        <v>45931</v>
      </c>
      <c r="BK2314" s="1">
        <v>46295</v>
      </c>
      <c r="BN2314">
        <v>35</v>
      </c>
      <c r="BO2314">
        <v>0</v>
      </c>
      <c r="BP2314">
        <v>0</v>
      </c>
      <c r="BQ2314">
        <v>7</v>
      </c>
      <c r="BR2314">
        <v>7</v>
      </c>
      <c r="BS2314">
        <v>7</v>
      </c>
      <c r="BT2314">
        <v>7</v>
      </c>
      <c r="BU2314">
        <v>7</v>
      </c>
      <c r="BV2314" t="str">
        <f>"4:30 AM"</f>
        <v>4:30 AM</v>
      </c>
      <c r="BW2314" t="str">
        <f>"11:30 PM"</f>
        <v>11:30 PM</v>
      </c>
      <c r="BX2314" t="s">
        <v>240</v>
      </c>
      <c r="BY2314">
        <v>0</v>
      </c>
      <c r="BZ2314">
        <v>12</v>
      </c>
      <c r="CA2314" t="s">
        <v>115</v>
      </c>
      <c r="CC2314" t="s">
        <v>9691</v>
      </c>
      <c r="CD2314" t="s">
        <v>7871</v>
      </c>
      <c r="CF2314" t="s">
        <v>119</v>
      </c>
      <c r="CG2314" t="s">
        <v>120</v>
      </c>
      <c r="CH2314" s="3">
        <v>96950</v>
      </c>
      <c r="CI2314" s="4">
        <v>8.83</v>
      </c>
      <c r="CJ2314" s="4">
        <v>8.83</v>
      </c>
      <c r="CK2314" s="4">
        <v>13.25</v>
      </c>
      <c r="CL2314" s="4">
        <v>13.25</v>
      </c>
      <c r="CM2314" t="s">
        <v>136</v>
      </c>
      <c r="CN2314" t="s">
        <v>139</v>
      </c>
      <c r="CO2314" t="s">
        <v>137</v>
      </c>
      <c r="CQ2314" t="s">
        <v>115</v>
      </c>
      <c r="CR2314" t="s">
        <v>138</v>
      </c>
      <c r="CS2314" t="s">
        <v>139</v>
      </c>
      <c r="CT2314" t="s">
        <v>138</v>
      </c>
      <c r="CU2314" t="s">
        <v>138</v>
      </c>
      <c r="CV2314" t="s">
        <v>138</v>
      </c>
      <c r="CW2314" t="s">
        <v>139</v>
      </c>
      <c r="CX2314" t="s">
        <v>139</v>
      </c>
      <c r="CY2314" s="10">
        <v>16702335368</v>
      </c>
      <c r="CZ2314" t="s">
        <v>9689</v>
      </c>
      <c r="DA2314" t="s">
        <v>1313</v>
      </c>
      <c r="DB2314" t="s">
        <v>138</v>
      </c>
      <c r="DC2314" t="s">
        <v>115</v>
      </c>
    </row>
    <row r="2315" spans="1:112" ht="14.45" customHeight="1" x14ac:dyDescent="0.25">
      <c r="A2315" t="s">
        <v>11875</v>
      </c>
      <c r="B2315" t="s">
        <v>158</v>
      </c>
      <c r="C2315" s="1">
        <v>45811</v>
      </c>
      <c r="D2315" s="1">
        <v>45825</v>
      </c>
      <c r="E2315" t="s">
        <v>210</v>
      </c>
      <c r="F2315" s="1">
        <v>45929</v>
      </c>
      <c r="G2315" t="s">
        <v>115</v>
      </c>
      <c r="H2315" t="s">
        <v>138</v>
      </c>
      <c r="I2315" t="s">
        <v>115</v>
      </c>
      <c r="J2315" t="s">
        <v>8969</v>
      </c>
      <c r="K2315" t="s">
        <v>8970</v>
      </c>
      <c r="L2315" t="s">
        <v>8971</v>
      </c>
      <c r="M2315" t="s">
        <v>6873</v>
      </c>
      <c r="N2315" t="s">
        <v>128</v>
      </c>
      <c r="O2315" t="s">
        <v>120</v>
      </c>
      <c r="P2315" s="3">
        <v>96950</v>
      </c>
      <c r="Q2315" t="s">
        <v>121</v>
      </c>
      <c r="S2315" s="10">
        <v>16702349011</v>
      </c>
      <c r="U2315" t="s">
        <v>8972</v>
      </c>
      <c r="V2315">
        <v>722320</v>
      </c>
      <c r="W2315" t="s">
        <v>123</v>
      </c>
      <c r="Y2315" t="s">
        <v>3276</v>
      </c>
      <c r="Z2315" t="s">
        <v>2808</v>
      </c>
      <c r="AA2315" t="s">
        <v>3277</v>
      </c>
      <c r="AB2315" t="s">
        <v>448</v>
      </c>
      <c r="AC2315" t="s">
        <v>8971</v>
      </c>
      <c r="AD2315" t="s">
        <v>6873</v>
      </c>
      <c r="AE2315" t="s">
        <v>128</v>
      </c>
      <c r="AF2315" t="s">
        <v>120</v>
      </c>
      <c r="AG2315" s="3">
        <v>96950</v>
      </c>
      <c r="AH2315" t="s">
        <v>121</v>
      </c>
      <c r="AJ2315" s="10">
        <v>16707897615</v>
      </c>
      <c r="AL2315" t="s">
        <v>3278</v>
      </c>
      <c r="BD2315" t="str">
        <f>"35-2014.00"</f>
        <v>35-2014.00</v>
      </c>
      <c r="BE2315" t="s">
        <v>221</v>
      </c>
      <c r="BF2315" t="s">
        <v>8973</v>
      </c>
      <c r="BG2315" t="s">
        <v>223</v>
      </c>
      <c r="BH2315">
        <v>6</v>
      </c>
      <c r="BJ2315" s="1">
        <v>45931</v>
      </c>
      <c r="BK2315" s="1">
        <v>46295</v>
      </c>
      <c r="BN2315">
        <v>35</v>
      </c>
      <c r="BO2315">
        <v>0</v>
      </c>
      <c r="BP2315">
        <v>7</v>
      </c>
      <c r="BQ2315">
        <v>7</v>
      </c>
      <c r="BR2315">
        <v>7</v>
      </c>
      <c r="BS2315">
        <v>7</v>
      </c>
      <c r="BT2315">
        <v>7</v>
      </c>
      <c r="BU2315">
        <v>0</v>
      </c>
      <c r="BV2315" t="str">
        <f>"8:00 AM"</f>
        <v>8:00 AM</v>
      </c>
      <c r="BW2315" t="str">
        <f>"4:00 PM"</f>
        <v>4:00 PM</v>
      </c>
      <c r="BX2315" t="s">
        <v>240</v>
      </c>
      <c r="BY2315">
        <v>0</v>
      </c>
      <c r="BZ2315">
        <v>12</v>
      </c>
      <c r="CA2315" t="s">
        <v>115</v>
      </c>
      <c r="CC2315" s="2" t="s">
        <v>11876</v>
      </c>
      <c r="CD2315" t="s">
        <v>8971</v>
      </c>
      <c r="CE2315" t="s">
        <v>6873</v>
      </c>
      <c r="CF2315" t="s">
        <v>128</v>
      </c>
      <c r="CG2315" t="s">
        <v>120</v>
      </c>
      <c r="CH2315" s="3">
        <v>96950</v>
      </c>
      <c r="CI2315" s="4">
        <v>8.83</v>
      </c>
      <c r="CJ2315" s="4">
        <v>8.83</v>
      </c>
      <c r="CK2315" s="4">
        <v>13.24</v>
      </c>
      <c r="CL2315" s="4">
        <v>13.24</v>
      </c>
      <c r="CM2315" t="s">
        <v>136</v>
      </c>
      <c r="CN2315" t="s">
        <v>3283</v>
      </c>
      <c r="CO2315" t="s">
        <v>137</v>
      </c>
      <c r="CQ2315" t="s">
        <v>115</v>
      </c>
      <c r="CR2315" t="s">
        <v>138</v>
      </c>
      <c r="CS2315" t="s">
        <v>138</v>
      </c>
      <c r="CT2315" t="s">
        <v>138</v>
      </c>
      <c r="CU2315" t="s">
        <v>139</v>
      </c>
      <c r="CV2315" t="s">
        <v>138</v>
      </c>
      <c r="CW2315" t="s">
        <v>139</v>
      </c>
      <c r="CX2315" t="s">
        <v>625</v>
      </c>
      <c r="CY2315" s="10">
        <v>16707837461</v>
      </c>
      <c r="CZ2315" t="s">
        <v>620</v>
      </c>
      <c r="DA2315" t="s">
        <v>3967</v>
      </c>
      <c r="DB2315" t="s">
        <v>138</v>
      </c>
      <c r="DC2315" t="s">
        <v>115</v>
      </c>
    </row>
    <row r="2316" spans="1:112" ht="14.45" customHeight="1" x14ac:dyDescent="0.25">
      <c r="A2316" t="s">
        <v>12108</v>
      </c>
      <c r="B2316" t="s">
        <v>248</v>
      </c>
      <c r="C2316" s="1">
        <v>45763</v>
      </c>
      <c r="D2316" s="1">
        <v>45825</v>
      </c>
      <c r="E2316" t="s">
        <v>114</v>
      </c>
      <c r="G2316" t="s">
        <v>115</v>
      </c>
      <c r="H2316" t="s">
        <v>115</v>
      </c>
      <c r="I2316" t="s">
        <v>115</v>
      </c>
      <c r="J2316" t="s">
        <v>12109</v>
      </c>
      <c r="K2316" t="s">
        <v>12110</v>
      </c>
      <c r="L2316" t="s">
        <v>6105</v>
      </c>
      <c r="M2316" t="s">
        <v>3832</v>
      </c>
      <c r="N2316" t="s">
        <v>119</v>
      </c>
      <c r="O2316" t="s">
        <v>120</v>
      </c>
      <c r="P2316" s="3">
        <v>96950</v>
      </c>
      <c r="Q2316" t="s">
        <v>121</v>
      </c>
      <c r="S2316" s="10">
        <v>16702347873</v>
      </c>
      <c r="U2316" t="s">
        <v>1159</v>
      </c>
      <c r="V2316">
        <v>722511</v>
      </c>
      <c r="W2316" t="s">
        <v>123</v>
      </c>
      <c r="Y2316" t="s">
        <v>12111</v>
      </c>
      <c r="Z2316" t="s">
        <v>12112</v>
      </c>
      <c r="AA2316" t="s">
        <v>12113</v>
      </c>
      <c r="AB2316" t="s">
        <v>295</v>
      </c>
      <c r="AC2316" t="s">
        <v>6105</v>
      </c>
      <c r="AE2316" t="s">
        <v>119</v>
      </c>
      <c r="AF2316" t="s">
        <v>120</v>
      </c>
      <c r="AG2316" s="3">
        <v>96950</v>
      </c>
      <c r="AH2316" t="s">
        <v>121</v>
      </c>
      <c r="AJ2316" s="10">
        <v>16702347873</v>
      </c>
      <c r="AL2316" t="s">
        <v>1163</v>
      </c>
      <c r="BD2316" t="str">
        <f>"51-3011.00"</f>
        <v>51-3011.00</v>
      </c>
      <c r="BE2316" t="s">
        <v>462</v>
      </c>
      <c r="BF2316" t="s">
        <v>12114</v>
      </c>
      <c r="BG2316" t="s">
        <v>462</v>
      </c>
      <c r="BH2316">
        <v>5</v>
      </c>
      <c r="BI2316">
        <v>5</v>
      </c>
      <c r="BJ2316" s="1">
        <v>45839</v>
      </c>
      <c r="BK2316" s="1">
        <v>46203</v>
      </c>
      <c r="BL2316" s="1">
        <v>45839</v>
      </c>
      <c r="BM2316" s="1">
        <v>46203</v>
      </c>
      <c r="BN2316">
        <v>35</v>
      </c>
      <c r="BO2316">
        <v>0</v>
      </c>
      <c r="BP2316">
        <v>7</v>
      </c>
      <c r="BQ2316">
        <v>7</v>
      </c>
      <c r="BR2316">
        <v>7</v>
      </c>
      <c r="BS2316">
        <v>7</v>
      </c>
      <c r="BT2316">
        <v>7</v>
      </c>
      <c r="BU2316">
        <v>0</v>
      </c>
      <c r="BV2316" t="str">
        <f>"8:00 AM"</f>
        <v>8:00 AM</v>
      </c>
      <c r="BW2316" t="str">
        <f>"4:00 PM"</f>
        <v>4:00 PM</v>
      </c>
      <c r="BX2316" t="s">
        <v>240</v>
      </c>
      <c r="BY2316">
        <v>0</v>
      </c>
      <c r="BZ2316">
        <v>12</v>
      </c>
      <c r="CA2316" t="s">
        <v>115</v>
      </c>
      <c r="CC2316" s="2" t="s">
        <v>12115</v>
      </c>
      <c r="CD2316" t="s">
        <v>1617</v>
      </c>
      <c r="CF2316" t="s">
        <v>750</v>
      </c>
      <c r="CG2316" t="s">
        <v>120</v>
      </c>
      <c r="CH2316" s="3">
        <v>96950</v>
      </c>
      <c r="CI2316" s="4">
        <v>8.64</v>
      </c>
      <c r="CJ2316" s="4">
        <v>8.64</v>
      </c>
      <c r="CK2316" s="4">
        <v>12.96</v>
      </c>
      <c r="CL2316" s="4">
        <v>12.96</v>
      </c>
      <c r="CM2316" t="s">
        <v>136</v>
      </c>
      <c r="CO2316" t="s">
        <v>137</v>
      </c>
      <c r="CQ2316" t="s">
        <v>115</v>
      </c>
      <c r="CR2316" t="s">
        <v>138</v>
      </c>
      <c r="CS2316" t="s">
        <v>139</v>
      </c>
      <c r="CT2316" t="s">
        <v>138</v>
      </c>
      <c r="CU2316" t="s">
        <v>139</v>
      </c>
      <c r="CV2316" t="s">
        <v>138</v>
      </c>
      <c r="CW2316" t="s">
        <v>139</v>
      </c>
      <c r="CX2316" t="s">
        <v>4135</v>
      </c>
      <c r="CY2316" s="10">
        <v>16702347873</v>
      </c>
      <c r="CZ2316" t="s">
        <v>1163</v>
      </c>
      <c r="DA2316" t="s">
        <v>417</v>
      </c>
      <c r="DB2316" t="s">
        <v>138</v>
      </c>
      <c r="DC2316" t="s">
        <v>115</v>
      </c>
    </row>
    <row r="2317" spans="1:112" ht="14.45" customHeight="1" x14ac:dyDescent="0.25">
      <c r="A2317" t="s">
        <v>12130</v>
      </c>
      <c r="B2317" t="s">
        <v>158</v>
      </c>
      <c r="C2317" s="1">
        <v>45774</v>
      </c>
      <c r="D2317" s="1">
        <v>45825</v>
      </c>
      <c r="E2317" t="s">
        <v>210</v>
      </c>
      <c r="F2317" s="1">
        <v>45929</v>
      </c>
      <c r="G2317" t="s">
        <v>115</v>
      </c>
      <c r="H2317" t="s">
        <v>115</v>
      </c>
      <c r="I2317" t="s">
        <v>115</v>
      </c>
      <c r="J2317" t="s">
        <v>867</v>
      </c>
      <c r="K2317" t="s">
        <v>3842</v>
      </c>
      <c r="L2317" t="s">
        <v>869</v>
      </c>
      <c r="M2317" t="s">
        <v>870</v>
      </c>
      <c r="N2317" t="s">
        <v>128</v>
      </c>
      <c r="O2317" t="s">
        <v>120</v>
      </c>
      <c r="P2317" s="3">
        <v>96950</v>
      </c>
      <c r="Q2317" t="s">
        <v>121</v>
      </c>
      <c r="S2317" s="10">
        <v>16702857365</v>
      </c>
      <c r="U2317" t="s">
        <v>871</v>
      </c>
      <c r="V2317">
        <v>237990</v>
      </c>
      <c r="W2317" t="s">
        <v>123</v>
      </c>
      <c r="Y2317" t="s">
        <v>872</v>
      </c>
      <c r="Z2317" t="s">
        <v>873</v>
      </c>
      <c r="AA2317" t="s">
        <v>874</v>
      </c>
      <c r="AB2317" t="s">
        <v>875</v>
      </c>
      <c r="AC2317" t="s">
        <v>869</v>
      </c>
      <c r="AD2317" t="s">
        <v>870</v>
      </c>
      <c r="AE2317" t="s">
        <v>128</v>
      </c>
      <c r="AF2317" t="s">
        <v>120</v>
      </c>
      <c r="AG2317" s="3">
        <v>96950</v>
      </c>
      <c r="AH2317" t="s">
        <v>121</v>
      </c>
      <c r="AJ2317" s="10">
        <v>16702858958</v>
      </c>
      <c r="AL2317" t="s">
        <v>876</v>
      </c>
      <c r="BD2317" t="str">
        <f>"49-9071.00"</f>
        <v>49-9071.00</v>
      </c>
      <c r="BE2317" t="s">
        <v>169</v>
      </c>
      <c r="BF2317" t="s">
        <v>3843</v>
      </c>
      <c r="BG2317" t="s">
        <v>1469</v>
      </c>
      <c r="BH2317">
        <v>10</v>
      </c>
      <c r="BJ2317" s="1">
        <v>45931</v>
      </c>
      <c r="BK2317" s="1">
        <v>46295</v>
      </c>
      <c r="BN2317">
        <v>35</v>
      </c>
      <c r="BO2317">
        <v>0</v>
      </c>
      <c r="BP2317">
        <v>7</v>
      </c>
      <c r="BQ2317">
        <v>7</v>
      </c>
      <c r="BR2317">
        <v>7</v>
      </c>
      <c r="BS2317">
        <v>7</v>
      </c>
      <c r="BT2317">
        <v>7</v>
      </c>
      <c r="BU2317">
        <v>0</v>
      </c>
      <c r="BV2317" t="str">
        <f>"9:00 AM"</f>
        <v>9:00 AM</v>
      </c>
      <c r="BW2317" t="str">
        <f>"5:00 PM"</f>
        <v>5:00 PM</v>
      </c>
      <c r="BX2317" t="s">
        <v>133</v>
      </c>
      <c r="BY2317">
        <v>0</v>
      </c>
      <c r="BZ2317">
        <v>24</v>
      </c>
      <c r="CA2317" t="s">
        <v>115</v>
      </c>
      <c r="CC2317" s="2" t="s">
        <v>3844</v>
      </c>
      <c r="CD2317" t="s">
        <v>869</v>
      </c>
      <c r="CE2317" t="s">
        <v>870</v>
      </c>
      <c r="CF2317" t="s">
        <v>128</v>
      </c>
      <c r="CG2317" t="s">
        <v>120</v>
      </c>
      <c r="CH2317" s="3">
        <v>96950</v>
      </c>
      <c r="CI2317" s="4">
        <v>9.75</v>
      </c>
      <c r="CJ2317" s="4">
        <v>9.75</v>
      </c>
      <c r="CK2317" s="4">
        <v>14.63</v>
      </c>
      <c r="CL2317" s="4">
        <v>14.63</v>
      </c>
      <c r="CM2317" t="s">
        <v>136</v>
      </c>
      <c r="CN2317" t="s">
        <v>331</v>
      </c>
      <c r="CO2317" t="s">
        <v>137</v>
      </c>
      <c r="CQ2317" t="s">
        <v>115</v>
      </c>
      <c r="CR2317" t="s">
        <v>138</v>
      </c>
      <c r="CS2317" t="s">
        <v>138</v>
      </c>
      <c r="CT2317" t="s">
        <v>138</v>
      </c>
      <c r="CU2317" t="s">
        <v>139</v>
      </c>
      <c r="CV2317" t="s">
        <v>138</v>
      </c>
      <c r="CW2317" t="s">
        <v>138</v>
      </c>
      <c r="CX2317" t="s">
        <v>4562</v>
      </c>
      <c r="CY2317" s="10">
        <v>6702858958</v>
      </c>
      <c r="CZ2317" t="s">
        <v>876</v>
      </c>
      <c r="DA2317" t="s">
        <v>331</v>
      </c>
      <c r="DB2317" t="s">
        <v>138</v>
      </c>
      <c r="DC2317" t="s">
        <v>115</v>
      </c>
    </row>
    <row r="2318" spans="1:112" ht="14.45" customHeight="1" x14ac:dyDescent="0.25">
      <c r="A2318" t="s">
        <v>12624</v>
      </c>
      <c r="B2318" t="s">
        <v>248</v>
      </c>
      <c r="C2318" s="1">
        <v>45763</v>
      </c>
      <c r="D2318" s="1">
        <v>45825</v>
      </c>
      <c r="E2318" t="s">
        <v>210</v>
      </c>
      <c r="F2318" s="1">
        <v>45929</v>
      </c>
      <c r="G2318" t="s">
        <v>115</v>
      </c>
      <c r="H2318" t="s">
        <v>115</v>
      </c>
      <c r="I2318" t="s">
        <v>115</v>
      </c>
      <c r="J2318" t="s">
        <v>4429</v>
      </c>
      <c r="K2318" t="s">
        <v>6231</v>
      </c>
      <c r="L2318" t="s">
        <v>4431</v>
      </c>
      <c r="N2318" t="s">
        <v>128</v>
      </c>
      <c r="O2318" t="s">
        <v>120</v>
      </c>
      <c r="P2318" s="3">
        <v>96950</v>
      </c>
      <c r="Q2318" t="s">
        <v>121</v>
      </c>
      <c r="S2318" s="10">
        <v>16702331212</v>
      </c>
      <c r="U2318" t="s">
        <v>4432</v>
      </c>
      <c r="V2318">
        <v>53112</v>
      </c>
      <c r="W2318" t="s">
        <v>123</v>
      </c>
      <c r="Y2318" t="s">
        <v>4433</v>
      </c>
      <c r="Z2318" t="s">
        <v>4434</v>
      </c>
      <c r="AB2318" t="s">
        <v>295</v>
      </c>
      <c r="AC2318" t="s">
        <v>4431</v>
      </c>
      <c r="AE2318" t="s">
        <v>128</v>
      </c>
      <c r="AF2318" t="s">
        <v>120</v>
      </c>
      <c r="AG2318" s="3">
        <v>96950</v>
      </c>
      <c r="AH2318" t="s">
        <v>121</v>
      </c>
      <c r="AJ2318" s="10">
        <v>16702331212</v>
      </c>
      <c r="AL2318" t="s">
        <v>4435</v>
      </c>
      <c r="BD2318" t="str">
        <f>"49-9071.00"</f>
        <v>49-9071.00</v>
      </c>
      <c r="BE2318" t="s">
        <v>169</v>
      </c>
      <c r="BF2318" t="s">
        <v>6232</v>
      </c>
      <c r="BG2318" t="s">
        <v>4437</v>
      </c>
      <c r="BH2318">
        <v>2</v>
      </c>
      <c r="BI2318">
        <v>2</v>
      </c>
      <c r="BJ2318" s="1">
        <v>45931</v>
      </c>
      <c r="BK2318" s="1">
        <v>46295</v>
      </c>
      <c r="BL2318" s="1">
        <v>45931</v>
      </c>
      <c r="BM2318" s="1">
        <v>46295</v>
      </c>
      <c r="BN2318">
        <v>35</v>
      </c>
      <c r="BO2318">
        <v>0</v>
      </c>
      <c r="BP2318">
        <v>6</v>
      </c>
      <c r="BQ2318">
        <v>6</v>
      </c>
      <c r="BR2318">
        <v>6</v>
      </c>
      <c r="BS2318">
        <v>6</v>
      </c>
      <c r="BT2318">
        <v>6</v>
      </c>
      <c r="BU2318">
        <v>5</v>
      </c>
      <c r="BV2318" t="str">
        <f>"8:00 AM"</f>
        <v>8:00 AM</v>
      </c>
      <c r="BW2318" t="str">
        <f>"3:00 PM"</f>
        <v>3:00 PM</v>
      </c>
      <c r="BX2318" t="s">
        <v>133</v>
      </c>
      <c r="BY2318">
        <v>0</v>
      </c>
      <c r="BZ2318">
        <v>24</v>
      </c>
      <c r="CA2318" t="s">
        <v>115</v>
      </c>
      <c r="CC2318" s="2" t="s">
        <v>12625</v>
      </c>
      <c r="CD2318" t="s">
        <v>12626</v>
      </c>
      <c r="CF2318" t="s">
        <v>119</v>
      </c>
      <c r="CG2318" t="s">
        <v>120</v>
      </c>
      <c r="CH2318" s="3">
        <v>96950</v>
      </c>
      <c r="CI2318" s="4">
        <v>9.75</v>
      </c>
      <c r="CJ2318" s="4">
        <v>9.75</v>
      </c>
      <c r="CM2318" t="s">
        <v>136</v>
      </c>
      <c r="CN2318" t="s">
        <v>139</v>
      </c>
      <c r="CO2318" t="s">
        <v>137</v>
      </c>
      <c r="CQ2318" t="s">
        <v>138</v>
      </c>
      <c r="CR2318" t="s">
        <v>138</v>
      </c>
      <c r="CS2318" t="s">
        <v>139</v>
      </c>
      <c r="CT2318" t="s">
        <v>139</v>
      </c>
      <c r="CU2318" t="s">
        <v>139</v>
      </c>
      <c r="CV2318" t="s">
        <v>138</v>
      </c>
      <c r="CW2318" t="s">
        <v>139</v>
      </c>
      <c r="CX2318" t="s">
        <v>2285</v>
      </c>
      <c r="CY2318" s="10">
        <v>16702331212</v>
      </c>
      <c r="CZ2318" t="s">
        <v>6233</v>
      </c>
      <c r="DA2318" t="s">
        <v>139</v>
      </c>
      <c r="DB2318" t="s">
        <v>138</v>
      </c>
      <c r="DC2318" t="s">
        <v>115</v>
      </c>
    </row>
    <row r="2319" spans="1:112" ht="14.45" customHeight="1" x14ac:dyDescent="0.25">
      <c r="A2319" t="s">
        <v>12648</v>
      </c>
      <c r="B2319" t="s">
        <v>248</v>
      </c>
      <c r="C2319" s="1">
        <v>45776</v>
      </c>
      <c r="D2319" s="1">
        <v>45825</v>
      </c>
      <c r="E2319" t="s">
        <v>210</v>
      </c>
      <c r="F2319" s="1">
        <v>45929</v>
      </c>
      <c r="G2319" t="s">
        <v>115</v>
      </c>
      <c r="H2319" t="s">
        <v>115</v>
      </c>
      <c r="I2319" t="s">
        <v>115</v>
      </c>
      <c r="J2319" t="s">
        <v>12649</v>
      </c>
      <c r="K2319" t="s">
        <v>12650</v>
      </c>
      <c r="L2319" t="s">
        <v>4025</v>
      </c>
      <c r="M2319" t="s">
        <v>1767</v>
      </c>
      <c r="N2319" t="s">
        <v>128</v>
      </c>
      <c r="O2319" t="s">
        <v>120</v>
      </c>
      <c r="P2319" s="3">
        <v>96950</v>
      </c>
      <c r="Q2319" t="s">
        <v>121</v>
      </c>
      <c r="S2319" s="10">
        <v>16702851863</v>
      </c>
      <c r="U2319" t="s">
        <v>1768</v>
      </c>
      <c r="V2319">
        <v>111211</v>
      </c>
      <c r="W2319" t="s">
        <v>123</v>
      </c>
      <c r="Y2319" t="s">
        <v>1769</v>
      </c>
      <c r="Z2319" t="s">
        <v>1770</v>
      </c>
      <c r="AB2319" t="s">
        <v>658</v>
      </c>
      <c r="AC2319" t="s">
        <v>4025</v>
      </c>
      <c r="AD2319" t="s">
        <v>1767</v>
      </c>
      <c r="AE2319" t="s">
        <v>128</v>
      </c>
      <c r="AF2319" t="s">
        <v>120</v>
      </c>
      <c r="AG2319" s="3">
        <v>96950</v>
      </c>
      <c r="AH2319" t="s">
        <v>121</v>
      </c>
      <c r="AJ2319" s="10">
        <v>16702851863</v>
      </c>
      <c r="AL2319" t="s">
        <v>1771</v>
      </c>
      <c r="BD2319" t="str">
        <f>"45-2092.00"</f>
        <v>45-2092.00</v>
      </c>
      <c r="BE2319" t="s">
        <v>1875</v>
      </c>
      <c r="BF2319" t="s">
        <v>12651</v>
      </c>
      <c r="BG2319" t="s">
        <v>2269</v>
      </c>
      <c r="BH2319">
        <v>8</v>
      </c>
      <c r="BI2319">
        <v>8</v>
      </c>
      <c r="BJ2319" s="1">
        <v>45931</v>
      </c>
      <c r="BK2319" s="1">
        <v>46295</v>
      </c>
      <c r="BL2319" s="1">
        <v>45931</v>
      </c>
      <c r="BM2319" s="1">
        <v>46295</v>
      </c>
      <c r="BN2319">
        <v>40</v>
      </c>
      <c r="BO2319">
        <v>0</v>
      </c>
      <c r="BP2319">
        <v>8</v>
      </c>
      <c r="BQ2319">
        <v>8</v>
      </c>
      <c r="BR2319">
        <v>8</v>
      </c>
      <c r="BS2319">
        <v>8</v>
      </c>
      <c r="BT2319">
        <v>8</v>
      </c>
      <c r="BU2319">
        <v>0</v>
      </c>
      <c r="BV2319" t="str">
        <f>"8:00 AM"</f>
        <v>8:00 AM</v>
      </c>
      <c r="BW2319" t="str">
        <f t="shared" ref="BW2319:BW2325" si="43">"5:00 PM"</f>
        <v>5:00 PM</v>
      </c>
      <c r="BX2319" t="s">
        <v>240</v>
      </c>
      <c r="BY2319">
        <v>0</v>
      </c>
      <c r="BZ2319">
        <v>3</v>
      </c>
      <c r="CA2319" t="s">
        <v>115</v>
      </c>
      <c r="CC2319" t="s">
        <v>12652</v>
      </c>
      <c r="CD2319" t="s">
        <v>4025</v>
      </c>
      <c r="CE2319" t="s">
        <v>1767</v>
      </c>
      <c r="CF2319" t="s">
        <v>128</v>
      </c>
      <c r="CG2319" t="s">
        <v>120</v>
      </c>
      <c r="CH2319" s="3">
        <v>96950</v>
      </c>
      <c r="CI2319" s="4">
        <v>11.91</v>
      </c>
      <c r="CJ2319" s="4">
        <v>11.91</v>
      </c>
      <c r="CK2319" s="4">
        <v>17.87</v>
      </c>
      <c r="CL2319" s="4">
        <v>17.87</v>
      </c>
      <c r="CM2319" t="s">
        <v>136</v>
      </c>
      <c r="CN2319" t="s">
        <v>139</v>
      </c>
      <c r="CO2319" t="s">
        <v>137</v>
      </c>
      <c r="CQ2319" t="s">
        <v>115</v>
      </c>
      <c r="CR2319" t="s">
        <v>138</v>
      </c>
      <c r="CS2319" t="s">
        <v>139</v>
      </c>
      <c r="CT2319" t="s">
        <v>138</v>
      </c>
      <c r="CU2319" t="s">
        <v>139</v>
      </c>
      <c r="CV2319" t="s">
        <v>138</v>
      </c>
      <c r="CW2319" t="s">
        <v>139</v>
      </c>
      <c r="CX2319" t="s">
        <v>1776</v>
      </c>
      <c r="CY2319" s="10">
        <v>16702851863</v>
      </c>
      <c r="CZ2319" t="s">
        <v>1771</v>
      </c>
      <c r="DA2319" t="s">
        <v>139</v>
      </c>
      <c r="DB2319" t="s">
        <v>138</v>
      </c>
      <c r="DC2319" t="s">
        <v>115</v>
      </c>
    </row>
    <row r="2320" spans="1:112" ht="14.45" customHeight="1" x14ac:dyDescent="0.25">
      <c r="A2320" t="s">
        <v>13055</v>
      </c>
      <c r="B2320" t="s">
        <v>248</v>
      </c>
      <c r="C2320" s="1">
        <v>45768</v>
      </c>
      <c r="D2320" s="1">
        <v>45825</v>
      </c>
      <c r="E2320" t="s">
        <v>210</v>
      </c>
      <c r="F2320" s="1">
        <v>45929</v>
      </c>
      <c r="G2320" t="s">
        <v>115</v>
      </c>
      <c r="H2320" t="s">
        <v>115</v>
      </c>
      <c r="I2320" t="s">
        <v>115</v>
      </c>
      <c r="J2320" t="s">
        <v>1361</v>
      </c>
      <c r="L2320" t="s">
        <v>1362</v>
      </c>
      <c r="M2320" t="s">
        <v>1363</v>
      </c>
      <c r="N2320" t="s">
        <v>119</v>
      </c>
      <c r="O2320" t="s">
        <v>120</v>
      </c>
      <c r="P2320" s="3">
        <v>96950</v>
      </c>
      <c r="Q2320" t="s">
        <v>121</v>
      </c>
      <c r="R2320" t="s">
        <v>139</v>
      </c>
      <c r="S2320" s="10">
        <v>16702357642</v>
      </c>
      <c r="U2320" t="s">
        <v>1364</v>
      </c>
      <c r="V2320">
        <v>53111</v>
      </c>
      <c r="W2320" t="s">
        <v>123</v>
      </c>
      <c r="Y2320" t="s">
        <v>1365</v>
      </c>
      <c r="Z2320" t="s">
        <v>1366</v>
      </c>
      <c r="AA2320" t="s">
        <v>1367</v>
      </c>
      <c r="AB2320" t="s">
        <v>1368</v>
      </c>
      <c r="AC2320" t="s">
        <v>1362</v>
      </c>
      <c r="AD2320" t="s">
        <v>1363</v>
      </c>
      <c r="AE2320" t="s">
        <v>119</v>
      </c>
      <c r="AF2320" t="s">
        <v>120</v>
      </c>
      <c r="AG2320" s="3">
        <v>96950</v>
      </c>
      <c r="AH2320" t="s">
        <v>121</v>
      </c>
      <c r="AJ2320" s="10">
        <v>16702357642</v>
      </c>
      <c r="AL2320" t="s">
        <v>1370</v>
      </c>
      <c r="BD2320" t="str">
        <f>"13-2011.00"</f>
        <v>13-2011.00</v>
      </c>
      <c r="BE2320" t="s">
        <v>893</v>
      </c>
      <c r="BF2320" t="s">
        <v>12269</v>
      </c>
      <c r="BG2320" t="s">
        <v>201</v>
      </c>
      <c r="BH2320">
        <v>3</v>
      </c>
      <c r="BI2320">
        <v>3</v>
      </c>
      <c r="BJ2320" s="1">
        <v>45931</v>
      </c>
      <c r="BK2320" s="1">
        <v>46295</v>
      </c>
      <c r="BL2320" s="1">
        <v>45931</v>
      </c>
      <c r="BM2320" s="1">
        <v>46295</v>
      </c>
      <c r="BN2320">
        <v>40</v>
      </c>
      <c r="BO2320">
        <v>0</v>
      </c>
      <c r="BP2320">
        <v>8</v>
      </c>
      <c r="BQ2320">
        <v>8</v>
      </c>
      <c r="BR2320">
        <v>8</v>
      </c>
      <c r="BS2320">
        <v>8</v>
      </c>
      <c r="BT2320">
        <v>8</v>
      </c>
      <c r="BU2320">
        <v>0</v>
      </c>
      <c r="BV2320" t="str">
        <f>"8:00 AM"</f>
        <v>8:00 AM</v>
      </c>
      <c r="BW2320" t="str">
        <f t="shared" si="43"/>
        <v>5:00 PM</v>
      </c>
      <c r="BX2320" t="s">
        <v>360</v>
      </c>
      <c r="BY2320">
        <v>0</v>
      </c>
      <c r="BZ2320">
        <v>24</v>
      </c>
      <c r="CA2320" t="s">
        <v>115</v>
      </c>
      <c r="CC2320" t="s">
        <v>12270</v>
      </c>
      <c r="CD2320" t="s">
        <v>1362</v>
      </c>
      <c r="CE2320" t="s">
        <v>1363</v>
      </c>
      <c r="CF2320" t="s">
        <v>119</v>
      </c>
      <c r="CG2320" t="s">
        <v>120</v>
      </c>
      <c r="CH2320" s="3">
        <v>96950</v>
      </c>
      <c r="CI2320" s="4">
        <v>17.48</v>
      </c>
      <c r="CJ2320" s="4">
        <v>17.48</v>
      </c>
      <c r="CK2320" s="4">
        <v>26.22</v>
      </c>
      <c r="CL2320" s="4">
        <v>26.22</v>
      </c>
      <c r="CM2320" t="s">
        <v>136</v>
      </c>
      <c r="CN2320" t="s">
        <v>240</v>
      </c>
      <c r="CO2320" t="s">
        <v>137</v>
      </c>
      <c r="CQ2320" t="s">
        <v>115</v>
      </c>
      <c r="CR2320" t="s">
        <v>138</v>
      </c>
      <c r="CS2320" t="s">
        <v>138</v>
      </c>
      <c r="CT2320" t="s">
        <v>138</v>
      </c>
      <c r="CU2320" t="s">
        <v>139</v>
      </c>
      <c r="CV2320" t="s">
        <v>138</v>
      </c>
      <c r="CW2320" t="s">
        <v>139</v>
      </c>
      <c r="CX2320" t="s">
        <v>139</v>
      </c>
      <c r="CY2320" s="10">
        <v>16702357642</v>
      </c>
      <c r="CZ2320" t="s">
        <v>1370</v>
      </c>
      <c r="DA2320" t="s">
        <v>139</v>
      </c>
      <c r="DB2320" t="s">
        <v>138</v>
      </c>
      <c r="DC2320" t="s">
        <v>115</v>
      </c>
    </row>
    <row r="2321" spans="1:112" ht="14.45" customHeight="1" x14ac:dyDescent="0.25">
      <c r="A2321" t="s">
        <v>13752</v>
      </c>
      <c r="B2321" t="s">
        <v>248</v>
      </c>
      <c r="C2321" s="1">
        <v>45761</v>
      </c>
      <c r="D2321" s="1">
        <v>45825</v>
      </c>
      <c r="E2321" t="s">
        <v>210</v>
      </c>
      <c r="F2321" s="1">
        <v>45929</v>
      </c>
      <c r="G2321" t="s">
        <v>138</v>
      </c>
      <c r="H2321" t="s">
        <v>138</v>
      </c>
      <c r="I2321" t="s">
        <v>115</v>
      </c>
      <c r="J2321" t="s">
        <v>12726</v>
      </c>
      <c r="K2321" t="s">
        <v>13753</v>
      </c>
      <c r="L2321" t="s">
        <v>1848</v>
      </c>
      <c r="M2321" t="s">
        <v>12727</v>
      </c>
      <c r="N2321" t="s">
        <v>128</v>
      </c>
      <c r="O2321" t="s">
        <v>120</v>
      </c>
      <c r="P2321" s="3">
        <v>96950</v>
      </c>
      <c r="Q2321" t="s">
        <v>121</v>
      </c>
      <c r="S2321" s="10">
        <v>16703225650</v>
      </c>
      <c r="U2321" t="s">
        <v>12728</v>
      </c>
      <c r="V2321">
        <v>56132</v>
      </c>
      <c r="W2321" t="s">
        <v>532</v>
      </c>
      <c r="X2321" t="s">
        <v>138</v>
      </c>
      <c r="Y2321" t="s">
        <v>12729</v>
      </c>
      <c r="Z2321" t="s">
        <v>12730</v>
      </c>
      <c r="AA2321" t="s">
        <v>2073</v>
      </c>
      <c r="AB2321" t="s">
        <v>126</v>
      </c>
      <c r="AC2321" t="s">
        <v>614</v>
      </c>
      <c r="AD2321" t="s">
        <v>615</v>
      </c>
      <c r="AE2321" t="s">
        <v>128</v>
      </c>
      <c r="AG2321" s="3">
        <v>96950</v>
      </c>
      <c r="AH2321" t="s">
        <v>1652</v>
      </c>
      <c r="AJ2321" s="10">
        <v>16703225650</v>
      </c>
      <c r="AL2321" t="s">
        <v>3278</v>
      </c>
      <c r="BD2321" t="str">
        <f>"49-9071.00"</f>
        <v>49-9071.00</v>
      </c>
      <c r="BE2321" t="s">
        <v>169</v>
      </c>
      <c r="BF2321" t="s">
        <v>13754</v>
      </c>
      <c r="BG2321" t="s">
        <v>661</v>
      </c>
      <c r="BH2321">
        <v>8</v>
      </c>
      <c r="BI2321">
        <v>8</v>
      </c>
      <c r="BJ2321" s="1">
        <v>45931</v>
      </c>
      <c r="BK2321" s="1">
        <v>47026</v>
      </c>
      <c r="BL2321" s="1">
        <v>45931</v>
      </c>
      <c r="BM2321" s="1">
        <v>47026</v>
      </c>
      <c r="BN2321">
        <v>40</v>
      </c>
      <c r="BO2321">
        <v>0</v>
      </c>
      <c r="BP2321">
        <v>8</v>
      </c>
      <c r="BQ2321">
        <v>8</v>
      </c>
      <c r="BR2321">
        <v>8</v>
      </c>
      <c r="BS2321">
        <v>8</v>
      </c>
      <c r="BT2321">
        <v>8</v>
      </c>
      <c r="BU2321">
        <v>0</v>
      </c>
      <c r="BV2321" t="str">
        <f>"8:00 AM"</f>
        <v>8:00 AM</v>
      </c>
      <c r="BW2321" t="str">
        <f t="shared" si="43"/>
        <v>5:00 PM</v>
      </c>
      <c r="BX2321" t="s">
        <v>240</v>
      </c>
      <c r="BY2321">
        <v>0</v>
      </c>
      <c r="BZ2321">
        <v>12</v>
      </c>
      <c r="CA2321" t="s">
        <v>115</v>
      </c>
      <c r="CC2321" t="s">
        <v>5647</v>
      </c>
      <c r="CD2321" t="s">
        <v>12727</v>
      </c>
      <c r="CE2321" t="s">
        <v>614</v>
      </c>
      <c r="CF2321" t="s">
        <v>128</v>
      </c>
      <c r="CG2321" t="s">
        <v>120</v>
      </c>
      <c r="CH2321" s="3">
        <v>96950</v>
      </c>
      <c r="CI2321" s="4">
        <v>9.75</v>
      </c>
      <c r="CJ2321" s="4">
        <v>9.75</v>
      </c>
      <c r="CK2321" s="4">
        <v>14.63</v>
      </c>
      <c r="CL2321" s="4">
        <v>14.63</v>
      </c>
      <c r="CM2321" t="s">
        <v>136</v>
      </c>
      <c r="CN2321" t="s">
        <v>13755</v>
      </c>
      <c r="CO2321" t="s">
        <v>137</v>
      </c>
      <c r="CQ2321" t="s">
        <v>115</v>
      </c>
      <c r="CR2321" t="s">
        <v>138</v>
      </c>
      <c r="CS2321" t="s">
        <v>138</v>
      </c>
      <c r="CT2321" t="s">
        <v>138</v>
      </c>
      <c r="CU2321" t="s">
        <v>139</v>
      </c>
      <c r="CV2321" t="s">
        <v>138</v>
      </c>
      <c r="CW2321" t="s">
        <v>139</v>
      </c>
      <c r="CX2321" t="s">
        <v>625</v>
      </c>
      <c r="CY2321" s="10">
        <v>16707837461</v>
      </c>
      <c r="CZ2321" t="s">
        <v>620</v>
      </c>
      <c r="DA2321" t="s">
        <v>3284</v>
      </c>
      <c r="DB2321" t="s">
        <v>138</v>
      </c>
      <c r="DC2321" t="s">
        <v>138</v>
      </c>
    </row>
    <row r="2322" spans="1:112" ht="14.45" customHeight="1" x14ac:dyDescent="0.25">
      <c r="A2322" t="s">
        <v>13780</v>
      </c>
      <c r="B2322" t="s">
        <v>248</v>
      </c>
      <c r="C2322" s="1">
        <v>45778</v>
      </c>
      <c r="D2322" s="1">
        <v>45825</v>
      </c>
      <c r="E2322" t="s">
        <v>210</v>
      </c>
      <c r="F2322" s="1">
        <v>45883</v>
      </c>
      <c r="G2322" t="s">
        <v>115</v>
      </c>
      <c r="H2322" t="s">
        <v>115</v>
      </c>
      <c r="I2322" t="s">
        <v>115</v>
      </c>
      <c r="J2322" t="s">
        <v>1817</v>
      </c>
      <c r="L2322" t="s">
        <v>1818</v>
      </c>
      <c r="M2322" t="s">
        <v>13781</v>
      </c>
      <c r="N2322" t="s">
        <v>119</v>
      </c>
      <c r="O2322" t="s">
        <v>120</v>
      </c>
      <c r="P2322" s="3">
        <v>96950</v>
      </c>
      <c r="Q2322" t="s">
        <v>121</v>
      </c>
      <c r="S2322" s="10">
        <v>16702341629</v>
      </c>
      <c r="U2322" t="s">
        <v>1820</v>
      </c>
      <c r="V2322">
        <v>44414</v>
      </c>
      <c r="W2322" t="s">
        <v>123</v>
      </c>
      <c r="Y2322" t="s">
        <v>1821</v>
      </c>
      <c r="Z2322" t="s">
        <v>1822</v>
      </c>
      <c r="AA2322" t="s">
        <v>1823</v>
      </c>
      <c r="AB2322" t="s">
        <v>295</v>
      </c>
      <c r="AC2322" t="s">
        <v>1818</v>
      </c>
      <c r="AD2322" t="s">
        <v>1819</v>
      </c>
      <c r="AE2322" t="s">
        <v>119</v>
      </c>
      <c r="AF2322" t="s">
        <v>120</v>
      </c>
      <c r="AG2322" s="3">
        <v>96950</v>
      </c>
      <c r="AH2322" t="s">
        <v>121</v>
      </c>
      <c r="AJ2322" s="10">
        <v>16702341629</v>
      </c>
      <c r="AL2322" t="s">
        <v>1824</v>
      </c>
      <c r="BD2322" t="str">
        <f>"49-3023.00"</f>
        <v>49-3023.00</v>
      </c>
      <c r="BE2322" t="s">
        <v>2122</v>
      </c>
      <c r="BF2322" t="s">
        <v>13782</v>
      </c>
      <c r="BG2322" t="s">
        <v>13783</v>
      </c>
      <c r="BH2322">
        <v>2</v>
      </c>
      <c r="BI2322">
        <v>2</v>
      </c>
      <c r="BJ2322" s="1">
        <v>45885</v>
      </c>
      <c r="BK2322" s="1">
        <v>46249</v>
      </c>
      <c r="BL2322" s="1">
        <v>45885</v>
      </c>
      <c r="BM2322" s="1">
        <v>46249</v>
      </c>
      <c r="BN2322">
        <v>35</v>
      </c>
      <c r="BO2322">
        <v>0</v>
      </c>
      <c r="BP2322">
        <v>7</v>
      </c>
      <c r="BQ2322">
        <v>7</v>
      </c>
      <c r="BR2322">
        <v>7</v>
      </c>
      <c r="BS2322">
        <v>7</v>
      </c>
      <c r="BT2322">
        <v>7</v>
      </c>
      <c r="BU2322">
        <v>0</v>
      </c>
      <c r="BV2322" t="str">
        <f>"8:00 AM"</f>
        <v>8:00 AM</v>
      </c>
      <c r="BW2322" t="str">
        <f t="shared" si="43"/>
        <v>5:00 PM</v>
      </c>
      <c r="BX2322" t="s">
        <v>133</v>
      </c>
      <c r="BY2322">
        <v>0</v>
      </c>
      <c r="BZ2322">
        <v>24</v>
      </c>
      <c r="CA2322" t="s">
        <v>115</v>
      </c>
      <c r="CC2322" s="2" t="s">
        <v>13784</v>
      </c>
      <c r="CD2322" t="s">
        <v>1819</v>
      </c>
      <c r="CE2322" t="s">
        <v>1819</v>
      </c>
      <c r="CF2322" t="s">
        <v>119</v>
      </c>
      <c r="CG2322" t="s">
        <v>120</v>
      </c>
      <c r="CH2322" s="3">
        <v>96950</v>
      </c>
      <c r="CI2322" s="4">
        <v>11.01</v>
      </c>
      <c r="CJ2322" s="4">
        <v>11.01</v>
      </c>
      <c r="CK2322" s="4">
        <v>16.52</v>
      </c>
      <c r="CL2322" s="4">
        <v>16.52</v>
      </c>
      <c r="CM2322" t="s">
        <v>136</v>
      </c>
      <c r="CN2322" t="s">
        <v>240</v>
      </c>
      <c r="CO2322" t="s">
        <v>137</v>
      </c>
      <c r="CQ2322" t="s">
        <v>115</v>
      </c>
      <c r="CR2322" t="s">
        <v>138</v>
      </c>
      <c r="CS2322" t="s">
        <v>139</v>
      </c>
      <c r="CT2322" t="s">
        <v>138</v>
      </c>
      <c r="CU2322" t="s">
        <v>139</v>
      </c>
      <c r="CV2322" t="s">
        <v>138</v>
      </c>
      <c r="CW2322" t="s">
        <v>139</v>
      </c>
      <c r="CX2322" t="s">
        <v>1829</v>
      </c>
      <c r="CY2322" s="10">
        <v>16702341629</v>
      </c>
      <c r="CZ2322" t="s">
        <v>1824</v>
      </c>
      <c r="DA2322" t="s">
        <v>139</v>
      </c>
      <c r="DB2322" t="s">
        <v>138</v>
      </c>
      <c r="DC2322" t="s">
        <v>115</v>
      </c>
      <c r="DD2322" t="s">
        <v>1821</v>
      </c>
      <c r="DE2322" t="s">
        <v>1822</v>
      </c>
      <c r="DF2322" t="s">
        <v>1830</v>
      </c>
      <c r="DG2322" t="s">
        <v>1817</v>
      </c>
      <c r="DH2322" t="s">
        <v>1824</v>
      </c>
    </row>
    <row r="2323" spans="1:112" ht="14.45" customHeight="1" x14ac:dyDescent="0.25">
      <c r="A2323" t="s">
        <v>3462</v>
      </c>
      <c r="B2323" t="s">
        <v>158</v>
      </c>
      <c r="C2323" s="1">
        <v>45741</v>
      </c>
      <c r="D2323" s="1">
        <v>45826</v>
      </c>
      <c r="E2323" t="s">
        <v>210</v>
      </c>
      <c r="F2323" s="1">
        <v>45837</v>
      </c>
      <c r="G2323" t="s">
        <v>115</v>
      </c>
      <c r="H2323" t="s">
        <v>115</v>
      </c>
      <c r="I2323" t="s">
        <v>115</v>
      </c>
      <c r="J2323" t="s">
        <v>1436</v>
      </c>
      <c r="L2323" t="s">
        <v>1437</v>
      </c>
      <c r="M2323" t="s">
        <v>1438</v>
      </c>
      <c r="N2323" t="s">
        <v>128</v>
      </c>
      <c r="O2323" t="s">
        <v>120</v>
      </c>
      <c r="P2323" s="3">
        <v>96950</v>
      </c>
      <c r="Q2323" t="s">
        <v>121</v>
      </c>
      <c r="S2323" s="10">
        <v>16702858730</v>
      </c>
      <c r="U2323" t="s">
        <v>1439</v>
      </c>
      <c r="V2323">
        <v>561320</v>
      </c>
      <c r="W2323" t="s">
        <v>123</v>
      </c>
      <c r="Y2323" t="s">
        <v>3463</v>
      </c>
      <c r="Z2323" t="s">
        <v>3464</v>
      </c>
      <c r="AA2323" t="s">
        <v>3465</v>
      </c>
      <c r="AB2323" t="s">
        <v>3466</v>
      </c>
      <c r="AC2323" t="s">
        <v>1437</v>
      </c>
      <c r="AD2323" t="s">
        <v>1438</v>
      </c>
      <c r="AE2323" t="s">
        <v>128</v>
      </c>
      <c r="AF2323" t="s">
        <v>120</v>
      </c>
      <c r="AG2323" s="3">
        <v>96950</v>
      </c>
      <c r="AH2323" t="s">
        <v>121</v>
      </c>
      <c r="AJ2323" s="10">
        <v>16702858730</v>
      </c>
      <c r="AL2323" t="s">
        <v>1443</v>
      </c>
      <c r="BD2323" t="str">
        <f>"13-2011.00"</f>
        <v>13-2011.00</v>
      </c>
      <c r="BE2323" t="s">
        <v>893</v>
      </c>
      <c r="BF2323" t="s">
        <v>3467</v>
      </c>
      <c r="BG2323" t="s">
        <v>895</v>
      </c>
      <c r="BH2323">
        <v>4</v>
      </c>
      <c r="BJ2323" s="1">
        <v>45839</v>
      </c>
      <c r="BK2323" s="1">
        <v>46203</v>
      </c>
      <c r="BN2323">
        <v>35</v>
      </c>
      <c r="BO2323">
        <v>0</v>
      </c>
      <c r="BP2323">
        <v>7</v>
      </c>
      <c r="BQ2323">
        <v>7</v>
      </c>
      <c r="BR2323">
        <v>7</v>
      </c>
      <c r="BS2323">
        <v>7</v>
      </c>
      <c r="BT2323">
        <v>7</v>
      </c>
      <c r="BU2323">
        <v>0</v>
      </c>
      <c r="BV2323" t="str">
        <f>"9:00 AM"</f>
        <v>9:00 AM</v>
      </c>
      <c r="BW2323" t="str">
        <f t="shared" si="43"/>
        <v>5:00 PM</v>
      </c>
      <c r="BX2323" t="s">
        <v>360</v>
      </c>
      <c r="BY2323">
        <v>0</v>
      </c>
      <c r="BZ2323">
        <v>12</v>
      </c>
      <c r="CA2323" t="s">
        <v>138</v>
      </c>
      <c r="CB2323">
        <v>2</v>
      </c>
      <c r="CC2323" s="2" t="s">
        <v>3468</v>
      </c>
      <c r="CD2323" t="s">
        <v>3156</v>
      </c>
      <c r="CE2323" t="s">
        <v>1448</v>
      </c>
      <c r="CF2323" t="s">
        <v>128</v>
      </c>
      <c r="CG2323" t="s">
        <v>120</v>
      </c>
      <c r="CH2323" s="3">
        <v>96950</v>
      </c>
      <c r="CI2323" s="4">
        <v>17.48</v>
      </c>
      <c r="CJ2323" s="4">
        <v>17.48</v>
      </c>
      <c r="CK2323" s="4">
        <v>26.22</v>
      </c>
      <c r="CL2323" s="4">
        <v>26.22</v>
      </c>
      <c r="CM2323" t="s">
        <v>136</v>
      </c>
      <c r="CN2323" t="s">
        <v>224</v>
      </c>
      <c r="CO2323" t="s">
        <v>137</v>
      </c>
      <c r="CQ2323" t="s">
        <v>115</v>
      </c>
      <c r="CR2323" t="s">
        <v>138</v>
      </c>
      <c r="CS2323" t="s">
        <v>139</v>
      </c>
      <c r="CT2323" t="s">
        <v>138</v>
      </c>
      <c r="CU2323" t="s">
        <v>139</v>
      </c>
      <c r="CV2323" t="s">
        <v>138</v>
      </c>
      <c r="CW2323" t="s">
        <v>139</v>
      </c>
      <c r="CX2323" s="2" t="s">
        <v>3469</v>
      </c>
      <c r="CY2323" s="10">
        <v>16702858730</v>
      </c>
      <c r="CZ2323" t="s">
        <v>1443</v>
      </c>
      <c r="DA2323" t="s">
        <v>139</v>
      </c>
      <c r="DB2323" t="s">
        <v>138</v>
      </c>
      <c r="DC2323" t="s">
        <v>115</v>
      </c>
    </row>
    <row r="2324" spans="1:112" ht="14.45" customHeight="1" x14ac:dyDescent="0.25">
      <c r="A2324" t="s">
        <v>3511</v>
      </c>
      <c r="B2324" t="s">
        <v>248</v>
      </c>
      <c r="C2324" s="1">
        <v>45786</v>
      </c>
      <c r="D2324" s="1">
        <v>45826</v>
      </c>
      <c r="E2324" t="s">
        <v>210</v>
      </c>
      <c r="F2324" s="1">
        <v>45929</v>
      </c>
      <c r="G2324" t="s">
        <v>138</v>
      </c>
      <c r="H2324" t="s">
        <v>115</v>
      </c>
      <c r="I2324" t="s">
        <v>115</v>
      </c>
      <c r="J2324" t="s">
        <v>3512</v>
      </c>
      <c r="K2324" t="s">
        <v>393</v>
      </c>
      <c r="L2324" t="s">
        <v>394</v>
      </c>
      <c r="N2324" t="s">
        <v>119</v>
      </c>
      <c r="O2324" t="s">
        <v>120</v>
      </c>
      <c r="P2324" s="3">
        <v>96950</v>
      </c>
      <c r="Q2324" t="s">
        <v>121</v>
      </c>
      <c r="S2324" s="10">
        <v>16707892001</v>
      </c>
      <c r="U2324" t="s">
        <v>395</v>
      </c>
      <c r="V2324">
        <v>611610</v>
      </c>
      <c r="W2324" t="s">
        <v>123</v>
      </c>
      <c r="Y2324" t="s">
        <v>396</v>
      </c>
      <c r="Z2324" t="s">
        <v>397</v>
      </c>
      <c r="AB2324" t="s">
        <v>398</v>
      </c>
      <c r="AC2324" t="s">
        <v>394</v>
      </c>
      <c r="AE2324" t="s">
        <v>119</v>
      </c>
      <c r="AF2324" t="s">
        <v>120</v>
      </c>
      <c r="AG2324" s="3">
        <v>96950</v>
      </c>
      <c r="AH2324" t="s">
        <v>121</v>
      </c>
      <c r="AJ2324" s="10">
        <v>16707892001</v>
      </c>
      <c r="AL2324" t="s">
        <v>399</v>
      </c>
      <c r="AM2324" t="s">
        <v>400</v>
      </c>
      <c r="AN2324" t="s">
        <v>401</v>
      </c>
      <c r="AO2324" t="s">
        <v>402</v>
      </c>
      <c r="AQ2324" t="s">
        <v>403</v>
      </c>
      <c r="AS2324" t="s">
        <v>119</v>
      </c>
      <c r="AT2324" t="s">
        <v>120</v>
      </c>
      <c r="AU2324" s="3">
        <v>96950</v>
      </c>
      <c r="AV2324" t="s">
        <v>121</v>
      </c>
      <c r="AX2324">
        <v>16702353403</v>
      </c>
      <c r="AZ2324" t="s">
        <v>404</v>
      </c>
      <c r="BA2324" t="s">
        <v>405</v>
      </c>
      <c r="BD2324" t="str">
        <f>"25-2021.00"</f>
        <v>25-2021.00</v>
      </c>
      <c r="BE2324" t="s">
        <v>406</v>
      </c>
      <c r="BF2324" t="s">
        <v>3513</v>
      </c>
      <c r="BG2324" t="s">
        <v>3514</v>
      </c>
      <c r="BH2324">
        <v>1</v>
      </c>
      <c r="BI2324">
        <v>1</v>
      </c>
      <c r="BJ2324" s="1">
        <v>45931</v>
      </c>
      <c r="BK2324" s="1">
        <v>47026</v>
      </c>
      <c r="BL2324" s="1">
        <v>45931</v>
      </c>
      <c r="BM2324" s="1">
        <v>47026</v>
      </c>
      <c r="BN2324">
        <v>35</v>
      </c>
      <c r="BO2324">
        <v>0</v>
      </c>
      <c r="BP2324">
        <v>7</v>
      </c>
      <c r="BQ2324">
        <v>7</v>
      </c>
      <c r="BR2324">
        <v>7</v>
      </c>
      <c r="BS2324">
        <v>7</v>
      </c>
      <c r="BT2324">
        <v>7</v>
      </c>
      <c r="BU2324">
        <v>0</v>
      </c>
      <c r="BV2324" t="str">
        <f>"9:00 AM"</f>
        <v>9:00 AM</v>
      </c>
      <c r="BW2324" t="str">
        <f t="shared" si="43"/>
        <v>5:00 PM</v>
      </c>
      <c r="BX2324" t="s">
        <v>133</v>
      </c>
      <c r="BY2324">
        <v>0</v>
      </c>
      <c r="BZ2324">
        <v>24</v>
      </c>
      <c r="CA2324" t="s">
        <v>115</v>
      </c>
      <c r="CC2324" t="s">
        <v>3515</v>
      </c>
      <c r="CD2324" t="s">
        <v>410</v>
      </c>
      <c r="CF2324" t="s">
        <v>119</v>
      </c>
      <c r="CG2324" t="s">
        <v>120</v>
      </c>
      <c r="CH2324" s="3">
        <v>96950</v>
      </c>
      <c r="CI2324" s="4">
        <v>20.48</v>
      </c>
      <c r="CJ2324" s="4">
        <v>20.48</v>
      </c>
      <c r="CK2324" s="4">
        <v>0</v>
      </c>
      <c r="CL2324" s="4">
        <v>0</v>
      </c>
      <c r="CM2324" t="s">
        <v>136</v>
      </c>
      <c r="CN2324" t="s">
        <v>240</v>
      </c>
      <c r="CO2324" t="s">
        <v>137</v>
      </c>
      <c r="CQ2324" t="s">
        <v>115</v>
      </c>
      <c r="CR2324" t="s">
        <v>138</v>
      </c>
      <c r="CS2324" t="s">
        <v>139</v>
      </c>
      <c r="CT2324" t="s">
        <v>139</v>
      </c>
      <c r="CU2324" t="s">
        <v>139</v>
      </c>
      <c r="CV2324" t="s">
        <v>138</v>
      </c>
      <c r="CW2324" t="s">
        <v>139</v>
      </c>
      <c r="CX2324" t="s">
        <v>3516</v>
      </c>
      <c r="CY2324" s="10">
        <v>16707892001</v>
      </c>
      <c r="CZ2324" t="s">
        <v>399</v>
      </c>
      <c r="DA2324" t="s">
        <v>139</v>
      </c>
      <c r="DB2324" t="s">
        <v>138</v>
      </c>
      <c r="DC2324" t="s">
        <v>115</v>
      </c>
    </row>
    <row r="2325" spans="1:112" ht="14.45" customHeight="1" x14ac:dyDescent="0.25">
      <c r="A2325" t="s">
        <v>4022</v>
      </c>
      <c r="B2325" t="s">
        <v>248</v>
      </c>
      <c r="C2325" s="1">
        <v>45777</v>
      </c>
      <c r="D2325" s="1">
        <v>45826</v>
      </c>
      <c r="E2325" t="s">
        <v>210</v>
      </c>
      <c r="F2325" s="1">
        <v>45929</v>
      </c>
      <c r="G2325" t="s">
        <v>115</v>
      </c>
      <c r="H2325" t="s">
        <v>115</v>
      </c>
      <c r="I2325" t="s">
        <v>115</v>
      </c>
      <c r="J2325" t="s">
        <v>4023</v>
      </c>
      <c r="K2325" t="s">
        <v>4024</v>
      </c>
      <c r="L2325" t="s">
        <v>4025</v>
      </c>
      <c r="M2325" t="s">
        <v>1767</v>
      </c>
      <c r="N2325" t="s">
        <v>128</v>
      </c>
      <c r="O2325" t="s">
        <v>120</v>
      </c>
      <c r="P2325" s="3">
        <v>96950</v>
      </c>
      <c r="Q2325" t="s">
        <v>121</v>
      </c>
      <c r="S2325" s="10">
        <v>16709896222</v>
      </c>
      <c r="U2325" t="s">
        <v>4026</v>
      </c>
      <c r="V2325">
        <v>4451</v>
      </c>
      <c r="W2325" t="s">
        <v>123</v>
      </c>
      <c r="Y2325" t="s">
        <v>1097</v>
      </c>
      <c r="Z2325" t="s">
        <v>4027</v>
      </c>
      <c r="AB2325" t="s">
        <v>658</v>
      </c>
      <c r="AC2325" t="s">
        <v>4025</v>
      </c>
      <c r="AD2325" t="s">
        <v>1767</v>
      </c>
      <c r="AE2325" t="s">
        <v>128</v>
      </c>
      <c r="AF2325" t="s">
        <v>120</v>
      </c>
      <c r="AG2325" s="3">
        <v>96950</v>
      </c>
      <c r="AH2325" t="s">
        <v>121</v>
      </c>
      <c r="AJ2325" s="10">
        <v>16709896222</v>
      </c>
      <c r="AL2325" t="s">
        <v>4028</v>
      </c>
      <c r="BD2325" t="str">
        <f>"51-3021.00"</f>
        <v>51-3021.00</v>
      </c>
      <c r="BE2325" t="s">
        <v>2948</v>
      </c>
      <c r="BF2325" t="s">
        <v>4029</v>
      </c>
      <c r="BG2325" t="s">
        <v>4030</v>
      </c>
      <c r="BH2325">
        <v>2</v>
      </c>
      <c r="BI2325">
        <v>2</v>
      </c>
      <c r="BJ2325" s="1">
        <v>45931</v>
      </c>
      <c r="BK2325" s="1">
        <v>46295</v>
      </c>
      <c r="BL2325" s="1">
        <v>45931</v>
      </c>
      <c r="BM2325" s="1">
        <v>46295</v>
      </c>
      <c r="BN2325">
        <v>40</v>
      </c>
      <c r="BO2325">
        <v>0</v>
      </c>
      <c r="BP2325">
        <v>8</v>
      </c>
      <c r="BQ2325">
        <v>8</v>
      </c>
      <c r="BR2325">
        <v>8</v>
      </c>
      <c r="BS2325">
        <v>8</v>
      </c>
      <c r="BT2325">
        <v>8</v>
      </c>
      <c r="BU2325">
        <v>0</v>
      </c>
      <c r="BV2325" t="str">
        <f>"8:00 AM"</f>
        <v>8:00 AM</v>
      </c>
      <c r="BW2325" t="str">
        <f t="shared" si="43"/>
        <v>5:00 PM</v>
      </c>
      <c r="BX2325" t="s">
        <v>240</v>
      </c>
      <c r="BY2325">
        <v>0</v>
      </c>
      <c r="BZ2325">
        <v>3</v>
      </c>
      <c r="CA2325" t="s">
        <v>115</v>
      </c>
      <c r="CC2325" t="s">
        <v>4031</v>
      </c>
      <c r="CD2325" t="s">
        <v>4025</v>
      </c>
      <c r="CE2325" t="s">
        <v>1767</v>
      </c>
      <c r="CF2325" t="s">
        <v>128</v>
      </c>
      <c r="CG2325" t="s">
        <v>120</v>
      </c>
      <c r="CH2325" s="3">
        <v>96950</v>
      </c>
      <c r="CI2325" s="4">
        <v>8.6300000000000008</v>
      </c>
      <c r="CJ2325" s="4">
        <v>8.6300000000000008</v>
      </c>
      <c r="CK2325" s="4">
        <v>12.95</v>
      </c>
      <c r="CL2325" s="4">
        <v>12.95</v>
      </c>
      <c r="CM2325" t="s">
        <v>136</v>
      </c>
      <c r="CN2325" t="s">
        <v>139</v>
      </c>
      <c r="CO2325" t="s">
        <v>137</v>
      </c>
      <c r="CQ2325" t="s">
        <v>115</v>
      </c>
      <c r="CR2325" t="s">
        <v>138</v>
      </c>
      <c r="CS2325" t="s">
        <v>139</v>
      </c>
      <c r="CT2325" t="s">
        <v>138</v>
      </c>
      <c r="CU2325" t="s">
        <v>139</v>
      </c>
      <c r="CV2325" t="s">
        <v>138</v>
      </c>
      <c r="CW2325" t="s">
        <v>139</v>
      </c>
      <c r="CX2325" t="s">
        <v>1776</v>
      </c>
      <c r="CY2325" s="10">
        <v>16709896222</v>
      </c>
      <c r="CZ2325" t="s">
        <v>4028</v>
      </c>
      <c r="DA2325" t="s">
        <v>139</v>
      </c>
      <c r="DB2325" t="s">
        <v>138</v>
      </c>
      <c r="DC2325" t="s">
        <v>115</v>
      </c>
    </row>
    <row r="2326" spans="1:112" ht="14.45" customHeight="1" x14ac:dyDescent="0.25">
      <c r="A2326" t="s">
        <v>4152</v>
      </c>
      <c r="B2326" t="s">
        <v>248</v>
      </c>
      <c r="C2326" s="1">
        <v>45782</v>
      </c>
      <c r="D2326" s="1">
        <v>45826</v>
      </c>
      <c r="E2326" t="s">
        <v>114</v>
      </c>
      <c r="G2326" t="s">
        <v>115</v>
      </c>
      <c r="H2326" t="s">
        <v>115</v>
      </c>
      <c r="I2326" t="s">
        <v>115</v>
      </c>
      <c r="J2326" t="s">
        <v>4153</v>
      </c>
      <c r="K2326" t="s">
        <v>4154</v>
      </c>
      <c r="L2326" t="s">
        <v>4155</v>
      </c>
      <c r="N2326" t="s">
        <v>128</v>
      </c>
      <c r="O2326" t="s">
        <v>120</v>
      </c>
      <c r="P2326" s="3">
        <v>96950</v>
      </c>
      <c r="Q2326" t="s">
        <v>121</v>
      </c>
      <c r="R2326" t="s">
        <v>439</v>
      </c>
      <c r="S2326" s="10">
        <v>16702345201</v>
      </c>
      <c r="U2326" t="s">
        <v>4156</v>
      </c>
      <c r="V2326">
        <v>72111</v>
      </c>
      <c r="W2326" t="s">
        <v>123</v>
      </c>
      <c r="Y2326" t="s">
        <v>1533</v>
      </c>
      <c r="Z2326" t="s">
        <v>1534</v>
      </c>
      <c r="AA2326" t="s">
        <v>1535</v>
      </c>
      <c r="AB2326" t="s">
        <v>218</v>
      </c>
      <c r="AC2326" t="s">
        <v>1537</v>
      </c>
      <c r="AE2326" t="s">
        <v>128</v>
      </c>
      <c r="AF2326" t="s">
        <v>120</v>
      </c>
      <c r="AG2326" s="3">
        <v>96950</v>
      </c>
      <c r="AH2326" t="s">
        <v>121</v>
      </c>
      <c r="AI2326" t="s">
        <v>439</v>
      </c>
      <c r="AJ2326" s="10">
        <v>16702345201</v>
      </c>
      <c r="AL2326" t="s">
        <v>4157</v>
      </c>
      <c r="BD2326" t="str">
        <f>"13-2011.00"</f>
        <v>13-2011.00</v>
      </c>
      <c r="BE2326" t="s">
        <v>893</v>
      </c>
      <c r="BF2326" t="s">
        <v>4158</v>
      </c>
      <c r="BG2326" t="s">
        <v>895</v>
      </c>
      <c r="BH2326">
        <v>1</v>
      </c>
      <c r="BI2326">
        <v>1</v>
      </c>
      <c r="BJ2326" s="1">
        <v>45901</v>
      </c>
      <c r="BK2326" s="1">
        <v>46265</v>
      </c>
      <c r="BL2326" s="1">
        <v>45901</v>
      </c>
      <c r="BM2326" s="1">
        <v>46265</v>
      </c>
      <c r="BN2326">
        <v>35</v>
      </c>
      <c r="BO2326">
        <v>0</v>
      </c>
      <c r="BP2326">
        <v>7</v>
      </c>
      <c r="BQ2326">
        <v>7</v>
      </c>
      <c r="BR2326">
        <v>7</v>
      </c>
      <c r="BS2326">
        <v>7</v>
      </c>
      <c r="BT2326">
        <v>7</v>
      </c>
      <c r="BU2326">
        <v>0</v>
      </c>
      <c r="BV2326" t="str">
        <f>"8:00 AM"</f>
        <v>8:00 AM</v>
      </c>
      <c r="BW2326" t="str">
        <f>"4:00 PM"</f>
        <v>4:00 PM</v>
      </c>
      <c r="BX2326" t="s">
        <v>360</v>
      </c>
      <c r="BY2326">
        <v>0</v>
      </c>
      <c r="BZ2326">
        <v>24</v>
      </c>
      <c r="CA2326" t="s">
        <v>138</v>
      </c>
      <c r="CB2326">
        <v>1</v>
      </c>
      <c r="CC2326" s="2" t="s">
        <v>4159</v>
      </c>
      <c r="CD2326" t="s">
        <v>4155</v>
      </c>
      <c r="CF2326" t="s">
        <v>128</v>
      </c>
      <c r="CG2326" t="s">
        <v>120</v>
      </c>
      <c r="CH2326" s="3">
        <v>96950</v>
      </c>
      <c r="CI2326" s="4">
        <v>17.48</v>
      </c>
      <c r="CJ2326" s="4">
        <v>17.48</v>
      </c>
      <c r="CK2326" s="4">
        <v>26.22</v>
      </c>
      <c r="CL2326" s="4">
        <v>26.22</v>
      </c>
      <c r="CM2326" t="s">
        <v>136</v>
      </c>
      <c r="CO2326" t="s">
        <v>137</v>
      </c>
      <c r="CQ2326" t="s">
        <v>138</v>
      </c>
      <c r="CR2326" t="s">
        <v>138</v>
      </c>
      <c r="CS2326" t="s">
        <v>138</v>
      </c>
      <c r="CT2326" t="s">
        <v>138</v>
      </c>
      <c r="CU2326" t="s">
        <v>139</v>
      </c>
      <c r="CV2326" t="s">
        <v>138</v>
      </c>
      <c r="CW2326" t="s">
        <v>139</v>
      </c>
      <c r="CX2326" t="s">
        <v>4160</v>
      </c>
      <c r="CY2326" s="10">
        <v>16702335201</v>
      </c>
      <c r="CZ2326" t="s">
        <v>4157</v>
      </c>
      <c r="DA2326" t="s">
        <v>139</v>
      </c>
      <c r="DB2326" t="s">
        <v>138</v>
      </c>
      <c r="DC2326" t="s">
        <v>115</v>
      </c>
    </row>
    <row r="2327" spans="1:112" ht="14.45" customHeight="1" x14ac:dyDescent="0.25">
      <c r="A2327" t="s">
        <v>4176</v>
      </c>
      <c r="B2327" t="s">
        <v>248</v>
      </c>
      <c r="C2327" s="1">
        <v>45763</v>
      </c>
      <c r="D2327" s="1">
        <v>45826</v>
      </c>
      <c r="E2327" t="s">
        <v>210</v>
      </c>
      <c r="F2327" s="1">
        <v>45929</v>
      </c>
      <c r="G2327" t="s">
        <v>138</v>
      </c>
      <c r="H2327" t="s">
        <v>115</v>
      </c>
      <c r="I2327" t="s">
        <v>115</v>
      </c>
      <c r="J2327" t="s">
        <v>2617</v>
      </c>
      <c r="K2327" t="s">
        <v>4177</v>
      </c>
      <c r="L2327" t="s">
        <v>4178</v>
      </c>
      <c r="M2327" t="s">
        <v>3957</v>
      </c>
      <c r="N2327" t="s">
        <v>119</v>
      </c>
      <c r="O2327" t="s">
        <v>120</v>
      </c>
      <c r="P2327" s="3">
        <v>96950</v>
      </c>
      <c r="Q2327" t="s">
        <v>121</v>
      </c>
      <c r="S2327" s="10">
        <v>16704835777</v>
      </c>
      <c r="U2327" t="s">
        <v>2608</v>
      </c>
      <c r="V2327">
        <v>721110</v>
      </c>
      <c r="W2327" t="s">
        <v>123</v>
      </c>
      <c r="Y2327" t="s">
        <v>716</v>
      </c>
      <c r="Z2327" t="s">
        <v>3959</v>
      </c>
      <c r="AB2327" t="s">
        <v>235</v>
      </c>
      <c r="AC2327" t="s">
        <v>2607</v>
      </c>
      <c r="AD2327" t="s">
        <v>3957</v>
      </c>
      <c r="AE2327" t="s">
        <v>119</v>
      </c>
      <c r="AF2327" t="s">
        <v>120</v>
      </c>
      <c r="AG2327" s="3">
        <v>96950</v>
      </c>
      <c r="AH2327" t="s">
        <v>121</v>
      </c>
      <c r="AJ2327" s="10">
        <v>16702353313</v>
      </c>
      <c r="AL2327" t="s">
        <v>2609</v>
      </c>
      <c r="BD2327" t="str">
        <f>"51-6011.00"</f>
        <v>51-6011.00</v>
      </c>
      <c r="BE2327" t="s">
        <v>3395</v>
      </c>
      <c r="BF2327" t="s">
        <v>4179</v>
      </c>
      <c r="BG2327" t="s">
        <v>4180</v>
      </c>
      <c r="BH2327">
        <v>4</v>
      </c>
      <c r="BI2327">
        <v>4</v>
      </c>
      <c r="BJ2327" s="1">
        <v>45931</v>
      </c>
      <c r="BK2327" s="1">
        <v>47026</v>
      </c>
      <c r="BL2327" s="1">
        <v>45931</v>
      </c>
      <c r="BM2327" s="1">
        <v>47026</v>
      </c>
      <c r="BN2327">
        <v>36</v>
      </c>
      <c r="BO2327">
        <v>6</v>
      </c>
      <c r="BP2327">
        <v>6</v>
      </c>
      <c r="BQ2327">
        <v>0</v>
      </c>
      <c r="BR2327">
        <v>6</v>
      </c>
      <c r="BS2327">
        <v>6</v>
      </c>
      <c r="BT2327">
        <v>6</v>
      </c>
      <c r="BU2327">
        <v>6</v>
      </c>
      <c r="BV2327" t="str">
        <f>"6:00 AM"</f>
        <v>6:00 AM</v>
      </c>
      <c r="BW2327" t="str">
        <f>"6:00 AM"</f>
        <v>6:00 AM</v>
      </c>
      <c r="BX2327" t="s">
        <v>240</v>
      </c>
      <c r="BY2327">
        <v>0</v>
      </c>
      <c r="BZ2327">
        <v>3</v>
      </c>
      <c r="CA2327" t="s">
        <v>115</v>
      </c>
      <c r="CC2327" t="s">
        <v>4181</v>
      </c>
      <c r="CD2327" t="s">
        <v>4182</v>
      </c>
      <c r="CF2327" t="s">
        <v>119</v>
      </c>
      <c r="CG2327" t="s">
        <v>120</v>
      </c>
      <c r="CH2327" s="3">
        <v>96950</v>
      </c>
      <c r="CI2327" s="4">
        <v>7.85</v>
      </c>
      <c r="CJ2327" s="4">
        <v>7.85</v>
      </c>
      <c r="CM2327" t="s">
        <v>136</v>
      </c>
      <c r="CN2327" t="s">
        <v>240</v>
      </c>
      <c r="CO2327" t="s">
        <v>137</v>
      </c>
      <c r="CQ2327" t="s">
        <v>138</v>
      </c>
      <c r="CR2327" t="s">
        <v>138</v>
      </c>
      <c r="CS2327" t="s">
        <v>139</v>
      </c>
      <c r="CT2327" t="s">
        <v>139</v>
      </c>
      <c r="CU2327" t="s">
        <v>139</v>
      </c>
      <c r="CV2327" t="s">
        <v>138</v>
      </c>
      <c r="CW2327" t="s">
        <v>139</v>
      </c>
      <c r="CX2327" t="s">
        <v>240</v>
      </c>
      <c r="CY2327" s="10">
        <v>16702353313</v>
      </c>
      <c r="CZ2327" t="s">
        <v>2609</v>
      </c>
      <c r="DA2327" t="s">
        <v>139</v>
      </c>
      <c r="DB2327" t="s">
        <v>138</v>
      </c>
      <c r="DC2327" t="s">
        <v>115</v>
      </c>
      <c r="DD2327" t="s">
        <v>2615</v>
      </c>
      <c r="DE2327" t="s">
        <v>2616</v>
      </c>
      <c r="DF2327" t="s">
        <v>489</v>
      </c>
      <c r="DG2327" t="s">
        <v>2617</v>
      </c>
      <c r="DH2327" t="s">
        <v>2609</v>
      </c>
    </row>
    <row r="2328" spans="1:112" ht="14.45" customHeight="1" x14ac:dyDescent="0.25">
      <c r="A2328" t="s">
        <v>4183</v>
      </c>
      <c r="B2328" t="s">
        <v>113</v>
      </c>
      <c r="C2328" s="1">
        <v>45820</v>
      </c>
      <c r="D2328" s="1">
        <v>45826</v>
      </c>
      <c r="E2328" t="s">
        <v>210</v>
      </c>
      <c r="F2328" s="1">
        <v>45914</v>
      </c>
      <c r="G2328" t="s">
        <v>115</v>
      </c>
      <c r="H2328" t="s">
        <v>115</v>
      </c>
      <c r="I2328" t="s">
        <v>115</v>
      </c>
      <c r="J2328" t="s">
        <v>4184</v>
      </c>
      <c r="L2328" t="s">
        <v>4185</v>
      </c>
      <c r="N2328" t="s">
        <v>128</v>
      </c>
      <c r="O2328" t="s">
        <v>120</v>
      </c>
      <c r="P2328" s="3">
        <v>96950</v>
      </c>
      <c r="Q2328" t="s">
        <v>121</v>
      </c>
      <c r="R2328" t="s">
        <v>439</v>
      </c>
      <c r="S2328" s="10">
        <v>16702345562</v>
      </c>
      <c r="U2328" t="s">
        <v>4186</v>
      </c>
      <c r="V2328">
        <v>4411</v>
      </c>
      <c r="W2328" t="s">
        <v>123</v>
      </c>
      <c r="Y2328" t="s">
        <v>4187</v>
      </c>
      <c r="Z2328" t="s">
        <v>4188</v>
      </c>
      <c r="AA2328" t="s">
        <v>4189</v>
      </c>
      <c r="AB2328" t="s">
        <v>126</v>
      </c>
      <c r="AC2328" t="s">
        <v>4185</v>
      </c>
      <c r="AE2328" t="s">
        <v>128</v>
      </c>
      <c r="AF2328" t="s">
        <v>120</v>
      </c>
      <c r="AG2328" s="3">
        <v>96950</v>
      </c>
      <c r="AH2328" t="s">
        <v>121</v>
      </c>
      <c r="AI2328" t="s">
        <v>439</v>
      </c>
      <c r="AJ2328" s="10">
        <v>16702345562</v>
      </c>
      <c r="AL2328" t="s">
        <v>4190</v>
      </c>
      <c r="BD2328" t="str">
        <f>"43-3031.00"</f>
        <v>43-3031.00</v>
      </c>
      <c r="BE2328" t="s">
        <v>387</v>
      </c>
      <c r="BF2328" t="s">
        <v>4191</v>
      </c>
      <c r="BG2328" t="s">
        <v>4192</v>
      </c>
      <c r="BH2328">
        <v>1</v>
      </c>
      <c r="BJ2328" s="1">
        <v>45916</v>
      </c>
      <c r="BK2328" s="1">
        <v>46280</v>
      </c>
      <c r="BN2328">
        <v>40</v>
      </c>
      <c r="BO2328">
        <v>0</v>
      </c>
      <c r="BP2328">
        <v>8</v>
      </c>
      <c r="BQ2328">
        <v>8</v>
      </c>
      <c r="BR2328">
        <v>8</v>
      </c>
      <c r="BS2328">
        <v>8</v>
      </c>
      <c r="BT2328">
        <v>8</v>
      </c>
      <c r="BU2328">
        <v>0</v>
      </c>
      <c r="BV2328" t="str">
        <f>"8:00 AM"</f>
        <v>8:00 AM</v>
      </c>
      <c r="BW2328" t="str">
        <f t="shared" ref="BW2328:BW2334" si="44">"5:00 PM"</f>
        <v>5:00 PM</v>
      </c>
      <c r="BX2328" t="s">
        <v>133</v>
      </c>
      <c r="BY2328">
        <v>0</v>
      </c>
      <c r="BZ2328">
        <v>12</v>
      </c>
      <c r="CA2328" t="s">
        <v>115</v>
      </c>
      <c r="CC2328" t="s">
        <v>449</v>
      </c>
      <c r="CD2328" t="s">
        <v>4193</v>
      </c>
      <c r="CE2328" t="s">
        <v>4194</v>
      </c>
      <c r="CF2328" t="s">
        <v>128</v>
      </c>
      <c r="CG2328" t="s">
        <v>120</v>
      </c>
      <c r="CH2328" s="3">
        <v>96950</v>
      </c>
      <c r="CI2328" s="4">
        <v>12.28</v>
      </c>
      <c r="CJ2328" s="4">
        <v>17.5</v>
      </c>
      <c r="CK2328" s="4">
        <v>18.420000000000002</v>
      </c>
      <c r="CL2328" s="4">
        <v>26.25</v>
      </c>
      <c r="CM2328" t="s">
        <v>136</v>
      </c>
      <c r="CN2328" t="s">
        <v>449</v>
      </c>
      <c r="CO2328" t="s">
        <v>137</v>
      </c>
      <c r="CQ2328" t="s">
        <v>115</v>
      </c>
      <c r="CR2328" t="s">
        <v>138</v>
      </c>
      <c r="CS2328" t="s">
        <v>139</v>
      </c>
      <c r="CT2328" t="s">
        <v>138</v>
      </c>
      <c r="CU2328" t="s">
        <v>139</v>
      </c>
      <c r="CV2328" t="s">
        <v>138</v>
      </c>
      <c r="CW2328" t="s">
        <v>139</v>
      </c>
      <c r="CX2328" t="s">
        <v>450</v>
      </c>
      <c r="CY2328" s="10">
        <v>16702346445</v>
      </c>
      <c r="CZ2328" t="s">
        <v>680</v>
      </c>
      <c r="DA2328" t="s">
        <v>208</v>
      </c>
      <c r="DB2328" t="s">
        <v>138</v>
      </c>
      <c r="DC2328" t="s">
        <v>115</v>
      </c>
    </row>
    <row r="2329" spans="1:112" ht="14.45" customHeight="1" x14ac:dyDescent="0.25">
      <c r="A2329" t="s">
        <v>4728</v>
      </c>
      <c r="B2329" t="s">
        <v>248</v>
      </c>
      <c r="C2329" s="1">
        <v>45772</v>
      </c>
      <c r="D2329" s="1">
        <v>45826</v>
      </c>
      <c r="E2329" t="s">
        <v>210</v>
      </c>
      <c r="F2329" s="1">
        <v>45929</v>
      </c>
      <c r="G2329" t="s">
        <v>115</v>
      </c>
      <c r="H2329" t="s">
        <v>115</v>
      </c>
      <c r="I2329" t="s">
        <v>115</v>
      </c>
      <c r="J2329" t="s">
        <v>4729</v>
      </c>
      <c r="K2329" t="s">
        <v>4730</v>
      </c>
      <c r="L2329" t="s">
        <v>4731</v>
      </c>
      <c r="M2329" t="s">
        <v>4732</v>
      </c>
      <c r="N2329" t="s">
        <v>128</v>
      </c>
      <c r="O2329" t="s">
        <v>120</v>
      </c>
      <c r="P2329" s="3">
        <v>96950</v>
      </c>
      <c r="Q2329" t="s">
        <v>121</v>
      </c>
      <c r="S2329" s="10">
        <v>16702340680</v>
      </c>
      <c r="U2329" t="s">
        <v>4733</v>
      </c>
      <c r="V2329">
        <v>449210</v>
      </c>
      <c r="W2329" t="s">
        <v>123</v>
      </c>
      <c r="Y2329" t="s">
        <v>1852</v>
      </c>
      <c r="Z2329" t="s">
        <v>4734</v>
      </c>
      <c r="AB2329" t="s">
        <v>997</v>
      </c>
      <c r="AC2329" t="s">
        <v>4731</v>
      </c>
      <c r="AD2329" t="s">
        <v>4732</v>
      </c>
      <c r="AE2329" t="s">
        <v>128</v>
      </c>
      <c r="AF2329" t="s">
        <v>120</v>
      </c>
      <c r="AG2329" s="3">
        <v>96950</v>
      </c>
      <c r="AH2329" t="s">
        <v>121</v>
      </c>
      <c r="AJ2329" s="10">
        <v>16702340680</v>
      </c>
      <c r="AL2329" t="s">
        <v>4735</v>
      </c>
      <c r="BD2329" t="str">
        <f>"49-9021.00"</f>
        <v>49-9021.00</v>
      </c>
      <c r="BE2329" t="s">
        <v>203</v>
      </c>
      <c r="BF2329" t="s">
        <v>4736</v>
      </c>
      <c r="BG2329" t="s">
        <v>4737</v>
      </c>
      <c r="BH2329">
        <v>4</v>
      </c>
      <c r="BI2329">
        <v>4</v>
      </c>
      <c r="BJ2329" s="1">
        <v>45931</v>
      </c>
      <c r="BK2329" s="1">
        <v>46295</v>
      </c>
      <c r="BL2329" s="1">
        <v>45931</v>
      </c>
      <c r="BM2329" s="1">
        <v>46295</v>
      </c>
      <c r="BN2329">
        <v>40</v>
      </c>
      <c r="BO2329">
        <v>0</v>
      </c>
      <c r="BP2329">
        <v>8</v>
      </c>
      <c r="BQ2329">
        <v>8</v>
      </c>
      <c r="BR2329">
        <v>8</v>
      </c>
      <c r="BS2329">
        <v>8</v>
      </c>
      <c r="BT2329">
        <v>8</v>
      </c>
      <c r="BU2329">
        <v>0</v>
      </c>
      <c r="BV2329" t="str">
        <f>"8:00 AM"</f>
        <v>8:00 AM</v>
      </c>
      <c r="BW2329" t="str">
        <f t="shared" si="44"/>
        <v>5:00 PM</v>
      </c>
      <c r="BX2329" t="s">
        <v>133</v>
      </c>
      <c r="BY2329">
        <v>0</v>
      </c>
      <c r="BZ2329">
        <v>12</v>
      </c>
      <c r="CA2329" t="s">
        <v>115</v>
      </c>
      <c r="CC2329" t="s">
        <v>4738</v>
      </c>
      <c r="CD2329" t="s">
        <v>4739</v>
      </c>
      <c r="CE2329" t="s">
        <v>4731</v>
      </c>
      <c r="CF2329" t="s">
        <v>128</v>
      </c>
      <c r="CG2329" t="s">
        <v>120</v>
      </c>
      <c r="CH2329" s="3">
        <v>96950</v>
      </c>
      <c r="CI2329" s="4">
        <v>10.74</v>
      </c>
      <c r="CJ2329" s="4">
        <v>10.74</v>
      </c>
      <c r="CK2329" s="4">
        <v>16.11</v>
      </c>
      <c r="CL2329" s="4">
        <v>16.11</v>
      </c>
      <c r="CM2329" t="s">
        <v>136</v>
      </c>
      <c r="CN2329" t="s">
        <v>139</v>
      </c>
      <c r="CO2329" t="s">
        <v>137</v>
      </c>
      <c r="CQ2329" t="s">
        <v>115</v>
      </c>
      <c r="CR2329" t="s">
        <v>138</v>
      </c>
      <c r="CS2329" t="s">
        <v>139</v>
      </c>
      <c r="CT2329" t="s">
        <v>138</v>
      </c>
      <c r="CU2329" t="s">
        <v>139</v>
      </c>
      <c r="CV2329" t="s">
        <v>138</v>
      </c>
      <c r="CW2329" t="s">
        <v>139</v>
      </c>
      <c r="CX2329" t="s">
        <v>1776</v>
      </c>
      <c r="CY2329" s="10">
        <v>16702340680</v>
      </c>
      <c r="CZ2329" t="s">
        <v>4735</v>
      </c>
      <c r="DA2329" t="s">
        <v>139</v>
      </c>
      <c r="DB2329" t="s">
        <v>138</v>
      </c>
      <c r="DC2329" t="s">
        <v>115</v>
      </c>
    </row>
    <row r="2330" spans="1:112" ht="14.45" customHeight="1" x14ac:dyDescent="0.25">
      <c r="A2330" t="s">
        <v>5319</v>
      </c>
      <c r="B2330" t="s">
        <v>158</v>
      </c>
      <c r="C2330" s="1">
        <v>45769</v>
      </c>
      <c r="D2330" s="1">
        <v>45826</v>
      </c>
      <c r="E2330" t="s">
        <v>210</v>
      </c>
      <c r="F2330" s="1">
        <v>45929</v>
      </c>
      <c r="G2330" t="s">
        <v>115</v>
      </c>
      <c r="H2330" t="s">
        <v>115</v>
      </c>
      <c r="I2330" t="s">
        <v>115</v>
      </c>
      <c r="J2330" t="s">
        <v>867</v>
      </c>
      <c r="K2330" t="s">
        <v>868</v>
      </c>
      <c r="L2330" t="s">
        <v>869</v>
      </c>
      <c r="M2330" t="s">
        <v>870</v>
      </c>
      <c r="N2330" t="s">
        <v>128</v>
      </c>
      <c r="O2330" t="s">
        <v>120</v>
      </c>
      <c r="P2330" s="3">
        <v>96950</v>
      </c>
      <c r="Q2330" t="s">
        <v>121</v>
      </c>
      <c r="S2330" s="10">
        <v>16702858958</v>
      </c>
      <c r="U2330" t="s">
        <v>871</v>
      </c>
      <c r="V2330">
        <v>722513</v>
      </c>
      <c r="W2330" t="s">
        <v>123</v>
      </c>
      <c r="Y2330" t="s">
        <v>872</v>
      </c>
      <c r="Z2330" t="s">
        <v>873</v>
      </c>
      <c r="AA2330" t="s">
        <v>874</v>
      </c>
      <c r="AB2330" t="s">
        <v>875</v>
      </c>
      <c r="AC2330" t="s">
        <v>869</v>
      </c>
      <c r="AD2330" t="s">
        <v>870</v>
      </c>
      <c r="AE2330" t="s">
        <v>128</v>
      </c>
      <c r="AF2330" t="s">
        <v>120</v>
      </c>
      <c r="AG2330" s="3">
        <v>96950</v>
      </c>
      <c r="AH2330" t="s">
        <v>121</v>
      </c>
      <c r="AJ2330" s="10">
        <v>16702858958</v>
      </c>
      <c r="AL2330" t="s">
        <v>876</v>
      </c>
      <c r="BD2330" t="str">
        <f>"35-2021.00"</f>
        <v>35-2021.00</v>
      </c>
      <c r="BE2330" t="s">
        <v>282</v>
      </c>
      <c r="BF2330" t="s">
        <v>877</v>
      </c>
      <c r="BG2330" t="s">
        <v>878</v>
      </c>
      <c r="BH2330">
        <v>10</v>
      </c>
      <c r="BJ2330" s="1">
        <v>45931</v>
      </c>
      <c r="BK2330" s="1">
        <v>46295</v>
      </c>
      <c r="BN2330">
        <v>35</v>
      </c>
      <c r="BO2330">
        <v>0</v>
      </c>
      <c r="BP2330">
        <v>7</v>
      </c>
      <c r="BQ2330">
        <v>7</v>
      </c>
      <c r="BR2330">
        <v>7</v>
      </c>
      <c r="BS2330">
        <v>7</v>
      </c>
      <c r="BT2330">
        <v>7</v>
      </c>
      <c r="BU2330">
        <v>0</v>
      </c>
      <c r="BV2330" t="str">
        <f>"9:00 AM"</f>
        <v>9:00 AM</v>
      </c>
      <c r="BW2330" t="str">
        <f t="shared" si="44"/>
        <v>5:00 PM</v>
      </c>
      <c r="BX2330" t="s">
        <v>240</v>
      </c>
      <c r="BY2330">
        <v>0</v>
      </c>
      <c r="BZ2330">
        <v>3</v>
      </c>
      <c r="CA2330" t="s">
        <v>115</v>
      </c>
      <c r="CC2330" s="2" t="s">
        <v>879</v>
      </c>
      <c r="CD2330" t="s">
        <v>869</v>
      </c>
      <c r="CE2330" t="s">
        <v>870</v>
      </c>
      <c r="CF2330" t="s">
        <v>128</v>
      </c>
      <c r="CG2330" t="s">
        <v>120</v>
      </c>
      <c r="CH2330" s="3">
        <v>96950</v>
      </c>
      <c r="CI2330" s="4">
        <v>7.84</v>
      </c>
      <c r="CJ2330" s="4">
        <v>7.84</v>
      </c>
      <c r="CK2330" s="4">
        <v>11.76</v>
      </c>
      <c r="CL2330" s="4">
        <v>11.76</v>
      </c>
      <c r="CM2330" t="s">
        <v>136</v>
      </c>
      <c r="CN2330" t="s">
        <v>331</v>
      </c>
      <c r="CO2330" t="s">
        <v>137</v>
      </c>
      <c r="CQ2330" t="s">
        <v>115</v>
      </c>
      <c r="CR2330" t="s">
        <v>138</v>
      </c>
      <c r="CS2330" t="s">
        <v>138</v>
      </c>
      <c r="CT2330" t="s">
        <v>138</v>
      </c>
      <c r="CU2330" t="s">
        <v>138</v>
      </c>
      <c r="CV2330" t="s">
        <v>138</v>
      </c>
      <c r="CW2330" t="s">
        <v>138</v>
      </c>
      <c r="CX2330" t="s">
        <v>4562</v>
      </c>
      <c r="CY2330" s="10">
        <v>16702858958</v>
      </c>
      <c r="CZ2330" t="s">
        <v>876</v>
      </c>
      <c r="DA2330" t="s">
        <v>139</v>
      </c>
      <c r="DB2330" t="s">
        <v>138</v>
      </c>
      <c r="DC2330" t="s">
        <v>115</v>
      </c>
      <c r="DD2330" t="s">
        <v>872</v>
      </c>
      <c r="DE2330" t="s">
        <v>873</v>
      </c>
      <c r="DF2330" t="s">
        <v>881</v>
      </c>
      <c r="DG2330" t="s">
        <v>882</v>
      </c>
      <c r="DH2330" t="s">
        <v>876</v>
      </c>
    </row>
    <row r="2331" spans="1:112" ht="14.45" customHeight="1" x14ac:dyDescent="0.25">
      <c r="A2331" t="s">
        <v>5847</v>
      </c>
      <c r="B2331" t="s">
        <v>248</v>
      </c>
      <c r="C2331" s="1">
        <v>45764</v>
      </c>
      <c r="D2331" s="1">
        <v>45826</v>
      </c>
      <c r="E2331" t="s">
        <v>210</v>
      </c>
      <c r="F2331" s="1">
        <v>45929</v>
      </c>
      <c r="G2331" t="s">
        <v>115</v>
      </c>
      <c r="H2331" t="s">
        <v>115</v>
      </c>
      <c r="I2331" t="s">
        <v>115</v>
      </c>
      <c r="J2331" t="s">
        <v>5848</v>
      </c>
      <c r="K2331" t="s">
        <v>5849</v>
      </c>
      <c r="L2331" t="s">
        <v>5850</v>
      </c>
      <c r="M2331" t="s">
        <v>139</v>
      </c>
      <c r="N2331" t="s">
        <v>128</v>
      </c>
      <c r="O2331" t="s">
        <v>120</v>
      </c>
      <c r="P2331" s="3">
        <v>96950</v>
      </c>
      <c r="Q2331" t="s">
        <v>121</v>
      </c>
      <c r="S2331" s="10">
        <v>16702352366</v>
      </c>
      <c r="U2331" t="s">
        <v>5851</v>
      </c>
      <c r="V2331">
        <v>445110</v>
      </c>
      <c r="W2331" t="s">
        <v>123</v>
      </c>
      <c r="Y2331" t="s">
        <v>5370</v>
      </c>
      <c r="Z2331" t="s">
        <v>5852</v>
      </c>
      <c r="AB2331" t="s">
        <v>658</v>
      </c>
      <c r="AC2331" t="s">
        <v>5850</v>
      </c>
      <c r="AD2331" t="s">
        <v>139</v>
      </c>
      <c r="AE2331" t="s">
        <v>128</v>
      </c>
      <c r="AF2331" t="s">
        <v>120</v>
      </c>
      <c r="AG2331" s="3">
        <v>96950</v>
      </c>
      <c r="AH2331" t="s">
        <v>121</v>
      </c>
      <c r="AJ2331" s="10">
        <v>16702352366</v>
      </c>
      <c r="AL2331" t="s">
        <v>5853</v>
      </c>
      <c r="BD2331" t="str">
        <f>"11-2022.00"</f>
        <v>11-2022.00</v>
      </c>
      <c r="BE2331" t="s">
        <v>5373</v>
      </c>
      <c r="BF2331" t="s">
        <v>5854</v>
      </c>
      <c r="BG2331" t="s">
        <v>5375</v>
      </c>
      <c r="BH2331">
        <v>2</v>
      </c>
      <c r="BI2331">
        <v>2</v>
      </c>
      <c r="BJ2331" s="1">
        <v>45931</v>
      </c>
      <c r="BK2331" s="1">
        <v>46295</v>
      </c>
      <c r="BL2331" s="1">
        <v>45931</v>
      </c>
      <c r="BM2331" s="1">
        <v>46295</v>
      </c>
      <c r="BN2331">
        <v>35</v>
      </c>
      <c r="BO2331">
        <v>0</v>
      </c>
      <c r="BP2331">
        <v>7</v>
      </c>
      <c r="BQ2331">
        <v>7</v>
      </c>
      <c r="BR2331">
        <v>7</v>
      </c>
      <c r="BS2331">
        <v>7</v>
      </c>
      <c r="BT2331">
        <v>7</v>
      </c>
      <c r="BU2331">
        <v>0</v>
      </c>
      <c r="BV2331" t="str">
        <f>"8:00 AM"</f>
        <v>8:00 AM</v>
      </c>
      <c r="BW2331" t="str">
        <f t="shared" si="44"/>
        <v>5:00 PM</v>
      </c>
      <c r="BX2331" t="s">
        <v>133</v>
      </c>
      <c r="BY2331">
        <v>0</v>
      </c>
      <c r="BZ2331">
        <v>36</v>
      </c>
      <c r="CA2331" t="s">
        <v>138</v>
      </c>
      <c r="CB2331">
        <v>15</v>
      </c>
      <c r="CC2331" s="2" t="s">
        <v>5376</v>
      </c>
      <c r="CD2331" t="s">
        <v>5850</v>
      </c>
      <c r="CE2331" t="s">
        <v>139</v>
      </c>
      <c r="CF2331" t="s">
        <v>128</v>
      </c>
      <c r="CG2331" t="s">
        <v>120</v>
      </c>
      <c r="CH2331" s="3">
        <v>96950</v>
      </c>
      <c r="CI2331" s="4">
        <v>18.239999999999998</v>
      </c>
      <c r="CJ2331" s="4">
        <v>18.239999999999998</v>
      </c>
      <c r="CM2331" t="s">
        <v>136</v>
      </c>
      <c r="CN2331" t="s">
        <v>5377</v>
      </c>
      <c r="CO2331" t="s">
        <v>137</v>
      </c>
      <c r="CQ2331" t="s">
        <v>115</v>
      </c>
      <c r="CR2331" t="s">
        <v>138</v>
      </c>
      <c r="CS2331" t="s">
        <v>139</v>
      </c>
      <c r="CT2331" t="s">
        <v>139</v>
      </c>
      <c r="CU2331" t="s">
        <v>139</v>
      </c>
      <c r="CV2331" t="s">
        <v>138</v>
      </c>
      <c r="CW2331" t="s">
        <v>139</v>
      </c>
      <c r="CX2331" t="s">
        <v>699</v>
      </c>
      <c r="CY2331" s="10">
        <v>16702352366</v>
      </c>
      <c r="CZ2331" t="s">
        <v>5855</v>
      </c>
      <c r="DA2331" t="s">
        <v>139</v>
      </c>
      <c r="DB2331" t="s">
        <v>138</v>
      </c>
      <c r="DC2331" t="s">
        <v>115</v>
      </c>
    </row>
    <row r="2332" spans="1:112" ht="14.45" customHeight="1" x14ac:dyDescent="0.25">
      <c r="A2332" t="s">
        <v>6755</v>
      </c>
      <c r="B2332" t="s">
        <v>158</v>
      </c>
      <c r="C2332" s="1">
        <v>45741</v>
      </c>
      <c r="D2332" s="1">
        <v>45826</v>
      </c>
      <c r="E2332" t="s">
        <v>210</v>
      </c>
      <c r="F2332" s="1">
        <v>45837</v>
      </c>
      <c r="G2332" t="s">
        <v>115</v>
      </c>
      <c r="H2332" t="s">
        <v>115</v>
      </c>
      <c r="I2332" t="s">
        <v>115</v>
      </c>
      <c r="J2332" t="s">
        <v>1436</v>
      </c>
      <c r="L2332" t="s">
        <v>5691</v>
      </c>
      <c r="M2332" t="s">
        <v>5692</v>
      </c>
      <c r="N2332" t="s">
        <v>128</v>
      </c>
      <c r="O2332" t="s">
        <v>120</v>
      </c>
      <c r="P2332" s="3">
        <v>96950</v>
      </c>
      <c r="Q2332" t="s">
        <v>121</v>
      </c>
      <c r="S2332" s="10">
        <v>16702858730</v>
      </c>
      <c r="U2332" t="s">
        <v>1439</v>
      </c>
      <c r="V2332">
        <v>561320</v>
      </c>
      <c r="W2332" t="s">
        <v>123</v>
      </c>
      <c r="Y2332" t="s">
        <v>1440</v>
      </c>
      <c r="Z2332" t="s">
        <v>1441</v>
      </c>
      <c r="AA2332" t="s">
        <v>1442</v>
      </c>
      <c r="AB2332" t="s">
        <v>448</v>
      </c>
      <c r="AC2332" t="s">
        <v>1437</v>
      </c>
      <c r="AD2332" t="s">
        <v>1438</v>
      </c>
      <c r="AE2332" t="s">
        <v>128</v>
      </c>
      <c r="AF2332" t="s">
        <v>120</v>
      </c>
      <c r="AG2332" s="3">
        <v>96950</v>
      </c>
      <c r="AH2332" t="s">
        <v>121</v>
      </c>
      <c r="AJ2332" s="10">
        <v>16702858730</v>
      </c>
      <c r="AL2332" t="s">
        <v>1443</v>
      </c>
      <c r="BD2332" t="str">
        <f>"49-9071.00"</f>
        <v>49-9071.00</v>
      </c>
      <c r="BE2332" t="s">
        <v>169</v>
      </c>
      <c r="BF2332" t="s">
        <v>5693</v>
      </c>
      <c r="BG2332" t="s">
        <v>2872</v>
      </c>
      <c r="BH2332">
        <v>6</v>
      </c>
      <c r="BJ2332" s="1">
        <v>45839</v>
      </c>
      <c r="BK2332" s="1">
        <v>46203</v>
      </c>
      <c r="BN2332">
        <v>35</v>
      </c>
      <c r="BO2332">
        <v>0</v>
      </c>
      <c r="BP2332">
        <v>7</v>
      </c>
      <c r="BQ2332">
        <v>7</v>
      </c>
      <c r="BR2332">
        <v>7</v>
      </c>
      <c r="BS2332">
        <v>7</v>
      </c>
      <c r="BT2332">
        <v>7</v>
      </c>
      <c r="BU2332">
        <v>0</v>
      </c>
      <c r="BV2332" t="str">
        <f>"9:00 AM"</f>
        <v>9:00 AM</v>
      </c>
      <c r="BW2332" t="str">
        <f t="shared" si="44"/>
        <v>5:00 PM</v>
      </c>
      <c r="BX2332" t="s">
        <v>240</v>
      </c>
      <c r="BY2332">
        <v>0</v>
      </c>
      <c r="BZ2332">
        <v>12</v>
      </c>
      <c r="CA2332" t="s">
        <v>115</v>
      </c>
      <c r="CC2332" s="2" t="s">
        <v>6756</v>
      </c>
      <c r="CD2332" t="s">
        <v>3156</v>
      </c>
      <c r="CE2332" t="s">
        <v>1448</v>
      </c>
      <c r="CF2332" t="s">
        <v>128</v>
      </c>
      <c r="CG2332" t="s">
        <v>120</v>
      </c>
      <c r="CH2332" s="3">
        <v>96950</v>
      </c>
      <c r="CI2332" s="4">
        <v>9.75</v>
      </c>
      <c r="CJ2332" s="4">
        <v>9.75</v>
      </c>
      <c r="CK2332" s="4">
        <v>14.63</v>
      </c>
      <c r="CL2332" s="4">
        <v>14.63</v>
      </c>
      <c r="CM2332" t="s">
        <v>136</v>
      </c>
      <c r="CN2332" t="s">
        <v>191</v>
      </c>
      <c r="CO2332" t="s">
        <v>137</v>
      </c>
      <c r="CQ2332" t="s">
        <v>115</v>
      </c>
      <c r="CR2332" t="s">
        <v>138</v>
      </c>
      <c r="CS2332" t="s">
        <v>139</v>
      </c>
      <c r="CT2332" t="s">
        <v>138</v>
      </c>
      <c r="CU2332" t="s">
        <v>139</v>
      </c>
      <c r="CV2332" t="s">
        <v>138</v>
      </c>
      <c r="CW2332" t="s">
        <v>139</v>
      </c>
      <c r="CX2332" s="2" t="s">
        <v>3157</v>
      </c>
      <c r="CY2332" s="10">
        <v>16702858730</v>
      </c>
      <c r="CZ2332" t="s">
        <v>1443</v>
      </c>
      <c r="DA2332" t="s">
        <v>331</v>
      </c>
      <c r="DB2332" t="s">
        <v>138</v>
      </c>
      <c r="DC2332" t="s">
        <v>115</v>
      </c>
    </row>
    <row r="2333" spans="1:112" ht="14.45" customHeight="1" x14ac:dyDescent="0.25">
      <c r="A2333" t="s">
        <v>6841</v>
      </c>
      <c r="B2333" t="s">
        <v>248</v>
      </c>
      <c r="C2333" s="1">
        <v>45764</v>
      </c>
      <c r="D2333" s="1">
        <v>45826</v>
      </c>
      <c r="E2333" t="s">
        <v>210</v>
      </c>
      <c r="F2333" s="1">
        <v>45929</v>
      </c>
      <c r="G2333" t="s">
        <v>115</v>
      </c>
      <c r="H2333" t="s">
        <v>115</v>
      </c>
      <c r="I2333" t="s">
        <v>115</v>
      </c>
      <c r="J2333" t="s">
        <v>6842</v>
      </c>
      <c r="K2333" t="s">
        <v>2306</v>
      </c>
      <c r="L2333" t="s">
        <v>2307</v>
      </c>
      <c r="M2333" t="s">
        <v>139</v>
      </c>
      <c r="N2333" t="s">
        <v>119</v>
      </c>
      <c r="O2333" t="s">
        <v>120</v>
      </c>
      <c r="P2333" s="3">
        <v>96950</v>
      </c>
      <c r="Q2333" t="s">
        <v>121</v>
      </c>
      <c r="S2333" s="10">
        <v>16702879158</v>
      </c>
      <c r="U2333" t="s">
        <v>2308</v>
      </c>
      <c r="V2333">
        <v>445110</v>
      </c>
      <c r="W2333" t="s">
        <v>123</v>
      </c>
      <c r="Y2333" t="s">
        <v>5370</v>
      </c>
      <c r="Z2333" t="s">
        <v>6843</v>
      </c>
      <c r="AB2333" t="s">
        <v>126</v>
      </c>
      <c r="AC2333" t="s">
        <v>2307</v>
      </c>
      <c r="AD2333" t="s">
        <v>139</v>
      </c>
      <c r="AE2333" t="s">
        <v>119</v>
      </c>
      <c r="AF2333" t="s">
        <v>120</v>
      </c>
      <c r="AG2333" s="3">
        <v>96950</v>
      </c>
      <c r="AH2333" t="s">
        <v>121</v>
      </c>
      <c r="AJ2333" s="10">
        <v>16702879158</v>
      </c>
      <c r="AL2333" t="s">
        <v>2311</v>
      </c>
      <c r="BD2333" t="str">
        <f>"11-2022.00"</f>
        <v>11-2022.00</v>
      </c>
      <c r="BE2333" t="s">
        <v>5373</v>
      </c>
      <c r="BF2333" t="s">
        <v>6844</v>
      </c>
      <c r="BG2333" t="s">
        <v>5375</v>
      </c>
      <c r="BH2333">
        <v>2</v>
      </c>
      <c r="BI2333">
        <v>2</v>
      </c>
      <c r="BJ2333" s="1">
        <v>45931</v>
      </c>
      <c r="BK2333" s="1">
        <v>46295</v>
      </c>
      <c r="BL2333" s="1">
        <v>45931</v>
      </c>
      <c r="BM2333" s="1">
        <v>46295</v>
      </c>
      <c r="BN2333">
        <v>35</v>
      </c>
      <c r="BO2333">
        <v>0</v>
      </c>
      <c r="BP2333">
        <v>7</v>
      </c>
      <c r="BQ2333">
        <v>7</v>
      </c>
      <c r="BR2333">
        <v>7</v>
      </c>
      <c r="BS2333">
        <v>7</v>
      </c>
      <c r="BT2333">
        <v>7</v>
      </c>
      <c r="BU2333">
        <v>0</v>
      </c>
      <c r="BV2333" t="str">
        <f t="shared" ref="BV2333:BV2344" si="45">"8:00 AM"</f>
        <v>8:00 AM</v>
      </c>
      <c r="BW2333" t="str">
        <f t="shared" si="44"/>
        <v>5:00 PM</v>
      </c>
      <c r="BX2333" t="s">
        <v>133</v>
      </c>
      <c r="BY2333">
        <v>0</v>
      </c>
      <c r="BZ2333">
        <v>36</v>
      </c>
      <c r="CA2333" t="s">
        <v>138</v>
      </c>
      <c r="CB2333">
        <v>14</v>
      </c>
      <c r="CC2333" s="2" t="s">
        <v>5376</v>
      </c>
      <c r="CD2333" t="s">
        <v>2307</v>
      </c>
      <c r="CE2333" t="s">
        <v>139</v>
      </c>
      <c r="CF2333" t="s">
        <v>119</v>
      </c>
      <c r="CG2333" t="s">
        <v>120</v>
      </c>
      <c r="CH2333" s="3">
        <v>96950</v>
      </c>
      <c r="CI2333" s="4">
        <v>18.239999999999998</v>
      </c>
      <c r="CJ2333" s="4">
        <v>18.239999999999998</v>
      </c>
      <c r="CM2333" t="s">
        <v>136</v>
      </c>
      <c r="CN2333" t="s">
        <v>5377</v>
      </c>
      <c r="CO2333" t="s">
        <v>137</v>
      </c>
      <c r="CQ2333" t="s">
        <v>115</v>
      </c>
      <c r="CR2333" t="s">
        <v>138</v>
      </c>
      <c r="CS2333" t="s">
        <v>139</v>
      </c>
      <c r="CT2333" t="s">
        <v>139</v>
      </c>
      <c r="CU2333" t="s">
        <v>139</v>
      </c>
      <c r="CV2333" t="s">
        <v>138</v>
      </c>
      <c r="CW2333" t="s">
        <v>139</v>
      </c>
      <c r="CX2333" t="s">
        <v>699</v>
      </c>
      <c r="CY2333" s="10">
        <v>16702879158</v>
      </c>
      <c r="CZ2333" t="s">
        <v>2316</v>
      </c>
      <c r="DA2333" t="s">
        <v>139</v>
      </c>
      <c r="DB2333" t="s">
        <v>138</v>
      </c>
      <c r="DC2333" t="s">
        <v>115</v>
      </c>
    </row>
    <row r="2334" spans="1:112" ht="14.45" customHeight="1" x14ac:dyDescent="0.25">
      <c r="A2334" t="s">
        <v>7668</v>
      </c>
      <c r="B2334" t="s">
        <v>248</v>
      </c>
      <c r="C2334" s="1">
        <v>45776</v>
      </c>
      <c r="D2334" s="1">
        <v>45826</v>
      </c>
      <c r="E2334" t="s">
        <v>210</v>
      </c>
      <c r="F2334" s="1">
        <v>45929</v>
      </c>
      <c r="G2334" t="s">
        <v>115</v>
      </c>
      <c r="H2334" t="s">
        <v>115</v>
      </c>
      <c r="I2334" t="s">
        <v>115</v>
      </c>
      <c r="J2334" t="s">
        <v>7669</v>
      </c>
      <c r="K2334" t="s">
        <v>7670</v>
      </c>
      <c r="L2334" t="s">
        <v>7671</v>
      </c>
      <c r="M2334" t="s">
        <v>1767</v>
      </c>
      <c r="N2334" t="s">
        <v>128</v>
      </c>
      <c r="O2334" t="s">
        <v>120</v>
      </c>
      <c r="P2334" s="3">
        <v>96950</v>
      </c>
      <c r="Q2334" t="s">
        <v>121</v>
      </c>
      <c r="S2334" s="10">
        <v>16702851863</v>
      </c>
      <c r="U2334" t="s">
        <v>7672</v>
      </c>
      <c r="V2334">
        <v>4451</v>
      </c>
      <c r="W2334" t="s">
        <v>123</v>
      </c>
      <c r="Y2334" t="s">
        <v>1769</v>
      </c>
      <c r="Z2334" t="s">
        <v>1770</v>
      </c>
      <c r="AB2334" t="s">
        <v>658</v>
      </c>
      <c r="AC2334" t="s">
        <v>7671</v>
      </c>
      <c r="AD2334" t="s">
        <v>1767</v>
      </c>
      <c r="AE2334" t="s">
        <v>128</v>
      </c>
      <c r="AF2334" t="s">
        <v>120</v>
      </c>
      <c r="AG2334" s="3">
        <v>96950</v>
      </c>
      <c r="AH2334" t="s">
        <v>121</v>
      </c>
      <c r="AJ2334" s="10">
        <v>16702851863</v>
      </c>
      <c r="AL2334" t="s">
        <v>7673</v>
      </c>
      <c r="BD2334" t="str">
        <f>"11-2022.00"</f>
        <v>11-2022.00</v>
      </c>
      <c r="BE2334" t="s">
        <v>5373</v>
      </c>
      <c r="BF2334" t="s">
        <v>7674</v>
      </c>
      <c r="BG2334" t="s">
        <v>7675</v>
      </c>
      <c r="BH2334">
        <v>1</v>
      </c>
      <c r="BI2334">
        <v>1</v>
      </c>
      <c r="BJ2334" s="1">
        <v>45931</v>
      </c>
      <c r="BK2334" s="1">
        <v>46295</v>
      </c>
      <c r="BL2334" s="1">
        <v>45931</v>
      </c>
      <c r="BM2334" s="1">
        <v>46295</v>
      </c>
      <c r="BN2334">
        <v>40</v>
      </c>
      <c r="BO2334">
        <v>0</v>
      </c>
      <c r="BP2334">
        <v>8</v>
      </c>
      <c r="BQ2334">
        <v>8</v>
      </c>
      <c r="BR2334">
        <v>8</v>
      </c>
      <c r="BS2334">
        <v>8</v>
      </c>
      <c r="BT2334">
        <v>8</v>
      </c>
      <c r="BU2334">
        <v>0</v>
      </c>
      <c r="BV2334" t="str">
        <f t="shared" si="45"/>
        <v>8:00 AM</v>
      </c>
      <c r="BW2334" t="str">
        <f t="shared" si="44"/>
        <v>5:00 PM</v>
      </c>
      <c r="BX2334" t="s">
        <v>133</v>
      </c>
      <c r="BY2334">
        <v>0</v>
      </c>
      <c r="BZ2334">
        <v>24</v>
      </c>
      <c r="CA2334" t="s">
        <v>115</v>
      </c>
      <c r="CC2334" t="s">
        <v>7676</v>
      </c>
      <c r="CD2334" t="s">
        <v>7671</v>
      </c>
      <c r="CE2334" t="s">
        <v>1767</v>
      </c>
      <c r="CF2334" t="s">
        <v>128</v>
      </c>
      <c r="CG2334" t="s">
        <v>120</v>
      </c>
      <c r="CH2334" s="3">
        <v>96950</v>
      </c>
      <c r="CI2334" s="4">
        <v>18.239999999999998</v>
      </c>
      <c r="CJ2334" s="4">
        <v>18.239999999999998</v>
      </c>
      <c r="CK2334" s="4">
        <v>27.36</v>
      </c>
      <c r="CL2334" s="4">
        <v>27.36</v>
      </c>
      <c r="CM2334" t="s">
        <v>136</v>
      </c>
      <c r="CN2334" t="s">
        <v>139</v>
      </c>
      <c r="CO2334" t="s">
        <v>137</v>
      </c>
      <c r="CQ2334" t="s">
        <v>115</v>
      </c>
      <c r="CR2334" t="s">
        <v>138</v>
      </c>
      <c r="CS2334" t="s">
        <v>139</v>
      </c>
      <c r="CT2334" t="s">
        <v>138</v>
      </c>
      <c r="CU2334" t="s">
        <v>139</v>
      </c>
      <c r="CV2334" t="s">
        <v>138</v>
      </c>
      <c r="CW2334" t="s">
        <v>139</v>
      </c>
      <c r="CX2334" t="s">
        <v>1776</v>
      </c>
      <c r="CY2334" s="10">
        <v>16702851863</v>
      </c>
      <c r="CZ2334" t="s">
        <v>7673</v>
      </c>
      <c r="DA2334" t="s">
        <v>139</v>
      </c>
      <c r="DB2334" t="s">
        <v>138</v>
      </c>
      <c r="DC2334" t="s">
        <v>115</v>
      </c>
    </row>
    <row r="2335" spans="1:112" ht="14.45" customHeight="1" x14ac:dyDescent="0.25">
      <c r="A2335" t="s">
        <v>8137</v>
      </c>
      <c r="B2335" t="s">
        <v>248</v>
      </c>
      <c r="C2335" s="1">
        <v>45768</v>
      </c>
      <c r="D2335" s="1">
        <v>45826</v>
      </c>
      <c r="E2335" t="s">
        <v>210</v>
      </c>
      <c r="F2335" s="1">
        <v>45929</v>
      </c>
      <c r="G2335" t="s">
        <v>115</v>
      </c>
      <c r="H2335" t="s">
        <v>115</v>
      </c>
      <c r="I2335" t="s">
        <v>115</v>
      </c>
      <c r="J2335" t="s">
        <v>3291</v>
      </c>
      <c r="K2335" t="s">
        <v>3292</v>
      </c>
      <c r="L2335" t="s">
        <v>2029</v>
      </c>
      <c r="M2335" t="s">
        <v>1448</v>
      </c>
      <c r="N2335" t="s">
        <v>128</v>
      </c>
      <c r="O2335" t="s">
        <v>120</v>
      </c>
      <c r="P2335" s="3">
        <v>96950</v>
      </c>
      <c r="Q2335" t="s">
        <v>121</v>
      </c>
      <c r="S2335" s="10">
        <v>16702330800</v>
      </c>
      <c r="U2335" t="s">
        <v>3293</v>
      </c>
      <c r="V2335">
        <v>624410</v>
      </c>
      <c r="W2335" t="s">
        <v>123</v>
      </c>
      <c r="Y2335" t="s">
        <v>2031</v>
      </c>
      <c r="Z2335" t="s">
        <v>2032</v>
      </c>
      <c r="AA2335" t="s">
        <v>2033</v>
      </c>
      <c r="AB2335" t="s">
        <v>3294</v>
      </c>
      <c r="AC2335" t="s">
        <v>2029</v>
      </c>
      <c r="AD2335" t="s">
        <v>1448</v>
      </c>
      <c r="AE2335" t="s">
        <v>128</v>
      </c>
      <c r="AF2335" t="s">
        <v>120</v>
      </c>
      <c r="AG2335" s="3">
        <v>96950</v>
      </c>
      <c r="AH2335" t="s">
        <v>121</v>
      </c>
      <c r="AJ2335" s="10">
        <v>16702330800</v>
      </c>
      <c r="AL2335" t="s">
        <v>3295</v>
      </c>
      <c r="BD2335" t="str">
        <f>"39-9011.00"</f>
        <v>39-9011.00</v>
      </c>
      <c r="BE2335" t="s">
        <v>538</v>
      </c>
      <c r="BF2335" t="s">
        <v>3296</v>
      </c>
      <c r="BG2335" t="s">
        <v>3297</v>
      </c>
      <c r="BH2335">
        <v>4</v>
      </c>
      <c r="BI2335">
        <v>4</v>
      </c>
      <c r="BJ2335" s="1">
        <v>45931</v>
      </c>
      <c r="BK2335" s="1">
        <v>46295</v>
      </c>
      <c r="BL2335" s="1">
        <v>45931</v>
      </c>
      <c r="BM2335" s="1">
        <v>46295</v>
      </c>
      <c r="BN2335">
        <v>35</v>
      </c>
      <c r="BO2335">
        <v>0</v>
      </c>
      <c r="BP2335">
        <v>7</v>
      </c>
      <c r="BQ2335">
        <v>7</v>
      </c>
      <c r="BR2335">
        <v>7</v>
      </c>
      <c r="BS2335">
        <v>7</v>
      </c>
      <c r="BT2335">
        <v>7</v>
      </c>
      <c r="BU2335">
        <v>0</v>
      </c>
      <c r="BV2335" t="str">
        <f t="shared" si="45"/>
        <v>8:00 AM</v>
      </c>
      <c r="BW2335" t="str">
        <f>"4:00 PM"</f>
        <v>4:00 PM</v>
      </c>
      <c r="BX2335" t="s">
        <v>133</v>
      </c>
      <c r="BY2335">
        <v>0</v>
      </c>
      <c r="BZ2335">
        <v>12</v>
      </c>
      <c r="CA2335" t="s">
        <v>115</v>
      </c>
      <c r="CC2335" s="2" t="s">
        <v>3298</v>
      </c>
      <c r="CD2335" t="s">
        <v>2029</v>
      </c>
      <c r="CE2335" t="s">
        <v>1448</v>
      </c>
      <c r="CF2335" t="s">
        <v>128</v>
      </c>
      <c r="CG2335" t="s">
        <v>120</v>
      </c>
      <c r="CH2335" s="3">
        <v>96950</v>
      </c>
      <c r="CI2335" s="4">
        <v>7.81</v>
      </c>
      <c r="CJ2335" s="4">
        <v>7.81</v>
      </c>
      <c r="CK2335" s="4">
        <v>11.72</v>
      </c>
      <c r="CL2335" s="4">
        <v>11.72</v>
      </c>
      <c r="CM2335" t="s">
        <v>136</v>
      </c>
      <c r="CN2335" t="s">
        <v>224</v>
      </c>
      <c r="CO2335" t="s">
        <v>137</v>
      </c>
      <c r="CQ2335" t="s">
        <v>115</v>
      </c>
      <c r="CR2335" t="s">
        <v>138</v>
      </c>
      <c r="CS2335" t="s">
        <v>139</v>
      </c>
      <c r="CT2335" t="s">
        <v>138</v>
      </c>
      <c r="CU2335" t="s">
        <v>139</v>
      </c>
      <c r="CV2335" t="s">
        <v>138</v>
      </c>
      <c r="CW2335" t="s">
        <v>139</v>
      </c>
      <c r="CX2335" t="s">
        <v>139</v>
      </c>
      <c r="CY2335" s="10">
        <v>16702330800</v>
      </c>
      <c r="CZ2335" t="s">
        <v>3295</v>
      </c>
      <c r="DA2335" t="s">
        <v>139</v>
      </c>
      <c r="DB2335" t="s">
        <v>138</v>
      </c>
      <c r="DC2335" t="s">
        <v>115</v>
      </c>
    </row>
    <row r="2336" spans="1:112" ht="14.45" customHeight="1" x14ac:dyDescent="0.25">
      <c r="A2336" t="s">
        <v>8511</v>
      </c>
      <c r="B2336" t="s">
        <v>248</v>
      </c>
      <c r="C2336" s="1">
        <v>45768</v>
      </c>
      <c r="D2336" s="1">
        <v>45826</v>
      </c>
      <c r="E2336" t="s">
        <v>210</v>
      </c>
      <c r="F2336" s="1">
        <v>45929</v>
      </c>
      <c r="G2336" t="s">
        <v>115</v>
      </c>
      <c r="H2336" t="s">
        <v>115</v>
      </c>
      <c r="I2336" t="s">
        <v>115</v>
      </c>
      <c r="J2336" t="s">
        <v>6155</v>
      </c>
      <c r="K2336" t="s">
        <v>6156</v>
      </c>
      <c r="L2336" t="s">
        <v>6157</v>
      </c>
      <c r="M2336" t="s">
        <v>1058</v>
      </c>
      <c r="N2336" t="s">
        <v>128</v>
      </c>
      <c r="O2336" t="s">
        <v>120</v>
      </c>
      <c r="P2336" s="3">
        <v>96950</v>
      </c>
      <c r="Q2336" t="s">
        <v>121</v>
      </c>
      <c r="R2336" t="s">
        <v>1287</v>
      </c>
      <c r="S2336" s="10">
        <v>16702351024</v>
      </c>
      <c r="U2336" t="s">
        <v>6158</v>
      </c>
      <c r="V2336">
        <v>236116</v>
      </c>
      <c r="W2336" t="s">
        <v>123</v>
      </c>
      <c r="Y2336" t="s">
        <v>6159</v>
      </c>
      <c r="Z2336" t="s">
        <v>6160</v>
      </c>
      <c r="AA2336" t="s">
        <v>6161</v>
      </c>
      <c r="AB2336" t="s">
        <v>997</v>
      </c>
      <c r="AC2336" t="s">
        <v>6157</v>
      </c>
      <c r="AD2336" t="s">
        <v>1058</v>
      </c>
      <c r="AE2336" t="s">
        <v>128</v>
      </c>
      <c r="AF2336" t="s">
        <v>120</v>
      </c>
      <c r="AG2336" s="3">
        <v>96950</v>
      </c>
      <c r="AH2336" t="s">
        <v>121</v>
      </c>
      <c r="AI2336" t="s">
        <v>1287</v>
      </c>
      <c r="AJ2336" s="10">
        <v>16702351024</v>
      </c>
      <c r="AL2336" t="s">
        <v>6162</v>
      </c>
      <c r="BD2336" t="str">
        <f>"49-9071.00"</f>
        <v>49-9071.00</v>
      </c>
      <c r="BE2336" t="s">
        <v>169</v>
      </c>
      <c r="BF2336" t="s">
        <v>6163</v>
      </c>
      <c r="BG2336" t="s">
        <v>2872</v>
      </c>
      <c r="BH2336">
        <v>20</v>
      </c>
      <c r="BI2336">
        <v>20</v>
      </c>
      <c r="BJ2336" s="1">
        <v>45931</v>
      </c>
      <c r="BK2336" s="1">
        <v>46295</v>
      </c>
      <c r="BL2336" s="1">
        <v>45931</v>
      </c>
      <c r="BM2336" s="1">
        <v>46295</v>
      </c>
      <c r="BN2336">
        <v>35</v>
      </c>
      <c r="BO2336">
        <v>0</v>
      </c>
      <c r="BP2336">
        <v>7</v>
      </c>
      <c r="BQ2336">
        <v>7</v>
      </c>
      <c r="BR2336">
        <v>7</v>
      </c>
      <c r="BS2336">
        <v>7</v>
      </c>
      <c r="BT2336">
        <v>7</v>
      </c>
      <c r="BU2336">
        <v>0</v>
      </c>
      <c r="BV2336" t="str">
        <f t="shared" si="45"/>
        <v>8:00 AM</v>
      </c>
      <c r="BW2336" t="str">
        <f>"4:00 PM"</f>
        <v>4:00 PM</v>
      </c>
      <c r="BX2336" t="s">
        <v>240</v>
      </c>
      <c r="BY2336">
        <v>0</v>
      </c>
      <c r="BZ2336">
        <v>12</v>
      </c>
      <c r="CA2336" t="s">
        <v>115</v>
      </c>
      <c r="CC2336" t="s">
        <v>6164</v>
      </c>
      <c r="CD2336" t="s">
        <v>6165</v>
      </c>
      <c r="CE2336" t="s">
        <v>6166</v>
      </c>
      <c r="CF2336" t="s">
        <v>128</v>
      </c>
      <c r="CG2336" t="s">
        <v>120</v>
      </c>
      <c r="CH2336" s="3">
        <v>96950</v>
      </c>
      <c r="CI2336" s="4">
        <v>9.75</v>
      </c>
      <c r="CJ2336" s="4">
        <v>10</v>
      </c>
      <c r="CK2336" s="4">
        <v>14.62</v>
      </c>
      <c r="CL2336" s="4">
        <v>15</v>
      </c>
      <c r="CM2336" t="s">
        <v>136</v>
      </c>
      <c r="CN2336" t="s">
        <v>139</v>
      </c>
      <c r="CO2336" t="s">
        <v>137</v>
      </c>
      <c r="CQ2336" t="s">
        <v>115</v>
      </c>
      <c r="CR2336" t="s">
        <v>138</v>
      </c>
      <c r="CS2336" t="s">
        <v>138</v>
      </c>
      <c r="CT2336" t="s">
        <v>138</v>
      </c>
      <c r="CU2336" t="s">
        <v>139</v>
      </c>
      <c r="CV2336" t="s">
        <v>138</v>
      </c>
      <c r="CW2336" t="s">
        <v>139</v>
      </c>
      <c r="CX2336" t="s">
        <v>1297</v>
      </c>
      <c r="CY2336" s="10">
        <v>16702351024</v>
      </c>
      <c r="CZ2336" t="s">
        <v>6162</v>
      </c>
      <c r="DA2336" t="s">
        <v>139</v>
      </c>
      <c r="DB2336" t="s">
        <v>138</v>
      </c>
      <c r="DC2336" t="s">
        <v>115</v>
      </c>
    </row>
    <row r="2337" spans="1:107" ht="14.45" customHeight="1" x14ac:dyDescent="0.25">
      <c r="A2337" t="s">
        <v>8942</v>
      </c>
      <c r="B2337" t="s">
        <v>248</v>
      </c>
      <c r="C2337" s="1">
        <v>45776</v>
      </c>
      <c r="D2337" s="1">
        <v>45826</v>
      </c>
      <c r="E2337" t="s">
        <v>210</v>
      </c>
      <c r="F2337" s="1">
        <v>45929</v>
      </c>
      <c r="G2337" t="s">
        <v>115</v>
      </c>
      <c r="H2337" t="s">
        <v>115</v>
      </c>
      <c r="I2337" t="s">
        <v>115</v>
      </c>
      <c r="J2337" t="s">
        <v>8943</v>
      </c>
      <c r="K2337" t="s">
        <v>8944</v>
      </c>
      <c r="L2337" t="s">
        <v>8945</v>
      </c>
      <c r="M2337" t="s">
        <v>1767</v>
      </c>
      <c r="N2337" t="s">
        <v>128</v>
      </c>
      <c r="O2337" t="s">
        <v>120</v>
      </c>
      <c r="P2337" s="3">
        <v>96950</v>
      </c>
      <c r="Q2337" t="s">
        <v>121</v>
      </c>
      <c r="S2337" s="10">
        <v>16704845868</v>
      </c>
      <c r="U2337" t="s">
        <v>7672</v>
      </c>
      <c r="V2337">
        <v>722511</v>
      </c>
      <c r="W2337" t="s">
        <v>123</v>
      </c>
      <c r="Y2337" t="s">
        <v>2407</v>
      </c>
      <c r="Z2337" t="s">
        <v>5864</v>
      </c>
      <c r="AB2337" t="s">
        <v>658</v>
      </c>
      <c r="AC2337" t="s">
        <v>8945</v>
      </c>
      <c r="AD2337" t="s">
        <v>1767</v>
      </c>
      <c r="AE2337" t="s">
        <v>128</v>
      </c>
      <c r="AF2337" t="s">
        <v>120</v>
      </c>
      <c r="AG2337" s="3">
        <v>96950</v>
      </c>
      <c r="AH2337" t="s">
        <v>121</v>
      </c>
      <c r="AJ2337" s="10">
        <v>16704845868</v>
      </c>
      <c r="AL2337" t="s">
        <v>8946</v>
      </c>
      <c r="BD2337" t="str">
        <f>"35-2014.00"</f>
        <v>35-2014.00</v>
      </c>
      <c r="BE2337" t="s">
        <v>221</v>
      </c>
      <c r="BF2337" t="s">
        <v>8947</v>
      </c>
      <c r="BG2337" t="s">
        <v>3966</v>
      </c>
      <c r="BH2337">
        <v>3</v>
      </c>
      <c r="BI2337">
        <v>3</v>
      </c>
      <c r="BJ2337" s="1">
        <v>45931</v>
      </c>
      <c r="BK2337" s="1">
        <v>46295</v>
      </c>
      <c r="BL2337" s="1">
        <v>45931</v>
      </c>
      <c r="BM2337" s="1">
        <v>46295</v>
      </c>
      <c r="BN2337">
        <v>40</v>
      </c>
      <c r="BO2337">
        <v>0</v>
      </c>
      <c r="BP2337">
        <v>8</v>
      </c>
      <c r="BQ2337">
        <v>8</v>
      </c>
      <c r="BR2337">
        <v>8</v>
      </c>
      <c r="BS2337">
        <v>8</v>
      </c>
      <c r="BT2337">
        <v>8</v>
      </c>
      <c r="BU2337">
        <v>0</v>
      </c>
      <c r="BV2337" t="str">
        <f t="shared" si="45"/>
        <v>8:00 AM</v>
      </c>
      <c r="BW2337" t="str">
        <f>"5:00 PM"</f>
        <v>5:00 PM</v>
      </c>
      <c r="BX2337" t="s">
        <v>240</v>
      </c>
      <c r="BY2337">
        <v>0</v>
      </c>
      <c r="BZ2337">
        <v>12</v>
      </c>
      <c r="CA2337" t="s">
        <v>115</v>
      </c>
      <c r="CC2337" t="s">
        <v>8948</v>
      </c>
      <c r="CD2337" t="s">
        <v>8945</v>
      </c>
      <c r="CE2337" t="s">
        <v>1767</v>
      </c>
      <c r="CF2337" t="s">
        <v>128</v>
      </c>
      <c r="CG2337" t="s">
        <v>120</v>
      </c>
      <c r="CH2337" s="3">
        <v>96950</v>
      </c>
      <c r="CI2337" s="4">
        <v>8.83</v>
      </c>
      <c r="CJ2337" s="4">
        <v>8.83</v>
      </c>
      <c r="CK2337" s="4">
        <v>13.25</v>
      </c>
      <c r="CL2337" s="4">
        <v>13.25</v>
      </c>
      <c r="CM2337" t="s">
        <v>136</v>
      </c>
      <c r="CN2337" t="s">
        <v>139</v>
      </c>
      <c r="CO2337" t="s">
        <v>137</v>
      </c>
      <c r="CQ2337" t="s">
        <v>115</v>
      </c>
      <c r="CR2337" t="s">
        <v>138</v>
      </c>
      <c r="CS2337" t="s">
        <v>139</v>
      </c>
      <c r="CT2337" t="s">
        <v>138</v>
      </c>
      <c r="CU2337" t="s">
        <v>139</v>
      </c>
      <c r="CV2337" t="s">
        <v>138</v>
      </c>
      <c r="CW2337" t="s">
        <v>139</v>
      </c>
      <c r="CX2337" t="s">
        <v>1776</v>
      </c>
      <c r="CY2337" s="10">
        <v>16704845868</v>
      </c>
      <c r="CZ2337" t="s">
        <v>8946</v>
      </c>
      <c r="DA2337" t="s">
        <v>139</v>
      </c>
      <c r="DB2337" t="s">
        <v>138</v>
      </c>
      <c r="DC2337" t="s">
        <v>115</v>
      </c>
    </row>
    <row r="2338" spans="1:107" ht="14.45" customHeight="1" x14ac:dyDescent="0.25">
      <c r="A2338" t="s">
        <v>9262</v>
      </c>
      <c r="B2338" t="s">
        <v>1155</v>
      </c>
      <c r="C2338" s="1">
        <v>45798</v>
      </c>
      <c r="D2338" s="1">
        <v>45826</v>
      </c>
      <c r="E2338" t="s">
        <v>114</v>
      </c>
      <c r="G2338" t="s">
        <v>115</v>
      </c>
      <c r="H2338" t="s">
        <v>115</v>
      </c>
      <c r="I2338" t="s">
        <v>115</v>
      </c>
      <c r="J2338" t="s">
        <v>3968</v>
      </c>
      <c r="L2338" t="s">
        <v>3306</v>
      </c>
      <c r="M2338" t="s">
        <v>3303</v>
      </c>
      <c r="N2338" t="s">
        <v>128</v>
      </c>
      <c r="O2338" t="s">
        <v>120</v>
      </c>
      <c r="P2338" s="3">
        <v>96950</v>
      </c>
      <c r="Q2338" t="s">
        <v>121</v>
      </c>
      <c r="S2338" s="10">
        <v>16702351980</v>
      </c>
      <c r="U2338" t="s">
        <v>3970</v>
      </c>
      <c r="V2338">
        <v>561320</v>
      </c>
      <c r="W2338" t="s">
        <v>532</v>
      </c>
      <c r="X2338" t="s">
        <v>138</v>
      </c>
      <c r="Y2338" t="s">
        <v>4171</v>
      </c>
      <c r="Z2338" t="s">
        <v>4172</v>
      </c>
      <c r="AA2338" t="s">
        <v>4173</v>
      </c>
      <c r="AB2338" t="s">
        <v>126</v>
      </c>
      <c r="AC2338" t="s">
        <v>3306</v>
      </c>
      <c r="AD2338" t="s">
        <v>3303</v>
      </c>
      <c r="AE2338" t="s">
        <v>128</v>
      </c>
      <c r="AF2338" t="s">
        <v>120</v>
      </c>
      <c r="AG2338" s="3">
        <v>96950</v>
      </c>
      <c r="AH2338" t="s">
        <v>121</v>
      </c>
      <c r="AJ2338" s="10">
        <v>16702351980</v>
      </c>
      <c r="AL2338" t="s">
        <v>3976</v>
      </c>
      <c r="BD2338" t="str">
        <f>"35-3031.00"</f>
        <v>35-3031.00</v>
      </c>
      <c r="BE2338" t="s">
        <v>1980</v>
      </c>
      <c r="BF2338" t="s">
        <v>4174</v>
      </c>
      <c r="BG2338" t="s">
        <v>3782</v>
      </c>
      <c r="BH2338">
        <v>10</v>
      </c>
      <c r="BI2338">
        <v>7</v>
      </c>
      <c r="BJ2338" s="1">
        <v>45870</v>
      </c>
      <c r="BK2338" s="1">
        <v>46234</v>
      </c>
      <c r="BL2338" s="1">
        <v>45870</v>
      </c>
      <c r="BM2338" s="1">
        <v>46234</v>
      </c>
      <c r="BN2338">
        <v>35</v>
      </c>
      <c r="BO2338">
        <v>0</v>
      </c>
      <c r="BP2338">
        <v>7</v>
      </c>
      <c r="BQ2338">
        <v>7</v>
      </c>
      <c r="BR2338">
        <v>7</v>
      </c>
      <c r="BS2338">
        <v>7</v>
      </c>
      <c r="BT2338">
        <v>7</v>
      </c>
      <c r="BU2338">
        <v>0</v>
      </c>
      <c r="BV2338" t="str">
        <f t="shared" si="45"/>
        <v>8:00 AM</v>
      </c>
      <c r="BW2338" t="str">
        <f>"4:00 PM"</f>
        <v>4:00 PM</v>
      </c>
      <c r="BX2338" t="s">
        <v>240</v>
      </c>
      <c r="BY2338">
        <v>0</v>
      </c>
      <c r="BZ2338">
        <v>3</v>
      </c>
      <c r="CA2338" t="s">
        <v>115</v>
      </c>
      <c r="CC2338" t="s">
        <v>9263</v>
      </c>
      <c r="CD2338" t="s">
        <v>9264</v>
      </c>
      <c r="CE2338" t="s">
        <v>3784</v>
      </c>
      <c r="CF2338" t="s">
        <v>128</v>
      </c>
      <c r="CG2338" t="s">
        <v>120</v>
      </c>
      <c r="CH2338" s="3">
        <v>96950</v>
      </c>
      <c r="CI2338" s="4">
        <v>8.0399999999999991</v>
      </c>
      <c r="CJ2338" s="4">
        <v>8.0399999999999991</v>
      </c>
      <c r="CK2338" s="4">
        <v>12.06</v>
      </c>
      <c r="CL2338" s="4">
        <v>12.06</v>
      </c>
      <c r="CM2338" t="s">
        <v>136</v>
      </c>
      <c r="CN2338" t="s">
        <v>1343</v>
      </c>
      <c r="CO2338" t="s">
        <v>137</v>
      </c>
      <c r="CQ2338" t="s">
        <v>115</v>
      </c>
      <c r="CR2338" t="s">
        <v>138</v>
      </c>
      <c r="CS2338" t="s">
        <v>139</v>
      </c>
      <c r="CT2338" t="s">
        <v>138</v>
      </c>
      <c r="CU2338" t="s">
        <v>139</v>
      </c>
      <c r="CV2338" t="s">
        <v>138</v>
      </c>
      <c r="CW2338" t="s">
        <v>139</v>
      </c>
      <c r="CX2338" s="2" t="s">
        <v>9265</v>
      </c>
      <c r="CY2338" s="10">
        <v>16702351980</v>
      </c>
      <c r="CZ2338" t="s">
        <v>3976</v>
      </c>
      <c r="DA2338" t="s">
        <v>139</v>
      </c>
      <c r="DB2338" t="s">
        <v>138</v>
      </c>
      <c r="DC2338" t="s">
        <v>138</v>
      </c>
    </row>
    <row r="2339" spans="1:107" ht="14.45" customHeight="1" x14ac:dyDescent="0.25">
      <c r="A2339" t="s">
        <v>9266</v>
      </c>
      <c r="B2339" t="s">
        <v>248</v>
      </c>
      <c r="C2339" s="1">
        <v>45776</v>
      </c>
      <c r="D2339" s="1">
        <v>45826</v>
      </c>
      <c r="E2339" t="s">
        <v>210</v>
      </c>
      <c r="F2339" s="1">
        <v>45929</v>
      </c>
      <c r="G2339" t="s">
        <v>115</v>
      </c>
      <c r="H2339" t="s">
        <v>115</v>
      </c>
      <c r="I2339" t="s">
        <v>115</v>
      </c>
      <c r="J2339" t="s">
        <v>1940</v>
      </c>
      <c r="K2339" t="s">
        <v>1941</v>
      </c>
      <c r="L2339" t="s">
        <v>1942</v>
      </c>
      <c r="M2339" t="s">
        <v>1767</v>
      </c>
      <c r="N2339" t="s">
        <v>128</v>
      </c>
      <c r="O2339" t="s">
        <v>120</v>
      </c>
      <c r="P2339" s="3">
        <v>96950</v>
      </c>
      <c r="Q2339" t="s">
        <v>121</v>
      </c>
      <c r="S2339" s="10">
        <v>16704830326</v>
      </c>
      <c r="U2339" t="s">
        <v>1943</v>
      </c>
      <c r="V2339">
        <v>4451</v>
      </c>
      <c r="W2339" t="s">
        <v>123</v>
      </c>
      <c r="Y2339" t="s">
        <v>1944</v>
      </c>
      <c r="Z2339" t="s">
        <v>1945</v>
      </c>
      <c r="AA2339" t="s">
        <v>1946</v>
      </c>
      <c r="AB2339" t="s">
        <v>126</v>
      </c>
      <c r="AC2339" t="s">
        <v>1942</v>
      </c>
      <c r="AD2339" t="s">
        <v>1767</v>
      </c>
      <c r="AE2339" t="s">
        <v>128</v>
      </c>
      <c r="AF2339" t="s">
        <v>120</v>
      </c>
      <c r="AG2339" s="3">
        <v>96950</v>
      </c>
      <c r="AH2339" t="s">
        <v>121</v>
      </c>
      <c r="AJ2339" s="10">
        <v>16704830326</v>
      </c>
      <c r="AL2339" t="s">
        <v>1947</v>
      </c>
      <c r="BD2339" t="str">
        <f>"11-2022.00"</f>
        <v>11-2022.00</v>
      </c>
      <c r="BE2339" t="s">
        <v>5373</v>
      </c>
      <c r="BF2339" t="s">
        <v>9267</v>
      </c>
      <c r="BG2339" t="s">
        <v>7675</v>
      </c>
      <c r="BH2339">
        <v>1</v>
      </c>
      <c r="BI2339">
        <v>1</v>
      </c>
      <c r="BJ2339" s="1">
        <v>45931</v>
      </c>
      <c r="BK2339" s="1">
        <v>46295</v>
      </c>
      <c r="BL2339" s="1">
        <v>45931</v>
      </c>
      <c r="BM2339" s="1">
        <v>46295</v>
      </c>
      <c r="BN2339">
        <v>40</v>
      </c>
      <c r="BO2339">
        <v>0</v>
      </c>
      <c r="BP2339">
        <v>8</v>
      </c>
      <c r="BQ2339">
        <v>8</v>
      </c>
      <c r="BR2339">
        <v>8</v>
      </c>
      <c r="BS2339">
        <v>8</v>
      </c>
      <c r="BT2339">
        <v>8</v>
      </c>
      <c r="BU2339">
        <v>0</v>
      </c>
      <c r="BV2339" t="str">
        <f t="shared" si="45"/>
        <v>8:00 AM</v>
      </c>
      <c r="BW2339" t="str">
        <f>"5:00 PM"</f>
        <v>5:00 PM</v>
      </c>
      <c r="BX2339" t="s">
        <v>133</v>
      </c>
      <c r="BY2339">
        <v>0</v>
      </c>
      <c r="BZ2339">
        <v>24</v>
      </c>
      <c r="CA2339" t="s">
        <v>115</v>
      </c>
      <c r="CC2339" t="s">
        <v>7676</v>
      </c>
      <c r="CD2339" t="s">
        <v>1942</v>
      </c>
      <c r="CE2339" t="s">
        <v>1767</v>
      </c>
      <c r="CF2339" t="s">
        <v>128</v>
      </c>
      <c r="CG2339" t="s">
        <v>120</v>
      </c>
      <c r="CH2339" s="3">
        <v>96950</v>
      </c>
      <c r="CI2339" s="4">
        <v>18.239999999999998</v>
      </c>
      <c r="CJ2339" s="4">
        <v>18.239999999999998</v>
      </c>
      <c r="CK2339" s="4">
        <v>27.36</v>
      </c>
      <c r="CL2339" s="4">
        <v>27.36</v>
      </c>
      <c r="CM2339" t="s">
        <v>136</v>
      </c>
      <c r="CN2339" t="s">
        <v>139</v>
      </c>
      <c r="CO2339" t="s">
        <v>137</v>
      </c>
      <c r="CQ2339" t="s">
        <v>115</v>
      </c>
      <c r="CR2339" t="s">
        <v>138</v>
      </c>
      <c r="CS2339" t="s">
        <v>139</v>
      </c>
      <c r="CT2339" t="s">
        <v>138</v>
      </c>
      <c r="CU2339" t="s">
        <v>139</v>
      </c>
      <c r="CV2339" t="s">
        <v>138</v>
      </c>
      <c r="CW2339" t="s">
        <v>139</v>
      </c>
      <c r="CX2339" t="s">
        <v>1776</v>
      </c>
      <c r="CY2339" s="10">
        <v>16704830326</v>
      </c>
      <c r="CZ2339" t="s">
        <v>1947</v>
      </c>
      <c r="DA2339" t="s">
        <v>139</v>
      </c>
      <c r="DB2339" t="s">
        <v>138</v>
      </c>
      <c r="DC2339" t="s">
        <v>115</v>
      </c>
    </row>
    <row r="2340" spans="1:107" ht="14.45" customHeight="1" x14ac:dyDescent="0.25">
      <c r="A2340" t="s">
        <v>9268</v>
      </c>
      <c r="B2340" t="s">
        <v>248</v>
      </c>
      <c r="C2340" s="1">
        <v>45776</v>
      </c>
      <c r="D2340" s="1">
        <v>45826</v>
      </c>
      <c r="E2340" t="s">
        <v>210</v>
      </c>
      <c r="F2340" s="1">
        <v>45929</v>
      </c>
      <c r="G2340" t="s">
        <v>115</v>
      </c>
      <c r="H2340" t="s">
        <v>115</v>
      </c>
      <c r="I2340" t="s">
        <v>115</v>
      </c>
      <c r="J2340" t="s">
        <v>9269</v>
      </c>
      <c r="L2340" t="s">
        <v>9270</v>
      </c>
      <c r="M2340" t="s">
        <v>9271</v>
      </c>
      <c r="N2340" t="s">
        <v>128</v>
      </c>
      <c r="O2340" t="s">
        <v>120</v>
      </c>
      <c r="P2340" s="3">
        <v>96950</v>
      </c>
      <c r="Q2340" t="s">
        <v>121</v>
      </c>
      <c r="S2340" s="10">
        <v>16707838818</v>
      </c>
      <c r="U2340" t="s">
        <v>9272</v>
      </c>
      <c r="V2340">
        <v>561510</v>
      </c>
      <c r="W2340" t="s">
        <v>123</v>
      </c>
      <c r="Y2340" t="s">
        <v>9273</v>
      </c>
      <c r="Z2340" t="s">
        <v>9274</v>
      </c>
      <c r="AB2340" t="s">
        <v>126</v>
      </c>
      <c r="AC2340" t="s">
        <v>9270</v>
      </c>
      <c r="AD2340" t="s">
        <v>9271</v>
      </c>
      <c r="AE2340" t="s">
        <v>128</v>
      </c>
      <c r="AF2340" t="s">
        <v>120</v>
      </c>
      <c r="AG2340" s="3">
        <v>96950</v>
      </c>
      <c r="AH2340" t="s">
        <v>121</v>
      </c>
      <c r="AJ2340" s="10">
        <v>16707838818</v>
      </c>
      <c r="AL2340" t="s">
        <v>9275</v>
      </c>
      <c r="BD2340" t="str">
        <f>"39-7011.00"</f>
        <v>39-7011.00</v>
      </c>
      <c r="BE2340" t="s">
        <v>719</v>
      </c>
      <c r="BF2340" t="s">
        <v>9276</v>
      </c>
      <c r="BG2340" t="s">
        <v>721</v>
      </c>
      <c r="BH2340">
        <v>4</v>
      </c>
      <c r="BI2340">
        <v>4</v>
      </c>
      <c r="BJ2340" s="1">
        <v>45931</v>
      </c>
      <c r="BK2340" s="1">
        <v>46295</v>
      </c>
      <c r="BL2340" s="1">
        <v>45931</v>
      </c>
      <c r="BM2340" s="1">
        <v>46295</v>
      </c>
      <c r="BN2340">
        <v>40</v>
      </c>
      <c r="BO2340">
        <v>0</v>
      </c>
      <c r="BP2340">
        <v>8</v>
      </c>
      <c r="BQ2340">
        <v>8</v>
      </c>
      <c r="BR2340">
        <v>8</v>
      </c>
      <c r="BS2340">
        <v>8</v>
      </c>
      <c r="BT2340">
        <v>8</v>
      </c>
      <c r="BU2340">
        <v>0</v>
      </c>
      <c r="BV2340" t="str">
        <f t="shared" si="45"/>
        <v>8:00 AM</v>
      </c>
      <c r="BW2340" t="str">
        <f>"5:00 PM"</f>
        <v>5:00 PM</v>
      </c>
      <c r="BX2340" t="s">
        <v>133</v>
      </c>
      <c r="BY2340">
        <v>0</v>
      </c>
      <c r="BZ2340">
        <v>24</v>
      </c>
      <c r="CA2340" t="s">
        <v>115</v>
      </c>
      <c r="CC2340" t="s">
        <v>9277</v>
      </c>
      <c r="CD2340" t="s">
        <v>9270</v>
      </c>
      <c r="CE2340" t="s">
        <v>9271</v>
      </c>
      <c r="CF2340" t="s">
        <v>128</v>
      </c>
      <c r="CG2340" t="s">
        <v>120</v>
      </c>
      <c r="CH2340" s="3">
        <v>96950</v>
      </c>
      <c r="CI2340" s="4">
        <v>10.43</v>
      </c>
      <c r="CJ2340" s="4">
        <v>10.43</v>
      </c>
      <c r="CK2340" s="4">
        <v>15.65</v>
      </c>
      <c r="CL2340" s="4">
        <v>15.65</v>
      </c>
      <c r="CM2340" t="s">
        <v>136</v>
      </c>
      <c r="CN2340" t="s">
        <v>139</v>
      </c>
      <c r="CO2340" t="s">
        <v>137</v>
      </c>
      <c r="CQ2340" t="s">
        <v>115</v>
      </c>
      <c r="CR2340" t="s">
        <v>138</v>
      </c>
      <c r="CS2340" t="s">
        <v>139</v>
      </c>
      <c r="CT2340" t="s">
        <v>138</v>
      </c>
      <c r="CU2340" t="s">
        <v>139</v>
      </c>
      <c r="CV2340" t="s">
        <v>138</v>
      </c>
      <c r="CW2340" t="s">
        <v>139</v>
      </c>
      <c r="CX2340" t="s">
        <v>1776</v>
      </c>
      <c r="CY2340" s="10">
        <v>16707838818</v>
      </c>
      <c r="CZ2340" t="s">
        <v>9275</v>
      </c>
      <c r="DA2340" t="s">
        <v>139</v>
      </c>
      <c r="DB2340" t="s">
        <v>138</v>
      </c>
      <c r="DC2340" t="s">
        <v>115</v>
      </c>
    </row>
    <row r="2341" spans="1:107" ht="14.45" customHeight="1" x14ac:dyDescent="0.25">
      <c r="A2341" t="s">
        <v>9653</v>
      </c>
      <c r="B2341" t="s">
        <v>248</v>
      </c>
      <c r="C2341" s="1">
        <v>45776</v>
      </c>
      <c r="D2341" s="1">
        <v>45826</v>
      </c>
      <c r="E2341" t="s">
        <v>210</v>
      </c>
      <c r="F2341" s="1">
        <v>45929</v>
      </c>
      <c r="G2341" t="s">
        <v>115</v>
      </c>
      <c r="H2341" t="s">
        <v>115</v>
      </c>
      <c r="I2341" t="s">
        <v>115</v>
      </c>
      <c r="J2341" t="s">
        <v>6916</v>
      </c>
      <c r="K2341" t="s">
        <v>6917</v>
      </c>
      <c r="L2341" t="s">
        <v>6918</v>
      </c>
      <c r="M2341" t="s">
        <v>6919</v>
      </c>
      <c r="N2341" t="s">
        <v>128</v>
      </c>
      <c r="O2341" t="s">
        <v>120</v>
      </c>
      <c r="P2341" s="3">
        <v>96950</v>
      </c>
      <c r="Q2341" t="s">
        <v>121</v>
      </c>
      <c r="S2341" s="10">
        <v>16709899368</v>
      </c>
      <c r="U2341" t="s">
        <v>6920</v>
      </c>
      <c r="V2341">
        <v>722511</v>
      </c>
      <c r="W2341" t="s">
        <v>123</v>
      </c>
      <c r="Y2341" t="s">
        <v>524</v>
      </c>
      <c r="Z2341" t="s">
        <v>6921</v>
      </c>
      <c r="AB2341" t="s">
        <v>658</v>
      </c>
      <c r="AC2341" t="s">
        <v>6918</v>
      </c>
      <c r="AD2341" t="s">
        <v>6919</v>
      </c>
      <c r="AE2341" t="s">
        <v>128</v>
      </c>
      <c r="AF2341" t="s">
        <v>120</v>
      </c>
      <c r="AG2341" s="3">
        <v>96950</v>
      </c>
      <c r="AH2341" t="s">
        <v>121</v>
      </c>
      <c r="AJ2341" s="10">
        <v>16709899368</v>
      </c>
      <c r="AL2341" t="s">
        <v>6922</v>
      </c>
      <c r="BD2341" t="str">
        <f>"35-2014.00"</f>
        <v>35-2014.00</v>
      </c>
      <c r="BE2341" t="s">
        <v>221</v>
      </c>
      <c r="BF2341" t="s">
        <v>9654</v>
      </c>
      <c r="BG2341" t="s">
        <v>5797</v>
      </c>
      <c r="BH2341">
        <v>5</v>
      </c>
      <c r="BI2341">
        <v>5</v>
      </c>
      <c r="BJ2341" s="1">
        <v>45931</v>
      </c>
      <c r="BK2341" s="1">
        <v>46295</v>
      </c>
      <c r="BL2341" s="1">
        <v>45931</v>
      </c>
      <c r="BM2341" s="1">
        <v>46295</v>
      </c>
      <c r="BN2341">
        <v>40</v>
      </c>
      <c r="BO2341">
        <v>0</v>
      </c>
      <c r="BP2341">
        <v>8</v>
      </c>
      <c r="BQ2341">
        <v>8</v>
      </c>
      <c r="BR2341">
        <v>8</v>
      </c>
      <c r="BS2341">
        <v>8</v>
      </c>
      <c r="BT2341">
        <v>8</v>
      </c>
      <c r="BU2341">
        <v>0</v>
      </c>
      <c r="BV2341" t="str">
        <f t="shared" si="45"/>
        <v>8:00 AM</v>
      </c>
      <c r="BW2341" t="str">
        <f>"5:00 PM"</f>
        <v>5:00 PM</v>
      </c>
      <c r="BX2341" t="s">
        <v>240</v>
      </c>
      <c r="BY2341">
        <v>0</v>
      </c>
      <c r="BZ2341">
        <v>12</v>
      </c>
      <c r="CA2341" t="s">
        <v>115</v>
      </c>
      <c r="CC2341" t="s">
        <v>9655</v>
      </c>
      <c r="CD2341" t="s">
        <v>9656</v>
      </c>
      <c r="CE2341" t="s">
        <v>6919</v>
      </c>
      <c r="CF2341" t="s">
        <v>128</v>
      </c>
      <c r="CG2341" t="s">
        <v>120</v>
      </c>
      <c r="CH2341" s="3">
        <v>96950</v>
      </c>
      <c r="CI2341" s="4">
        <v>8.83</v>
      </c>
      <c r="CJ2341" s="4">
        <v>8.83</v>
      </c>
      <c r="CK2341" s="4">
        <v>13.25</v>
      </c>
      <c r="CL2341" s="4">
        <v>13.25</v>
      </c>
      <c r="CM2341" t="s">
        <v>136</v>
      </c>
      <c r="CN2341" t="s">
        <v>139</v>
      </c>
      <c r="CO2341" t="s">
        <v>137</v>
      </c>
      <c r="CQ2341" t="s">
        <v>115</v>
      </c>
      <c r="CR2341" t="s">
        <v>138</v>
      </c>
      <c r="CS2341" t="s">
        <v>139</v>
      </c>
      <c r="CT2341" t="s">
        <v>138</v>
      </c>
      <c r="CU2341" t="s">
        <v>139</v>
      </c>
      <c r="CV2341" t="s">
        <v>138</v>
      </c>
      <c r="CW2341" t="s">
        <v>139</v>
      </c>
      <c r="CX2341" t="s">
        <v>1776</v>
      </c>
      <c r="CY2341" s="10">
        <v>16709899368</v>
      </c>
      <c r="CZ2341" t="s">
        <v>6922</v>
      </c>
      <c r="DA2341" t="s">
        <v>139</v>
      </c>
      <c r="DB2341" t="s">
        <v>138</v>
      </c>
      <c r="DC2341" t="s">
        <v>115</v>
      </c>
    </row>
    <row r="2342" spans="1:107" ht="14.45" customHeight="1" x14ac:dyDescent="0.25">
      <c r="A2342" t="s">
        <v>9670</v>
      </c>
      <c r="B2342" t="s">
        <v>248</v>
      </c>
      <c r="C2342" s="1">
        <v>45763</v>
      </c>
      <c r="D2342" s="1">
        <v>45826</v>
      </c>
      <c r="E2342" t="s">
        <v>210</v>
      </c>
      <c r="F2342" s="1">
        <v>45929</v>
      </c>
      <c r="G2342" t="s">
        <v>115</v>
      </c>
      <c r="H2342" t="s">
        <v>115</v>
      </c>
      <c r="I2342" t="s">
        <v>115</v>
      </c>
      <c r="J2342" t="s">
        <v>9671</v>
      </c>
      <c r="K2342" t="s">
        <v>9672</v>
      </c>
      <c r="L2342" t="s">
        <v>9673</v>
      </c>
      <c r="M2342" t="s">
        <v>9674</v>
      </c>
      <c r="N2342" t="s">
        <v>119</v>
      </c>
      <c r="O2342" t="s">
        <v>120</v>
      </c>
      <c r="P2342" s="3">
        <v>96950</v>
      </c>
      <c r="Q2342" t="s">
        <v>121</v>
      </c>
      <c r="S2342" s="10">
        <v>16702885888</v>
      </c>
      <c r="U2342" t="s">
        <v>9675</v>
      </c>
      <c r="V2342">
        <v>44511</v>
      </c>
      <c r="W2342" t="s">
        <v>123</v>
      </c>
      <c r="Y2342" t="s">
        <v>9676</v>
      </c>
      <c r="Z2342" t="s">
        <v>9677</v>
      </c>
      <c r="AB2342" t="s">
        <v>3478</v>
      </c>
      <c r="AC2342" t="s">
        <v>9673</v>
      </c>
      <c r="AD2342" t="s">
        <v>9674</v>
      </c>
      <c r="AE2342" t="s">
        <v>119</v>
      </c>
      <c r="AF2342" t="s">
        <v>120</v>
      </c>
      <c r="AG2342" s="3">
        <v>96950</v>
      </c>
      <c r="AH2342" t="s">
        <v>121</v>
      </c>
      <c r="AJ2342" s="10">
        <v>16702885888</v>
      </c>
      <c r="AL2342" t="s">
        <v>9678</v>
      </c>
      <c r="BD2342" t="str">
        <f>"51-3021.00"</f>
        <v>51-3021.00</v>
      </c>
      <c r="BE2342" t="s">
        <v>2948</v>
      </c>
      <c r="BF2342" t="s">
        <v>9679</v>
      </c>
      <c r="BG2342" t="s">
        <v>9680</v>
      </c>
      <c r="BH2342">
        <v>2</v>
      </c>
      <c r="BI2342">
        <v>2</v>
      </c>
      <c r="BJ2342" s="1">
        <v>45931</v>
      </c>
      <c r="BK2342" s="1">
        <v>46295</v>
      </c>
      <c r="BL2342" s="1">
        <v>45931</v>
      </c>
      <c r="BM2342" s="1">
        <v>46295</v>
      </c>
      <c r="BN2342">
        <v>35</v>
      </c>
      <c r="BO2342">
        <v>3</v>
      </c>
      <c r="BP2342">
        <v>6</v>
      </c>
      <c r="BQ2342">
        <v>6</v>
      </c>
      <c r="BR2342">
        <v>6</v>
      </c>
      <c r="BS2342">
        <v>6</v>
      </c>
      <c r="BT2342">
        <v>5</v>
      </c>
      <c r="BU2342">
        <v>3</v>
      </c>
      <c r="BV2342" t="str">
        <f t="shared" si="45"/>
        <v>8:00 AM</v>
      </c>
      <c r="BW2342" t="str">
        <f>"3:00 PM"</f>
        <v>3:00 PM</v>
      </c>
      <c r="BX2342" t="s">
        <v>240</v>
      </c>
      <c r="BY2342">
        <v>0</v>
      </c>
      <c r="BZ2342">
        <v>12</v>
      </c>
      <c r="CA2342" t="s">
        <v>115</v>
      </c>
      <c r="CC2342" s="2" t="s">
        <v>9681</v>
      </c>
      <c r="CD2342" t="s">
        <v>9673</v>
      </c>
      <c r="CE2342" t="s">
        <v>9674</v>
      </c>
      <c r="CF2342" t="s">
        <v>119</v>
      </c>
      <c r="CG2342" t="s">
        <v>120</v>
      </c>
      <c r="CH2342" s="3">
        <v>96950</v>
      </c>
      <c r="CI2342" s="4">
        <v>8.6300000000000008</v>
      </c>
      <c r="CJ2342" s="4">
        <v>8.6300000000000008</v>
      </c>
      <c r="CK2342" s="4">
        <v>12.95</v>
      </c>
      <c r="CL2342" s="4">
        <v>12.95</v>
      </c>
      <c r="CM2342" t="s">
        <v>136</v>
      </c>
      <c r="CN2342" t="s">
        <v>2832</v>
      </c>
      <c r="CO2342" t="s">
        <v>137</v>
      </c>
      <c r="CQ2342" t="s">
        <v>115</v>
      </c>
      <c r="CR2342" t="s">
        <v>138</v>
      </c>
      <c r="CS2342" t="s">
        <v>139</v>
      </c>
      <c r="CT2342" t="s">
        <v>138</v>
      </c>
      <c r="CU2342" t="s">
        <v>139</v>
      </c>
      <c r="CV2342" t="s">
        <v>138</v>
      </c>
      <c r="CW2342" t="s">
        <v>139</v>
      </c>
      <c r="CX2342" t="s">
        <v>485</v>
      </c>
      <c r="CY2342" s="10">
        <v>16702885888</v>
      </c>
      <c r="CZ2342" t="s">
        <v>9678</v>
      </c>
      <c r="DA2342" t="s">
        <v>246</v>
      </c>
      <c r="DB2342" t="s">
        <v>138</v>
      </c>
      <c r="DC2342" t="s">
        <v>115</v>
      </c>
    </row>
    <row r="2343" spans="1:107" ht="14.45" customHeight="1" x14ac:dyDescent="0.25">
      <c r="A2343" t="s">
        <v>9712</v>
      </c>
      <c r="B2343" t="s">
        <v>248</v>
      </c>
      <c r="C2343" s="1">
        <v>45776</v>
      </c>
      <c r="D2343" s="1">
        <v>45826</v>
      </c>
      <c r="E2343" t="s">
        <v>210</v>
      </c>
      <c r="F2343" s="1">
        <v>45929</v>
      </c>
      <c r="G2343" t="s">
        <v>138</v>
      </c>
      <c r="H2343" t="s">
        <v>115</v>
      </c>
      <c r="I2343" t="s">
        <v>115</v>
      </c>
      <c r="J2343" t="s">
        <v>8943</v>
      </c>
      <c r="K2343" t="s">
        <v>8944</v>
      </c>
      <c r="L2343" t="s">
        <v>8945</v>
      </c>
      <c r="M2343" t="s">
        <v>1767</v>
      </c>
      <c r="N2343" t="s">
        <v>128</v>
      </c>
      <c r="O2343" t="s">
        <v>120</v>
      </c>
      <c r="P2343" s="3">
        <v>96950</v>
      </c>
      <c r="Q2343" t="s">
        <v>121</v>
      </c>
      <c r="S2343" s="10">
        <v>16704845868</v>
      </c>
      <c r="U2343" t="s">
        <v>7672</v>
      </c>
      <c r="V2343">
        <v>722511</v>
      </c>
      <c r="W2343" t="s">
        <v>123</v>
      </c>
      <c r="Y2343" t="s">
        <v>2407</v>
      </c>
      <c r="Z2343" t="s">
        <v>5864</v>
      </c>
      <c r="AB2343" t="s">
        <v>658</v>
      </c>
      <c r="AC2343" t="s">
        <v>8945</v>
      </c>
      <c r="AD2343" t="s">
        <v>1767</v>
      </c>
      <c r="AE2343" t="s">
        <v>128</v>
      </c>
      <c r="AF2343" t="s">
        <v>120</v>
      </c>
      <c r="AG2343" s="3">
        <v>96950</v>
      </c>
      <c r="AH2343" t="s">
        <v>121</v>
      </c>
      <c r="AJ2343" s="10">
        <v>16704845868</v>
      </c>
      <c r="AL2343" t="s">
        <v>8946</v>
      </c>
      <c r="BD2343" t="str">
        <f>"35-2014.00"</f>
        <v>35-2014.00</v>
      </c>
      <c r="BE2343" t="s">
        <v>221</v>
      </c>
      <c r="BF2343" t="s">
        <v>8947</v>
      </c>
      <c r="BG2343" t="s">
        <v>3966</v>
      </c>
      <c r="BH2343">
        <v>1</v>
      </c>
      <c r="BI2343">
        <v>1</v>
      </c>
      <c r="BJ2343" s="1">
        <v>45931</v>
      </c>
      <c r="BK2343" s="1">
        <v>47026</v>
      </c>
      <c r="BL2343" s="1">
        <v>45931</v>
      </c>
      <c r="BM2343" s="1">
        <v>47026</v>
      </c>
      <c r="BN2343">
        <v>40</v>
      </c>
      <c r="BO2343">
        <v>0</v>
      </c>
      <c r="BP2343">
        <v>8</v>
      </c>
      <c r="BQ2343">
        <v>8</v>
      </c>
      <c r="BR2343">
        <v>8</v>
      </c>
      <c r="BS2343">
        <v>8</v>
      </c>
      <c r="BT2343">
        <v>8</v>
      </c>
      <c r="BU2343">
        <v>0</v>
      </c>
      <c r="BV2343" t="str">
        <f t="shared" si="45"/>
        <v>8:00 AM</v>
      </c>
      <c r="BW2343" t="str">
        <f>"5:00 PM"</f>
        <v>5:00 PM</v>
      </c>
      <c r="BX2343" t="s">
        <v>240</v>
      </c>
      <c r="BY2343">
        <v>0</v>
      </c>
      <c r="BZ2343">
        <v>12</v>
      </c>
      <c r="CA2343" t="s">
        <v>115</v>
      </c>
      <c r="CC2343" t="s">
        <v>8948</v>
      </c>
      <c r="CD2343" t="s">
        <v>8945</v>
      </c>
      <c r="CE2343" t="s">
        <v>1767</v>
      </c>
      <c r="CF2343" t="s">
        <v>128</v>
      </c>
      <c r="CG2343" t="s">
        <v>120</v>
      </c>
      <c r="CH2343" s="3">
        <v>96950</v>
      </c>
      <c r="CI2343" s="4">
        <v>8.83</v>
      </c>
      <c r="CJ2343" s="4">
        <v>8.83</v>
      </c>
      <c r="CK2343" s="4">
        <v>13.25</v>
      </c>
      <c r="CL2343" s="4">
        <v>13.25</v>
      </c>
      <c r="CM2343" t="s">
        <v>136</v>
      </c>
      <c r="CN2343" t="s">
        <v>139</v>
      </c>
      <c r="CO2343" t="s">
        <v>137</v>
      </c>
      <c r="CQ2343" t="s">
        <v>115</v>
      </c>
      <c r="CR2343" t="s">
        <v>138</v>
      </c>
      <c r="CS2343" t="s">
        <v>139</v>
      </c>
      <c r="CT2343" t="s">
        <v>138</v>
      </c>
      <c r="CU2343" t="s">
        <v>139</v>
      </c>
      <c r="CV2343" t="s">
        <v>138</v>
      </c>
      <c r="CW2343" t="s">
        <v>139</v>
      </c>
      <c r="CX2343" t="s">
        <v>1776</v>
      </c>
      <c r="CY2343" s="10">
        <v>16704845868</v>
      </c>
      <c r="CZ2343" t="s">
        <v>8946</v>
      </c>
      <c r="DA2343" t="s">
        <v>139</v>
      </c>
      <c r="DB2343" t="s">
        <v>138</v>
      </c>
      <c r="DC2343" t="s">
        <v>115</v>
      </c>
    </row>
    <row r="2344" spans="1:107" ht="14.45" customHeight="1" x14ac:dyDescent="0.25">
      <c r="A2344" t="s">
        <v>9975</v>
      </c>
      <c r="B2344" t="s">
        <v>248</v>
      </c>
      <c r="C2344" s="1">
        <v>45769</v>
      </c>
      <c r="D2344" s="1">
        <v>45826</v>
      </c>
      <c r="E2344" t="s">
        <v>210</v>
      </c>
      <c r="F2344" s="1">
        <v>45929</v>
      </c>
      <c r="G2344" t="s">
        <v>115</v>
      </c>
      <c r="H2344" t="s">
        <v>115</v>
      </c>
      <c r="I2344" t="s">
        <v>115</v>
      </c>
      <c r="J2344" t="s">
        <v>2864</v>
      </c>
      <c r="K2344" t="s">
        <v>2865</v>
      </c>
      <c r="L2344" t="s">
        <v>2866</v>
      </c>
      <c r="M2344" t="s">
        <v>1673</v>
      </c>
      <c r="N2344" t="s">
        <v>128</v>
      </c>
      <c r="O2344" t="s">
        <v>120</v>
      </c>
      <c r="P2344" s="3">
        <v>96950</v>
      </c>
      <c r="Q2344" t="s">
        <v>121</v>
      </c>
      <c r="R2344" t="s">
        <v>1287</v>
      </c>
      <c r="S2344" s="10">
        <v>16702341336</v>
      </c>
      <c r="U2344" t="s">
        <v>2867</v>
      </c>
      <c r="V2344">
        <v>425120</v>
      </c>
      <c r="W2344" t="s">
        <v>123</v>
      </c>
      <c r="Y2344" t="s">
        <v>2868</v>
      </c>
      <c r="Z2344" t="s">
        <v>2869</v>
      </c>
      <c r="AA2344" t="s">
        <v>139</v>
      </c>
      <c r="AB2344" t="s">
        <v>997</v>
      </c>
      <c r="AC2344" t="s">
        <v>2866</v>
      </c>
      <c r="AD2344" t="s">
        <v>1673</v>
      </c>
      <c r="AE2344" t="s">
        <v>128</v>
      </c>
      <c r="AF2344" t="s">
        <v>120</v>
      </c>
      <c r="AG2344" s="3">
        <v>96950</v>
      </c>
      <c r="AH2344" t="s">
        <v>121</v>
      </c>
      <c r="AI2344" t="s">
        <v>1287</v>
      </c>
      <c r="AJ2344" s="10">
        <v>16702341336</v>
      </c>
      <c r="AL2344" t="s">
        <v>2870</v>
      </c>
      <c r="BD2344" t="str">
        <f>"49-9071.00"</f>
        <v>49-9071.00</v>
      </c>
      <c r="BE2344" t="s">
        <v>169</v>
      </c>
      <c r="BF2344" t="s">
        <v>2871</v>
      </c>
      <c r="BG2344" t="s">
        <v>2872</v>
      </c>
      <c r="BH2344">
        <v>3</v>
      </c>
      <c r="BI2344">
        <v>3</v>
      </c>
      <c r="BJ2344" s="1">
        <v>45931</v>
      </c>
      <c r="BK2344" s="1">
        <v>46295</v>
      </c>
      <c r="BL2344" s="1">
        <v>45931</v>
      </c>
      <c r="BM2344" s="1">
        <v>46295</v>
      </c>
      <c r="BN2344">
        <v>35</v>
      </c>
      <c r="BO2344">
        <v>0</v>
      </c>
      <c r="BP2344">
        <v>7</v>
      </c>
      <c r="BQ2344">
        <v>7</v>
      </c>
      <c r="BR2344">
        <v>7</v>
      </c>
      <c r="BS2344">
        <v>7</v>
      </c>
      <c r="BT2344">
        <v>7</v>
      </c>
      <c r="BU2344">
        <v>0</v>
      </c>
      <c r="BV2344" t="str">
        <f t="shared" si="45"/>
        <v>8:00 AM</v>
      </c>
      <c r="BW2344" t="str">
        <f>"4:00 PM"</f>
        <v>4:00 PM</v>
      </c>
      <c r="BX2344" t="s">
        <v>240</v>
      </c>
      <c r="BY2344">
        <v>0</v>
      </c>
      <c r="BZ2344">
        <v>12</v>
      </c>
      <c r="CA2344" t="s">
        <v>115</v>
      </c>
      <c r="CC2344" t="s">
        <v>2873</v>
      </c>
      <c r="CD2344" t="s">
        <v>2874</v>
      </c>
      <c r="CE2344" t="s">
        <v>1673</v>
      </c>
      <c r="CF2344" t="s">
        <v>128</v>
      </c>
      <c r="CG2344" t="s">
        <v>120</v>
      </c>
      <c r="CH2344" s="3">
        <v>96950</v>
      </c>
      <c r="CI2344" s="4">
        <v>9.75</v>
      </c>
      <c r="CJ2344" s="4">
        <v>10</v>
      </c>
      <c r="CK2344" s="4">
        <v>14.62</v>
      </c>
      <c r="CL2344" s="4">
        <v>15</v>
      </c>
      <c r="CM2344" t="s">
        <v>136</v>
      </c>
      <c r="CN2344" t="s">
        <v>139</v>
      </c>
      <c r="CO2344" t="s">
        <v>137</v>
      </c>
      <c r="CQ2344" t="s">
        <v>115</v>
      </c>
      <c r="CR2344" t="s">
        <v>138</v>
      </c>
      <c r="CS2344" t="s">
        <v>138</v>
      </c>
      <c r="CT2344" t="s">
        <v>138</v>
      </c>
      <c r="CU2344" t="s">
        <v>139</v>
      </c>
      <c r="CV2344" t="s">
        <v>138</v>
      </c>
      <c r="CW2344" t="s">
        <v>139</v>
      </c>
      <c r="CX2344" t="s">
        <v>1297</v>
      </c>
      <c r="CY2344" s="10">
        <v>16702341336</v>
      </c>
      <c r="CZ2344" t="s">
        <v>2870</v>
      </c>
      <c r="DA2344" t="s">
        <v>139</v>
      </c>
      <c r="DB2344" t="s">
        <v>138</v>
      </c>
      <c r="DC2344" t="s">
        <v>115</v>
      </c>
    </row>
    <row r="2345" spans="1:107" ht="14.45" customHeight="1" x14ac:dyDescent="0.25">
      <c r="A2345" t="s">
        <v>10286</v>
      </c>
      <c r="B2345" t="s">
        <v>1155</v>
      </c>
      <c r="C2345" s="1">
        <v>45765</v>
      </c>
      <c r="D2345" s="1">
        <v>45826</v>
      </c>
      <c r="E2345" t="s">
        <v>210</v>
      </c>
      <c r="F2345" s="1">
        <v>45930</v>
      </c>
      <c r="G2345" t="s">
        <v>138</v>
      </c>
      <c r="H2345" t="s">
        <v>115</v>
      </c>
      <c r="I2345" t="s">
        <v>115</v>
      </c>
      <c r="J2345" t="s">
        <v>10287</v>
      </c>
      <c r="K2345" t="s">
        <v>10288</v>
      </c>
      <c r="L2345" t="s">
        <v>1358</v>
      </c>
      <c r="M2345" t="s">
        <v>128</v>
      </c>
      <c r="N2345" t="s">
        <v>1138</v>
      </c>
      <c r="O2345" t="s">
        <v>120</v>
      </c>
      <c r="P2345" s="3">
        <v>96950</v>
      </c>
      <c r="Q2345" t="s">
        <v>121</v>
      </c>
      <c r="S2345" s="10">
        <v>16702350247</v>
      </c>
      <c r="U2345" t="s">
        <v>10289</v>
      </c>
      <c r="V2345">
        <v>722515</v>
      </c>
      <c r="W2345" t="s">
        <v>123</v>
      </c>
      <c r="Y2345" t="s">
        <v>10290</v>
      </c>
      <c r="Z2345" t="s">
        <v>10291</v>
      </c>
      <c r="AA2345" t="s">
        <v>10292</v>
      </c>
      <c r="AB2345" t="s">
        <v>10293</v>
      </c>
      <c r="AC2345" t="s">
        <v>10294</v>
      </c>
      <c r="AD2345" t="s">
        <v>10295</v>
      </c>
      <c r="AE2345" t="s">
        <v>10296</v>
      </c>
      <c r="AF2345" t="s">
        <v>707</v>
      </c>
      <c r="AG2345" s="3">
        <v>96913</v>
      </c>
      <c r="AH2345" t="s">
        <v>121</v>
      </c>
      <c r="AJ2345" s="10">
        <v>16716471531</v>
      </c>
      <c r="AL2345" t="s">
        <v>10297</v>
      </c>
      <c r="BD2345" t="str">
        <f>"51-3011.00"</f>
        <v>51-3011.00</v>
      </c>
      <c r="BE2345" t="s">
        <v>462</v>
      </c>
      <c r="BF2345" t="s">
        <v>10298</v>
      </c>
      <c r="BG2345" t="s">
        <v>10299</v>
      </c>
      <c r="BH2345">
        <v>2</v>
      </c>
      <c r="BI2345">
        <v>1</v>
      </c>
      <c r="BJ2345" s="1">
        <v>45931</v>
      </c>
      <c r="BK2345" s="1">
        <v>47026</v>
      </c>
      <c r="BL2345" s="1">
        <v>45931</v>
      </c>
      <c r="BM2345" s="1">
        <v>47026</v>
      </c>
      <c r="BN2345">
        <v>35</v>
      </c>
      <c r="BO2345">
        <v>7</v>
      </c>
      <c r="BP2345">
        <v>0</v>
      </c>
      <c r="BQ2345">
        <v>0</v>
      </c>
      <c r="BR2345">
        <v>7</v>
      </c>
      <c r="BS2345">
        <v>7</v>
      </c>
      <c r="BT2345">
        <v>7</v>
      </c>
      <c r="BU2345">
        <v>7</v>
      </c>
      <c r="BV2345" t="str">
        <f>"11:00 PM"</f>
        <v>11:00 PM</v>
      </c>
      <c r="BW2345" t="str">
        <f>"7:00 AM"</f>
        <v>7:00 AM</v>
      </c>
      <c r="BX2345" t="s">
        <v>240</v>
      </c>
      <c r="BY2345">
        <v>0</v>
      </c>
      <c r="BZ2345">
        <v>12</v>
      </c>
      <c r="CA2345" t="s">
        <v>115</v>
      </c>
      <c r="CC2345" t="s">
        <v>10300</v>
      </c>
      <c r="CD2345" t="s">
        <v>10301</v>
      </c>
      <c r="CE2345" t="s">
        <v>10302</v>
      </c>
      <c r="CF2345" t="s">
        <v>1138</v>
      </c>
      <c r="CG2345" t="s">
        <v>120</v>
      </c>
      <c r="CH2345" s="3">
        <v>96950</v>
      </c>
      <c r="CI2345" s="4">
        <v>8.64</v>
      </c>
      <c r="CJ2345" s="4">
        <v>8.64</v>
      </c>
      <c r="CK2345" s="4">
        <v>12.96</v>
      </c>
      <c r="CL2345" s="4">
        <v>12.96</v>
      </c>
      <c r="CM2345" t="s">
        <v>136</v>
      </c>
      <c r="CO2345" t="s">
        <v>137</v>
      </c>
      <c r="CQ2345" t="s">
        <v>138</v>
      </c>
      <c r="CR2345" t="s">
        <v>138</v>
      </c>
      <c r="CS2345" t="s">
        <v>139</v>
      </c>
      <c r="CT2345" t="s">
        <v>138</v>
      </c>
      <c r="CU2345" t="s">
        <v>139</v>
      </c>
      <c r="CV2345" t="s">
        <v>138</v>
      </c>
      <c r="CW2345" t="s">
        <v>139</v>
      </c>
      <c r="CX2345" t="s">
        <v>10303</v>
      </c>
      <c r="CY2345" s="10">
        <v>16702350247</v>
      </c>
      <c r="CZ2345" t="s">
        <v>10304</v>
      </c>
      <c r="DA2345" t="s">
        <v>139</v>
      </c>
      <c r="DB2345" t="s">
        <v>138</v>
      </c>
      <c r="DC2345" t="s">
        <v>115</v>
      </c>
    </row>
    <row r="2346" spans="1:107" ht="14.45" customHeight="1" x14ac:dyDescent="0.25">
      <c r="A2346" t="s">
        <v>11205</v>
      </c>
      <c r="B2346" t="s">
        <v>248</v>
      </c>
      <c r="C2346" s="1">
        <v>45764</v>
      </c>
      <c r="D2346" s="1">
        <v>45826</v>
      </c>
      <c r="E2346" t="s">
        <v>210</v>
      </c>
      <c r="F2346" s="1">
        <v>45929</v>
      </c>
      <c r="G2346" t="s">
        <v>138</v>
      </c>
      <c r="H2346" t="s">
        <v>115</v>
      </c>
      <c r="I2346" t="s">
        <v>115</v>
      </c>
      <c r="J2346" t="s">
        <v>11206</v>
      </c>
      <c r="L2346" t="s">
        <v>11207</v>
      </c>
      <c r="M2346" t="s">
        <v>11208</v>
      </c>
      <c r="N2346" t="s">
        <v>119</v>
      </c>
      <c r="O2346" t="s">
        <v>120</v>
      </c>
      <c r="P2346" s="3">
        <v>96950</v>
      </c>
      <c r="Q2346" t="s">
        <v>121</v>
      </c>
      <c r="R2346" t="s">
        <v>139</v>
      </c>
      <c r="S2346" s="10">
        <v>16702853839</v>
      </c>
      <c r="U2346" t="s">
        <v>11209</v>
      </c>
      <c r="V2346">
        <v>485310</v>
      </c>
      <c r="W2346" t="s">
        <v>123</v>
      </c>
      <c r="Y2346" t="s">
        <v>11210</v>
      </c>
      <c r="Z2346" t="s">
        <v>11211</v>
      </c>
      <c r="AB2346" t="s">
        <v>4036</v>
      </c>
      <c r="AC2346" t="s">
        <v>11207</v>
      </c>
      <c r="AD2346" t="s">
        <v>11208</v>
      </c>
      <c r="AE2346" t="s">
        <v>119</v>
      </c>
      <c r="AF2346" t="s">
        <v>120</v>
      </c>
      <c r="AG2346" s="3">
        <v>96950</v>
      </c>
      <c r="AH2346" t="s">
        <v>121</v>
      </c>
      <c r="AJ2346" s="10">
        <v>16702853839</v>
      </c>
      <c r="AL2346" t="s">
        <v>11212</v>
      </c>
      <c r="BD2346" t="str">
        <f>"53-3054.00"</f>
        <v>53-3054.00</v>
      </c>
      <c r="BE2346" t="s">
        <v>2972</v>
      </c>
      <c r="BF2346" t="s">
        <v>11213</v>
      </c>
      <c r="BG2346" t="s">
        <v>2972</v>
      </c>
      <c r="BH2346">
        <v>13</v>
      </c>
      <c r="BI2346">
        <v>13</v>
      </c>
      <c r="BJ2346" s="1">
        <v>45931</v>
      </c>
      <c r="BK2346" s="1">
        <v>46295</v>
      </c>
      <c r="BL2346" s="1">
        <v>45931</v>
      </c>
      <c r="BM2346" s="1">
        <v>46295</v>
      </c>
      <c r="BN2346">
        <v>40</v>
      </c>
      <c r="BO2346">
        <v>0</v>
      </c>
      <c r="BP2346">
        <v>8</v>
      </c>
      <c r="BQ2346">
        <v>8</v>
      </c>
      <c r="BR2346">
        <v>8</v>
      </c>
      <c r="BS2346">
        <v>8</v>
      </c>
      <c r="BT2346">
        <v>4</v>
      </c>
      <c r="BU2346">
        <v>4</v>
      </c>
      <c r="BV2346" t="str">
        <f>"3:00 PM"</f>
        <v>3:00 PM</v>
      </c>
      <c r="BW2346" t="str">
        <f>"3:00 AM"</f>
        <v>3:00 AM</v>
      </c>
      <c r="BX2346" t="s">
        <v>240</v>
      </c>
      <c r="BY2346">
        <v>0</v>
      </c>
      <c r="BZ2346">
        <v>6</v>
      </c>
      <c r="CA2346" t="s">
        <v>115</v>
      </c>
      <c r="CC2346" s="2" t="s">
        <v>11214</v>
      </c>
      <c r="CD2346" t="s">
        <v>11215</v>
      </c>
      <c r="CE2346" t="s">
        <v>119</v>
      </c>
      <c r="CF2346" t="s">
        <v>119</v>
      </c>
      <c r="CG2346" t="s">
        <v>120</v>
      </c>
      <c r="CH2346" s="3">
        <v>96950</v>
      </c>
      <c r="CI2346" s="4">
        <v>9.41</v>
      </c>
      <c r="CJ2346" s="4">
        <v>9.41</v>
      </c>
      <c r="CK2346" s="4">
        <v>14.12</v>
      </c>
      <c r="CL2346" s="4">
        <v>14.12</v>
      </c>
      <c r="CM2346" t="s">
        <v>136</v>
      </c>
      <c r="CN2346" t="s">
        <v>11216</v>
      </c>
      <c r="CO2346" t="s">
        <v>137</v>
      </c>
      <c r="CQ2346" t="s">
        <v>115</v>
      </c>
      <c r="CR2346" t="s">
        <v>138</v>
      </c>
      <c r="CS2346" t="s">
        <v>138</v>
      </c>
      <c r="CT2346" t="s">
        <v>138</v>
      </c>
      <c r="CU2346" t="s">
        <v>138</v>
      </c>
      <c r="CV2346" t="s">
        <v>138</v>
      </c>
      <c r="CW2346" t="s">
        <v>139</v>
      </c>
      <c r="CX2346" t="s">
        <v>3485</v>
      </c>
      <c r="CY2346" s="10">
        <v>16702853839</v>
      </c>
      <c r="CZ2346" t="s">
        <v>11212</v>
      </c>
      <c r="DA2346" t="s">
        <v>139</v>
      </c>
      <c r="DB2346" t="s">
        <v>138</v>
      </c>
      <c r="DC2346" t="s">
        <v>115</v>
      </c>
    </row>
    <row r="2347" spans="1:107" ht="14.45" customHeight="1" x14ac:dyDescent="0.25">
      <c r="A2347" t="s">
        <v>11498</v>
      </c>
      <c r="B2347" t="s">
        <v>248</v>
      </c>
      <c r="C2347" s="1">
        <v>45776</v>
      </c>
      <c r="D2347" s="1">
        <v>45826</v>
      </c>
      <c r="E2347" t="s">
        <v>210</v>
      </c>
      <c r="F2347" s="1">
        <v>45929</v>
      </c>
      <c r="G2347" t="s">
        <v>115</v>
      </c>
      <c r="H2347" t="s">
        <v>115</v>
      </c>
      <c r="I2347" t="s">
        <v>115</v>
      </c>
      <c r="J2347" t="s">
        <v>11499</v>
      </c>
      <c r="K2347" t="s">
        <v>11500</v>
      </c>
      <c r="L2347" t="s">
        <v>11501</v>
      </c>
      <c r="M2347" t="s">
        <v>1767</v>
      </c>
      <c r="N2347" t="s">
        <v>128</v>
      </c>
      <c r="O2347" t="s">
        <v>120</v>
      </c>
      <c r="P2347" s="3">
        <v>96950</v>
      </c>
      <c r="Q2347" t="s">
        <v>121</v>
      </c>
      <c r="S2347" s="10">
        <v>16704845868</v>
      </c>
      <c r="U2347" t="s">
        <v>11502</v>
      </c>
      <c r="V2347">
        <v>445110</v>
      </c>
      <c r="W2347" t="s">
        <v>123</v>
      </c>
      <c r="Y2347" t="s">
        <v>2407</v>
      </c>
      <c r="Z2347" t="s">
        <v>5864</v>
      </c>
      <c r="AB2347" t="s">
        <v>658</v>
      </c>
      <c r="AC2347" t="s">
        <v>11501</v>
      </c>
      <c r="AD2347" t="s">
        <v>1767</v>
      </c>
      <c r="AE2347" t="s">
        <v>128</v>
      </c>
      <c r="AF2347" t="s">
        <v>120</v>
      </c>
      <c r="AG2347" s="3">
        <v>96950</v>
      </c>
      <c r="AH2347" t="s">
        <v>121</v>
      </c>
      <c r="AJ2347" s="10">
        <v>16704845868</v>
      </c>
      <c r="AL2347" t="s">
        <v>11503</v>
      </c>
      <c r="BD2347" t="str">
        <f>"49-9071.00"</f>
        <v>49-9071.00</v>
      </c>
      <c r="BE2347" t="s">
        <v>169</v>
      </c>
      <c r="BF2347" t="s">
        <v>11504</v>
      </c>
      <c r="BG2347" t="s">
        <v>5865</v>
      </c>
      <c r="BH2347">
        <v>2</v>
      </c>
      <c r="BI2347">
        <v>2</v>
      </c>
      <c r="BJ2347" s="1">
        <v>45931</v>
      </c>
      <c r="BK2347" s="1">
        <v>46295</v>
      </c>
      <c r="BL2347" s="1">
        <v>45931</v>
      </c>
      <c r="BM2347" s="1">
        <v>46295</v>
      </c>
      <c r="BN2347">
        <v>40</v>
      </c>
      <c r="BO2347">
        <v>0</v>
      </c>
      <c r="BP2347">
        <v>8</v>
      </c>
      <c r="BQ2347">
        <v>8</v>
      </c>
      <c r="BR2347">
        <v>8</v>
      </c>
      <c r="BS2347">
        <v>8</v>
      </c>
      <c r="BT2347">
        <v>8</v>
      </c>
      <c r="BU2347">
        <v>0</v>
      </c>
      <c r="BV2347" t="str">
        <f>"8:00 AM"</f>
        <v>8:00 AM</v>
      </c>
      <c r="BW2347" t="str">
        <f>"5:00 PM"</f>
        <v>5:00 PM</v>
      </c>
      <c r="BX2347" t="s">
        <v>240</v>
      </c>
      <c r="BY2347">
        <v>0</v>
      </c>
      <c r="BZ2347">
        <v>24</v>
      </c>
      <c r="CA2347" t="s">
        <v>115</v>
      </c>
      <c r="CC2347" t="s">
        <v>11505</v>
      </c>
      <c r="CD2347" t="s">
        <v>11501</v>
      </c>
      <c r="CE2347" t="s">
        <v>1767</v>
      </c>
      <c r="CF2347" t="s">
        <v>128</v>
      </c>
      <c r="CG2347" t="s">
        <v>120</v>
      </c>
      <c r="CH2347" s="3">
        <v>96950</v>
      </c>
      <c r="CI2347" s="4">
        <v>9.75</v>
      </c>
      <c r="CJ2347" s="4">
        <v>9.75</v>
      </c>
      <c r="CK2347" s="4">
        <v>14.63</v>
      </c>
      <c r="CL2347" s="4">
        <v>14.63</v>
      </c>
      <c r="CM2347" t="s">
        <v>136</v>
      </c>
      <c r="CN2347" t="s">
        <v>139</v>
      </c>
      <c r="CO2347" t="s">
        <v>137</v>
      </c>
      <c r="CQ2347" t="s">
        <v>115</v>
      </c>
      <c r="CR2347" t="s">
        <v>138</v>
      </c>
      <c r="CS2347" t="s">
        <v>139</v>
      </c>
      <c r="CT2347" t="s">
        <v>138</v>
      </c>
      <c r="CU2347" t="s">
        <v>139</v>
      </c>
      <c r="CV2347" t="s">
        <v>138</v>
      </c>
      <c r="CW2347" t="s">
        <v>139</v>
      </c>
      <c r="CX2347" t="s">
        <v>1776</v>
      </c>
      <c r="CY2347" s="10">
        <v>16704845868</v>
      </c>
      <c r="CZ2347" t="s">
        <v>11503</v>
      </c>
      <c r="DA2347" t="s">
        <v>139</v>
      </c>
      <c r="DB2347" t="s">
        <v>138</v>
      </c>
      <c r="DC2347" t="s">
        <v>115</v>
      </c>
    </row>
    <row r="2348" spans="1:107" ht="14.45" customHeight="1" x14ac:dyDescent="0.25">
      <c r="A2348" t="s">
        <v>11821</v>
      </c>
      <c r="B2348" t="s">
        <v>248</v>
      </c>
      <c r="C2348" s="1">
        <v>45777</v>
      </c>
      <c r="D2348" s="1">
        <v>45826</v>
      </c>
      <c r="E2348" t="s">
        <v>210</v>
      </c>
      <c r="F2348" s="1">
        <v>45929</v>
      </c>
      <c r="G2348" t="s">
        <v>115</v>
      </c>
      <c r="H2348" t="s">
        <v>115</v>
      </c>
      <c r="I2348" t="s">
        <v>115</v>
      </c>
      <c r="J2348" t="s">
        <v>11822</v>
      </c>
      <c r="K2348" t="s">
        <v>11823</v>
      </c>
      <c r="L2348" t="s">
        <v>11824</v>
      </c>
      <c r="M2348" t="s">
        <v>1767</v>
      </c>
      <c r="N2348" t="s">
        <v>128</v>
      </c>
      <c r="O2348" t="s">
        <v>120</v>
      </c>
      <c r="P2348" s="3">
        <v>96950</v>
      </c>
      <c r="Q2348" t="s">
        <v>121</v>
      </c>
      <c r="S2348" s="10">
        <v>16702851863</v>
      </c>
      <c r="U2348" t="s">
        <v>11825</v>
      </c>
      <c r="V2348">
        <v>111211</v>
      </c>
      <c r="W2348" t="s">
        <v>123</v>
      </c>
      <c r="Y2348" t="s">
        <v>1769</v>
      </c>
      <c r="Z2348" t="s">
        <v>1770</v>
      </c>
      <c r="AB2348" t="s">
        <v>658</v>
      </c>
      <c r="AC2348" t="s">
        <v>11824</v>
      </c>
      <c r="AD2348" t="s">
        <v>1767</v>
      </c>
      <c r="AE2348" t="s">
        <v>128</v>
      </c>
      <c r="AF2348" t="s">
        <v>120</v>
      </c>
      <c r="AG2348" s="3">
        <v>96950</v>
      </c>
      <c r="AH2348" t="s">
        <v>121</v>
      </c>
      <c r="AJ2348" s="10">
        <v>16702851863</v>
      </c>
      <c r="AL2348" t="s">
        <v>11826</v>
      </c>
      <c r="BD2348" t="str">
        <f>"45-2092.00"</f>
        <v>45-2092.00</v>
      </c>
      <c r="BE2348" t="s">
        <v>1875</v>
      </c>
      <c r="BF2348" t="s">
        <v>11827</v>
      </c>
      <c r="BG2348" t="s">
        <v>2269</v>
      </c>
      <c r="BH2348">
        <v>3</v>
      </c>
      <c r="BI2348">
        <v>3</v>
      </c>
      <c r="BJ2348" s="1">
        <v>45931</v>
      </c>
      <c r="BK2348" s="1">
        <v>46295</v>
      </c>
      <c r="BL2348" s="1">
        <v>45931</v>
      </c>
      <c r="BM2348" s="1">
        <v>46295</v>
      </c>
      <c r="BN2348">
        <v>40</v>
      </c>
      <c r="BO2348">
        <v>0</v>
      </c>
      <c r="BP2348">
        <v>8</v>
      </c>
      <c r="BQ2348">
        <v>8</v>
      </c>
      <c r="BR2348">
        <v>8</v>
      </c>
      <c r="BS2348">
        <v>8</v>
      </c>
      <c r="BT2348">
        <v>8</v>
      </c>
      <c r="BU2348">
        <v>0</v>
      </c>
      <c r="BV2348" t="str">
        <f>"8:00 AM"</f>
        <v>8:00 AM</v>
      </c>
      <c r="BW2348" t="str">
        <f>"5:00 PM"</f>
        <v>5:00 PM</v>
      </c>
      <c r="BX2348" t="s">
        <v>240</v>
      </c>
      <c r="BY2348">
        <v>0</v>
      </c>
      <c r="BZ2348">
        <v>3</v>
      </c>
      <c r="CA2348" t="s">
        <v>115</v>
      </c>
      <c r="CC2348" t="s">
        <v>11828</v>
      </c>
      <c r="CD2348" t="s">
        <v>11824</v>
      </c>
      <c r="CE2348" t="s">
        <v>1767</v>
      </c>
      <c r="CF2348" t="s">
        <v>128</v>
      </c>
      <c r="CG2348" t="s">
        <v>120</v>
      </c>
      <c r="CH2348" s="3">
        <v>96950</v>
      </c>
      <c r="CI2348" s="4">
        <v>11.91</v>
      </c>
      <c r="CJ2348" s="4">
        <v>11.91</v>
      </c>
      <c r="CK2348" s="4">
        <v>17.87</v>
      </c>
      <c r="CL2348" s="4">
        <v>17.87</v>
      </c>
      <c r="CM2348" t="s">
        <v>136</v>
      </c>
      <c r="CN2348" t="s">
        <v>139</v>
      </c>
      <c r="CO2348" t="s">
        <v>137</v>
      </c>
      <c r="CQ2348" t="s">
        <v>115</v>
      </c>
      <c r="CR2348" t="s">
        <v>138</v>
      </c>
      <c r="CS2348" t="s">
        <v>139</v>
      </c>
      <c r="CT2348" t="s">
        <v>138</v>
      </c>
      <c r="CU2348" t="s">
        <v>139</v>
      </c>
      <c r="CV2348" t="s">
        <v>138</v>
      </c>
      <c r="CW2348" t="s">
        <v>139</v>
      </c>
      <c r="CX2348" t="s">
        <v>1776</v>
      </c>
      <c r="CY2348" s="10">
        <v>16702851863</v>
      </c>
      <c r="CZ2348" t="s">
        <v>11826</v>
      </c>
      <c r="DA2348" t="s">
        <v>139</v>
      </c>
      <c r="DB2348" t="s">
        <v>138</v>
      </c>
      <c r="DC2348" t="s">
        <v>115</v>
      </c>
    </row>
    <row r="2349" spans="1:107" ht="14.45" customHeight="1" x14ac:dyDescent="0.25">
      <c r="A2349" t="s">
        <v>12142</v>
      </c>
      <c r="B2349" t="s">
        <v>248</v>
      </c>
      <c r="C2349" s="1">
        <v>45756</v>
      </c>
      <c r="D2349" s="1">
        <v>45826</v>
      </c>
      <c r="E2349" t="s">
        <v>210</v>
      </c>
      <c r="F2349" s="1">
        <v>45929</v>
      </c>
      <c r="G2349" t="s">
        <v>115</v>
      </c>
      <c r="H2349" t="s">
        <v>115</v>
      </c>
      <c r="I2349" t="s">
        <v>115</v>
      </c>
      <c r="J2349" t="s">
        <v>1377</v>
      </c>
      <c r="K2349" t="s">
        <v>3350</v>
      </c>
      <c r="L2349" t="s">
        <v>1379</v>
      </c>
      <c r="N2349">
        <v>96950</v>
      </c>
      <c r="O2349" t="s">
        <v>120</v>
      </c>
      <c r="P2349" s="3">
        <v>96950</v>
      </c>
      <c r="Q2349" t="s">
        <v>121</v>
      </c>
      <c r="S2349" s="10">
        <v>16702358778</v>
      </c>
      <c r="U2349" t="s">
        <v>1380</v>
      </c>
      <c r="V2349">
        <v>522390</v>
      </c>
      <c r="W2349" t="s">
        <v>123</v>
      </c>
      <c r="Y2349" t="s">
        <v>1381</v>
      </c>
      <c r="Z2349" t="s">
        <v>1382</v>
      </c>
      <c r="AA2349" t="s">
        <v>1383</v>
      </c>
      <c r="AB2349" t="s">
        <v>235</v>
      </c>
      <c r="AC2349" t="s">
        <v>1379</v>
      </c>
      <c r="AE2349" t="s">
        <v>119</v>
      </c>
      <c r="AF2349" t="s">
        <v>120</v>
      </c>
      <c r="AG2349" s="3">
        <v>96950</v>
      </c>
      <c r="AH2349" t="s">
        <v>121</v>
      </c>
      <c r="AJ2349" s="10">
        <v>16702358778</v>
      </c>
      <c r="AL2349" t="s">
        <v>1384</v>
      </c>
      <c r="BD2349" t="str">
        <f>"41-2011.00"</f>
        <v>41-2011.00</v>
      </c>
      <c r="BE2349" t="s">
        <v>2688</v>
      </c>
      <c r="BF2349" t="s">
        <v>3351</v>
      </c>
      <c r="BG2349" t="s">
        <v>3352</v>
      </c>
      <c r="BH2349">
        <v>2</v>
      </c>
      <c r="BI2349">
        <v>2</v>
      </c>
      <c r="BJ2349" s="1">
        <v>45931</v>
      </c>
      <c r="BK2349" s="1">
        <v>46295</v>
      </c>
      <c r="BL2349" s="1">
        <v>45931</v>
      </c>
      <c r="BM2349" s="1">
        <v>46295</v>
      </c>
      <c r="BN2349">
        <v>40</v>
      </c>
      <c r="BO2349">
        <v>0</v>
      </c>
      <c r="BP2349">
        <v>8</v>
      </c>
      <c r="BQ2349">
        <v>8</v>
      </c>
      <c r="BR2349">
        <v>8</v>
      </c>
      <c r="BS2349">
        <v>8</v>
      </c>
      <c r="BT2349">
        <v>8</v>
      </c>
      <c r="BU2349">
        <v>0</v>
      </c>
      <c r="BV2349" t="str">
        <f>"8:00 AM"</f>
        <v>8:00 AM</v>
      </c>
      <c r="BW2349" t="str">
        <f>"5:00 PM"</f>
        <v>5:00 PM</v>
      </c>
      <c r="BX2349" t="s">
        <v>240</v>
      </c>
      <c r="BY2349">
        <v>0</v>
      </c>
      <c r="BZ2349">
        <v>12</v>
      </c>
      <c r="CA2349" t="s">
        <v>115</v>
      </c>
      <c r="CC2349" t="s">
        <v>5640</v>
      </c>
      <c r="CD2349" t="s">
        <v>1379</v>
      </c>
      <c r="CF2349" t="s">
        <v>119</v>
      </c>
      <c r="CG2349" t="s">
        <v>120</v>
      </c>
      <c r="CH2349" s="3">
        <v>96950</v>
      </c>
      <c r="CI2349" s="4">
        <v>7.89</v>
      </c>
      <c r="CJ2349" s="4">
        <v>8</v>
      </c>
      <c r="CK2349" s="4">
        <v>11.84</v>
      </c>
      <c r="CL2349" s="4">
        <v>12</v>
      </c>
      <c r="CM2349" t="s">
        <v>136</v>
      </c>
      <c r="CN2349" t="s">
        <v>331</v>
      </c>
      <c r="CO2349" t="s">
        <v>137</v>
      </c>
      <c r="CQ2349" t="s">
        <v>115</v>
      </c>
      <c r="CR2349" t="s">
        <v>138</v>
      </c>
      <c r="CS2349" t="s">
        <v>138</v>
      </c>
      <c r="CT2349" t="s">
        <v>138</v>
      </c>
      <c r="CU2349" t="s">
        <v>139</v>
      </c>
      <c r="CV2349" t="s">
        <v>138</v>
      </c>
      <c r="CW2349" t="s">
        <v>138</v>
      </c>
      <c r="CX2349" t="s">
        <v>1389</v>
      </c>
      <c r="CY2349" s="10">
        <v>16702358778</v>
      </c>
      <c r="CZ2349" t="s">
        <v>1384</v>
      </c>
      <c r="DA2349" t="s">
        <v>139</v>
      </c>
      <c r="DB2349" t="s">
        <v>138</v>
      </c>
      <c r="DC2349" t="s">
        <v>115</v>
      </c>
    </row>
    <row r="2350" spans="1:107" ht="14.45" customHeight="1" x14ac:dyDescent="0.25">
      <c r="A2350" t="s">
        <v>12143</v>
      </c>
      <c r="B2350" t="s">
        <v>248</v>
      </c>
      <c r="C2350" s="1">
        <v>45768</v>
      </c>
      <c r="D2350" s="1">
        <v>45826</v>
      </c>
      <c r="E2350" t="s">
        <v>210</v>
      </c>
      <c r="F2350" s="1">
        <v>45929</v>
      </c>
      <c r="G2350" t="s">
        <v>138</v>
      </c>
      <c r="H2350" t="s">
        <v>115</v>
      </c>
      <c r="I2350" t="s">
        <v>115</v>
      </c>
      <c r="J2350" t="s">
        <v>5366</v>
      </c>
      <c r="K2350" t="s">
        <v>12144</v>
      </c>
      <c r="L2350" t="s">
        <v>5368</v>
      </c>
      <c r="M2350" t="s">
        <v>139</v>
      </c>
      <c r="N2350" t="s">
        <v>128</v>
      </c>
      <c r="O2350" t="s">
        <v>120</v>
      </c>
      <c r="P2350" s="3">
        <v>96950</v>
      </c>
      <c r="Q2350" t="s">
        <v>121</v>
      </c>
      <c r="R2350" t="s">
        <v>1661</v>
      </c>
      <c r="S2350" s="10">
        <v>16702359168</v>
      </c>
      <c r="U2350" t="s">
        <v>5369</v>
      </c>
      <c r="V2350">
        <v>111419</v>
      </c>
      <c r="W2350" t="s">
        <v>123</v>
      </c>
      <c r="Y2350" t="s">
        <v>5370</v>
      </c>
      <c r="Z2350" t="s">
        <v>5371</v>
      </c>
      <c r="AB2350" t="s">
        <v>126</v>
      </c>
      <c r="AC2350" t="s">
        <v>5368</v>
      </c>
      <c r="AD2350" t="s">
        <v>139</v>
      </c>
      <c r="AE2350" t="s">
        <v>128</v>
      </c>
      <c r="AF2350" t="s">
        <v>120</v>
      </c>
      <c r="AG2350" s="3">
        <v>96950</v>
      </c>
      <c r="AH2350" t="s">
        <v>121</v>
      </c>
      <c r="AJ2350" s="10">
        <v>16702359168</v>
      </c>
      <c r="AL2350" t="s">
        <v>5372</v>
      </c>
      <c r="BD2350" t="str">
        <f>"45-2092.00"</f>
        <v>45-2092.00</v>
      </c>
      <c r="BE2350" t="s">
        <v>1875</v>
      </c>
      <c r="BF2350" t="s">
        <v>12145</v>
      </c>
      <c r="BG2350" t="s">
        <v>2269</v>
      </c>
      <c r="BH2350">
        <v>2</v>
      </c>
      <c r="BI2350">
        <v>2</v>
      </c>
      <c r="BJ2350" s="1">
        <v>45931</v>
      </c>
      <c r="BK2350" s="1">
        <v>47026</v>
      </c>
      <c r="BL2350" s="1">
        <v>45931</v>
      </c>
      <c r="BM2350" s="1">
        <v>47026</v>
      </c>
      <c r="BN2350">
        <v>35</v>
      </c>
      <c r="BO2350">
        <v>0</v>
      </c>
      <c r="BP2350">
        <v>7</v>
      </c>
      <c r="BQ2350">
        <v>7</v>
      </c>
      <c r="BR2350">
        <v>7</v>
      </c>
      <c r="BS2350">
        <v>7</v>
      </c>
      <c r="BT2350">
        <v>7</v>
      </c>
      <c r="BU2350">
        <v>0</v>
      </c>
      <c r="BV2350" t="str">
        <f>"7:00 AM"</f>
        <v>7:00 AM</v>
      </c>
      <c r="BW2350" t="str">
        <f>"5:00 PM"</f>
        <v>5:00 PM</v>
      </c>
      <c r="BX2350" t="s">
        <v>240</v>
      </c>
      <c r="BY2350">
        <v>0</v>
      </c>
      <c r="BZ2350">
        <v>3</v>
      </c>
      <c r="CA2350" t="s">
        <v>115</v>
      </c>
      <c r="CC2350" s="2" t="s">
        <v>12146</v>
      </c>
      <c r="CD2350" t="s">
        <v>5368</v>
      </c>
      <c r="CE2350" t="s">
        <v>139</v>
      </c>
      <c r="CF2350" t="s">
        <v>128</v>
      </c>
      <c r="CG2350" t="s">
        <v>120</v>
      </c>
      <c r="CH2350" s="3">
        <v>96950</v>
      </c>
      <c r="CI2350" s="4">
        <v>11.91</v>
      </c>
      <c r="CJ2350" s="4">
        <v>11.91</v>
      </c>
      <c r="CK2350" s="4">
        <v>17.86</v>
      </c>
      <c r="CL2350" s="4">
        <v>17.86</v>
      </c>
      <c r="CM2350" t="s">
        <v>136</v>
      </c>
      <c r="CN2350" t="s">
        <v>12147</v>
      </c>
      <c r="CO2350" t="s">
        <v>137</v>
      </c>
      <c r="CQ2350" t="s">
        <v>115</v>
      </c>
      <c r="CR2350" t="s">
        <v>138</v>
      </c>
      <c r="CS2350" t="s">
        <v>139</v>
      </c>
      <c r="CT2350" t="s">
        <v>138</v>
      </c>
      <c r="CU2350" t="s">
        <v>139</v>
      </c>
      <c r="CV2350" t="s">
        <v>138</v>
      </c>
      <c r="CW2350" t="s">
        <v>139</v>
      </c>
      <c r="CX2350" t="s">
        <v>699</v>
      </c>
      <c r="CY2350" s="10">
        <v>16702359168</v>
      </c>
      <c r="CZ2350" t="s">
        <v>5378</v>
      </c>
      <c r="DA2350" t="s">
        <v>139</v>
      </c>
      <c r="DB2350" t="s">
        <v>138</v>
      </c>
      <c r="DC2350" t="s">
        <v>115</v>
      </c>
    </row>
    <row r="2351" spans="1:107" ht="14.45" customHeight="1" x14ac:dyDescent="0.25">
      <c r="A2351" t="s">
        <v>12629</v>
      </c>
      <c r="B2351" t="s">
        <v>248</v>
      </c>
      <c r="C2351" s="1">
        <v>45768</v>
      </c>
      <c r="D2351" s="1">
        <v>45826</v>
      </c>
      <c r="E2351" t="s">
        <v>114</v>
      </c>
      <c r="G2351" t="s">
        <v>115</v>
      </c>
      <c r="H2351" t="s">
        <v>115</v>
      </c>
      <c r="I2351" t="s">
        <v>115</v>
      </c>
      <c r="J2351" t="s">
        <v>3291</v>
      </c>
      <c r="K2351" t="s">
        <v>3292</v>
      </c>
      <c r="L2351" t="s">
        <v>2029</v>
      </c>
      <c r="M2351" t="s">
        <v>1448</v>
      </c>
      <c r="N2351" t="s">
        <v>128</v>
      </c>
      <c r="O2351" t="s">
        <v>120</v>
      </c>
      <c r="P2351" s="3">
        <v>96950</v>
      </c>
      <c r="Q2351" t="s">
        <v>121</v>
      </c>
      <c r="S2351" s="10">
        <v>16702330800</v>
      </c>
      <c r="U2351" t="s">
        <v>3293</v>
      </c>
      <c r="V2351">
        <v>624410</v>
      </c>
      <c r="W2351" t="s">
        <v>123</v>
      </c>
      <c r="Y2351" t="s">
        <v>2031</v>
      </c>
      <c r="Z2351" t="s">
        <v>2032</v>
      </c>
      <c r="AA2351" t="s">
        <v>2033</v>
      </c>
      <c r="AB2351" t="s">
        <v>3294</v>
      </c>
      <c r="AC2351" t="s">
        <v>2029</v>
      </c>
      <c r="AD2351" t="s">
        <v>1448</v>
      </c>
      <c r="AE2351" t="s">
        <v>128</v>
      </c>
      <c r="AF2351" t="s">
        <v>120</v>
      </c>
      <c r="AG2351" s="3">
        <v>96950</v>
      </c>
      <c r="AH2351" t="s">
        <v>121</v>
      </c>
      <c r="AJ2351" s="10">
        <v>16702330800</v>
      </c>
      <c r="AL2351" t="s">
        <v>3295</v>
      </c>
      <c r="BD2351" t="str">
        <f>"39-9011.00"</f>
        <v>39-9011.00</v>
      </c>
      <c r="BE2351" t="s">
        <v>538</v>
      </c>
      <c r="BF2351" t="s">
        <v>3296</v>
      </c>
      <c r="BG2351" t="s">
        <v>3297</v>
      </c>
      <c r="BH2351">
        <v>3</v>
      </c>
      <c r="BI2351">
        <v>3</v>
      </c>
      <c r="BJ2351" s="1">
        <v>45844</v>
      </c>
      <c r="BK2351" s="1">
        <v>46208</v>
      </c>
      <c r="BL2351" s="1">
        <v>45844</v>
      </c>
      <c r="BM2351" s="1">
        <v>46208</v>
      </c>
      <c r="BN2351">
        <v>35</v>
      </c>
      <c r="BO2351">
        <v>0</v>
      </c>
      <c r="BP2351">
        <v>7</v>
      </c>
      <c r="BQ2351">
        <v>7</v>
      </c>
      <c r="BR2351">
        <v>7</v>
      </c>
      <c r="BS2351">
        <v>7</v>
      </c>
      <c r="BT2351">
        <v>7</v>
      </c>
      <c r="BU2351">
        <v>0</v>
      </c>
      <c r="BV2351" t="str">
        <f>"8:00 AM"</f>
        <v>8:00 AM</v>
      </c>
      <c r="BW2351" t="str">
        <f>"4:00 PM"</f>
        <v>4:00 PM</v>
      </c>
      <c r="BX2351" t="s">
        <v>133</v>
      </c>
      <c r="BY2351">
        <v>0</v>
      </c>
      <c r="BZ2351">
        <v>12</v>
      </c>
      <c r="CA2351" t="s">
        <v>115</v>
      </c>
      <c r="CC2351" s="2" t="s">
        <v>3298</v>
      </c>
      <c r="CD2351" t="s">
        <v>2029</v>
      </c>
      <c r="CE2351" t="s">
        <v>1448</v>
      </c>
      <c r="CF2351" t="s">
        <v>128</v>
      </c>
      <c r="CG2351" t="s">
        <v>120</v>
      </c>
      <c r="CH2351" s="3">
        <v>96950</v>
      </c>
      <c r="CI2351" s="4">
        <v>7.81</v>
      </c>
      <c r="CJ2351" s="4">
        <v>7.81</v>
      </c>
      <c r="CK2351" s="4">
        <v>11.72</v>
      </c>
      <c r="CL2351" s="4">
        <v>11.72</v>
      </c>
      <c r="CM2351" t="s">
        <v>136</v>
      </c>
      <c r="CN2351" t="s">
        <v>224</v>
      </c>
      <c r="CO2351" t="s">
        <v>137</v>
      </c>
      <c r="CQ2351" t="s">
        <v>115</v>
      </c>
      <c r="CR2351" t="s">
        <v>138</v>
      </c>
      <c r="CS2351" t="s">
        <v>139</v>
      </c>
      <c r="CT2351" t="s">
        <v>138</v>
      </c>
      <c r="CU2351" t="s">
        <v>139</v>
      </c>
      <c r="CV2351" t="s">
        <v>138</v>
      </c>
      <c r="CW2351" t="s">
        <v>139</v>
      </c>
      <c r="CX2351" t="s">
        <v>139</v>
      </c>
      <c r="CY2351" s="10">
        <v>16702330800</v>
      </c>
      <c r="CZ2351" t="s">
        <v>3295</v>
      </c>
      <c r="DA2351" t="s">
        <v>139</v>
      </c>
      <c r="DB2351" t="s">
        <v>138</v>
      </c>
      <c r="DC2351" t="s">
        <v>115</v>
      </c>
    </row>
    <row r="2352" spans="1:107" ht="14.45" customHeight="1" x14ac:dyDescent="0.25">
      <c r="A2352" t="s">
        <v>12653</v>
      </c>
      <c r="B2352" t="s">
        <v>248</v>
      </c>
      <c r="C2352" s="1">
        <v>45768</v>
      </c>
      <c r="D2352" s="1">
        <v>45826</v>
      </c>
      <c r="E2352" t="s">
        <v>210</v>
      </c>
      <c r="F2352" s="1">
        <v>45929</v>
      </c>
      <c r="G2352" t="s">
        <v>115</v>
      </c>
      <c r="H2352" t="s">
        <v>115</v>
      </c>
      <c r="I2352" t="s">
        <v>115</v>
      </c>
      <c r="J2352" t="s">
        <v>1361</v>
      </c>
      <c r="K2352" t="s">
        <v>4578</v>
      </c>
      <c r="L2352" t="s">
        <v>1362</v>
      </c>
      <c r="M2352" t="s">
        <v>1363</v>
      </c>
      <c r="N2352" t="s">
        <v>119</v>
      </c>
      <c r="O2352" t="s">
        <v>120</v>
      </c>
      <c r="P2352" s="3">
        <v>96950</v>
      </c>
      <c r="Q2352" t="s">
        <v>121</v>
      </c>
      <c r="R2352" t="s">
        <v>139</v>
      </c>
      <c r="S2352" s="10">
        <v>16702357642</v>
      </c>
      <c r="U2352" t="s">
        <v>1364</v>
      </c>
      <c r="V2352">
        <v>621610</v>
      </c>
      <c r="W2352" t="s">
        <v>123</v>
      </c>
      <c r="Y2352" t="s">
        <v>1365</v>
      </c>
      <c r="Z2352" t="s">
        <v>1366</v>
      </c>
      <c r="AA2352" t="s">
        <v>1367</v>
      </c>
      <c r="AB2352" t="s">
        <v>4579</v>
      </c>
      <c r="AC2352" t="s">
        <v>1362</v>
      </c>
      <c r="AD2352" t="s">
        <v>1363</v>
      </c>
      <c r="AE2352" t="s">
        <v>119</v>
      </c>
      <c r="AF2352" t="s">
        <v>120</v>
      </c>
      <c r="AG2352" s="3">
        <v>96950</v>
      </c>
      <c r="AH2352" t="s">
        <v>121</v>
      </c>
      <c r="AJ2352" s="10">
        <v>16702357642</v>
      </c>
      <c r="AL2352" t="s">
        <v>1370</v>
      </c>
      <c r="BD2352" t="str">
        <f>"31-1121.00"</f>
        <v>31-1121.00</v>
      </c>
      <c r="BE2352" t="s">
        <v>4580</v>
      </c>
      <c r="BF2352" t="s">
        <v>4581</v>
      </c>
      <c r="BG2352" t="s">
        <v>4582</v>
      </c>
      <c r="BH2352">
        <v>6</v>
      </c>
      <c r="BI2352">
        <v>6</v>
      </c>
      <c r="BJ2352" s="1">
        <v>45931</v>
      </c>
      <c r="BK2352" s="1">
        <v>46295</v>
      </c>
      <c r="BL2352" s="1">
        <v>45931</v>
      </c>
      <c r="BM2352" s="1">
        <v>46295</v>
      </c>
      <c r="BN2352">
        <v>40</v>
      </c>
      <c r="BO2352">
        <v>0</v>
      </c>
      <c r="BP2352">
        <v>8</v>
      </c>
      <c r="BQ2352">
        <v>8</v>
      </c>
      <c r="BR2352">
        <v>8</v>
      </c>
      <c r="BS2352">
        <v>8</v>
      </c>
      <c r="BT2352">
        <v>8</v>
      </c>
      <c r="BU2352">
        <v>0</v>
      </c>
      <c r="BV2352" t="str">
        <f>"7:00 AM"</f>
        <v>7:00 AM</v>
      </c>
      <c r="BW2352" t="str">
        <f>"4:00 PM"</f>
        <v>4:00 PM</v>
      </c>
      <c r="BX2352" t="s">
        <v>133</v>
      </c>
      <c r="BY2352">
        <v>0</v>
      </c>
      <c r="BZ2352">
        <v>12</v>
      </c>
      <c r="CA2352" t="s">
        <v>115</v>
      </c>
      <c r="CC2352" t="s">
        <v>4583</v>
      </c>
      <c r="CD2352" t="s">
        <v>4584</v>
      </c>
      <c r="CE2352" t="s">
        <v>4585</v>
      </c>
      <c r="CF2352" t="s">
        <v>119</v>
      </c>
      <c r="CG2352" t="s">
        <v>120</v>
      </c>
      <c r="CH2352" s="3">
        <v>96950</v>
      </c>
      <c r="CI2352" s="4">
        <v>11.24</v>
      </c>
      <c r="CJ2352" s="4">
        <v>11.24</v>
      </c>
      <c r="CK2352" s="4">
        <v>16.86</v>
      </c>
      <c r="CL2352" s="4">
        <v>16.86</v>
      </c>
      <c r="CM2352" t="s">
        <v>136</v>
      </c>
      <c r="CN2352" t="s">
        <v>139</v>
      </c>
      <c r="CO2352" t="s">
        <v>137</v>
      </c>
      <c r="CQ2352" t="s">
        <v>115</v>
      </c>
      <c r="CR2352" t="s">
        <v>138</v>
      </c>
      <c r="CS2352" t="s">
        <v>138</v>
      </c>
      <c r="CT2352" t="s">
        <v>138</v>
      </c>
      <c r="CU2352" t="s">
        <v>139</v>
      </c>
      <c r="CV2352" t="s">
        <v>138</v>
      </c>
      <c r="CW2352" t="s">
        <v>139</v>
      </c>
      <c r="CX2352" t="s">
        <v>139</v>
      </c>
      <c r="CY2352" s="10">
        <v>16702357642</v>
      </c>
      <c r="CZ2352" t="s">
        <v>1370</v>
      </c>
      <c r="DA2352" t="s">
        <v>139</v>
      </c>
      <c r="DB2352" t="s">
        <v>138</v>
      </c>
      <c r="DC2352" t="s">
        <v>115</v>
      </c>
    </row>
    <row r="2353" spans="1:112" ht="14.45" customHeight="1" x14ac:dyDescent="0.25">
      <c r="A2353" t="s">
        <v>12850</v>
      </c>
      <c r="B2353" t="s">
        <v>248</v>
      </c>
      <c r="C2353" s="1">
        <v>45776</v>
      </c>
      <c r="D2353" s="1">
        <v>45826</v>
      </c>
      <c r="E2353" t="s">
        <v>210</v>
      </c>
      <c r="F2353" s="1">
        <v>45929</v>
      </c>
      <c r="G2353" t="s">
        <v>138</v>
      </c>
      <c r="H2353" t="s">
        <v>115</v>
      </c>
      <c r="I2353" t="s">
        <v>115</v>
      </c>
      <c r="J2353" t="s">
        <v>1545</v>
      </c>
      <c r="K2353" t="s">
        <v>12851</v>
      </c>
      <c r="L2353" t="s">
        <v>12852</v>
      </c>
      <c r="N2353" t="s">
        <v>377</v>
      </c>
      <c r="O2353" t="s">
        <v>120</v>
      </c>
      <c r="P2353" s="3">
        <v>96951</v>
      </c>
      <c r="Q2353" t="s">
        <v>121</v>
      </c>
      <c r="S2353" s="10">
        <v>16702857170</v>
      </c>
      <c r="U2353" t="s">
        <v>1548</v>
      </c>
      <c r="V2353">
        <v>455219</v>
      </c>
      <c r="W2353" t="s">
        <v>123</v>
      </c>
      <c r="Y2353" t="s">
        <v>1549</v>
      </c>
      <c r="Z2353" t="s">
        <v>1550</v>
      </c>
      <c r="AA2353" t="s">
        <v>3915</v>
      </c>
      <c r="AB2353" t="s">
        <v>9812</v>
      </c>
      <c r="AC2353" t="s">
        <v>1551</v>
      </c>
      <c r="AE2353" t="s">
        <v>377</v>
      </c>
      <c r="AF2353" t="s">
        <v>120</v>
      </c>
      <c r="AG2353" s="3">
        <v>96951</v>
      </c>
      <c r="AH2353" t="s">
        <v>121</v>
      </c>
      <c r="AJ2353" s="10">
        <v>16702857170</v>
      </c>
      <c r="AL2353" t="s">
        <v>1552</v>
      </c>
      <c r="BD2353" t="str">
        <f>"41-2031.00"</f>
        <v>41-2031.00</v>
      </c>
      <c r="BE2353" t="s">
        <v>2739</v>
      </c>
      <c r="BF2353" t="s">
        <v>12853</v>
      </c>
      <c r="BG2353" t="s">
        <v>6021</v>
      </c>
      <c r="BH2353">
        <v>3</v>
      </c>
      <c r="BI2353">
        <v>3</v>
      </c>
      <c r="BJ2353" s="1">
        <v>45931</v>
      </c>
      <c r="BK2353" s="1">
        <v>47026</v>
      </c>
      <c r="BL2353" s="1">
        <v>45931</v>
      </c>
      <c r="BM2353" s="1">
        <v>47026</v>
      </c>
      <c r="BN2353">
        <v>35</v>
      </c>
      <c r="BO2353">
        <v>0</v>
      </c>
      <c r="BP2353">
        <v>7</v>
      </c>
      <c r="BQ2353">
        <v>7</v>
      </c>
      <c r="BR2353">
        <v>7</v>
      </c>
      <c r="BS2353">
        <v>7</v>
      </c>
      <c r="BT2353">
        <v>7</v>
      </c>
      <c r="BU2353">
        <v>0</v>
      </c>
      <c r="BV2353" t="str">
        <f>"8:00 AM"</f>
        <v>8:00 AM</v>
      </c>
      <c r="BW2353" t="str">
        <f>"5:00 PM"</f>
        <v>5:00 PM</v>
      </c>
      <c r="BX2353" t="s">
        <v>240</v>
      </c>
      <c r="BY2353">
        <v>0</v>
      </c>
      <c r="BZ2353">
        <v>6</v>
      </c>
      <c r="CA2353" t="s">
        <v>115</v>
      </c>
      <c r="CC2353" t="s">
        <v>12854</v>
      </c>
      <c r="CD2353" t="s">
        <v>1556</v>
      </c>
      <c r="CF2353" t="s">
        <v>377</v>
      </c>
      <c r="CG2353" t="s">
        <v>120</v>
      </c>
      <c r="CH2353" s="3">
        <v>96951</v>
      </c>
      <c r="CI2353" s="4">
        <v>9.9</v>
      </c>
      <c r="CJ2353" s="4">
        <v>9.9</v>
      </c>
      <c r="CK2353" s="4">
        <v>14.85</v>
      </c>
      <c r="CL2353" s="4">
        <v>14.85</v>
      </c>
      <c r="CM2353" t="s">
        <v>136</v>
      </c>
      <c r="CN2353" t="s">
        <v>191</v>
      </c>
      <c r="CO2353" t="s">
        <v>137</v>
      </c>
      <c r="CQ2353" t="s">
        <v>115</v>
      </c>
      <c r="CR2353" t="s">
        <v>138</v>
      </c>
      <c r="CS2353" t="s">
        <v>139</v>
      </c>
      <c r="CT2353" t="s">
        <v>138</v>
      </c>
      <c r="CU2353" t="s">
        <v>139</v>
      </c>
      <c r="CV2353" t="s">
        <v>138</v>
      </c>
      <c r="CW2353" t="s">
        <v>139</v>
      </c>
      <c r="CX2353" t="s">
        <v>1746</v>
      </c>
      <c r="CY2353" s="10">
        <v>16702857170</v>
      </c>
      <c r="CZ2353" t="s">
        <v>1552</v>
      </c>
      <c r="DA2353" t="s">
        <v>139</v>
      </c>
      <c r="DB2353" t="s">
        <v>138</v>
      </c>
      <c r="DC2353" t="s">
        <v>115</v>
      </c>
      <c r="DD2353" t="s">
        <v>1549</v>
      </c>
      <c r="DE2353" t="s">
        <v>1550</v>
      </c>
      <c r="DF2353" t="s">
        <v>3915</v>
      </c>
      <c r="DG2353" t="s">
        <v>1559</v>
      </c>
      <c r="DH2353" t="s">
        <v>1552</v>
      </c>
    </row>
    <row r="2354" spans="1:112" ht="14.45" customHeight="1" x14ac:dyDescent="0.25">
      <c r="A2354" t="s">
        <v>12870</v>
      </c>
      <c r="B2354" t="s">
        <v>248</v>
      </c>
      <c r="C2354" s="1">
        <v>45769</v>
      </c>
      <c r="D2354" s="1">
        <v>45826</v>
      </c>
      <c r="E2354" t="s">
        <v>210</v>
      </c>
      <c r="F2354" s="1">
        <v>45929</v>
      </c>
      <c r="G2354" t="s">
        <v>115</v>
      </c>
      <c r="H2354" t="s">
        <v>115</v>
      </c>
      <c r="I2354" t="s">
        <v>115</v>
      </c>
      <c r="J2354" t="s">
        <v>4532</v>
      </c>
      <c r="L2354" t="s">
        <v>787</v>
      </c>
      <c r="M2354" t="s">
        <v>793</v>
      </c>
      <c r="N2354" t="s">
        <v>119</v>
      </c>
      <c r="O2354" t="s">
        <v>120</v>
      </c>
      <c r="P2354" s="3">
        <v>96950</v>
      </c>
      <c r="Q2354" t="s">
        <v>121</v>
      </c>
      <c r="S2354" s="10">
        <v>16702348904</v>
      </c>
      <c r="U2354" t="s">
        <v>789</v>
      </c>
      <c r="V2354">
        <v>811210</v>
      </c>
      <c r="W2354" t="s">
        <v>123</v>
      </c>
      <c r="Y2354" t="s">
        <v>790</v>
      </c>
      <c r="Z2354" t="s">
        <v>791</v>
      </c>
      <c r="AA2354" t="s">
        <v>418</v>
      </c>
      <c r="AB2354" t="s">
        <v>792</v>
      </c>
      <c r="AC2354" t="s">
        <v>787</v>
      </c>
      <c r="AE2354" t="s">
        <v>119</v>
      </c>
      <c r="AF2354" t="s">
        <v>120</v>
      </c>
      <c r="AG2354" s="3">
        <v>96950</v>
      </c>
      <c r="AH2354" t="s">
        <v>121</v>
      </c>
      <c r="AJ2354" s="10">
        <v>16702348904</v>
      </c>
      <c r="AL2354" t="s">
        <v>795</v>
      </c>
      <c r="BD2354" t="str">
        <f>"43-3031.00"</f>
        <v>43-3031.00</v>
      </c>
      <c r="BE2354" t="s">
        <v>387</v>
      </c>
      <c r="BF2354" t="s">
        <v>4534</v>
      </c>
      <c r="BG2354" t="s">
        <v>4535</v>
      </c>
      <c r="BH2354">
        <v>2</v>
      </c>
      <c r="BI2354">
        <v>2</v>
      </c>
      <c r="BJ2354" s="1">
        <v>45931</v>
      </c>
      <c r="BK2354" s="1">
        <v>46295</v>
      </c>
      <c r="BL2354" s="1">
        <v>45931</v>
      </c>
      <c r="BM2354" s="1">
        <v>46295</v>
      </c>
      <c r="BN2354">
        <v>35</v>
      </c>
      <c r="BO2354">
        <v>0</v>
      </c>
      <c r="BP2354">
        <v>7</v>
      </c>
      <c r="BQ2354">
        <v>7</v>
      </c>
      <c r="BR2354">
        <v>7</v>
      </c>
      <c r="BS2354">
        <v>7</v>
      </c>
      <c r="BT2354">
        <v>7</v>
      </c>
      <c r="BU2354">
        <v>0</v>
      </c>
      <c r="BV2354" t="str">
        <f>"8:00 AM"</f>
        <v>8:00 AM</v>
      </c>
      <c r="BW2354" t="str">
        <f>"4:00 PM"</f>
        <v>4:00 PM</v>
      </c>
      <c r="BX2354" t="s">
        <v>133</v>
      </c>
      <c r="BY2354">
        <v>0</v>
      </c>
      <c r="BZ2354">
        <v>12</v>
      </c>
      <c r="CA2354" t="s">
        <v>115</v>
      </c>
      <c r="CC2354" t="s">
        <v>4536</v>
      </c>
      <c r="CD2354" t="s">
        <v>787</v>
      </c>
      <c r="CF2354" t="s">
        <v>119</v>
      </c>
      <c r="CG2354" t="s">
        <v>120</v>
      </c>
      <c r="CH2354" s="3">
        <v>96950</v>
      </c>
      <c r="CI2354" s="4">
        <v>12.28</v>
      </c>
      <c r="CJ2354" s="4">
        <v>12.28</v>
      </c>
      <c r="CK2354" s="4">
        <v>18.420000000000002</v>
      </c>
      <c r="CL2354" s="4">
        <v>18.420000000000002</v>
      </c>
      <c r="CM2354" t="s">
        <v>136</v>
      </c>
      <c r="CN2354" t="s">
        <v>139</v>
      </c>
      <c r="CO2354" t="s">
        <v>137</v>
      </c>
      <c r="CQ2354" t="s">
        <v>115</v>
      </c>
      <c r="CR2354" t="s">
        <v>138</v>
      </c>
      <c r="CS2354" t="s">
        <v>139</v>
      </c>
      <c r="CT2354" t="s">
        <v>138</v>
      </c>
      <c r="CU2354" t="s">
        <v>139</v>
      </c>
      <c r="CV2354" t="s">
        <v>138</v>
      </c>
      <c r="CW2354" t="s">
        <v>139</v>
      </c>
      <c r="CX2354" t="s">
        <v>12871</v>
      </c>
      <c r="CY2354" s="10">
        <v>16702348904</v>
      </c>
      <c r="CZ2354" t="s">
        <v>795</v>
      </c>
      <c r="DA2354" t="s">
        <v>139</v>
      </c>
      <c r="DB2354" t="s">
        <v>138</v>
      </c>
      <c r="DC2354" t="s">
        <v>115</v>
      </c>
    </row>
    <row r="2355" spans="1:112" ht="14.45" customHeight="1" x14ac:dyDescent="0.25">
      <c r="A2355" t="s">
        <v>13044</v>
      </c>
      <c r="B2355" t="s">
        <v>1155</v>
      </c>
      <c r="C2355" s="1">
        <v>45764</v>
      </c>
      <c r="D2355" s="1">
        <v>45826</v>
      </c>
      <c r="E2355" t="s">
        <v>210</v>
      </c>
      <c r="F2355" s="1">
        <v>45929</v>
      </c>
      <c r="G2355" t="s">
        <v>138</v>
      </c>
      <c r="H2355" t="s">
        <v>115</v>
      </c>
      <c r="I2355" t="s">
        <v>115</v>
      </c>
      <c r="J2355" t="s">
        <v>11206</v>
      </c>
      <c r="L2355" t="s">
        <v>11207</v>
      </c>
      <c r="M2355" t="s">
        <v>11208</v>
      </c>
      <c r="N2355" t="s">
        <v>119</v>
      </c>
      <c r="O2355" t="s">
        <v>120</v>
      </c>
      <c r="P2355" s="3">
        <v>96950</v>
      </c>
      <c r="Q2355" t="s">
        <v>121</v>
      </c>
      <c r="R2355" t="s">
        <v>139</v>
      </c>
      <c r="S2355" s="10">
        <v>16702853839</v>
      </c>
      <c r="U2355" t="s">
        <v>11209</v>
      </c>
      <c r="V2355">
        <v>561612</v>
      </c>
      <c r="W2355" t="s">
        <v>123</v>
      </c>
      <c r="Y2355" t="s">
        <v>11210</v>
      </c>
      <c r="Z2355" t="s">
        <v>11211</v>
      </c>
      <c r="AB2355" t="s">
        <v>4036</v>
      </c>
      <c r="AC2355" t="s">
        <v>11207</v>
      </c>
      <c r="AD2355" t="s">
        <v>11208</v>
      </c>
      <c r="AE2355" t="s">
        <v>119</v>
      </c>
      <c r="AF2355" t="s">
        <v>120</v>
      </c>
      <c r="AG2355" s="3">
        <v>96950</v>
      </c>
      <c r="AH2355" t="s">
        <v>121</v>
      </c>
      <c r="AJ2355" s="10">
        <v>16702853839</v>
      </c>
      <c r="AL2355" t="s">
        <v>11212</v>
      </c>
      <c r="BD2355" t="str">
        <f>"33-9032.00"</f>
        <v>33-9032.00</v>
      </c>
      <c r="BE2355" t="s">
        <v>1641</v>
      </c>
      <c r="BF2355" t="s">
        <v>13045</v>
      </c>
      <c r="BG2355" t="s">
        <v>1641</v>
      </c>
      <c r="BH2355">
        <v>10</v>
      </c>
      <c r="BI2355">
        <v>6</v>
      </c>
      <c r="BJ2355" s="1">
        <v>45931</v>
      </c>
      <c r="BK2355" s="1">
        <v>46295</v>
      </c>
      <c r="BL2355" s="1">
        <v>45931</v>
      </c>
      <c r="BM2355" s="1">
        <v>46295</v>
      </c>
      <c r="BN2355">
        <v>40</v>
      </c>
      <c r="BO2355">
        <v>0</v>
      </c>
      <c r="BP2355">
        <v>8</v>
      </c>
      <c r="BQ2355">
        <v>8</v>
      </c>
      <c r="BR2355">
        <v>8</v>
      </c>
      <c r="BS2355">
        <v>8</v>
      </c>
      <c r="BT2355">
        <v>0</v>
      </c>
      <c r="BU2355">
        <v>8</v>
      </c>
      <c r="BV2355" t="str">
        <f>"6:00 AM"</f>
        <v>6:00 AM</v>
      </c>
      <c r="BW2355" t="str">
        <f>"6:00 PM"</f>
        <v>6:00 PM</v>
      </c>
      <c r="BX2355" t="s">
        <v>133</v>
      </c>
      <c r="BY2355">
        <v>0</v>
      </c>
      <c r="BZ2355">
        <v>12</v>
      </c>
      <c r="CA2355" t="s">
        <v>115</v>
      </c>
      <c r="CC2355" s="2" t="s">
        <v>13046</v>
      </c>
      <c r="CD2355" t="s">
        <v>13047</v>
      </c>
      <c r="CE2355" t="s">
        <v>119</v>
      </c>
      <c r="CF2355" t="s">
        <v>119</v>
      </c>
      <c r="CG2355" t="s">
        <v>120</v>
      </c>
      <c r="CH2355" s="3">
        <v>96950</v>
      </c>
      <c r="CI2355" s="4">
        <v>8.15</v>
      </c>
      <c r="CJ2355" s="4">
        <v>8.15</v>
      </c>
      <c r="CK2355" s="4">
        <v>12.23</v>
      </c>
      <c r="CL2355" s="4">
        <v>12.23</v>
      </c>
      <c r="CM2355" t="s">
        <v>136</v>
      </c>
      <c r="CN2355" t="s">
        <v>4347</v>
      </c>
      <c r="CO2355" t="s">
        <v>137</v>
      </c>
      <c r="CQ2355" t="s">
        <v>115</v>
      </c>
      <c r="CR2355" t="s">
        <v>138</v>
      </c>
      <c r="CS2355" t="s">
        <v>138</v>
      </c>
      <c r="CT2355" t="s">
        <v>138</v>
      </c>
      <c r="CU2355" t="s">
        <v>138</v>
      </c>
      <c r="CV2355" t="s">
        <v>138</v>
      </c>
      <c r="CW2355" t="s">
        <v>139</v>
      </c>
      <c r="CX2355" t="s">
        <v>3485</v>
      </c>
      <c r="CY2355" s="10">
        <v>16702853839</v>
      </c>
      <c r="CZ2355" t="s">
        <v>11212</v>
      </c>
      <c r="DA2355" t="s">
        <v>139</v>
      </c>
      <c r="DB2355" t="s">
        <v>138</v>
      </c>
      <c r="DC2355" t="s">
        <v>115</v>
      </c>
    </row>
    <row r="2356" spans="1:112" ht="14.45" customHeight="1" x14ac:dyDescent="0.25">
      <c r="A2356" t="s">
        <v>13051</v>
      </c>
      <c r="B2356" t="s">
        <v>248</v>
      </c>
      <c r="C2356" s="1">
        <v>45762</v>
      </c>
      <c r="D2356" s="1">
        <v>45826</v>
      </c>
      <c r="E2356" t="s">
        <v>210</v>
      </c>
      <c r="F2356" s="1">
        <v>45929</v>
      </c>
      <c r="G2356" t="s">
        <v>115</v>
      </c>
      <c r="H2356" t="s">
        <v>115</v>
      </c>
      <c r="I2356" t="s">
        <v>115</v>
      </c>
      <c r="J2356" t="s">
        <v>2796</v>
      </c>
      <c r="K2356" t="s">
        <v>2797</v>
      </c>
      <c r="L2356" t="s">
        <v>2798</v>
      </c>
      <c r="M2356" t="s">
        <v>2799</v>
      </c>
      <c r="N2356" t="s">
        <v>128</v>
      </c>
      <c r="O2356" t="s">
        <v>120</v>
      </c>
      <c r="P2356" s="3">
        <v>96950</v>
      </c>
      <c r="Q2356" t="s">
        <v>121</v>
      </c>
      <c r="R2356" t="s">
        <v>139</v>
      </c>
      <c r="S2356" s="10">
        <v>16702346708</v>
      </c>
      <c r="U2356" t="s">
        <v>2800</v>
      </c>
      <c r="V2356">
        <v>236220</v>
      </c>
      <c r="W2356" t="s">
        <v>123</v>
      </c>
      <c r="Y2356" t="s">
        <v>632</v>
      </c>
      <c r="Z2356" t="s">
        <v>11543</v>
      </c>
      <c r="AB2356" t="s">
        <v>2801</v>
      </c>
      <c r="AC2356" t="s">
        <v>2798</v>
      </c>
      <c r="AD2356" t="s">
        <v>2799</v>
      </c>
      <c r="AE2356" t="s">
        <v>128</v>
      </c>
      <c r="AF2356" t="s">
        <v>120</v>
      </c>
      <c r="AG2356" s="3">
        <v>96950</v>
      </c>
      <c r="AH2356" t="s">
        <v>121</v>
      </c>
      <c r="AI2356" t="s">
        <v>641</v>
      </c>
      <c r="AJ2356" s="10">
        <v>16702346708</v>
      </c>
      <c r="AL2356" t="s">
        <v>2802</v>
      </c>
      <c r="BD2356" t="str">
        <f>"49-9071.00"</f>
        <v>49-9071.00</v>
      </c>
      <c r="BE2356" t="s">
        <v>169</v>
      </c>
      <c r="BF2356" t="s">
        <v>2803</v>
      </c>
      <c r="BG2356" t="s">
        <v>2804</v>
      </c>
      <c r="BH2356">
        <v>4</v>
      </c>
      <c r="BI2356">
        <v>4</v>
      </c>
      <c r="BJ2356" s="1">
        <v>45931</v>
      </c>
      <c r="BK2356" s="1">
        <v>46295</v>
      </c>
      <c r="BL2356" s="1">
        <v>45931</v>
      </c>
      <c r="BM2356" s="1">
        <v>46295</v>
      </c>
      <c r="BN2356">
        <v>35</v>
      </c>
      <c r="BO2356">
        <v>0</v>
      </c>
      <c r="BP2356">
        <v>7</v>
      </c>
      <c r="BQ2356">
        <v>7</v>
      </c>
      <c r="BR2356">
        <v>7</v>
      </c>
      <c r="BS2356">
        <v>7</v>
      </c>
      <c r="BT2356">
        <v>7</v>
      </c>
      <c r="BU2356">
        <v>0</v>
      </c>
      <c r="BV2356" t="str">
        <f>"8:00 AM"</f>
        <v>8:00 AM</v>
      </c>
      <c r="BW2356" t="str">
        <f>"4:00 PM"</f>
        <v>4:00 PM</v>
      </c>
      <c r="BX2356" t="s">
        <v>133</v>
      </c>
      <c r="BY2356">
        <v>0</v>
      </c>
      <c r="BZ2356">
        <v>12</v>
      </c>
      <c r="CA2356" t="s">
        <v>115</v>
      </c>
      <c r="CC2356" t="s">
        <v>2805</v>
      </c>
      <c r="CD2356" t="s">
        <v>2798</v>
      </c>
      <c r="CE2356" t="s">
        <v>2799</v>
      </c>
      <c r="CF2356" t="s">
        <v>128</v>
      </c>
      <c r="CG2356" t="s">
        <v>120</v>
      </c>
      <c r="CH2356" s="3">
        <v>96950</v>
      </c>
      <c r="CI2356" s="4">
        <v>9.75</v>
      </c>
      <c r="CJ2356" s="4">
        <v>9.75</v>
      </c>
      <c r="CK2356" s="4">
        <v>14.63</v>
      </c>
      <c r="CL2356" s="4">
        <v>14.63</v>
      </c>
      <c r="CM2356" t="s">
        <v>136</v>
      </c>
      <c r="CN2356" t="s">
        <v>191</v>
      </c>
      <c r="CO2356" t="s">
        <v>137</v>
      </c>
      <c r="CQ2356" t="s">
        <v>115</v>
      </c>
      <c r="CR2356" t="s">
        <v>138</v>
      </c>
      <c r="CS2356" t="s">
        <v>138</v>
      </c>
      <c r="CT2356" t="s">
        <v>138</v>
      </c>
      <c r="CU2356" t="s">
        <v>139</v>
      </c>
      <c r="CV2356" t="s">
        <v>138</v>
      </c>
      <c r="CW2356" t="s">
        <v>139</v>
      </c>
      <c r="CX2356" t="s">
        <v>5773</v>
      </c>
      <c r="CY2356" s="10">
        <v>16702346708</v>
      </c>
      <c r="CZ2356" t="s">
        <v>2802</v>
      </c>
      <c r="DA2356" t="s">
        <v>139</v>
      </c>
      <c r="DB2356" t="s">
        <v>138</v>
      </c>
      <c r="DC2356" t="s">
        <v>115</v>
      </c>
      <c r="DD2356" t="s">
        <v>2807</v>
      </c>
      <c r="DE2356" t="s">
        <v>2808</v>
      </c>
      <c r="DF2356" t="s">
        <v>276</v>
      </c>
      <c r="DG2356" t="s">
        <v>2796</v>
      </c>
      <c r="DH2356" t="s">
        <v>2802</v>
      </c>
    </row>
    <row r="2357" spans="1:112" ht="14.45" customHeight="1" x14ac:dyDescent="0.25">
      <c r="A2357" t="s">
        <v>13052</v>
      </c>
      <c r="B2357" t="s">
        <v>158</v>
      </c>
      <c r="C2357" s="1">
        <v>45757</v>
      </c>
      <c r="D2357" s="1">
        <v>45826</v>
      </c>
      <c r="E2357" t="s">
        <v>210</v>
      </c>
      <c r="F2357" s="1">
        <v>45929</v>
      </c>
      <c r="G2357" t="s">
        <v>138</v>
      </c>
      <c r="H2357" t="s">
        <v>115</v>
      </c>
      <c r="I2357" t="s">
        <v>115</v>
      </c>
      <c r="J2357" t="s">
        <v>9985</v>
      </c>
      <c r="K2357" t="s">
        <v>9986</v>
      </c>
      <c r="L2357" t="s">
        <v>9987</v>
      </c>
      <c r="N2357" t="s">
        <v>119</v>
      </c>
      <c r="O2357" t="s">
        <v>120</v>
      </c>
      <c r="P2357" s="3">
        <v>96950</v>
      </c>
      <c r="Q2357" t="s">
        <v>121</v>
      </c>
      <c r="S2357" s="10">
        <v>16702359981</v>
      </c>
      <c r="U2357" t="s">
        <v>9988</v>
      </c>
      <c r="V2357">
        <v>721110</v>
      </c>
      <c r="W2357" t="s">
        <v>123</v>
      </c>
      <c r="Y2357" t="s">
        <v>5780</v>
      </c>
      <c r="Z2357" t="s">
        <v>9989</v>
      </c>
      <c r="AB2357" t="s">
        <v>3478</v>
      </c>
      <c r="AC2357" t="s">
        <v>9987</v>
      </c>
      <c r="AE2357">
        <v>96950</v>
      </c>
      <c r="AF2357" t="s">
        <v>120</v>
      </c>
      <c r="AG2357" s="3">
        <v>96950</v>
      </c>
      <c r="AH2357" t="s">
        <v>121</v>
      </c>
      <c r="AJ2357" s="10">
        <v>16702359981</v>
      </c>
      <c r="AL2357" t="s">
        <v>399</v>
      </c>
      <c r="AM2357" t="s">
        <v>400</v>
      </c>
      <c r="AN2357" t="s">
        <v>401</v>
      </c>
      <c r="AO2357" t="s">
        <v>402</v>
      </c>
      <c r="AQ2357" t="s">
        <v>403</v>
      </c>
      <c r="AS2357" t="s">
        <v>119</v>
      </c>
      <c r="AT2357" t="s">
        <v>120</v>
      </c>
      <c r="AU2357" s="3">
        <v>96950</v>
      </c>
      <c r="AV2357" t="s">
        <v>121</v>
      </c>
      <c r="AX2357">
        <v>16702353403</v>
      </c>
      <c r="AZ2357" t="s">
        <v>404</v>
      </c>
      <c r="BA2357" t="s">
        <v>405</v>
      </c>
      <c r="BD2357" t="str">
        <f>"43-1011.00"</f>
        <v>43-1011.00</v>
      </c>
      <c r="BE2357" t="s">
        <v>2581</v>
      </c>
      <c r="BF2357" t="s">
        <v>9990</v>
      </c>
      <c r="BG2357" t="s">
        <v>9991</v>
      </c>
      <c r="BH2357">
        <v>1</v>
      </c>
      <c r="BJ2357" s="1">
        <v>45931</v>
      </c>
      <c r="BK2357" s="1">
        <v>47026</v>
      </c>
      <c r="BN2357">
        <v>35</v>
      </c>
      <c r="BO2357">
        <v>0</v>
      </c>
      <c r="BP2357">
        <v>7</v>
      </c>
      <c r="BQ2357">
        <v>7</v>
      </c>
      <c r="BR2357">
        <v>7</v>
      </c>
      <c r="BS2357">
        <v>7</v>
      </c>
      <c r="BT2357">
        <v>7</v>
      </c>
      <c r="BU2357">
        <v>0</v>
      </c>
      <c r="BV2357" t="str">
        <f>"9:00 AM"</f>
        <v>9:00 AM</v>
      </c>
      <c r="BW2357" t="str">
        <f>"5:00 PM"</f>
        <v>5:00 PM</v>
      </c>
      <c r="BX2357" t="s">
        <v>133</v>
      </c>
      <c r="BY2357">
        <v>0</v>
      </c>
      <c r="BZ2357">
        <v>24</v>
      </c>
      <c r="CA2357" t="s">
        <v>138</v>
      </c>
      <c r="CB2357">
        <v>2</v>
      </c>
      <c r="CC2357" t="s">
        <v>9992</v>
      </c>
      <c r="CD2357" t="s">
        <v>9993</v>
      </c>
      <c r="CF2357" t="s">
        <v>119</v>
      </c>
      <c r="CG2357" t="s">
        <v>120</v>
      </c>
      <c r="CH2357" s="3">
        <v>96950</v>
      </c>
      <c r="CI2357" s="4">
        <v>16.649999999999999</v>
      </c>
      <c r="CJ2357" s="4">
        <v>16.649999999999999</v>
      </c>
      <c r="CK2357" s="4">
        <v>0</v>
      </c>
      <c r="CL2357" s="4">
        <v>0</v>
      </c>
      <c r="CM2357" t="s">
        <v>136</v>
      </c>
      <c r="CN2357" t="s">
        <v>240</v>
      </c>
      <c r="CO2357" t="s">
        <v>137</v>
      </c>
      <c r="CQ2357" t="s">
        <v>115</v>
      </c>
      <c r="CR2357" t="s">
        <v>138</v>
      </c>
      <c r="CS2357" t="s">
        <v>139</v>
      </c>
      <c r="CT2357" t="s">
        <v>139</v>
      </c>
      <c r="CU2357" t="s">
        <v>139</v>
      </c>
      <c r="CV2357" t="s">
        <v>138</v>
      </c>
      <c r="CW2357" t="s">
        <v>139</v>
      </c>
      <c r="CX2357" s="2" t="s">
        <v>2705</v>
      </c>
      <c r="CY2357" s="10">
        <v>16702359981</v>
      </c>
      <c r="CZ2357" t="s">
        <v>399</v>
      </c>
      <c r="DA2357" t="s">
        <v>139</v>
      </c>
      <c r="DB2357" t="s">
        <v>138</v>
      </c>
      <c r="DC2357" t="s">
        <v>115</v>
      </c>
    </row>
    <row r="2358" spans="1:112" ht="14.45" customHeight="1" x14ac:dyDescent="0.25">
      <c r="A2358" t="s">
        <v>13054</v>
      </c>
      <c r="B2358" t="s">
        <v>158</v>
      </c>
      <c r="C2358" s="1">
        <v>45707</v>
      </c>
      <c r="D2358" s="1">
        <v>45826</v>
      </c>
      <c r="E2358" t="s">
        <v>210</v>
      </c>
      <c r="F2358" s="1">
        <v>45807</v>
      </c>
      <c r="G2358" t="s">
        <v>115</v>
      </c>
      <c r="H2358" t="s">
        <v>115</v>
      </c>
      <c r="I2358" t="s">
        <v>115</v>
      </c>
      <c r="J2358" t="s">
        <v>1436</v>
      </c>
      <c r="L2358" t="s">
        <v>1437</v>
      </c>
      <c r="M2358" t="s">
        <v>4850</v>
      </c>
      <c r="N2358" t="s">
        <v>128</v>
      </c>
      <c r="O2358" t="s">
        <v>120</v>
      </c>
      <c r="P2358" s="3">
        <v>96950</v>
      </c>
      <c r="Q2358" t="s">
        <v>121</v>
      </c>
      <c r="S2358" s="10">
        <v>16702858730</v>
      </c>
      <c r="U2358" t="s">
        <v>4851</v>
      </c>
      <c r="V2358">
        <v>561320</v>
      </c>
      <c r="W2358" t="s">
        <v>123</v>
      </c>
      <c r="Y2358" t="s">
        <v>1440</v>
      </c>
      <c r="Z2358" t="s">
        <v>1441</v>
      </c>
      <c r="AA2358" t="s">
        <v>1442</v>
      </c>
      <c r="AB2358" t="s">
        <v>448</v>
      </c>
      <c r="AC2358" t="s">
        <v>1437</v>
      </c>
      <c r="AD2358" t="s">
        <v>4850</v>
      </c>
      <c r="AE2358" t="s">
        <v>128</v>
      </c>
      <c r="AF2358" t="s">
        <v>120</v>
      </c>
      <c r="AG2358" s="3">
        <v>96950</v>
      </c>
      <c r="AH2358" t="s">
        <v>121</v>
      </c>
      <c r="AJ2358" s="10">
        <v>16702858730</v>
      </c>
      <c r="AL2358" t="s">
        <v>1443</v>
      </c>
      <c r="BD2358" t="str">
        <f>"37-2011.00"</f>
        <v>37-2011.00</v>
      </c>
      <c r="BE2358" t="s">
        <v>1133</v>
      </c>
      <c r="BF2358" t="s">
        <v>4852</v>
      </c>
      <c r="BG2358" t="s">
        <v>2358</v>
      </c>
      <c r="BH2358">
        <v>12</v>
      </c>
      <c r="BJ2358" s="1">
        <v>45809</v>
      </c>
      <c r="BK2358" s="1">
        <v>46173</v>
      </c>
      <c r="BN2358">
        <v>35</v>
      </c>
      <c r="BO2358">
        <v>0</v>
      </c>
      <c r="BP2358">
        <v>7</v>
      </c>
      <c r="BQ2358">
        <v>7</v>
      </c>
      <c r="BR2358">
        <v>7</v>
      </c>
      <c r="BS2358">
        <v>7</v>
      </c>
      <c r="BT2358">
        <v>7</v>
      </c>
      <c r="BU2358">
        <v>0</v>
      </c>
      <c r="BV2358" t="str">
        <f>"9:00 AM"</f>
        <v>9:00 AM</v>
      </c>
      <c r="BW2358" t="str">
        <f>"5:00 PM"</f>
        <v>5:00 PM</v>
      </c>
      <c r="BX2358" t="s">
        <v>240</v>
      </c>
      <c r="BY2358">
        <v>0</v>
      </c>
      <c r="BZ2358">
        <v>3</v>
      </c>
      <c r="CA2358" t="s">
        <v>115</v>
      </c>
      <c r="CC2358" s="2" t="s">
        <v>4853</v>
      </c>
      <c r="CD2358" t="s">
        <v>1447</v>
      </c>
      <c r="CE2358" t="s">
        <v>1448</v>
      </c>
      <c r="CF2358" t="s">
        <v>128</v>
      </c>
      <c r="CG2358" t="s">
        <v>120</v>
      </c>
      <c r="CH2358" s="3">
        <v>96950</v>
      </c>
      <c r="CI2358" s="4">
        <v>8.2899999999999991</v>
      </c>
      <c r="CJ2358" s="4">
        <v>8.2899999999999991</v>
      </c>
      <c r="CK2358" s="4">
        <v>12.44</v>
      </c>
      <c r="CL2358" s="4">
        <v>12.44</v>
      </c>
      <c r="CM2358" t="s">
        <v>136</v>
      </c>
      <c r="CN2358" t="s">
        <v>224</v>
      </c>
      <c r="CO2358" t="s">
        <v>137</v>
      </c>
      <c r="CQ2358" t="s">
        <v>115</v>
      </c>
      <c r="CR2358" t="s">
        <v>138</v>
      </c>
      <c r="CS2358" t="s">
        <v>139</v>
      </c>
      <c r="CT2358" t="s">
        <v>138</v>
      </c>
      <c r="CU2358" t="s">
        <v>139</v>
      </c>
      <c r="CV2358" t="s">
        <v>138</v>
      </c>
      <c r="CW2358" t="s">
        <v>139</v>
      </c>
      <c r="CX2358" s="2" t="s">
        <v>4854</v>
      </c>
      <c r="CY2358" s="10">
        <v>16702858730</v>
      </c>
      <c r="CZ2358" t="s">
        <v>1443</v>
      </c>
      <c r="DA2358" t="s">
        <v>331</v>
      </c>
      <c r="DB2358" t="s">
        <v>138</v>
      </c>
      <c r="DC2358" t="s">
        <v>115</v>
      </c>
    </row>
    <row r="2359" spans="1:112" ht="14.45" customHeight="1" x14ac:dyDescent="0.25">
      <c r="A2359" t="s">
        <v>13056</v>
      </c>
      <c r="B2359" t="s">
        <v>248</v>
      </c>
      <c r="C2359" s="1">
        <v>45762</v>
      </c>
      <c r="D2359" s="1">
        <v>45826</v>
      </c>
      <c r="E2359" t="s">
        <v>114</v>
      </c>
      <c r="G2359" t="s">
        <v>115</v>
      </c>
      <c r="H2359" t="s">
        <v>115</v>
      </c>
      <c r="I2359" t="s">
        <v>115</v>
      </c>
      <c r="J2359" t="s">
        <v>2627</v>
      </c>
      <c r="K2359" t="s">
        <v>2628</v>
      </c>
      <c r="L2359" t="s">
        <v>1897</v>
      </c>
      <c r="N2359" t="s">
        <v>128</v>
      </c>
      <c r="O2359" t="s">
        <v>120</v>
      </c>
      <c r="P2359" s="3">
        <v>96950</v>
      </c>
      <c r="Q2359" t="s">
        <v>121</v>
      </c>
      <c r="S2359" s="10">
        <v>16702331180</v>
      </c>
      <c r="U2359" t="s">
        <v>2629</v>
      </c>
      <c r="V2359">
        <v>722511</v>
      </c>
      <c r="W2359" t="s">
        <v>123</v>
      </c>
      <c r="Y2359" t="s">
        <v>1097</v>
      </c>
      <c r="Z2359" t="s">
        <v>1881</v>
      </c>
      <c r="AB2359" t="s">
        <v>448</v>
      </c>
      <c r="AC2359" t="s">
        <v>1897</v>
      </c>
      <c r="AE2359" t="s">
        <v>128</v>
      </c>
      <c r="AF2359" t="s">
        <v>120</v>
      </c>
      <c r="AG2359" s="3">
        <v>96950</v>
      </c>
      <c r="AH2359" t="s">
        <v>121</v>
      </c>
      <c r="AJ2359" s="10">
        <v>16702862420</v>
      </c>
      <c r="AL2359" t="s">
        <v>2630</v>
      </c>
      <c r="BD2359" t="str">
        <f>"35-2014.00"</f>
        <v>35-2014.00</v>
      </c>
      <c r="BE2359" t="s">
        <v>221</v>
      </c>
      <c r="BF2359" t="s">
        <v>2631</v>
      </c>
      <c r="BG2359" t="s">
        <v>223</v>
      </c>
      <c r="BH2359">
        <v>2</v>
      </c>
      <c r="BI2359">
        <v>2</v>
      </c>
      <c r="BJ2359" s="1">
        <v>45870</v>
      </c>
      <c r="BK2359" s="1">
        <v>46234</v>
      </c>
      <c r="BL2359" s="1">
        <v>45870</v>
      </c>
      <c r="BM2359" s="1">
        <v>46234</v>
      </c>
      <c r="BN2359">
        <v>35</v>
      </c>
      <c r="BO2359">
        <v>7</v>
      </c>
      <c r="BP2359">
        <v>0</v>
      </c>
      <c r="BQ2359">
        <v>7</v>
      </c>
      <c r="BR2359">
        <v>0</v>
      </c>
      <c r="BS2359">
        <v>7</v>
      </c>
      <c r="BT2359">
        <v>7</v>
      </c>
      <c r="BU2359">
        <v>7</v>
      </c>
      <c r="BV2359" t="str">
        <f>"10:00 AM"</f>
        <v>10:00 AM</v>
      </c>
      <c r="BW2359" t="str">
        <f>"9:00 PM"</f>
        <v>9:00 PM</v>
      </c>
      <c r="BX2359" t="s">
        <v>240</v>
      </c>
      <c r="BY2359">
        <v>0</v>
      </c>
      <c r="BZ2359">
        <v>12</v>
      </c>
      <c r="CA2359" t="s">
        <v>115</v>
      </c>
      <c r="CC2359" t="s">
        <v>2632</v>
      </c>
      <c r="CD2359" t="s">
        <v>2633</v>
      </c>
      <c r="CF2359" t="s">
        <v>119</v>
      </c>
      <c r="CG2359" t="s">
        <v>120</v>
      </c>
      <c r="CH2359" s="3">
        <v>96950</v>
      </c>
      <c r="CI2359" s="4">
        <v>8.83</v>
      </c>
      <c r="CJ2359" s="4">
        <v>8.83</v>
      </c>
      <c r="CK2359" s="4">
        <v>13.25</v>
      </c>
      <c r="CL2359" s="4">
        <v>13.25</v>
      </c>
      <c r="CM2359" t="s">
        <v>136</v>
      </c>
      <c r="CO2359" t="s">
        <v>137</v>
      </c>
      <c r="CQ2359" t="s">
        <v>115</v>
      </c>
      <c r="CR2359" t="s">
        <v>138</v>
      </c>
      <c r="CS2359" t="s">
        <v>139</v>
      </c>
      <c r="CT2359" t="s">
        <v>138</v>
      </c>
      <c r="CU2359" t="s">
        <v>139</v>
      </c>
      <c r="CV2359" t="s">
        <v>138</v>
      </c>
      <c r="CW2359" t="s">
        <v>139</v>
      </c>
      <c r="CX2359" t="s">
        <v>1903</v>
      </c>
      <c r="CY2359" s="10">
        <v>16702331180</v>
      </c>
      <c r="CZ2359" t="s">
        <v>2630</v>
      </c>
      <c r="DA2359" t="s">
        <v>139</v>
      </c>
      <c r="DB2359" t="s">
        <v>138</v>
      </c>
      <c r="DC2359" t="s">
        <v>115</v>
      </c>
    </row>
    <row r="2360" spans="1:112" ht="14.45" customHeight="1" x14ac:dyDescent="0.25">
      <c r="A2360" t="s">
        <v>13243</v>
      </c>
      <c r="B2360" t="s">
        <v>158</v>
      </c>
      <c r="C2360" s="1">
        <v>45776</v>
      </c>
      <c r="D2360" s="1">
        <v>45826</v>
      </c>
      <c r="E2360" t="s">
        <v>210</v>
      </c>
      <c r="F2360" s="1">
        <v>45929</v>
      </c>
      <c r="G2360" t="s">
        <v>138</v>
      </c>
      <c r="H2360" t="s">
        <v>115</v>
      </c>
      <c r="I2360" t="s">
        <v>115</v>
      </c>
      <c r="J2360" t="s">
        <v>6155</v>
      </c>
      <c r="K2360" t="s">
        <v>6156</v>
      </c>
      <c r="L2360" t="s">
        <v>6157</v>
      </c>
      <c r="M2360" t="s">
        <v>1058</v>
      </c>
      <c r="N2360" t="s">
        <v>128</v>
      </c>
      <c r="O2360" t="s">
        <v>120</v>
      </c>
      <c r="P2360" s="3">
        <v>96950</v>
      </c>
      <c r="Q2360" t="s">
        <v>121</v>
      </c>
      <c r="R2360" t="s">
        <v>1287</v>
      </c>
      <c r="S2360" s="10">
        <v>16702351024</v>
      </c>
      <c r="U2360" t="s">
        <v>6158</v>
      </c>
      <c r="V2360">
        <v>236116</v>
      </c>
      <c r="W2360" t="s">
        <v>123</v>
      </c>
      <c r="Y2360" t="s">
        <v>6159</v>
      </c>
      <c r="Z2360" t="s">
        <v>6160</v>
      </c>
      <c r="AA2360" t="s">
        <v>6161</v>
      </c>
      <c r="AB2360" t="s">
        <v>997</v>
      </c>
      <c r="AC2360" t="s">
        <v>6157</v>
      </c>
      <c r="AD2360" t="s">
        <v>1058</v>
      </c>
      <c r="AE2360" t="s">
        <v>128</v>
      </c>
      <c r="AF2360" t="s">
        <v>120</v>
      </c>
      <c r="AG2360" s="3">
        <v>96950</v>
      </c>
      <c r="AH2360" t="s">
        <v>121</v>
      </c>
      <c r="AI2360" t="s">
        <v>1287</v>
      </c>
      <c r="AJ2360" s="10">
        <v>16702351024</v>
      </c>
      <c r="AL2360" t="s">
        <v>6162</v>
      </c>
      <c r="BD2360" t="str">
        <f>"13-2082.00"</f>
        <v>13-2082.00</v>
      </c>
      <c r="BE2360" t="s">
        <v>10637</v>
      </c>
      <c r="BF2360" t="s">
        <v>10638</v>
      </c>
      <c r="BG2360" t="s">
        <v>10639</v>
      </c>
      <c r="BH2360">
        <v>1</v>
      </c>
      <c r="BJ2360" s="1">
        <v>45931</v>
      </c>
      <c r="BK2360" s="1">
        <v>47026</v>
      </c>
      <c r="BN2360">
        <v>35</v>
      </c>
      <c r="BO2360">
        <v>5</v>
      </c>
      <c r="BP2360">
        <v>5</v>
      </c>
      <c r="BQ2360">
        <v>5</v>
      </c>
      <c r="BR2360">
        <v>5</v>
      </c>
      <c r="BS2360">
        <v>5</v>
      </c>
      <c r="BT2360">
        <v>5</v>
      </c>
      <c r="BU2360">
        <v>5</v>
      </c>
      <c r="BV2360" t="str">
        <f>"5:00 PM"</f>
        <v>5:00 PM</v>
      </c>
      <c r="BW2360" t="str">
        <f>"10:00 PM"</f>
        <v>10:00 PM</v>
      </c>
      <c r="BX2360" t="s">
        <v>240</v>
      </c>
      <c r="BY2360">
        <v>0</v>
      </c>
      <c r="BZ2360">
        <v>12</v>
      </c>
      <c r="CA2360" t="s">
        <v>115</v>
      </c>
      <c r="CC2360" t="s">
        <v>10640</v>
      </c>
      <c r="CD2360" t="s">
        <v>6165</v>
      </c>
      <c r="CE2360" t="s">
        <v>1058</v>
      </c>
      <c r="CF2360" t="s">
        <v>128</v>
      </c>
      <c r="CG2360" t="s">
        <v>120</v>
      </c>
      <c r="CH2360" s="3">
        <v>96950</v>
      </c>
      <c r="CI2360" s="4">
        <v>11.94</v>
      </c>
      <c r="CJ2360" s="4">
        <v>12.5</v>
      </c>
      <c r="CK2360" s="4">
        <v>0</v>
      </c>
      <c r="CL2360" s="4">
        <v>0</v>
      </c>
      <c r="CM2360" t="s">
        <v>136</v>
      </c>
      <c r="CN2360" t="s">
        <v>139</v>
      </c>
      <c r="CO2360" t="s">
        <v>137</v>
      </c>
      <c r="CQ2360" t="s">
        <v>115</v>
      </c>
      <c r="CR2360" t="s">
        <v>138</v>
      </c>
      <c r="CS2360" t="s">
        <v>138</v>
      </c>
      <c r="CT2360" t="s">
        <v>139</v>
      </c>
      <c r="CU2360" t="s">
        <v>139</v>
      </c>
      <c r="CV2360" t="s">
        <v>138</v>
      </c>
      <c r="CW2360" t="s">
        <v>139</v>
      </c>
      <c r="CX2360" t="s">
        <v>1297</v>
      </c>
      <c r="CY2360" s="10">
        <v>16702351024</v>
      </c>
      <c r="CZ2360" t="s">
        <v>6162</v>
      </c>
      <c r="DA2360" t="s">
        <v>139</v>
      </c>
      <c r="DB2360" t="s">
        <v>138</v>
      </c>
      <c r="DC2360" t="s">
        <v>115</v>
      </c>
    </row>
    <row r="2361" spans="1:112" ht="14.45" customHeight="1" x14ac:dyDescent="0.25">
      <c r="A2361" t="s">
        <v>13249</v>
      </c>
      <c r="B2361" t="s">
        <v>248</v>
      </c>
      <c r="C2361" s="1">
        <v>45763</v>
      </c>
      <c r="D2361" s="1">
        <v>45826</v>
      </c>
      <c r="E2361" t="s">
        <v>210</v>
      </c>
      <c r="F2361" s="1">
        <v>45929</v>
      </c>
      <c r="G2361" t="s">
        <v>115</v>
      </c>
      <c r="H2361" t="s">
        <v>115</v>
      </c>
      <c r="I2361" t="s">
        <v>115</v>
      </c>
      <c r="J2361" t="s">
        <v>9671</v>
      </c>
      <c r="K2361" t="s">
        <v>9672</v>
      </c>
      <c r="L2361" t="s">
        <v>9673</v>
      </c>
      <c r="M2361" t="s">
        <v>9674</v>
      </c>
      <c r="N2361" t="s">
        <v>119</v>
      </c>
      <c r="O2361" t="s">
        <v>120</v>
      </c>
      <c r="P2361" s="3">
        <v>96950</v>
      </c>
      <c r="Q2361" t="s">
        <v>121</v>
      </c>
      <c r="S2361" s="10">
        <v>16702885888</v>
      </c>
      <c r="U2361" t="s">
        <v>9675</v>
      </c>
      <c r="V2361">
        <v>44511</v>
      </c>
      <c r="W2361" t="s">
        <v>123</v>
      </c>
      <c r="Y2361" t="s">
        <v>9676</v>
      </c>
      <c r="Z2361" t="s">
        <v>9677</v>
      </c>
      <c r="AB2361" t="s">
        <v>3478</v>
      </c>
      <c r="AC2361" t="s">
        <v>9673</v>
      </c>
      <c r="AD2361" t="s">
        <v>9674</v>
      </c>
      <c r="AE2361" t="s">
        <v>119</v>
      </c>
      <c r="AF2361" t="s">
        <v>120</v>
      </c>
      <c r="AG2361" s="3">
        <v>96950</v>
      </c>
      <c r="AH2361" t="s">
        <v>121</v>
      </c>
      <c r="AJ2361" s="10">
        <v>16702885888</v>
      </c>
      <c r="AL2361" t="s">
        <v>9678</v>
      </c>
      <c r="BD2361" t="str">
        <f>"49-9071.00"</f>
        <v>49-9071.00</v>
      </c>
      <c r="BE2361" t="s">
        <v>169</v>
      </c>
      <c r="BF2361" t="s">
        <v>13250</v>
      </c>
      <c r="BG2361" t="s">
        <v>13251</v>
      </c>
      <c r="BH2361">
        <v>2</v>
      </c>
      <c r="BI2361">
        <v>2</v>
      </c>
      <c r="BJ2361" s="1">
        <v>45931</v>
      </c>
      <c r="BK2361" s="1">
        <v>46295</v>
      </c>
      <c r="BL2361" s="1">
        <v>45931</v>
      </c>
      <c r="BM2361" s="1">
        <v>46295</v>
      </c>
      <c r="BN2361">
        <v>35</v>
      </c>
      <c r="BO2361">
        <v>5</v>
      </c>
      <c r="BP2361">
        <v>5</v>
      </c>
      <c r="BQ2361">
        <v>5</v>
      </c>
      <c r="BR2361">
        <v>5</v>
      </c>
      <c r="BS2361">
        <v>5</v>
      </c>
      <c r="BT2361">
        <v>5</v>
      </c>
      <c r="BU2361">
        <v>5</v>
      </c>
      <c r="BV2361" t="str">
        <f>"9:00 AM"</f>
        <v>9:00 AM</v>
      </c>
      <c r="BW2361" t="str">
        <f>"4:00 PM"</f>
        <v>4:00 PM</v>
      </c>
      <c r="BX2361" t="s">
        <v>240</v>
      </c>
      <c r="BY2361">
        <v>0</v>
      </c>
      <c r="BZ2361">
        <v>24</v>
      </c>
      <c r="CA2361" t="s">
        <v>115</v>
      </c>
      <c r="CC2361" s="2" t="s">
        <v>13252</v>
      </c>
      <c r="CD2361" t="s">
        <v>9673</v>
      </c>
      <c r="CE2361" t="s">
        <v>9674</v>
      </c>
      <c r="CF2361" t="s">
        <v>119</v>
      </c>
      <c r="CG2361" t="s">
        <v>120</v>
      </c>
      <c r="CH2361" s="3">
        <v>96950</v>
      </c>
      <c r="CI2361" s="4">
        <v>9.75</v>
      </c>
      <c r="CJ2361" s="4">
        <v>9.75</v>
      </c>
      <c r="CK2361" s="4">
        <v>14.63</v>
      </c>
      <c r="CL2361" s="4">
        <v>14.63</v>
      </c>
      <c r="CM2361" t="s">
        <v>136</v>
      </c>
      <c r="CN2361" t="s">
        <v>2832</v>
      </c>
      <c r="CO2361" t="s">
        <v>137</v>
      </c>
      <c r="CQ2361" t="s">
        <v>115</v>
      </c>
      <c r="CR2361" t="s">
        <v>138</v>
      </c>
      <c r="CS2361" t="s">
        <v>139</v>
      </c>
      <c r="CT2361" t="s">
        <v>138</v>
      </c>
      <c r="CU2361" t="s">
        <v>139</v>
      </c>
      <c r="CV2361" t="s">
        <v>138</v>
      </c>
      <c r="CW2361" t="s">
        <v>139</v>
      </c>
      <c r="CX2361" t="s">
        <v>485</v>
      </c>
      <c r="CY2361" s="10">
        <v>16702885888</v>
      </c>
      <c r="CZ2361" t="s">
        <v>9678</v>
      </c>
      <c r="DA2361" t="s">
        <v>246</v>
      </c>
      <c r="DB2361" t="s">
        <v>138</v>
      </c>
      <c r="DC2361" t="s">
        <v>115</v>
      </c>
    </row>
    <row r="2362" spans="1:112" ht="14.45" customHeight="1" x14ac:dyDescent="0.25">
      <c r="A2362" t="s">
        <v>13279</v>
      </c>
      <c r="B2362" t="s">
        <v>158</v>
      </c>
      <c r="C2362" s="1">
        <v>45761</v>
      </c>
      <c r="D2362" s="1">
        <v>45826</v>
      </c>
      <c r="E2362" t="s">
        <v>114</v>
      </c>
      <c r="G2362" t="s">
        <v>115</v>
      </c>
      <c r="H2362" t="s">
        <v>115</v>
      </c>
      <c r="I2362" t="s">
        <v>115</v>
      </c>
      <c r="J2362" t="s">
        <v>143</v>
      </c>
      <c r="L2362" t="s">
        <v>144</v>
      </c>
      <c r="N2362" t="s">
        <v>145</v>
      </c>
      <c r="O2362" t="s">
        <v>120</v>
      </c>
      <c r="P2362" s="3">
        <v>96951</v>
      </c>
      <c r="Q2362" t="s">
        <v>121</v>
      </c>
      <c r="R2362" t="s">
        <v>120</v>
      </c>
      <c r="S2362" s="10">
        <v>16705320350</v>
      </c>
      <c r="U2362" t="s">
        <v>146</v>
      </c>
      <c r="V2362">
        <v>311812</v>
      </c>
      <c r="W2362" t="s">
        <v>123</v>
      </c>
      <c r="Y2362" t="s">
        <v>147</v>
      </c>
      <c r="Z2362" t="s">
        <v>148</v>
      </c>
      <c r="AA2362" t="s">
        <v>149</v>
      </c>
      <c r="AB2362" t="s">
        <v>126</v>
      </c>
      <c r="AC2362" t="s">
        <v>144</v>
      </c>
      <c r="AE2362" t="s">
        <v>145</v>
      </c>
      <c r="AF2362" t="s">
        <v>120</v>
      </c>
      <c r="AG2362" s="3">
        <v>96951</v>
      </c>
      <c r="AH2362" t="s">
        <v>121</v>
      </c>
      <c r="AJ2362" s="10">
        <v>16705320350</v>
      </c>
      <c r="AL2362" t="s">
        <v>150</v>
      </c>
      <c r="BD2362" t="str">
        <f>"51-3011.00"</f>
        <v>51-3011.00</v>
      </c>
      <c r="BE2362" t="s">
        <v>462</v>
      </c>
      <c r="BF2362" t="s">
        <v>6097</v>
      </c>
      <c r="BG2362" t="s">
        <v>464</v>
      </c>
      <c r="BH2362">
        <v>1</v>
      </c>
      <c r="BJ2362" s="1">
        <v>45880</v>
      </c>
      <c r="BK2362" s="1">
        <v>46244</v>
      </c>
      <c r="BN2362">
        <v>40</v>
      </c>
      <c r="BO2362">
        <v>0</v>
      </c>
      <c r="BP2362">
        <v>7</v>
      </c>
      <c r="BQ2362">
        <v>7</v>
      </c>
      <c r="BR2362">
        <v>7</v>
      </c>
      <c r="BS2362">
        <v>7</v>
      </c>
      <c r="BT2362">
        <v>7</v>
      </c>
      <c r="BU2362">
        <v>5</v>
      </c>
      <c r="BV2362" t="str">
        <f>"8:00 AM"</f>
        <v>8:00 AM</v>
      </c>
      <c r="BW2362" t="str">
        <f>"5:00 PM"</f>
        <v>5:00 PM</v>
      </c>
      <c r="BX2362" t="s">
        <v>240</v>
      </c>
      <c r="BY2362">
        <v>0</v>
      </c>
      <c r="BZ2362">
        <v>3</v>
      </c>
      <c r="CA2362" t="s">
        <v>115</v>
      </c>
      <c r="CC2362" t="s">
        <v>13280</v>
      </c>
      <c r="CD2362" t="s">
        <v>155</v>
      </c>
      <c r="CF2362" t="s">
        <v>145</v>
      </c>
      <c r="CG2362" t="s">
        <v>120</v>
      </c>
      <c r="CH2362" s="3">
        <v>96951</v>
      </c>
      <c r="CI2362" s="4">
        <v>8.64</v>
      </c>
      <c r="CJ2362" s="4">
        <v>8.64</v>
      </c>
      <c r="CK2362" s="4">
        <v>12.96</v>
      </c>
      <c r="CL2362" s="4">
        <v>12.96</v>
      </c>
      <c r="CM2362" t="s">
        <v>136</v>
      </c>
      <c r="CN2362" t="s">
        <v>139</v>
      </c>
      <c r="CO2362" t="s">
        <v>137</v>
      </c>
      <c r="CQ2362" t="s">
        <v>115</v>
      </c>
      <c r="CR2362" t="s">
        <v>138</v>
      </c>
      <c r="CS2362" t="s">
        <v>139</v>
      </c>
      <c r="CT2362" t="s">
        <v>138</v>
      </c>
      <c r="CU2362" t="s">
        <v>139</v>
      </c>
      <c r="CV2362" t="s">
        <v>138</v>
      </c>
      <c r="CW2362" t="s">
        <v>139</v>
      </c>
      <c r="CX2362" t="s">
        <v>156</v>
      </c>
      <c r="CY2362" s="10">
        <v>16705320350</v>
      </c>
      <c r="CZ2362" t="s">
        <v>150</v>
      </c>
      <c r="DA2362" t="s">
        <v>139</v>
      </c>
      <c r="DB2362" t="s">
        <v>138</v>
      </c>
      <c r="DC2362" t="s">
        <v>115</v>
      </c>
    </row>
    <row r="2363" spans="1:112" ht="14.45" customHeight="1" x14ac:dyDescent="0.25">
      <c r="A2363" t="s">
        <v>13747</v>
      </c>
      <c r="B2363" t="s">
        <v>248</v>
      </c>
      <c r="C2363" s="1">
        <v>45776</v>
      </c>
      <c r="D2363" s="1">
        <v>45826</v>
      </c>
      <c r="E2363" t="s">
        <v>210</v>
      </c>
      <c r="F2363" s="1">
        <v>45929</v>
      </c>
      <c r="G2363" t="s">
        <v>115</v>
      </c>
      <c r="H2363" t="s">
        <v>115</v>
      </c>
      <c r="I2363" t="s">
        <v>115</v>
      </c>
      <c r="J2363" t="s">
        <v>13748</v>
      </c>
      <c r="K2363" t="s">
        <v>13749</v>
      </c>
      <c r="L2363" t="s">
        <v>8945</v>
      </c>
      <c r="M2363" t="s">
        <v>1767</v>
      </c>
      <c r="N2363" t="s">
        <v>128</v>
      </c>
      <c r="O2363" t="s">
        <v>120</v>
      </c>
      <c r="P2363" s="3">
        <v>96950</v>
      </c>
      <c r="Q2363" t="s">
        <v>121</v>
      </c>
      <c r="S2363" s="10">
        <v>16704845868</v>
      </c>
      <c r="U2363" t="s">
        <v>7672</v>
      </c>
      <c r="V2363">
        <v>4451</v>
      </c>
      <c r="W2363" t="s">
        <v>123</v>
      </c>
      <c r="Y2363" t="s">
        <v>2407</v>
      </c>
      <c r="Z2363" t="s">
        <v>5864</v>
      </c>
      <c r="AB2363" t="s">
        <v>658</v>
      </c>
      <c r="AC2363" t="s">
        <v>8945</v>
      </c>
      <c r="AD2363" t="s">
        <v>1767</v>
      </c>
      <c r="AE2363" t="s">
        <v>128</v>
      </c>
      <c r="AF2363" t="s">
        <v>120</v>
      </c>
      <c r="AG2363" s="3">
        <v>96950</v>
      </c>
      <c r="AH2363" t="s">
        <v>121</v>
      </c>
      <c r="AJ2363" s="10">
        <v>16704845868</v>
      </c>
      <c r="AL2363" t="s">
        <v>8946</v>
      </c>
      <c r="BD2363" t="str">
        <f>"49-9071.00"</f>
        <v>49-9071.00</v>
      </c>
      <c r="BE2363" t="s">
        <v>169</v>
      </c>
      <c r="BF2363" t="s">
        <v>13750</v>
      </c>
      <c r="BG2363" t="s">
        <v>5865</v>
      </c>
      <c r="BH2363">
        <v>3</v>
      </c>
      <c r="BI2363">
        <v>3</v>
      </c>
      <c r="BJ2363" s="1">
        <v>45931</v>
      </c>
      <c r="BK2363" s="1">
        <v>46295</v>
      </c>
      <c r="BL2363" s="1">
        <v>45931</v>
      </c>
      <c r="BM2363" s="1">
        <v>46295</v>
      </c>
      <c r="BN2363">
        <v>40</v>
      </c>
      <c r="BO2363">
        <v>0</v>
      </c>
      <c r="BP2363">
        <v>8</v>
      </c>
      <c r="BQ2363">
        <v>8</v>
      </c>
      <c r="BR2363">
        <v>8</v>
      </c>
      <c r="BS2363">
        <v>8</v>
      </c>
      <c r="BT2363">
        <v>8</v>
      </c>
      <c r="BU2363">
        <v>0</v>
      </c>
      <c r="BV2363" t="str">
        <f>"8:00 AM"</f>
        <v>8:00 AM</v>
      </c>
      <c r="BW2363" t="str">
        <f>"5:00 PM"</f>
        <v>5:00 PM</v>
      </c>
      <c r="BX2363" t="s">
        <v>133</v>
      </c>
      <c r="BY2363">
        <v>0</v>
      </c>
      <c r="BZ2363">
        <v>24</v>
      </c>
      <c r="CA2363" t="s">
        <v>115</v>
      </c>
      <c r="CC2363" t="s">
        <v>13751</v>
      </c>
      <c r="CD2363" t="s">
        <v>8945</v>
      </c>
      <c r="CE2363" t="s">
        <v>1767</v>
      </c>
      <c r="CF2363" t="s">
        <v>128</v>
      </c>
      <c r="CG2363" t="s">
        <v>120</v>
      </c>
      <c r="CH2363" s="3">
        <v>96950</v>
      </c>
      <c r="CI2363" s="4">
        <v>9.75</v>
      </c>
      <c r="CJ2363" s="4">
        <v>9.75</v>
      </c>
      <c r="CK2363" s="4">
        <v>14.63</v>
      </c>
      <c r="CL2363" s="4">
        <v>14.63</v>
      </c>
      <c r="CM2363" t="s">
        <v>136</v>
      </c>
      <c r="CN2363" t="s">
        <v>139</v>
      </c>
      <c r="CO2363" t="s">
        <v>137</v>
      </c>
      <c r="CQ2363" t="s">
        <v>115</v>
      </c>
      <c r="CR2363" t="s">
        <v>138</v>
      </c>
      <c r="CS2363" t="s">
        <v>139</v>
      </c>
      <c r="CT2363" t="s">
        <v>138</v>
      </c>
      <c r="CU2363" t="s">
        <v>139</v>
      </c>
      <c r="CV2363" t="s">
        <v>138</v>
      </c>
      <c r="CW2363" t="s">
        <v>139</v>
      </c>
      <c r="CX2363" t="s">
        <v>1776</v>
      </c>
      <c r="CY2363" s="10">
        <v>16704845868</v>
      </c>
      <c r="CZ2363" t="s">
        <v>8946</v>
      </c>
      <c r="DA2363" t="s">
        <v>139</v>
      </c>
      <c r="DB2363" t="s">
        <v>138</v>
      </c>
      <c r="DC2363" t="s">
        <v>115</v>
      </c>
    </row>
    <row r="2364" spans="1:112" ht="14.45" customHeight="1" x14ac:dyDescent="0.25">
      <c r="A2364" t="s">
        <v>13760</v>
      </c>
      <c r="B2364" t="s">
        <v>248</v>
      </c>
      <c r="C2364" s="1">
        <v>45769</v>
      </c>
      <c r="D2364" s="1">
        <v>45826</v>
      </c>
      <c r="E2364" t="s">
        <v>210</v>
      </c>
      <c r="F2364" s="1">
        <v>45929</v>
      </c>
      <c r="G2364" t="s">
        <v>115</v>
      </c>
      <c r="H2364" t="s">
        <v>115</v>
      </c>
      <c r="I2364" t="s">
        <v>115</v>
      </c>
      <c r="J2364" t="s">
        <v>6821</v>
      </c>
      <c r="K2364" t="s">
        <v>6822</v>
      </c>
      <c r="L2364" t="s">
        <v>6823</v>
      </c>
      <c r="M2364" t="s">
        <v>1000</v>
      </c>
      <c r="N2364" t="s">
        <v>128</v>
      </c>
      <c r="O2364" t="s">
        <v>120</v>
      </c>
      <c r="P2364" s="3">
        <v>96950</v>
      </c>
      <c r="Q2364" t="s">
        <v>121</v>
      </c>
      <c r="R2364" t="s">
        <v>1287</v>
      </c>
      <c r="S2364" s="10">
        <v>16702873607</v>
      </c>
      <c r="U2364" t="s">
        <v>6824</v>
      </c>
      <c r="V2364">
        <v>56179</v>
      </c>
      <c r="W2364" t="s">
        <v>123</v>
      </c>
      <c r="Y2364" t="s">
        <v>1722</v>
      </c>
      <c r="Z2364" t="s">
        <v>6825</v>
      </c>
      <c r="AA2364" t="s">
        <v>2999</v>
      </c>
      <c r="AB2364" t="s">
        <v>277</v>
      </c>
      <c r="AC2364" t="s">
        <v>6823</v>
      </c>
      <c r="AD2364" t="s">
        <v>1000</v>
      </c>
      <c r="AE2364" t="s">
        <v>128</v>
      </c>
      <c r="AF2364" t="s">
        <v>120</v>
      </c>
      <c r="AG2364" s="3">
        <v>96950</v>
      </c>
      <c r="AH2364" t="s">
        <v>121</v>
      </c>
      <c r="AI2364" t="s">
        <v>1287</v>
      </c>
      <c r="AJ2364" s="10">
        <v>16702873607</v>
      </c>
      <c r="AL2364" t="s">
        <v>6826</v>
      </c>
      <c r="BD2364" t="str">
        <f>"49-9071.00"</f>
        <v>49-9071.00</v>
      </c>
      <c r="BE2364" t="s">
        <v>169</v>
      </c>
      <c r="BF2364" t="s">
        <v>6827</v>
      </c>
      <c r="BG2364" t="s">
        <v>2872</v>
      </c>
      <c r="BH2364">
        <v>20</v>
      </c>
      <c r="BI2364">
        <v>20</v>
      </c>
      <c r="BJ2364" s="1">
        <v>45931</v>
      </c>
      <c r="BK2364" s="1">
        <v>46295</v>
      </c>
      <c r="BL2364" s="1">
        <v>45931</v>
      </c>
      <c r="BM2364" s="1">
        <v>46295</v>
      </c>
      <c r="BN2364">
        <v>35</v>
      </c>
      <c r="BO2364">
        <v>0</v>
      </c>
      <c r="BP2364">
        <v>7</v>
      </c>
      <c r="BQ2364">
        <v>7</v>
      </c>
      <c r="BR2364">
        <v>7</v>
      </c>
      <c r="BS2364">
        <v>7</v>
      </c>
      <c r="BT2364">
        <v>7</v>
      </c>
      <c r="BU2364">
        <v>0</v>
      </c>
      <c r="BV2364" t="str">
        <f>"8:00 AM"</f>
        <v>8:00 AM</v>
      </c>
      <c r="BW2364" t="str">
        <f>"4:00 PM"</f>
        <v>4:00 PM</v>
      </c>
      <c r="BX2364" t="s">
        <v>240</v>
      </c>
      <c r="BY2364">
        <v>0</v>
      </c>
      <c r="BZ2364">
        <v>12</v>
      </c>
      <c r="CA2364" t="s">
        <v>115</v>
      </c>
      <c r="CC2364" t="s">
        <v>2873</v>
      </c>
      <c r="CD2364" t="s">
        <v>6828</v>
      </c>
      <c r="CE2364" t="s">
        <v>1000</v>
      </c>
      <c r="CF2364" t="s">
        <v>128</v>
      </c>
      <c r="CG2364" t="s">
        <v>120</v>
      </c>
      <c r="CH2364" s="3">
        <v>96950</v>
      </c>
      <c r="CI2364" s="4">
        <v>9.75</v>
      </c>
      <c r="CJ2364" s="4">
        <v>10</v>
      </c>
      <c r="CK2364" s="4">
        <v>14.62</v>
      </c>
      <c r="CL2364" s="4">
        <v>15</v>
      </c>
      <c r="CM2364" t="s">
        <v>136</v>
      </c>
      <c r="CN2364" t="s">
        <v>139</v>
      </c>
      <c r="CO2364" t="s">
        <v>137</v>
      </c>
      <c r="CQ2364" t="s">
        <v>115</v>
      </c>
      <c r="CR2364" t="s">
        <v>138</v>
      </c>
      <c r="CS2364" t="s">
        <v>138</v>
      </c>
      <c r="CT2364" t="s">
        <v>138</v>
      </c>
      <c r="CU2364" t="s">
        <v>139</v>
      </c>
      <c r="CV2364" t="s">
        <v>138</v>
      </c>
      <c r="CW2364" t="s">
        <v>139</v>
      </c>
      <c r="CX2364" t="s">
        <v>1297</v>
      </c>
      <c r="CY2364" s="10">
        <v>16702873607</v>
      </c>
      <c r="CZ2364" t="s">
        <v>6826</v>
      </c>
      <c r="DA2364" t="s">
        <v>139</v>
      </c>
      <c r="DB2364" t="s">
        <v>138</v>
      </c>
      <c r="DC2364" t="s">
        <v>115</v>
      </c>
    </row>
    <row r="2365" spans="1:112" ht="14.45" customHeight="1" x14ac:dyDescent="0.25">
      <c r="A2365" t="s">
        <v>13764</v>
      </c>
      <c r="B2365" t="s">
        <v>248</v>
      </c>
      <c r="C2365" s="1">
        <v>45769</v>
      </c>
      <c r="D2365" s="1">
        <v>45826</v>
      </c>
      <c r="E2365" t="s">
        <v>210</v>
      </c>
      <c r="F2365" s="1">
        <v>45929</v>
      </c>
      <c r="G2365" t="s">
        <v>138</v>
      </c>
      <c r="H2365" t="s">
        <v>115</v>
      </c>
      <c r="I2365" t="s">
        <v>115</v>
      </c>
      <c r="J2365" t="s">
        <v>2347</v>
      </c>
      <c r="K2365" t="s">
        <v>2348</v>
      </c>
      <c r="L2365" t="s">
        <v>2349</v>
      </c>
      <c r="M2365" t="s">
        <v>2350</v>
      </c>
      <c r="N2365" t="s">
        <v>128</v>
      </c>
      <c r="O2365" t="s">
        <v>120</v>
      </c>
      <c r="P2365" s="3">
        <v>96950</v>
      </c>
      <c r="Q2365" t="s">
        <v>121</v>
      </c>
      <c r="S2365" s="10">
        <v>16702356238</v>
      </c>
      <c r="U2365" t="s">
        <v>2351</v>
      </c>
      <c r="V2365">
        <v>56132</v>
      </c>
      <c r="W2365" t="s">
        <v>532</v>
      </c>
      <c r="X2365" t="s">
        <v>138</v>
      </c>
      <c r="Y2365" t="s">
        <v>2352</v>
      </c>
      <c r="Z2365" t="s">
        <v>2353</v>
      </c>
      <c r="AA2365" t="s">
        <v>2354</v>
      </c>
      <c r="AB2365" t="s">
        <v>126</v>
      </c>
      <c r="AC2365" t="s">
        <v>2349</v>
      </c>
      <c r="AD2365" t="s">
        <v>2355</v>
      </c>
      <c r="AE2365" t="s">
        <v>128</v>
      </c>
      <c r="AF2365" t="s">
        <v>120</v>
      </c>
      <c r="AG2365" s="3">
        <v>96950</v>
      </c>
      <c r="AH2365" t="s">
        <v>121</v>
      </c>
      <c r="AJ2365" s="10">
        <v>16702356238</v>
      </c>
      <c r="AL2365" t="s">
        <v>2356</v>
      </c>
      <c r="BD2365" t="str">
        <f>"37-2011.00"</f>
        <v>37-2011.00</v>
      </c>
      <c r="BE2365" t="s">
        <v>1133</v>
      </c>
      <c r="BF2365" t="s">
        <v>2357</v>
      </c>
      <c r="BG2365" t="s">
        <v>2358</v>
      </c>
      <c r="BH2365">
        <v>4</v>
      </c>
      <c r="BI2365">
        <v>4</v>
      </c>
      <c r="BJ2365" s="1">
        <v>45931</v>
      </c>
      <c r="BK2365" s="1">
        <v>46295</v>
      </c>
      <c r="BL2365" s="1">
        <v>45931</v>
      </c>
      <c r="BM2365" s="1">
        <v>46295</v>
      </c>
      <c r="BN2365">
        <v>35</v>
      </c>
      <c r="BO2365">
        <v>0</v>
      </c>
      <c r="BP2365">
        <v>7</v>
      </c>
      <c r="BQ2365">
        <v>7</v>
      </c>
      <c r="BR2365">
        <v>7</v>
      </c>
      <c r="BS2365">
        <v>7</v>
      </c>
      <c r="BT2365">
        <v>7</v>
      </c>
      <c r="BU2365">
        <v>0</v>
      </c>
      <c r="BV2365" t="str">
        <f>"6:00 AM"</f>
        <v>6:00 AM</v>
      </c>
      <c r="BW2365" t="str">
        <f>"2:00 PM"</f>
        <v>2:00 PM</v>
      </c>
      <c r="BX2365" t="s">
        <v>240</v>
      </c>
      <c r="BY2365">
        <v>0</v>
      </c>
      <c r="BZ2365">
        <v>12</v>
      </c>
      <c r="CA2365" t="s">
        <v>115</v>
      </c>
      <c r="CC2365" t="s">
        <v>2359</v>
      </c>
      <c r="CD2365" t="s">
        <v>2360</v>
      </c>
      <c r="CE2365" t="s">
        <v>1138</v>
      </c>
      <c r="CF2365" t="s">
        <v>128</v>
      </c>
      <c r="CG2365" t="s">
        <v>120</v>
      </c>
      <c r="CH2365" s="3">
        <v>96950</v>
      </c>
      <c r="CI2365" s="4">
        <v>8.2899999999999991</v>
      </c>
      <c r="CJ2365" s="4">
        <v>8.2899999999999991</v>
      </c>
      <c r="CK2365" s="4">
        <v>12.44</v>
      </c>
      <c r="CL2365" s="4">
        <v>12.44</v>
      </c>
      <c r="CM2365" t="s">
        <v>136</v>
      </c>
      <c r="CN2365" t="s">
        <v>139</v>
      </c>
      <c r="CO2365" t="s">
        <v>137</v>
      </c>
      <c r="CQ2365" t="s">
        <v>138</v>
      </c>
      <c r="CR2365" t="s">
        <v>138</v>
      </c>
      <c r="CS2365" t="s">
        <v>139</v>
      </c>
      <c r="CT2365" t="s">
        <v>138</v>
      </c>
      <c r="CU2365" t="s">
        <v>138</v>
      </c>
      <c r="CV2365" t="s">
        <v>138</v>
      </c>
      <c r="CW2365" t="s">
        <v>139</v>
      </c>
      <c r="CX2365" t="s">
        <v>139</v>
      </c>
      <c r="CY2365" s="10">
        <v>16702356238</v>
      </c>
      <c r="CZ2365" t="s">
        <v>2356</v>
      </c>
      <c r="DA2365" t="s">
        <v>2362</v>
      </c>
      <c r="DB2365" t="s">
        <v>138</v>
      </c>
      <c r="DC2365" t="s">
        <v>138</v>
      </c>
    </row>
    <row r="2366" spans="1:112" ht="14.45" customHeight="1" x14ac:dyDescent="0.25">
      <c r="A2366" t="s">
        <v>13772</v>
      </c>
      <c r="B2366" t="s">
        <v>248</v>
      </c>
      <c r="C2366" s="1">
        <v>45779</v>
      </c>
      <c r="D2366" s="1">
        <v>45826</v>
      </c>
      <c r="E2366" t="s">
        <v>210</v>
      </c>
      <c r="F2366" s="1">
        <v>45929</v>
      </c>
      <c r="G2366" t="s">
        <v>138</v>
      </c>
      <c r="H2366" t="s">
        <v>115</v>
      </c>
      <c r="I2366" t="s">
        <v>115</v>
      </c>
      <c r="J2366" t="s">
        <v>13773</v>
      </c>
      <c r="L2366" t="s">
        <v>13774</v>
      </c>
      <c r="M2366" t="s">
        <v>13775</v>
      </c>
      <c r="N2366" t="s">
        <v>128</v>
      </c>
      <c r="O2366" t="s">
        <v>120</v>
      </c>
      <c r="P2366" s="3">
        <v>96950</v>
      </c>
      <c r="Q2366" t="s">
        <v>121</v>
      </c>
      <c r="S2366" s="10">
        <v>16705889595</v>
      </c>
      <c r="U2366" t="s">
        <v>13776</v>
      </c>
      <c r="V2366">
        <v>56152</v>
      </c>
      <c r="W2366" t="s">
        <v>123</v>
      </c>
      <c r="Y2366" t="s">
        <v>7732</v>
      </c>
      <c r="Z2366" t="s">
        <v>7733</v>
      </c>
      <c r="AB2366" t="s">
        <v>126</v>
      </c>
      <c r="AC2366" t="s">
        <v>13774</v>
      </c>
      <c r="AD2366" t="s">
        <v>13775</v>
      </c>
      <c r="AE2366" t="s">
        <v>128</v>
      </c>
      <c r="AF2366" t="s">
        <v>120</v>
      </c>
      <c r="AG2366" s="3">
        <v>96950</v>
      </c>
      <c r="AH2366" t="s">
        <v>121</v>
      </c>
      <c r="AJ2366" s="10">
        <v>16705889595</v>
      </c>
      <c r="AL2366" t="s">
        <v>13777</v>
      </c>
      <c r="BD2366" t="str">
        <f>"49-3031.00"</f>
        <v>49-3031.00</v>
      </c>
      <c r="BE2366" t="s">
        <v>1260</v>
      </c>
      <c r="BF2366" t="s">
        <v>13778</v>
      </c>
      <c r="BG2366" t="s">
        <v>1260</v>
      </c>
      <c r="BH2366">
        <v>5</v>
      </c>
      <c r="BI2366">
        <v>5</v>
      </c>
      <c r="BJ2366" s="1">
        <v>45931</v>
      </c>
      <c r="BK2366" s="1">
        <v>47026</v>
      </c>
      <c r="BL2366" s="1">
        <v>45931</v>
      </c>
      <c r="BM2366" s="1">
        <v>47026</v>
      </c>
      <c r="BN2366">
        <v>35</v>
      </c>
      <c r="BO2366">
        <v>0</v>
      </c>
      <c r="BP2366">
        <v>7</v>
      </c>
      <c r="BQ2366">
        <v>7</v>
      </c>
      <c r="BR2366">
        <v>7</v>
      </c>
      <c r="BS2366">
        <v>7</v>
      </c>
      <c r="BT2366">
        <v>7</v>
      </c>
      <c r="BU2366">
        <v>0</v>
      </c>
      <c r="BV2366" t="str">
        <f>"9:00 AM"</f>
        <v>9:00 AM</v>
      </c>
      <c r="BW2366" t="str">
        <f>"5:00 PM"</f>
        <v>5:00 PM</v>
      </c>
      <c r="BX2366" t="s">
        <v>133</v>
      </c>
      <c r="BY2366">
        <v>0</v>
      </c>
      <c r="BZ2366">
        <v>24</v>
      </c>
      <c r="CA2366" t="s">
        <v>115</v>
      </c>
      <c r="CC2366" s="2" t="s">
        <v>13779</v>
      </c>
      <c r="CD2366" t="s">
        <v>13774</v>
      </c>
      <c r="CE2366" t="s">
        <v>13775</v>
      </c>
      <c r="CF2366" t="s">
        <v>128</v>
      </c>
      <c r="CG2366" t="s">
        <v>120</v>
      </c>
      <c r="CH2366" s="3">
        <v>96950</v>
      </c>
      <c r="CI2366" s="4">
        <v>11.85</v>
      </c>
      <c r="CJ2366" s="4">
        <v>11.85</v>
      </c>
      <c r="CK2366" s="4">
        <v>17.78</v>
      </c>
      <c r="CL2366" s="4">
        <v>17.78</v>
      </c>
      <c r="CM2366" t="s">
        <v>136</v>
      </c>
      <c r="CN2366" t="s">
        <v>139</v>
      </c>
      <c r="CO2366" t="s">
        <v>137</v>
      </c>
      <c r="CQ2366" t="s">
        <v>115</v>
      </c>
      <c r="CR2366" t="s">
        <v>138</v>
      </c>
      <c r="CS2366" t="s">
        <v>139</v>
      </c>
      <c r="CT2366" t="s">
        <v>138</v>
      </c>
      <c r="CU2366" t="s">
        <v>139</v>
      </c>
      <c r="CV2366" t="s">
        <v>138</v>
      </c>
      <c r="CW2366" t="s">
        <v>139</v>
      </c>
      <c r="CX2366" t="s">
        <v>139</v>
      </c>
      <c r="CY2366" s="10">
        <v>16705889595</v>
      </c>
      <c r="CZ2366" t="s">
        <v>13777</v>
      </c>
      <c r="DA2366" t="s">
        <v>139</v>
      </c>
      <c r="DB2366" t="s">
        <v>138</v>
      </c>
      <c r="DC2366" t="s">
        <v>115</v>
      </c>
    </row>
    <row r="2367" spans="1:112" ht="14.45" customHeight="1" x14ac:dyDescent="0.25">
      <c r="A2367" t="s">
        <v>10270</v>
      </c>
      <c r="B2367" t="s">
        <v>248</v>
      </c>
      <c r="C2367" s="1">
        <v>45772</v>
      </c>
      <c r="D2367" s="1">
        <v>45827</v>
      </c>
      <c r="E2367" t="s">
        <v>210</v>
      </c>
      <c r="F2367" s="1">
        <v>45929</v>
      </c>
      <c r="G2367" t="s">
        <v>115</v>
      </c>
      <c r="H2367" t="s">
        <v>115</v>
      </c>
      <c r="I2367" t="s">
        <v>115</v>
      </c>
      <c r="J2367" t="s">
        <v>10271</v>
      </c>
      <c r="K2367" t="s">
        <v>10272</v>
      </c>
      <c r="L2367" t="s">
        <v>10273</v>
      </c>
      <c r="M2367" t="s">
        <v>10274</v>
      </c>
      <c r="N2367" t="s">
        <v>128</v>
      </c>
      <c r="O2367" t="s">
        <v>120</v>
      </c>
      <c r="P2367" s="3">
        <v>96950</v>
      </c>
      <c r="Q2367" t="s">
        <v>121</v>
      </c>
      <c r="S2367" s="10">
        <v>16707830918</v>
      </c>
      <c r="U2367" t="s">
        <v>10275</v>
      </c>
      <c r="V2367">
        <v>11133</v>
      </c>
      <c r="W2367" t="s">
        <v>123</v>
      </c>
      <c r="Y2367" t="s">
        <v>6354</v>
      </c>
      <c r="Z2367" t="s">
        <v>10276</v>
      </c>
      <c r="AA2367" t="s">
        <v>1759</v>
      </c>
      <c r="AB2367" t="s">
        <v>448</v>
      </c>
      <c r="AC2367" t="s">
        <v>10273</v>
      </c>
      <c r="AD2367" t="s">
        <v>10274</v>
      </c>
      <c r="AE2367" t="s">
        <v>128</v>
      </c>
      <c r="AF2367" t="s">
        <v>120</v>
      </c>
      <c r="AG2367" s="3">
        <v>96950</v>
      </c>
      <c r="AH2367" t="s">
        <v>121</v>
      </c>
      <c r="AJ2367" s="10">
        <v>16707830918</v>
      </c>
      <c r="AL2367" t="s">
        <v>10277</v>
      </c>
      <c r="BD2367" t="str">
        <f>"45-2092.00"</f>
        <v>45-2092.00</v>
      </c>
      <c r="BE2367" t="s">
        <v>1875</v>
      </c>
      <c r="BF2367" t="s">
        <v>10278</v>
      </c>
      <c r="BG2367" t="s">
        <v>8152</v>
      </c>
      <c r="BH2367">
        <v>3</v>
      </c>
      <c r="BI2367">
        <v>3</v>
      </c>
      <c r="BJ2367" s="1">
        <v>45931</v>
      </c>
      <c r="BK2367" s="1">
        <v>46295</v>
      </c>
      <c r="BL2367" s="1">
        <v>45931</v>
      </c>
      <c r="BM2367" s="1">
        <v>46295</v>
      </c>
      <c r="BN2367">
        <v>40</v>
      </c>
      <c r="BO2367">
        <v>0</v>
      </c>
      <c r="BP2367">
        <v>8</v>
      </c>
      <c r="BQ2367">
        <v>8</v>
      </c>
      <c r="BR2367">
        <v>8</v>
      </c>
      <c r="BS2367">
        <v>8</v>
      </c>
      <c r="BT2367">
        <v>8</v>
      </c>
      <c r="BU2367">
        <v>0</v>
      </c>
      <c r="BV2367" t="str">
        <f t="shared" ref="BV2367:BV2374" si="46">"8:00 AM"</f>
        <v>8:00 AM</v>
      </c>
      <c r="BW2367" t="str">
        <f>"5:00 PM"</f>
        <v>5:00 PM</v>
      </c>
      <c r="BX2367" t="s">
        <v>240</v>
      </c>
      <c r="BY2367">
        <v>0</v>
      </c>
      <c r="BZ2367">
        <v>3</v>
      </c>
      <c r="CA2367" t="s">
        <v>115</v>
      </c>
      <c r="CC2367" t="s">
        <v>10279</v>
      </c>
      <c r="CD2367" t="s">
        <v>10273</v>
      </c>
      <c r="CE2367" t="s">
        <v>10274</v>
      </c>
      <c r="CF2367" t="s">
        <v>128</v>
      </c>
      <c r="CG2367" t="s">
        <v>120</v>
      </c>
      <c r="CH2367" s="3">
        <v>96950</v>
      </c>
      <c r="CI2367" s="4">
        <v>11.91</v>
      </c>
      <c r="CJ2367" s="4">
        <v>11.91</v>
      </c>
      <c r="CK2367" s="4">
        <v>17.87</v>
      </c>
      <c r="CL2367" s="4">
        <v>17.87</v>
      </c>
      <c r="CM2367" t="s">
        <v>136</v>
      </c>
      <c r="CN2367" t="s">
        <v>139</v>
      </c>
      <c r="CO2367" t="s">
        <v>137</v>
      </c>
      <c r="CQ2367" t="s">
        <v>115</v>
      </c>
      <c r="CR2367" t="s">
        <v>138</v>
      </c>
      <c r="CS2367" t="s">
        <v>139</v>
      </c>
      <c r="CT2367" t="s">
        <v>138</v>
      </c>
      <c r="CU2367" t="s">
        <v>139</v>
      </c>
      <c r="CV2367" t="s">
        <v>138</v>
      </c>
      <c r="CW2367" t="s">
        <v>139</v>
      </c>
      <c r="CX2367" t="s">
        <v>1776</v>
      </c>
      <c r="CY2367" s="10">
        <v>16707830918</v>
      </c>
      <c r="CZ2367" t="s">
        <v>10277</v>
      </c>
      <c r="DA2367" t="s">
        <v>139</v>
      </c>
      <c r="DB2367" t="s">
        <v>138</v>
      </c>
      <c r="DC2367" t="s">
        <v>115</v>
      </c>
    </row>
    <row r="2368" spans="1:112" ht="14.45" customHeight="1" x14ac:dyDescent="0.25">
      <c r="A2368" t="s">
        <v>11178</v>
      </c>
      <c r="B2368" t="s">
        <v>113</v>
      </c>
      <c r="C2368" s="1">
        <v>45771</v>
      </c>
      <c r="D2368" s="1">
        <v>45827</v>
      </c>
      <c r="E2368" t="s">
        <v>210</v>
      </c>
      <c r="F2368" s="1">
        <v>45899</v>
      </c>
      <c r="G2368" t="s">
        <v>115</v>
      </c>
      <c r="H2368" t="s">
        <v>115</v>
      </c>
      <c r="I2368" t="s">
        <v>115</v>
      </c>
      <c r="J2368" t="s">
        <v>3550</v>
      </c>
      <c r="L2368" t="s">
        <v>3551</v>
      </c>
      <c r="M2368" t="s">
        <v>1813</v>
      </c>
      <c r="N2368" t="s">
        <v>128</v>
      </c>
      <c r="O2368" t="s">
        <v>120</v>
      </c>
      <c r="P2368" s="3">
        <v>96950</v>
      </c>
      <c r="Q2368" t="s">
        <v>121</v>
      </c>
      <c r="S2368" s="10">
        <v>16704836371</v>
      </c>
      <c r="U2368" t="s">
        <v>3552</v>
      </c>
      <c r="V2368">
        <v>722511</v>
      </c>
      <c r="W2368" t="s">
        <v>123</v>
      </c>
      <c r="Y2368" t="s">
        <v>1289</v>
      </c>
      <c r="Z2368" t="s">
        <v>3553</v>
      </c>
      <c r="AA2368" t="s">
        <v>3554</v>
      </c>
      <c r="AB2368" t="s">
        <v>126</v>
      </c>
      <c r="AC2368" t="s">
        <v>1813</v>
      </c>
      <c r="AD2368" t="s">
        <v>3555</v>
      </c>
      <c r="AE2368" t="s">
        <v>128</v>
      </c>
      <c r="AF2368" t="s">
        <v>120</v>
      </c>
      <c r="AG2368" s="3">
        <v>96950</v>
      </c>
      <c r="AH2368" t="s">
        <v>121</v>
      </c>
      <c r="AJ2368" s="10">
        <v>16704836371</v>
      </c>
      <c r="AL2368" t="s">
        <v>3556</v>
      </c>
      <c r="BD2368" t="str">
        <f>"49-9071.00"</f>
        <v>49-9071.00</v>
      </c>
      <c r="BE2368" t="s">
        <v>169</v>
      </c>
      <c r="BF2368" t="s">
        <v>3557</v>
      </c>
      <c r="BG2368" t="s">
        <v>2872</v>
      </c>
      <c r="BH2368">
        <v>1</v>
      </c>
      <c r="BJ2368" s="1">
        <v>45901</v>
      </c>
      <c r="BK2368" s="1">
        <v>46265</v>
      </c>
      <c r="BN2368">
        <v>35</v>
      </c>
      <c r="BO2368">
        <v>0</v>
      </c>
      <c r="BP2368">
        <v>7</v>
      </c>
      <c r="BQ2368">
        <v>7</v>
      </c>
      <c r="BR2368">
        <v>7</v>
      </c>
      <c r="BS2368">
        <v>7</v>
      </c>
      <c r="BT2368">
        <v>7</v>
      </c>
      <c r="BU2368">
        <v>0</v>
      </c>
      <c r="BV2368" t="str">
        <f t="shared" si="46"/>
        <v>8:00 AM</v>
      </c>
      <c r="BW2368" t="str">
        <f>"5:00 PM"</f>
        <v>5:00 PM</v>
      </c>
      <c r="BX2368" t="s">
        <v>240</v>
      </c>
      <c r="BY2368">
        <v>0</v>
      </c>
      <c r="BZ2368">
        <v>12</v>
      </c>
      <c r="CA2368" t="s">
        <v>115</v>
      </c>
      <c r="CC2368" s="2" t="s">
        <v>11179</v>
      </c>
      <c r="CD2368" t="s">
        <v>3558</v>
      </c>
      <c r="CF2368" t="s">
        <v>128</v>
      </c>
      <c r="CG2368" t="s">
        <v>120</v>
      </c>
      <c r="CH2368" s="3">
        <v>96950</v>
      </c>
      <c r="CI2368" s="4">
        <v>9.75</v>
      </c>
      <c r="CJ2368" s="4">
        <v>9.75</v>
      </c>
      <c r="CK2368" s="4">
        <v>14.63</v>
      </c>
      <c r="CL2368" s="4">
        <v>14.63</v>
      </c>
      <c r="CM2368" t="s">
        <v>136</v>
      </c>
      <c r="CN2368" t="s">
        <v>224</v>
      </c>
      <c r="CO2368" t="s">
        <v>137</v>
      </c>
      <c r="CQ2368" t="s">
        <v>138</v>
      </c>
      <c r="CR2368" t="s">
        <v>138</v>
      </c>
      <c r="CS2368" t="s">
        <v>139</v>
      </c>
      <c r="CT2368" t="s">
        <v>138</v>
      </c>
      <c r="CU2368" t="s">
        <v>139</v>
      </c>
      <c r="CV2368" t="s">
        <v>138</v>
      </c>
      <c r="CW2368" t="s">
        <v>139</v>
      </c>
      <c r="CX2368" t="s">
        <v>7397</v>
      </c>
      <c r="CY2368" s="10">
        <v>16704836371</v>
      </c>
      <c r="CZ2368" t="s">
        <v>3556</v>
      </c>
      <c r="DA2368" t="s">
        <v>331</v>
      </c>
      <c r="DB2368" t="s">
        <v>138</v>
      </c>
      <c r="DC2368" t="s">
        <v>115</v>
      </c>
    </row>
    <row r="2369" spans="1:112" ht="14.45" customHeight="1" x14ac:dyDescent="0.25">
      <c r="A2369" t="s">
        <v>12344</v>
      </c>
      <c r="B2369" t="s">
        <v>248</v>
      </c>
      <c r="C2369" s="1">
        <v>45779</v>
      </c>
      <c r="D2369" s="1">
        <v>45827</v>
      </c>
      <c r="E2369" t="s">
        <v>210</v>
      </c>
      <c r="F2369" s="1">
        <v>45868</v>
      </c>
      <c r="G2369" t="s">
        <v>115</v>
      </c>
      <c r="H2369" t="s">
        <v>115</v>
      </c>
      <c r="I2369" t="s">
        <v>115</v>
      </c>
      <c r="J2369" t="s">
        <v>2274</v>
      </c>
      <c r="K2369" t="s">
        <v>12345</v>
      </c>
      <c r="L2369" t="s">
        <v>2277</v>
      </c>
      <c r="M2369" t="s">
        <v>128</v>
      </c>
      <c r="N2369" t="s">
        <v>1661</v>
      </c>
      <c r="O2369" t="s">
        <v>120</v>
      </c>
      <c r="P2369" s="3">
        <v>96950</v>
      </c>
      <c r="Q2369" t="s">
        <v>121</v>
      </c>
      <c r="R2369" t="s">
        <v>1661</v>
      </c>
      <c r="S2369" s="10">
        <v>16702353481</v>
      </c>
      <c r="U2369" t="s">
        <v>2278</v>
      </c>
      <c r="V2369">
        <v>811111</v>
      </c>
      <c r="W2369" t="s">
        <v>123</v>
      </c>
      <c r="Y2369" t="s">
        <v>2279</v>
      </c>
      <c r="Z2369" t="s">
        <v>2280</v>
      </c>
      <c r="AA2369" t="s">
        <v>2281</v>
      </c>
      <c r="AB2369" t="s">
        <v>2220</v>
      </c>
      <c r="AC2369" t="s">
        <v>2276</v>
      </c>
      <c r="AD2369" t="s">
        <v>2277</v>
      </c>
      <c r="AE2369" t="s">
        <v>128</v>
      </c>
      <c r="AF2369" t="s">
        <v>120</v>
      </c>
      <c r="AG2369" s="3">
        <v>96950</v>
      </c>
      <c r="AH2369" t="s">
        <v>121</v>
      </c>
      <c r="AI2369" t="s">
        <v>128</v>
      </c>
      <c r="AJ2369" s="10">
        <v>16702353481</v>
      </c>
      <c r="AL2369" t="s">
        <v>2282</v>
      </c>
      <c r="BD2369" t="str">
        <f>"49-3022.00"</f>
        <v>49-3022.00</v>
      </c>
      <c r="BE2369" t="s">
        <v>3571</v>
      </c>
      <c r="BF2369" t="s">
        <v>12346</v>
      </c>
      <c r="BG2369" t="s">
        <v>12347</v>
      </c>
      <c r="BH2369">
        <v>2</v>
      </c>
      <c r="BI2369">
        <v>2</v>
      </c>
      <c r="BJ2369" s="1">
        <v>45870</v>
      </c>
      <c r="BK2369" s="1">
        <v>46234</v>
      </c>
      <c r="BL2369" s="1">
        <v>45870</v>
      </c>
      <c r="BM2369" s="1">
        <v>46234</v>
      </c>
      <c r="BN2369">
        <v>35</v>
      </c>
      <c r="BO2369">
        <v>0</v>
      </c>
      <c r="BP2369">
        <v>7</v>
      </c>
      <c r="BQ2369">
        <v>7</v>
      </c>
      <c r="BR2369">
        <v>7</v>
      </c>
      <c r="BS2369">
        <v>7</v>
      </c>
      <c r="BT2369">
        <v>7</v>
      </c>
      <c r="BU2369">
        <v>0</v>
      </c>
      <c r="BV2369" t="str">
        <f t="shared" si="46"/>
        <v>8:00 AM</v>
      </c>
      <c r="BW2369" t="str">
        <f>"4:00 PM"</f>
        <v>4:00 PM</v>
      </c>
      <c r="BX2369" t="s">
        <v>240</v>
      </c>
      <c r="BY2369">
        <v>0</v>
      </c>
      <c r="BZ2369">
        <v>12</v>
      </c>
      <c r="CA2369" t="s">
        <v>115</v>
      </c>
      <c r="CC2369" t="s">
        <v>12348</v>
      </c>
      <c r="CD2369" t="s">
        <v>2276</v>
      </c>
      <c r="CE2369" t="s">
        <v>2277</v>
      </c>
      <c r="CF2369" t="s">
        <v>128</v>
      </c>
      <c r="CG2369" t="s">
        <v>120</v>
      </c>
      <c r="CH2369" s="3">
        <v>96950</v>
      </c>
      <c r="CI2369" s="4">
        <v>11.18</v>
      </c>
      <c r="CJ2369" s="4">
        <v>11.18</v>
      </c>
      <c r="CK2369" s="4">
        <v>16.77</v>
      </c>
      <c r="CL2369" s="4">
        <v>16.77</v>
      </c>
      <c r="CM2369" t="s">
        <v>136</v>
      </c>
      <c r="CN2369" t="s">
        <v>139</v>
      </c>
      <c r="CO2369" t="s">
        <v>137</v>
      </c>
      <c r="CQ2369" t="s">
        <v>115</v>
      </c>
      <c r="CR2369" t="s">
        <v>138</v>
      </c>
      <c r="CS2369" t="s">
        <v>139</v>
      </c>
      <c r="CT2369" t="s">
        <v>138</v>
      </c>
      <c r="CU2369" t="s">
        <v>139</v>
      </c>
      <c r="CV2369" t="s">
        <v>138</v>
      </c>
      <c r="CW2369" t="s">
        <v>138</v>
      </c>
      <c r="CX2369" t="s">
        <v>4950</v>
      </c>
      <c r="CY2369" s="10">
        <v>16702353481</v>
      </c>
      <c r="CZ2369" t="s">
        <v>2282</v>
      </c>
      <c r="DA2369" t="s">
        <v>139</v>
      </c>
      <c r="DB2369" t="s">
        <v>138</v>
      </c>
      <c r="DC2369" t="s">
        <v>115</v>
      </c>
      <c r="DD2369" t="s">
        <v>1710</v>
      </c>
      <c r="DE2369" t="s">
        <v>2286</v>
      </c>
      <c r="DF2369" t="s">
        <v>1741</v>
      </c>
      <c r="DG2369" t="s">
        <v>12349</v>
      </c>
      <c r="DH2369" t="s">
        <v>2282</v>
      </c>
    </row>
    <row r="2370" spans="1:112" ht="14.45" customHeight="1" x14ac:dyDescent="0.25">
      <c r="A2370" t="s">
        <v>13765</v>
      </c>
      <c r="B2370" t="s">
        <v>1155</v>
      </c>
      <c r="C2370" s="1">
        <v>45762</v>
      </c>
      <c r="D2370" s="1">
        <v>45827</v>
      </c>
      <c r="E2370" t="s">
        <v>210</v>
      </c>
      <c r="F2370" s="1">
        <v>45913</v>
      </c>
      <c r="G2370" t="s">
        <v>115</v>
      </c>
      <c r="H2370" t="s">
        <v>115</v>
      </c>
      <c r="I2370" t="s">
        <v>115</v>
      </c>
      <c r="J2370" t="s">
        <v>2574</v>
      </c>
      <c r="K2370" t="s">
        <v>2575</v>
      </c>
      <c r="L2370" t="s">
        <v>2576</v>
      </c>
      <c r="M2370" t="s">
        <v>2577</v>
      </c>
      <c r="N2370" t="s">
        <v>128</v>
      </c>
      <c r="O2370" t="s">
        <v>120</v>
      </c>
      <c r="P2370" s="3">
        <v>96950</v>
      </c>
      <c r="Q2370" t="s">
        <v>121</v>
      </c>
      <c r="S2370" s="10">
        <v>16703223311</v>
      </c>
      <c r="T2370">
        <v>4504</v>
      </c>
      <c r="U2370" t="s">
        <v>2578</v>
      </c>
      <c r="V2370">
        <v>72111</v>
      </c>
      <c r="W2370" t="s">
        <v>123</v>
      </c>
      <c r="Y2370" t="s">
        <v>1097</v>
      </c>
      <c r="Z2370" t="s">
        <v>2579</v>
      </c>
      <c r="AB2370" t="s">
        <v>981</v>
      </c>
      <c r="AC2370" t="s">
        <v>2576</v>
      </c>
      <c r="AD2370" t="s">
        <v>2577</v>
      </c>
      <c r="AE2370" t="s">
        <v>128</v>
      </c>
      <c r="AF2370" t="s">
        <v>120</v>
      </c>
      <c r="AG2370" s="3">
        <v>96950</v>
      </c>
      <c r="AH2370" t="s">
        <v>121</v>
      </c>
      <c r="AJ2370" s="10">
        <v>16703223311</v>
      </c>
      <c r="AK2370">
        <v>4506</v>
      </c>
      <c r="AL2370" t="s">
        <v>2580</v>
      </c>
      <c r="BD2370" t="str">
        <f>"35-2014.00"</f>
        <v>35-2014.00</v>
      </c>
      <c r="BE2370" t="s">
        <v>221</v>
      </c>
      <c r="BF2370" t="s">
        <v>3267</v>
      </c>
      <c r="BG2370" t="s">
        <v>373</v>
      </c>
      <c r="BH2370">
        <v>4</v>
      </c>
      <c r="BI2370">
        <v>3</v>
      </c>
      <c r="BJ2370" s="1">
        <v>45915</v>
      </c>
      <c r="BK2370" s="1">
        <v>46279</v>
      </c>
      <c r="BL2370" s="1">
        <v>45915</v>
      </c>
      <c r="BM2370" s="1">
        <v>46279</v>
      </c>
      <c r="BN2370">
        <v>35</v>
      </c>
      <c r="BO2370">
        <v>0</v>
      </c>
      <c r="BP2370">
        <v>7</v>
      </c>
      <c r="BQ2370">
        <v>7</v>
      </c>
      <c r="BR2370">
        <v>7</v>
      </c>
      <c r="BS2370">
        <v>7</v>
      </c>
      <c r="BT2370">
        <v>7</v>
      </c>
      <c r="BU2370">
        <v>0</v>
      </c>
      <c r="BV2370" t="str">
        <f t="shared" si="46"/>
        <v>8:00 AM</v>
      </c>
      <c r="BW2370" t="str">
        <f>"5:00 PM"</f>
        <v>5:00 PM</v>
      </c>
      <c r="BX2370" t="s">
        <v>240</v>
      </c>
      <c r="BY2370">
        <v>0</v>
      </c>
      <c r="BZ2370">
        <v>6</v>
      </c>
      <c r="CA2370" t="s">
        <v>115</v>
      </c>
      <c r="CC2370" s="2" t="s">
        <v>3268</v>
      </c>
      <c r="CD2370" t="s">
        <v>2576</v>
      </c>
      <c r="CE2370" t="s">
        <v>2577</v>
      </c>
      <c r="CF2370" t="s">
        <v>128</v>
      </c>
      <c r="CG2370" t="s">
        <v>120</v>
      </c>
      <c r="CH2370" s="3">
        <v>96950</v>
      </c>
      <c r="CI2370" s="4">
        <v>9.59</v>
      </c>
      <c r="CJ2370" s="4">
        <v>12</v>
      </c>
      <c r="CK2370" s="4">
        <v>14.38</v>
      </c>
      <c r="CL2370" s="4">
        <v>18</v>
      </c>
      <c r="CM2370" t="s">
        <v>136</v>
      </c>
      <c r="CN2370" t="s">
        <v>2585</v>
      </c>
      <c r="CO2370" t="s">
        <v>137</v>
      </c>
      <c r="CQ2370" t="s">
        <v>115</v>
      </c>
      <c r="CR2370" t="s">
        <v>138</v>
      </c>
      <c r="CS2370" t="s">
        <v>139</v>
      </c>
      <c r="CT2370" t="s">
        <v>138</v>
      </c>
      <c r="CU2370" t="s">
        <v>139</v>
      </c>
      <c r="CV2370" t="s">
        <v>138</v>
      </c>
      <c r="CW2370" t="s">
        <v>138</v>
      </c>
      <c r="CX2370" t="s">
        <v>3269</v>
      </c>
      <c r="CY2370" s="10">
        <v>16703223311</v>
      </c>
      <c r="CZ2370" t="s">
        <v>2587</v>
      </c>
      <c r="DA2370" t="s">
        <v>2588</v>
      </c>
      <c r="DB2370" t="s">
        <v>138</v>
      </c>
      <c r="DC2370" t="s">
        <v>115</v>
      </c>
      <c r="DD2370" t="s">
        <v>2589</v>
      </c>
      <c r="DE2370" t="s">
        <v>2590</v>
      </c>
      <c r="DF2370" t="s">
        <v>1176</v>
      </c>
      <c r="DG2370" t="s">
        <v>2591</v>
      </c>
      <c r="DH2370" t="s">
        <v>2592</v>
      </c>
    </row>
    <row r="2371" spans="1:112" ht="14.45" customHeight="1" x14ac:dyDescent="0.25">
      <c r="A2371" t="s">
        <v>1816</v>
      </c>
      <c r="B2371" t="s">
        <v>248</v>
      </c>
      <c r="C2371" s="1">
        <v>45778</v>
      </c>
      <c r="D2371" s="1">
        <v>45828</v>
      </c>
      <c r="E2371" t="s">
        <v>210</v>
      </c>
      <c r="F2371" s="1">
        <v>45851</v>
      </c>
      <c r="G2371" t="s">
        <v>115</v>
      </c>
      <c r="H2371" t="s">
        <v>115</v>
      </c>
      <c r="I2371" t="s">
        <v>115</v>
      </c>
      <c r="J2371" t="s">
        <v>1817</v>
      </c>
      <c r="L2371" t="s">
        <v>1818</v>
      </c>
      <c r="M2371" t="s">
        <v>1819</v>
      </c>
      <c r="N2371" t="s">
        <v>119</v>
      </c>
      <c r="O2371" t="s">
        <v>120</v>
      </c>
      <c r="P2371" s="3">
        <v>96950</v>
      </c>
      <c r="Q2371" t="s">
        <v>121</v>
      </c>
      <c r="S2371" s="10">
        <v>16702341629</v>
      </c>
      <c r="U2371" t="s">
        <v>1820</v>
      </c>
      <c r="V2371">
        <v>44414</v>
      </c>
      <c r="W2371" t="s">
        <v>123</v>
      </c>
      <c r="Y2371" t="s">
        <v>1821</v>
      </c>
      <c r="Z2371" t="s">
        <v>1822</v>
      </c>
      <c r="AA2371" t="s">
        <v>1823</v>
      </c>
      <c r="AB2371" t="s">
        <v>295</v>
      </c>
      <c r="AC2371" t="s">
        <v>1818</v>
      </c>
      <c r="AD2371" t="s">
        <v>1819</v>
      </c>
      <c r="AE2371" t="s">
        <v>119</v>
      </c>
      <c r="AF2371" t="s">
        <v>120</v>
      </c>
      <c r="AG2371" s="3">
        <v>96950</v>
      </c>
      <c r="AH2371" t="s">
        <v>121</v>
      </c>
      <c r="AJ2371" s="10">
        <v>16402341629</v>
      </c>
      <c r="AL2371" t="s">
        <v>1824</v>
      </c>
      <c r="BD2371" t="str">
        <f>"53-3033.00"</f>
        <v>53-3033.00</v>
      </c>
      <c r="BE2371" t="s">
        <v>1825</v>
      </c>
      <c r="BF2371" t="s">
        <v>1826</v>
      </c>
      <c r="BG2371" t="s">
        <v>1827</v>
      </c>
      <c r="BH2371">
        <v>2</v>
      </c>
      <c r="BI2371">
        <v>2</v>
      </c>
      <c r="BJ2371" s="1">
        <v>45853</v>
      </c>
      <c r="BK2371" s="1">
        <v>46217</v>
      </c>
      <c r="BL2371" s="1">
        <v>45853</v>
      </c>
      <c r="BM2371" s="1">
        <v>46217</v>
      </c>
      <c r="BN2371">
        <v>35</v>
      </c>
      <c r="BO2371">
        <v>0</v>
      </c>
      <c r="BP2371">
        <v>7</v>
      </c>
      <c r="BQ2371">
        <v>7</v>
      </c>
      <c r="BR2371">
        <v>7</v>
      </c>
      <c r="BS2371">
        <v>7</v>
      </c>
      <c r="BT2371">
        <v>7</v>
      </c>
      <c r="BU2371">
        <v>0</v>
      </c>
      <c r="BV2371" t="str">
        <f t="shared" si="46"/>
        <v>8:00 AM</v>
      </c>
      <c r="BW2371" t="str">
        <f>"5:00 PM"</f>
        <v>5:00 PM</v>
      </c>
      <c r="BX2371" t="s">
        <v>133</v>
      </c>
      <c r="BY2371">
        <v>0</v>
      </c>
      <c r="BZ2371">
        <v>12</v>
      </c>
      <c r="CA2371" t="s">
        <v>115</v>
      </c>
      <c r="CC2371" t="s">
        <v>1828</v>
      </c>
      <c r="CD2371" t="s">
        <v>1819</v>
      </c>
      <c r="CE2371" t="s">
        <v>1819</v>
      </c>
      <c r="CF2371" t="s">
        <v>119</v>
      </c>
      <c r="CG2371" t="s">
        <v>120</v>
      </c>
      <c r="CH2371" s="3">
        <v>96950</v>
      </c>
      <c r="CI2371" s="4">
        <v>8.15</v>
      </c>
      <c r="CJ2371" s="4">
        <v>8.15</v>
      </c>
      <c r="CK2371" s="4">
        <v>12.23</v>
      </c>
      <c r="CL2371" s="4">
        <v>12.23</v>
      </c>
      <c r="CM2371" t="s">
        <v>136</v>
      </c>
      <c r="CN2371" t="s">
        <v>240</v>
      </c>
      <c r="CO2371" t="s">
        <v>137</v>
      </c>
      <c r="CQ2371" t="s">
        <v>115</v>
      </c>
      <c r="CR2371" t="s">
        <v>138</v>
      </c>
      <c r="CS2371" t="s">
        <v>139</v>
      </c>
      <c r="CT2371" t="s">
        <v>138</v>
      </c>
      <c r="CU2371" t="s">
        <v>139</v>
      </c>
      <c r="CV2371" t="s">
        <v>138</v>
      </c>
      <c r="CW2371" t="s">
        <v>139</v>
      </c>
      <c r="CX2371" t="s">
        <v>1829</v>
      </c>
      <c r="CY2371" s="10">
        <v>16702341629</v>
      </c>
      <c r="CZ2371" t="s">
        <v>1824</v>
      </c>
      <c r="DA2371" t="s">
        <v>139</v>
      </c>
      <c r="DB2371" t="s">
        <v>138</v>
      </c>
      <c r="DC2371" t="s">
        <v>115</v>
      </c>
      <c r="DD2371" t="s">
        <v>1821</v>
      </c>
      <c r="DE2371" t="s">
        <v>1822</v>
      </c>
      <c r="DF2371" t="s">
        <v>1830</v>
      </c>
      <c r="DG2371" t="s">
        <v>1817</v>
      </c>
      <c r="DH2371" t="s">
        <v>1824</v>
      </c>
    </row>
    <row r="2372" spans="1:112" ht="14.45" customHeight="1" x14ac:dyDescent="0.25">
      <c r="A2372" t="s">
        <v>2846</v>
      </c>
      <c r="B2372" t="s">
        <v>248</v>
      </c>
      <c r="C2372" s="1">
        <v>45763</v>
      </c>
      <c r="D2372" s="1">
        <v>45828</v>
      </c>
      <c r="E2372" t="s">
        <v>114</v>
      </c>
      <c r="G2372" t="s">
        <v>115</v>
      </c>
      <c r="H2372" t="s">
        <v>115</v>
      </c>
      <c r="I2372" t="s">
        <v>115</v>
      </c>
      <c r="J2372" t="s">
        <v>1561</v>
      </c>
      <c r="L2372" t="s">
        <v>1570</v>
      </c>
      <c r="M2372" t="s">
        <v>1563</v>
      </c>
      <c r="N2372" t="s">
        <v>128</v>
      </c>
      <c r="O2372" t="s">
        <v>120</v>
      </c>
      <c r="P2372" s="3">
        <v>96950</v>
      </c>
      <c r="Q2372" t="s">
        <v>121</v>
      </c>
      <c r="S2372" s="10">
        <v>16703229240</v>
      </c>
      <c r="U2372" t="s">
        <v>1564</v>
      </c>
      <c r="V2372">
        <v>488320</v>
      </c>
      <c r="W2372" t="s">
        <v>123</v>
      </c>
      <c r="Y2372" t="s">
        <v>1565</v>
      </c>
      <c r="Z2372" t="s">
        <v>1097</v>
      </c>
      <c r="AA2372" t="s">
        <v>489</v>
      </c>
      <c r="AB2372" t="s">
        <v>516</v>
      </c>
      <c r="AC2372" t="s">
        <v>1570</v>
      </c>
      <c r="AD2372" t="s">
        <v>1563</v>
      </c>
      <c r="AE2372" t="s">
        <v>128</v>
      </c>
      <c r="AF2372" t="s">
        <v>120</v>
      </c>
      <c r="AG2372" s="3">
        <v>96950</v>
      </c>
      <c r="AH2372" t="s">
        <v>121</v>
      </c>
      <c r="AJ2372" s="10">
        <v>16703229240</v>
      </c>
      <c r="AL2372" t="s">
        <v>1567</v>
      </c>
      <c r="BD2372" t="str">
        <f>"49-3031.00"</f>
        <v>49-3031.00</v>
      </c>
      <c r="BE2372" t="s">
        <v>1260</v>
      </c>
      <c r="BF2372" t="s">
        <v>2847</v>
      </c>
      <c r="BG2372" t="s">
        <v>2848</v>
      </c>
      <c r="BH2372">
        <v>1</v>
      </c>
      <c r="BI2372">
        <v>1</v>
      </c>
      <c r="BJ2372" s="1">
        <v>45883</v>
      </c>
      <c r="BK2372" s="1">
        <v>46247</v>
      </c>
      <c r="BL2372" s="1">
        <v>45883</v>
      </c>
      <c r="BM2372" s="1">
        <v>46247</v>
      </c>
      <c r="BN2372">
        <v>40</v>
      </c>
      <c r="BO2372">
        <v>0</v>
      </c>
      <c r="BP2372">
        <v>8</v>
      </c>
      <c r="BQ2372">
        <v>8</v>
      </c>
      <c r="BR2372">
        <v>8</v>
      </c>
      <c r="BS2372">
        <v>8</v>
      </c>
      <c r="BT2372">
        <v>8</v>
      </c>
      <c r="BU2372">
        <v>0</v>
      </c>
      <c r="BV2372" t="str">
        <f t="shared" si="46"/>
        <v>8:00 AM</v>
      </c>
      <c r="BW2372" t="str">
        <f>"5:00 PM"</f>
        <v>5:00 PM</v>
      </c>
      <c r="BX2372" t="s">
        <v>240</v>
      </c>
      <c r="BY2372">
        <v>0</v>
      </c>
      <c r="BZ2372">
        <v>24</v>
      </c>
      <c r="CA2372" t="s">
        <v>115</v>
      </c>
      <c r="CC2372" t="s">
        <v>2849</v>
      </c>
      <c r="CD2372" t="s">
        <v>1570</v>
      </c>
      <c r="CE2372" t="s">
        <v>1563</v>
      </c>
      <c r="CF2372" t="s">
        <v>128</v>
      </c>
      <c r="CG2372" t="s">
        <v>120</v>
      </c>
      <c r="CH2372" s="3">
        <v>96950</v>
      </c>
      <c r="CI2372" s="4">
        <v>11.85</v>
      </c>
      <c r="CJ2372" s="4">
        <v>11.85</v>
      </c>
      <c r="CK2372" s="4">
        <v>17.78</v>
      </c>
      <c r="CL2372" s="4">
        <v>17.78</v>
      </c>
      <c r="CM2372" t="s">
        <v>136</v>
      </c>
      <c r="CN2372" t="s">
        <v>331</v>
      </c>
      <c r="CO2372" t="s">
        <v>137</v>
      </c>
      <c r="CQ2372" t="s">
        <v>115</v>
      </c>
      <c r="CR2372" t="s">
        <v>138</v>
      </c>
      <c r="CS2372" t="s">
        <v>139</v>
      </c>
      <c r="CT2372" t="s">
        <v>138</v>
      </c>
      <c r="CU2372" t="s">
        <v>139</v>
      </c>
      <c r="CV2372" t="s">
        <v>138</v>
      </c>
      <c r="CW2372" t="s">
        <v>139</v>
      </c>
      <c r="CX2372" t="s">
        <v>331</v>
      </c>
      <c r="CY2372" s="10">
        <v>16703229240</v>
      </c>
      <c r="CZ2372" t="s">
        <v>139</v>
      </c>
      <c r="DA2372" t="s">
        <v>208</v>
      </c>
      <c r="DB2372" t="s">
        <v>138</v>
      </c>
      <c r="DC2372" t="s">
        <v>115</v>
      </c>
    </row>
    <row r="2373" spans="1:112" ht="14.45" customHeight="1" x14ac:dyDescent="0.25">
      <c r="A2373" t="s">
        <v>3520</v>
      </c>
      <c r="B2373" t="s">
        <v>248</v>
      </c>
      <c r="C2373" s="1">
        <v>45762</v>
      </c>
      <c r="D2373" s="1">
        <v>45828</v>
      </c>
      <c r="E2373" t="s">
        <v>114</v>
      </c>
      <c r="G2373" t="s">
        <v>115</v>
      </c>
      <c r="H2373" t="s">
        <v>115</v>
      </c>
      <c r="I2373" t="s">
        <v>115</v>
      </c>
      <c r="J2373" t="s">
        <v>1561</v>
      </c>
      <c r="L2373" t="s">
        <v>1570</v>
      </c>
      <c r="M2373" t="s">
        <v>1563</v>
      </c>
      <c r="N2373" t="s">
        <v>128</v>
      </c>
      <c r="O2373" t="s">
        <v>120</v>
      </c>
      <c r="P2373" s="3">
        <v>96950</v>
      </c>
      <c r="Q2373" t="s">
        <v>121</v>
      </c>
      <c r="S2373" s="10">
        <v>16703229240</v>
      </c>
      <c r="U2373" t="s">
        <v>1564</v>
      </c>
      <c r="V2373">
        <v>488320</v>
      </c>
      <c r="W2373" t="s">
        <v>123</v>
      </c>
      <c r="Y2373" t="s">
        <v>1565</v>
      </c>
      <c r="Z2373" t="s">
        <v>1097</v>
      </c>
      <c r="AA2373" t="s">
        <v>489</v>
      </c>
      <c r="AB2373" t="s">
        <v>516</v>
      </c>
      <c r="AC2373" t="s">
        <v>1570</v>
      </c>
      <c r="AD2373" t="s">
        <v>1563</v>
      </c>
      <c r="AE2373" t="s">
        <v>128</v>
      </c>
      <c r="AF2373" t="s">
        <v>120</v>
      </c>
      <c r="AG2373" s="3">
        <v>96950</v>
      </c>
      <c r="AH2373" t="s">
        <v>121</v>
      </c>
      <c r="AJ2373" s="10">
        <v>16703229240</v>
      </c>
      <c r="AL2373" t="s">
        <v>1567</v>
      </c>
      <c r="BD2373" t="str">
        <f>"49-3031.00"</f>
        <v>49-3031.00</v>
      </c>
      <c r="BE2373" t="s">
        <v>1260</v>
      </c>
      <c r="BF2373" t="s">
        <v>2847</v>
      </c>
      <c r="BG2373" t="s">
        <v>2848</v>
      </c>
      <c r="BH2373">
        <v>1</v>
      </c>
      <c r="BI2373">
        <v>1</v>
      </c>
      <c r="BJ2373" s="1">
        <v>45881</v>
      </c>
      <c r="BK2373" s="1">
        <v>46245</v>
      </c>
      <c r="BL2373" s="1">
        <v>45881</v>
      </c>
      <c r="BM2373" s="1">
        <v>46245</v>
      </c>
      <c r="BN2373">
        <v>40</v>
      </c>
      <c r="BO2373">
        <v>0</v>
      </c>
      <c r="BP2373">
        <v>8</v>
      </c>
      <c r="BQ2373">
        <v>8</v>
      </c>
      <c r="BR2373">
        <v>8</v>
      </c>
      <c r="BS2373">
        <v>8</v>
      </c>
      <c r="BT2373">
        <v>8</v>
      </c>
      <c r="BU2373">
        <v>0</v>
      </c>
      <c r="BV2373" t="str">
        <f t="shared" si="46"/>
        <v>8:00 AM</v>
      </c>
      <c r="BW2373" t="str">
        <f>"5:00 PM"</f>
        <v>5:00 PM</v>
      </c>
      <c r="BX2373" t="s">
        <v>240</v>
      </c>
      <c r="BY2373">
        <v>0</v>
      </c>
      <c r="BZ2373">
        <v>24</v>
      </c>
      <c r="CA2373" t="s">
        <v>115</v>
      </c>
      <c r="CC2373" t="s">
        <v>2849</v>
      </c>
      <c r="CD2373" t="s">
        <v>1570</v>
      </c>
      <c r="CE2373" t="s">
        <v>1563</v>
      </c>
      <c r="CF2373" t="s">
        <v>128</v>
      </c>
      <c r="CG2373" t="s">
        <v>120</v>
      </c>
      <c r="CH2373" s="3">
        <v>96950</v>
      </c>
      <c r="CI2373" s="4">
        <v>11.85</v>
      </c>
      <c r="CJ2373" s="4">
        <v>11.85</v>
      </c>
      <c r="CK2373" s="4">
        <v>17.78</v>
      </c>
      <c r="CL2373" s="4">
        <v>17.78</v>
      </c>
      <c r="CM2373" t="s">
        <v>136</v>
      </c>
      <c r="CN2373" t="s">
        <v>139</v>
      </c>
      <c r="CO2373" t="s">
        <v>137</v>
      </c>
      <c r="CQ2373" t="s">
        <v>115</v>
      </c>
      <c r="CR2373" t="s">
        <v>138</v>
      </c>
      <c r="CS2373" t="s">
        <v>139</v>
      </c>
      <c r="CT2373" t="s">
        <v>138</v>
      </c>
      <c r="CU2373" t="s">
        <v>139</v>
      </c>
      <c r="CV2373" t="s">
        <v>138</v>
      </c>
      <c r="CW2373" t="s">
        <v>139</v>
      </c>
      <c r="CX2373" t="s">
        <v>139</v>
      </c>
      <c r="CY2373" s="10">
        <v>16703229240</v>
      </c>
      <c r="CZ2373" t="s">
        <v>139</v>
      </c>
      <c r="DA2373" t="s">
        <v>208</v>
      </c>
      <c r="DB2373" t="s">
        <v>138</v>
      </c>
      <c r="DC2373" t="s">
        <v>115</v>
      </c>
    </row>
    <row r="2374" spans="1:112" ht="14.45" customHeight="1" x14ac:dyDescent="0.25">
      <c r="A2374" t="s">
        <v>3534</v>
      </c>
      <c r="B2374" t="s">
        <v>248</v>
      </c>
      <c r="C2374" s="1">
        <v>45771</v>
      </c>
      <c r="D2374" s="1">
        <v>45828</v>
      </c>
      <c r="E2374" t="s">
        <v>114</v>
      </c>
      <c r="G2374" t="s">
        <v>138</v>
      </c>
      <c r="H2374" t="s">
        <v>115</v>
      </c>
      <c r="I2374" t="s">
        <v>115</v>
      </c>
      <c r="J2374" t="s">
        <v>3535</v>
      </c>
      <c r="K2374" t="s">
        <v>3536</v>
      </c>
      <c r="L2374" t="s">
        <v>3537</v>
      </c>
      <c r="N2374" t="s">
        <v>128</v>
      </c>
      <c r="O2374" t="s">
        <v>120</v>
      </c>
      <c r="P2374" s="3">
        <v>96950</v>
      </c>
      <c r="Q2374" t="s">
        <v>121</v>
      </c>
      <c r="R2374" t="s">
        <v>139</v>
      </c>
      <c r="S2374" s="10">
        <v>16702341324</v>
      </c>
      <c r="U2374" t="s">
        <v>3538</v>
      </c>
      <c r="V2374">
        <v>423610</v>
      </c>
      <c r="W2374" t="s">
        <v>123</v>
      </c>
      <c r="Y2374" t="s">
        <v>3539</v>
      </c>
      <c r="Z2374" t="s">
        <v>3540</v>
      </c>
      <c r="AA2374" t="s">
        <v>3541</v>
      </c>
      <c r="AB2374" t="s">
        <v>3542</v>
      </c>
      <c r="AC2374" t="s">
        <v>3536</v>
      </c>
      <c r="AD2374" t="s">
        <v>3543</v>
      </c>
      <c r="AE2374" t="s">
        <v>119</v>
      </c>
      <c r="AF2374" t="s">
        <v>120</v>
      </c>
      <c r="AG2374" s="3">
        <v>96950</v>
      </c>
      <c r="AH2374" t="s">
        <v>121</v>
      </c>
      <c r="AJ2374" s="10">
        <v>16702341324</v>
      </c>
      <c r="AL2374" t="s">
        <v>3544</v>
      </c>
      <c r="BD2374" t="str">
        <f>"43-4151.00"</f>
        <v>43-4151.00</v>
      </c>
      <c r="BE2374" t="s">
        <v>3545</v>
      </c>
      <c r="BF2374" t="s">
        <v>3546</v>
      </c>
      <c r="BG2374" t="s">
        <v>3547</v>
      </c>
      <c r="BH2374">
        <v>1</v>
      </c>
      <c r="BI2374">
        <v>1</v>
      </c>
      <c r="BJ2374" s="1">
        <v>45871</v>
      </c>
      <c r="BK2374" s="1">
        <v>46235</v>
      </c>
      <c r="BL2374" s="1">
        <v>45871</v>
      </c>
      <c r="BM2374" s="1">
        <v>46235</v>
      </c>
      <c r="BN2374">
        <v>40</v>
      </c>
      <c r="BO2374">
        <v>0</v>
      </c>
      <c r="BP2374">
        <v>8</v>
      </c>
      <c r="BQ2374">
        <v>8</v>
      </c>
      <c r="BR2374">
        <v>8</v>
      </c>
      <c r="BS2374">
        <v>8</v>
      </c>
      <c r="BT2374">
        <v>8</v>
      </c>
      <c r="BU2374">
        <v>0</v>
      </c>
      <c r="BV2374" t="str">
        <f t="shared" si="46"/>
        <v>8:00 AM</v>
      </c>
      <c r="BW2374" t="str">
        <f>"5:00 PM"</f>
        <v>5:00 PM</v>
      </c>
      <c r="BX2374" t="s">
        <v>133</v>
      </c>
      <c r="BY2374">
        <v>0</v>
      </c>
      <c r="BZ2374">
        <v>12</v>
      </c>
      <c r="CA2374" t="s">
        <v>115</v>
      </c>
      <c r="CC2374" t="s">
        <v>224</v>
      </c>
      <c r="CD2374" t="s">
        <v>3536</v>
      </c>
      <c r="CE2374" t="s">
        <v>3548</v>
      </c>
      <c r="CF2374" t="s">
        <v>128</v>
      </c>
      <c r="CG2374" t="s">
        <v>120</v>
      </c>
      <c r="CH2374" s="3">
        <v>96950</v>
      </c>
      <c r="CI2374" s="4">
        <v>10.53</v>
      </c>
      <c r="CJ2374" s="4">
        <v>10.53</v>
      </c>
      <c r="CM2374" t="s">
        <v>136</v>
      </c>
      <c r="CN2374" t="s">
        <v>139</v>
      </c>
      <c r="CO2374" t="s">
        <v>137</v>
      </c>
      <c r="CQ2374" t="s">
        <v>115</v>
      </c>
      <c r="CR2374" t="s">
        <v>138</v>
      </c>
      <c r="CS2374" t="s">
        <v>138</v>
      </c>
      <c r="CT2374" t="s">
        <v>139</v>
      </c>
      <c r="CU2374" t="s">
        <v>139</v>
      </c>
      <c r="CV2374" t="s">
        <v>138</v>
      </c>
      <c r="CW2374" t="s">
        <v>138</v>
      </c>
      <c r="CX2374" t="s">
        <v>3549</v>
      </c>
      <c r="CY2374" s="10">
        <v>16702341324</v>
      </c>
      <c r="CZ2374" t="s">
        <v>3544</v>
      </c>
      <c r="DA2374" t="s">
        <v>139</v>
      </c>
      <c r="DB2374" t="s">
        <v>138</v>
      </c>
      <c r="DC2374" t="s">
        <v>115</v>
      </c>
    </row>
    <row r="2375" spans="1:112" ht="14.45" customHeight="1" x14ac:dyDescent="0.25">
      <c r="A2375" t="s">
        <v>4125</v>
      </c>
      <c r="B2375" t="s">
        <v>248</v>
      </c>
      <c r="C2375" s="1">
        <v>45757</v>
      </c>
      <c r="D2375" s="1">
        <v>45828</v>
      </c>
      <c r="E2375" t="s">
        <v>210</v>
      </c>
      <c r="F2375" s="1">
        <v>45929</v>
      </c>
      <c r="G2375" t="s">
        <v>138</v>
      </c>
      <c r="H2375" t="s">
        <v>115</v>
      </c>
      <c r="I2375" t="s">
        <v>115</v>
      </c>
      <c r="J2375" t="s">
        <v>4126</v>
      </c>
      <c r="K2375" t="s">
        <v>4127</v>
      </c>
      <c r="L2375" t="s">
        <v>4128</v>
      </c>
      <c r="N2375" t="s">
        <v>128</v>
      </c>
      <c r="O2375" t="s">
        <v>120</v>
      </c>
      <c r="P2375" s="3">
        <v>96950</v>
      </c>
      <c r="Q2375" t="s">
        <v>121</v>
      </c>
      <c r="S2375" s="10">
        <v>16702358778</v>
      </c>
      <c r="U2375" t="s">
        <v>1380</v>
      </c>
      <c r="V2375">
        <v>23622</v>
      </c>
      <c r="W2375" t="s">
        <v>123</v>
      </c>
      <c r="Y2375" t="s">
        <v>2486</v>
      </c>
      <c r="Z2375" t="s">
        <v>4129</v>
      </c>
      <c r="AA2375" t="s">
        <v>4130</v>
      </c>
      <c r="AB2375" t="s">
        <v>516</v>
      </c>
      <c r="AC2375" t="s">
        <v>4128</v>
      </c>
      <c r="AE2375" t="s">
        <v>128</v>
      </c>
      <c r="AF2375" t="s">
        <v>120</v>
      </c>
      <c r="AG2375" s="3">
        <v>96950</v>
      </c>
      <c r="AH2375" t="s">
        <v>121</v>
      </c>
      <c r="AJ2375" s="10">
        <v>16702358778</v>
      </c>
      <c r="AL2375" t="s">
        <v>3408</v>
      </c>
      <c r="BD2375" t="str">
        <f>"47-2051.00"</f>
        <v>47-2051.00</v>
      </c>
      <c r="BE2375" t="s">
        <v>1791</v>
      </c>
      <c r="BF2375" t="s">
        <v>4131</v>
      </c>
      <c r="BG2375" t="s">
        <v>4132</v>
      </c>
      <c r="BH2375">
        <v>15</v>
      </c>
      <c r="BI2375">
        <v>15</v>
      </c>
      <c r="BJ2375" s="1">
        <v>45931</v>
      </c>
      <c r="BK2375" s="1">
        <v>47026</v>
      </c>
      <c r="BL2375" s="1">
        <v>45931</v>
      </c>
      <c r="BM2375" s="1">
        <v>47026</v>
      </c>
      <c r="BN2375">
        <v>40</v>
      </c>
      <c r="BO2375">
        <v>0</v>
      </c>
      <c r="BP2375">
        <v>8</v>
      </c>
      <c r="BQ2375">
        <v>8</v>
      </c>
      <c r="BR2375">
        <v>8</v>
      </c>
      <c r="BS2375">
        <v>8</v>
      </c>
      <c r="BT2375">
        <v>8</v>
      </c>
      <c r="BU2375">
        <v>0</v>
      </c>
      <c r="BV2375" t="str">
        <f>"7:30 AM"</f>
        <v>7:30 AM</v>
      </c>
      <c r="BW2375" t="str">
        <f>"4:30 PM"</f>
        <v>4:30 PM</v>
      </c>
      <c r="BX2375" t="s">
        <v>240</v>
      </c>
      <c r="BY2375">
        <v>0</v>
      </c>
      <c r="BZ2375">
        <v>3</v>
      </c>
      <c r="CA2375" t="s">
        <v>115</v>
      </c>
      <c r="CC2375" t="s">
        <v>4133</v>
      </c>
      <c r="CD2375" t="s">
        <v>4128</v>
      </c>
      <c r="CF2375" t="s">
        <v>128</v>
      </c>
      <c r="CG2375" t="s">
        <v>120</v>
      </c>
      <c r="CH2375" s="3">
        <v>96950</v>
      </c>
      <c r="CI2375" s="4">
        <v>9.7799999999999994</v>
      </c>
      <c r="CJ2375" s="4">
        <v>9.7799999999999994</v>
      </c>
      <c r="CK2375" s="4">
        <v>14.67</v>
      </c>
      <c r="CL2375" s="4">
        <v>14.67</v>
      </c>
      <c r="CM2375" t="s">
        <v>136</v>
      </c>
      <c r="CN2375" t="s">
        <v>139</v>
      </c>
      <c r="CO2375" t="s">
        <v>173</v>
      </c>
      <c r="CQ2375" t="s">
        <v>115</v>
      </c>
      <c r="CR2375" t="s">
        <v>138</v>
      </c>
      <c r="CS2375" t="s">
        <v>138</v>
      </c>
      <c r="CT2375" t="s">
        <v>138</v>
      </c>
      <c r="CU2375" t="s">
        <v>139</v>
      </c>
      <c r="CV2375" t="s">
        <v>138</v>
      </c>
      <c r="CW2375" t="s">
        <v>138</v>
      </c>
      <c r="CX2375" t="s">
        <v>1079</v>
      </c>
      <c r="CY2375" s="10">
        <v>16702358778</v>
      </c>
      <c r="CZ2375" t="s">
        <v>3408</v>
      </c>
      <c r="DA2375" t="s">
        <v>139</v>
      </c>
      <c r="DB2375" t="s">
        <v>138</v>
      </c>
      <c r="DC2375" t="s">
        <v>115</v>
      </c>
    </row>
    <row r="2376" spans="1:112" ht="14.45" customHeight="1" x14ac:dyDescent="0.25">
      <c r="A2376" t="s">
        <v>5386</v>
      </c>
      <c r="B2376" t="s">
        <v>248</v>
      </c>
      <c r="C2376" s="1">
        <v>45772</v>
      </c>
      <c r="D2376" s="1">
        <v>45828</v>
      </c>
      <c r="E2376" t="s">
        <v>210</v>
      </c>
      <c r="F2376" s="1">
        <v>45929</v>
      </c>
      <c r="G2376" t="s">
        <v>115</v>
      </c>
      <c r="H2376" t="s">
        <v>138</v>
      </c>
      <c r="I2376" t="s">
        <v>115</v>
      </c>
      <c r="J2376" t="s">
        <v>612</v>
      </c>
      <c r="K2376" t="s">
        <v>613</v>
      </c>
      <c r="L2376" t="s">
        <v>614</v>
      </c>
      <c r="M2376" t="s">
        <v>615</v>
      </c>
      <c r="N2376" t="s">
        <v>128</v>
      </c>
      <c r="O2376" t="s">
        <v>120</v>
      </c>
      <c r="P2376" s="3">
        <v>96950</v>
      </c>
      <c r="Q2376" t="s">
        <v>121</v>
      </c>
      <c r="S2376" s="10">
        <v>16707837461</v>
      </c>
      <c r="U2376" t="s">
        <v>616</v>
      </c>
      <c r="V2376">
        <v>56132</v>
      </c>
      <c r="W2376" t="s">
        <v>532</v>
      </c>
      <c r="X2376" t="s">
        <v>138</v>
      </c>
      <c r="Y2376" t="s">
        <v>617</v>
      </c>
      <c r="Z2376" t="s">
        <v>618</v>
      </c>
      <c r="AA2376" t="s">
        <v>3008</v>
      </c>
      <c r="AB2376" t="s">
        <v>516</v>
      </c>
      <c r="AC2376" t="s">
        <v>614</v>
      </c>
      <c r="AD2376" t="s">
        <v>615</v>
      </c>
      <c r="AE2376" t="s">
        <v>128</v>
      </c>
      <c r="AF2376" t="s">
        <v>120</v>
      </c>
      <c r="AG2376" s="3">
        <v>96950</v>
      </c>
      <c r="AH2376" t="s">
        <v>121</v>
      </c>
      <c r="AJ2376" s="10">
        <v>16707837461</v>
      </c>
      <c r="AL2376" t="s">
        <v>620</v>
      </c>
      <c r="BD2376" t="str">
        <f>"37-2011.00"</f>
        <v>37-2011.00</v>
      </c>
      <c r="BE2376" t="s">
        <v>1133</v>
      </c>
      <c r="BF2376" t="s">
        <v>3486</v>
      </c>
      <c r="BG2376" t="s">
        <v>1431</v>
      </c>
      <c r="BH2376">
        <v>6</v>
      </c>
      <c r="BI2376">
        <v>6</v>
      </c>
      <c r="BJ2376" s="1">
        <v>45931</v>
      </c>
      <c r="BK2376" s="1">
        <v>46295</v>
      </c>
      <c r="BL2376" s="1">
        <v>45931</v>
      </c>
      <c r="BM2376" s="1">
        <v>46295</v>
      </c>
      <c r="BN2376">
        <v>35</v>
      </c>
      <c r="BO2376">
        <v>0</v>
      </c>
      <c r="BP2376">
        <v>7</v>
      </c>
      <c r="BQ2376">
        <v>7</v>
      </c>
      <c r="BR2376">
        <v>7</v>
      </c>
      <c r="BS2376">
        <v>7</v>
      </c>
      <c r="BT2376">
        <v>7</v>
      </c>
      <c r="BU2376">
        <v>0</v>
      </c>
      <c r="BV2376" t="str">
        <f>"9:00 AM"</f>
        <v>9:00 AM</v>
      </c>
      <c r="BW2376" t="str">
        <f>"5:00 PM"</f>
        <v>5:00 PM</v>
      </c>
      <c r="BX2376" t="s">
        <v>240</v>
      </c>
      <c r="BY2376">
        <v>0</v>
      </c>
      <c r="BZ2376">
        <v>6</v>
      </c>
      <c r="CA2376" t="s">
        <v>115</v>
      </c>
      <c r="CC2376" t="s">
        <v>3487</v>
      </c>
      <c r="CD2376" t="s">
        <v>3488</v>
      </c>
      <c r="CE2376" t="s">
        <v>614</v>
      </c>
      <c r="CF2376" t="s">
        <v>128</v>
      </c>
      <c r="CG2376" t="s">
        <v>120</v>
      </c>
      <c r="CH2376" s="3">
        <v>96950</v>
      </c>
      <c r="CI2376" s="4">
        <v>8.2899999999999991</v>
      </c>
      <c r="CJ2376" s="4">
        <v>8.2899999999999991</v>
      </c>
      <c r="CK2376" s="4">
        <v>12.43</v>
      </c>
      <c r="CL2376" s="4">
        <v>12.43</v>
      </c>
      <c r="CM2376" t="s">
        <v>136</v>
      </c>
      <c r="CN2376" t="s">
        <v>624</v>
      </c>
      <c r="CO2376" t="s">
        <v>137</v>
      </c>
      <c r="CQ2376" t="s">
        <v>115</v>
      </c>
      <c r="CR2376" t="s">
        <v>138</v>
      </c>
      <c r="CS2376" t="s">
        <v>138</v>
      </c>
      <c r="CT2376" t="s">
        <v>138</v>
      </c>
      <c r="CU2376" t="s">
        <v>139</v>
      </c>
      <c r="CV2376" t="s">
        <v>138</v>
      </c>
      <c r="CW2376" t="s">
        <v>139</v>
      </c>
      <c r="CX2376" t="s">
        <v>625</v>
      </c>
      <c r="CY2376" s="10">
        <v>16707837461</v>
      </c>
      <c r="CZ2376" t="s">
        <v>620</v>
      </c>
      <c r="DA2376" t="s">
        <v>3450</v>
      </c>
      <c r="DB2376" t="s">
        <v>138</v>
      </c>
      <c r="DC2376" t="s">
        <v>138</v>
      </c>
    </row>
    <row r="2377" spans="1:112" ht="14.45" customHeight="1" x14ac:dyDescent="0.25">
      <c r="A2377" t="s">
        <v>5884</v>
      </c>
      <c r="B2377" t="s">
        <v>248</v>
      </c>
      <c r="C2377" s="1">
        <v>45768</v>
      </c>
      <c r="D2377" s="1">
        <v>45828</v>
      </c>
      <c r="E2377" t="s">
        <v>210</v>
      </c>
      <c r="F2377" s="1">
        <v>45929</v>
      </c>
      <c r="G2377" t="s">
        <v>138</v>
      </c>
      <c r="H2377" t="s">
        <v>115</v>
      </c>
      <c r="I2377" t="s">
        <v>115</v>
      </c>
      <c r="J2377" t="s">
        <v>2617</v>
      </c>
      <c r="K2377" t="s">
        <v>5885</v>
      </c>
      <c r="L2377" t="s">
        <v>2607</v>
      </c>
      <c r="M2377" t="s">
        <v>3957</v>
      </c>
      <c r="N2377" t="s">
        <v>119</v>
      </c>
      <c r="O2377" t="s">
        <v>120</v>
      </c>
      <c r="P2377" s="3">
        <v>96950</v>
      </c>
      <c r="Q2377" t="s">
        <v>121</v>
      </c>
      <c r="S2377" s="10">
        <v>16702353313</v>
      </c>
      <c r="U2377" t="s">
        <v>2608</v>
      </c>
      <c r="V2377">
        <v>72111</v>
      </c>
      <c r="W2377" t="s">
        <v>123</v>
      </c>
      <c r="Y2377" t="s">
        <v>716</v>
      </c>
      <c r="Z2377" t="s">
        <v>3959</v>
      </c>
      <c r="AB2377" t="s">
        <v>235</v>
      </c>
      <c r="AC2377" t="s">
        <v>2607</v>
      </c>
      <c r="AD2377" t="s">
        <v>3957</v>
      </c>
      <c r="AE2377" t="s">
        <v>119</v>
      </c>
      <c r="AF2377" t="s">
        <v>120</v>
      </c>
      <c r="AG2377" s="3">
        <v>96950</v>
      </c>
      <c r="AH2377" t="s">
        <v>121</v>
      </c>
      <c r="AJ2377" s="10">
        <v>16702353313</v>
      </c>
      <c r="AL2377" t="s">
        <v>2609</v>
      </c>
      <c r="BD2377" t="str">
        <f>"49-9021.00"</f>
        <v>49-9021.00</v>
      </c>
      <c r="BE2377" t="s">
        <v>203</v>
      </c>
      <c r="BF2377" t="s">
        <v>5886</v>
      </c>
      <c r="BG2377" t="s">
        <v>5887</v>
      </c>
      <c r="BH2377">
        <v>3</v>
      </c>
      <c r="BI2377">
        <v>3</v>
      </c>
      <c r="BJ2377" s="1">
        <v>45931</v>
      </c>
      <c r="BK2377" s="1">
        <v>47026</v>
      </c>
      <c r="BL2377" s="1">
        <v>45931</v>
      </c>
      <c r="BM2377" s="1">
        <v>47026</v>
      </c>
      <c r="BN2377">
        <v>36</v>
      </c>
      <c r="BO2377">
        <v>6</v>
      </c>
      <c r="BP2377">
        <v>6</v>
      </c>
      <c r="BQ2377">
        <v>6</v>
      </c>
      <c r="BR2377">
        <v>6</v>
      </c>
      <c r="BS2377">
        <v>0</v>
      </c>
      <c r="BT2377">
        <v>6</v>
      </c>
      <c r="BU2377">
        <v>6</v>
      </c>
      <c r="BV2377" t="str">
        <f>"8:00 AM"</f>
        <v>8:00 AM</v>
      </c>
      <c r="BW2377" t="str">
        <f>"5:00 PM"</f>
        <v>5:00 PM</v>
      </c>
      <c r="BX2377" t="s">
        <v>133</v>
      </c>
      <c r="BY2377">
        <v>0</v>
      </c>
      <c r="BZ2377">
        <v>24</v>
      </c>
      <c r="CA2377" t="s">
        <v>115</v>
      </c>
      <c r="CC2377" t="s">
        <v>5888</v>
      </c>
      <c r="CD2377" t="s">
        <v>4178</v>
      </c>
      <c r="CF2377" t="s">
        <v>119</v>
      </c>
      <c r="CG2377" t="s">
        <v>120</v>
      </c>
      <c r="CH2377" s="3">
        <v>96950</v>
      </c>
      <c r="CI2377" s="4">
        <v>10.74</v>
      </c>
      <c r="CJ2377" s="4">
        <v>10.74</v>
      </c>
      <c r="CM2377" t="s">
        <v>136</v>
      </c>
      <c r="CN2377" t="s">
        <v>240</v>
      </c>
      <c r="CO2377" t="s">
        <v>137</v>
      </c>
      <c r="CQ2377" t="s">
        <v>138</v>
      </c>
      <c r="CR2377" t="s">
        <v>138</v>
      </c>
      <c r="CS2377" t="s">
        <v>139</v>
      </c>
      <c r="CT2377" t="s">
        <v>139</v>
      </c>
      <c r="CU2377" t="s">
        <v>139</v>
      </c>
      <c r="CV2377" t="s">
        <v>138</v>
      </c>
      <c r="CW2377" t="s">
        <v>139</v>
      </c>
      <c r="CX2377" t="s">
        <v>240</v>
      </c>
      <c r="CY2377" s="10">
        <v>16702353313</v>
      </c>
      <c r="CZ2377" t="s">
        <v>2609</v>
      </c>
      <c r="DA2377" t="s">
        <v>139</v>
      </c>
      <c r="DB2377" t="s">
        <v>138</v>
      </c>
      <c r="DC2377" t="s">
        <v>115</v>
      </c>
      <c r="DD2377" t="s">
        <v>2615</v>
      </c>
      <c r="DE2377" t="s">
        <v>2616</v>
      </c>
      <c r="DF2377" t="s">
        <v>489</v>
      </c>
      <c r="DG2377" t="s">
        <v>2617</v>
      </c>
      <c r="DH2377" t="s">
        <v>2609</v>
      </c>
    </row>
    <row r="2378" spans="1:112" ht="14.45" customHeight="1" x14ac:dyDescent="0.25">
      <c r="A2378" t="s">
        <v>6820</v>
      </c>
      <c r="B2378" t="s">
        <v>248</v>
      </c>
      <c r="C2378" s="1">
        <v>45769</v>
      </c>
      <c r="D2378" s="1">
        <v>45828</v>
      </c>
      <c r="E2378" t="s">
        <v>210</v>
      </c>
      <c r="F2378" s="1">
        <v>45929</v>
      </c>
      <c r="G2378" t="s">
        <v>115</v>
      </c>
      <c r="H2378" t="s">
        <v>115</v>
      </c>
      <c r="I2378" t="s">
        <v>115</v>
      </c>
      <c r="J2378" t="s">
        <v>6821</v>
      </c>
      <c r="K2378" t="s">
        <v>6822</v>
      </c>
      <c r="L2378" t="s">
        <v>6823</v>
      </c>
      <c r="M2378" t="s">
        <v>1000</v>
      </c>
      <c r="N2378" t="s">
        <v>128</v>
      </c>
      <c r="O2378" t="s">
        <v>120</v>
      </c>
      <c r="P2378" s="3">
        <v>96950</v>
      </c>
      <c r="Q2378" t="s">
        <v>121</v>
      </c>
      <c r="R2378" t="s">
        <v>1287</v>
      </c>
      <c r="S2378" s="10">
        <v>16702873607</v>
      </c>
      <c r="U2378" t="s">
        <v>6824</v>
      </c>
      <c r="V2378">
        <v>56179</v>
      </c>
      <c r="W2378" t="s">
        <v>123</v>
      </c>
      <c r="Y2378" t="s">
        <v>1722</v>
      </c>
      <c r="Z2378" t="s">
        <v>6825</v>
      </c>
      <c r="AA2378" t="s">
        <v>2999</v>
      </c>
      <c r="AB2378" t="s">
        <v>277</v>
      </c>
      <c r="AC2378" t="s">
        <v>6823</v>
      </c>
      <c r="AD2378" t="s">
        <v>1000</v>
      </c>
      <c r="AE2378" t="s">
        <v>128</v>
      </c>
      <c r="AF2378" t="s">
        <v>120</v>
      </c>
      <c r="AG2378" s="3">
        <v>96950</v>
      </c>
      <c r="AH2378" t="s">
        <v>121</v>
      </c>
      <c r="AI2378" t="s">
        <v>1287</v>
      </c>
      <c r="AJ2378" s="10">
        <v>16702873607</v>
      </c>
      <c r="AL2378" t="s">
        <v>6826</v>
      </c>
      <c r="BD2378" t="str">
        <f>"49-9071.00"</f>
        <v>49-9071.00</v>
      </c>
      <c r="BE2378" t="s">
        <v>169</v>
      </c>
      <c r="BF2378" t="s">
        <v>6827</v>
      </c>
      <c r="BG2378" t="s">
        <v>2872</v>
      </c>
      <c r="BH2378">
        <v>15</v>
      </c>
      <c r="BI2378">
        <v>15</v>
      </c>
      <c r="BJ2378" s="1">
        <v>45931</v>
      </c>
      <c r="BK2378" s="1">
        <v>46295</v>
      </c>
      <c r="BL2378" s="1">
        <v>45931</v>
      </c>
      <c r="BM2378" s="1">
        <v>46295</v>
      </c>
      <c r="BN2378">
        <v>35</v>
      </c>
      <c r="BO2378">
        <v>0</v>
      </c>
      <c r="BP2378">
        <v>7</v>
      </c>
      <c r="BQ2378">
        <v>7</v>
      </c>
      <c r="BR2378">
        <v>7</v>
      </c>
      <c r="BS2378">
        <v>7</v>
      </c>
      <c r="BT2378">
        <v>7</v>
      </c>
      <c r="BU2378">
        <v>0</v>
      </c>
      <c r="BV2378" t="str">
        <f>"8:00 AM"</f>
        <v>8:00 AM</v>
      </c>
      <c r="BW2378" t="str">
        <f>"4:00 PM"</f>
        <v>4:00 PM</v>
      </c>
      <c r="BX2378" t="s">
        <v>240</v>
      </c>
      <c r="BY2378">
        <v>0</v>
      </c>
      <c r="BZ2378">
        <v>12</v>
      </c>
      <c r="CA2378" t="s">
        <v>115</v>
      </c>
      <c r="CC2378" t="s">
        <v>2873</v>
      </c>
      <c r="CD2378" t="s">
        <v>6828</v>
      </c>
      <c r="CE2378" t="s">
        <v>1000</v>
      </c>
      <c r="CF2378" t="s">
        <v>128</v>
      </c>
      <c r="CG2378" t="s">
        <v>120</v>
      </c>
      <c r="CH2378" s="3">
        <v>96950</v>
      </c>
      <c r="CI2378" s="4">
        <v>9.75</v>
      </c>
      <c r="CJ2378" s="4">
        <v>10</v>
      </c>
      <c r="CK2378" s="4">
        <v>14.62</v>
      </c>
      <c r="CL2378" s="4">
        <v>15</v>
      </c>
      <c r="CM2378" t="s">
        <v>136</v>
      </c>
      <c r="CN2378" t="s">
        <v>139</v>
      </c>
      <c r="CO2378" t="s">
        <v>137</v>
      </c>
      <c r="CQ2378" t="s">
        <v>115</v>
      </c>
      <c r="CR2378" t="s">
        <v>138</v>
      </c>
      <c r="CS2378" t="s">
        <v>138</v>
      </c>
      <c r="CT2378" t="s">
        <v>138</v>
      </c>
      <c r="CU2378" t="s">
        <v>139</v>
      </c>
      <c r="CV2378" t="s">
        <v>138</v>
      </c>
      <c r="CW2378" t="s">
        <v>139</v>
      </c>
      <c r="CX2378" t="s">
        <v>1297</v>
      </c>
      <c r="CY2378" s="10">
        <v>16702873607</v>
      </c>
      <c r="CZ2378" t="s">
        <v>6826</v>
      </c>
      <c r="DA2378" t="s">
        <v>139</v>
      </c>
      <c r="DB2378" t="s">
        <v>138</v>
      </c>
      <c r="DC2378" t="s">
        <v>115</v>
      </c>
    </row>
    <row r="2379" spans="1:112" ht="14.45" customHeight="1" x14ac:dyDescent="0.25">
      <c r="A2379" t="s">
        <v>6834</v>
      </c>
      <c r="B2379" t="s">
        <v>248</v>
      </c>
      <c r="C2379" s="1">
        <v>45766</v>
      </c>
      <c r="D2379" s="1">
        <v>45828</v>
      </c>
      <c r="E2379" t="s">
        <v>210</v>
      </c>
      <c r="F2379" s="1">
        <v>45929</v>
      </c>
      <c r="G2379" t="s">
        <v>115</v>
      </c>
      <c r="H2379" t="s">
        <v>115</v>
      </c>
      <c r="I2379" t="s">
        <v>115</v>
      </c>
      <c r="J2379" t="s">
        <v>1995</v>
      </c>
      <c r="K2379" t="s">
        <v>1996</v>
      </c>
      <c r="L2379" t="s">
        <v>1997</v>
      </c>
      <c r="M2379" t="s">
        <v>1998</v>
      </c>
      <c r="N2379" t="s">
        <v>128</v>
      </c>
      <c r="O2379" t="s">
        <v>120</v>
      </c>
      <c r="P2379" s="3">
        <v>96950</v>
      </c>
      <c r="Q2379" t="s">
        <v>121</v>
      </c>
      <c r="S2379" s="10">
        <v>16702349889</v>
      </c>
      <c r="U2379" t="s">
        <v>1999</v>
      </c>
      <c r="V2379">
        <v>236116</v>
      </c>
      <c r="W2379" t="s">
        <v>123</v>
      </c>
      <c r="Y2379" t="s">
        <v>2000</v>
      </c>
      <c r="Z2379" t="s">
        <v>2001</v>
      </c>
      <c r="AA2379" t="s">
        <v>2002</v>
      </c>
      <c r="AB2379" t="s">
        <v>908</v>
      </c>
      <c r="AC2379" t="s">
        <v>2003</v>
      </c>
      <c r="AD2379" t="s">
        <v>1997</v>
      </c>
      <c r="AE2379" t="s">
        <v>128</v>
      </c>
      <c r="AF2379" t="s">
        <v>120</v>
      </c>
      <c r="AG2379" s="3">
        <v>96950</v>
      </c>
      <c r="AH2379" t="s">
        <v>121</v>
      </c>
      <c r="AJ2379" s="10">
        <v>16702349889</v>
      </c>
      <c r="AL2379" t="s">
        <v>2004</v>
      </c>
      <c r="BD2379" t="str">
        <f>"49-9071.00"</f>
        <v>49-9071.00</v>
      </c>
      <c r="BE2379" t="s">
        <v>169</v>
      </c>
      <c r="BF2379" t="s">
        <v>2005</v>
      </c>
      <c r="BG2379" t="s">
        <v>2006</v>
      </c>
      <c r="BH2379">
        <v>8</v>
      </c>
      <c r="BI2379">
        <v>8</v>
      </c>
      <c r="BJ2379" s="1">
        <v>45931</v>
      </c>
      <c r="BK2379" s="1">
        <v>46295</v>
      </c>
      <c r="BL2379" s="1">
        <v>45931</v>
      </c>
      <c r="BM2379" s="1">
        <v>46295</v>
      </c>
      <c r="BN2379">
        <v>40</v>
      </c>
      <c r="BO2379">
        <v>0</v>
      </c>
      <c r="BP2379">
        <v>8</v>
      </c>
      <c r="BQ2379">
        <v>8</v>
      </c>
      <c r="BR2379">
        <v>8</v>
      </c>
      <c r="BS2379">
        <v>8</v>
      </c>
      <c r="BT2379">
        <v>8</v>
      </c>
      <c r="BU2379">
        <v>0</v>
      </c>
      <c r="BV2379" t="str">
        <f>"7:30 AM"</f>
        <v>7:30 AM</v>
      </c>
      <c r="BW2379" t="str">
        <f>"4:30 PM"</f>
        <v>4:30 PM</v>
      </c>
      <c r="BX2379" t="s">
        <v>133</v>
      </c>
      <c r="BY2379">
        <v>0</v>
      </c>
      <c r="BZ2379">
        <v>24</v>
      </c>
      <c r="CA2379" t="s">
        <v>115</v>
      </c>
      <c r="CC2379" t="s">
        <v>2007</v>
      </c>
      <c r="CD2379" t="s">
        <v>2003</v>
      </c>
      <c r="CE2379" t="s">
        <v>139</v>
      </c>
      <c r="CF2379" t="s">
        <v>128</v>
      </c>
      <c r="CG2379" t="s">
        <v>120</v>
      </c>
      <c r="CH2379" s="3">
        <v>96950</v>
      </c>
      <c r="CI2379" s="4">
        <v>9.75</v>
      </c>
      <c r="CJ2379" s="4">
        <v>9.75</v>
      </c>
      <c r="CK2379" s="4">
        <v>14.63</v>
      </c>
      <c r="CL2379" s="4">
        <v>14.63</v>
      </c>
      <c r="CM2379" t="s">
        <v>136</v>
      </c>
      <c r="CN2379" t="s">
        <v>2008</v>
      </c>
      <c r="CO2379" t="s">
        <v>137</v>
      </c>
      <c r="CQ2379" t="s">
        <v>115</v>
      </c>
      <c r="CR2379" t="s">
        <v>138</v>
      </c>
      <c r="CS2379" t="s">
        <v>139</v>
      </c>
      <c r="CT2379" t="s">
        <v>138</v>
      </c>
      <c r="CU2379" t="s">
        <v>139</v>
      </c>
      <c r="CV2379" t="s">
        <v>138</v>
      </c>
      <c r="CW2379" t="s">
        <v>139</v>
      </c>
      <c r="CX2379" t="s">
        <v>2009</v>
      </c>
      <c r="CY2379" s="10">
        <v>16702349889</v>
      </c>
      <c r="CZ2379" t="s">
        <v>2004</v>
      </c>
      <c r="DA2379" t="s">
        <v>331</v>
      </c>
      <c r="DB2379" t="s">
        <v>138</v>
      </c>
      <c r="DC2379" t="s">
        <v>115</v>
      </c>
      <c r="DD2379" t="s">
        <v>2000</v>
      </c>
      <c r="DE2379" t="s">
        <v>2001</v>
      </c>
      <c r="DF2379" t="s">
        <v>149</v>
      </c>
      <c r="DG2379" t="s">
        <v>2010</v>
      </c>
      <c r="DH2379" t="s">
        <v>2004</v>
      </c>
    </row>
    <row r="2380" spans="1:112" ht="14.45" customHeight="1" x14ac:dyDescent="0.25">
      <c r="A2380" t="s">
        <v>6863</v>
      </c>
      <c r="B2380" t="s">
        <v>248</v>
      </c>
      <c r="C2380" s="1">
        <v>45761</v>
      </c>
      <c r="D2380" s="1">
        <v>45828</v>
      </c>
      <c r="E2380" t="s">
        <v>210</v>
      </c>
      <c r="F2380" s="1">
        <v>45930</v>
      </c>
      <c r="G2380" t="s">
        <v>138</v>
      </c>
      <c r="H2380" t="s">
        <v>115</v>
      </c>
      <c r="I2380" t="s">
        <v>115</v>
      </c>
      <c r="J2380" t="s">
        <v>6864</v>
      </c>
      <c r="L2380" t="s">
        <v>6865</v>
      </c>
      <c r="N2380" t="s">
        <v>119</v>
      </c>
      <c r="O2380" t="s">
        <v>120</v>
      </c>
      <c r="P2380" s="3">
        <v>96950</v>
      </c>
      <c r="Q2380" t="s">
        <v>121</v>
      </c>
      <c r="S2380" s="10">
        <v>16709898683</v>
      </c>
      <c r="U2380" t="s">
        <v>6866</v>
      </c>
      <c r="V2380">
        <v>81311</v>
      </c>
      <c r="W2380" t="s">
        <v>123</v>
      </c>
      <c r="Y2380" t="s">
        <v>6867</v>
      </c>
      <c r="Z2380" t="s">
        <v>6868</v>
      </c>
      <c r="AB2380" t="s">
        <v>398</v>
      </c>
      <c r="AC2380" t="s">
        <v>6865</v>
      </c>
      <c r="AE2380" t="s">
        <v>119</v>
      </c>
      <c r="AF2380" t="s">
        <v>120</v>
      </c>
      <c r="AG2380" s="3">
        <v>96950</v>
      </c>
      <c r="AH2380" t="s">
        <v>121</v>
      </c>
      <c r="AJ2380" s="10">
        <v>16709898683</v>
      </c>
      <c r="AL2380" t="s">
        <v>399</v>
      </c>
      <c r="BD2380" t="str">
        <f>"43-9061.00"</f>
        <v>43-9061.00</v>
      </c>
      <c r="BE2380" t="s">
        <v>1060</v>
      </c>
      <c r="BF2380" t="s">
        <v>6869</v>
      </c>
      <c r="BG2380" t="s">
        <v>6870</v>
      </c>
      <c r="BH2380">
        <v>1</v>
      </c>
      <c r="BI2380">
        <v>1</v>
      </c>
      <c r="BJ2380" s="1">
        <v>45932</v>
      </c>
      <c r="BK2380" s="1">
        <v>47027</v>
      </c>
      <c r="BL2380" s="1">
        <v>45932</v>
      </c>
      <c r="BM2380" s="1">
        <v>47027</v>
      </c>
      <c r="BN2380">
        <v>35</v>
      </c>
      <c r="BO2380">
        <v>0</v>
      </c>
      <c r="BP2380">
        <v>7</v>
      </c>
      <c r="BQ2380">
        <v>7</v>
      </c>
      <c r="BR2380">
        <v>7</v>
      </c>
      <c r="BS2380">
        <v>7</v>
      </c>
      <c r="BT2380">
        <v>7</v>
      </c>
      <c r="BU2380">
        <v>0</v>
      </c>
      <c r="BV2380" t="str">
        <f>"9:00 AM"</f>
        <v>9:00 AM</v>
      </c>
      <c r="BW2380" t="str">
        <f>"5:00 PM"</f>
        <v>5:00 PM</v>
      </c>
      <c r="BX2380" t="s">
        <v>133</v>
      </c>
      <c r="BY2380">
        <v>0</v>
      </c>
      <c r="BZ2380">
        <v>12</v>
      </c>
      <c r="CA2380" t="s">
        <v>115</v>
      </c>
      <c r="CC2380" t="s">
        <v>6871</v>
      </c>
      <c r="CD2380" t="s">
        <v>6872</v>
      </c>
      <c r="CF2380" t="s">
        <v>119</v>
      </c>
      <c r="CG2380" t="s">
        <v>120</v>
      </c>
      <c r="CH2380" s="3">
        <v>96950</v>
      </c>
      <c r="CI2380" s="4">
        <v>9.9499999999999993</v>
      </c>
      <c r="CJ2380" s="4">
        <v>9.9499999999999993</v>
      </c>
      <c r="CK2380" s="4">
        <v>0</v>
      </c>
      <c r="CL2380" s="4">
        <v>0</v>
      </c>
      <c r="CM2380" t="s">
        <v>136</v>
      </c>
      <c r="CN2380">
        <v>0</v>
      </c>
      <c r="CO2380" t="s">
        <v>137</v>
      </c>
      <c r="CQ2380" t="s">
        <v>115</v>
      </c>
      <c r="CR2380" t="s">
        <v>138</v>
      </c>
      <c r="CS2380" t="s">
        <v>139</v>
      </c>
      <c r="CT2380" t="s">
        <v>139</v>
      </c>
      <c r="CU2380" t="s">
        <v>139</v>
      </c>
      <c r="CV2380" t="s">
        <v>138</v>
      </c>
      <c r="CW2380" t="s">
        <v>139</v>
      </c>
      <c r="CX2380" s="2" t="s">
        <v>2705</v>
      </c>
      <c r="CY2380" s="10">
        <v>16709898683</v>
      </c>
      <c r="CZ2380" t="s">
        <v>399</v>
      </c>
      <c r="DA2380" t="s">
        <v>139</v>
      </c>
      <c r="DB2380" t="s">
        <v>138</v>
      </c>
      <c r="DC2380" t="s">
        <v>115</v>
      </c>
    </row>
    <row r="2381" spans="1:112" ht="14.45" customHeight="1" x14ac:dyDescent="0.25">
      <c r="A2381" t="s">
        <v>7366</v>
      </c>
      <c r="B2381" t="s">
        <v>248</v>
      </c>
      <c r="C2381" s="1">
        <v>45753</v>
      </c>
      <c r="D2381" s="1">
        <v>45828</v>
      </c>
      <c r="E2381" t="s">
        <v>210</v>
      </c>
      <c r="F2381" s="1">
        <v>45929</v>
      </c>
      <c r="G2381" t="s">
        <v>115</v>
      </c>
      <c r="H2381" t="s">
        <v>115</v>
      </c>
      <c r="I2381" t="s">
        <v>115</v>
      </c>
      <c r="J2381" t="s">
        <v>2775</v>
      </c>
      <c r="L2381" t="s">
        <v>2776</v>
      </c>
      <c r="M2381" t="s">
        <v>2777</v>
      </c>
      <c r="N2381" t="s">
        <v>119</v>
      </c>
      <c r="O2381" t="s">
        <v>120</v>
      </c>
      <c r="P2381" s="3">
        <v>96950</v>
      </c>
      <c r="Q2381" t="s">
        <v>121</v>
      </c>
      <c r="S2381" s="10">
        <v>16702870657</v>
      </c>
      <c r="U2381" t="s">
        <v>2778</v>
      </c>
      <c r="V2381">
        <v>561720</v>
      </c>
      <c r="W2381" t="s">
        <v>123</v>
      </c>
      <c r="Y2381" t="s">
        <v>2779</v>
      </c>
      <c r="Z2381" t="s">
        <v>2780</v>
      </c>
      <c r="AB2381" t="s">
        <v>398</v>
      </c>
      <c r="AC2381" t="s">
        <v>2776</v>
      </c>
      <c r="AD2381" t="s">
        <v>2777</v>
      </c>
      <c r="AE2381" t="s">
        <v>119</v>
      </c>
      <c r="AF2381" t="s">
        <v>120</v>
      </c>
      <c r="AG2381" s="3">
        <v>96950</v>
      </c>
      <c r="AH2381" t="s">
        <v>121</v>
      </c>
      <c r="AJ2381" s="10">
        <v>16702870657</v>
      </c>
      <c r="AL2381" t="s">
        <v>2781</v>
      </c>
      <c r="BD2381" t="str">
        <f>"37-2012.00"</f>
        <v>37-2012.00</v>
      </c>
      <c r="BE2381" t="s">
        <v>647</v>
      </c>
      <c r="BF2381" t="s">
        <v>7367</v>
      </c>
      <c r="BG2381" t="s">
        <v>7368</v>
      </c>
      <c r="BH2381">
        <v>2</v>
      </c>
      <c r="BI2381">
        <v>2</v>
      </c>
      <c r="BJ2381" s="1">
        <v>45931</v>
      </c>
      <c r="BK2381" s="1">
        <v>46295</v>
      </c>
      <c r="BL2381" s="1">
        <v>45931</v>
      </c>
      <c r="BM2381" s="1">
        <v>46295</v>
      </c>
      <c r="BN2381">
        <v>35</v>
      </c>
      <c r="BO2381">
        <v>0</v>
      </c>
      <c r="BP2381">
        <v>7</v>
      </c>
      <c r="BQ2381">
        <v>7</v>
      </c>
      <c r="BR2381">
        <v>7</v>
      </c>
      <c r="BS2381">
        <v>7</v>
      </c>
      <c r="BT2381">
        <v>7</v>
      </c>
      <c r="BU2381">
        <v>0</v>
      </c>
      <c r="BV2381" t="str">
        <f>"8:00 AM"</f>
        <v>8:00 AM</v>
      </c>
      <c r="BW2381" t="str">
        <f>"5:00 PM"</f>
        <v>5:00 PM</v>
      </c>
      <c r="BX2381" t="s">
        <v>240</v>
      </c>
      <c r="BY2381">
        <v>0</v>
      </c>
      <c r="BZ2381">
        <v>3</v>
      </c>
      <c r="CA2381" t="s">
        <v>115</v>
      </c>
      <c r="CC2381" s="2" t="s">
        <v>7369</v>
      </c>
      <c r="CD2381" t="s">
        <v>2784</v>
      </c>
      <c r="CF2381" t="s">
        <v>119</v>
      </c>
      <c r="CG2381" t="s">
        <v>120</v>
      </c>
      <c r="CH2381" s="3">
        <v>96950</v>
      </c>
      <c r="CI2381" s="4">
        <v>7.77</v>
      </c>
      <c r="CJ2381" s="4">
        <v>7.77</v>
      </c>
      <c r="CK2381" s="4">
        <v>11.66</v>
      </c>
      <c r="CL2381" s="4">
        <v>11.66</v>
      </c>
      <c r="CM2381" t="s">
        <v>136</v>
      </c>
      <c r="CN2381" t="s">
        <v>224</v>
      </c>
      <c r="CO2381" t="s">
        <v>137</v>
      </c>
      <c r="CQ2381" t="s">
        <v>138</v>
      </c>
      <c r="CR2381" t="s">
        <v>138</v>
      </c>
      <c r="CS2381" t="s">
        <v>139</v>
      </c>
      <c r="CT2381" t="s">
        <v>138</v>
      </c>
      <c r="CU2381" t="s">
        <v>139</v>
      </c>
      <c r="CV2381" t="s">
        <v>138</v>
      </c>
      <c r="CW2381" t="s">
        <v>139</v>
      </c>
      <c r="CX2381" t="s">
        <v>348</v>
      </c>
      <c r="CY2381" s="10">
        <v>16702870657</v>
      </c>
      <c r="CZ2381" t="s">
        <v>2781</v>
      </c>
      <c r="DA2381" t="s">
        <v>7370</v>
      </c>
      <c r="DB2381" t="s">
        <v>138</v>
      </c>
      <c r="DC2381" t="s">
        <v>115</v>
      </c>
    </row>
    <row r="2382" spans="1:112" ht="14.45" customHeight="1" x14ac:dyDescent="0.25">
      <c r="A2382" t="s">
        <v>8146</v>
      </c>
      <c r="B2382" t="s">
        <v>248</v>
      </c>
      <c r="C2382" s="1">
        <v>45763</v>
      </c>
      <c r="D2382" s="1">
        <v>45828</v>
      </c>
      <c r="E2382" t="s">
        <v>114</v>
      </c>
      <c r="G2382" t="s">
        <v>115</v>
      </c>
      <c r="H2382" t="s">
        <v>115</v>
      </c>
      <c r="I2382" t="s">
        <v>115</v>
      </c>
      <c r="J2382" t="s">
        <v>976</v>
      </c>
      <c r="L2382" t="s">
        <v>977</v>
      </c>
      <c r="M2382" t="s">
        <v>978</v>
      </c>
      <c r="N2382" t="s">
        <v>119</v>
      </c>
      <c r="O2382" t="s">
        <v>120</v>
      </c>
      <c r="P2382" s="3">
        <v>96950</v>
      </c>
      <c r="Q2382" t="s">
        <v>121</v>
      </c>
      <c r="S2382" s="10">
        <v>16702341795</v>
      </c>
      <c r="U2382" t="s">
        <v>979</v>
      </c>
      <c r="V2382">
        <v>721110</v>
      </c>
      <c r="W2382" t="s">
        <v>123</v>
      </c>
      <c r="Y2382" t="s">
        <v>215</v>
      </c>
      <c r="Z2382" t="s">
        <v>148</v>
      </c>
      <c r="AA2382" t="s">
        <v>980</v>
      </c>
      <c r="AB2382" t="s">
        <v>981</v>
      </c>
      <c r="AC2382" t="s">
        <v>2392</v>
      </c>
      <c r="AD2382" t="s">
        <v>2393</v>
      </c>
      <c r="AE2382" t="s">
        <v>128</v>
      </c>
      <c r="AF2382" t="s">
        <v>120</v>
      </c>
      <c r="AG2382" s="3">
        <v>96950</v>
      </c>
      <c r="AH2382" t="s">
        <v>121</v>
      </c>
      <c r="AJ2382" s="10">
        <v>16702341795</v>
      </c>
      <c r="AL2382" t="s">
        <v>983</v>
      </c>
      <c r="BD2382" t="str">
        <f>"37-2012.00"</f>
        <v>37-2012.00</v>
      </c>
      <c r="BE2382" t="s">
        <v>647</v>
      </c>
      <c r="BF2382" t="s">
        <v>2394</v>
      </c>
      <c r="BG2382" t="s">
        <v>2395</v>
      </c>
      <c r="BH2382">
        <v>3</v>
      </c>
      <c r="BI2382">
        <v>3</v>
      </c>
      <c r="BJ2382" s="1">
        <v>45809</v>
      </c>
      <c r="BK2382" s="1">
        <v>46173</v>
      </c>
      <c r="BL2382" s="1">
        <v>45828</v>
      </c>
      <c r="BM2382" s="1">
        <v>46173</v>
      </c>
      <c r="BN2382">
        <v>35</v>
      </c>
      <c r="BO2382">
        <v>5</v>
      </c>
      <c r="BP2382">
        <v>0</v>
      </c>
      <c r="BQ2382">
        <v>6</v>
      </c>
      <c r="BR2382">
        <v>6</v>
      </c>
      <c r="BS2382">
        <v>6</v>
      </c>
      <c r="BT2382">
        <v>6</v>
      </c>
      <c r="BU2382">
        <v>6</v>
      </c>
      <c r="BV2382" t="str">
        <f>"9:00 AM"</f>
        <v>9:00 AM</v>
      </c>
      <c r="BW2382" t="str">
        <f>"4:00 PM"</f>
        <v>4:00 PM</v>
      </c>
      <c r="BX2382" t="s">
        <v>240</v>
      </c>
      <c r="BY2382">
        <v>0</v>
      </c>
      <c r="BZ2382">
        <v>3</v>
      </c>
      <c r="CA2382" t="s">
        <v>115</v>
      </c>
      <c r="CC2382" t="s">
        <v>2396</v>
      </c>
      <c r="CD2382" t="s">
        <v>8147</v>
      </c>
      <c r="CE2382" t="s">
        <v>2398</v>
      </c>
      <c r="CF2382" t="s">
        <v>272</v>
      </c>
      <c r="CG2382" t="s">
        <v>120</v>
      </c>
      <c r="CH2382" s="3">
        <v>96952</v>
      </c>
      <c r="CI2382" s="4">
        <v>7.77</v>
      </c>
      <c r="CJ2382" s="4">
        <v>8.25</v>
      </c>
      <c r="CK2382" s="4">
        <v>11.66</v>
      </c>
      <c r="CL2382" s="4">
        <v>12.38</v>
      </c>
      <c r="CM2382" t="s">
        <v>136</v>
      </c>
      <c r="CN2382" t="s">
        <v>240</v>
      </c>
      <c r="CO2382" t="s">
        <v>137</v>
      </c>
      <c r="CQ2382" t="s">
        <v>115</v>
      </c>
      <c r="CR2382" t="s">
        <v>138</v>
      </c>
      <c r="CS2382" t="s">
        <v>138</v>
      </c>
      <c r="CT2382" t="s">
        <v>138</v>
      </c>
      <c r="CU2382" t="s">
        <v>139</v>
      </c>
      <c r="CV2382" t="s">
        <v>138</v>
      </c>
      <c r="CW2382" t="s">
        <v>138</v>
      </c>
      <c r="CX2382" t="s">
        <v>1011</v>
      </c>
      <c r="CY2382" s="10">
        <v>16702341795</v>
      </c>
      <c r="CZ2382" t="s">
        <v>983</v>
      </c>
      <c r="DA2382" t="s">
        <v>989</v>
      </c>
      <c r="DB2382" t="s">
        <v>138</v>
      </c>
      <c r="DC2382" t="s">
        <v>115</v>
      </c>
    </row>
    <row r="2383" spans="1:112" ht="14.45" customHeight="1" x14ac:dyDescent="0.25">
      <c r="A2383" t="s">
        <v>8510</v>
      </c>
      <c r="B2383" t="s">
        <v>248</v>
      </c>
      <c r="C2383" s="1">
        <v>45770</v>
      </c>
      <c r="D2383" s="1">
        <v>45828</v>
      </c>
      <c r="E2383" t="s">
        <v>210</v>
      </c>
      <c r="F2383" s="1">
        <v>45829</v>
      </c>
      <c r="G2383" t="s">
        <v>115</v>
      </c>
      <c r="H2383" t="s">
        <v>138</v>
      </c>
      <c r="I2383" t="s">
        <v>115</v>
      </c>
      <c r="J2383" t="s">
        <v>612</v>
      </c>
      <c r="K2383" t="s">
        <v>613</v>
      </c>
      <c r="L2383" t="s">
        <v>614</v>
      </c>
      <c r="M2383" t="s">
        <v>615</v>
      </c>
      <c r="N2383" t="s">
        <v>128</v>
      </c>
      <c r="O2383" t="s">
        <v>120</v>
      </c>
      <c r="P2383" s="3">
        <v>96950</v>
      </c>
      <c r="Q2383" t="s">
        <v>121</v>
      </c>
      <c r="S2383" s="10">
        <v>16707837461</v>
      </c>
      <c r="U2383" t="s">
        <v>616</v>
      </c>
      <c r="V2383">
        <v>56132</v>
      </c>
      <c r="W2383" t="s">
        <v>532</v>
      </c>
      <c r="X2383" t="s">
        <v>138</v>
      </c>
      <c r="Y2383" t="s">
        <v>617</v>
      </c>
      <c r="Z2383" t="s">
        <v>618</v>
      </c>
      <c r="AA2383" t="s">
        <v>619</v>
      </c>
      <c r="AB2383" t="s">
        <v>516</v>
      </c>
      <c r="AC2383" t="s">
        <v>614</v>
      </c>
      <c r="AD2383" t="s">
        <v>615</v>
      </c>
      <c r="AE2383" t="s">
        <v>128</v>
      </c>
      <c r="AF2383" t="s">
        <v>120</v>
      </c>
      <c r="AG2383" s="3">
        <v>96950</v>
      </c>
      <c r="AH2383" t="s">
        <v>121</v>
      </c>
      <c r="AJ2383" s="10">
        <v>16707837461</v>
      </c>
      <c r="AL2383" t="s">
        <v>620</v>
      </c>
      <c r="BD2383" t="str">
        <f>"35-2014.00"</f>
        <v>35-2014.00</v>
      </c>
      <c r="BE2383" t="s">
        <v>221</v>
      </c>
      <c r="BF2383" t="s">
        <v>621</v>
      </c>
      <c r="BG2383" t="s">
        <v>223</v>
      </c>
      <c r="BH2383">
        <v>6</v>
      </c>
      <c r="BI2383">
        <v>6</v>
      </c>
      <c r="BJ2383" s="1">
        <v>45831</v>
      </c>
      <c r="BK2383" s="1">
        <v>46195</v>
      </c>
      <c r="BL2383" s="1">
        <v>45831</v>
      </c>
      <c r="BM2383" s="1">
        <v>46195</v>
      </c>
      <c r="BN2383">
        <v>35</v>
      </c>
      <c r="BO2383">
        <v>0</v>
      </c>
      <c r="BP2383">
        <v>7</v>
      </c>
      <c r="BQ2383">
        <v>7</v>
      </c>
      <c r="BR2383">
        <v>7</v>
      </c>
      <c r="BS2383">
        <v>7</v>
      </c>
      <c r="BT2383">
        <v>7</v>
      </c>
      <c r="BU2383">
        <v>0</v>
      </c>
      <c r="BV2383" t="str">
        <f>"10:00 AM"</f>
        <v>10:00 AM</v>
      </c>
      <c r="BW2383" t="str">
        <f>"5:00 PM"</f>
        <v>5:00 PM</v>
      </c>
      <c r="BX2383" t="s">
        <v>240</v>
      </c>
      <c r="BY2383">
        <v>0</v>
      </c>
      <c r="BZ2383">
        <v>12</v>
      </c>
      <c r="CA2383" t="s">
        <v>115</v>
      </c>
      <c r="CC2383" t="s">
        <v>622</v>
      </c>
      <c r="CD2383" t="s">
        <v>623</v>
      </c>
      <c r="CE2383" t="s">
        <v>614</v>
      </c>
      <c r="CF2383" t="s">
        <v>128</v>
      </c>
      <c r="CG2383" t="s">
        <v>120</v>
      </c>
      <c r="CH2383" s="3">
        <v>96950</v>
      </c>
      <c r="CI2383" s="4">
        <v>8.83</v>
      </c>
      <c r="CJ2383" s="4">
        <v>8.83</v>
      </c>
      <c r="CK2383" s="4">
        <v>13.24</v>
      </c>
      <c r="CL2383" s="4">
        <v>13.24</v>
      </c>
      <c r="CM2383" t="s">
        <v>136</v>
      </c>
      <c r="CN2383" t="s">
        <v>3283</v>
      </c>
      <c r="CO2383" t="s">
        <v>137</v>
      </c>
      <c r="CQ2383" t="s">
        <v>115</v>
      </c>
      <c r="CR2383" t="s">
        <v>138</v>
      </c>
      <c r="CS2383" t="s">
        <v>138</v>
      </c>
      <c r="CT2383" t="s">
        <v>138</v>
      </c>
      <c r="CU2383" t="s">
        <v>139</v>
      </c>
      <c r="CV2383" t="s">
        <v>138</v>
      </c>
      <c r="CW2383" t="s">
        <v>139</v>
      </c>
      <c r="CX2383" t="s">
        <v>625</v>
      </c>
      <c r="CY2383" s="10" t="s">
        <v>139</v>
      </c>
      <c r="CZ2383" t="s">
        <v>620</v>
      </c>
      <c r="DA2383" t="s">
        <v>3284</v>
      </c>
      <c r="DB2383" t="s">
        <v>138</v>
      </c>
      <c r="DC2383" t="s">
        <v>138</v>
      </c>
    </row>
    <row r="2384" spans="1:112" ht="14.45" customHeight="1" x14ac:dyDescent="0.25">
      <c r="A2384" t="s">
        <v>10241</v>
      </c>
      <c r="B2384" t="s">
        <v>248</v>
      </c>
      <c r="C2384" s="1">
        <v>45761</v>
      </c>
      <c r="D2384" s="1">
        <v>45828</v>
      </c>
      <c r="E2384" t="s">
        <v>114</v>
      </c>
      <c r="G2384" t="s">
        <v>115</v>
      </c>
      <c r="H2384" t="s">
        <v>115</v>
      </c>
      <c r="I2384" t="s">
        <v>115</v>
      </c>
      <c r="J2384" t="s">
        <v>5389</v>
      </c>
      <c r="K2384" t="s">
        <v>5390</v>
      </c>
      <c r="L2384" t="s">
        <v>5391</v>
      </c>
      <c r="N2384" t="s">
        <v>119</v>
      </c>
      <c r="O2384" t="s">
        <v>120</v>
      </c>
      <c r="P2384" s="3">
        <v>96950</v>
      </c>
      <c r="Q2384" t="s">
        <v>121</v>
      </c>
      <c r="S2384" s="10">
        <v>16703230362</v>
      </c>
      <c r="U2384" t="s">
        <v>5392</v>
      </c>
      <c r="V2384">
        <v>42393</v>
      </c>
      <c r="W2384" t="s">
        <v>123</v>
      </c>
      <c r="Y2384" t="s">
        <v>5393</v>
      </c>
      <c r="Z2384" t="s">
        <v>5394</v>
      </c>
      <c r="AB2384" t="s">
        <v>295</v>
      </c>
      <c r="AC2384" t="s">
        <v>5391</v>
      </c>
      <c r="AE2384" t="s">
        <v>119</v>
      </c>
      <c r="AF2384" t="s">
        <v>120</v>
      </c>
      <c r="AG2384" s="3">
        <v>96950</v>
      </c>
      <c r="AH2384" t="s">
        <v>121</v>
      </c>
      <c r="AJ2384" s="10">
        <v>16703230362</v>
      </c>
      <c r="AL2384" t="s">
        <v>5395</v>
      </c>
      <c r="BD2384" t="str">
        <f>"11-1021.00"</f>
        <v>11-1021.00</v>
      </c>
      <c r="BE2384" t="s">
        <v>446</v>
      </c>
      <c r="BF2384" t="s">
        <v>10242</v>
      </c>
      <c r="BG2384" t="s">
        <v>235</v>
      </c>
      <c r="BH2384">
        <v>1</v>
      </c>
      <c r="BI2384">
        <v>1</v>
      </c>
      <c r="BJ2384" s="1">
        <v>45809</v>
      </c>
      <c r="BK2384" s="1">
        <v>46173</v>
      </c>
      <c r="BL2384" s="1">
        <v>45828</v>
      </c>
      <c r="BM2384" s="1">
        <v>46173</v>
      </c>
      <c r="BN2384">
        <v>35</v>
      </c>
      <c r="BO2384">
        <v>0</v>
      </c>
      <c r="BP2384">
        <v>7</v>
      </c>
      <c r="BQ2384">
        <v>7</v>
      </c>
      <c r="BR2384">
        <v>7</v>
      </c>
      <c r="BS2384">
        <v>7</v>
      </c>
      <c r="BT2384">
        <v>7</v>
      </c>
      <c r="BU2384">
        <v>0</v>
      </c>
      <c r="BV2384" t="str">
        <f>"9:00 AM"</f>
        <v>9:00 AM</v>
      </c>
      <c r="BW2384" t="str">
        <f>"5:00 PM"</f>
        <v>5:00 PM</v>
      </c>
      <c r="BX2384" t="s">
        <v>133</v>
      </c>
      <c r="BY2384">
        <v>0</v>
      </c>
      <c r="BZ2384">
        <v>36</v>
      </c>
      <c r="CA2384" t="s">
        <v>115</v>
      </c>
      <c r="CC2384" t="s">
        <v>240</v>
      </c>
      <c r="CD2384" t="s">
        <v>5397</v>
      </c>
      <c r="CE2384" t="s">
        <v>5398</v>
      </c>
      <c r="CF2384" t="s">
        <v>119</v>
      </c>
      <c r="CG2384" t="s">
        <v>120</v>
      </c>
      <c r="CH2384" s="3">
        <v>96950</v>
      </c>
      <c r="CI2384" s="4">
        <v>22.09</v>
      </c>
      <c r="CJ2384" s="4">
        <v>22.5</v>
      </c>
      <c r="CK2384" s="4">
        <v>33.14</v>
      </c>
      <c r="CL2384" s="4">
        <v>33.75</v>
      </c>
      <c r="CM2384" t="s">
        <v>136</v>
      </c>
      <c r="CO2384" t="s">
        <v>137</v>
      </c>
      <c r="CQ2384" t="s">
        <v>115</v>
      </c>
      <c r="CR2384" t="s">
        <v>138</v>
      </c>
      <c r="CS2384" t="s">
        <v>139</v>
      </c>
      <c r="CT2384" t="s">
        <v>138</v>
      </c>
      <c r="CU2384" t="s">
        <v>139</v>
      </c>
      <c r="CV2384" t="s">
        <v>138</v>
      </c>
      <c r="CW2384" t="s">
        <v>139</v>
      </c>
      <c r="CX2384" t="s">
        <v>139</v>
      </c>
      <c r="CY2384" s="10">
        <v>16703230362</v>
      </c>
      <c r="CZ2384" t="s">
        <v>5395</v>
      </c>
      <c r="DA2384" t="s">
        <v>139</v>
      </c>
      <c r="DB2384" t="s">
        <v>138</v>
      </c>
      <c r="DC2384" t="s">
        <v>115</v>
      </c>
    </row>
    <row r="2385" spans="1:112" ht="14.45" customHeight="1" x14ac:dyDescent="0.25">
      <c r="A2385" t="s">
        <v>10248</v>
      </c>
      <c r="B2385" t="s">
        <v>248</v>
      </c>
      <c r="C2385" s="1">
        <v>45769</v>
      </c>
      <c r="D2385" s="1">
        <v>45828</v>
      </c>
      <c r="E2385" t="s">
        <v>114</v>
      </c>
      <c r="G2385" t="s">
        <v>138</v>
      </c>
      <c r="H2385" t="s">
        <v>115</v>
      </c>
      <c r="I2385" t="s">
        <v>115</v>
      </c>
      <c r="J2385" t="s">
        <v>10249</v>
      </c>
      <c r="K2385" t="s">
        <v>10250</v>
      </c>
      <c r="L2385" t="s">
        <v>10251</v>
      </c>
      <c r="N2385" t="s">
        <v>119</v>
      </c>
      <c r="O2385" t="s">
        <v>120</v>
      </c>
      <c r="P2385" s="3">
        <v>96950</v>
      </c>
      <c r="Q2385" t="s">
        <v>121</v>
      </c>
      <c r="S2385" s="10">
        <v>16702337773</v>
      </c>
      <c r="U2385" t="s">
        <v>10252</v>
      </c>
      <c r="V2385">
        <v>56152</v>
      </c>
      <c r="W2385" t="s">
        <v>123</v>
      </c>
      <c r="Y2385" t="s">
        <v>10253</v>
      </c>
      <c r="Z2385" t="s">
        <v>10254</v>
      </c>
      <c r="AB2385" t="s">
        <v>295</v>
      </c>
      <c r="AC2385" t="s">
        <v>10251</v>
      </c>
      <c r="AE2385" t="s">
        <v>119</v>
      </c>
      <c r="AF2385" t="s">
        <v>120</v>
      </c>
      <c r="AG2385" s="3">
        <v>96950</v>
      </c>
      <c r="AH2385" t="s">
        <v>121</v>
      </c>
      <c r="AJ2385" s="10">
        <v>16702337773</v>
      </c>
      <c r="AL2385" t="s">
        <v>399</v>
      </c>
      <c r="AM2385" t="s">
        <v>400</v>
      </c>
      <c r="AN2385" t="s">
        <v>401</v>
      </c>
      <c r="AO2385" t="s">
        <v>402</v>
      </c>
      <c r="AQ2385" t="s">
        <v>403</v>
      </c>
      <c r="AS2385" t="s">
        <v>119</v>
      </c>
      <c r="AT2385" t="s">
        <v>120</v>
      </c>
      <c r="AU2385" s="3">
        <v>96950</v>
      </c>
      <c r="AV2385" t="s">
        <v>121</v>
      </c>
      <c r="AX2385">
        <v>16702353403</v>
      </c>
      <c r="AZ2385" t="s">
        <v>404</v>
      </c>
      <c r="BA2385" t="s">
        <v>405</v>
      </c>
      <c r="BD2385" t="str">
        <f>"39-7011.00"</f>
        <v>39-7011.00</v>
      </c>
      <c r="BE2385" t="s">
        <v>719</v>
      </c>
      <c r="BF2385" t="s">
        <v>10255</v>
      </c>
      <c r="BG2385" t="s">
        <v>2084</v>
      </c>
      <c r="BH2385">
        <v>3</v>
      </c>
      <c r="BI2385">
        <v>3</v>
      </c>
      <c r="BJ2385" s="1">
        <v>45931</v>
      </c>
      <c r="BK2385" s="1">
        <v>47026</v>
      </c>
      <c r="BL2385" s="1">
        <v>45931</v>
      </c>
      <c r="BM2385" s="1">
        <v>47026</v>
      </c>
      <c r="BN2385">
        <v>35</v>
      </c>
      <c r="BO2385">
        <v>0</v>
      </c>
      <c r="BP2385">
        <v>7</v>
      </c>
      <c r="BQ2385">
        <v>7</v>
      </c>
      <c r="BR2385">
        <v>7</v>
      </c>
      <c r="BS2385">
        <v>7</v>
      </c>
      <c r="BT2385">
        <v>7</v>
      </c>
      <c r="BU2385">
        <v>0</v>
      </c>
      <c r="BV2385" t="str">
        <f>"9:00 AM"</f>
        <v>9:00 AM</v>
      </c>
      <c r="BW2385" t="str">
        <f>"5:00 PM"</f>
        <v>5:00 PM</v>
      </c>
      <c r="BX2385" t="s">
        <v>133</v>
      </c>
      <c r="BY2385">
        <v>0</v>
      </c>
      <c r="BZ2385">
        <v>24</v>
      </c>
      <c r="CA2385" t="s">
        <v>115</v>
      </c>
      <c r="CC2385" t="s">
        <v>10256</v>
      </c>
      <c r="CD2385" t="s">
        <v>10257</v>
      </c>
      <c r="CF2385" t="s">
        <v>119</v>
      </c>
      <c r="CG2385" t="s">
        <v>120</v>
      </c>
      <c r="CH2385" s="3">
        <v>96950</v>
      </c>
      <c r="CI2385" s="4">
        <v>10.43</v>
      </c>
      <c r="CJ2385" s="4">
        <v>10.43</v>
      </c>
      <c r="CK2385" s="4">
        <v>0</v>
      </c>
      <c r="CL2385" s="4">
        <v>0</v>
      </c>
      <c r="CM2385" t="s">
        <v>136</v>
      </c>
      <c r="CN2385" t="s">
        <v>240</v>
      </c>
      <c r="CO2385" t="s">
        <v>137</v>
      </c>
      <c r="CQ2385" t="s">
        <v>115</v>
      </c>
      <c r="CR2385" t="s">
        <v>138</v>
      </c>
      <c r="CS2385" t="s">
        <v>139</v>
      </c>
      <c r="CT2385" t="s">
        <v>139</v>
      </c>
      <c r="CU2385" t="s">
        <v>139</v>
      </c>
      <c r="CV2385" t="s">
        <v>138</v>
      </c>
      <c r="CW2385" t="s">
        <v>139</v>
      </c>
      <c r="CX2385" t="s">
        <v>3516</v>
      </c>
      <c r="CY2385" s="10">
        <v>16702337773</v>
      </c>
      <c r="CZ2385" t="s">
        <v>399</v>
      </c>
      <c r="DA2385" t="s">
        <v>139</v>
      </c>
      <c r="DB2385" t="s">
        <v>138</v>
      </c>
      <c r="DC2385" t="s">
        <v>115</v>
      </c>
    </row>
    <row r="2386" spans="1:112" ht="14.45" customHeight="1" x14ac:dyDescent="0.25">
      <c r="A2386" t="s">
        <v>10280</v>
      </c>
      <c r="B2386" t="s">
        <v>248</v>
      </c>
      <c r="C2386" s="1">
        <v>45762</v>
      </c>
      <c r="D2386" s="1">
        <v>45828</v>
      </c>
      <c r="E2386" t="s">
        <v>114</v>
      </c>
      <c r="G2386" t="s">
        <v>115</v>
      </c>
      <c r="H2386" t="s">
        <v>115</v>
      </c>
      <c r="I2386" t="s">
        <v>115</v>
      </c>
      <c r="J2386" t="s">
        <v>1561</v>
      </c>
      <c r="L2386" t="s">
        <v>1570</v>
      </c>
      <c r="M2386" t="s">
        <v>1563</v>
      </c>
      <c r="N2386" t="s">
        <v>128</v>
      </c>
      <c r="O2386" t="s">
        <v>120</v>
      </c>
      <c r="P2386" s="3">
        <v>96950</v>
      </c>
      <c r="Q2386" t="s">
        <v>121</v>
      </c>
      <c r="S2386" s="10">
        <v>16703229240</v>
      </c>
      <c r="U2386" t="s">
        <v>1564</v>
      </c>
      <c r="V2386">
        <v>488320</v>
      </c>
      <c r="W2386" t="s">
        <v>123</v>
      </c>
      <c r="Y2386" t="s">
        <v>1565</v>
      </c>
      <c r="Z2386" t="s">
        <v>1097</v>
      </c>
      <c r="AA2386" t="s">
        <v>489</v>
      </c>
      <c r="AB2386" t="s">
        <v>516</v>
      </c>
      <c r="AC2386" t="s">
        <v>1570</v>
      </c>
      <c r="AD2386" t="s">
        <v>1563</v>
      </c>
      <c r="AE2386" t="s">
        <v>128</v>
      </c>
      <c r="AF2386" t="s">
        <v>120</v>
      </c>
      <c r="AG2386" s="3">
        <v>96950</v>
      </c>
      <c r="AH2386" t="s">
        <v>121</v>
      </c>
      <c r="AJ2386" s="10">
        <v>16703229240</v>
      </c>
      <c r="AL2386" t="s">
        <v>1567</v>
      </c>
      <c r="BD2386" t="str">
        <f>"49-3031.00"</f>
        <v>49-3031.00</v>
      </c>
      <c r="BE2386" t="s">
        <v>1260</v>
      </c>
      <c r="BF2386" t="s">
        <v>2847</v>
      </c>
      <c r="BG2386" t="s">
        <v>2848</v>
      </c>
      <c r="BH2386">
        <v>1</v>
      </c>
      <c r="BI2386">
        <v>1</v>
      </c>
      <c r="BJ2386" s="1">
        <v>45881</v>
      </c>
      <c r="BK2386" s="1">
        <v>46245</v>
      </c>
      <c r="BL2386" s="1">
        <v>45881</v>
      </c>
      <c r="BM2386" s="1">
        <v>46245</v>
      </c>
      <c r="BN2386">
        <v>40</v>
      </c>
      <c r="BO2386">
        <v>0</v>
      </c>
      <c r="BP2386">
        <v>8</v>
      </c>
      <c r="BQ2386">
        <v>8</v>
      </c>
      <c r="BR2386">
        <v>8</v>
      </c>
      <c r="BS2386">
        <v>8</v>
      </c>
      <c r="BT2386">
        <v>8</v>
      </c>
      <c r="BU2386">
        <v>0</v>
      </c>
      <c r="BV2386" t="str">
        <f>"8:00 AM"</f>
        <v>8:00 AM</v>
      </c>
      <c r="BW2386" t="str">
        <f>"5:00 PM"</f>
        <v>5:00 PM</v>
      </c>
      <c r="BX2386" t="s">
        <v>240</v>
      </c>
      <c r="BY2386">
        <v>0</v>
      </c>
      <c r="BZ2386">
        <v>24</v>
      </c>
      <c r="CA2386" t="s">
        <v>115</v>
      </c>
      <c r="CC2386" t="s">
        <v>2849</v>
      </c>
      <c r="CD2386" t="s">
        <v>1570</v>
      </c>
      <c r="CE2386" t="s">
        <v>1563</v>
      </c>
      <c r="CF2386" t="s">
        <v>128</v>
      </c>
      <c r="CG2386" t="s">
        <v>120</v>
      </c>
      <c r="CH2386" s="3">
        <v>96950</v>
      </c>
      <c r="CI2386" s="4">
        <v>11.85</v>
      </c>
      <c r="CJ2386" s="4">
        <v>11.85</v>
      </c>
      <c r="CK2386" s="4">
        <v>17.78</v>
      </c>
      <c r="CL2386" s="4">
        <v>17.78</v>
      </c>
      <c r="CM2386" t="s">
        <v>136</v>
      </c>
      <c r="CN2386" t="s">
        <v>139</v>
      </c>
      <c r="CO2386" t="s">
        <v>137</v>
      </c>
      <c r="CQ2386" t="s">
        <v>115</v>
      </c>
      <c r="CR2386" t="s">
        <v>138</v>
      </c>
      <c r="CS2386" t="s">
        <v>139</v>
      </c>
      <c r="CT2386" t="s">
        <v>138</v>
      </c>
      <c r="CU2386" t="s">
        <v>139</v>
      </c>
      <c r="CV2386" t="s">
        <v>138</v>
      </c>
      <c r="CW2386" t="s">
        <v>139</v>
      </c>
      <c r="CX2386" t="s">
        <v>139</v>
      </c>
      <c r="CY2386" s="10">
        <v>16703229240</v>
      </c>
      <c r="CZ2386" t="s">
        <v>139</v>
      </c>
      <c r="DA2386" t="s">
        <v>208</v>
      </c>
      <c r="DB2386" t="s">
        <v>138</v>
      </c>
      <c r="DC2386" t="s">
        <v>115</v>
      </c>
    </row>
    <row r="2387" spans="1:112" ht="14.45" customHeight="1" x14ac:dyDescent="0.25">
      <c r="A2387" t="s">
        <v>10312</v>
      </c>
      <c r="B2387" t="s">
        <v>158</v>
      </c>
      <c r="C2387" s="1">
        <v>45757</v>
      </c>
      <c r="D2387" s="1">
        <v>45828</v>
      </c>
      <c r="E2387" t="s">
        <v>114</v>
      </c>
      <c r="G2387" t="s">
        <v>138</v>
      </c>
      <c r="H2387" t="s">
        <v>115</v>
      </c>
      <c r="I2387" t="s">
        <v>115</v>
      </c>
      <c r="J2387" t="s">
        <v>10313</v>
      </c>
      <c r="L2387" t="s">
        <v>10314</v>
      </c>
      <c r="N2387" t="s">
        <v>119</v>
      </c>
      <c r="O2387" t="s">
        <v>120</v>
      </c>
      <c r="P2387" s="3">
        <v>96950</v>
      </c>
      <c r="Q2387" t="s">
        <v>121</v>
      </c>
      <c r="S2387" s="10">
        <v>16702351370</v>
      </c>
      <c r="U2387" t="s">
        <v>10315</v>
      </c>
      <c r="V2387">
        <v>62441</v>
      </c>
      <c r="W2387" t="s">
        <v>123</v>
      </c>
      <c r="Y2387" t="s">
        <v>10253</v>
      </c>
      <c r="Z2387" t="s">
        <v>10316</v>
      </c>
      <c r="AB2387" t="s">
        <v>295</v>
      </c>
      <c r="AC2387" t="s">
        <v>10314</v>
      </c>
      <c r="AE2387" t="s">
        <v>128</v>
      </c>
      <c r="AF2387" t="s">
        <v>120</v>
      </c>
      <c r="AG2387" s="3">
        <v>96950</v>
      </c>
      <c r="AH2387" t="s">
        <v>121</v>
      </c>
      <c r="AJ2387" s="10">
        <v>16702351370</v>
      </c>
      <c r="AL2387" t="s">
        <v>399</v>
      </c>
      <c r="BD2387" t="str">
        <f>"39-9011.00"</f>
        <v>39-9011.00</v>
      </c>
      <c r="BE2387" t="s">
        <v>538</v>
      </c>
      <c r="BF2387" t="s">
        <v>10317</v>
      </c>
      <c r="BG2387" t="s">
        <v>10318</v>
      </c>
      <c r="BH2387">
        <v>2</v>
      </c>
      <c r="BJ2387" s="1">
        <v>45931</v>
      </c>
      <c r="BK2387" s="1">
        <v>47026</v>
      </c>
      <c r="BN2387">
        <v>35</v>
      </c>
      <c r="BO2387">
        <v>0</v>
      </c>
      <c r="BP2387">
        <v>7</v>
      </c>
      <c r="BQ2387">
        <v>7</v>
      </c>
      <c r="BR2387">
        <v>7</v>
      </c>
      <c r="BS2387">
        <v>7</v>
      </c>
      <c r="BT2387">
        <v>7</v>
      </c>
      <c r="BU2387">
        <v>0</v>
      </c>
      <c r="BV2387" t="str">
        <f>"9:00 AM"</f>
        <v>9:00 AM</v>
      </c>
      <c r="BW2387" t="str">
        <f>"5:00 PM"</f>
        <v>5:00 PM</v>
      </c>
      <c r="BX2387" t="s">
        <v>133</v>
      </c>
      <c r="BY2387">
        <v>1</v>
      </c>
      <c r="BZ2387">
        <v>12</v>
      </c>
      <c r="CA2387" t="s">
        <v>115</v>
      </c>
      <c r="CC2387" t="s">
        <v>10319</v>
      </c>
      <c r="CD2387" t="s">
        <v>10320</v>
      </c>
      <c r="CF2387" t="s">
        <v>119</v>
      </c>
      <c r="CG2387" t="s">
        <v>120</v>
      </c>
      <c r="CH2387" s="3">
        <v>96950</v>
      </c>
      <c r="CI2387" s="4">
        <v>7.81</v>
      </c>
      <c r="CJ2387" s="4">
        <v>7.81</v>
      </c>
      <c r="CK2387" s="4">
        <v>0</v>
      </c>
      <c r="CL2387" s="4">
        <v>0</v>
      </c>
      <c r="CM2387" t="s">
        <v>136</v>
      </c>
      <c r="CN2387" t="s">
        <v>191</v>
      </c>
      <c r="CO2387" t="s">
        <v>137</v>
      </c>
      <c r="CQ2387" t="s">
        <v>115</v>
      </c>
      <c r="CR2387" t="s">
        <v>138</v>
      </c>
      <c r="CS2387" t="s">
        <v>139</v>
      </c>
      <c r="CT2387" t="s">
        <v>139</v>
      </c>
      <c r="CU2387" t="s">
        <v>139</v>
      </c>
      <c r="CV2387" t="s">
        <v>138</v>
      </c>
      <c r="CW2387" t="s">
        <v>139</v>
      </c>
      <c r="CX2387" s="2" t="s">
        <v>2705</v>
      </c>
      <c r="CY2387" s="10">
        <v>16702351370</v>
      </c>
      <c r="CZ2387" t="s">
        <v>399</v>
      </c>
      <c r="DA2387" t="s">
        <v>139</v>
      </c>
      <c r="DB2387" t="s">
        <v>138</v>
      </c>
      <c r="DC2387" t="s">
        <v>115</v>
      </c>
    </row>
    <row r="2388" spans="1:112" ht="14.45" customHeight="1" x14ac:dyDescent="0.25">
      <c r="A2388" t="s">
        <v>10625</v>
      </c>
      <c r="B2388" t="s">
        <v>248</v>
      </c>
      <c r="C2388" s="1">
        <v>45750</v>
      </c>
      <c r="D2388" s="1">
        <v>45828</v>
      </c>
      <c r="E2388" t="s">
        <v>210</v>
      </c>
      <c r="F2388" s="1">
        <v>45929</v>
      </c>
      <c r="G2388" t="s">
        <v>115</v>
      </c>
      <c r="H2388" t="s">
        <v>115</v>
      </c>
      <c r="I2388" t="s">
        <v>115</v>
      </c>
      <c r="J2388" t="s">
        <v>4126</v>
      </c>
      <c r="K2388" t="s">
        <v>4127</v>
      </c>
      <c r="L2388" t="s">
        <v>4128</v>
      </c>
      <c r="N2388" t="s">
        <v>128</v>
      </c>
      <c r="O2388" t="s">
        <v>120</v>
      </c>
      <c r="P2388" s="3">
        <v>96950</v>
      </c>
      <c r="Q2388" t="s">
        <v>121</v>
      </c>
      <c r="S2388" s="10">
        <v>16702358778</v>
      </c>
      <c r="U2388" t="s">
        <v>1380</v>
      </c>
      <c r="V2388">
        <v>23622</v>
      </c>
      <c r="W2388" t="s">
        <v>123</v>
      </c>
      <c r="Y2388" t="s">
        <v>2486</v>
      </c>
      <c r="Z2388" t="s">
        <v>4129</v>
      </c>
      <c r="AA2388" t="s">
        <v>4130</v>
      </c>
      <c r="AB2388" t="s">
        <v>516</v>
      </c>
      <c r="AC2388" t="s">
        <v>4137</v>
      </c>
      <c r="AE2388" t="s">
        <v>128</v>
      </c>
      <c r="AF2388" t="s">
        <v>120</v>
      </c>
      <c r="AG2388" s="3">
        <v>96950</v>
      </c>
      <c r="AH2388" t="s">
        <v>121</v>
      </c>
      <c r="AJ2388" s="10">
        <v>16702358778</v>
      </c>
      <c r="AL2388" t="s">
        <v>3408</v>
      </c>
      <c r="BD2388" t="str">
        <f>"53-7065.00"</f>
        <v>53-7065.00</v>
      </c>
      <c r="BE2388" t="s">
        <v>519</v>
      </c>
      <c r="BF2388" t="s">
        <v>10626</v>
      </c>
      <c r="BG2388" t="s">
        <v>7699</v>
      </c>
      <c r="BH2388">
        <v>10</v>
      </c>
      <c r="BI2388">
        <v>10</v>
      </c>
      <c r="BJ2388" s="1">
        <v>45931</v>
      </c>
      <c r="BK2388" s="1">
        <v>46295</v>
      </c>
      <c r="BL2388" s="1">
        <v>45931</v>
      </c>
      <c r="BM2388" s="1">
        <v>46295</v>
      </c>
      <c r="BN2388">
        <v>40</v>
      </c>
      <c r="BO2388">
        <v>0</v>
      </c>
      <c r="BP2388">
        <v>8</v>
      </c>
      <c r="BQ2388">
        <v>8</v>
      </c>
      <c r="BR2388">
        <v>8</v>
      </c>
      <c r="BS2388">
        <v>8</v>
      </c>
      <c r="BT2388">
        <v>8</v>
      </c>
      <c r="BU2388">
        <v>0</v>
      </c>
      <c r="BV2388" t="str">
        <f>"7:30 AM"</f>
        <v>7:30 AM</v>
      </c>
      <c r="BW2388" t="str">
        <f>"4:30 PM"</f>
        <v>4:30 PM</v>
      </c>
      <c r="BX2388" t="s">
        <v>133</v>
      </c>
      <c r="BY2388">
        <v>0</v>
      </c>
      <c r="BZ2388">
        <v>3</v>
      </c>
      <c r="CA2388" t="s">
        <v>115</v>
      </c>
      <c r="CC2388" t="s">
        <v>10627</v>
      </c>
      <c r="CD2388" t="s">
        <v>4128</v>
      </c>
      <c r="CF2388" t="s">
        <v>128</v>
      </c>
      <c r="CG2388" t="s">
        <v>120</v>
      </c>
      <c r="CH2388" s="3">
        <v>96950</v>
      </c>
      <c r="CI2388" s="4">
        <v>8.86</v>
      </c>
      <c r="CJ2388" s="4">
        <v>8.86</v>
      </c>
      <c r="CK2388" s="4">
        <v>13.29</v>
      </c>
      <c r="CL2388" s="4">
        <v>13.29</v>
      </c>
      <c r="CM2388" t="s">
        <v>136</v>
      </c>
      <c r="CN2388" t="s">
        <v>139</v>
      </c>
      <c r="CO2388" t="s">
        <v>173</v>
      </c>
      <c r="CQ2388" t="s">
        <v>115</v>
      </c>
      <c r="CR2388" t="s">
        <v>138</v>
      </c>
      <c r="CS2388" t="s">
        <v>138</v>
      </c>
      <c r="CT2388" t="s">
        <v>138</v>
      </c>
      <c r="CU2388" t="s">
        <v>139</v>
      </c>
      <c r="CV2388" t="s">
        <v>138</v>
      </c>
      <c r="CW2388" t="s">
        <v>138</v>
      </c>
      <c r="CX2388" t="s">
        <v>1079</v>
      </c>
      <c r="CY2388" s="10">
        <v>16702358778</v>
      </c>
      <c r="CZ2388" t="s">
        <v>3408</v>
      </c>
      <c r="DA2388" t="s">
        <v>139</v>
      </c>
      <c r="DB2388" t="s">
        <v>138</v>
      </c>
      <c r="DC2388" t="s">
        <v>115</v>
      </c>
    </row>
    <row r="2389" spans="1:112" ht="14.45" customHeight="1" x14ac:dyDescent="0.25">
      <c r="A2389" t="s">
        <v>11221</v>
      </c>
      <c r="B2389" t="s">
        <v>248</v>
      </c>
      <c r="C2389" s="1">
        <v>45766</v>
      </c>
      <c r="D2389" s="1">
        <v>45828</v>
      </c>
      <c r="E2389" t="s">
        <v>210</v>
      </c>
      <c r="F2389" s="1">
        <v>45868</v>
      </c>
      <c r="G2389" t="s">
        <v>115</v>
      </c>
      <c r="H2389" t="s">
        <v>115</v>
      </c>
      <c r="I2389" t="s">
        <v>115</v>
      </c>
      <c r="J2389" t="s">
        <v>1995</v>
      </c>
      <c r="K2389" t="s">
        <v>1996</v>
      </c>
      <c r="L2389" t="s">
        <v>1997</v>
      </c>
      <c r="M2389" t="s">
        <v>2003</v>
      </c>
      <c r="N2389" t="s">
        <v>128</v>
      </c>
      <c r="O2389" t="s">
        <v>120</v>
      </c>
      <c r="P2389" s="3">
        <v>96950</v>
      </c>
      <c r="Q2389" t="s">
        <v>121</v>
      </c>
      <c r="S2389" s="10">
        <v>16702349889</v>
      </c>
      <c r="U2389" t="s">
        <v>1999</v>
      </c>
      <c r="V2389">
        <v>236116</v>
      </c>
      <c r="W2389" t="s">
        <v>123</v>
      </c>
      <c r="Y2389" t="s">
        <v>2000</v>
      </c>
      <c r="Z2389" t="s">
        <v>2001</v>
      </c>
      <c r="AA2389" t="s">
        <v>2002</v>
      </c>
      <c r="AB2389" t="s">
        <v>908</v>
      </c>
      <c r="AC2389" t="s">
        <v>2003</v>
      </c>
      <c r="AD2389" t="s">
        <v>1997</v>
      </c>
      <c r="AE2389" t="s">
        <v>128</v>
      </c>
      <c r="AF2389" t="s">
        <v>120</v>
      </c>
      <c r="AG2389" s="3">
        <v>96950</v>
      </c>
      <c r="AH2389" t="s">
        <v>121</v>
      </c>
      <c r="AJ2389" s="10">
        <v>16702349889</v>
      </c>
      <c r="AL2389" t="s">
        <v>2004</v>
      </c>
      <c r="BD2389" t="str">
        <f>"49-9071.00"</f>
        <v>49-9071.00</v>
      </c>
      <c r="BE2389" t="s">
        <v>169</v>
      </c>
      <c r="BF2389" t="s">
        <v>11222</v>
      </c>
      <c r="BG2389" t="s">
        <v>1884</v>
      </c>
      <c r="BH2389">
        <v>7</v>
      </c>
      <c r="BI2389">
        <v>7</v>
      </c>
      <c r="BJ2389" s="1">
        <v>45870</v>
      </c>
      <c r="BK2389" s="1">
        <v>46234</v>
      </c>
      <c r="BL2389" s="1">
        <v>45870</v>
      </c>
      <c r="BM2389" s="1">
        <v>46234</v>
      </c>
      <c r="BN2389">
        <v>40</v>
      </c>
      <c r="BO2389">
        <v>0</v>
      </c>
      <c r="BP2389">
        <v>8</v>
      </c>
      <c r="BQ2389">
        <v>8</v>
      </c>
      <c r="BR2389">
        <v>8</v>
      </c>
      <c r="BS2389">
        <v>8</v>
      </c>
      <c r="BT2389">
        <v>8</v>
      </c>
      <c r="BU2389">
        <v>0</v>
      </c>
      <c r="BV2389" t="str">
        <f>"7:30 AM"</f>
        <v>7:30 AM</v>
      </c>
      <c r="BW2389" t="str">
        <f>"4:30 PM"</f>
        <v>4:30 PM</v>
      </c>
      <c r="BX2389" t="s">
        <v>133</v>
      </c>
      <c r="BY2389">
        <v>0</v>
      </c>
      <c r="BZ2389">
        <v>24</v>
      </c>
      <c r="CA2389" t="s">
        <v>115</v>
      </c>
      <c r="CC2389" t="s">
        <v>2007</v>
      </c>
      <c r="CD2389" t="s">
        <v>2003</v>
      </c>
      <c r="CE2389" t="s">
        <v>139</v>
      </c>
      <c r="CF2389" t="s">
        <v>128</v>
      </c>
      <c r="CG2389" t="s">
        <v>120</v>
      </c>
      <c r="CH2389" s="3">
        <v>96950</v>
      </c>
      <c r="CI2389" s="4">
        <v>9.75</v>
      </c>
      <c r="CJ2389" s="4">
        <v>9.75</v>
      </c>
      <c r="CK2389" s="4">
        <v>14.63</v>
      </c>
      <c r="CL2389" s="4">
        <v>14.63</v>
      </c>
      <c r="CM2389" t="s">
        <v>136</v>
      </c>
      <c r="CN2389" t="s">
        <v>2008</v>
      </c>
      <c r="CO2389" t="s">
        <v>137</v>
      </c>
      <c r="CQ2389" t="s">
        <v>115</v>
      </c>
      <c r="CR2389" t="s">
        <v>138</v>
      </c>
      <c r="CS2389" t="s">
        <v>139</v>
      </c>
      <c r="CT2389" t="s">
        <v>138</v>
      </c>
      <c r="CU2389" t="s">
        <v>139</v>
      </c>
      <c r="CV2389" t="s">
        <v>138</v>
      </c>
      <c r="CW2389" t="s">
        <v>139</v>
      </c>
      <c r="CX2389" t="s">
        <v>2009</v>
      </c>
      <c r="CY2389" s="10">
        <v>16702349889</v>
      </c>
      <c r="CZ2389" t="s">
        <v>2004</v>
      </c>
      <c r="DA2389" t="s">
        <v>331</v>
      </c>
      <c r="DB2389" t="s">
        <v>138</v>
      </c>
      <c r="DC2389" t="s">
        <v>115</v>
      </c>
      <c r="DD2389" t="s">
        <v>2000</v>
      </c>
      <c r="DE2389" t="s">
        <v>2001</v>
      </c>
      <c r="DF2389" t="s">
        <v>149</v>
      </c>
      <c r="DG2389" t="s">
        <v>2010</v>
      </c>
      <c r="DH2389" t="s">
        <v>2004</v>
      </c>
    </row>
    <row r="2390" spans="1:112" ht="14.45" customHeight="1" x14ac:dyDescent="0.25">
      <c r="A2390" t="s">
        <v>11533</v>
      </c>
      <c r="B2390" t="s">
        <v>248</v>
      </c>
      <c r="C2390" s="1">
        <v>45789</v>
      </c>
      <c r="D2390" s="1">
        <v>45828</v>
      </c>
      <c r="E2390" t="s">
        <v>210</v>
      </c>
      <c r="F2390" s="1">
        <v>45949</v>
      </c>
      <c r="G2390" t="s">
        <v>115</v>
      </c>
      <c r="H2390" t="s">
        <v>115</v>
      </c>
      <c r="I2390" t="s">
        <v>115</v>
      </c>
      <c r="J2390" t="s">
        <v>7307</v>
      </c>
      <c r="L2390" t="s">
        <v>7308</v>
      </c>
      <c r="M2390" t="s">
        <v>7309</v>
      </c>
      <c r="N2390" t="s">
        <v>128</v>
      </c>
      <c r="O2390" t="s">
        <v>120</v>
      </c>
      <c r="P2390" s="3">
        <v>96950</v>
      </c>
      <c r="Q2390" t="s">
        <v>121</v>
      </c>
      <c r="S2390" s="10">
        <v>16702336696</v>
      </c>
      <c r="U2390" t="s">
        <v>7310</v>
      </c>
      <c r="V2390">
        <v>812199</v>
      </c>
      <c r="W2390" t="s">
        <v>123</v>
      </c>
      <c r="Y2390" t="s">
        <v>7311</v>
      </c>
      <c r="Z2390" t="s">
        <v>1577</v>
      </c>
      <c r="AB2390" t="s">
        <v>516</v>
      </c>
      <c r="AC2390" t="s">
        <v>7308</v>
      </c>
      <c r="AD2390" t="s">
        <v>7309</v>
      </c>
      <c r="AE2390" t="s">
        <v>128</v>
      </c>
      <c r="AF2390" t="s">
        <v>120</v>
      </c>
      <c r="AG2390" s="3">
        <v>96950</v>
      </c>
      <c r="AH2390" t="s">
        <v>121</v>
      </c>
      <c r="AJ2390" s="10">
        <v>16702336696</v>
      </c>
      <c r="AL2390" t="s">
        <v>7312</v>
      </c>
      <c r="BD2390" t="str">
        <f>"31-9011.00"</f>
        <v>31-9011.00</v>
      </c>
      <c r="BE2390" t="s">
        <v>671</v>
      </c>
      <c r="BF2390" t="s">
        <v>7313</v>
      </c>
      <c r="BG2390" t="s">
        <v>6280</v>
      </c>
      <c r="BH2390">
        <v>2</v>
      </c>
      <c r="BI2390">
        <v>2</v>
      </c>
      <c r="BJ2390" s="1">
        <v>45951</v>
      </c>
      <c r="BK2390" s="1">
        <v>46315</v>
      </c>
      <c r="BL2390" s="1">
        <v>45951</v>
      </c>
      <c r="BM2390" s="1">
        <v>46315</v>
      </c>
      <c r="BN2390">
        <v>35</v>
      </c>
      <c r="BO2390">
        <v>6</v>
      </c>
      <c r="BP2390">
        <v>6</v>
      </c>
      <c r="BQ2390">
        <v>5</v>
      </c>
      <c r="BR2390">
        <v>0</v>
      </c>
      <c r="BS2390">
        <v>6</v>
      </c>
      <c r="BT2390">
        <v>6</v>
      </c>
      <c r="BU2390">
        <v>6</v>
      </c>
      <c r="BV2390" t="str">
        <f>"11:00 AM"</f>
        <v>11:00 AM</v>
      </c>
      <c r="BW2390" t="str">
        <f>"11:00 PM"</f>
        <v>11:00 PM</v>
      </c>
      <c r="BX2390" t="s">
        <v>240</v>
      </c>
      <c r="BY2390">
        <v>0</v>
      </c>
      <c r="BZ2390">
        <v>24</v>
      </c>
      <c r="CA2390" t="s">
        <v>115</v>
      </c>
      <c r="CC2390" t="s">
        <v>7314</v>
      </c>
      <c r="CD2390" t="s">
        <v>7315</v>
      </c>
      <c r="CE2390" t="s">
        <v>1448</v>
      </c>
      <c r="CF2390" t="s">
        <v>128</v>
      </c>
      <c r="CG2390" t="s">
        <v>120</v>
      </c>
      <c r="CH2390" s="3">
        <v>96950</v>
      </c>
      <c r="CI2390" s="4">
        <v>12.37</v>
      </c>
      <c r="CJ2390" s="4">
        <v>12.37</v>
      </c>
      <c r="CK2390" s="4">
        <v>0</v>
      </c>
      <c r="CL2390" s="4">
        <v>0</v>
      </c>
      <c r="CM2390" t="s">
        <v>136</v>
      </c>
      <c r="CN2390" t="s">
        <v>139</v>
      </c>
      <c r="CO2390" t="s">
        <v>137</v>
      </c>
      <c r="CQ2390" t="s">
        <v>115</v>
      </c>
      <c r="CR2390" t="s">
        <v>138</v>
      </c>
      <c r="CS2390" t="s">
        <v>139</v>
      </c>
      <c r="CT2390" t="s">
        <v>139</v>
      </c>
      <c r="CU2390" t="s">
        <v>139</v>
      </c>
      <c r="CV2390" t="s">
        <v>138</v>
      </c>
      <c r="CW2390" t="s">
        <v>139</v>
      </c>
      <c r="CX2390" t="s">
        <v>331</v>
      </c>
      <c r="CY2390" s="10">
        <v>16702336696</v>
      </c>
      <c r="CZ2390" t="s">
        <v>7316</v>
      </c>
      <c r="DA2390" t="s">
        <v>139</v>
      </c>
      <c r="DB2390" t="s">
        <v>138</v>
      </c>
      <c r="DC2390" t="s">
        <v>115</v>
      </c>
    </row>
    <row r="2391" spans="1:112" ht="14.45" customHeight="1" x14ac:dyDescent="0.25">
      <c r="A2391" t="s">
        <v>11848</v>
      </c>
      <c r="B2391" t="s">
        <v>248</v>
      </c>
      <c r="C2391" s="1">
        <v>45755</v>
      </c>
      <c r="D2391" s="1">
        <v>45828</v>
      </c>
      <c r="E2391" t="s">
        <v>114</v>
      </c>
      <c r="G2391" t="s">
        <v>138</v>
      </c>
      <c r="H2391" t="s">
        <v>115</v>
      </c>
      <c r="I2391" t="s">
        <v>115</v>
      </c>
      <c r="J2391" t="s">
        <v>318</v>
      </c>
      <c r="K2391" t="s">
        <v>319</v>
      </c>
      <c r="L2391" t="s">
        <v>1118</v>
      </c>
      <c r="M2391" t="s">
        <v>321</v>
      </c>
      <c r="N2391" t="s">
        <v>128</v>
      </c>
      <c r="O2391" t="s">
        <v>120</v>
      </c>
      <c r="P2391" s="3">
        <v>96950</v>
      </c>
      <c r="Q2391" t="s">
        <v>121</v>
      </c>
      <c r="S2391" s="10">
        <v>16702336927</v>
      </c>
      <c r="U2391" t="s">
        <v>322</v>
      </c>
      <c r="V2391">
        <v>23622</v>
      </c>
      <c r="W2391" t="s">
        <v>123</v>
      </c>
      <c r="Y2391" t="s">
        <v>323</v>
      </c>
      <c r="Z2391" t="s">
        <v>324</v>
      </c>
      <c r="AA2391" t="s">
        <v>325</v>
      </c>
      <c r="AB2391" t="s">
        <v>126</v>
      </c>
      <c r="AC2391" t="s">
        <v>1118</v>
      </c>
      <c r="AD2391" t="s">
        <v>321</v>
      </c>
      <c r="AE2391" t="s">
        <v>128</v>
      </c>
      <c r="AF2391" t="s">
        <v>120</v>
      </c>
      <c r="AG2391" s="3">
        <v>96950</v>
      </c>
      <c r="AH2391" t="s">
        <v>121</v>
      </c>
      <c r="AJ2391" s="10">
        <v>16702336927</v>
      </c>
      <c r="AL2391" t="s">
        <v>326</v>
      </c>
      <c r="BD2391" t="str">
        <f>"43-3031.00"</f>
        <v>43-3031.00</v>
      </c>
      <c r="BE2391" t="s">
        <v>387</v>
      </c>
      <c r="BF2391" t="s">
        <v>4557</v>
      </c>
      <c r="BG2391" t="s">
        <v>188</v>
      </c>
      <c r="BH2391">
        <v>3</v>
      </c>
      <c r="BI2391">
        <v>3</v>
      </c>
      <c r="BJ2391" s="1">
        <v>45870</v>
      </c>
      <c r="BK2391" s="1">
        <v>46965</v>
      </c>
      <c r="BL2391" s="1">
        <v>45870</v>
      </c>
      <c r="BM2391" s="1">
        <v>46965</v>
      </c>
      <c r="BN2391">
        <v>35</v>
      </c>
      <c r="BO2391">
        <v>0</v>
      </c>
      <c r="BP2391">
        <v>7</v>
      </c>
      <c r="BQ2391">
        <v>7</v>
      </c>
      <c r="BR2391">
        <v>7</v>
      </c>
      <c r="BS2391">
        <v>5</v>
      </c>
      <c r="BT2391">
        <v>5</v>
      </c>
      <c r="BU2391">
        <v>4</v>
      </c>
      <c r="BV2391" t="str">
        <f>"9:00 AM"</f>
        <v>9:00 AM</v>
      </c>
      <c r="BW2391" t="str">
        <f>"5:00 PM"</f>
        <v>5:00 PM</v>
      </c>
      <c r="BX2391" t="s">
        <v>133</v>
      </c>
      <c r="BY2391">
        <v>0</v>
      </c>
      <c r="BZ2391">
        <v>24</v>
      </c>
      <c r="CA2391" t="s">
        <v>115</v>
      </c>
      <c r="CC2391" t="s">
        <v>11849</v>
      </c>
      <c r="CD2391" t="s">
        <v>1118</v>
      </c>
      <c r="CE2391" t="s">
        <v>321</v>
      </c>
      <c r="CF2391" t="s">
        <v>128</v>
      </c>
      <c r="CG2391" t="s">
        <v>120</v>
      </c>
      <c r="CH2391" s="3">
        <v>96950</v>
      </c>
      <c r="CI2391" s="4">
        <v>12.28</v>
      </c>
      <c r="CJ2391" s="4">
        <v>12.28</v>
      </c>
      <c r="CK2391" s="4">
        <v>18.420000000000002</v>
      </c>
      <c r="CL2391" s="4">
        <v>18.420000000000002</v>
      </c>
      <c r="CM2391" t="s">
        <v>136</v>
      </c>
      <c r="CN2391" t="s">
        <v>139</v>
      </c>
      <c r="CO2391" t="s">
        <v>137</v>
      </c>
      <c r="CQ2391" t="s">
        <v>115</v>
      </c>
      <c r="CR2391" t="s">
        <v>138</v>
      </c>
      <c r="CS2391" t="s">
        <v>139</v>
      </c>
      <c r="CT2391" t="s">
        <v>138</v>
      </c>
      <c r="CU2391" t="s">
        <v>139</v>
      </c>
      <c r="CV2391" t="s">
        <v>138</v>
      </c>
      <c r="CW2391" t="s">
        <v>139</v>
      </c>
      <c r="CX2391" t="s">
        <v>1413</v>
      </c>
      <c r="CY2391" s="10">
        <v>16702336927</v>
      </c>
      <c r="CZ2391" t="s">
        <v>326</v>
      </c>
      <c r="DA2391" t="s">
        <v>331</v>
      </c>
      <c r="DB2391" t="s">
        <v>138</v>
      </c>
      <c r="DC2391" t="s">
        <v>115</v>
      </c>
    </row>
    <row r="2392" spans="1:112" ht="14.45" customHeight="1" x14ac:dyDescent="0.25">
      <c r="A2392" t="s">
        <v>12135</v>
      </c>
      <c r="B2392" t="s">
        <v>248</v>
      </c>
      <c r="C2392" s="1">
        <v>45770</v>
      </c>
      <c r="D2392" s="1">
        <v>45828</v>
      </c>
      <c r="E2392" t="s">
        <v>210</v>
      </c>
      <c r="F2392" s="1">
        <v>45929</v>
      </c>
      <c r="G2392" t="s">
        <v>115</v>
      </c>
      <c r="H2392" t="s">
        <v>115</v>
      </c>
      <c r="I2392" t="s">
        <v>115</v>
      </c>
      <c r="J2392" t="s">
        <v>786</v>
      </c>
      <c r="L2392" t="s">
        <v>787</v>
      </c>
      <c r="M2392" t="s">
        <v>788</v>
      </c>
      <c r="N2392" t="s">
        <v>119</v>
      </c>
      <c r="O2392" t="s">
        <v>120</v>
      </c>
      <c r="P2392" s="3">
        <v>96950</v>
      </c>
      <c r="Q2392" t="s">
        <v>121</v>
      </c>
      <c r="S2392" s="10">
        <v>16702348904</v>
      </c>
      <c r="U2392" t="s">
        <v>789</v>
      </c>
      <c r="V2392">
        <v>811210</v>
      </c>
      <c r="W2392" t="s">
        <v>123</v>
      </c>
      <c r="Y2392" t="s">
        <v>790</v>
      </c>
      <c r="Z2392" t="s">
        <v>791</v>
      </c>
      <c r="AA2392" t="s">
        <v>418</v>
      </c>
      <c r="AB2392" t="s">
        <v>792</v>
      </c>
      <c r="AC2392" t="s">
        <v>787</v>
      </c>
      <c r="AD2392" t="s">
        <v>793</v>
      </c>
      <c r="AE2392" t="s">
        <v>119</v>
      </c>
      <c r="AF2392" t="s">
        <v>120</v>
      </c>
      <c r="AG2392" s="3">
        <v>96950</v>
      </c>
      <c r="AH2392" t="s">
        <v>121</v>
      </c>
      <c r="AJ2392" s="10">
        <v>16702348904</v>
      </c>
      <c r="AL2392" t="s">
        <v>795</v>
      </c>
      <c r="BD2392" t="str">
        <f>"49-9071.00"</f>
        <v>49-9071.00</v>
      </c>
      <c r="BE2392" t="s">
        <v>169</v>
      </c>
      <c r="BF2392" t="s">
        <v>3561</v>
      </c>
      <c r="BG2392" t="s">
        <v>797</v>
      </c>
      <c r="BH2392">
        <v>2</v>
      </c>
      <c r="BI2392">
        <v>2</v>
      </c>
      <c r="BJ2392" s="1">
        <v>45931</v>
      </c>
      <c r="BK2392" s="1">
        <v>46295</v>
      </c>
      <c r="BL2392" s="1">
        <v>45931</v>
      </c>
      <c r="BM2392" s="1">
        <v>46295</v>
      </c>
      <c r="BN2392">
        <v>35</v>
      </c>
      <c r="BO2392">
        <v>0</v>
      </c>
      <c r="BP2392">
        <v>7</v>
      </c>
      <c r="BQ2392">
        <v>7</v>
      </c>
      <c r="BR2392">
        <v>7</v>
      </c>
      <c r="BS2392">
        <v>7</v>
      </c>
      <c r="BT2392">
        <v>7</v>
      </c>
      <c r="BU2392">
        <v>0</v>
      </c>
      <c r="BV2392" t="str">
        <f>"8:00 AM"</f>
        <v>8:00 AM</v>
      </c>
      <c r="BW2392" t="str">
        <f>"4:00 PM"</f>
        <v>4:00 PM</v>
      </c>
      <c r="BX2392" t="s">
        <v>133</v>
      </c>
      <c r="BY2392">
        <v>0</v>
      </c>
      <c r="BZ2392">
        <v>12</v>
      </c>
      <c r="CA2392" t="s">
        <v>115</v>
      </c>
      <c r="CC2392" t="s">
        <v>798</v>
      </c>
      <c r="CD2392" t="s">
        <v>787</v>
      </c>
      <c r="CF2392" t="s">
        <v>119</v>
      </c>
      <c r="CG2392" t="s">
        <v>120</v>
      </c>
      <c r="CH2392" s="3">
        <v>96950</v>
      </c>
      <c r="CI2392" s="4">
        <v>9.75</v>
      </c>
      <c r="CJ2392" s="4">
        <v>9.75</v>
      </c>
      <c r="CK2392" s="4">
        <v>14.63</v>
      </c>
      <c r="CL2392" s="4">
        <v>14.63</v>
      </c>
      <c r="CM2392" t="s">
        <v>136</v>
      </c>
      <c r="CN2392" t="s">
        <v>139</v>
      </c>
      <c r="CO2392" t="s">
        <v>137</v>
      </c>
      <c r="CQ2392" t="s">
        <v>138</v>
      </c>
      <c r="CR2392" t="s">
        <v>138</v>
      </c>
      <c r="CS2392" t="s">
        <v>139</v>
      </c>
      <c r="CT2392" t="s">
        <v>138</v>
      </c>
      <c r="CU2392" t="s">
        <v>139</v>
      </c>
      <c r="CV2392" t="s">
        <v>138</v>
      </c>
      <c r="CW2392" t="s">
        <v>139</v>
      </c>
      <c r="CX2392" t="s">
        <v>12136</v>
      </c>
      <c r="CY2392" s="10">
        <v>16702348904</v>
      </c>
      <c r="CZ2392" t="s">
        <v>795</v>
      </c>
      <c r="DA2392" t="s">
        <v>139</v>
      </c>
      <c r="DB2392" t="s">
        <v>138</v>
      </c>
      <c r="DC2392" t="s">
        <v>115</v>
      </c>
    </row>
    <row r="2393" spans="1:112" ht="14.45" customHeight="1" x14ac:dyDescent="0.25">
      <c r="A2393" t="s">
        <v>12630</v>
      </c>
      <c r="B2393" t="s">
        <v>248</v>
      </c>
      <c r="C2393" s="1">
        <v>45786</v>
      </c>
      <c r="D2393" s="1">
        <v>45828</v>
      </c>
      <c r="E2393" t="s">
        <v>210</v>
      </c>
      <c r="F2393" s="1">
        <v>45960</v>
      </c>
      <c r="G2393" t="s">
        <v>115</v>
      </c>
      <c r="H2393" t="s">
        <v>115</v>
      </c>
      <c r="I2393" t="s">
        <v>115</v>
      </c>
      <c r="J2393" t="s">
        <v>673</v>
      </c>
      <c r="L2393" t="s">
        <v>674</v>
      </c>
      <c r="N2393" t="s">
        <v>119</v>
      </c>
      <c r="O2393" t="s">
        <v>120</v>
      </c>
      <c r="P2393" s="3">
        <v>96950</v>
      </c>
      <c r="Q2393" t="s">
        <v>121</v>
      </c>
      <c r="S2393" s="10">
        <v>16702346445</v>
      </c>
      <c r="T2393">
        <v>2263</v>
      </c>
      <c r="U2393" t="s">
        <v>675</v>
      </c>
      <c r="V2393">
        <v>444140</v>
      </c>
      <c r="W2393" t="s">
        <v>123</v>
      </c>
      <c r="Y2393" t="s">
        <v>676</v>
      </c>
      <c r="Z2393" t="s">
        <v>677</v>
      </c>
      <c r="AB2393" t="s">
        <v>678</v>
      </c>
      <c r="AC2393" t="s">
        <v>679</v>
      </c>
      <c r="AE2393" t="s">
        <v>119</v>
      </c>
      <c r="AF2393" t="s">
        <v>120</v>
      </c>
      <c r="AG2393" s="3">
        <v>96950</v>
      </c>
      <c r="AH2393" t="s">
        <v>121</v>
      </c>
      <c r="AJ2393" s="10">
        <v>16702346445</v>
      </c>
      <c r="AK2393">
        <v>2263</v>
      </c>
      <c r="AL2393" t="s">
        <v>680</v>
      </c>
      <c r="BD2393" t="str">
        <f>"43-3031.00"</f>
        <v>43-3031.00</v>
      </c>
      <c r="BE2393" t="s">
        <v>387</v>
      </c>
      <c r="BF2393" t="s">
        <v>681</v>
      </c>
      <c r="BG2393" t="s">
        <v>682</v>
      </c>
      <c r="BH2393">
        <v>1</v>
      </c>
      <c r="BI2393">
        <v>1</v>
      </c>
      <c r="BJ2393" s="1">
        <v>45962</v>
      </c>
      <c r="BK2393" s="1">
        <v>46326</v>
      </c>
      <c r="BL2393" s="1">
        <v>45962</v>
      </c>
      <c r="BM2393" s="1">
        <v>46326</v>
      </c>
      <c r="BN2393">
        <v>40</v>
      </c>
      <c r="BO2393">
        <v>0</v>
      </c>
      <c r="BP2393">
        <v>8</v>
      </c>
      <c r="BQ2393">
        <v>8</v>
      </c>
      <c r="BR2393">
        <v>8</v>
      </c>
      <c r="BS2393">
        <v>8</v>
      </c>
      <c r="BT2393">
        <v>8</v>
      </c>
      <c r="BU2393">
        <v>0</v>
      </c>
      <c r="BV2393" t="str">
        <f>"8:00 AM"</f>
        <v>8:00 AM</v>
      </c>
      <c r="BW2393" t="str">
        <f>"5:00 PM"</f>
        <v>5:00 PM</v>
      </c>
      <c r="BX2393" t="s">
        <v>133</v>
      </c>
      <c r="BY2393">
        <v>0</v>
      </c>
      <c r="BZ2393">
        <v>24</v>
      </c>
      <c r="CA2393" t="s">
        <v>115</v>
      </c>
      <c r="CC2393" t="s">
        <v>683</v>
      </c>
      <c r="CD2393" t="s">
        <v>684</v>
      </c>
      <c r="CF2393" t="s">
        <v>119</v>
      </c>
      <c r="CG2393" t="s">
        <v>120</v>
      </c>
      <c r="CH2393" s="3">
        <v>96950</v>
      </c>
      <c r="CI2393" s="4">
        <v>12.28</v>
      </c>
      <c r="CJ2393" s="4">
        <v>13</v>
      </c>
      <c r="CK2393" s="4">
        <v>18.420000000000002</v>
      </c>
      <c r="CL2393" s="4">
        <v>19.5</v>
      </c>
      <c r="CM2393" t="s">
        <v>136</v>
      </c>
      <c r="CN2393" t="s">
        <v>685</v>
      </c>
      <c r="CO2393" t="s">
        <v>137</v>
      </c>
      <c r="CQ2393" t="s">
        <v>115</v>
      </c>
      <c r="CR2393" t="s">
        <v>138</v>
      </c>
      <c r="CS2393" t="s">
        <v>139</v>
      </c>
      <c r="CT2393" t="s">
        <v>138</v>
      </c>
      <c r="CU2393" t="s">
        <v>139</v>
      </c>
      <c r="CV2393" t="s">
        <v>138</v>
      </c>
      <c r="CW2393" t="s">
        <v>139</v>
      </c>
      <c r="CX2393" s="2" t="s">
        <v>13934</v>
      </c>
      <c r="CY2393" s="10">
        <v>16702346445</v>
      </c>
      <c r="CZ2393" t="s">
        <v>680</v>
      </c>
      <c r="DA2393" t="s">
        <v>139</v>
      </c>
      <c r="DB2393" t="s">
        <v>138</v>
      </c>
      <c r="DC2393" t="s">
        <v>115</v>
      </c>
      <c r="DD2393" t="s">
        <v>676</v>
      </c>
      <c r="DE2393" t="s">
        <v>677</v>
      </c>
      <c r="DG2393" t="s">
        <v>12631</v>
      </c>
      <c r="DH2393" t="s">
        <v>139</v>
      </c>
    </row>
    <row r="2394" spans="1:112" ht="14.45" customHeight="1" x14ac:dyDescent="0.25">
      <c r="A2394" t="s">
        <v>13068</v>
      </c>
      <c r="B2394" t="s">
        <v>158</v>
      </c>
      <c r="C2394" s="1">
        <v>45761</v>
      </c>
      <c r="D2394" s="1">
        <v>45828</v>
      </c>
      <c r="E2394" t="s">
        <v>210</v>
      </c>
      <c r="F2394" s="1">
        <v>45929</v>
      </c>
      <c r="G2394" t="s">
        <v>138</v>
      </c>
      <c r="H2394" t="s">
        <v>115</v>
      </c>
      <c r="I2394" t="s">
        <v>115</v>
      </c>
      <c r="J2394" t="s">
        <v>2796</v>
      </c>
      <c r="K2394" t="s">
        <v>2797</v>
      </c>
      <c r="L2394" t="s">
        <v>2798</v>
      </c>
      <c r="M2394" t="s">
        <v>8068</v>
      </c>
      <c r="N2394" t="s">
        <v>128</v>
      </c>
      <c r="O2394" t="s">
        <v>120</v>
      </c>
      <c r="P2394" s="3">
        <v>96950</v>
      </c>
      <c r="Q2394" t="s">
        <v>121</v>
      </c>
      <c r="R2394" t="s">
        <v>139</v>
      </c>
      <c r="S2394" s="10">
        <v>16702346708</v>
      </c>
      <c r="U2394" t="s">
        <v>2800</v>
      </c>
      <c r="V2394">
        <v>236220</v>
      </c>
      <c r="W2394" t="s">
        <v>123</v>
      </c>
      <c r="Y2394" t="s">
        <v>632</v>
      </c>
      <c r="Z2394" t="s">
        <v>11543</v>
      </c>
      <c r="AB2394" t="s">
        <v>13069</v>
      </c>
      <c r="AC2394" t="s">
        <v>2798</v>
      </c>
      <c r="AD2394" t="s">
        <v>8068</v>
      </c>
      <c r="AE2394" t="s">
        <v>128</v>
      </c>
      <c r="AF2394" t="s">
        <v>120</v>
      </c>
      <c r="AG2394" s="3">
        <v>96950</v>
      </c>
      <c r="AH2394" t="s">
        <v>121</v>
      </c>
      <c r="AI2394" t="s">
        <v>641</v>
      </c>
      <c r="AJ2394" s="10">
        <v>16702346708</v>
      </c>
      <c r="AL2394" t="s">
        <v>2802</v>
      </c>
      <c r="BD2394" t="str">
        <f>"51-7021.00"</f>
        <v>51-7021.00</v>
      </c>
      <c r="BE2394" t="s">
        <v>8069</v>
      </c>
      <c r="BF2394" t="s">
        <v>8070</v>
      </c>
      <c r="BG2394" t="s">
        <v>8071</v>
      </c>
      <c r="BH2394">
        <v>1</v>
      </c>
      <c r="BJ2394" s="1">
        <v>45931</v>
      </c>
      <c r="BK2394" s="1">
        <v>47026</v>
      </c>
      <c r="BN2394">
        <v>40</v>
      </c>
      <c r="BO2394">
        <v>0</v>
      </c>
      <c r="BP2394">
        <v>8</v>
      </c>
      <c r="BQ2394">
        <v>8</v>
      </c>
      <c r="BR2394">
        <v>8</v>
      </c>
      <c r="BS2394">
        <v>8</v>
      </c>
      <c r="BT2394">
        <v>8</v>
      </c>
      <c r="BU2394">
        <v>0</v>
      </c>
      <c r="BV2394" t="str">
        <f>"8:00 AM"</f>
        <v>8:00 AM</v>
      </c>
      <c r="BW2394" t="str">
        <f>"5:00 PM"</f>
        <v>5:00 PM</v>
      </c>
      <c r="BX2394" t="s">
        <v>133</v>
      </c>
      <c r="BY2394">
        <v>0</v>
      </c>
      <c r="BZ2394">
        <v>12</v>
      </c>
      <c r="CA2394" t="s">
        <v>115</v>
      </c>
      <c r="CC2394" t="s">
        <v>13070</v>
      </c>
      <c r="CD2394" t="s">
        <v>2798</v>
      </c>
      <c r="CE2394" t="s">
        <v>8068</v>
      </c>
      <c r="CF2394" t="s">
        <v>128</v>
      </c>
      <c r="CG2394" t="s">
        <v>120</v>
      </c>
      <c r="CH2394" s="3">
        <v>96950</v>
      </c>
      <c r="CI2394" s="4">
        <v>13.08</v>
      </c>
      <c r="CJ2394" s="4">
        <v>13.08</v>
      </c>
      <c r="CK2394" s="4">
        <v>19.62</v>
      </c>
      <c r="CL2394" s="4">
        <v>19.62</v>
      </c>
      <c r="CM2394" t="s">
        <v>136</v>
      </c>
      <c r="CN2394">
        <v>0</v>
      </c>
      <c r="CO2394" t="s">
        <v>137</v>
      </c>
      <c r="CQ2394" t="s">
        <v>115</v>
      </c>
      <c r="CR2394" t="s">
        <v>138</v>
      </c>
      <c r="CS2394" t="s">
        <v>138</v>
      </c>
      <c r="CT2394" t="s">
        <v>138</v>
      </c>
      <c r="CU2394" t="s">
        <v>139</v>
      </c>
      <c r="CV2394" t="s">
        <v>138</v>
      </c>
      <c r="CW2394" t="s">
        <v>139</v>
      </c>
      <c r="CX2394" t="s">
        <v>2806</v>
      </c>
      <c r="CY2394" s="10">
        <v>16702346708</v>
      </c>
      <c r="CZ2394" t="s">
        <v>2802</v>
      </c>
      <c r="DA2394" t="s">
        <v>139</v>
      </c>
      <c r="DB2394" t="s">
        <v>138</v>
      </c>
      <c r="DC2394" t="s">
        <v>115</v>
      </c>
      <c r="DD2394" t="s">
        <v>2807</v>
      </c>
      <c r="DE2394" t="s">
        <v>2808</v>
      </c>
      <c r="DF2394" t="s">
        <v>574</v>
      </c>
      <c r="DG2394" t="s">
        <v>2796</v>
      </c>
      <c r="DH2394" t="s">
        <v>2802</v>
      </c>
    </row>
    <row r="2395" spans="1:112" ht="14.45" customHeight="1" x14ac:dyDescent="0.25">
      <c r="A2395" t="s">
        <v>13270</v>
      </c>
      <c r="B2395" t="s">
        <v>248</v>
      </c>
      <c r="C2395" s="1">
        <v>45765</v>
      </c>
      <c r="D2395" s="1">
        <v>45828</v>
      </c>
      <c r="E2395" t="s">
        <v>210</v>
      </c>
      <c r="F2395" s="1">
        <v>45929</v>
      </c>
      <c r="G2395" t="s">
        <v>138</v>
      </c>
      <c r="H2395" t="s">
        <v>115</v>
      </c>
      <c r="I2395" t="s">
        <v>115</v>
      </c>
      <c r="J2395" t="s">
        <v>13271</v>
      </c>
      <c r="L2395" t="s">
        <v>13272</v>
      </c>
      <c r="M2395" t="s">
        <v>10231</v>
      </c>
      <c r="N2395" t="s">
        <v>119</v>
      </c>
      <c r="O2395" t="s">
        <v>120</v>
      </c>
      <c r="P2395" s="3">
        <v>96950</v>
      </c>
      <c r="Q2395" t="s">
        <v>121</v>
      </c>
      <c r="R2395" t="s">
        <v>139</v>
      </c>
      <c r="S2395" s="10">
        <v>16702858263</v>
      </c>
      <c r="U2395" t="s">
        <v>13273</v>
      </c>
      <c r="V2395">
        <v>561320</v>
      </c>
      <c r="W2395" t="s">
        <v>123</v>
      </c>
      <c r="Y2395" t="s">
        <v>13274</v>
      </c>
      <c r="Z2395" t="s">
        <v>13275</v>
      </c>
      <c r="AB2395" t="s">
        <v>5472</v>
      </c>
      <c r="AC2395" t="s">
        <v>13272</v>
      </c>
      <c r="AD2395" t="s">
        <v>10231</v>
      </c>
      <c r="AE2395" t="s">
        <v>119</v>
      </c>
      <c r="AF2395" t="s">
        <v>120</v>
      </c>
      <c r="AG2395" s="3">
        <v>96950</v>
      </c>
      <c r="AH2395" t="s">
        <v>121</v>
      </c>
      <c r="AJ2395" s="10">
        <v>16702858263</v>
      </c>
      <c r="AL2395" t="s">
        <v>13276</v>
      </c>
      <c r="BD2395" t="str">
        <f>"49-9071.00"</f>
        <v>49-9071.00</v>
      </c>
      <c r="BE2395" t="s">
        <v>169</v>
      </c>
      <c r="BF2395" t="s">
        <v>13277</v>
      </c>
      <c r="BG2395" t="s">
        <v>7690</v>
      </c>
      <c r="BH2395">
        <v>5</v>
      </c>
      <c r="BI2395">
        <v>5</v>
      </c>
      <c r="BJ2395" s="1">
        <v>45931</v>
      </c>
      <c r="BK2395" s="1">
        <v>46295</v>
      </c>
      <c r="BL2395" s="1">
        <v>45931</v>
      </c>
      <c r="BM2395" s="1">
        <v>46295</v>
      </c>
      <c r="BN2395">
        <v>40</v>
      </c>
      <c r="BO2395">
        <v>0</v>
      </c>
      <c r="BP2395">
        <v>8</v>
      </c>
      <c r="BQ2395">
        <v>8</v>
      </c>
      <c r="BR2395">
        <v>8</v>
      </c>
      <c r="BS2395">
        <v>8</v>
      </c>
      <c r="BT2395">
        <v>0</v>
      </c>
      <c r="BU2395">
        <v>8</v>
      </c>
      <c r="BV2395" t="str">
        <f>"8:00 AM"</f>
        <v>8:00 AM</v>
      </c>
      <c r="BW2395" t="str">
        <f>"5:00 PM"</f>
        <v>5:00 PM</v>
      </c>
      <c r="BX2395" t="s">
        <v>240</v>
      </c>
      <c r="BY2395">
        <v>0</v>
      </c>
      <c r="BZ2395">
        <v>12</v>
      </c>
      <c r="CA2395" t="s">
        <v>115</v>
      </c>
      <c r="CC2395" s="2" t="s">
        <v>13278</v>
      </c>
      <c r="CD2395" t="s">
        <v>7692</v>
      </c>
      <c r="CE2395" t="s">
        <v>119</v>
      </c>
      <c r="CF2395" t="s">
        <v>119</v>
      </c>
      <c r="CG2395" t="s">
        <v>120</v>
      </c>
      <c r="CH2395" s="3">
        <v>96950</v>
      </c>
      <c r="CI2395" s="4">
        <v>9.75</v>
      </c>
      <c r="CJ2395" s="4">
        <v>9.75</v>
      </c>
      <c r="CK2395" s="4">
        <v>14.63</v>
      </c>
      <c r="CL2395" s="4">
        <v>14.63</v>
      </c>
      <c r="CM2395" t="s">
        <v>136</v>
      </c>
      <c r="CN2395" t="s">
        <v>139</v>
      </c>
      <c r="CO2395" t="s">
        <v>137</v>
      </c>
      <c r="CQ2395" t="s">
        <v>115</v>
      </c>
      <c r="CR2395" t="s">
        <v>138</v>
      </c>
      <c r="CS2395" t="s">
        <v>138</v>
      </c>
      <c r="CT2395" t="s">
        <v>138</v>
      </c>
      <c r="CU2395" t="s">
        <v>139</v>
      </c>
      <c r="CV2395" t="s">
        <v>138</v>
      </c>
      <c r="CW2395" t="s">
        <v>139</v>
      </c>
      <c r="CX2395" t="s">
        <v>4039</v>
      </c>
      <c r="CY2395" s="10">
        <v>16702858263</v>
      </c>
      <c r="CZ2395" t="s">
        <v>13276</v>
      </c>
      <c r="DA2395" t="s">
        <v>139</v>
      </c>
      <c r="DB2395" t="s">
        <v>138</v>
      </c>
      <c r="DC2395" t="s">
        <v>115</v>
      </c>
    </row>
    <row r="2396" spans="1:112" ht="14.45" customHeight="1" x14ac:dyDescent="0.25">
      <c r="A2396" t="s">
        <v>13295</v>
      </c>
      <c r="B2396" t="s">
        <v>248</v>
      </c>
      <c r="C2396" s="1">
        <v>45761</v>
      </c>
      <c r="D2396" s="1">
        <v>45828</v>
      </c>
      <c r="E2396" t="s">
        <v>210</v>
      </c>
      <c r="F2396" s="1">
        <v>45929</v>
      </c>
      <c r="G2396" t="s">
        <v>115</v>
      </c>
      <c r="H2396" t="s">
        <v>115</v>
      </c>
      <c r="I2396" t="s">
        <v>115</v>
      </c>
      <c r="J2396" t="s">
        <v>13296</v>
      </c>
      <c r="K2396" t="s">
        <v>13297</v>
      </c>
      <c r="L2396" t="s">
        <v>13298</v>
      </c>
      <c r="M2396" t="s">
        <v>3141</v>
      </c>
      <c r="N2396" t="s">
        <v>128</v>
      </c>
      <c r="O2396" t="s">
        <v>120</v>
      </c>
      <c r="P2396" s="3">
        <v>96950</v>
      </c>
      <c r="Q2396" t="s">
        <v>121</v>
      </c>
      <c r="R2396" t="s">
        <v>139</v>
      </c>
      <c r="S2396" s="10">
        <v>16704839683</v>
      </c>
      <c r="U2396" t="s">
        <v>1920</v>
      </c>
      <c r="V2396">
        <v>812199</v>
      </c>
      <c r="W2396" t="s">
        <v>123</v>
      </c>
      <c r="Y2396" t="s">
        <v>1790</v>
      </c>
      <c r="Z2396" t="s">
        <v>3359</v>
      </c>
      <c r="AA2396" t="s">
        <v>2352</v>
      </c>
      <c r="AB2396" t="s">
        <v>1191</v>
      </c>
      <c r="AC2396" t="s">
        <v>13299</v>
      </c>
      <c r="AD2396" t="s">
        <v>13300</v>
      </c>
      <c r="AE2396" t="s">
        <v>128</v>
      </c>
      <c r="AF2396" t="s">
        <v>120</v>
      </c>
      <c r="AG2396" s="3">
        <v>96950</v>
      </c>
      <c r="AH2396" t="s">
        <v>121</v>
      </c>
      <c r="AJ2396" s="10">
        <v>16704839683</v>
      </c>
      <c r="AL2396" t="s">
        <v>1926</v>
      </c>
      <c r="BD2396" t="str">
        <f>"31-9011.00"</f>
        <v>31-9011.00</v>
      </c>
      <c r="BE2396" t="s">
        <v>671</v>
      </c>
      <c r="BF2396" t="s">
        <v>13301</v>
      </c>
      <c r="BG2396" t="s">
        <v>6280</v>
      </c>
      <c r="BH2396">
        <v>4</v>
      </c>
      <c r="BI2396">
        <v>4</v>
      </c>
      <c r="BJ2396" s="1">
        <v>45931</v>
      </c>
      <c r="BK2396" s="1">
        <v>46295</v>
      </c>
      <c r="BL2396" s="1">
        <v>45931</v>
      </c>
      <c r="BM2396" s="1">
        <v>46295</v>
      </c>
      <c r="BN2396">
        <v>35</v>
      </c>
      <c r="BO2396">
        <v>5</v>
      </c>
      <c r="BP2396">
        <v>0</v>
      </c>
      <c r="BQ2396">
        <v>6</v>
      </c>
      <c r="BR2396">
        <v>6</v>
      </c>
      <c r="BS2396">
        <v>6</v>
      </c>
      <c r="BT2396">
        <v>6</v>
      </c>
      <c r="BU2396">
        <v>6</v>
      </c>
      <c r="BV2396" t="str">
        <f>"11:00 AM"</f>
        <v>11:00 AM</v>
      </c>
      <c r="BW2396" t="str">
        <f>"6:00 PM"</f>
        <v>6:00 PM</v>
      </c>
      <c r="BX2396" t="s">
        <v>240</v>
      </c>
      <c r="BY2396">
        <v>0</v>
      </c>
      <c r="BZ2396">
        <v>24</v>
      </c>
      <c r="CA2396" t="s">
        <v>115</v>
      </c>
      <c r="CC2396" s="2" t="s">
        <v>13302</v>
      </c>
      <c r="CD2396" t="s">
        <v>13298</v>
      </c>
      <c r="CE2396" t="s">
        <v>3141</v>
      </c>
      <c r="CF2396" t="s">
        <v>128</v>
      </c>
      <c r="CG2396" t="s">
        <v>120</v>
      </c>
      <c r="CH2396" s="3">
        <v>96950</v>
      </c>
      <c r="CI2396" s="4">
        <v>12.37</v>
      </c>
      <c r="CJ2396" s="4">
        <v>12.37</v>
      </c>
      <c r="CK2396" s="4">
        <v>18.559999999999999</v>
      </c>
      <c r="CL2396" s="4">
        <v>18.559999999999999</v>
      </c>
      <c r="CM2396" t="s">
        <v>136</v>
      </c>
      <c r="CO2396" t="s">
        <v>137</v>
      </c>
      <c r="CQ2396" t="s">
        <v>138</v>
      </c>
      <c r="CR2396" t="s">
        <v>138</v>
      </c>
      <c r="CS2396" t="s">
        <v>139</v>
      </c>
      <c r="CT2396" t="s">
        <v>138</v>
      </c>
      <c r="CU2396" t="s">
        <v>139</v>
      </c>
      <c r="CV2396" t="s">
        <v>138</v>
      </c>
      <c r="CW2396" t="s">
        <v>139</v>
      </c>
      <c r="CX2396" t="s">
        <v>224</v>
      </c>
      <c r="CY2396" s="10">
        <v>16704839683</v>
      </c>
      <c r="CZ2396" t="s">
        <v>1926</v>
      </c>
      <c r="DA2396" t="s">
        <v>139</v>
      </c>
      <c r="DB2396" t="s">
        <v>138</v>
      </c>
      <c r="DC2396" t="s">
        <v>115</v>
      </c>
    </row>
    <row r="2397" spans="1:112" ht="14.45" customHeight="1" x14ac:dyDescent="0.25">
      <c r="A2397" t="s">
        <v>13529</v>
      </c>
      <c r="B2397" t="s">
        <v>248</v>
      </c>
      <c r="C2397" s="1">
        <v>45771</v>
      </c>
      <c r="D2397" s="1">
        <v>45828</v>
      </c>
      <c r="E2397" t="s">
        <v>210</v>
      </c>
      <c r="F2397" s="1">
        <v>45929</v>
      </c>
      <c r="G2397" t="s">
        <v>115</v>
      </c>
      <c r="H2397" t="s">
        <v>115</v>
      </c>
      <c r="I2397" t="s">
        <v>115</v>
      </c>
      <c r="J2397" t="s">
        <v>13351</v>
      </c>
      <c r="L2397" t="s">
        <v>13352</v>
      </c>
      <c r="M2397" t="s">
        <v>13353</v>
      </c>
      <c r="N2397" t="s">
        <v>128</v>
      </c>
      <c r="O2397" t="s">
        <v>120</v>
      </c>
      <c r="P2397" s="3">
        <v>96950</v>
      </c>
      <c r="Q2397" t="s">
        <v>121</v>
      </c>
      <c r="S2397" s="10">
        <v>16702886227</v>
      </c>
      <c r="U2397" t="s">
        <v>13354</v>
      </c>
      <c r="V2397">
        <v>481112</v>
      </c>
      <c r="W2397" t="s">
        <v>123</v>
      </c>
      <c r="Y2397" t="s">
        <v>11330</v>
      </c>
      <c r="Z2397" t="s">
        <v>1881</v>
      </c>
      <c r="AA2397" t="s">
        <v>4867</v>
      </c>
      <c r="AB2397" t="s">
        <v>126</v>
      </c>
      <c r="AC2397" t="s">
        <v>13352</v>
      </c>
      <c r="AD2397" t="s">
        <v>13353</v>
      </c>
      <c r="AE2397" t="s">
        <v>128</v>
      </c>
      <c r="AF2397" t="s">
        <v>120</v>
      </c>
      <c r="AG2397" s="3">
        <v>96950</v>
      </c>
      <c r="AH2397" t="s">
        <v>121</v>
      </c>
      <c r="AJ2397" s="10">
        <v>16704836355</v>
      </c>
      <c r="AL2397" t="s">
        <v>13355</v>
      </c>
      <c r="AM2397" t="s">
        <v>734</v>
      </c>
      <c r="AN2397" t="s">
        <v>3674</v>
      </c>
      <c r="AO2397" t="s">
        <v>3675</v>
      </c>
      <c r="AP2397" t="s">
        <v>1097</v>
      </c>
      <c r="AQ2397" t="s">
        <v>3677</v>
      </c>
      <c r="AR2397" t="s">
        <v>4909</v>
      </c>
      <c r="AS2397" t="s">
        <v>128</v>
      </c>
      <c r="AT2397" t="s">
        <v>120</v>
      </c>
      <c r="AU2397" s="3">
        <v>96950</v>
      </c>
      <c r="AV2397" t="s">
        <v>121</v>
      </c>
      <c r="AX2397">
        <v>16702330081</v>
      </c>
      <c r="AZ2397" t="s">
        <v>2248</v>
      </c>
      <c r="BA2397" t="s">
        <v>3683</v>
      </c>
      <c r="BB2397" t="s">
        <v>120</v>
      </c>
      <c r="BC2397" t="s">
        <v>2250</v>
      </c>
      <c r="BD2397" t="str">
        <f>"49-3011.00"</f>
        <v>49-3011.00</v>
      </c>
      <c r="BE2397" t="s">
        <v>6214</v>
      </c>
      <c r="BF2397" t="s">
        <v>13356</v>
      </c>
      <c r="BG2397" t="s">
        <v>9753</v>
      </c>
      <c r="BH2397">
        <v>2</v>
      </c>
      <c r="BI2397">
        <v>2</v>
      </c>
      <c r="BJ2397" s="1">
        <v>45931</v>
      </c>
      <c r="BK2397" s="1">
        <v>46295</v>
      </c>
      <c r="BL2397" s="1">
        <v>45931</v>
      </c>
      <c r="BM2397" s="1">
        <v>46295</v>
      </c>
      <c r="BN2397">
        <v>40</v>
      </c>
      <c r="BO2397">
        <v>0</v>
      </c>
      <c r="BP2397">
        <v>8</v>
      </c>
      <c r="BQ2397">
        <v>8</v>
      </c>
      <c r="BR2397">
        <v>8</v>
      </c>
      <c r="BS2397">
        <v>8</v>
      </c>
      <c r="BT2397">
        <v>8</v>
      </c>
      <c r="BU2397">
        <v>0</v>
      </c>
      <c r="BV2397" t="str">
        <f>"8:00 AM"</f>
        <v>8:00 AM</v>
      </c>
      <c r="BW2397" t="str">
        <f>"5:00 PM"</f>
        <v>5:00 PM</v>
      </c>
      <c r="BX2397" t="s">
        <v>133</v>
      </c>
      <c r="BY2397">
        <v>0</v>
      </c>
      <c r="BZ2397">
        <v>24</v>
      </c>
      <c r="CA2397" t="s">
        <v>138</v>
      </c>
      <c r="CB2397">
        <v>3</v>
      </c>
      <c r="CC2397" t="s">
        <v>13357</v>
      </c>
      <c r="CD2397" t="s">
        <v>13352</v>
      </c>
      <c r="CE2397" t="s">
        <v>6831</v>
      </c>
      <c r="CF2397" t="s">
        <v>128</v>
      </c>
      <c r="CG2397" t="s">
        <v>120</v>
      </c>
      <c r="CH2397" s="3">
        <v>96950</v>
      </c>
      <c r="CI2397" s="4">
        <v>11.85</v>
      </c>
      <c r="CJ2397" s="4">
        <v>32</v>
      </c>
      <c r="CK2397" s="4">
        <v>17.78</v>
      </c>
      <c r="CL2397" s="4">
        <v>48</v>
      </c>
      <c r="CM2397" t="s">
        <v>136</v>
      </c>
      <c r="CN2397" t="s">
        <v>13358</v>
      </c>
      <c r="CO2397" t="s">
        <v>137</v>
      </c>
      <c r="CQ2397" t="s">
        <v>138</v>
      </c>
      <c r="CR2397" t="s">
        <v>138</v>
      </c>
      <c r="CS2397" t="s">
        <v>139</v>
      </c>
      <c r="CT2397" t="s">
        <v>138</v>
      </c>
      <c r="CU2397" t="s">
        <v>139</v>
      </c>
      <c r="CV2397" t="s">
        <v>138</v>
      </c>
      <c r="CW2397" t="s">
        <v>139</v>
      </c>
      <c r="CX2397" t="s">
        <v>13530</v>
      </c>
      <c r="CY2397" s="10">
        <v>16702886227</v>
      </c>
      <c r="CZ2397" t="s">
        <v>13355</v>
      </c>
      <c r="DA2397" t="s">
        <v>139</v>
      </c>
      <c r="DB2397" t="s">
        <v>138</v>
      </c>
      <c r="DC2397" t="s">
        <v>115</v>
      </c>
      <c r="DD2397" t="s">
        <v>3674</v>
      </c>
      <c r="DE2397" t="s">
        <v>3675</v>
      </c>
      <c r="DF2397" t="s">
        <v>3277</v>
      </c>
      <c r="DG2397" t="s">
        <v>3683</v>
      </c>
      <c r="DH2397" t="s">
        <v>2248</v>
      </c>
    </row>
    <row r="2398" spans="1:112" ht="14.45" customHeight="1" x14ac:dyDescent="0.25">
      <c r="A2398" t="s">
        <v>576</v>
      </c>
      <c r="B2398" t="s">
        <v>248</v>
      </c>
      <c r="C2398" s="1">
        <v>45773</v>
      </c>
      <c r="D2398" s="1">
        <v>45831</v>
      </c>
      <c r="E2398" t="s">
        <v>210</v>
      </c>
      <c r="F2398" s="1">
        <v>45929</v>
      </c>
      <c r="G2398" t="s">
        <v>115</v>
      </c>
      <c r="H2398" t="s">
        <v>115</v>
      </c>
      <c r="I2398" t="s">
        <v>115</v>
      </c>
      <c r="J2398" t="s">
        <v>577</v>
      </c>
      <c r="K2398" t="s">
        <v>578</v>
      </c>
      <c r="L2398" t="s">
        <v>579</v>
      </c>
      <c r="N2398" t="s">
        <v>128</v>
      </c>
      <c r="O2398" t="s">
        <v>120</v>
      </c>
      <c r="P2398" s="3">
        <v>96950</v>
      </c>
      <c r="Q2398" t="s">
        <v>121</v>
      </c>
      <c r="S2398" s="10">
        <v>16709896585</v>
      </c>
      <c r="U2398" t="s">
        <v>580</v>
      </c>
      <c r="V2398">
        <v>722320</v>
      </c>
      <c r="W2398" t="s">
        <v>123</v>
      </c>
      <c r="Y2398" t="s">
        <v>581</v>
      </c>
      <c r="Z2398" t="s">
        <v>582</v>
      </c>
      <c r="AA2398" t="s">
        <v>583</v>
      </c>
      <c r="AB2398" t="s">
        <v>126</v>
      </c>
      <c r="AC2398" t="s">
        <v>579</v>
      </c>
      <c r="AE2398" t="s">
        <v>128</v>
      </c>
      <c r="AF2398" t="s">
        <v>120</v>
      </c>
      <c r="AG2398" s="3">
        <v>96950</v>
      </c>
      <c r="AH2398" t="s">
        <v>121</v>
      </c>
      <c r="AJ2398" s="10">
        <v>16709896585</v>
      </c>
      <c r="AL2398" t="s">
        <v>584</v>
      </c>
      <c r="BD2398" t="str">
        <f>"49-9071.00"</f>
        <v>49-9071.00</v>
      </c>
      <c r="BE2398" t="s">
        <v>169</v>
      </c>
      <c r="BF2398" t="s">
        <v>585</v>
      </c>
      <c r="BG2398" t="s">
        <v>169</v>
      </c>
      <c r="BH2398">
        <v>8</v>
      </c>
      <c r="BI2398">
        <v>8</v>
      </c>
      <c r="BJ2398" s="1">
        <v>45931</v>
      </c>
      <c r="BK2398" s="1">
        <v>46295</v>
      </c>
      <c r="BL2398" s="1">
        <v>45931</v>
      </c>
      <c r="BM2398" s="1">
        <v>46295</v>
      </c>
      <c r="BN2398">
        <v>35</v>
      </c>
      <c r="BO2398">
        <v>0</v>
      </c>
      <c r="BP2398">
        <v>7</v>
      </c>
      <c r="BQ2398">
        <v>7</v>
      </c>
      <c r="BR2398">
        <v>7</v>
      </c>
      <c r="BS2398">
        <v>7</v>
      </c>
      <c r="BT2398">
        <v>7</v>
      </c>
      <c r="BU2398">
        <v>0</v>
      </c>
      <c r="BV2398" t="str">
        <f>"8:00 AM"</f>
        <v>8:00 AM</v>
      </c>
      <c r="BW2398" t="str">
        <f>"4:00 PM"</f>
        <v>4:00 PM</v>
      </c>
      <c r="BX2398" t="s">
        <v>133</v>
      </c>
      <c r="BY2398">
        <v>0</v>
      </c>
      <c r="BZ2398">
        <v>12</v>
      </c>
      <c r="CA2398" t="s">
        <v>115</v>
      </c>
      <c r="CC2398" s="2" t="s">
        <v>586</v>
      </c>
      <c r="CD2398" t="s">
        <v>587</v>
      </c>
      <c r="CF2398" t="s">
        <v>128</v>
      </c>
      <c r="CG2398" t="s">
        <v>120</v>
      </c>
      <c r="CH2398" s="3">
        <v>96950</v>
      </c>
      <c r="CI2398" s="4">
        <v>9.75</v>
      </c>
      <c r="CJ2398" s="4">
        <v>9.75</v>
      </c>
      <c r="CK2398" s="4">
        <v>14.63</v>
      </c>
      <c r="CL2398" s="4">
        <v>14.63</v>
      </c>
      <c r="CM2398" t="s">
        <v>136</v>
      </c>
      <c r="CN2398" t="s">
        <v>224</v>
      </c>
      <c r="CO2398" t="s">
        <v>137</v>
      </c>
      <c r="CQ2398" t="s">
        <v>115</v>
      </c>
      <c r="CR2398" t="s">
        <v>138</v>
      </c>
      <c r="CS2398" t="s">
        <v>139</v>
      </c>
      <c r="CT2398" t="s">
        <v>138</v>
      </c>
      <c r="CU2398" t="s">
        <v>139</v>
      </c>
      <c r="CV2398" t="s">
        <v>138</v>
      </c>
      <c r="CW2398" t="s">
        <v>138</v>
      </c>
      <c r="CX2398" t="s">
        <v>588</v>
      </c>
      <c r="CY2398" s="10">
        <v>16709896585</v>
      </c>
      <c r="CZ2398" t="s">
        <v>584</v>
      </c>
      <c r="DA2398" t="s">
        <v>139</v>
      </c>
      <c r="DB2398" t="s">
        <v>138</v>
      </c>
      <c r="DC2398" t="s">
        <v>115</v>
      </c>
    </row>
    <row r="2399" spans="1:112" ht="14.45" customHeight="1" x14ac:dyDescent="0.25">
      <c r="A2399" t="s">
        <v>1916</v>
      </c>
      <c r="B2399" t="s">
        <v>248</v>
      </c>
      <c r="C2399" s="1">
        <v>45761</v>
      </c>
      <c r="D2399" s="1">
        <v>45831</v>
      </c>
      <c r="E2399" t="s">
        <v>210</v>
      </c>
      <c r="F2399" s="1">
        <v>45929</v>
      </c>
      <c r="G2399" t="s">
        <v>138</v>
      </c>
      <c r="H2399" t="s">
        <v>115</v>
      </c>
      <c r="I2399" t="s">
        <v>115</v>
      </c>
      <c r="J2399" t="s">
        <v>1917</v>
      </c>
      <c r="K2399" t="s">
        <v>1918</v>
      </c>
      <c r="L2399" t="s">
        <v>1919</v>
      </c>
      <c r="M2399" t="s">
        <v>713</v>
      </c>
      <c r="N2399" t="s">
        <v>119</v>
      </c>
      <c r="O2399" t="s">
        <v>120</v>
      </c>
      <c r="P2399" s="3">
        <v>96950</v>
      </c>
      <c r="Q2399" t="s">
        <v>121</v>
      </c>
      <c r="S2399" s="10">
        <v>16704839683</v>
      </c>
      <c r="U2399" t="s">
        <v>1920</v>
      </c>
      <c r="V2399">
        <v>812112</v>
      </c>
      <c r="W2399" t="s">
        <v>123</v>
      </c>
      <c r="Y2399" t="s">
        <v>368</v>
      </c>
      <c r="Z2399" t="s">
        <v>1921</v>
      </c>
      <c r="AA2399" t="s">
        <v>1922</v>
      </c>
      <c r="AB2399" t="s">
        <v>1923</v>
      </c>
      <c r="AC2399" t="s">
        <v>1924</v>
      </c>
      <c r="AD2399" t="s">
        <v>1925</v>
      </c>
      <c r="AE2399" t="s">
        <v>119</v>
      </c>
      <c r="AF2399" t="s">
        <v>120</v>
      </c>
      <c r="AG2399" s="3">
        <v>96950</v>
      </c>
      <c r="AH2399" t="s">
        <v>121</v>
      </c>
      <c r="AJ2399" s="10">
        <v>16704839683</v>
      </c>
      <c r="AL2399" t="s">
        <v>1926</v>
      </c>
      <c r="BD2399" t="str">
        <f>"39-5012.00"</f>
        <v>39-5012.00</v>
      </c>
      <c r="BE2399" t="s">
        <v>1772</v>
      </c>
      <c r="BF2399" t="s">
        <v>1927</v>
      </c>
      <c r="BG2399" t="s">
        <v>1928</v>
      </c>
      <c r="BH2399">
        <v>5</v>
      </c>
      <c r="BI2399">
        <v>5</v>
      </c>
      <c r="BJ2399" s="1">
        <v>45931</v>
      </c>
      <c r="BK2399" s="1">
        <v>47026</v>
      </c>
      <c r="BL2399" s="1">
        <v>45931</v>
      </c>
      <c r="BM2399" s="1">
        <v>47026</v>
      </c>
      <c r="BN2399">
        <v>35</v>
      </c>
      <c r="BO2399">
        <v>5</v>
      </c>
      <c r="BP2399">
        <v>0</v>
      </c>
      <c r="BQ2399">
        <v>6</v>
      </c>
      <c r="BR2399">
        <v>6</v>
      </c>
      <c r="BS2399">
        <v>6</v>
      </c>
      <c r="BT2399">
        <v>6</v>
      </c>
      <c r="BU2399">
        <v>6</v>
      </c>
      <c r="BV2399" t="str">
        <f>"11:00 AM"</f>
        <v>11:00 AM</v>
      </c>
      <c r="BW2399" t="str">
        <f>"6:00 PM"</f>
        <v>6:00 PM</v>
      </c>
      <c r="BX2399" t="s">
        <v>240</v>
      </c>
      <c r="BY2399">
        <v>0</v>
      </c>
      <c r="BZ2399">
        <v>24</v>
      </c>
      <c r="CA2399" t="s">
        <v>115</v>
      </c>
      <c r="CC2399" s="2" t="s">
        <v>1929</v>
      </c>
      <c r="CD2399" t="s">
        <v>1919</v>
      </c>
      <c r="CE2399" t="s">
        <v>713</v>
      </c>
      <c r="CF2399" t="s">
        <v>119</v>
      </c>
      <c r="CG2399" t="s">
        <v>120</v>
      </c>
      <c r="CH2399" s="3">
        <v>96950</v>
      </c>
      <c r="CI2399" s="4">
        <v>7.98</v>
      </c>
      <c r="CJ2399" s="4">
        <v>7.98</v>
      </c>
      <c r="CK2399" s="4">
        <v>11.97</v>
      </c>
      <c r="CL2399" s="4">
        <v>11.97</v>
      </c>
      <c r="CM2399" t="s">
        <v>136</v>
      </c>
      <c r="CO2399" t="s">
        <v>137</v>
      </c>
      <c r="CQ2399" t="s">
        <v>138</v>
      </c>
      <c r="CR2399" t="s">
        <v>138</v>
      </c>
      <c r="CS2399" t="s">
        <v>139</v>
      </c>
      <c r="CT2399" t="s">
        <v>138</v>
      </c>
      <c r="CU2399" t="s">
        <v>139</v>
      </c>
      <c r="CV2399" t="s">
        <v>138</v>
      </c>
      <c r="CW2399" t="s">
        <v>139</v>
      </c>
      <c r="CX2399" t="s">
        <v>139</v>
      </c>
      <c r="CY2399" s="10">
        <v>16704839683</v>
      </c>
      <c r="CZ2399" t="s">
        <v>1926</v>
      </c>
      <c r="DA2399" t="s">
        <v>139</v>
      </c>
      <c r="DB2399" t="s">
        <v>138</v>
      </c>
      <c r="DC2399" t="s">
        <v>115</v>
      </c>
    </row>
    <row r="2400" spans="1:112" ht="14.45" customHeight="1" x14ac:dyDescent="0.25">
      <c r="A2400" t="s">
        <v>1964</v>
      </c>
      <c r="B2400" t="s">
        <v>248</v>
      </c>
      <c r="C2400" s="1">
        <v>45764</v>
      </c>
      <c r="D2400" s="1">
        <v>45831</v>
      </c>
      <c r="E2400" t="s">
        <v>210</v>
      </c>
      <c r="F2400" s="1">
        <v>45837</v>
      </c>
      <c r="G2400" t="s">
        <v>115</v>
      </c>
      <c r="H2400" t="s">
        <v>115</v>
      </c>
      <c r="I2400" t="s">
        <v>115</v>
      </c>
      <c r="J2400" t="s">
        <v>1965</v>
      </c>
      <c r="K2400" t="s">
        <v>1966</v>
      </c>
      <c r="L2400" t="s">
        <v>1967</v>
      </c>
      <c r="N2400" t="s">
        <v>119</v>
      </c>
      <c r="O2400" t="s">
        <v>120</v>
      </c>
      <c r="P2400" s="3">
        <v>96950</v>
      </c>
      <c r="Q2400" t="s">
        <v>121</v>
      </c>
      <c r="S2400" s="10">
        <v>16702339442</v>
      </c>
      <c r="U2400" t="s">
        <v>1968</v>
      </c>
      <c r="V2400">
        <v>423430</v>
      </c>
      <c r="W2400" t="s">
        <v>123</v>
      </c>
      <c r="Y2400" t="s">
        <v>1969</v>
      </c>
      <c r="Z2400" t="s">
        <v>1970</v>
      </c>
      <c r="AA2400" t="s">
        <v>1971</v>
      </c>
      <c r="AB2400" t="s">
        <v>295</v>
      </c>
      <c r="AC2400" t="s">
        <v>1972</v>
      </c>
      <c r="AE2400" t="s">
        <v>119</v>
      </c>
      <c r="AF2400" t="s">
        <v>120</v>
      </c>
      <c r="AG2400" s="3">
        <v>96950</v>
      </c>
      <c r="AH2400" t="s">
        <v>121</v>
      </c>
      <c r="AJ2400" s="10">
        <v>16702339442</v>
      </c>
      <c r="AL2400" t="s">
        <v>1973</v>
      </c>
      <c r="BD2400" t="str">
        <f>"49-9071.00"</f>
        <v>49-9071.00</v>
      </c>
      <c r="BE2400" t="s">
        <v>169</v>
      </c>
      <c r="BF2400" t="s">
        <v>1974</v>
      </c>
      <c r="BG2400" t="s">
        <v>169</v>
      </c>
      <c r="BH2400">
        <v>5</v>
      </c>
      <c r="BI2400">
        <v>5</v>
      </c>
      <c r="BJ2400" s="1">
        <v>45839</v>
      </c>
      <c r="BK2400" s="1">
        <v>46203</v>
      </c>
      <c r="BL2400" s="1">
        <v>45839</v>
      </c>
      <c r="BM2400" s="1">
        <v>46203</v>
      </c>
      <c r="BN2400">
        <v>40</v>
      </c>
      <c r="BO2400">
        <v>0</v>
      </c>
      <c r="BP2400">
        <v>8</v>
      </c>
      <c r="BQ2400">
        <v>8</v>
      </c>
      <c r="BR2400">
        <v>8</v>
      </c>
      <c r="BS2400">
        <v>8</v>
      </c>
      <c r="BT2400">
        <v>8</v>
      </c>
      <c r="BU2400">
        <v>0</v>
      </c>
      <c r="BV2400" t="str">
        <f>"8:00 AM"</f>
        <v>8:00 AM</v>
      </c>
      <c r="BW2400" t="str">
        <f>"5:00 PM"</f>
        <v>5:00 PM</v>
      </c>
      <c r="BX2400" t="s">
        <v>133</v>
      </c>
      <c r="BY2400">
        <v>0</v>
      </c>
      <c r="BZ2400">
        <v>12</v>
      </c>
      <c r="CA2400" t="s">
        <v>115</v>
      </c>
      <c r="CC2400" t="s">
        <v>1975</v>
      </c>
      <c r="CD2400" t="s">
        <v>1972</v>
      </c>
      <c r="CF2400" t="s">
        <v>119</v>
      </c>
      <c r="CG2400" t="s">
        <v>120</v>
      </c>
      <c r="CH2400" s="3">
        <v>96950</v>
      </c>
      <c r="CI2400" s="4">
        <v>9.75</v>
      </c>
      <c r="CJ2400" s="4">
        <v>9.75</v>
      </c>
      <c r="CK2400" s="4">
        <v>14.63</v>
      </c>
      <c r="CL2400" s="4">
        <v>14.63</v>
      </c>
      <c r="CM2400" t="s">
        <v>136</v>
      </c>
      <c r="CO2400" t="s">
        <v>137</v>
      </c>
      <c r="CQ2400" t="s">
        <v>138</v>
      </c>
      <c r="CR2400" t="s">
        <v>138</v>
      </c>
      <c r="CS2400" t="s">
        <v>138</v>
      </c>
      <c r="CT2400" t="s">
        <v>138</v>
      </c>
      <c r="CU2400" t="s">
        <v>139</v>
      </c>
      <c r="CV2400" t="s">
        <v>138</v>
      </c>
      <c r="CW2400" t="s">
        <v>139</v>
      </c>
      <c r="CX2400" t="s">
        <v>1976</v>
      </c>
      <c r="CY2400" s="10">
        <v>16702339442</v>
      </c>
      <c r="CZ2400" t="s">
        <v>1977</v>
      </c>
      <c r="DA2400" t="s">
        <v>139</v>
      </c>
      <c r="DB2400" t="s">
        <v>138</v>
      </c>
      <c r="DC2400" t="s">
        <v>115</v>
      </c>
    </row>
    <row r="2401" spans="1:112" ht="14.45" customHeight="1" x14ac:dyDescent="0.25">
      <c r="A2401" t="s">
        <v>3499</v>
      </c>
      <c r="B2401" t="s">
        <v>248</v>
      </c>
      <c r="C2401" s="1">
        <v>45778</v>
      </c>
      <c r="D2401" s="1">
        <v>45831</v>
      </c>
      <c r="E2401" t="s">
        <v>210</v>
      </c>
      <c r="F2401" s="1">
        <v>45929</v>
      </c>
      <c r="G2401" t="s">
        <v>115</v>
      </c>
      <c r="H2401" t="s">
        <v>115</v>
      </c>
      <c r="I2401" t="s">
        <v>115</v>
      </c>
      <c r="J2401" t="s">
        <v>2658</v>
      </c>
      <c r="K2401" t="s">
        <v>139</v>
      </c>
      <c r="L2401" t="s">
        <v>2659</v>
      </c>
      <c r="M2401" t="s">
        <v>2660</v>
      </c>
      <c r="N2401" t="s">
        <v>1375</v>
      </c>
      <c r="O2401" t="s">
        <v>120</v>
      </c>
      <c r="P2401" s="3">
        <v>96950</v>
      </c>
      <c r="Q2401" t="s">
        <v>121</v>
      </c>
      <c r="S2401" s="10">
        <v>16703226031</v>
      </c>
      <c r="U2401" t="s">
        <v>2661</v>
      </c>
      <c r="V2401">
        <v>424410</v>
      </c>
      <c r="W2401" t="s">
        <v>123</v>
      </c>
      <c r="Y2401" t="s">
        <v>2662</v>
      </c>
      <c r="Z2401" t="s">
        <v>2663</v>
      </c>
      <c r="AA2401" t="s">
        <v>2664</v>
      </c>
      <c r="AB2401" t="s">
        <v>2665</v>
      </c>
      <c r="AC2401" t="s">
        <v>2659</v>
      </c>
      <c r="AD2401" t="s">
        <v>2660</v>
      </c>
      <c r="AE2401" t="s">
        <v>1375</v>
      </c>
      <c r="AF2401" t="s">
        <v>120</v>
      </c>
      <c r="AG2401" s="3">
        <v>96950</v>
      </c>
      <c r="AH2401" t="s">
        <v>121</v>
      </c>
      <c r="AJ2401" s="10">
        <v>16714826466</v>
      </c>
      <c r="AL2401" t="s">
        <v>2666</v>
      </c>
      <c r="AM2401" t="s">
        <v>734</v>
      </c>
      <c r="AN2401" t="s">
        <v>735</v>
      </c>
      <c r="AO2401" t="s">
        <v>736</v>
      </c>
      <c r="AP2401" t="s">
        <v>737</v>
      </c>
      <c r="AQ2401" t="s">
        <v>738</v>
      </c>
      <c r="AR2401" t="s">
        <v>739</v>
      </c>
      <c r="AS2401" t="s">
        <v>706</v>
      </c>
      <c r="AT2401" t="s">
        <v>707</v>
      </c>
      <c r="AU2401" s="3">
        <v>96913</v>
      </c>
      <c r="AV2401" t="s">
        <v>121</v>
      </c>
      <c r="AX2401">
        <v>16716461222</v>
      </c>
      <c r="AY2401">
        <v>111</v>
      </c>
      <c r="AZ2401" t="s">
        <v>740</v>
      </c>
      <c r="BA2401" t="s">
        <v>741</v>
      </c>
      <c r="BB2401" t="s">
        <v>707</v>
      </c>
      <c r="BC2401" t="s">
        <v>742</v>
      </c>
      <c r="BD2401" t="str">
        <f>"53-3031.00"</f>
        <v>53-3031.00</v>
      </c>
      <c r="BE2401" t="s">
        <v>2288</v>
      </c>
      <c r="BF2401" t="s">
        <v>3500</v>
      </c>
      <c r="BG2401" t="s">
        <v>3501</v>
      </c>
      <c r="BH2401">
        <v>2</v>
      </c>
      <c r="BI2401">
        <v>2</v>
      </c>
      <c r="BJ2401" s="1">
        <v>45931</v>
      </c>
      <c r="BK2401" s="1">
        <v>46295</v>
      </c>
      <c r="BL2401" s="1">
        <v>45931</v>
      </c>
      <c r="BM2401" s="1">
        <v>46295</v>
      </c>
      <c r="BN2401">
        <v>40</v>
      </c>
      <c r="BO2401">
        <v>0</v>
      </c>
      <c r="BP2401">
        <v>8</v>
      </c>
      <c r="BQ2401">
        <v>8</v>
      </c>
      <c r="BR2401">
        <v>8</v>
      </c>
      <c r="BS2401">
        <v>8</v>
      </c>
      <c r="BT2401">
        <v>8</v>
      </c>
      <c r="BU2401">
        <v>0</v>
      </c>
      <c r="BV2401" t="str">
        <f>"8:00 AM"</f>
        <v>8:00 AM</v>
      </c>
      <c r="BW2401" t="str">
        <f>"5:00 PM"</f>
        <v>5:00 PM</v>
      </c>
      <c r="BX2401" t="s">
        <v>133</v>
      </c>
      <c r="BY2401">
        <v>0</v>
      </c>
      <c r="BZ2401">
        <v>12</v>
      </c>
      <c r="CA2401" t="s">
        <v>115</v>
      </c>
      <c r="CC2401" s="2" t="s">
        <v>3502</v>
      </c>
      <c r="CD2401" t="s">
        <v>2659</v>
      </c>
      <c r="CE2401" t="s">
        <v>2660</v>
      </c>
      <c r="CF2401" t="s">
        <v>1375</v>
      </c>
      <c r="CG2401" t="s">
        <v>120</v>
      </c>
      <c r="CH2401" s="3">
        <v>96950</v>
      </c>
      <c r="CI2401" s="4">
        <v>8.34</v>
      </c>
      <c r="CJ2401" s="4">
        <v>8.34</v>
      </c>
      <c r="CK2401" s="4">
        <v>12.51</v>
      </c>
      <c r="CL2401" s="4">
        <v>12.51</v>
      </c>
      <c r="CM2401" t="s">
        <v>136</v>
      </c>
      <c r="CN2401" t="s">
        <v>2668</v>
      </c>
      <c r="CO2401" t="s">
        <v>137</v>
      </c>
      <c r="CQ2401" t="s">
        <v>138</v>
      </c>
      <c r="CR2401" t="s">
        <v>138</v>
      </c>
      <c r="CS2401" t="s">
        <v>138</v>
      </c>
      <c r="CT2401" t="s">
        <v>138</v>
      </c>
      <c r="CU2401" t="s">
        <v>139</v>
      </c>
      <c r="CV2401" t="s">
        <v>138</v>
      </c>
      <c r="CW2401" t="s">
        <v>138</v>
      </c>
      <c r="CX2401" t="s">
        <v>2669</v>
      </c>
      <c r="CY2401" s="10">
        <v>16703226031</v>
      </c>
      <c r="CZ2401" t="s">
        <v>2666</v>
      </c>
      <c r="DA2401" t="s">
        <v>139</v>
      </c>
      <c r="DB2401" t="s">
        <v>138</v>
      </c>
      <c r="DC2401" t="s">
        <v>115</v>
      </c>
    </row>
    <row r="2402" spans="1:112" ht="14.45" customHeight="1" x14ac:dyDescent="0.25">
      <c r="A2402" t="s">
        <v>4161</v>
      </c>
      <c r="B2402" t="s">
        <v>158</v>
      </c>
      <c r="C2402" s="1">
        <v>45761</v>
      </c>
      <c r="D2402" s="1">
        <v>45831</v>
      </c>
      <c r="E2402" t="s">
        <v>210</v>
      </c>
      <c r="F2402" s="1">
        <v>45930</v>
      </c>
      <c r="G2402" t="s">
        <v>138</v>
      </c>
      <c r="H2402" t="s">
        <v>115</v>
      </c>
      <c r="I2402" t="s">
        <v>115</v>
      </c>
      <c r="J2402" t="s">
        <v>4162</v>
      </c>
      <c r="K2402" t="s">
        <v>4163</v>
      </c>
      <c r="L2402" t="s">
        <v>4164</v>
      </c>
      <c r="N2402" t="s">
        <v>119</v>
      </c>
      <c r="O2402" t="s">
        <v>120</v>
      </c>
      <c r="P2402" s="3">
        <v>96950</v>
      </c>
      <c r="Q2402" t="s">
        <v>121</v>
      </c>
      <c r="S2402" s="10">
        <v>16702359241</v>
      </c>
      <c r="U2402" t="s">
        <v>4165</v>
      </c>
      <c r="V2402">
        <v>72251</v>
      </c>
      <c r="W2402" t="s">
        <v>123</v>
      </c>
      <c r="Y2402" t="s">
        <v>401</v>
      </c>
      <c r="Z2402" t="s">
        <v>4166</v>
      </c>
      <c r="AB2402" t="s">
        <v>295</v>
      </c>
      <c r="AC2402" t="s">
        <v>4164</v>
      </c>
      <c r="AE2402" t="s">
        <v>119</v>
      </c>
      <c r="AF2402" t="s">
        <v>120</v>
      </c>
      <c r="AG2402" s="3">
        <v>96950</v>
      </c>
      <c r="AH2402" t="s">
        <v>121</v>
      </c>
      <c r="AJ2402" s="10">
        <v>16702359241</v>
      </c>
      <c r="AL2402" t="s">
        <v>399</v>
      </c>
      <c r="BD2402" t="str">
        <f>"35-2021.00"</f>
        <v>35-2021.00</v>
      </c>
      <c r="BE2402" t="s">
        <v>282</v>
      </c>
      <c r="BF2402" t="s">
        <v>4167</v>
      </c>
      <c r="BG2402" t="s">
        <v>3167</v>
      </c>
      <c r="BH2402">
        <v>3</v>
      </c>
      <c r="BJ2402" s="1">
        <v>45932</v>
      </c>
      <c r="BK2402" s="1">
        <v>47027</v>
      </c>
      <c r="BN2402">
        <v>35</v>
      </c>
      <c r="BO2402">
        <v>0</v>
      </c>
      <c r="BP2402">
        <v>7</v>
      </c>
      <c r="BQ2402">
        <v>7</v>
      </c>
      <c r="BR2402">
        <v>7</v>
      </c>
      <c r="BS2402">
        <v>7</v>
      </c>
      <c r="BT2402">
        <v>7</v>
      </c>
      <c r="BU2402">
        <v>0</v>
      </c>
      <c r="BV2402" t="str">
        <f>"9:00 AM"</f>
        <v>9:00 AM</v>
      </c>
      <c r="BW2402" t="str">
        <f>"5:00 PM"</f>
        <v>5:00 PM</v>
      </c>
      <c r="BX2402" t="s">
        <v>240</v>
      </c>
      <c r="BY2402">
        <v>0</v>
      </c>
      <c r="BZ2402">
        <v>3</v>
      </c>
      <c r="CA2402" t="s">
        <v>115</v>
      </c>
      <c r="CC2402" t="s">
        <v>4168</v>
      </c>
      <c r="CD2402" t="s">
        <v>4169</v>
      </c>
      <c r="CF2402" t="s">
        <v>119</v>
      </c>
      <c r="CG2402" t="s">
        <v>120</v>
      </c>
      <c r="CH2402" s="3">
        <v>96950</v>
      </c>
      <c r="CI2402" s="4">
        <v>7.84</v>
      </c>
      <c r="CJ2402" s="4">
        <v>7.84</v>
      </c>
      <c r="CK2402" s="4">
        <v>0</v>
      </c>
      <c r="CL2402" s="4">
        <v>0</v>
      </c>
      <c r="CM2402" t="s">
        <v>136</v>
      </c>
      <c r="CN2402">
        <v>0</v>
      </c>
      <c r="CO2402" t="s">
        <v>137</v>
      </c>
      <c r="CQ2402" t="s">
        <v>115</v>
      </c>
      <c r="CR2402" t="s">
        <v>138</v>
      </c>
      <c r="CS2402" t="s">
        <v>139</v>
      </c>
      <c r="CT2402" t="s">
        <v>139</v>
      </c>
      <c r="CU2402" t="s">
        <v>139</v>
      </c>
      <c r="CV2402" t="s">
        <v>138</v>
      </c>
      <c r="CW2402" t="s">
        <v>139</v>
      </c>
      <c r="CX2402" t="s">
        <v>4170</v>
      </c>
      <c r="CY2402" s="10">
        <v>16702359241</v>
      </c>
      <c r="CZ2402" t="s">
        <v>404</v>
      </c>
      <c r="DA2402" t="s">
        <v>139</v>
      </c>
      <c r="DB2402" t="s">
        <v>138</v>
      </c>
      <c r="DC2402" t="s">
        <v>115</v>
      </c>
    </row>
    <row r="2403" spans="1:112" ht="14.45" customHeight="1" x14ac:dyDescent="0.25">
      <c r="A2403" t="s">
        <v>5388</v>
      </c>
      <c r="B2403" t="s">
        <v>158</v>
      </c>
      <c r="C2403" s="1">
        <v>45761</v>
      </c>
      <c r="D2403" s="1">
        <v>45831</v>
      </c>
      <c r="E2403" t="s">
        <v>114</v>
      </c>
      <c r="G2403" t="s">
        <v>115</v>
      </c>
      <c r="H2403" t="s">
        <v>115</v>
      </c>
      <c r="I2403" t="s">
        <v>115</v>
      </c>
      <c r="J2403" t="s">
        <v>5389</v>
      </c>
      <c r="K2403" t="s">
        <v>5390</v>
      </c>
      <c r="L2403" t="s">
        <v>5391</v>
      </c>
      <c r="N2403" t="s">
        <v>119</v>
      </c>
      <c r="O2403" t="s">
        <v>120</v>
      </c>
      <c r="P2403" s="3">
        <v>96950</v>
      </c>
      <c r="Q2403" t="s">
        <v>121</v>
      </c>
      <c r="S2403" s="10">
        <v>16703230362</v>
      </c>
      <c r="U2403" t="s">
        <v>5392</v>
      </c>
      <c r="V2403">
        <v>42393</v>
      </c>
      <c r="W2403" t="s">
        <v>123</v>
      </c>
      <c r="Y2403" t="s">
        <v>5393</v>
      </c>
      <c r="Z2403" t="s">
        <v>5394</v>
      </c>
      <c r="AB2403" t="s">
        <v>295</v>
      </c>
      <c r="AC2403" t="s">
        <v>5391</v>
      </c>
      <c r="AE2403" t="s">
        <v>119</v>
      </c>
      <c r="AF2403" t="s">
        <v>120</v>
      </c>
      <c r="AG2403" s="3">
        <v>96950</v>
      </c>
      <c r="AH2403" t="s">
        <v>121</v>
      </c>
      <c r="AJ2403" s="10">
        <v>16703230362</v>
      </c>
      <c r="AL2403" t="s">
        <v>5395</v>
      </c>
      <c r="BD2403" t="str">
        <f>"11-1021.00"</f>
        <v>11-1021.00</v>
      </c>
      <c r="BE2403" t="s">
        <v>446</v>
      </c>
      <c r="BF2403" t="s">
        <v>5396</v>
      </c>
      <c r="BG2403" t="s">
        <v>235</v>
      </c>
      <c r="BH2403">
        <v>1</v>
      </c>
      <c r="BJ2403" s="1">
        <v>45839</v>
      </c>
      <c r="BK2403" s="1">
        <v>46203</v>
      </c>
      <c r="BN2403">
        <v>35</v>
      </c>
      <c r="BO2403">
        <v>0</v>
      </c>
      <c r="BP2403">
        <v>7</v>
      </c>
      <c r="BQ2403">
        <v>7</v>
      </c>
      <c r="BR2403">
        <v>7</v>
      </c>
      <c r="BS2403">
        <v>7</v>
      </c>
      <c r="BT2403">
        <v>7</v>
      </c>
      <c r="BU2403">
        <v>0</v>
      </c>
      <c r="BV2403" t="str">
        <f>"9:00 AM"</f>
        <v>9:00 AM</v>
      </c>
      <c r="BW2403" t="str">
        <f>"5:00 PM"</f>
        <v>5:00 PM</v>
      </c>
      <c r="BX2403" t="s">
        <v>133</v>
      </c>
      <c r="BY2403">
        <v>0</v>
      </c>
      <c r="BZ2403">
        <v>36</v>
      </c>
      <c r="CA2403" t="s">
        <v>115</v>
      </c>
      <c r="CC2403" t="s">
        <v>240</v>
      </c>
      <c r="CD2403" t="s">
        <v>5397</v>
      </c>
      <c r="CE2403" t="s">
        <v>5398</v>
      </c>
      <c r="CF2403" t="s">
        <v>119</v>
      </c>
      <c r="CG2403" t="s">
        <v>120</v>
      </c>
      <c r="CH2403" s="3">
        <v>96950</v>
      </c>
      <c r="CI2403" s="4">
        <v>22.09</v>
      </c>
      <c r="CJ2403" s="4">
        <v>22.5</v>
      </c>
      <c r="CK2403" s="4">
        <v>33.14</v>
      </c>
      <c r="CL2403" s="4">
        <v>33.75</v>
      </c>
      <c r="CM2403" t="s">
        <v>136</v>
      </c>
      <c r="CO2403" t="s">
        <v>137</v>
      </c>
      <c r="CQ2403" t="s">
        <v>115</v>
      </c>
      <c r="CR2403" t="s">
        <v>138</v>
      </c>
      <c r="CS2403" t="s">
        <v>139</v>
      </c>
      <c r="CT2403" t="s">
        <v>138</v>
      </c>
      <c r="CU2403" t="s">
        <v>139</v>
      </c>
      <c r="CV2403" t="s">
        <v>138</v>
      </c>
      <c r="CW2403" t="s">
        <v>139</v>
      </c>
      <c r="CX2403" t="s">
        <v>139</v>
      </c>
      <c r="CY2403" s="10">
        <v>16703230362</v>
      </c>
      <c r="CZ2403" t="s">
        <v>5395</v>
      </c>
      <c r="DA2403" t="s">
        <v>139</v>
      </c>
      <c r="DB2403" t="s">
        <v>138</v>
      </c>
      <c r="DC2403" t="s">
        <v>115</v>
      </c>
    </row>
    <row r="2404" spans="1:112" ht="14.45" customHeight="1" x14ac:dyDescent="0.25">
      <c r="A2404" t="s">
        <v>5866</v>
      </c>
      <c r="B2404" t="s">
        <v>248</v>
      </c>
      <c r="C2404" s="1">
        <v>45760</v>
      </c>
      <c r="D2404" s="1">
        <v>45831</v>
      </c>
      <c r="E2404" t="s">
        <v>210</v>
      </c>
      <c r="F2404" s="1">
        <v>45930</v>
      </c>
      <c r="G2404" t="s">
        <v>138</v>
      </c>
      <c r="H2404" t="s">
        <v>115</v>
      </c>
      <c r="I2404" t="s">
        <v>115</v>
      </c>
      <c r="J2404" t="s">
        <v>5450</v>
      </c>
      <c r="L2404" t="s">
        <v>5451</v>
      </c>
      <c r="N2404" t="s">
        <v>119</v>
      </c>
      <c r="O2404" t="s">
        <v>120</v>
      </c>
      <c r="P2404" s="3">
        <v>96950</v>
      </c>
      <c r="Q2404" t="s">
        <v>121</v>
      </c>
      <c r="S2404" s="10">
        <v>16702342362</v>
      </c>
      <c r="U2404" t="s">
        <v>5452</v>
      </c>
      <c r="V2404">
        <v>541330</v>
      </c>
      <c r="W2404" t="s">
        <v>123</v>
      </c>
      <c r="Y2404" t="s">
        <v>5453</v>
      </c>
      <c r="Z2404" t="s">
        <v>5454</v>
      </c>
      <c r="AA2404" t="s">
        <v>1759</v>
      </c>
      <c r="AB2404" t="s">
        <v>295</v>
      </c>
      <c r="AC2404" t="s">
        <v>5451</v>
      </c>
      <c r="AE2404" t="s">
        <v>119</v>
      </c>
      <c r="AF2404" t="s">
        <v>120</v>
      </c>
      <c r="AG2404" s="3">
        <v>96950</v>
      </c>
      <c r="AH2404" t="s">
        <v>121</v>
      </c>
      <c r="AJ2404" s="10">
        <v>16702342362</v>
      </c>
      <c r="AL2404" t="s">
        <v>5455</v>
      </c>
      <c r="AM2404" t="s">
        <v>734</v>
      </c>
      <c r="AN2404" t="s">
        <v>5456</v>
      </c>
      <c r="AO2404" t="s">
        <v>5457</v>
      </c>
      <c r="AP2404" t="s">
        <v>1433</v>
      </c>
      <c r="AQ2404" t="s">
        <v>5458</v>
      </c>
      <c r="AR2404" t="s">
        <v>5459</v>
      </c>
      <c r="AS2404" t="s">
        <v>5460</v>
      </c>
      <c r="AT2404" t="s">
        <v>707</v>
      </c>
      <c r="AU2404" s="3">
        <v>96910</v>
      </c>
      <c r="AV2404" t="s">
        <v>121</v>
      </c>
      <c r="AX2404">
        <v>16714779084</v>
      </c>
      <c r="AZ2404" t="s">
        <v>5461</v>
      </c>
      <c r="BA2404" t="s">
        <v>5462</v>
      </c>
      <c r="BB2404" t="s">
        <v>707</v>
      </c>
      <c r="BC2404" t="s">
        <v>5463</v>
      </c>
      <c r="BD2404" t="str">
        <f>"17-3022.00"</f>
        <v>17-3022.00</v>
      </c>
      <c r="BE2404" t="s">
        <v>2760</v>
      </c>
      <c r="BF2404" t="s">
        <v>5464</v>
      </c>
      <c r="BG2404" t="s">
        <v>2762</v>
      </c>
      <c r="BH2404">
        <v>1</v>
      </c>
      <c r="BI2404">
        <v>1</v>
      </c>
      <c r="BJ2404" s="1">
        <v>45931</v>
      </c>
      <c r="BK2404" s="1">
        <v>47026</v>
      </c>
      <c r="BL2404" s="1">
        <v>45931</v>
      </c>
      <c r="BM2404" s="1">
        <v>47026</v>
      </c>
      <c r="BN2404">
        <v>40</v>
      </c>
      <c r="BO2404">
        <v>0</v>
      </c>
      <c r="BP2404">
        <v>8</v>
      </c>
      <c r="BQ2404">
        <v>8</v>
      </c>
      <c r="BR2404">
        <v>8</v>
      </c>
      <c r="BS2404">
        <v>8</v>
      </c>
      <c r="BT2404">
        <v>8</v>
      </c>
      <c r="BU2404">
        <v>0</v>
      </c>
      <c r="BV2404" t="str">
        <f>"8:00 AM"</f>
        <v>8:00 AM</v>
      </c>
      <c r="BW2404" t="str">
        <f>"5:00 PM"</f>
        <v>5:00 PM</v>
      </c>
      <c r="BX2404" t="s">
        <v>189</v>
      </c>
      <c r="BY2404">
        <v>0</v>
      </c>
      <c r="BZ2404">
        <v>24</v>
      </c>
      <c r="CA2404" t="s">
        <v>115</v>
      </c>
      <c r="CC2404" s="2" t="s">
        <v>5465</v>
      </c>
      <c r="CD2404" t="s">
        <v>5466</v>
      </c>
      <c r="CE2404" t="s">
        <v>1619</v>
      </c>
      <c r="CF2404" t="s">
        <v>119</v>
      </c>
      <c r="CG2404" t="s">
        <v>120</v>
      </c>
      <c r="CH2404" s="3">
        <v>96950</v>
      </c>
      <c r="CI2404" s="4">
        <v>15.75</v>
      </c>
      <c r="CJ2404" s="4">
        <v>24.8</v>
      </c>
      <c r="CK2404" s="4">
        <v>23.63</v>
      </c>
      <c r="CL2404" s="4">
        <v>37.200000000000003</v>
      </c>
      <c r="CM2404" t="s">
        <v>136</v>
      </c>
      <c r="CN2404" t="s">
        <v>139</v>
      </c>
      <c r="CO2404" t="s">
        <v>137</v>
      </c>
      <c r="CQ2404" t="s">
        <v>115</v>
      </c>
      <c r="CR2404" t="s">
        <v>138</v>
      </c>
      <c r="CS2404" t="s">
        <v>139</v>
      </c>
      <c r="CT2404" t="s">
        <v>138</v>
      </c>
      <c r="CU2404" t="s">
        <v>139</v>
      </c>
      <c r="CV2404" t="s">
        <v>138</v>
      </c>
      <c r="CW2404" t="s">
        <v>139</v>
      </c>
      <c r="CX2404" t="s">
        <v>5467</v>
      </c>
      <c r="CY2404" s="10">
        <v>16702342362</v>
      </c>
      <c r="CZ2404" t="s">
        <v>5455</v>
      </c>
      <c r="DA2404" t="s">
        <v>5468</v>
      </c>
      <c r="DB2404" t="s">
        <v>138</v>
      </c>
      <c r="DC2404" t="s">
        <v>115</v>
      </c>
    </row>
    <row r="2405" spans="1:112" ht="14.45" customHeight="1" x14ac:dyDescent="0.25">
      <c r="A2405" t="s">
        <v>6802</v>
      </c>
      <c r="B2405" t="s">
        <v>113</v>
      </c>
      <c r="C2405" s="1">
        <v>45763</v>
      </c>
      <c r="D2405" s="1">
        <v>45831</v>
      </c>
      <c r="E2405" t="s">
        <v>114</v>
      </c>
      <c r="G2405" t="s">
        <v>115</v>
      </c>
      <c r="H2405" t="s">
        <v>115</v>
      </c>
      <c r="I2405" t="s">
        <v>115</v>
      </c>
      <c r="J2405" t="s">
        <v>6803</v>
      </c>
      <c r="K2405" t="s">
        <v>6804</v>
      </c>
      <c r="L2405" t="s">
        <v>6805</v>
      </c>
      <c r="M2405" t="s">
        <v>6806</v>
      </c>
      <c r="N2405" t="s">
        <v>119</v>
      </c>
      <c r="O2405" t="s">
        <v>120</v>
      </c>
      <c r="P2405" s="3">
        <v>96950</v>
      </c>
      <c r="Q2405" t="s">
        <v>121</v>
      </c>
      <c r="R2405" t="s">
        <v>139</v>
      </c>
      <c r="S2405" s="10">
        <v>16702348193</v>
      </c>
      <c r="U2405" t="s">
        <v>6807</v>
      </c>
      <c r="V2405">
        <v>459110</v>
      </c>
      <c r="W2405" t="s">
        <v>123</v>
      </c>
      <c r="Y2405" t="s">
        <v>676</v>
      </c>
      <c r="Z2405" t="s">
        <v>6808</v>
      </c>
      <c r="AA2405" t="s">
        <v>6809</v>
      </c>
      <c r="AB2405" t="s">
        <v>3478</v>
      </c>
      <c r="AC2405" t="s">
        <v>6806</v>
      </c>
      <c r="AE2405" t="s">
        <v>119</v>
      </c>
      <c r="AF2405" t="s">
        <v>120</v>
      </c>
      <c r="AG2405" s="3">
        <v>96950</v>
      </c>
      <c r="AH2405" t="s">
        <v>121</v>
      </c>
      <c r="AJ2405" s="10">
        <v>16702348193</v>
      </c>
      <c r="AL2405" t="s">
        <v>6810</v>
      </c>
      <c r="BD2405" t="str">
        <f>"49-9071.00"</f>
        <v>49-9071.00</v>
      </c>
      <c r="BE2405" t="s">
        <v>169</v>
      </c>
      <c r="BF2405" t="s">
        <v>6811</v>
      </c>
      <c r="BG2405" t="s">
        <v>6812</v>
      </c>
      <c r="BH2405">
        <v>1</v>
      </c>
      <c r="BJ2405" s="1">
        <v>45870</v>
      </c>
      <c r="BK2405" s="1">
        <v>46234</v>
      </c>
      <c r="BN2405">
        <v>35</v>
      </c>
      <c r="BO2405">
        <v>0</v>
      </c>
      <c r="BP2405">
        <v>6</v>
      </c>
      <c r="BQ2405">
        <v>6</v>
      </c>
      <c r="BR2405">
        <v>6</v>
      </c>
      <c r="BS2405">
        <v>6</v>
      </c>
      <c r="BT2405">
        <v>6</v>
      </c>
      <c r="BU2405">
        <v>5</v>
      </c>
      <c r="BV2405" t="str">
        <f>"10:00 AM"</f>
        <v>10:00 AM</v>
      </c>
      <c r="BW2405" t="str">
        <f>"6:00 PM"</f>
        <v>6:00 PM</v>
      </c>
      <c r="BX2405" t="s">
        <v>133</v>
      </c>
      <c r="BY2405">
        <v>0</v>
      </c>
      <c r="BZ2405">
        <v>24</v>
      </c>
      <c r="CA2405" t="s">
        <v>115</v>
      </c>
      <c r="CC2405" t="s">
        <v>6813</v>
      </c>
      <c r="CD2405" t="s">
        <v>3169</v>
      </c>
      <c r="CE2405" t="s">
        <v>6806</v>
      </c>
      <c r="CF2405" t="s">
        <v>119</v>
      </c>
      <c r="CG2405" t="s">
        <v>120</v>
      </c>
      <c r="CH2405" s="3">
        <v>96950</v>
      </c>
      <c r="CI2405" s="4">
        <v>9.75</v>
      </c>
      <c r="CJ2405" s="4">
        <v>10.25</v>
      </c>
      <c r="CK2405" s="4">
        <v>14.63</v>
      </c>
      <c r="CL2405" s="4">
        <v>15.38</v>
      </c>
      <c r="CM2405" t="s">
        <v>136</v>
      </c>
      <c r="CO2405" t="s">
        <v>137</v>
      </c>
      <c r="CQ2405" t="s">
        <v>115</v>
      </c>
      <c r="CR2405" t="s">
        <v>138</v>
      </c>
      <c r="CS2405" t="s">
        <v>139</v>
      </c>
      <c r="CT2405" t="s">
        <v>138</v>
      </c>
      <c r="CU2405" t="s">
        <v>139</v>
      </c>
      <c r="CV2405" t="s">
        <v>138</v>
      </c>
      <c r="CW2405" t="s">
        <v>139</v>
      </c>
      <c r="CX2405" t="s">
        <v>6814</v>
      </c>
      <c r="CY2405" s="10">
        <v>16702348193</v>
      </c>
      <c r="CZ2405" t="s">
        <v>6810</v>
      </c>
      <c r="DA2405" t="s">
        <v>139</v>
      </c>
      <c r="DB2405" t="s">
        <v>138</v>
      </c>
      <c r="DC2405" t="s">
        <v>115</v>
      </c>
    </row>
    <row r="2406" spans="1:112" ht="14.45" customHeight="1" x14ac:dyDescent="0.25">
      <c r="A2406" t="s">
        <v>7304</v>
      </c>
      <c r="B2406" t="s">
        <v>113</v>
      </c>
      <c r="C2406" s="1">
        <v>45761</v>
      </c>
      <c r="D2406" s="1">
        <v>45831</v>
      </c>
      <c r="E2406" t="s">
        <v>114</v>
      </c>
      <c r="G2406" t="s">
        <v>115</v>
      </c>
      <c r="H2406" t="s">
        <v>115</v>
      </c>
      <c r="I2406" t="s">
        <v>115</v>
      </c>
      <c r="J2406" t="s">
        <v>143</v>
      </c>
      <c r="L2406" t="s">
        <v>144</v>
      </c>
      <c r="N2406" t="s">
        <v>145</v>
      </c>
      <c r="O2406" t="s">
        <v>120</v>
      </c>
      <c r="P2406" s="3">
        <v>96951</v>
      </c>
      <c r="Q2406" t="s">
        <v>121</v>
      </c>
      <c r="S2406" s="10">
        <v>16705320350</v>
      </c>
      <c r="U2406" t="s">
        <v>146</v>
      </c>
      <c r="V2406">
        <v>445110</v>
      </c>
      <c r="W2406" t="s">
        <v>123</v>
      </c>
      <c r="Y2406" t="s">
        <v>147</v>
      </c>
      <c r="Z2406" t="s">
        <v>148</v>
      </c>
      <c r="AA2406" t="s">
        <v>149</v>
      </c>
      <c r="AB2406" t="s">
        <v>126</v>
      </c>
      <c r="AC2406" t="s">
        <v>144</v>
      </c>
      <c r="AE2406" t="s">
        <v>145</v>
      </c>
      <c r="AF2406" t="s">
        <v>120</v>
      </c>
      <c r="AG2406" s="3">
        <v>96951</v>
      </c>
      <c r="AH2406" t="s">
        <v>121</v>
      </c>
      <c r="AJ2406" s="10">
        <v>16705320350</v>
      </c>
      <c r="AL2406" t="s">
        <v>150</v>
      </c>
      <c r="BD2406" t="str">
        <f>"43-3031.00"</f>
        <v>43-3031.00</v>
      </c>
      <c r="BE2406" t="s">
        <v>387</v>
      </c>
      <c r="BF2406" t="s">
        <v>7305</v>
      </c>
      <c r="BG2406" t="s">
        <v>4225</v>
      </c>
      <c r="BH2406">
        <v>1</v>
      </c>
      <c r="BJ2406" s="1">
        <v>45880</v>
      </c>
      <c r="BK2406" s="1">
        <v>46244</v>
      </c>
      <c r="BN2406">
        <v>40</v>
      </c>
      <c r="BO2406">
        <v>0</v>
      </c>
      <c r="BP2406">
        <v>8</v>
      </c>
      <c r="BQ2406">
        <v>8</v>
      </c>
      <c r="BR2406">
        <v>8</v>
      </c>
      <c r="BS2406">
        <v>8</v>
      </c>
      <c r="BT2406">
        <v>8</v>
      </c>
      <c r="BU2406">
        <v>0</v>
      </c>
      <c r="BV2406" t="str">
        <f>"8:00 AM"</f>
        <v>8:00 AM</v>
      </c>
      <c r="BW2406" t="str">
        <f>"5:00 PM"</f>
        <v>5:00 PM</v>
      </c>
      <c r="BX2406" t="s">
        <v>133</v>
      </c>
      <c r="BY2406">
        <v>0</v>
      </c>
      <c r="BZ2406">
        <v>12</v>
      </c>
      <c r="CA2406" t="s">
        <v>115</v>
      </c>
      <c r="CC2406" s="2" t="s">
        <v>7306</v>
      </c>
      <c r="CD2406" t="s">
        <v>155</v>
      </c>
      <c r="CF2406" t="s">
        <v>145</v>
      </c>
      <c r="CG2406" t="s">
        <v>120</v>
      </c>
      <c r="CH2406" s="3">
        <v>96951</v>
      </c>
      <c r="CI2406" s="4">
        <v>12.28</v>
      </c>
      <c r="CJ2406" s="4">
        <v>12.28</v>
      </c>
      <c r="CK2406" s="4">
        <v>18.420000000000002</v>
      </c>
      <c r="CL2406" s="4">
        <v>18.420000000000002</v>
      </c>
      <c r="CM2406" t="s">
        <v>136</v>
      </c>
      <c r="CN2406" t="s">
        <v>139</v>
      </c>
      <c r="CO2406" t="s">
        <v>137</v>
      </c>
      <c r="CQ2406" t="s">
        <v>115</v>
      </c>
      <c r="CR2406" t="s">
        <v>138</v>
      </c>
      <c r="CS2406" t="s">
        <v>139</v>
      </c>
      <c r="CT2406" t="s">
        <v>138</v>
      </c>
      <c r="CU2406" t="s">
        <v>139</v>
      </c>
      <c r="CV2406" t="s">
        <v>139</v>
      </c>
      <c r="CW2406" t="s">
        <v>139</v>
      </c>
      <c r="CX2406" t="s">
        <v>156</v>
      </c>
      <c r="CY2406" s="10">
        <v>16705320350</v>
      </c>
      <c r="CZ2406" t="s">
        <v>150</v>
      </c>
      <c r="DA2406" t="s">
        <v>139</v>
      </c>
      <c r="DB2406" t="s">
        <v>138</v>
      </c>
      <c r="DC2406" t="s">
        <v>115</v>
      </c>
    </row>
    <row r="2407" spans="1:112" ht="14.45" customHeight="1" x14ac:dyDescent="0.25">
      <c r="A2407" t="s">
        <v>7317</v>
      </c>
      <c r="B2407" t="s">
        <v>248</v>
      </c>
      <c r="C2407" s="1">
        <v>45778</v>
      </c>
      <c r="D2407" s="1">
        <v>45831</v>
      </c>
      <c r="E2407" t="s">
        <v>210</v>
      </c>
      <c r="F2407" s="1">
        <v>45929</v>
      </c>
      <c r="G2407" t="s">
        <v>115</v>
      </c>
      <c r="H2407" t="s">
        <v>115</v>
      </c>
      <c r="I2407" t="s">
        <v>115</v>
      </c>
      <c r="J2407" t="s">
        <v>7318</v>
      </c>
      <c r="L2407" t="s">
        <v>7319</v>
      </c>
      <c r="M2407" t="s">
        <v>7320</v>
      </c>
      <c r="N2407" t="s">
        <v>128</v>
      </c>
      <c r="O2407" t="s">
        <v>120</v>
      </c>
      <c r="P2407" s="3">
        <v>96950</v>
      </c>
      <c r="Q2407" t="s">
        <v>121</v>
      </c>
      <c r="S2407" s="10">
        <v>16704845868</v>
      </c>
      <c r="U2407" t="s">
        <v>7321</v>
      </c>
      <c r="V2407">
        <v>561510</v>
      </c>
      <c r="W2407" t="s">
        <v>123</v>
      </c>
      <c r="Y2407" t="s">
        <v>2407</v>
      </c>
      <c r="Z2407" t="s">
        <v>5864</v>
      </c>
      <c r="AB2407" t="s">
        <v>658</v>
      </c>
      <c r="AC2407" t="s">
        <v>7319</v>
      </c>
      <c r="AD2407" t="s">
        <v>7320</v>
      </c>
      <c r="AE2407" t="s">
        <v>128</v>
      </c>
      <c r="AF2407" t="s">
        <v>120</v>
      </c>
      <c r="AG2407" s="3">
        <v>96950</v>
      </c>
      <c r="AH2407" t="s">
        <v>121</v>
      </c>
      <c r="AJ2407" s="10">
        <v>16704845868</v>
      </c>
      <c r="AL2407" t="s">
        <v>7322</v>
      </c>
      <c r="BD2407" t="str">
        <f>"39-7011.00"</f>
        <v>39-7011.00</v>
      </c>
      <c r="BE2407" t="s">
        <v>719</v>
      </c>
      <c r="BF2407" t="s">
        <v>7323</v>
      </c>
      <c r="BG2407" t="s">
        <v>721</v>
      </c>
      <c r="BH2407">
        <v>3</v>
      </c>
      <c r="BI2407">
        <v>3</v>
      </c>
      <c r="BJ2407" s="1">
        <v>45931</v>
      </c>
      <c r="BK2407" s="1">
        <v>46295</v>
      </c>
      <c r="BL2407" s="1">
        <v>45931</v>
      </c>
      <c r="BM2407" s="1">
        <v>46295</v>
      </c>
      <c r="BN2407">
        <v>40</v>
      </c>
      <c r="BO2407">
        <v>0</v>
      </c>
      <c r="BP2407">
        <v>8</v>
      </c>
      <c r="BQ2407">
        <v>8</v>
      </c>
      <c r="BR2407">
        <v>8</v>
      </c>
      <c r="BS2407">
        <v>8</v>
      </c>
      <c r="BT2407">
        <v>8</v>
      </c>
      <c r="BU2407">
        <v>0</v>
      </c>
      <c r="BV2407" t="str">
        <f>"8:00 AM"</f>
        <v>8:00 AM</v>
      </c>
      <c r="BW2407" t="str">
        <f>"5:00 PM"</f>
        <v>5:00 PM</v>
      </c>
      <c r="BX2407" t="s">
        <v>133</v>
      </c>
      <c r="BY2407">
        <v>0</v>
      </c>
      <c r="BZ2407">
        <v>24</v>
      </c>
      <c r="CA2407" t="s">
        <v>115</v>
      </c>
      <c r="CC2407" t="s">
        <v>7324</v>
      </c>
      <c r="CD2407" t="s">
        <v>7319</v>
      </c>
      <c r="CE2407" t="s">
        <v>7320</v>
      </c>
      <c r="CF2407" t="s">
        <v>128</v>
      </c>
      <c r="CG2407" t="s">
        <v>120</v>
      </c>
      <c r="CH2407" s="3">
        <v>96950</v>
      </c>
      <c r="CI2407" s="4">
        <v>10.43</v>
      </c>
      <c r="CJ2407" s="4">
        <v>10.43</v>
      </c>
      <c r="CK2407" s="4">
        <v>15.65</v>
      </c>
      <c r="CL2407" s="4">
        <v>15.65</v>
      </c>
      <c r="CM2407" t="s">
        <v>136</v>
      </c>
      <c r="CN2407" t="s">
        <v>139</v>
      </c>
      <c r="CO2407" t="s">
        <v>137</v>
      </c>
      <c r="CQ2407" t="s">
        <v>115</v>
      </c>
      <c r="CR2407" t="s">
        <v>138</v>
      </c>
      <c r="CS2407" t="s">
        <v>139</v>
      </c>
      <c r="CT2407" t="s">
        <v>138</v>
      </c>
      <c r="CU2407" t="s">
        <v>139</v>
      </c>
      <c r="CV2407" t="s">
        <v>138</v>
      </c>
      <c r="CW2407" t="s">
        <v>139</v>
      </c>
      <c r="CX2407" t="s">
        <v>1776</v>
      </c>
      <c r="CY2407" s="10">
        <v>16704845868</v>
      </c>
      <c r="CZ2407" t="s">
        <v>7322</v>
      </c>
      <c r="DA2407" t="s">
        <v>139</v>
      </c>
      <c r="DB2407" t="s">
        <v>138</v>
      </c>
      <c r="DC2407" t="s">
        <v>115</v>
      </c>
    </row>
    <row r="2408" spans="1:112" ht="14.45" customHeight="1" x14ac:dyDescent="0.25">
      <c r="A2408" t="s">
        <v>7325</v>
      </c>
      <c r="B2408" t="s">
        <v>142</v>
      </c>
      <c r="C2408" s="1">
        <v>45825</v>
      </c>
      <c r="D2408" s="1">
        <v>45831</v>
      </c>
      <c r="E2408" t="s">
        <v>114</v>
      </c>
      <c r="G2408" t="s">
        <v>115</v>
      </c>
      <c r="H2408" t="s">
        <v>115</v>
      </c>
      <c r="I2408" t="s">
        <v>115</v>
      </c>
      <c r="J2408" t="s">
        <v>7326</v>
      </c>
      <c r="L2408" t="s">
        <v>7327</v>
      </c>
      <c r="M2408" t="s">
        <v>7328</v>
      </c>
      <c r="N2408" t="s">
        <v>128</v>
      </c>
      <c r="O2408" t="s">
        <v>120</v>
      </c>
      <c r="P2408" s="3">
        <v>96950</v>
      </c>
      <c r="Q2408" t="s">
        <v>121</v>
      </c>
      <c r="S2408" s="10">
        <v>16702342783</v>
      </c>
      <c r="U2408" t="s">
        <v>7329</v>
      </c>
      <c r="V2408">
        <v>812199</v>
      </c>
      <c r="W2408" t="s">
        <v>123</v>
      </c>
      <c r="Y2408" t="s">
        <v>7330</v>
      </c>
      <c r="Z2408" t="s">
        <v>7331</v>
      </c>
      <c r="AA2408" t="s">
        <v>7332</v>
      </c>
      <c r="AB2408" t="s">
        <v>7333</v>
      </c>
      <c r="AC2408" t="s">
        <v>7327</v>
      </c>
      <c r="AD2408" t="s">
        <v>7328</v>
      </c>
      <c r="AE2408" t="s">
        <v>128</v>
      </c>
      <c r="AF2408" t="s">
        <v>120</v>
      </c>
      <c r="AG2408" s="3">
        <v>96950</v>
      </c>
      <c r="AH2408" t="s">
        <v>121</v>
      </c>
      <c r="AJ2408" s="10">
        <v>16702342783</v>
      </c>
      <c r="AL2408" t="s">
        <v>7334</v>
      </c>
      <c r="AM2408" t="s">
        <v>734</v>
      </c>
      <c r="AN2408" t="s">
        <v>3674</v>
      </c>
      <c r="AO2408" t="s">
        <v>3675</v>
      </c>
      <c r="AP2408" t="s">
        <v>1097</v>
      </c>
      <c r="AQ2408" t="s">
        <v>3677</v>
      </c>
      <c r="AR2408" t="s">
        <v>4909</v>
      </c>
      <c r="AS2408" t="s">
        <v>128</v>
      </c>
      <c r="AT2408" t="s">
        <v>120</v>
      </c>
      <c r="AU2408" s="3">
        <v>96950</v>
      </c>
      <c r="AV2408" t="s">
        <v>121</v>
      </c>
      <c r="AX2408">
        <v>16702330081</v>
      </c>
      <c r="AZ2408" t="s">
        <v>2248</v>
      </c>
      <c r="BA2408" t="s">
        <v>3683</v>
      </c>
      <c r="BB2408" t="s">
        <v>120</v>
      </c>
      <c r="BC2408" t="s">
        <v>2250</v>
      </c>
      <c r="BD2408" t="str">
        <f>"31-9011.00"</f>
        <v>31-9011.00</v>
      </c>
      <c r="BE2408" t="s">
        <v>671</v>
      </c>
      <c r="BF2408" t="s">
        <v>7335</v>
      </c>
      <c r="BG2408" t="s">
        <v>3947</v>
      </c>
      <c r="BH2408">
        <v>3</v>
      </c>
      <c r="BJ2408" s="1">
        <v>45978</v>
      </c>
      <c r="BK2408" s="1">
        <v>46342</v>
      </c>
      <c r="BN2408">
        <v>36</v>
      </c>
      <c r="BO2408">
        <v>0</v>
      </c>
      <c r="BP2408">
        <v>6</v>
      </c>
      <c r="BQ2408">
        <v>6</v>
      </c>
      <c r="BR2408">
        <v>6</v>
      </c>
      <c r="BS2408">
        <v>6</v>
      </c>
      <c r="BT2408">
        <v>6</v>
      </c>
      <c r="BU2408">
        <v>6</v>
      </c>
      <c r="BV2408" t="str">
        <f>"11:00 AM"</f>
        <v>11:00 AM</v>
      </c>
      <c r="BW2408" t="str">
        <f>"5:00 AM"</f>
        <v>5:00 AM</v>
      </c>
      <c r="BX2408" t="s">
        <v>7336</v>
      </c>
      <c r="BY2408">
        <v>0</v>
      </c>
      <c r="BZ2408">
        <v>24</v>
      </c>
      <c r="CA2408" t="s">
        <v>115</v>
      </c>
      <c r="CC2408" t="s">
        <v>7337</v>
      </c>
      <c r="CD2408" t="s">
        <v>7338</v>
      </c>
      <c r="CE2408" t="s">
        <v>7327</v>
      </c>
      <c r="CF2408" t="s">
        <v>128</v>
      </c>
      <c r="CG2408" t="s">
        <v>120</v>
      </c>
      <c r="CH2408" s="3">
        <v>96950</v>
      </c>
      <c r="CI2408" s="4">
        <v>12.26</v>
      </c>
      <c r="CJ2408" s="4">
        <v>12.26</v>
      </c>
      <c r="CM2408" t="s">
        <v>136</v>
      </c>
      <c r="CO2408" t="s">
        <v>137</v>
      </c>
      <c r="CQ2408" t="s">
        <v>115</v>
      </c>
      <c r="CR2408" t="s">
        <v>138</v>
      </c>
      <c r="CS2408" t="s">
        <v>139</v>
      </c>
      <c r="CT2408" t="s">
        <v>139</v>
      </c>
      <c r="CU2408" t="s">
        <v>139</v>
      </c>
      <c r="CV2408" t="s">
        <v>139</v>
      </c>
      <c r="CW2408" t="s">
        <v>138</v>
      </c>
      <c r="CX2408" t="s">
        <v>7339</v>
      </c>
      <c r="CY2408" s="10">
        <v>16702342783</v>
      </c>
      <c r="CZ2408" t="s">
        <v>7340</v>
      </c>
      <c r="DA2408" t="s">
        <v>139</v>
      </c>
      <c r="DB2408" t="s">
        <v>138</v>
      </c>
      <c r="DC2408" t="s">
        <v>115</v>
      </c>
      <c r="DD2408" t="s">
        <v>3674</v>
      </c>
      <c r="DE2408" t="s">
        <v>3675</v>
      </c>
      <c r="DF2408" t="s">
        <v>1097</v>
      </c>
      <c r="DG2408" t="s">
        <v>7341</v>
      </c>
      <c r="DH2408" t="s">
        <v>7342</v>
      </c>
    </row>
    <row r="2409" spans="1:112" ht="14.45" customHeight="1" x14ac:dyDescent="0.25">
      <c r="A2409" t="s">
        <v>7361</v>
      </c>
      <c r="B2409" t="s">
        <v>158</v>
      </c>
      <c r="C2409" s="1">
        <v>45762</v>
      </c>
      <c r="D2409" s="1">
        <v>45831</v>
      </c>
      <c r="E2409" t="s">
        <v>210</v>
      </c>
      <c r="F2409" s="1">
        <v>45929</v>
      </c>
      <c r="G2409" t="s">
        <v>115</v>
      </c>
      <c r="H2409" t="s">
        <v>115</v>
      </c>
      <c r="I2409" t="s">
        <v>115</v>
      </c>
      <c r="J2409" t="s">
        <v>2707</v>
      </c>
      <c r="K2409" t="s">
        <v>2708</v>
      </c>
      <c r="L2409" t="s">
        <v>1327</v>
      </c>
      <c r="M2409" t="s">
        <v>2709</v>
      </c>
      <c r="N2409" t="s">
        <v>119</v>
      </c>
      <c r="O2409" t="s">
        <v>120</v>
      </c>
      <c r="P2409" s="3">
        <v>96950</v>
      </c>
      <c r="Q2409" t="s">
        <v>121</v>
      </c>
      <c r="S2409" s="10">
        <v>16703226130</v>
      </c>
      <c r="U2409" t="s">
        <v>2710</v>
      </c>
      <c r="V2409">
        <v>312112</v>
      </c>
      <c r="W2409" t="s">
        <v>123</v>
      </c>
      <c r="Y2409" t="s">
        <v>2711</v>
      </c>
      <c r="Z2409" t="s">
        <v>2712</v>
      </c>
      <c r="AA2409" t="s">
        <v>2713</v>
      </c>
      <c r="AB2409" t="s">
        <v>2714</v>
      </c>
      <c r="AC2409" t="s">
        <v>1327</v>
      </c>
      <c r="AD2409" t="s">
        <v>2709</v>
      </c>
      <c r="AE2409" t="s">
        <v>119</v>
      </c>
      <c r="AF2409" t="s">
        <v>120</v>
      </c>
      <c r="AG2409" s="3">
        <v>96950</v>
      </c>
      <c r="AH2409" t="s">
        <v>121</v>
      </c>
      <c r="AJ2409" s="10">
        <v>16703226130</v>
      </c>
      <c r="AL2409" t="s">
        <v>2715</v>
      </c>
      <c r="BD2409" t="str">
        <f>"13-2011.00"</f>
        <v>13-2011.00</v>
      </c>
      <c r="BE2409" t="s">
        <v>893</v>
      </c>
      <c r="BF2409" t="s">
        <v>7362</v>
      </c>
      <c r="BG2409" t="s">
        <v>895</v>
      </c>
      <c r="BH2409">
        <v>3</v>
      </c>
      <c r="BJ2409" s="1">
        <v>45931</v>
      </c>
      <c r="BK2409" s="1">
        <v>46295</v>
      </c>
      <c r="BN2409">
        <v>40</v>
      </c>
      <c r="BO2409">
        <v>0</v>
      </c>
      <c r="BP2409">
        <v>8</v>
      </c>
      <c r="BQ2409">
        <v>8</v>
      </c>
      <c r="BR2409">
        <v>8</v>
      </c>
      <c r="BS2409">
        <v>8</v>
      </c>
      <c r="BT2409">
        <v>8</v>
      </c>
      <c r="BU2409">
        <v>0</v>
      </c>
      <c r="BV2409" t="str">
        <f>"8:00 AM"</f>
        <v>8:00 AM</v>
      </c>
      <c r="BW2409" t="str">
        <f>"5:00 PM"</f>
        <v>5:00 PM</v>
      </c>
      <c r="BX2409" t="s">
        <v>360</v>
      </c>
      <c r="BY2409">
        <v>6</v>
      </c>
      <c r="BZ2409">
        <v>24</v>
      </c>
      <c r="CA2409" t="s">
        <v>138</v>
      </c>
      <c r="CB2409">
        <v>4</v>
      </c>
      <c r="CC2409" t="s">
        <v>7363</v>
      </c>
      <c r="CD2409" t="s">
        <v>1327</v>
      </c>
      <c r="CE2409" t="s">
        <v>2709</v>
      </c>
      <c r="CF2409" t="s">
        <v>119</v>
      </c>
      <c r="CG2409" t="s">
        <v>120</v>
      </c>
      <c r="CH2409" s="3">
        <v>96950</v>
      </c>
      <c r="CI2409" s="4">
        <v>17.48</v>
      </c>
      <c r="CJ2409" s="4">
        <v>17.48</v>
      </c>
      <c r="CK2409" s="4">
        <v>26.22</v>
      </c>
      <c r="CL2409" s="4">
        <v>26.22</v>
      </c>
      <c r="CM2409" t="s">
        <v>136</v>
      </c>
      <c r="CO2409" t="s">
        <v>137</v>
      </c>
      <c r="CQ2409" t="s">
        <v>115</v>
      </c>
      <c r="CR2409" t="s">
        <v>138</v>
      </c>
      <c r="CS2409" t="s">
        <v>139</v>
      </c>
      <c r="CT2409" t="s">
        <v>138</v>
      </c>
      <c r="CU2409" t="s">
        <v>139</v>
      </c>
      <c r="CV2409" t="s">
        <v>138</v>
      </c>
      <c r="CW2409" t="s">
        <v>138</v>
      </c>
      <c r="CX2409" t="s">
        <v>7364</v>
      </c>
      <c r="CY2409" s="10" t="s">
        <v>7365</v>
      </c>
      <c r="CZ2409" t="s">
        <v>2715</v>
      </c>
      <c r="DA2409" t="s">
        <v>626</v>
      </c>
      <c r="DB2409" t="s">
        <v>138</v>
      </c>
      <c r="DC2409" t="s">
        <v>115</v>
      </c>
    </row>
    <row r="2410" spans="1:112" ht="14.45" customHeight="1" x14ac:dyDescent="0.25">
      <c r="A2410" t="s">
        <v>7713</v>
      </c>
      <c r="B2410" t="s">
        <v>158</v>
      </c>
      <c r="C2410" s="1">
        <v>45811</v>
      </c>
      <c r="D2410" s="1">
        <v>45831</v>
      </c>
      <c r="E2410" t="s">
        <v>114</v>
      </c>
      <c r="G2410" t="s">
        <v>138</v>
      </c>
      <c r="H2410" t="s">
        <v>115</v>
      </c>
      <c r="I2410" t="s">
        <v>115</v>
      </c>
      <c r="J2410" t="s">
        <v>1283</v>
      </c>
      <c r="K2410" t="s">
        <v>7714</v>
      </c>
      <c r="L2410" t="s">
        <v>7715</v>
      </c>
      <c r="M2410" t="s">
        <v>7716</v>
      </c>
      <c r="N2410" t="s">
        <v>128</v>
      </c>
      <c r="O2410" t="s">
        <v>120</v>
      </c>
      <c r="P2410" s="3">
        <v>96950</v>
      </c>
      <c r="Q2410" t="s">
        <v>121</v>
      </c>
      <c r="S2410" s="10">
        <v>16702359981</v>
      </c>
      <c r="T2410">
        <v>0</v>
      </c>
      <c r="U2410" t="s">
        <v>7717</v>
      </c>
      <c r="V2410">
        <v>541611</v>
      </c>
      <c r="W2410" t="s">
        <v>123</v>
      </c>
      <c r="Y2410" t="s">
        <v>1289</v>
      </c>
      <c r="Z2410" t="s">
        <v>1290</v>
      </c>
      <c r="AB2410" t="s">
        <v>126</v>
      </c>
      <c r="AC2410" t="s">
        <v>7715</v>
      </c>
      <c r="AD2410" t="s">
        <v>7716</v>
      </c>
      <c r="AE2410" t="s">
        <v>128</v>
      </c>
      <c r="AF2410" t="s">
        <v>120</v>
      </c>
      <c r="AG2410" s="3">
        <v>96950</v>
      </c>
      <c r="AH2410" t="s">
        <v>121</v>
      </c>
      <c r="AJ2410" s="10">
        <v>16702359981</v>
      </c>
      <c r="AK2410">
        <v>0</v>
      </c>
      <c r="AL2410" t="s">
        <v>1298</v>
      </c>
      <c r="BD2410" t="str">
        <f>"13-2011.00"</f>
        <v>13-2011.00</v>
      </c>
      <c r="BE2410" t="s">
        <v>893</v>
      </c>
      <c r="BF2410" t="s">
        <v>7718</v>
      </c>
      <c r="BG2410" t="s">
        <v>895</v>
      </c>
      <c r="BH2410">
        <v>1</v>
      </c>
      <c r="BJ2410" s="1">
        <v>45901</v>
      </c>
      <c r="BK2410" s="1">
        <v>46996</v>
      </c>
      <c r="BN2410">
        <v>35</v>
      </c>
      <c r="BO2410">
        <v>0</v>
      </c>
      <c r="BP2410">
        <v>7</v>
      </c>
      <c r="BQ2410">
        <v>7</v>
      </c>
      <c r="BR2410">
        <v>7</v>
      </c>
      <c r="BS2410">
        <v>7</v>
      </c>
      <c r="BT2410">
        <v>7</v>
      </c>
      <c r="BU2410">
        <v>0</v>
      </c>
      <c r="BV2410" t="str">
        <f>"11:00 AM"</f>
        <v>11:00 AM</v>
      </c>
      <c r="BW2410" t="str">
        <f>"6:00 PM"</f>
        <v>6:00 PM</v>
      </c>
      <c r="BX2410" t="s">
        <v>133</v>
      </c>
      <c r="BY2410">
        <v>0</v>
      </c>
      <c r="BZ2410">
        <v>36</v>
      </c>
      <c r="CA2410" t="s">
        <v>115</v>
      </c>
      <c r="CC2410" t="s">
        <v>7719</v>
      </c>
      <c r="CD2410" t="s">
        <v>7715</v>
      </c>
      <c r="CE2410" t="s">
        <v>7716</v>
      </c>
      <c r="CF2410" t="s">
        <v>128</v>
      </c>
      <c r="CG2410" t="s">
        <v>120</v>
      </c>
      <c r="CH2410" s="3">
        <v>96950</v>
      </c>
      <c r="CI2410" s="4">
        <v>17.48</v>
      </c>
      <c r="CJ2410" s="4">
        <v>17.48</v>
      </c>
      <c r="CK2410" s="4">
        <v>26.22</v>
      </c>
      <c r="CL2410" s="4">
        <v>26.22</v>
      </c>
      <c r="CM2410" t="s">
        <v>136</v>
      </c>
      <c r="CN2410" t="s">
        <v>7720</v>
      </c>
      <c r="CO2410" t="s">
        <v>137</v>
      </c>
      <c r="CQ2410" t="s">
        <v>115</v>
      </c>
      <c r="CR2410" t="s">
        <v>138</v>
      </c>
      <c r="CS2410" t="s">
        <v>138</v>
      </c>
      <c r="CT2410" t="s">
        <v>138</v>
      </c>
      <c r="CU2410" t="s">
        <v>139</v>
      </c>
      <c r="CV2410" t="s">
        <v>138</v>
      </c>
      <c r="CW2410" t="s">
        <v>138</v>
      </c>
      <c r="CX2410" t="s">
        <v>7721</v>
      </c>
      <c r="CY2410" s="10">
        <v>16702359981</v>
      </c>
      <c r="CZ2410" t="s">
        <v>1298</v>
      </c>
      <c r="DA2410" t="s">
        <v>626</v>
      </c>
      <c r="DB2410" t="s">
        <v>138</v>
      </c>
      <c r="DC2410" t="s">
        <v>115</v>
      </c>
      <c r="DD2410" t="s">
        <v>7722</v>
      </c>
      <c r="DE2410" t="s">
        <v>7723</v>
      </c>
      <c r="DF2410" t="s">
        <v>2721</v>
      </c>
      <c r="DG2410" t="s">
        <v>7724</v>
      </c>
      <c r="DH2410" t="s">
        <v>7725</v>
      </c>
    </row>
    <row r="2411" spans="1:112" ht="14.45" customHeight="1" x14ac:dyDescent="0.25">
      <c r="A2411" t="s">
        <v>8138</v>
      </c>
      <c r="B2411" t="s">
        <v>248</v>
      </c>
      <c r="C2411" s="1">
        <v>45771</v>
      </c>
      <c r="D2411" s="1">
        <v>45831</v>
      </c>
      <c r="E2411" t="s">
        <v>210</v>
      </c>
      <c r="F2411" s="1">
        <v>45929</v>
      </c>
      <c r="G2411" t="s">
        <v>115</v>
      </c>
      <c r="H2411" t="s">
        <v>115</v>
      </c>
      <c r="I2411" t="s">
        <v>115</v>
      </c>
      <c r="J2411" t="s">
        <v>8139</v>
      </c>
      <c r="L2411" t="s">
        <v>3252</v>
      </c>
      <c r="M2411" t="s">
        <v>3253</v>
      </c>
      <c r="N2411" t="s">
        <v>128</v>
      </c>
      <c r="O2411" t="s">
        <v>120</v>
      </c>
      <c r="P2411" s="3">
        <v>96950</v>
      </c>
      <c r="Q2411" t="s">
        <v>121</v>
      </c>
      <c r="S2411" s="10">
        <v>16702346617</v>
      </c>
      <c r="U2411" t="s">
        <v>3254</v>
      </c>
      <c r="V2411">
        <v>488510</v>
      </c>
      <c r="W2411" t="s">
        <v>123</v>
      </c>
      <c r="Y2411" t="s">
        <v>2748</v>
      </c>
      <c r="Z2411" t="s">
        <v>8140</v>
      </c>
      <c r="AA2411" t="s">
        <v>617</v>
      </c>
      <c r="AB2411" t="s">
        <v>126</v>
      </c>
      <c r="AC2411" t="s">
        <v>3252</v>
      </c>
      <c r="AD2411" t="s">
        <v>3253</v>
      </c>
      <c r="AE2411" t="s">
        <v>128</v>
      </c>
      <c r="AF2411" t="s">
        <v>120</v>
      </c>
      <c r="AG2411" s="3">
        <v>96950</v>
      </c>
      <c r="AH2411" t="s">
        <v>121</v>
      </c>
      <c r="AJ2411" s="10">
        <v>16702346617</v>
      </c>
      <c r="AL2411" t="s">
        <v>3257</v>
      </c>
      <c r="BD2411" t="str">
        <f>"53-3032.00"</f>
        <v>53-3032.00</v>
      </c>
      <c r="BE2411" t="s">
        <v>2554</v>
      </c>
      <c r="BF2411" t="s">
        <v>8141</v>
      </c>
      <c r="BG2411" t="s">
        <v>8142</v>
      </c>
      <c r="BH2411">
        <v>3</v>
      </c>
      <c r="BI2411">
        <v>3</v>
      </c>
      <c r="BJ2411" s="1">
        <v>45931</v>
      </c>
      <c r="BK2411" s="1">
        <v>46295</v>
      </c>
      <c r="BL2411" s="1">
        <v>45931</v>
      </c>
      <c r="BM2411" s="1">
        <v>46295</v>
      </c>
      <c r="BN2411">
        <v>35</v>
      </c>
      <c r="BO2411">
        <v>0</v>
      </c>
      <c r="BP2411">
        <v>7</v>
      </c>
      <c r="BQ2411">
        <v>7</v>
      </c>
      <c r="BR2411">
        <v>7</v>
      </c>
      <c r="BS2411">
        <v>7</v>
      </c>
      <c r="BT2411">
        <v>7</v>
      </c>
      <c r="BU2411">
        <v>0</v>
      </c>
      <c r="BV2411" t="str">
        <f>"8:00 AM"</f>
        <v>8:00 AM</v>
      </c>
      <c r="BW2411" t="str">
        <f>"5:00 PM"</f>
        <v>5:00 PM</v>
      </c>
      <c r="BX2411" t="s">
        <v>240</v>
      </c>
      <c r="BY2411">
        <v>0</v>
      </c>
      <c r="BZ2411">
        <v>12</v>
      </c>
      <c r="CA2411" t="s">
        <v>115</v>
      </c>
      <c r="CC2411" t="s">
        <v>8143</v>
      </c>
      <c r="CD2411" t="s">
        <v>3253</v>
      </c>
      <c r="CF2411" t="s">
        <v>128</v>
      </c>
      <c r="CG2411" t="s">
        <v>120</v>
      </c>
      <c r="CH2411" s="3">
        <v>96950</v>
      </c>
      <c r="CI2411" s="4">
        <v>11.31</v>
      </c>
      <c r="CJ2411" s="4">
        <v>11.31</v>
      </c>
      <c r="CK2411" s="4">
        <v>16.97</v>
      </c>
      <c r="CL2411" s="4">
        <v>16.97</v>
      </c>
      <c r="CM2411" t="s">
        <v>136</v>
      </c>
      <c r="CN2411" t="s">
        <v>224</v>
      </c>
      <c r="CO2411" t="s">
        <v>137</v>
      </c>
      <c r="CQ2411" t="s">
        <v>138</v>
      </c>
      <c r="CR2411" t="s">
        <v>138</v>
      </c>
      <c r="CS2411" t="s">
        <v>139</v>
      </c>
      <c r="CT2411" t="s">
        <v>138</v>
      </c>
      <c r="CU2411" t="s">
        <v>139</v>
      </c>
      <c r="CV2411" t="s">
        <v>138</v>
      </c>
      <c r="CW2411" t="s">
        <v>139</v>
      </c>
      <c r="CX2411" t="s">
        <v>348</v>
      </c>
      <c r="CY2411" s="10">
        <v>16702346617</v>
      </c>
      <c r="CZ2411" t="s">
        <v>8144</v>
      </c>
      <c r="DA2411" t="s">
        <v>331</v>
      </c>
      <c r="DB2411" t="s">
        <v>138</v>
      </c>
      <c r="DC2411" t="s">
        <v>115</v>
      </c>
    </row>
    <row r="2412" spans="1:112" ht="14.45" customHeight="1" x14ac:dyDescent="0.25">
      <c r="A2412" t="s">
        <v>8941</v>
      </c>
      <c r="B2412" t="s">
        <v>248</v>
      </c>
      <c r="C2412" s="1">
        <v>45773</v>
      </c>
      <c r="D2412" s="1">
        <v>45831</v>
      </c>
      <c r="E2412" t="s">
        <v>210</v>
      </c>
      <c r="F2412" s="1">
        <v>45929</v>
      </c>
      <c r="G2412" t="s">
        <v>115</v>
      </c>
      <c r="H2412" t="s">
        <v>115</v>
      </c>
      <c r="I2412" t="s">
        <v>115</v>
      </c>
      <c r="J2412" t="s">
        <v>577</v>
      </c>
      <c r="K2412" t="s">
        <v>578</v>
      </c>
      <c r="L2412" t="s">
        <v>579</v>
      </c>
      <c r="N2412" t="s">
        <v>128</v>
      </c>
      <c r="O2412" t="s">
        <v>120</v>
      </c>
      <c r="P2412" s="3">
        <v>96950</v>
      </c>
      <c r="Q2412" t="s">
        <v>121</v>
      </c>
      <c r="S2412" s="10">
        <v>16709896585</v>
      </c>
      <c r="U2412" t="s">
        <v>580</v>
      </c>
      <c r="V2412">
        <v>72232</v>
      </c>
      <c r="W2412" t="s">
        <v>123</v>
      </c>
      <c r="Y2412" t="s">
        <v>581</v>
      </c>
      <c r="Z2412" t="s">
        <v>582</v>
      </c>
      <c r="AA2412" t="s">
        <v>583</v>
      </c>
      <c r="AB2412" t="s">
        <v>126</v>
      </c>
      <c r="AC2412" t="s">
        <v>579</v>
      </c>
      <c r="AE2412" t="s">
        <v>128</v>
      </c>
      <c r="AF2412" t="s">
        <v>120</v>
      </c>
      <c r="AG2412" s="3">
        <v>96950</v>
      </c>
      <c r="AH2412" t="s">
        <v>121</v>
      </c>
      <c r="AJ2412" s="10">
        <v>16709896585</v>
      </c>
      <c r="AL2412" t="s">
        <v>584</v>
      </c>
      <c r="BD2412" t="str">
        <f>"35-2014.00"</f>
        <v>35-2014.00</v>
      </c>
      <c r="BE2412" t="s">
        <v>221</v>
      </c>
      <c r="BF2412" t="s">
        <v>7605</v>
      </c>
      <c r="BG2412" t="s">
        <v>221</v>
      </c>
      <c r="BH2412">
        <v>5</v>
      </c>
      <c r="BI2412">
        <v>5</v>
      </c>
      <c r="BJ2412" s="1">
        <v>45931</v>
      </c>
      <c r="BK2412" s="1">
        <v>46295</v>
      </c>
      <c r="BL2412" s="1">
        <v>45931</v>
      </c>
      <c r="BM2412" s="1">
        <v>46295</v>
      </c>
      <c r="BN2412">
        <v>35</v>
      </c>
      <c r="BO2412">
        <v>0</v>
      </c>
      <c r="BP2412">
        <v>7</v>
      </c>
      <c r="BQ2412">
        <v>7</v>
      </c>
      <c r="BR2412">
        <v>7</v>
      </c>
      <c r="BS2412">
        <v>7</v>
      </c>
      <c r="BT2412">
        <v>7</v>
      </c>
      <c r="BU2412">
        <v>0</v>
      </c>
      <c r="BV2412" t="str">
        <f>"8:00 AM"</f>
        <v>8:00 AM</v>
      </c>
      <c r="BW2412" t="str">
        <f>"4:00 PM"</f>
        <v>4:00 PM</v>
      </c>
      <c r="BX2412" t="s">
        <v>240</v>
      </c>
      <c r="BY2412">
        <v>0</v>
      </c>
      <c r="BZ2412">
        <v>3</v>
      </c>
      <c r="CA2412" t="s">
        <v>115</v>
      </c>
      <c r="CC2412" t="s">
        <v>7606</v>
      </c>
      <c r="CD2412" t="s">
        <v>587</v>
      </c>
      <c r="CF2412" t="s">
        <v>128</v>
      </c>
      <c r="CG2412" t="s">
        <v>120</v>
      </c>
      <c r="CH2412" s="3">
        <v>96950</v>
      </c>
      <c r="CI2412" s="4">
        <v>8.83</v>
      </c>
      <c r="CJ2412" s="4">
        <v>8.83</v>
      </c>
      <c r="CK2412" s="4">
        <v>13.25</v>
      </c>
      <c r="CL2412" s="4">
        <v>13.25</v>
      </c>
      <c r="CM2412" t="s">
        <v>136</v>
      </c>
      <c r="CN2412" t="s">
        <v>224</v>
      </c>
      <c r="CO2412" t="s">
        <v>137</v>
      </c>
      <c r="CQ2412" t="s">
        <v>115</v>
      </c>
      <c r="CR2412" t="s">
        <v>138</v>
      </c>
      <c r="CS2412" t="s">
        <v>139</v>
      </c>
      <c r="CT2412" t="s">
        <v>138</v>
      </c>
      <c r="CU2412" t="s">
        <v>139</v>
      </c>
      <c r="CV2412" t="s">
        <v>138</v>
      </c>
      <c r="CW2412" t="s">
        <v>139</v>
      </c>
      <c r="CX2412" t="s">
        <v>588</v>
      </c>
      <c r="CY2412" s="10">
        <v>16709896585</v>
      </c>
      <c r="CZ2412" t="s">
        <v>584</v>
      </c>
      <c r="DA2412" t="s">
        <v>139</v>
      </c>
      <c r="DB2412" t="s">
        <v>138</v>
      </c>
      <c r="DC2412" t="s">
        <v>115</v>
      </c>
    </row>
    <row r="2413" spans="1:112" ht="14.45" customHeight="1" x14ac:dyDescent="0.25">
      <c r="A2413" t="s">
        <v>9325</v>
      </c>
      <c r="B2413" t="s">
        <v>248</v>
      </c>
      <c r="C2413" s="1">
        <v>45757</v>
      </c>
      <c r="D2413" s="1">
        <v>45831</v>
      </c>
      <c r="E2413" t="s">
        <v>210</v>
      </c>
      <c r="F2413" s="1">
        <v>45929</v>
      </c>
      <c r="G2413" t="s">
        <v>115</v>
      </c>
      <c r="H2413" t="s">
        <v>115</v>
      </c>
      <c r="I2413" t="s">
        <v>115</v>
      </c>
      <c r="J2413" t="s">
        <v>1377</v>
      </c>
      <c r="K2413" t="s">
        <v>1378</v>
      </c>
      <c r="L2413" t="s">
        <v>1379</v>
      </c>
      <c r="N2413" t="s">
        <v>119</v>
      </c>
      <c r="O2413" t="s">
        <v>120</v>
      </c>
      <c r="P2413" s="3">
        <v>96950</v>
      </c>
      <c r="Q2413" t="s">
        <v>121</v>
      </c>
      <c r="S2413" s="10">
        <v>16702358778</v>
      </c>
      <c r="U2413" t="s">
        <v>1380</v>
      </c>
      <c r="V2413">
        <v>23622</v>
      </c>
      <c r="W2413" t="s">
        <v>123</v>
      </c>
      <c r="Y2413" t="s">
        <v>1381</v>
      </c>
      <c r="Z2413" t="s">
        <v>1382</v>
      </c>
      <c r="AA2413" t="s">
        <v>1383</v>
      </c>
      <c r="AB2413" t="s">
        <v>235</v>
      </c>
      <c r="AC2413" t="s">
        <v>1379</v>
      </c>
      <c r="AE2413" t="s">
        <v>119</v>
      </c>
      <c r="AF2413" t="s">
        <v>120</v>
      </c>
      <c r="AG2413" s="3">
        <v>96950</v>
      </c>
      <c r="AH2413" t="s">
        <v>121</v>
      </c>
      <c r="AJ2413" s="10">
        <v>16702358778</v>
      </c>
      <c r="AL2413" t="s">
        <v>3408</v>
      </c>
      <c r="BD2413" t="str">
        <f>"17-3022.00"</f>
        <v>17-3022.00</v>
      </c>
      <c r="BE2413" t="s">
        <v>2760</v>
      </c>
      <c r="BF2413" t="s">
        <v>9326</v>
      </c>
      <c r="BG2413" t="s">
        <v>9327</v>
      </c>
      <c r="BH2413">
        <v>5</v>
      </c>
      <c r="BI2413">
        <v>5</v>
      </c>
      <c r="BJ2413" s="1">
        <v>45931</v>
      </c>
      <c r="BK2413" s="1">
        <v>46295</v>
      </c>
      <c r="BL2413" s="1">
        <v>45931</v>
      </c>
      <c r="BM2413" s="1">
        <v>46295</v>
      </c>
      <c r="BN2413">
        <v>40</v>
      </c>
      <c r="BO2413">
        <v>0</v>
      </c>
      <c r="BP2413">
        <v>8</v>
      </c>
      <c r="BQ2413">
        <v>8</v>
      </c>
      <c r="BR2413">
        <v>8</v>
      </c>
      <c r="BS2413">
        <v>8</v>
      </c>
      <c r="BT2413">
        <v>8</v>
      </c>
      <c r="BU2413">
        <v>0</v>
      </c>
      <c r="BV2413" t="str">
        <f>"8:00 AM"</f>
        <v>8:00 AM</v>
      </c>
      <c r="BW2413" t="str">
        <f>"5:00 PM"</f>
        <v>5:00 PM</v>
      </c>
      <c r="BX2413" t="s">
        <v>133</v>
      </c>
      <c r="BY2413">
        <v>0</v>
      </c>
      <c r="BZ2413">
        <v>12</v>
      </c>
      <c r="CA2413" t="s">
        <v>115</v>
      </c>
      <c r="CC2413" s="2" t="s">
        <v>9328</v>
      </c>
      <c r="CD2413" t="s">
        <v>1379</v>
      </c>
      <c r="CF2413" t="s">
        <v>119</v>
      </c>
      <c r="CG2413" t="s">
        <v>120</v>
      </c>
      <c r="CH2413" s="3">
        <v>96950</v>
      </c>
      <c r="CI2413" s="4">
        <v>15.75</v>
      </c>
      <c r="CJ2413" s="4">
        <v>15.75</v>
      </c>
      <c r="CK2413" s="4">
        <v>23.63</v>
      </c>
      <c r="CL2413" s="4">
        <v>23.63</v>
      </c>
      <c r="CM2413" t="s">
        <v>136</v>
      </c>
      <c r="CN2413" t="s">
        <v>139</v>
      </c>
      <c r="CO2413" t="s">
        <v>173</v>
      </c>
      <c r="CQ2413" t="s">
        <v>115</v>
      </c>
      <c r="CR2413" t="s">
        <v>138</v>
      </c>
      <c r="CS2413" t="s">
        <v>138</v>
      </c>
      <c r="CT2413" t="s">
        <v>138</v>
      </c>
      <c r="CU2413" t="s">
        <v>139</v>
      </c>
      <c r="CV2413" t="s">
        <v>138</v>
      </c>
      <c r="CW2413" t="s">
        <v>138</v>
      </c>
      <c r="CX2413" t="s">
        <v>1079</v>
      </c>
      <c r="CY2413" s="10">
        <v>16702358778</v>
      </c>
      <c r="CZ2413" t="s">
        <v>3408</v>
      </c>
      <c r="DA2413" t="s">
        <v>139</v>
      </c>
      <c r="DB2413" t="s">
        <v>138</v>
      </c>
      <c r="DC2413" t="s">
        <v>115</v>
      </c>
    </row>
    <row r="2414" spans="1:112" ht="14.45" customHeight="1" x14ac:dyDescent="0.25">
      <c r="A2414" t="s">
        <v>9647</v>
      </c>
      <c r="B2414" t="s">
        <v>113</v>
      </c>
      <c r="C2414" s="1">
        <v>45756</v>
      </c>
      <c r="D2414" s="1">
        <v>45831</v>
      </c>
      <c r="E2414" t="s">
        <v>114</v>
      </c>
      <c r="G2414" t="s">
        <v>138</v>
      </c>
      <c r="H2414" t="s">
        <v>115</v>
      </c>
      <c r="I2414" t="s">
        <v>115</v>
      </c>
      <c r="J2414" t="s">
        <v>4019</v>
      </c>
      <c r="L2414" t="s">
        <v>9648</v>
      </c>
      <c r="N2414" t="s">
        <v>128</v>
      </c>
      <c r="O2414" t="s">
        <v>120</v>
      </c>
      <c r="P2414" s="3">
        <v>96950</v>
      </c>
      <c r="Q2414" t="s">
        <v>121</v>
      </c>
      <c r="S2414" s="10">
        <v>16702358748</v>
      </c>
      <c r="U2414" t="s">
        <v>352</v>
      </c>
      <c r="V2414">
        <v>23622</v>
      </c>
      <c r="W2414" t="s">
        <v>123</v>
      </c>
      <c r="Y2414" t="s">
        <v>6983</v>
      </c>
      <c r="Z2414" t="s">
        <v>4446</v>
      </c>
      <c r="AA2414" t="s">
        <v>6984</v>
      </c>
      <c r="AB2414" t="s">
        <v>126</v>
      </c>
      <c r="AC2414" t="s">
        <v>9648</v>
      </c>
      <c r="AE2414" t="s">
        <v>128</v>
      </c>
      <c r="AF2414" t="s">
        <v>120</v>
      </c>
      <c r="AG2414" s="3">
        <v>96950</v>
      </c>
      <c r="AH2414" t="s">
        <v>121</v>
      </c>
      <c r="AJ2414" s="10">
        <v>16702358748</v>
      </c>
      <c r="AL2414" t="s">
        <v>356</v>
      </c>
      <c r="BD2414" t="str">
        <f>"47-2061.00"</f>
        <v>47-2061.00</v>
      </c>
      <c r="BE2414" t="s">
        <v>327</v>
      </c>
      <c r="BF2414" t="s">
        <v>9649</v>
      </c>
      <c r="BG2414" t="s">
        <v>329</v>
      </c>
      <c r="BH2414">
        <v>3</v>
      </c>
      <c r="BJ2414" s="1">
        <v>45817</v>
      </c>
      <c r="BK2414" s="1">
        <v>46912</v>
      </c>
      <c r="BN2414">
        <v>35</v>
      </c>
      <c r="BO2414">
        <v>0</v>
      </c>
      <c r="BP2414">
        <v>7</v>
      </c>
      <c r="BQ2414">
        <v>7</v>
      </c>
      <c r="BR2414">
        <v>7</v>
      </c>
      <c r="BS2414">
        <v>7</v>
      </c>
      <c r="BT2414">
        <v>7</v>
      </c>
      <c r="BU2414">
        <v>0</v>
      </c>
      <c r="BV2414" t="str">
        <f>"8:00 AM"</f>
        <v>8:00 AM</v>
      </c>
      <c r="BW2414" t="str">
        <f>"4:00 PM"</f>
        <v>4:00 PM</v>
      </c>
      <c r="BX2414" t="s">
        <v>240</v>
      </c>
      <c r="BY2414">
        <v>0</v>
      </c>
      <c r="BZ2414">
        <v>12</v>
      </c>
      <c r="CA2414" t="s">
        <v>115</v>
      </c>
      <c r="CC2414" t="s">
        <v>9650</v>
      </c>
      <c r="CD2414" t="s">
        <v>9648</v>
      </c>
      <c r="CF2414" t="s">
        <v>128</v>
      </c>
      <c r="CG2414" t="s">
        <v>120</v>
      </c>
      <c r="CH2414" s="3">
        <v>96950</v>
      </c>
      <c r="CI2414" s="4">
        <v>9.57</v>
      </c>
      <c r="CJ2414" s="4">
        <v>11.5</v>
      </c>
      <c r="CK2414" s="4">
        <v>14.35</v>
      </c>
      <c r="CL2414" s="4">
        <v>17.25</v>
      </c>
      <c r="CM2414" t="s">
        <v>136</v>
      </c>
      <c r="CN2414" t="s">
        <v>331</v>
      </c>
      <c r="CO2414" t="s">
        <v>173</v>
      </c>
      <c r="CQ2414" t="s">
        <v>115</v>
      </c>
      <c r="CR2414" t="s">
        <v>138</v>
      </c>
      <c r="CS2414" t="s">
        <v>139</v>
      </c>
      <c r="CT2414" t="s">
        <v>138</v>
      </c>
      <c r="CU2414" t="s">
        <v>139</v>
      </c>
      <c r="CV2414" t="s">
        <v>138</v>
      </c>
      <c r="CW2414" t="s">
        <v>139</v>
      </c>
      <c r="CX2414" t="s">
        <v>9651</v>
      </c>
      <c r="CY2414" s="10">
        <v>16702358748</v>
      </c>
      <c r="CZ2414" t="s">
        <v>356</v>
      </c>
      <c r="DA2414" t="s">
        <v>331</v>
      </c>
      <c r="DB2414" t="s">
        <v>138</v>
      </c>
      <c r="DC2414" t="s">
        <v>115</v>
      </c>
    </row>
    <row r="2415" spans="1:112" ht="14.45" customHeight="1" x14ac:dyDescent="0.25">
      <c r="A2415" t="s">
        <v>9710</v>
      </c>
      <c r="B2415" t="s">
        <v>248</v>
      </c>
      <c r="C2415" s="1">
        <v>45761</v>
      </c>
      <c r="D2415" s="1">
        <v>45831</v>
      </c>
      <c r="E2415" t="s">
        <v>210</v>
      </c>
      <c r="F2415" s="1">
        <v>45939</v>
      </c>
      <c r="G2415" t="s">
        <v>115</v>
      </c>
      <c r="H2415" t="s">
        <v>115</v>
      </c>
      <c r="I2415" t="s">
        <v>115</v>
      </c>
      <c r="J2415" t="s">
        <v>470</v>
      </c>
      <c r="K2415" t="s">
        <v>471</v>
      </c>
      <c r="L2415" t="s">
        <v>472</v>
      </c>
      <c r="M2415" t="s">
        <v>473</v>
      </c>
      <c r="N2415" t="s">
        <v>119</v>
      </c>
      <c r="O2415" t="s">
        <v>120</v>
      </c>
      <c r="P2415" s="3">
        <v>96950</v>
      </c>
      <c r="Q2415" t="s">
        <v>121</v>
      </c>
      <c r="S2415" s="10">
        <v>16702876273</v>
      </c>
      <c r="U2415" t="s">
        <v>474</v>
      </c>
      <c r="V2415">
        <v>44525</v>
      </c>
      <c r="W2415" t="s">
        <v>123</v>
      </c>
      <c r="Y2415" t="s">
        <v>475</v>
      </c>
      <c r="Z2415" t="s">
        <v>476</v>
      </c>
      <c r="AA2415" t="s">
        <v>477</v>
      </c>
      <c r="AB2415" t="s">
        <v>2827</v>
      </c>
      <c r="AC2415" t="s">
        <v>472</v>
      </c>
      <c r="AD2415" t="s">
        <v>473</v>
      </c>
      <c r="AE2415" t="s">
        <v>119</v>
      </c>
      <c r="AF2415" t="s">
        <v>120</v>
      </c>
      <c r="AG2415" s="3">
        <v>96950</v>
      </c>
      <c r="AH2415" t="s">
        <v>121</v>
      </c>
      <c r="AJ2415" s="10">
        <v>16702876273</v>
      </c>
      <c r="AL2415" t="s">
        <v>479</v>
      </c>
      <c r="BD2415" t="str">
        <f>"45-3031.00"</f>
        <v>45-3031.00</v>
      </c>
      <c r="BE2415" t="s">
        <v>480</v>
      </c>
      <c r="BF2415" t="s">
        <v>481</v>
      </c>
      <c r="BG2415" t="s">
        <v>482</v>
      </c>
      <c r="BH2415">
        <v>4</v>
      </c>
      <c r="BI2415">
        <v>4</v>
      </c>
      <c r="BJ2415" s="1">
        <v>45941</v>
      </c>
      <c r="BK2415" s="1">
        <v>46305</v>
      </c>
      <c r="BL2415" s="1">
        <v>45941</v>
      </c>
      <c r="BM2415" s="1">
        <v>46305</v>
      </c>
      <c r="BN2415">
        <v>35</v>
      </c>
      <c r="BO2415">
        <v>0</v>
      </c>
      <c r="BP2415">
        <v>6</v>
      </c>
      <c r="BQ2415">
        <v>6</v>
      </c>
      <c r="BR2415">
        <v>6</v>
      </c>
      <c r="BS2415">
        <v>6</v>
      </c>
      <c r="BT2415">
        <v>6</v>
      </c>
      <c r="BU2415">
        <v>5</v>
      </c>
      <c r="BV2415" t="str">
        <f>"7:00 PM"</f>
        <v>7:00 PM</v>
      </c>
      <c r="BW2415" t="str">
        <f>"2:00 AM"</f>
        <v>2:00 AM</v>
      </c>
      <c r="BX2415" t="s">
        <v>240</v>
      </c>
      <c r="BY2415">
        <v>0</v>
      </c>
      <c r="BZ2415">
        <v>3</v>
      </c>
      <c r="CA2415" t="s">
        <v>115</v>
      </c>
      <c r="CC2415" s="2" t="s">
        <v>9711</v>
      </c>
      <c r="CD2415" t="s">
        <v>484</v>
      </c>
      <c r="CE2415" t="s">
        <v>473</v>
      </c>
      <c r="CF2415" t="s">
        <v>119</v>
      </c>
      <c r="CG2415" t="s">
        <v>120</v>
      </c>
      <c r="CH2415" s="3">
        <v>96950</v>
      </c>
      <c r="CI2415" s="4">
        <v>16.53</v>
      </c>
      <c r="CJ2415" s="4">
        <v>16.53</v>
      </c>
      <c r="CK2415" s="4">
        <v>24.8</v>
      </c>
      <c r="CL2415" s="4">
        <v>24.8</v>
      </c>
      <c r="CM2415" t="s">
        <v>136</v>
      </c>
      <c r="CN2415" t="s">
        <v>139</v>
      </c>
      <c r="CO2415" t="s">
        <v>137</v>
      </c>
      <c r="CQ2415" t="s">
        <v>138</v>
      </c>
      <c r="CR2415" t="s">
        <v>138</v>
      </c>
      <c r="CS2415" t="s">
        <v>139</v>
      </c>
      <c r="CT2415" t="s">
        <v>138</v>
      </c>
      <c r="CU2415" t="s">
        <v>139</v>
      </c>
      <c r="CV2415" t="s">
        <v>138</v>
      </c>
      <c r="CW2415" t="s">
        <v>139</v>
      </c>
      <c r="CX2415" t="s">
        <v>485</v>
      </c>
      <c r="CY2415" s="10">
        <v>16702876273</v>
      </c>
      <c r="CZ2415" t="s">
        <v>486</v>
      </c>
      <c r="DA2415" t="s">
        <v>246</v>
      </c>
      <c r="DB2415" t="s">
        <v>138</v>
      </c>
      <c r="DC2415" t="s">
        <v>115</v>
      </c>
      <c r="DD2415" t="s">
        <v>487</v>
      </c>
      <c r="DE2415" t="s">
        <v>488</v>
      </c>
      <c r="DF2415" t="s">
        <v>4094</v>
      </c>
      <c r="DG2415" t="s">
        <v>490</v>
      </c>
      <c r="DH2415" t="s">
        <v>491</v>
      </c>
    </row>
    <row r="2416" spans="1:112" ht="14.45" customHeight="1" x14ac:dyDescent="0.25">
      <c r="A2416" t="s">
        <v>9759</v>
      </c>
      <c r="B2416" t="s">
        <v>248</v>
      </c>
      <c r="C2416" s="1">
        <v>45761</v>
      </c>
      <c r="D2416" s="1">
        <v>45831</v>
      </c>
      <c r="E2416" t="s">
        <v>210</v>
      </c>
      <c r="F2416" s="1">
        <v>45929</v>
      </c>
      <c r="G2416" t="s">
        <v>115</v>
      </c>
      <c r="H2416" t="s">
        <v>115</v>
      </c>
      <c r="I2416" t="s">
        <v>115</v>
      </c>
      <c r="J2416" t="s">
        <v>1672</v>
      </c>
      <c r="K2416" t="s">
        <v>1672</v>
      </c>
      <c r="L2416" t="s">
        <v>1673</v>
      </c>
      <c r="M2416" t="s">
        <v>1674</v>
      </c>
      <c r="N2416" t="s">
        <v>128</v>
      </c>
      <c r="O2416" t="s">
        <v>120</v>
      </c>
      <c r="P2416" s="3">
        <v>96950</v>
      </c>
      <c r="Q2416" t="s">
        <v>121</v>
      </c>
      <c r="S2416" s="10">
        <v>16702870614</v>
      </c>
      <c r="U2416" t="s">
        <v>1675</v>
      </c>
      <c r="V2416">
        <v>56132</v>
      </c>
      <c r="W2416" t="s">
        <v>123</v>
      </c>
      <c r="Y2416" t="s">
        <v>1676</v>
      </c>
      <c r="Z2416" t="s">
        <v>1677</v>
      </c>
      <c r="AA2416" t="s">
        <v>1678</v>
      </c>
      <c r="AB2416" t="s">
        <v>448</v>
      </c>
      <c r="AC2416" t="s">
        <v>1673</v>
      </c>
      <c r="AD2416" t="s">
        <v>2943</v>
      </c>
      <c r="AE2416" t="s">
        <v>128</v>
      </c>
      <c r="AF2416" t="s">
        <v>120</v>
      </c>
      <c r="AG2416" s="3">
        <v>96950</v>
      </c>
      <c r="AH2416" t="s">
        <v>121</v>
      </c>
      <c r="AJ2416" s="10">
        <v>16702870614</v>
      </c>
      <c r="AL2416" t="s">
        <v>1679</v>
      </c>
      <c r="BD2416" t="str">
        <f>"49-9071.00"</f>
        <v>49-9071.00</v>
      </c>
      <c r="BE2416" t="s">
        <v>169</v>
      </c>
      <c r="BF2416" t="s">
        <v>1680</v>
      </c>
      <c r="BG2416" t="s">
        <v>1681</v>
      </c>
      <c r="BH2416">
        <v>20</v>
      </c>
      <c r="BI2416">
        <v>20</v>
      </c>
      <c r="BJ2416" s="1">
        <v>45931</v>
      </c>
      <c r="BK2416" s="1">
        <v>46295</v>
      </c>
      <c r="BL2416" s="1">
        <v>45931</v>
      </c>
      <c r="BM2416" s="1">
        <v>46295</v>
      </c>
      <c r="BN2416">
        <v>35</v>
      </c>
      <c r="BO2416">
        <v>0</v>
      </c>
      <c r="BP2416">
        <v>7</v>
      </c>
      <c r="BQ2416">
        <v>7</v>
      </c>
      <c r="BR2416">
        <v>7</v>
      </c>
      <c r="BS2416">
        <v>7</v>
      </c>
      <c r="BT2416">
        <v>7</v>
      </c>
      <c r="BU2416">
        <v>0</v>
      </c>
      <c r="BV2416" t="str">
        <f>"8:00 AM"</f>
        <v>8:00 AM</v>
      </c>
      <c r="BW2416" t="str">
        <f>"4:00 PM"</f>
        <v>4:00 PM</v>
      </c>
      <c r="BX2416" t="s">
        <v>133</v>
      </c>
      <c r="BY2416">
        <v>0</v>
      </c>
      <c r="BZ2416">
        <v>6</v>
      </c>
      <c r="CA2416" t="s">
        <v>115</v>
      </c>
      <c r="CC2416" t="s">
        <v>9760</v>
      </c>
      <c r="CD2416" t="s">
        <v>1673</v>
      </c>
      <c r="CE2416" t="s">
        <v>1674</v>
      </c>
      <c r="CF2416" t="s">
        <v>128</v>
      </c>
      <c r="CG2416" t="s">
        <v>120</v>
      </c>
      <c r="CH2416" s="3">
        <v>96950</v>
      </c>
      <c r="CI2416" s="4">
        <v>9.75</v>
      </c>
      <c r="CJ2416" s="4">
        <v>9.75</v>
      </c>
      <c r="CK2416" s="4">
        <v>14.63</v>
      </c>
      <c r="CL2416" s="4">
        <v>14.63</v>
      </c>
      <c r="CM2416" t="s">
        <v>136</v>
      </c>
      <c r="CN2416" t="s">
        <v>1684</v>
      </c>
      <c r="CO2416" t="s">
        <v>173</v>
      </c>
      <c r="CQ2416" t="s">
        <v>115</v>
      </c>
      <c r="CR2416" t="s">
        <v>138</v>
      </c>
      <c r="CS2416" t="s">
        <v>139</v>
      </c>
      <c r="CT2416" t="s">
        <v>138</v>
      </c>
      <c r="CU2416" t="s">
        <v>138</v>
      </c>
      <c r="CV2416" t="s">
        <v>138</v>
      </c>
      <c r="CW2416" t="s">
        <v>139</v>
      </c>
      <c r="CX2416" t="s">
        <v>1685</v>
      </c>
      <c r="CY2416" s="10">
        <v>16702870614</v>
      </c>
      <c r="CZ2416" t="s">
        <v>1679</v>
      </c>
      <c r="DA2416" t="s">
        <v>208</v>
      </c>
      <c r="DB2416" t="s">
        <v>138</v>
      </c>
      <c r="DC2416" t="s">
        <v>115</v>
      </c>
    </row>
    <row r="2417" spans="1:112" ht="14.45" customHeight="1" x14ac:dyDescent="0.25">
      <c r="A2417" t="s">
        <v>9994</v>
      </c>
      <c r="B2417" t="s">
        <v>248</v>
      </c>
      <c r="C2417" s="1">
        <v>45772</v>
      </c>
      <c r="D2417" s="1">
        <v>45831</v>
      </c>
      <c r="E2417" t="s">
        <v>210</v>
      </c>
      <c r="F2417" s="1">
        <v>45929</v>
      </c>
      <c r="G2417" t="s">
        <v>115</v>
      </c>
      <c r="H2417" t="s">
        <v>115</v>
      </c>
      <c r="I2417" t="s">
        <v>115</v>
      </c>
      <c r="J2417" t="s">
        <v>651</v>
      </c>
      <c r="K2417" t="s">
        <v>652</v>
      </c>
      <c r="L2417" t="s">
        <v>653</v>
      </c>
      <c r="M2417" t="s">
        <v>654</v>
      </c>
      <c r="N2417" t="s">
        <v>128</v>
      </c>
      <c r="O2417" t="s">
        <v>120</v>
      </c>
      <c r="P2417" s="3">
        <v>96950</v>
      </c>
      <c r="Q2417" t="s">
        <v>121</v>
      </c>
      <c r="S2417" s="10">
        <v>16702346677</v>
      </c>
      <c r="U2417" t="s">
        <v>655</v>
      </c>
      <c r="V2417">
        <v>561520</v>
      </c>
      <c r="W2417" t="s">
        <v>123</v>
      </c>
      <c r="Y2417" t="s">
        <v>656</v>
      </c>
      <c r="Z2417" t="s">
        <v>657</v>
      </c>
      <c r="AB2417" t="s">
        <v>658</v>
      </c>
      <c r="AC2417" t="s">
        <v>653</v>
      </c>
      <c r="AD2417" t="s">
        <v>654</v>
      </c>
      <c r="AE2417" t="s">
        <v>128</v>
      </c>
      <c r="AF2417" t="s">
        <v>120</v>
      </c>
      <c r="AG2417" s="3">
        <v>96950</v>
      </c>
      <c r="AH2417" t="s">
        <v>121</v>
      </c>
      <c r="AJ2417" s="10">
        <v>16702346677</v>
      </c>
      <c r="AL2417" t="s">
        <v>659</v>
      </c>
      <c r="BD2417" t="str">
        <f>"39-7011.00"</f>
        <v>39-7011.00</v>
      </c>
      <c r="BE2417" t="s">
        <v>719</v>
      </c>
      <c r="BF2417" t="s">
        <v>9995</v>
      </c>
      <c r="BG2417" t="s">
        <v>721</v>
      </c>
      <c r="BH2417">
        <v>5</v>
      </c>
      <c r="BI2417">
        <v>5</v>
      </c>
      <c r="BJ2417" s="1">
        <v>45931</v>
      </c>
      <c r="BK2417" s="1">
        <v>46295</v>
      </c>
      <c r="BL2417" s="1">
        <v>45931</v>
      </c>
      <c r="BM2417" s="1">
        <v>46295</v>
      </c>
      <c r="BN2417">
        <v>40</v>
      </c>
      <c r="BO2417">
        <v>0</v>
      </c>
      <c r="BP2417">
        <v>8</v>
      </c>
      <c r="BQ2417">
        <v>8</v>
      </c>
      <c r="BR2417">
        <v>8</v>
      </c>
      <c r="BS2417">
        <v>8</v>
      </c>
      <c r="BT2417">
        <v>8</v>
      </c>
      <c r="BU2417">
        <v>0</v>
      </c>
      <c r="BV2417" t="str">
        <f>"8:00 AM"</f>
        <v>8:00 AM</v>
      </c>
      <c r="BW2417" t="str">
        <f>"5:00 PM"</f>
        <v>5:00 PM</v>
      </c>
      <c r="BX2417" t="s">
        <v>133</v>
      </c>
      <c r="BY2417">
        <v>0</v>
      </c>
      <c r="BZ2417">
        <v>24</v>
      </c>
      <c r="CA2417" t="s">
        <v>115</v>
      </c>
      <c r="CC2417" t="s">
        <v>9277</v>
      </c>
      <c r="CD2417" t="s">
        <v>653</v>
      </c>
      <c r="CE2417" t="s">
        <v>654</v>
      </c>
      <c r="CF2417" t="s">
        <v>128</v>
      </c>
      <c r="CG2417" t="s">
        <v>120</v>
      </c>
      <c r="CH2417" s="3">
        <v>96950</v>
      </c>
      <c r="CI2417" s="4">
        <v>10.43</v>
      </c>
      <c r="CJ2417" s="4">
        <v>10.43</v>
      </c>
      <c r="CK2417" s="4">
        <v>15.65</v>
      </c>
      <c r="CL2417" s="4">
        <v>15.65</v>
      </c>
      <c r="CM2417" t="s">
        <v>136</v>
      </c>
      <c r="CN2417" t="s">
        <v>139</v>
      </c>
      <c r="CO2417" t="s">
        <v>137</v>
      </c>
      <c r="CQ2417" t="s">
        <v>115</v>
      </c>
      <c r="CR2417" t="s">
        <v>138</v>
      </c>
      <c r="CS2417" t="s">
        <v>139</v>
      </c>
      <c r="CT2417" t="s">
        <v>138</v>
      </c>
      <c r="CU2417" t="s">
        <v>139</v>
      </c>
      <c r="CV2417" t="s">
        <v>138</v>
      </c>
      <c r="CW2417" t="s">
        <v>139</v>
      </c>
      <c r="CX2417" t="s">
        <v>663</v>
      </c>
      <c r="CY2417" s="10">
        <v>16702346677</v>
      </c>
      <c r="CZ2417" t="s">
        <v>659</v>
      </c>
      <c r="DA2417" t="s">
        <v>139</v>
      </c>
      <c r="DB2417" t="s">
        <v>138</v>
      </c>
      <c r="DC2417" t="s">
        <v>115</v>
      </c>
    </row>
    <row r="2418" spans="1:112" ht="14.45" customHeight="1" x14ac:dyDescent="0.25">
      <c r="A2418" t="s">
        <v>11486</v>
      </c>
      <c r="B2418" t="s">
        <v>113</v>
      </c>
      <c r="C2418" s="1">
        <v>45761</v>
      </c>
      <c r="D2418" s="1">
        <v>45831</v>
      </c>
      <c r="E2418" t="s">
        <v>114</v>
      </c>
      <c r="G2418" t="s">
        <v>115</v>
      </c>
      <c r="H2418" t="s">
        <v>115</v>
      </c>
      <c r="I2418" t="s">
        <v>115</v>
      </c>
      <c r="J2418" t="s">
        <v>143</v>
      </c>
      <c r="L2418" t="s">
        <v>144</v>
      </c>
      <c r="N2418" t="s">
        <v>145</v>
      </c>
      <c r="O2418" t="s">
        <v>120</v>
      </c>
      <c r="P2418" s="3">
        <v>96951</v>
      </c>
      <c r="Q2418" t="s">
        <v>121</v>
      </c>
      <c r="R2418" t="s">
        <v>120</v>
      </c>
      <c r="S2418" s="10">
        <v>16705320350</v>
      </c>
      <c r="U2418" t="s">
        <v>146</v>
      </c>
      <c r="V2418">
        <v>445110</v>
      </c>
      <c r="W2418" t="s">
        <v>123</v>
      </c>
      <c r="Y2418" t="s">
        <v>147</v>
      </c>
      <c r="Z2418" t="s">
        <v>148</v>
      </c>
      <c r="AA2418" t="s">
        <v>149</v>
      </c>
      <c r="AB2418" t="s">
        <v>126</v>
      </c>
      <c r="AC2418" t="s">
        <v>144</v>
      </c>
      <c r="AE2418" t="s">
        <v>145</v>
      </c>
      <c r="AF2418" t="s">
        <v>120</v>
      </c>
      <c r="AG2418" s="3">
        <v>96951</v>
      </c>
      <c r="AH2418" t="s">
        <v>121</v>
      </c>
      <c r="AJ2418" s="10">
        <v>16705320350</v>
      </c>
      <c r="AL2418" t="s">
        <v>150</v>
      </c>
      <c r="BD2418" t="str">
        <f>"43-3031.00"</f>
        <v>43-3031.00</v>
      </c>
      <c r="BE2418" t="s">
        <v>387</v>
      </c>
      <c r="BF2418" t="s">
        <v>7305</v>
      </c>
      <c r="BG2418" t="s">
        <v>4225</v>
      </c>
      <c r="BH2418">
        <v>2</v>
      </c>
      <c r="BJ2418" s="1">
        <v>45880</v>
      </c>
      <c r="BK2418" s="1">
        <v>46244</v>
      </c>
      <c r="BN2418">
        <v>40</v>
      </c>
      <c r="BO2418">
        <v>0</v>
      </c>
      <c r="BP2418">
        <v>8</v>
      </c>
      <c r="BQ2418">
        <v>8</v>
      </c>
      <c r="BR2418">
        <v>8</v>
      </c>
      <c r="BS2418">
        <v>8</v>
      </c>
      <c r="BT2418">
        <v>8</v>
      </c>
      <c r="BU2418">
        <v>0</v>
      </c>
      <c r="BV2418" t="str">
        <f>"8:00 AM"</f>
        <v>8:00 AM</v>
      </c>
      <c r="BW2418" t="str">
        <f>"5:00 PM"</f>
        <v>5:00 PM</v>
      </c>
      <c r="BX2418" t="s">
        <v>133</v>
      </c>
      <c r="BY2418">
        <v>0</v>
      </c>
      <c r="BZ2418">
        <v>12</v>
      </c>
      <c r="CA2418" t="s">
        <v>115</v>
      </c>
      <c r="CC2418" s="2" t="s">
        <v>7306</v>
      </c>
      <c r="CD2418" t="s">
        <v>155</v>
      </c>
      <c r="CF2418" t="s">
        <v>145</v>
      </c>
      <c r="CG2418" t="s">
        <v>120</v>
      </c>
      <c r="CH2418" s="3">
        <v>96951</v>
      </c>
      <c r="CI2418" s="4">
        <v>12.28</v>
      </c>
      <c r="CJ2418" s="4">
        <v>12.28</v>
      </c>
      <c r="CK2418" s="4">
        <v>18.420000000000002</v>
      </c>
      <c r="CL2418" s="4">
        <v>18.420000000000002</v>
      </c>
      <c r="CM2418" t="s">
        <v>136</v>
      </c>
      <c r="CN2418" t="s">
        <v>139</v>
      </c>
      <c r="CO2418" t="s">
        <v>137</v>
      </c>
      <c r="CQ2418" t="s">
        <v>115</v>
      </c>
      <c r="CR2418" t="s">
        <v>138</v>
      </c>
      <c r="CS2418" t="s">
        <v>139</v>
      </c>
      <c r="CT2418" t="s">
        <v>138</v>
      </c>
      <c r="CU2418" t="s">
        <v>139</v>
      </c>
      <c r="CV2418" t="s">
        <v>138</v>
      </c>
      <c r="CW2418" t="s">
        <v>139</v>
      </c>
      <c r="CX2418" t="s">
        <v>2545</v>
      </c>
      <c r="CY2418" s="10">
        <v>16705320350</v>
      </c>
      <c r="CZ2418" t="s">
        <v>150</v>
      </c>
      <c r="DA2418" t="s">
        <v>139</v>
      </c>
      <c r="DB2418" t="s">
        <v>138</v>
      </c>
      <c r="DC2418" t="s">
        <v>115</v>
      </c>
    </row>
    <row r="2419" spans="1:112" ht="14.45" customHeight="1" x14ac:dyDescent="0.25">
      <c r="A2419" t="s">
        <v>11547</v>
      </c>
      <c r="B2419" t="s">
        <v>1155</v>
      </c>
      <c r="C2419" s="1">
        <v>45755</v>
      </c>
      <c r="D2419" s="1">
        <v>45831</v>
      </c>
      <c r="E2419" t="s">
        <v>210</v>
      </c>
      <c r="F2419" s="1">
        <v>45929</v>
      </c>
      <c r="G2419" t="s">
        <v>138</v>
      </c>
      <c r="H2419" t="s">
        <v>115</v>
      </c>
      <c r="I2419" t="s">
        <v>115</v>
      </c>
      <c r="J2419" t="s">
        <v>2467</v>
      </c>
      <c r="K2419" t="s">
        <v>2468</v>
      </c>
      <c r="L2419" t="s">
        <v>2469</v>
      </c>
      <c r="N2419" t="s">
        <v>119</v>
      </c>
      <c r="O2419" t="s">
        <v>120</v>
      </c>
      <c r="P2419" s="3">
        <v>96950</v>
      </c>
      <c r="Q2419" t="s">
        <v>121</v>
      </c>
      <c r="S2419" s="10">
        <v>16702345900</v>
      </c>
      <c r="T2419">
        <v>574</v>
      </c>
      <c r="U2419" t="s">
        <v>2470</v>
      </c>
      <c r="V2419">
        <v>721110</v>
      </c>
      <c r="W2419" t="s">
        <v>123</v>
      </c>
      <c r="Y2419" t="s">
        <v>2471</v>
      </c>
      <c r="Z2419" t="s">
        <v>2472</v>
      </c>
      <c r="AB2419" t="s">
        <v>2473</v>
      </c>
      <c r="AC2419" t="s">
        <v>2469</v>
      </c>
      <c r="AE2419" t="s">
        <v>119</v>
      </c>
      <c r="AF2419" t="s">
        <v>120</v>
      </c>
      <c r="AG2419" s="3">
        <v>96950</v>
      </c>
      <c r="AH2419" t="s">
        <v>121</v>
      </c>
      <c r="AJ2419" s="10">
        <v>16702345900</v>
      </c>
      <c r="AK2419">
        <v>266</v>
      </c>
      <c r="AL2419" t="s">
        <v>2474</v>
      </c>
      <c r="BD2419" t="str">
        <f>"37-2012.00"</f>
        <v>37-2012.00</v>
      </c>
      <c r="BE2419" t="s">
        <v>647</v>
      </c>
      <c r="BF2419" t="s">
        <v>10698</v>
      </c>
      <c r="BG2419" t="s">
        <v>10699</v>
      </c>
      <c r="BH2419">
        <v>10</v>
      </c>
      <c r="BI2419">
        <v>8</v>
      </c>
      <c r="BJ2419" s="1">
        <v>45931</v>
      </c>
      <c r="BK2419" s="1">
        <v>47026</v>
      </c>
      <c r="BL2419" s="1">
        <v>45931</v>
      </c>
      <c r="BM2419" s="1">
        <v>47026</v>
      </c>
      <c r="BN2419">
        <v>40</v>
      </c>
      <c r="BO2419">
        <v>7</v>
      </c>
      <c r="BP2419">
        <v>6</v>
      </c>
      <c r="BQ2419">
        <v>0</v>
      </c>
      <c r="BR2419">
        <v>6</v>
      </c>
      <c r="BS2419">
        <v>7</v>
      </c>
      <c r="BT2419">
        <v>7</v>
      </c>
      <c r="BU2419">
        <v>7</v>
      </c>
      <c r="BV2419" t="str">
        <f>"9:00 AM"</f>
        <v>9:00 AM</v>
      </c>
      <c r="BW2419" t="str">
        <f>"5:00 PM"</f>
        <v>5:00 PM</v>
      </c>
      <c r="BX2419" t="s">
        <v>240</v>
      </c>
      <c r="BY2419">
        <v>0</v>
      </c>
      <c r="BZ2419">
        <v>3</v>
      </c>
      <c r="CA2419" t="s">
        <v>115</v>
      </c>
      <c r="CC2419" t="s">
        <v>191</v>
      </c>
      <c r="CD2419" t="s">
        <v>2477</v>
      </c>
      <c r="CF2419" t="s">
        <v>119</v>
      </c>
      <c r="CG2419" t="s">
        <v>120</v>
      </c>
      <c r="CH2419" s="3">
        <v>96950</v>
      </c>
      <c r="CI2419" s="4">
        <v>7.77</v>
      </c>
      <c r="CJ2419" s="4">
        <v>7.77</v>
      </c>
      <c r="CK2419" s="4">
        <v>11.66</v>
      </c>
      <c r="CL2419" s="4">
        <v>11.66</v>
      </c>
      <c r="CM2419" t="s">
        <v>136</v>
      </c>
      <c r="CO2419" t="s">
        <v>137</v>
      </c>
      <c r="CQ2419" t="s">
        <v>115</v>
      </c>
      <c r="CR2419" t="s">
        <v>138</v>
      </c>
      <c r="CS2419" t="s">
        <v>139</v>
      </c>
      <c r="CT2419" t="s">
        <v>138</v>
      </c>
      <c r="CU2419" t="s">
        <v>139</v>
      </c>
      <c r="CV2419" t="s">
        <v>138</v>
      </c>
      <c r="CW2419" t="s">
        <v>139</v>
      </c>
      <c r="CX2419" t="s">
        <v>2594</v>
      </c>
      <c r="CY2419" s="10">
        <v>16702345900</v>
      </c>
      <c r="CZ2419" t="s">
        <v>2479</v>
      </c>
      <c r="DA2419" t="s">
        <v>139</v>
      </c>
      <c r="DB2419" t="s">
        <v>138</v>
      </c>
      <c r="DC2419" t="s">
        <v>115</v>
      </c>
    </row>
    <row r="2420" spans="1:112" ht="14.45" customHeight="1" x14ac:dyDescent="0.25">
      <c r="A2420" t="s">
        <v>11855</v>
      </c>
      <c r="B2420" t="s">
        <v>248</v>
      </c>
      <c r="C2420" s="1">
        <v>45778</v>
      </c>
      <c r="D2420" s="1">
        <v>45831</v>
      </c>
      <c r="E2420" t="s">
        <v>210</v>
      </c>
      <c r="F2420" s="1">
        <v>45928</v>
      </c>
      <c r="G2420" t="s">
        <v>115</v>
      </c>
      <c r="H2420" t="s">
        <v>115</v>
      </c>
      <c r="I2420" t="s">
        <v>115</v>
      </c>
      <c r="J2420" t="s">
        <v>2200</v>
      </c>
      <c r="L2420" t="s">
        <v>2201</v>
      </c>
      <c r="N2420" t="s">
        <v>128</v>
      </c>
      <c r="O2420" t="s">
        <v>120</v>
      </c>
      <c r="P2420" s="3">
        <v>96950</v>
      </c>
      <c r="Q2420" t="s">
        <v>121</v>
      </c>
      <c r="S2420" s="10">
        <v>16702886108</v>
      </c>
      <c r="U2420" t="s">
        <v>2202</v>
      </c>
      <c r="V2420">
        <v>23622</v>
      </c>
      <c r="W2420" t="s">
        <v>123</v>
      </c>
      <c r="Y2420" t="s">
        <v>632</v>
      </c>
      <c r="Z2420" t="s">
        <v>2203</v>
      </c>
      <c r="AB2420" t="s">
        <v>126</v>
      </c>
      <c r="AC2420" t="s">
        <v>2204</v>
      </c>
      <c r="AE2420" t="s">
        <v>128</v>
      </c>
      <c r="AF2420" t="s">
        <v>120</v>
      </c>
      <c r="AG2420" s="3">
        <v>96950</v>
      </c>
      <c r="AH2420" t="s">
        <v>121</v>
      </c>
      <c r="AJ2420" s="10">
        <v>16702886108</v>
      </c>
      <c r="AL2420" t="s">
        <v>2205</v>
      </c>
      <c r="BD2420" t="str">
        <f>"49-9071.00"</f>
        <v>49-9071.00</v>
      </c>
      <c r="BE2420" t="s">
        <v>169</v>
      </c>
      <c r="BF2420" t="s">
        <v>3149</v>
      </c>
      <c r="BG2420" t="s">
        <v>3150</v>
      </c>
      <c r="BH2420">
        <v>20</v>
      </c>
      <c r="BI2420">
        <v>20</v>
      </c>
      <c r="BJ2420" s="1">
        <v>45929</v>
      </c>
      <c r="BK2420" s="1">
        <v>46295</v>
      </c>
      <c r="BL2420" s="1">
        <v>45929</v>
      </c>
      <c r="BM2420" s="1">
        <v>46295</v>
      </c>
      <c r="BN2420">
        <v>40</v>
      </c>
      <c r="BO2420">
        <v>0</v>
      </c>
      <c r="BP2420">
        <v>8</v>
      </c>
      <c r="BQ2420">
        <v>8</v>
      </c>
      <c r="BR2420">
        <v>8</v>
      </c>
      <c r="BS2420">
        <v>8</v>
      </c>
      <c r="BT2420">
        <v>8</v>
      </c>
      <c r="BU2420">
        <v>0</v>
      </c>
      <c r="BV2420" t="str">
        <f>"8:00 AM"</f>
        <v>8:00 AM</v>
      </c>
      <c r="BW2420" t="str">
        <f>"5:00 PM"</f>
        <v>5:00 PM</v>
      </c>
      <c r="BX2420" t="s">
        <v>133</v>
      </c>
      <c r="BY2420">
        <v>0</v>
      </c>
      <c r="BZ2420">
        <v>24</v>
      </c>
      <c r="CA2420" t="s">
        <v>115</v>
      </c>
      <c r="CC2420" t="s">
        <v>3151</v>
      </c>
      <c r="CD2420" t="s">
        <v>2208</v>
      </c>
      <c r="CF2420" t="s">
        <v>128</v>
      </c>
      <c r="CG2420" t="s">
        <v>120</v>
      </c>
      <c r="CH2420" s="3">
        <v>96950</v>
      </c>
      <c r="CI2420" s="4">
        <v>9.75</v>
      </c>
      <c r="CJ2420" s="4">
        <v>9.75</v>
      </c>
      <c r="CK2420" s="4">
        <v>14.63</v>
      </c>
      <c r="CL2420" s="4">
        <v>14.63</v>
      </c>
      <c r="CM2420" t="s">
        <v>136</v>
      </c>
      <c r="CN2420" t="s">
        <v>331</v>
      </c>
      <c r="CO2420" t="s">
        <v>173</v>
      </c>
      <c r="CQ2420" t="s">
        <v>115</v>
      </c>
      <c r="CR2420" t="s">
        <v>138</v>
      </c>
      <c r="CS2420" t="s">
        <v>138</v>
      </c>
      <c r="CT2420" t="s">
        <v>138</v>
      </c>
      <c r="CU2420" t="s">
        <v>139</v>
      </c>
      <c r="CV2420" t="s">
        <v>138</v>
      </c>
      <c r="CW2420" t="s">
        <v>138</v>
      </c>
      <c r="CX2420" t="s">
        <v>11856</v>
      </c>
      <c r="CY2420" s="10">
        <v>16702886108</v>
      </c>
      <c r="CZ2420" t="s">
        <v>2205</v>
      </c>
      <c r="DA2420" t="s">
        <v>331</v>
      </c>
      <c r="DB2420" t="s">
        <v>138</v>
      </c>
      <c r="DC2420" t="s">
        <v>115</v>
      </c>
      <c r="DD2420" t="s">
        <v>632</v>
      </c>
      <c r="DE2420" t="s">
        <v>2210</v>
      </c>
      <c r="DG2420" t="s">
        <v>2211</v>
      </c>
      <c r="DH2420" t="s">
        <v>2205</v>
      </c>
    </row>
    <row r="2421" spans="1:112" ht="14.45" customHeight="1" x14ac:dyDescent="0.25">
      <c r="A2421" t="s">
        <v>11878</v>
      </c>
      <c r="B2421" t="s">
        <v>142</v>
      </c>
      <c r="C2421" s="1">
        <v>45824</v>
      </c>
      <c r="D2421" s="1">
        <v>45831</v>
      </c>
      <c r="E2421" t="s">
        <v>210</v>
      </c>
      <c r="F2421" s="1">
        <v>45929</v>
      </c>
      <c r="G2421" t="s">
        <v>115</v>
      </c>
      <c r="H2421" t="s">
        <v>115</v>
      </c>
      <c r="I2421" t="s">
        <v>115</v>
      </c>
      <c r="J2421" t="s">
        <v>3523</v>
      </c>
      <c r="L2421" t="s">
        <v>3524</v>
      </c>
      <c r="M2421" t="s">
        <v>3525</v>
      </c>
      <c r="N2421" t="s">
        <v>119</v>
      </c>
      <c r="O2421" t="s">
        <v>120</v>
      </c>
      <c r="P2421" s="3">
        <v>96950</v>
      </c>
      <c r="Q2421" t="s">
        <v>121</v>
      </c>
      <c r="S2421" s="10">
        <v>16702343810</v>
      </c>
      <c r="U2421" t="s">
        <v>3526</v>
      </c>
      <c r="V2421">
        <v>621210</v>
      </c>
      <c r="W2421" t="s">
        <v>123</v>
      </c>
      <c r="Y2421" t="s">
        <v>3527</v>
      </c>
      <c r="Z2421" t="s">
        <v>3528</v>
      </c>
      <c r="AB2421" t="s">
        <v>3529</v>
      </c>
      <c r="AC2421" t="s">
        <v>3524</v>
      </c>
      <c r="AE2421" t="s">
        <v>119</v>
      </c>
      <c r="AF2421" t="s">
        <v>120</v>
      </c>
      <c r="AG2421" s="3">
        <v>96950</v>
      </c>
      <c r="AH2421" t="s">
        <v>121</v>
      </c>
      <c r="AJ2421" s="10">
        <v>16702343710</v>
      </c>
      <c r="AL2421" t="s">
        <v>3530</v>
      </c>
      <c r="BD2421" t="str">
        <f>"31-9091.00"</f>
        <v>31-9091.00</v>
      </c>
      <c r="BE2421" t="s">
        <v>343</v>
      </c>
      <c r="BF2421" t="s">
        <v>3531</v>
      </c>
      <c r="BG2421" t="s">
        <v>345</v>
      </c>
      <c r="BH2421">
        <v>1</v>
      </c>
      <c r="BJ2421" s="1">
        <v>45931</v>
      </c>
      <c r="BK2421" s="1">
        <v>46295</v>
      </c>
      <c r="BN2421">
        <v>35</v>
      </c>
      <c r="BO2421">
        <v>0</v>
      </c>
      <c r="BP2421">
        <v>0</v>
      </c>
      <c r="BQ2421">
        <v>7</v>
      </c>
      <c r="BR2421">
        <v>7</v>
      </c>
      <c r="BS2421">
        <v>7</v>
      </c>
      <c r="BT2421">
        <v>7</v>
      </c>
      <c r="BU2421">
        <v>7</v>
      </c>
      <c r="BV2421" t="str">
        <f>"9:00 AM"</f>
        <v>9:00 AM</v>
      </c>
      <c r="BW2421" t="str">
        <f>"4:00 PM"</f>
        <v>4:00 PM</v>
      </c>
      <c r="BX2421" t="s">
        <v>133</v>
      </c>
      <c r="BY2421">
        <v>0</v>
      </c>
      <c r="BZ2421">
        <v>12</v>
      </c>
      <c r="CA2421" t="s">
        <v>115</v>
      </c>
      <c r="CC2421" s="2" t="s">
        <v>11879</v>
      </c>
      <c r="CD2421" t="s">
        <v>3533</v>
      </c>
      <c r="CF2421" t="s">
        <v>119</v>
      </c>
      <c r="CG2421" t="s">
        <v>120</v>
      </c>
      <c r="CH2421" s="3">
        <v>96950</v>
      </c>
      <c r="CI2421" s="4">
        <v>12.67</v>
      </c>
      <c r="CJ2421" s="4">
        <v>12.67</v>
      </c>
      <c r="CK2421" s="4">
        <v>19</v>
      </c>
      <c r="CL2421" s="4">
        <v>19</v>
      </c>
      <c r="CM2421" t="s">
        <v>136</v>
      </c>
      <c r="CN2421" t="s">
        <v>224</v>
      </c>
      <c r="CO2421" t="s">
        <v>137</v>
      </c>
      <c r="CQ2421" t="s">
        <v>115</v>
      </c>
      <c r="CR2421" t="s">
        <v>138</v>
      </c>
      <c r="CS2421" t="s">
        <v>139</v>
      </c>
      <c r="CT2421" t="s">
        <v>138</v>
      </c>
      <c r="CU2421" t="s">
        <v>139</v>
      </c>
      <c r="CV2421" t="s">
        <v>138</v>
      </c>
      <c r="CW2421" t="s">
        <v>139</v>
      </c>
      <c r="CX2421" t="s">
        <v>348</v>
      </c>
      <c r="CY2421" s="10">
        <v>16702343810</v>
      </c>
      <c r="CZ2421" t="s">
        <v>3530</v>
      </c>
      <c r="DA2421" t="s">
        <v>331</v>
      </c>
      <c r="DB2421" t="s">
        <v>138</v>
      </c>
      <c r="DC2421" t="s">
        <v>115</v>
      </c>
    </row>
    <row r="2422" spans="1:112" ht="14.45" customHeight="1" x14ac:dyDescent="0.25">
      <c r="A2422" t="s">
        <v>12137</v>
      </c>
      <c r="B2422" t="s">
        <v>248</v>
      </c>
      <c r="C2422" s="1">
        <v>45755</v>
      </c>
      <c r="D2422" s="1">
        <v>45831</v>
      </c>
      <c r="E2422" t="s">
        <v>210</v>
      </c>
      <c r="F2422" s="1">
        <v>45929</v>
      </c>
      <c r="G2422" t="s">
        <v>138</v>
      </c>
      <c r="H2422" t="s">
        <v>115</v>
      </c>
      <c r="I2422" t="s">
        <v>115</v>
      </c>
      <c r="J2422" t="s">
        <v>2467</v>
      </c>
      <c r="K2422" t="s">
        <v>2468</v>
      </c>
      <c r="L2422" t="s">
        <v>2469</v>
      </c>
      <c r="N2422" t="s">
        <v>119</v>
      </c>
      <c r="O2422" t="s">
        <v>120</v>
      </c>
      <c r="P2422" s="3">
        <v>96950</v>
      </c>
      <c r="Q2422" t="s">
        <v>121</v>
      </c>
      <c r="S2422" s="10">
        <v>16702345900</v>
      </c>
      <c r="T2422">
        <v>574</v>
      </c>
      <c r="U2422" t="s">
        <v>2470</v>
      </c>
      <c r="V2422">
        <v>721110</v>
      </c>
      <c r="W2422" t="s">
        <v>123</v>
      </c>
      <c r="Y2422" t="s">
        <v>2471</v>
      </c>
      <c r="Z2422" t="s">
        <v>2472</v>
      </c>
      <c r="AB2422" t="s">
        <v>2473</v>
      </c>
      <c r="AC2422" t="s">
        <v>12138</v>
      </c>
      <c r="AE2422" t="s">
        <v>119</v>
      </c>
      <c r="AF2422" t="s">
        <v>120</v>
      </c>
      <c r="AG2422" s="3">
        <v>96950</v>
      </c>
      <c r="AH2422" t="s">
        <v>121</v>
      </c>
      <c r="AJ2422" s="10">
        <v>16702345900</v>
      </c>
      <c r="AK2422">
        <v>266</v>
      </c>
      <c r="AL2422" t="s">
        <v>2474</v>
      </c>
      <c r="BD2422" t="str">
        <f>"35-2014.00"</f>
        <v>35-2014.00</v>
      </c>
      <c r="BE2422" t="s">
        <v>221</v>
      </c>
      <c r="BF2422" t="s">
        <v>12139</v>
      </c>
      <c r="BG2422" t="s">
        <v>373</v>
      </c>
      <c r="BH2422">
        <v>6</v>
      </c>
      <c r="BI2422">
        <v>6</v>
      </c>
      <c r="BJ2422" s="1">
        <v>45931</v>
      </c>
      <c r="BK2422" s="1">
        <v>47026</v>
      </c>
      <c r="BL2422" s="1">
        <v>45931</v>
      </c>
      <c r="BM2422" s="1">
        <v>47026</v>
      </c>
      <c r="BN2422">
        <v>40</v>
      </c>
      <c r="BO2422">
        <v>7</v>
      </c>
      <c r="BP2422">
        <v>6</v>
      </c>
      <c r="BQ2422">
        <v>0</v>
      </c>
      <c r="BR2422">
        <v>6</v>
      </c>
      <c r="BS2422">
        <v>7</v>
      </c>
      <c r="BT2422">
        <v>7</v>
      </c>
      <c r="BU2422">
        <v>7</v>
      </c>
      <c r="BV2422" t="str">
        <f>"6:00 AM"</f>
        <v>6:00 AM</v>
      </c>
      <c r="BW2422" t="str">
        <f>"2:00 PM"</f>
        <v>2:00 PM</v>
      </c>
      <c r="BX2422" t="s">
        <v>240</v>
      </c>
      <c r="BY2422">
        <v>0</v>
      </c>
      <c r="BZ2422">
        <v>12</v>
      </c>
      <c r="CA2422" t="s">
        <v>115</v>
      </c>
      <c r="CC2422" t="s">
        <v>10857</v>
      </c>
      <c r="CD2422" t="s">
        <v>12140</v>
      </c>
      <c r="CF2422" t="s">
        <v>119</v>
      </c>
      <c r="CG2422" t="s">
        <v>120</v>
      </c>
      <c r="CH2422" s="3">
        <v>96950</v>
      </c>
      <c r="CI2422" s="4">
        <v>8.83</v>
      </c>
      <c r="CJ2422" s="4">
        <v>8.83</v>
      </c>
      <c r="CK2422" s="4">
        <v>13.25</v>
      </c>
      <c r="CL2422" s="4">
        <v>13.25</v>
      </c>
      <c r="CM2422" t="s">
        <v>136</v>
      </c>
      <c r="CO2422" t="s">
        <v>137</v>
      </c>
      <c r="CQ2422" t="s">
        <v>115</v>
      </c>
      <c r="CR2422" t="s">
        <v>138</v>
      </c>
      <c r="CS2422" t="s">
        <v>139</v>
      </c>
      <c r="CT2422" t="s">
        <v>138</v>
      </c>
      <c r="CU2422" t="s">
        <v>139</v>
      </c>
      <c r="CV2422" t="s">
        <v>138</v>
      </c>
      <c r="CW2422" t="s">
        <v>139</v>
      </c>
      <c r="CX2422" t="s">
        <v>2594</v>
      </c>
      <c r="CY2422" s="10">
        <v>16702345900</v>
      </c>
      <c r="CZ2422" t="s">
        <v>2479</v>
      </c>
      <c r="DA2422" t="s">
        <v>139</v>
      </c>
      <c r="DB2422" t="s">
        <v>138</v>
      </c>
      <c r="DC2422" t="s">
        <v>115</v>
      </c>
    </row>
    <row r="2423" spans="1:112" ht="14.45" customHeight="1" x14ac:dyDescent="0.25">
      <c r="A2423" t="s">
        <v>12149</v>
      </c>
      <c r="B2423" t="s">
        <v>248</v>
      </c>
      <c r="C2423" s="1">
        <v>45760</v>
      </c>
      <c r="D2423" s="1">
        <v>45831</v>
      </c>
      <c r="E2423" t="s">
        <v>114</v>
      </c>
      <c r="G2423" t="s">
        <v>115</v>
      </c>
      <c r="H2423" t="s">
        <v>115</v>
      </c>
      <c r="I2423" t="s">
        <v>115</v>
      </c>
      <c r="J2423" t="s">
        <v>915</v>
      </c>
      <c r="L2423" t="s">
        <v>916</v>
      </c>
      <c r="M2423" t="s">
        <v>917</v>
      </c>
      <c r="N2423" t="s">
        <v>119</v>
      </c>
      <c r="O2423" t="s">
        <v>120</v>
      </c>
      <c r="P2423" s="3">
        <v>96950</v>
      </c>
      <c r="Q2423" t="s">
        <v>121</v>
      </c>
      <c r="S2423" s="10">
        <v>16702345828</v>
      </c>
      <c r="U2423" t="s">
        <v>918</v>
      </c>
      <c r="V2423">
        <v>332322</v>
      </c>
      <c r="W2423" t="s">
        <v>123</v>
      </c>
      <c r="Y2423" t="s">
        <v>919</v>
      </c>
      <c r="Z2423" t="s">
        <v>920</v>
      </c>
      <c r="AB2423" t="s">
        <v>295</v>
      </c>
      <c r="AC2423" t="s">
        <v>916</v>
      </c>
      <c r="AD2423" t="s">
        <v>917</v>
      </c>
      <c r="AE2423" t="s">
        <v>119</v>
      </c>
      <c r="AF2423" t="s">
        <v>120</v>
      </c>
      <c r="AG2423" s="3">
        <v>96950</v>
      </c>
      <c r="AH2423" t="s">
        <v>121</v>
      </c>
      <c r="AJ2423" s="10">
        <v>16702345828</v>
      </c>
      <c r="AL2423" t="s">
        <v>921</v>
      </c>
      <c r="AM2423" t="s">
        <v>400</v>
      </c>
      <c r="AN2423" t="s">
        <v>255</v>
      </c>
      <c r="AO2423" t="s">
        <v>922</v>
      </c>
      <c r="AQ2423" t="s">
        <v>923</v>
      </c>
      <c r="AR2423" t="s">
        <v>6974</v>
      </c>
      <c r="AS2423" t="s">
        <v>119</v>
      </c>
      <c r="AT2423" t="s">
        <v>120</v>
      </c>
      <c r="AU2423" s="3">
        <v>96950</v>
      </c>
      <c r="AV2423" t="s">
        <v>121</v>
      </c>
      <c r="AX2423">
        <v>16702872946</v>
      </c>
      <c r="AZ2423" t="s">
        <v>925</v>
      </c>
      <c r="BA2423" t="s">
        <v>926</v>
      </c>
      <c r="BD2423" t="str">
        <f>"53-7063.00"</f>
        <v>53-7063.00</v>
      </c>
      <c r="BE2423" t="s">
        <v>12150</v>
      </c>
      <c r="BF2423" t="s">
        <v>12151</v>
      </c>
      <c r="BG2423" t="s">
        <v>12152</v>
      </c>
      <c r="BH2423">
        <v>5</v>
      </c>
      <c r="BI2423">
        <v>5</v>
      </c>
      <c r="BJ2423" s="1">
        <v>45839</v>
      </c>
      <c r="BK2423" s="1">
        <v>46203</v>
      </c>
      <c r="BL2423" s="1">
        <v>45839</v>
      </c>
      <c r="BM2423" s="1">
        <v>46203</v>
      </c>
      <c r="BN2423">
        <v>40</v>
      </c>
      <c r="BO2423">
        <v>0</v>
      </c>
      <c r="BP2423">
        <v>8</v>
      </c>
      <c r="BQ2423">
        <v>8</v>
      </c>
      <c r="BR2423">
        <v>8</v>
      </c>
      <c r="BS2423">
        <v>8</v>
      </c>
      <c r="BT2423">
        <v>8</v>
      </c>
      <c r="BU2423">
        <v>0</v>
      </c>
      <c r="BV2423" t="str">
        <f t="shared" ref="BV2423:BV2428" si="47">"8:00 AM"</f>
        <v>8:00 AM</v>
      </c>
      <c r="BW2423" t="str">
        <f t="shared" ref="BW2423:BW2428" si="48">"5:00 PM"</f>
        <v>5:00 PM</v>
      </c>
      <c r="BX2423" t="s">
        <v>240</v>
      </c>
      <c r="BY2423">
        <v>0</v>
      </c>
      <c r="BZ2423">
        <v>12</v>
      </c>
      <c r="CA2423" t="s">
        <v>115</v>
      </c>
      <c r="CC2423" t="s">
        <v>191</v>
      </c>
      <c r="CD2423" t="s">
        <v>916</v>
      </c>
      <c r="CE2423" t="s">
        <v>917</v>
      </c>
      <c r="CF2423" t="s">
        <v>119</v>
      </c>
      <c r="CG2423" t="s">
        <v>120</v>
      </c>
      <c r="CH2423" s="3">
        <v>96950</v>
      </c>
      <c r="CI2423" s="4">
        <v>8.52</v>
      </c>
      <c r="CJ2423" s="4">
        <v>8.52</v>
      </c>
      <c r="CK2423" s="4">
        <v>12.78</v>
      </c>
      <c r="CL2423" s="4">
        <v>12.78</v>
      </c>
      <c r="CM2423" t="s">
        <v>136</v>
      </c>
      <c r="CN2423" t="s">
        <v>191</v>
      </c>
      <c r="CO2423" t="s">
        <v>137</v>
      </c>
      <c r="CQ2423" t="s">
        <v>115</v>
      </c>
      <c r="CR2423" t="s">
        <v>138</v>
      </c>
      <c r="CS2423" t="s">
        <v>139</v>
      </c>
      <c r="CT2423" t="s">
        <v>138</v>
      </c>
      <c r="CU2423" t="s">
        <v>139</v>
      </c>
      <c r="CV2423" t="s">
        <v>138</v>
      </c>
      <c r="CW2423" t="s">
        <v>139</v>
      </c>
      <c r="CX2423" t="s">
        <v>1499</v>
      </c>
      <c r="CY2423" s="10">
        <v>16702345828</v>
      </c>
      <c r="CZ2423" t="s">
        <v>921</v>
      </c>
      <c r="DA2423" t="s">
        <v>139</v>
      </c>
      <c r="DB2423" t="s">
        <v>138</v>
      </c>
      <c r="DC2423" t="s">
        <v>115</v>
      </c>
      <c r="DD2423" t="s">
        <v>255</v>
      </c>
      <c r="DE2423" t="s">
        <v>922</v>
      </c>
      <c r="DG2423" t="s">
        <v>926</v>
      </c>
      <c r="DH2423" t="s">
        <v>925</v>
      </c>
    </row>
    <row r="2424" spans="1:112" ht="14.45" customHeight="1" x14ac:dyDescent="0.25">
      <c r="A2424" t="s">
        <v>12657</v>
      </c>
      <c r="B2424" t="s">
        <v>248</v>
      </c>
      <c r="C2424" s="1">
        <v>45753</v>
      </c>
      <c r="D2424" s="1">
        <v>45831</v>
      </c>
      <c r="E2424" t="s">
        <v>210</v>
      </c>
      <c r="F2424" s="1">
        <v>45929</v>
      </c>
      <c r="G2424" t="s">
        <v>115</v>
      </c>
      <c r="H2424" t="s">
        <v>115</v>
      </c>
      <c r="I2424" t="s">
        <v>115</v>
      </c>
      <c r="J2424" t="s">
        <v>2775</v>
      </c>
      <c r="L2424" t="s">
        <v>2776</v>
      </c>
      <c r="M2424" t="s">
        <v>2777</v>
      </c>
      <c r="N2424" t="s">
        <v>119</v>
      </c>
      <c r="O2424" t="s">
        <v>120</v>
      </c>
      <c r="P2424" s="3">
        <v>96950</v>
      </c>
      <c r="Q2424" t="s">
        <v>121</v>
      </c>
      <c r="S2424" s="10">
        <v>16702870657</v>
      </c>
      <c r="U2424" t="s">
        <v>2778</v>
      </c>
      <c r="V2424">
        <v>561720</v>
      </c>
      <c r="W2424" t="s">
        <v>123</v>
      </c>
      <c r="Y2424" t="s">
        <v>2779</v>
      </c>
      <c r="Z2424" t="s">
        <v>2780</v>
      </c>
      <c r="AB2424" t="s">
        <v>398</v>
      </c>
      <c r="AC2424" t="s">
        <v>2776</v>
      </c>
      <c r="AD2424" t="s">
        <v>2777</v>
      </c>
      <c r="AE2424" t="s">
        <v>128</v>
      </c>
      <c r="AF2424" t="s">
        <v>120</v>
      </c>
      <c r="AG2424" s="3">
        <v>96950</v>
      </c>
      <c r="AH2424" t="s">
        <v>121</v>
      </c>
      <c r="AJ2424" s="10">
        <v>16702870657</v>
      </c>
      <c r="AL2424" t="s">
        <v>2781</v>
      </c>
      <c r="BD2424" t="str">
        <f>"49-9071.00"</f>
        <v>49-9071.00</v>
      </c>
      <c r="BE2424" t="s">
        <v>169</v>
      </c>
      <c r="BF2424" t="s">
        <v>2782</v>
      </c>
      <c r="BG2424" t="s">
        <v>169</v>
      </c>
      <c r="BH2424">
        <v>4</v>
      </c>
      <c r="BI2424">
        <v>4</v>
      </c>
      <c r="BJ2424" s="1">
        <v>45931</v>
      </c>
      <c r="BK2424" s="1">
        <v>46295</v>
      </c>
      <c r="BL2424" s="1">
        <v>45931</v>
      </c>
      <c r="BM2424" s="1">
        <v>46295</v>
      </c>
      <c r="BN2424">
        <v>35</v>
      </c>
      <c r="BO2424">
        <v>0</v>
      </c>
      <c r="BP2424">
        <v>7</v>
      </c>
      <c r="BQ2424">
        <v>7</v>
      </c>
      <c r="BR2424">
        <v>7</v>
      </c>
      <c r="BS2424">
        <v>7</v>
      </c>
      <c r="BT2424">
        <v>7</v>
      </c>
      <c r="BU2424">
        <v>0</v>
      </c>
      <c r="BV2424" t="str">
        <f t="shared" si="47"/>
        <v>8:00 AM</v>
      </c>
      <c r="BW2424" t="str">
        <f t="shared" si="48"/>
        <v>5:00 PM</v>
      </c>
      <c r="BX2424" t="s">
        <v>240</v>
      </c>
      <c r="BY2424">
        <v>0</v>
      </c>
      <c r="BZ2424">
        <v>24</v>
      </c>
      <c r="CA2424" t="s">
        <v>115</v>
      </c>
      <c r="CC2424" s="2" t="s">
        <v>12658</v>
      </c>
      <c r="CD2424" t="s">
        <v>2784</v>
      </c>
      <c r="CF2424" t="s">
        <v>119</v>
      </c>
      <c r="CG2424" t="s">
        <v>120</v>
      </c>
      <c r="CH2424" s="3">
        <v>96950</v>
      </c>
      <c r="CI2424" s="4">
        <v>9.75</v>
      </c>
      <c r="CJ2424" s="4">
        <v>9.75</v>
      </c>
      <c r="CK2424" s="4">
        <v>14.63</v>
      </c>
      <c r="CL2424" s="4">
        <v>14.63</v>
      </c>
      <c r="CM2424" t="s">
        <v>136</v>
      </c>
      <c r="CN2424" t="s">
        <v>224</v>
      </c>
      <c r="CO2424" t="s">
        <v>137</v>
      </c>
      <c r="CQ2424" t="s">
        <v>138</v>
      </c>
      <c r="CR2424" t="s">
        <v>138</v>
      </c>
      <c r="CS2424" t="s">
        <v>139</v>
      </c>
      <c r="CT2424" t="s">
        <v>138</v>
      </c>
      <c r="CU2424" t="s">
        <v>139</v>
      </c>
      <c r="CV2424" t="s">
        <v>138</v>
      </c>
      <c r="CW2424" t="s">
        <v>139</v>
      </c>
      <c r="CX2424" t="s">
        <v>348</v>
      </c>
      <c r="CY2424" s="10">
        <v>16702870657</v>
      </c>
      <c r="CZ2424" t="s">
        <v>2781</v>
      </c>
      <c r="DA2424" t="s">
        <v>7370</v>
      </c>
      <c r="DB2424" t="s">
        <v>138</v>
      </c>
      <c r="DC2424" t="s">
        <v>115</v>
      </c>
    </row>
    <row r="2425" spans="1:112" ht="14.45" customHeight="1" x14ac:dyDescent="0.25">
      <c r="A2425" t="s">
        <v>13060</v>
      </c>
      <c r="B2425" t="s">
        <v>248</v>
      </c>
      <c r="C2425" s="1">
        <v>45778</v>
      </c>
      <c r="D2425" s="1">
        <v>45831</v>
      </c>
      <c r="E2425" t="s">
        <v>210</v>
      </c>
      <c r="F2425" s="1">
        <v>45929</v>
      </c>
      <c r="G2425" t="s">
        <v>115</v>
      </c>
      <c r="H2425" t="s">
        <v>115</v>
      </c>
      <c r="I2425" t="s">
        <v>115</v>
      </c>
      <c r="J2425" t="s">
        <v>13061</v>
      </c>
      <c r="K2425" t="s">
        <v>13062</v>
      </c>
      <c r="L2425" t="s">
        <v>13063</v>
      </c>
      <c r="M2425" t="s">
        <v>1767</v>
      </c>
      <c r="N2425" t="s">
        <v>128</v>
      </c>
      <c r="O2425" t="s">
        <v>120</v>
      </c>
      <c r="P2425" s="3">
        <v>96950</v>
      </c>
      <c r="Q2425" t="s">
        <v>121</v>
      </c>
      <c r="S2425" s="10">
        <v>16704845868</v>
      </c>
      <c r="U2425" t="s">
        <v>13064</v>
      </c>
      <c r="V2425">
        <v>44511</v>
      </c>
      <c r="W2425" t="s">
        <v>123</v>
      </c>
      <c r="Y2425" t="s">
        <v>2407</v>
      </c>
      <c r="Z2425" t="s">
        <v>5864</v>
      </c>
      <c r="AB2425" t="s">
        <v>658</v>
      </c>
      <c r="AC2425" t="s">
        <v>13063</v>
      </c>
      <c r="AD2425" t="s">
        <v>1767</v>
      </c>
      <c r="AE2425" t="s">
        <v>128</v>
      </c>
      <c r="AF2425" t="s">
        <v>120</v>
      </c>
      <c r="AG2425" s="3">
        <v>96950</v>
      </c>
      <c r="AH2425" t="s">
        <v>121</v>
      </c>
      <c r="AJ2425" s="10">
        <v>16704845868</v>
      </c>
      <c r="AL2425" t="s">
        <v>13065</v>
      </c>
      <c r="BD2425" t="str">
        <f>"45-2092.00"</f>
        <v>45-2092.00</v>
      </c>
      <c r="BE2425" t="s">
        <v>1875</v>
      </c>
      <c r="BF2425" t="s">
        <v>13066</v>
      </c>
      <c r="BG2425" t="s">
        <v>2269</v>
      </c>
      <c r="BH2425">
        <v>4</v>
      </c>
      <c r="BI2425">
        <v>4</v>
      </c>
      <c r="BJ2425" s="1">
        <v>45931</v>
      </c>
      <c r="BK2425" s="1">
        <v>46295</v>
      </c>
      <c r="BL2425" s="1">
        <v>45931</v>
      </c>
      <c r="BM2425" s="1">
        <v>46295</v>
      </c>
      <c r="BN2425">
        <v>40</v>
      </c>
      <c r="BO2425">
        <v>0</v>
      </c>
      <c r="BP2425">
        <v>8</v>
      </c>
      <c r="BQ2425">
        <v>8</v>
      </c>
      <c r="BR2425">
        <v>8</v>
      </c>
      <c r="BS2425">
        <v>8</v>
      </c>
      <c r="BT2425">
        <v>8</v>
      </c>
      <c r="BU2425">
        <v>0</v>
      </c>
      <c r="BV2425" t="str">
        <f t="shared" si="47"/>
        <v>8:00 AM</v>
      </c>
      <c r="BW2425" t="str">
        <f t="shared" si="48"/>
        <v>5:00 PM</v>
      </c>
      <c r="BX2425" t="s">
        <v>240</v>
      </c>
      <c r="BY2425">
        <v>0</v>
      </c>
      <c r="BZ2425">
        <v>3</v>
      </c>
      <c r="CA2425" t="s">
        <v>115</v>
      </c>
      <c r="CC2425" t="s">
        <v>13067</v>
      </c>
      <c r="CD2425" t="s">
        <v>13063</v>
      </c>
      <c r="CE2425" t="s">
        <v>1767</v>
      </c>
      <c r="CF2425" t="s">
        <v>128</v>
      </c>
      <c r="CG2425" t="s">
        <v>120</v>
      </c>
      <c r="CH2425" s="3">
        <v>96950</v>
      </c>
      <c r="CI2425" s="4">
        <v>11.91</v>
      </c>
      <c r="CJ2425" s="4">
        <v>11.91</v>
      </c>
      <c r="CK2425" s="4">
        <v>17.87</v>
      </c>
      <c r="CL2425" s="4">
        <v>17.87</v>
      </c>
      <c r="CM2425" t="s">
        <v>136</v>
      </c>
      <c r="CN2425" t="s">
        <v>139</v>
      </c>
      <c r="CO2425" t="s">
        <v>137</v>
      </c>
      <c r="CQ2425" t="s">
        <v>115</v>
      </c>
      <c r="CR2425" t="s">
        <v>138</v>
      </c>
      <c r="CS2425" t="s">
        <v>139</v>
      </c>
      <c r="CT2425" t="s">
        <v>138</v>
      </c>
      <c r="CU2425" t="s">
        <v>139</v>
      </c>
      <c r="CV2425" t="s">
        <v>138</v>
      </c>
      <c r="CW2425" t="s">
        <v>139</v>
      </c>
      <c r="CX2425" t="s">
        <v>1776</v>
      </c>
      <c r="CY2425" s="10">
        <v>16704845868</v>
      </c>
      <c r="CZ2425" t="s">
        <v>13065</v>
      </c>
      <c r="DA2425" t="s">
        <v>139</v>
      </c>
      <c r="DB2425" t="s">
        <v>138</v>
      </c>
      <c r="DC2425" t="s">
        <v>115</v>
      </c>
    </row>
    <row r="2426" spans="1:112" ht="14.45" customHeight="1" x14ac:dyDescent="0.25">
      <c r="A2426" t="s">
        <v>13078</v>
      </c>
      <c r="B2426" t="s">
        <v>248</v>
      </c>
      <c r="C2426" s="1">
        <v>45753</v>
      </c>
      <c r="D2426" s="1">
        <v>45831</v>
      </c>
      <c r="E2426" t="s">
        <v>210</v>
      </c>
      <c r="F2426" s="1">
        <v>45929</v>
      </c>
      <c r="G2426" t="s">
        <v>115</v>
      </c>
      <c r="H2426" t="s">
        <v>115</v>
      </c>
      <c r="I2426" t="s">
        <v>115</v>
      </c>
      <c r="J2426" t="s">
        <v>2775</v>
      </c>
      <c r="L2426" t="s">
        <v>2776</v>
      </c>
      <c r="M2426" t="s">
        <v>2777</v>
      </c>
      <c r="N2426" t="s">
        <v>119</v>
      </c>
      <c r="O2426" t="s">
        <v>120</v>
      </c>
      <c r="P2426" s="3">
        <v>96950</v>
      </c>
      <c r="Q2426" t="s">
        <v>121</v>
      </c>
      <c r="S2426" s="10">
        <v>16702870657</v>
      </c>
      <c r="U2426" t="s">
        <v>2778</v>
      </c>
      <c r="V2426">
        <v>561720</v>
      </c>
      <c r="W2426" t="s">
        <v>123</v>
      </c>
      <c r="Y2426" t="s">
        <v>2779</v>
      </c>
      <c r="Z2426" t="s">
        <v>2780</v>
      </c>
      <c r="AB2426" t="s">
        <v>398</v>
      </c>
      <c r="AC2426" t="s">
        <v>2776</v>
      </c>
      <c r="AD2426" t="s">
        <v>2777</v>
      </c>
      <c r="AE2426" t="s">
        <v>119</v>
      </c>
      <c r="AF2426" t="s">
        <v>120</v>
      </c>
      <c r="AG2426" s="3">
        <v>96950</v>
      </c>
      <c r="AH2426" t="s">
        <v>121</v>
      </c>
      <c r="AJ2426" s="10">
        <v>16702870657</v>
      </c>
      <c r="AL2426" t="s">
        <v>2781</v>
      </c>
      <c r="BD2426" t="str">
        <f>"37-2012.00"</f>
        <v>37-2012.00</v>
      </c>
      <c r="BE2426" t="s">
        <v>647</v>
      </c>
      <c r="BF2426" t="s">
        <v>7367</v>
      </c>
      <c r="BG2426" t="s">
        <v>7368</v>
      </c>
      <c r="BH2426">
        <v>4</v>
      </c>
      <c r="BI2426">
        <v>4</v>
      </c>
      <c r="BJ2426" s="1">
        <v>45931</v>
      </c>
      <c r="BK2426" s="1">
        <v>46295</v>
      </c>
      <c r="BL2426" s="1">
        <v>45931</v>
      </c>
      <c r="BM2426" s="1">
        <v>46295</v>
      </c>
      <c r="BN2426">
        <v>35</v>
      </c>
      <c r="BO2426">
        <v>0</v>
      </c>
      <c r="BP2426">
        <v>7</v>
      </c>
      <c r="BQ2426">
        <v>7</v>
      </c>
      <c r="BR2426">
        <v>7</v>
      </c>
      <c r="BS2426">
        <v>7</v>
      </c>
      <c r="BT2426">
        <v>7</v>
      </c>
      <c r="BU2426">
        <v>0</v>
      </c>
      <c r="BV2426" t="str">
        <f t="shared" si="47"/>
        <v>8:00 AM</v>
      </c>
      <c r="BW2426" t="str">
        <f t="shared" si="48"/>
        <v>5:00 PM</v>
      </c>
      <c r="BX2426" t="s">
        <v>240</v>
      </c>
      <c r="BY2426">
        <v>0</v>
      </c>
      <c r="BZ2426">
        <v>3</v>
      </c>
      <c r="CA2426" t="s">
        <v>115</v>
      </c>
      <c r="CC2426" s="2" t="s">
        <v>13079</v>
      </c>
      <c r="CD2426" t="s">
        <v>2784</v>
      </c>
      <c r="CF2426" t="s">
        <v>119</v>
      </c>
      <c r="CG2426" t="s">
        <v>120</v>
      </c>
      <c r="CH2426" s="3">
        <v>96950</v>
      </c>
      <c r="CI2426" s="4">
        <v>7.77</v>
      </c>
      <c r="CJ2426" s="4">
        <v>7.77</v>
      </c>
      <c r="CK2426" s="4">
        <v>11.66</v>
      </c>
      <c r="CL2426" s="4">
        <v>11.66</v>
      </c>
      <c r="CM2426" t="s">
        <v>136</v>
      </c>
      <c r="CO2426" t="s">
        <v>137</v>
      </c>
      <c r="CQ2426" t="s">
        <v>138</v>
      </c>
      <c r="CR2426" t="s">
        <v>138</v>
      </c>
      <c r="CS2426" t="s">
        <v>139</v>
      </c>
      <c r="CT2426" t="s">
        <v>138</v>
      </c>
      <c r="CU2426" t="s">
        <v>139</v>
      </c>
      <c r="CV2426" t="s">
        <v>138</v>
      </c>
      <c r="CW2426" t="s">
        <v>139</v>
      </c>
      <c r="CX2426" t="s">
        <v>348</v>
      </c>
      <c r="CY2426" s="10">
        <v>16702870657</v>
      </c>
      <c r="CZ2426" t="s">
        <v>2781</v>
      </c>
      <c r="DA2426" t="s">
        <v>7370</v>
      </c>
      <c r="DB2426" t="s">
        <v>138</v>
      </c>
      <c r="DC2426" t="s">
        <v>115</v>
      </c>
    </row>
    <row r="2427" spans="1:112" ht="14.45" customHeight="1" x14ac:dyDescent="0.25">
      <c r="A2427" t="s">
        <v>13546</v>
      </c>
      <c r="B2427" t="s">
        <v>248</v>
      </c>
      <c r="C2427" s="1">
        <v>45782</v>
      </c>
      <c r="D2427" s="1">
        <v>45831</v>
      </c>
      <c r="E2427" t="s">
        <v>210</v>
      </c>
      <c r="F2427" s="1">
        <v>45960</v>
      </c>
      <c r="G2427" t="s">
        <v>115</v>
      </c>
      <c r="H2427" t="s">
        <v>115</v>
      </c>
      <c r="I2427" t="s">
        <v>115</v>
      </c>
      <c r="J2427" t="s">
        <v>1414</v>
      </c>
      <c r="L2427" t="s">
        <v>679</v>
      </c>
      <c r="N2427" t="s">
        <v>119</v>
      </c>
      <c r="O2427" t="s">
        <v>120</v>
      </c>
      <c r="P2427" s="3">
        <v>96950</v>
      </c>
      <c r="Q2427" t="s">
        <v>121</v>
      </c>
      <c r="S2427" s="10">
        <v>16702346445</v>
      </c>
      <c r="T2427">
        <v>2263</v>
      </c>
      <c r="U2427" t="s">
        <v>1415</v>
      </c>
      <c r="V2427">
        <v>53111</v>
      </c>
      <c r="W2427" t="s">
        <v>123</v>
      </c>
      <c r="Y2427" t="s">
        <v>676</v>
      </c>
      <c r="Z2427" t="s">
        <v>677</v>
      </c>
      <c r="AB2427" t="s">
        <v>678</v>
      </c>
      <c r="AC2427" t="s">
        <v>679</v>
      </c>
      <c r="AE2427" t="s">
        <v>119</v>
      </c>
      <c r="AF2427" t="s">
        <v>120</v>
      </c>
      <c r="AG2427" s="3">
        <v>96950</v>
      </c>
      <c r="AH2427" t="s">
        <v>121</v>
      </c>
      <c r="AJ2427" s="10">
        <v>16702346445</v>
      </c>
      <c r="AK2427">
        <v>2263</v>
      </c>
      <c r="AL2427" t="s">
        <v>680</v>
      </c>
      <c r="BD2427" t="str">
        <f>"43-3031.00"</f>
        <v>43-3031.00</v>
      </c>
      <c r="BE2427" t="s">
        <v>387</v>
      </c>
      <c r="BF2427" t="s">
        <v>5745</v>
      </c>
      <c r="BG2427" t="s">
        <v>682</v>
      </c>
      <c r="BH2427">
        <v>1</v>
      </c>
      <c r="BI2427">
        <v>1</v>
      </c>
      <c r="BJ2427" s="1">
        <v>45962</v>
      </c>
      <c r="BK2427" s="1">
        <v>46326</v>
      </c>
      <c r="BL2427" s="1">
        <v>45962</v>
      </c>
      <c r="BM2427" s="1">
        <v>46326</v>
      </c>
      <c r="BN2427">
        <v>40</v>
      </c>
      <c r="BO2427">
        <v>0</v>
      </c>
      <c r="BP2427">
        <v>8</v>
      </c>
      <c r="BQ2427">
        <v>8</v>
      </c>
      <c r="BR2427">
        <v>8</v>
      </c>
      <c r="BS2427">
        <v>8</v>
      </c>
      <c r="BT2427">
        <v>8</v>
      </c>
      <c r="BU2427">
        <v>0</v>
      </c>
      <c r="BV2427" t="str">
        <f t="shared" si="47"/>
        <v>8:00 AM</v>
      </c>
      <c r="BW2427" t="str">
        <f t="shared" si="48"/>
        <v>5:00 PM</v>
      </c>
      <c r="BX2427" t="s">
        <v>133</v>
      </c>
      <c r="BY2427">
        <v>0</v>
      </c>
      <c r="BZ2427">
        <v>24</v>
      </c>
      <c r="CA2427" t="s">
        <v>115</v>
      </c>
      <c r="CC2427" s="2" t="s">
        <v>5746</v>
      </c>
      <c r="CD2427" t="s">
        <v>1419</v>
      </c>
      <c r="CF2427" t="s">
        <v>119</v>
      </c>
      <c r="CG2427" t="s">
        <v>120</v>
      </c>
      <c r="CH2427" s="3">
        <v>96950</v>
      </c>
      <c r="CI2427" s="4">
        <v>12.28</v>
      </c>
      <c r="CJ2427" s="4">
        <v>14.43</v>
      </c>
      <c r="CK2427" s="4">
        <v>18.420000000000002</v>
      </c>
      <c r="CL2427" s="4">
        <v>21.65</v>
      </c>
      <c r="CM2427" t="s">
        <v>136</v>
      </c>
      <c r="CN2427" t="s">
        <v>685</v>
      </c>
      <c r="CO2427" t="s">
        <v>137</v>
      </c>
      <c r="CQ2427" t="s">
        <v>115</v>
      </c>
      <c r="CR2427" t="s">
        <v>138</v>
      </c>
      <c r="CS2427" t="s">
        <v>139</v>
      </c>
      <c r="CT2427" t="s">
        <v>138</v>
      </c>
      <c r="CU2427" t="s">
        <v>139</v>
      </c>
      <c r="CV2427" t="s">
        <v>138</v>
      </c>
      <c r="CW2427" t="s">
        <v>139</v>
      </c>
      <c r="CX2427" t="s">
        <v>13923</v>
      </c>
      <c r="CY2427" s="10">
        <v>16702346445</v>
      </c>
      <c r="CZ2427" t="s">
        <v>680</v>
      </c>
      <c r="DA2427" t="s">
        <v>139</v>
      </c>
      <c r="DB2427" t="s">
        <v>138</v>
      </c>
      <c r="DC2427" t="s">
        <v>115</v>
      </c>
      <c r="DD2427" t="s">
        <v>676</v>
      </c>
      <c r="DE2427" t="s">
        <v>677</v>
      </c>
      <c r="DG2427" t="s">
        <v>1414</v>
      </c>
      <c r="DH2427" t="s">
        <v>139</v>
      </c>
    </row>
    <row r="2428" spans="1:112" ht="14.45" customHeight="1" x14ac:dyDescent="0.25">
      <c r="A2428" t="s">
        <v>650</v>
      </c>
      <c r="B2428" t="s">
        <v>248</v>
      </c>
      <c r="C2428" s="1">
        <v>45772</v>
      </c>
      <c r="D2428" s="1">
        <v>45832</v>
      </c>
      <c r="E2428" t="s">
        <v>210</v>
      </c>
      <c r="F2428" s="1">
        <v>45929</v>
      </c>
      <c r="G2428" t="s">
        <v>115</v>
      </c>
      <c r="H2428" t="s">
        <v>115</v>
      </c>
      <c r="I2428" t="s">
        <v>115</v>
      </c>
      <c r="J2428" t="s">
        <v>651</v>
      </c>
      <c r="K2428" t="s">
        <v>652</v>
      </c>
      <c r="L2428" t="s">
        <v>653</v>
      </c>
      <c r="M2428" t="s">
        <v>654</v>
      </c>
      <c r="N2428" t="s">
        <v>128</v>
      </c>
      <c r="O2428" t="s">
        <v>120</v>
      </c>
      <c r="P2428" s="3">
        <v>96950</v>
      </c>
      <c r="Q2428" t="s">
        <v>121</v>
      </c>
      <c r="S2428" s="10">
        <v>16702346677</v>
      </c>
      <c r="U2428" t="s">
        <v>655</v>
      </c>
      <c r="V2428">
        <v>531110</v>
      </c>
      <c r="W2428" t="s">
        <v>123</v>
      </c>
      <c r="Y2428" t="s">
        <v>656</v>
      </c>
      <c r="Z2428" t="s">
        <v>657</v>
      </c>
      <c r="AB2428" t="s">
        <v>658</v>
      </c>
      <c r="AC2428" t="s">
        <v>653</v>
      </c>
      <c r="AD2428" t="s">
        <v>654</v>
      </c>
      <c r="AE2428" t="s">
        <v>128</v>
      </c>
      <c r="AF2428" t="s">
        <v>120</v>
      </c>
      <c r="AG2428" s="3">
        <v>96950</v>
      </c>
      <c r="AH2428" t="s">
        <v>121</v>
      </c>
      <c r="AJ2428" s="10">
        <v>16702346677</v>
      </c>
      <c r="AL2428" t="s">
        <v>659</v>
      </c>
      <c r="BD2428" t="str">
        <f>"49-9071.00"</f>
        <v>49-9071.00</v>
      </c>
      <c r="BE2428" t="s">
        <v>169</v>
      </c>
      <c r="BF2428" t="s">
        <v>660</v>
      </c>
      <c r="BG2428" t="s">
        <v>661</v>
      </c>
      <c r="BH2428">
        <v>2</v>
      </c>
      <c r="BI2428">
        <v>2</v>
      </c>
      <c r="BJ2428" s="1">
        <v>45931</v>
      </c>
      <c r="BK2428" s="1">
        <v>46295</v>
      </c>
      <c r="BL2428" s="1">
        <v>45931</v>
      </c>
      <c r="BM2428" s="1">
        <v>46295</v>
      </c>
      <c r="BN2428">
        <v>40</v>
      </c>
      <c r="BO2428">
        <v>0</v>
      </c>
      <c r="BP2428">
        <v>8</v>
      </c>
      <c r="BQ2428">
        <v>8</v>
      </c>
      <c r="BR2428">
        <v>8</v>
      </c>
      <c r="BS2428">
        <v>8</v>
      </c>
      <c r="BT2428">
        <v>8</v>
      </c>
      <c r="BU2428">
        <v>0</v>
      </c>
      <c r="BV2428" t="str">
        <f t="shared" si="47"/>
        <v>8:00 AM</v>
      </c>
      <c r="BW2428" t="str">
        <f t="shared" si="48"/>
        <v>5:00 PM</v>
      </c>
      <c r="BX2428" t="s">
        <v>133</v>
      </c>
      <c r="BY2428">
        <v>0</v>
      </c>
      <c r="BZ2428">
        <v>12</v>
      </c>
      <c r="CA2428" t="s">
        <v>115</v>
      </c>
      <c r="CC2428" t="s">
        <v>662</v>
      </c>
      <c r="CD2428" t="s">
        <v>653</v>
      </c>
      <c r="CE2428" t="s">
        <v>654</v>
      </c>
      <c r="CF2428" t="s">
        <v>128</v>
      </c>
      <c r="CG2428" t="s">
        <v>120</v>
      </c>
      <c r="CH2428" s="3">
        <v>96950</v>
      </c>
      <c r="CI2428" s="4">
        <v>9.75</v>
      </c>
      <c r="CJ2428" s="4">
        <v>9.75</v>
      </c>
      <c r="CK2428" s="4">
        <v>14.63</v>
      </c>
      <c r="CL2428" s="4">
        <v>14.63</v>
      </c>
      <c r="CM2428" t="s">
        <v>136</v>
      </c>
      <c r="CN2428" t="s">
        <v>139</v>
      </c>
      <c r="CO2428" t="s">
        <v>137</v>
      </c>
      <c r="CQ2428" t="s">
        <v>115</v>
      </c>
      <c r="CR2428" t="s">
        <v>138</v>
      </c>
      <c r="CS2428" t="s">
        <v>139</v>
      </c>
      <c r="CT2428" t="s">
        <v>138</v>
      </c>
      <c r="CU2428" t="s">
        <v>139</v>
      </c>
      <c r="CV2428" t="s">
        <v>138</v>
      </c>
      <c r="CW2428" t="s">
        <v>139</v>
      </c>
      <c r="CX2428" t="s">
        <v>663</v>
      </c>
      <c r="CY2428" s="10">
        <v>16702346677</v>
      </c>
      <c r="CZ2428" t="s">
        <v>659</v>
      </c>
      <c r="DA2428" t="s">
        <v>139</v>
      </c>
      <c r="DB2428" t="s">
        <v>138</v>
      </c>
      <c r="DC2428" t="s">
        <v>115</v>
      </c>
    </row>
    <row r="2429" spans="1:112" ht="14.45" customHeight="1" x14ac:dyDescent="0.25">
      <c r="A2429" t="s">
        <v>1994</v>
      </c>
      <c r="B2429" t="s">
        <v>248</v>
      </c>
      <c r="C2429" s="1">
        <v>45766</v>
      </c>
      <c r="D2429" s="1">
        <v>45832</v>
      </c>
      <c r="E2429" t="s">
        <v>114</v>
      </c>
      <c r="G2429" t="s">
        <v>115</v>
      </c>
      <c r="H2429" t="s">
        <v>115</v>
      </c>
      <c r="I2429" t="s">
        <v>115</v>
      </c>
      <c r="J2429" t="s">
        <v>1995</v>
      </c>
      <c r="K2429" t="s">
        <v>1996</v>
      </c>
      <c r="L2429" t="s">
        <v>1997</v>
      </c>
      <c r="M2429" t="s">
        <v>1998</v>
      </c>
      <c r="N2429" t="s">
        <v>128</v>
      </c>
      <c r="O2429" t="s">
        <v>120</v>
      </c>
      <c r="P2429" s="3">
        <v>96950</v>
      </c>
      <c r="Q2429" t="s">
        <v>121</v>
      </c>
      <c r="S2429" s="10">
        <v>16702349889</v>
      </c>
      <c r="U2429" t="s">
        <v>1999</v>
      </c>
      <c r="V2429">
        <v>236116</v>
      </c>
      <c r="W2429" t="s">
        <v>123</v>
      </c>
      <c r="Y2429" t="s">
        <v>2000</v>
      </c>
      <c r="Z2429" t="s">
        <v>2001</v>
      </c>
      <c r="AA2429" t="s">
        <v>2002</v>
      </c>
      <c r="AB2429" t="s">
        <v>908</v>
      </c>
      <c r="AC2429" t="s">
        <v>2003</v>
      </c>
      <c r="AD2429" t="s">
        <v>1997</v>
      </c>
      <c r="AE2429" t="s">
        <v>128</v>
      </c>
      <c r="AF2429" t="s">
        <v>120</v>
      </c>
      <c r="AG2429" s="3">
        <v>96950</v>
      </c>
      <c r="AH2429" t="s">
        <v>121</v>
      </c>
      <c r="AJ2429" s="10">
        <v>16702349889</v>
      </c>
      <c r="AL2429" t="s">
        <v>2004</v>
      </c>
      <c r="BD2429" t="str">
        <f>"49-9071.00"</f>
        <v>49-9071.00</v>
      </c>
      <c r="BE2429" t="s">
        <v>169</v>
      </c>
      <c r="BF2429" t="s">
        <v>2005</v>
      </c>
      <c r="BG2429" t="s">
        <v>2006</v>
      </c>
      <c r="BH2429">
        <v>10</v>
      </c>
      <c r="BI2429">
        <v>10</v>
      </c>
      <c r="BJ2429" s="1">
        <v>45870</v>
      </c>
      <c r="BK2429" s="1">
        <v>46234</v>
      </c>
      <c r="BL2429" s="1">
        <v>45870</v>
      </c>
      <c r="BM2429" s="1">
        <v>46234</v>
      </c>
      <c r="BN2429">
        <v>40</v>
      </c>
      <c r="BO2429">
        <v>0</v>
      </c>
      <c r="BP2429">
        <v>8</v>
      </c>
      <c r="BQ2429">
        <v>8</v>
      </c>
      <c r="BR2429">
        <v>8</v>
      </c>
      <c r="BS2429">
        <v>8</v>
      </c>
      <c r="BT2429">
        <v>8</v>
      </c>
      <c r="BU2429">
        <v>0</v>
      </c>
      <c r="BV2429" t="str">
        <f>"7:30 AM"</f>
        <v>7:30 AM</v>
      </c>
      <c r="BW2429" t="str">
        <f>"4:30 PM"</f>
        <v>4:30 PM</v>
      </c>
      <c r="BX2429" t="s">
        <v>133</v>
      </c>
      <c r="BY2429">
        <v>0</v>
      </c>
      <c r="BZ2429">
        <v>24</v>
      </c>
      <c r="CA2429" t="s">
        <v>115</v>
      </c>
      <c r="CC2429" t="s">
        <v>2007</v>
      </c>
      <c r="CD2429" t="s">
        <v>2003</v>
      </c>
      <c r="CE2429" t="s">
        <v>139</v>
      </c>
      <c r="CF2429" t="s">
        <v>128</v>
      </c>
      <c r="CG2429" t="s">
        <v>120</v>
      </c>
      <c r="CH2429" s="3">
        <v>96950</v>
      </c>
      <c r="CI2429" s="4">
        <v>9.75</v>
      </c>
      <c r="CJ2429" s="4">
        <v>9.75</v>
      </c>
      <c r="CK2429" s="4">
        <v>14.63</v>
      </c>
      <c r="CL2429" s="4">
        <v>14.63</v>
      </c>
      <c r="CM2429" t="s">
        <v>136</v>
      </c>
      <c r="CN2429" t="s">
        <v>2008</v>
      </c>
      <c r="CO2429" t="s">
        <v>137</v>
      </c>
      <c r="CQ2429" t="s">
        <v>115</v>
      </c>
      <c r="CR2429" t="s">
        <v>138</v>
      </c>
      <c r="CS2429" t="s">
        <v>139</v>
      </c>
      <c r="CT2429" t="s">
        <v>138</v>
      </c>
      <c r="CU2429" t="s">
        <v>139</v>
      </c>
      <c r="CV2429" t="s">
        <v>138</v>
      </c>
      <c r="CW2429" t="s">
        <v>139</v>
      </c>
      <c r="CX2429" t="s">
        <v>2009</v>
      </c>
      <c r="CY2429" s="10">
        <v>16702349889</v>
      </c>
      <c r="CZ2429" t="s">
        <v>2004</v>
      </c>
      <c r="DA2429" t="s">
        <v>331</v>
      </c>
      <c r="DB2429" t="s">
        <v>138</v>
      </c>
      <c r="DC2429" t="s">
        <v>115</v>
      </c>
      <c r="DD2429" t="s">
        <v>2000</v>
      </c>
      <c r="DE2429" t="s">
        <v>2001</v>
      </c>
      <c r="DF2429" t="s">
        <v>149</v>
      </c>
      <c r="DG2429" t="s">
        <v>2010</v>
      </c>
      <c r="DH2429" t="s">
        <v>2004</v>
      </c>
    </row>
    <row r="2430" spans="1:112" ht="14.45" customHeight="1" x14ac:dyDescent="0.25">
      <c r="A2430" t="s">
        <v>2039</v>
      </c>
      <c r="B2430" t="s">
        <v>113</v>
      </c>
      <c r="C2430" s="1">
        <v>45813</v>
      </c>
      <c r="D2430" s="1">
        <v>45832</v>
      </c>
      <c r="E2430" t="s">
        <v>114</v>
      </c>
      <c r="G2430" t="s">
        <v>138</v>
      </c>
      <c r="H2430" t="s">
        <v>115</v>
      </c>
      <c r="I2430" t="s">
        <v>115</v>
      </c>
      <c r="J2430" t="s">
        <v>1930</v>
      </c>
      <c r="K2430" t="s">
        <v>1931</v>
      </c>
      <c r="L2430" t="s">
        <v>2040</v>
      </c>
      <c r="M2430" t="s">
        <v>2041</v>
      </c>
      <c r="N2430" t="s">
        <v>119</v>
      </c>
      <c r="O2430" t="s">
        <v>120</v>
      </c>
      <c r="P2430" s="3">
        <v>96950</v>
      </c>
      <c r="Q2430" t="s">
        <v>121</v>
      </c>
      <c r="S2430" s="10">
        <v>16702353712</v>
      </c>
      <c r="U2430" t="s">
        <v>1934</v>
      </c>
      <c r="V2430">
        <v>72111</v>
      </c>
      <c r="W2430" t="s">
        <v>123</v>
      </c>
      <c r="Y2430" t="s">
        <v>499</v>
      </c>
      <c r="Z2430" t="s">
        <v>199</v>
      </c>
      <c r="AB2430" t="s">
        <v>500</v>
      </c>
      <c r="AC2430" t="s">
        <v>2040</v>
      </c>
      <c r="AD2430" t="s">
        <v>1933</v>
      </c>
      <c r="AE2430" t="s">
        <v>119</v>
      </c>
      <c r="AF2430" t="s">
        <v>120</v>
      </c>
      <c r="AG2430" s="3">
        <v>96950</v>
      </c>
      <c r="AH2430" t="s">
        <v>121</v>
      </c>
      <c r="AJ2430" s="10">
        <v>16702353712</v>
      </c>
      <c r="AL2430" t="s">
        <v>501</v>
      </c>
      <c r="BD2430" t="str">
        <f>"49-9071.00"</f>
        <v>49-9071.00</v>
      </c>
      <c r="BE2430" t="s">
        <v>169</v>
      </c>
      <c r="BF2430" t="s">
        <v>2042</v>
      </c>
      <c r="BG2430" t="s">
        <v>2043</v>
      </c>
      <c r="BH2430">
        <v>2</v>
      </c>
      <c r="BJ2430" s="1">
        <v>45931</v>
      </c>
      <c r="BK2430" s="1">
        <v>47026</v>
      </c>
      <c r="BN2430">
        <v>35</v>
      </c>
      <c r="BO2430">
        <v>0</v>
      </c>
      <c r="BP2430">
        <v>7</v>
      </c>
      <c r="BQ2430">
        <v>7</v>
      </c>
      <c r="BR2430">
        <v>7</v>
      </c>
      <c r="BS2430">
        <v>7</v>
      </c>
      <c r="BT2430">
        <v>7</v>
      </c>
      <c r="BU2430">
        <v>0</v>
      </c>
      <c r="BV2430" t="str">
        <f t="shared" ref="BV2430:BV2439" si="49">"8:00 AM"</f>
        <v>8:00 AM</v>
      </c>
      <c r="BW2430" t="str">
        <f>"4:00 PM"</f>
        <v>4:00 PM</v>
      </c>
      <c r="BX2430" t="s">
        <v>133</v>
      </c>
      <c r="BY2430">
        <v>0</v>
      </c>
      <c r="BZ2430">
        <v>12</v>
      </c>
      <c r="CA2430" t="s">
        <v>115</v>
      </c>
      <c r="CC2430" t="s">
        <v>2044</v>
      </c>
      <c r="CD2430" t="s">
        <v>2045</v>
      </c>
      <c r="CE2430" t="s">
        <v>1933</v>
      </c>
      <c r="CF2430" t="s">
        <v>119</v>
      </c>
      <c r="CG2430" t="s">
        <v>120</v>
      </c>
      <c r="CH2430" s="3">
        <v>96950</v>
      </c>
      <c r="CI2430" s="4">
        <v>9.75</v>
      </c>
      <c r="CJ2430" s="4">
        <v>11</v>
      </c>
      <c r="CK2430" s="4">
        <v>14.63</v>
      </c>
      <c r="CL2430" s="4">
        <v>16.5</v>
      </c>
      <c r="CM2430" t="s">
        <v>136</v>
      </c>
      <c r="CN2430" t="s">
        <v>2046</v>
      </c>
      <c r="CO2430" t="s">
        <v>137</v>
      </c>
      <c r="CQ2430" t="s">
        <v>115</v>
      </c>
      <c r="CR2430" t="s">
        <v>138</v>
      </c>
      <c r="CS2430" t="s">
        <v>139</v>
      </c>
      <c r="CT2430" t="s">
        <v>138</v>
      </c>
      <c r="CU2430" t="s">
        <v>138</v>
      </c>
      <c r="CV2430" t="s">
        <v>138</v>
      </c>
      <c r="CW2430" t="s">
        <v>139</v>
      </c>
      <c r="CX2430" t="s">
        <v>2047</v>
      </c>
      <c r="CY2430" s="10">
        <v>16702346412</v>
      </c>
      <c r="CZ2430" t="s">
        <v>508</v>
      </c>
      <c r="DA2430" t="s">
        <v>451</v>
      </c>
      <c r="DB2430" t="s">
        <v>138</v>
      </c>
      <c r="DC2430" t="s">
        <v>115</v>
      </c>
    </row>
    <row r="2431" spans="1:112" ht="14.45" customHeight="1" x14ac:dyDescent="0.25">
      <c r="A2431" t="s">
        <v>2706</v>
      </c>
      <c r="B2431" t="s">
        <v>248</v>
      </c>
      <c r="C2431" s="1">
        <v>45776</v>
      </c>
      <c r="D2431" s="1">
        <v>45832</v>
      </c>
      <c r="E2431" t="s">
        <v>210</v>
      </c>
      <c r="F2431" s="1">
        <v>45930</v>
      </c>
      <c r="G2431" t="s">
        <v>115</v>
      </c>
      <c r="H2431" t="s">
        <v>115</v>
      </c>
      <c r="I2431" t="s">
        <v>115</v>
      </c>
      <c r="J2431" t="s">
        <v>2707</v>
      </c>
      <c r="K2431" t="s">
        <v>2708</v>
      </c>
      <c r="L2431" t="s">
        <v>1327</v>
      </c>
      <c r="M2431" t="s">
        <v>2709</v>
      </c>
      <c r="N2431" t="s">
        <v>119</v>
      </c>
      <c r="O2431" t="s">
        <v>120</v>
      </c>
      <c r="P2431" s="3">
        <v>96950</v>
      </c>
      <c r="Q2431" t="s">
        <v>121</v>
      </c>
      <c r="S2431" s="10">
        <v>16703226130</v>
      </c>
      <c r="U2431" t="s">
        <v>2710</v>
      </c>
      <c r="V2431">
        <v>312112</v>
      </c>
      <c r="W2431" t="s">
        <v>123</v>
      </c>
      <c r="Y2431" t="s">
        <v>2711</v>
      </c>
      <c r="Z2431" t="s">
        <v>2712</v>
      </c>
      <c r="AA2431" t="s">
        <v>2713</v>
      </c>
      <c r="AB2431" t="s">
        <v>2714</v>
      </c>
      <c r="AC2431" t="s">
        <v>1327</v>
      </c>
      <c r="AD2431" t="s">
        <v>2709</v>
      </c>
      <c r="AE2431" t="s">
        <v>119</v>
      </c>
      <c r="AF2431" t="s">
        <v>120</v>
      </c>
      <c r="AG2431" s="3">
        <v>96950</v>
      </c>
      <c r="AH2431" t="s">
        <v>121</v>
      </c>
      <c r="AJ2431" s="10">
        <v>16703226130</v>
      </c>
      <c r="AL2431" t="s">
        <v>2715</v>
      </c>
      <c r="BD2431" t="str">
        <f>"53-3031.00"</f>
        <v>53-3031.00</v>
      </c>
      <c r="BE2431" t="s">
        <v>2288</v>
      </c>
      <c r="BF2431" t="s">
        <v>2716</v>
      </c>
      <c r="BG2431" t="s">
        <v>2717</v>
      </c>
      <c r="BH2431">
        <v>6</v>
      </c>
      <c r="BI2431">
        <v>6</v>
      </c>
      <c r="BJ2431" s="1">
        <v>45932</v>
      </c>
      <c r="BK2431" s="1">
        <v>46296</v>
      </c>
      <c r="BL2431" s="1">
        <v>45932</v>
      </c>
      <c r="BM2431" s="1">
        <v>46296</v>
      </c>
      <c r="BN2431">
        <v>40</v>
      </c>
      <c r="BO2431">
        <v>0</v>
      </c>
      <c r="BP2431">
        <v>8</v>
      </c>
      <c r="BQ2431">
        <v>8</v>
      </c>
      <c r="BR2431">
        <v>8</v>
      </c>
      <c r="BS2431">
        <v>8</v>
      </c>
      <c r="BT2431">
        <v>8</v>
      </c>
      <c r="BU2431">
        <v>0</v>
      </c>
      <c r="BV2431" t="str">
        <f t="shared" si="49"/>
        <v>8:00 AM</v>
      </c>
      <c r="BW2431" t="str">
        <f>"5:00 PM"</f>
        <v>5:00 PM</v>
      </c>
      <c r="BX2431" t="s">
        <v>133</v>
      </c>
      <c r="BY2431">
        <v>2</v>
      </c>
      <c r="BZ2431">
        <v>0</v>
      </c>
      <c r="CA2431" t="s">
        <v>115</v>
      </c>
      <c r="CC2431" t="s">
        <v>2718</v>
      </c>
      <c r="CD2431" t="s">
        <v>1327</v>
      </c>
      <c r="CE2431" t="s">
        <v>2709</v>
      </c>
      <c r="CF2431" t="s">
        <v>119</v>
      </c>
      <c r="CG2431" t="s">
        <v>120</v>
      </c>
      <c r="CH2431" s="3">
        <v>96950</v>
      </c>
      <c r="CI2431" s="4">
        <v>8.34</v>
      </c>
      <c r="CJ2431" s="4">
        <v>8.34</v>
      </c>
      <c r="CK2431" s="4">
        <v>12.51</v>
      </c>
      <c r="CL2431" s="4">
        <v>12.51</v>
      </c>
      <c r="CM2431" t="s">
        <v>136</v>
      </c>
      <c r="CO2431" t="s">
        <v>137</v>
      </c>
      <c r="CQ2431" t="s">
        <v>115</v>
      </c>
      <c r="CR2431" t="s">
        <v>138</v>
      </c>
      <c r="CS2431" t="s">
        <v>139</v>
      </c>
      <c r="CT2431" t="s">
        <v>138</v>
      </c>
      <c r="CU2431" t="s">
        <v>138</v>
      </c>
      <c r="CV2431" t="s">
        <v>138</v>
      </c>
      <c r="CW2431" t="s">
        <v>138</v>
      </c>
      <c r="CX2431" t="s">
        <v>2719</v>
      </c>
      <c r="CY2431" s="10" t="s">
        <v>2720</v>
      </c>
      <c r="CZ2431" t="s">
        <v>2715</v>
      </c>
      <c r="DA2431" t="s">
        <v>626</v>
      </c>
      <c r="DB2431" t="s">
        <v>138</v>
      </c>
      <c r="DC2431" t="s">
        <v>115</v>
      </c>
    </row>
    <row r="2432" spans="1:112" ht="14.45" customHeight="1" x14ac:dyDescent="0.25">
      <c r="A2432" t="s">
        <v>2734</v>
      </c>
      <c r="B2432" t="s">
        <v>248</v>
      </c>
      <c r="C2432" s="1">
        <v>45777</v>
      </c>
      <c r="D2432" s="1">
        <v>45832</v>
      </c>
      <c r="E2432" t="s">
        <v>210</v>
      </c>
      <c r="F2432" s="1">
        <v>45929</v>
      </c>
      <c r="G2432" t="s">
        <v>115</v>
      </c>
      <c r="H2432" t="s">
        <v>115</v>
      </c>
      <c r="I2432" t="s">
        <v>115</v>
      </c>
      <c r="J2432" t="s">
        <v>2735</v>
      </c>
      <c r="K2432" t="s">
        <v>2736</v>
      </c>
      <c r="L2432" t="s">
        <v>2737</v>
      </c>
      <c r="N2432" t="s">
        <v>119</v>
      </c>
      <c r="O2432" t="s">
        <v>120</v>
      </c>
      <c r="P2432" s="3">
        <v>96950</v>
      </c>
      <c r="Q2432" t="s">
        <v>121</v>
      </c>
      <c r="S2432" s="10">
        <v>16702358778</v>
      </c>
      <c r="U2432" t="s">
        <v>2738</v>
      </c>
      <c r="V2432">
        <v>455219</v>
      </c>
      <c r="W2432" t="s">
        <v>123</v>
      </c>
      <c r="Y2432" t="s">
        <v>1381</v>
      </c>
      <c r="Z2432" t="s">
        <v>1382</v>
      </c>
      <c r="AA2432" t="s">
        <v>1383</v>
      </c>
      <c r="AB2432" t="s">
        <v>235</v>
      </c>
      <c r="AC2432" t="s">
        <v>1379</v>
      </c>
      <c r="AE2432" t="s">
        <v>119</v>
      </c>
      <c r="AF2432" t="s">
        <v>120</v>
      </c>
      <c r="AG2432" s="3">
        <v>96950</v>
      </c>
      <c r="AH2432" t="s">
        <v>121</v>
      </c>
      <c r="AJ2432" s="10">
        <v>16702358778</v>
      </c>
      <c r="AL2432" t="s">
        <v>1384</v>
      </c>
      <c r="BD2432" t="str">
        <f>"41-2031.00"</f>
        <v>41-2031.00</v>
      </c>
      <c r="BE2432" t="s">
        <v>2739</v>
      </c>
      <c r="BF2432" t="s">
        <v>2740</v>
      </c>
      <c r="BG2432" t="s">
        <v>2741</v>
      </c>
      <c r="BH2432">
        <v>1</v>
      </c>
      <c r="BI2432">
        <v>1</v>
      </c>
      <c r="BJ2432" s="1">
        <v>45931</v>
      </c>
      <c r="BK2432" s="1">
        <v>46295</v>
      </c>
      <c r="BL2432" s="1">
        <v>45931</v>
      </c>
      <c r="BM2432" s="1">
        <v>46295</v>
      </c>
      <c r="BN2432">
        <v>40</v>
      </c>
      <c r="BO2432">
        <v>0</v>
      </c>
      <c r="BP2432">
        <v>8</v>
      </c>
      <c r="BQ2432">
        <v>8</v>
      </c>
      <c r="BR2432">
        <v>8</v>
      </c>
      <c r="BS2432">
        <v>8</v>
      </c>
      <c r="BT2432">
        <v>8</v>
      </c>
      <c r="BU2432">
        <v>0</v>
      </c>
      <c r="BV2432" t="str">
        <f t="shared" si="49"/>
        <v>8:00 AM</v>
      </c>
      <c r="BW2432" t="str">
        <f>"5:00 PM"</f>
        <v>5:00 PM</v>
      </c>
      <c r="BX2432" t="s">
        <v>240</v>
      </c>
      <c r="BY2432">
        <v>0</v>
      </c>
      <c r="BZ2432">
        <v>12</v>
      </c>
      <c r="CA2432" t="s">
        <v>115</v>
      </c>
      <c r="CC2432" t="s">
        <v>2742</v>
      </c>
      <c r="CD2432" t="s">
        <v>2737</v>
      </c>
      <c r="CF2432" t="s">
        <v>119</v>
      </c>
      <c r="CG2432" t="s">
        <v>120</v>
      </c>
      <c r="CH2432" s="3">
        <v>96950</v>
      </c>
      <c r="CI2432" s="4">
        <v>9.9</v>
      </c>
      <c r="CJ2432" s="4">
        <v>10</v>
      </c>
      <c r="CK2432" s="4">
        <v>14.85</v>
      </c>
      <c r="CL2432" s="4">
        <v>15</v>
      </c>
      <c r="CM2432" t="s">
        <v>136</v>
      </c>
      <c r="CN2432" t="s">
        <v>331</v>
      </c>
      <c r="CO2432" t="s">
        <v>137</v>
      </c>
      <c r="CQ2432" t="s">
        <v>115</v>
      </c>
      <c r="CR2432" t="s">
        <v>138</v>
      </c>
      <c r="CS2432" t="s">
        <v>138</v>
      </c>
      <c r="CT2432" t="s">
        <v>138</v>
      </c>
      <c r="CU2432" t="s">
        <v>139</v>
      </c>
      <c r="CV2432" t="s">
        <v>138</v>
      </c>
      <c r="CW2432" t="s">
        <v>138</v>
      </c>
      <c r="CX2432" t="s">
        <v>1389</v>
      </c>
      <c r="CY2432" s="10">
        <v>16702358778</v>
      </c>
      <c r="CZ2432" t="s">
        <v>1384</v>
      </c>
      <c r="DA2432" t="s">
        <v>139</v>
      </c>
      <c r="DB2432" t="s">
        <v>138</v>
      </c>
      <c r="DC2432" t="s">
        <v>115</v>
      </c>
    </row>
    <row r="2433" spans="1:112" ht="14.45" customHeight="1" x14ac:dyDescent="0.25">
      <c r="A2433" t="s">
        <v>4658</v>
      </c>
      <c r="B2433" t="s">
        <v>113</v>
      </c>
      <c r="C2433" s="1">
        <v>45813</v>
      </c>
      <c r="D2433" s="1">
        <v>45832</v>
      </c>
      <c r="E2433" t="s">
        <v>114</v>
      </c>
      <c r="G2433" t="s">
        <v>115</v>
      </c>
      <c r="H2433" t="s">
        <v>115</v>
      </c>
      <c r="I2433" t="s">
        <v>115</v>
      </c>
      <c r="J2433" t="s">
        <v>1930</v>
      </c>
      <c r="K2433" t="s">
        <v>1931</v>
      </c>
      <c r="L2433" t="s">
        <v>1932</v>
      </c>
      <c r="M2433" t="s">
        <v>1933</v>
      </c>
      <c r="N2433" t="s">
        <v>119</v>
      </c>
      <c r="O2433" t="s">
        <v>120</v>
      </c>
      <c r="P2433" s="3">
        <v>96950</v>
      </c>
      <c r="Q2433" t="s">
        <v>121</v>
      </c>
      <c r="S2433" s="10">
        <v>16702331420</v>
      </c>
      <c r="U2433" t="s">
        <v>1934</v>
      </c>
      <c r="V2433">
        <v>72111</v>
      </c>
      <c r="W2433" t="s">
        <v>123</v>
      </c>
      <c r="Y2433" t="s">
        <v>499</v>
      </c>
      <c r="Z2433" t="s">
        <v>199</v>
      </c>
      <c r="AB2433" t="s">
        <v>500</v>
      </c>
      <c r="AC2433" t="s">
        <v>1932</v>
      </c>
      <c r="AD2433" t="s">
        <v>1933</v>
      </c>
      <c r="AE2433" t="s">
        <v>119</v>
      </c>
      <c r="AF2433" t="s">
        <v>120</v>
      </c>
      <c r="AG2433" s="3">
        <v>96950</v>
      </c>
      <c r="AH2433" t="s">
        <v>121</v>
      </c>
      <c r="AJ2433" s="10">
        <v>16702343712</v>
      </c>
      <c r="AL2433" t="s">
        <v>501</v>
      </c>
      <c r="BD2433" t="str">
        <f>"43-3031.00"</f>
        <v>43-3031.00</v>
      </c>
      <c r="BE2433" t="s">
        <v>387</v>
      </c>
      <c r="BF2433" t="s">
        <v>1935</v>
      </c>
      <c r="BG2433" t="s">
        <v>1668</v>
      </c>
      <c r="BH2433">
        <v>3</v>
      </c>
      <c r="BJ2433" s="1">
        <v>45931</v>
      </c>
      <c r="BK2433" s="1">
        <v>46295</v>
      </c>
      <c r="BN2433">
        <v>35</v>
      </c>
      <c r="BO2433">
        <v>0</v>
      </c>
      <c r="BP2433">
        <v>7</v>
      </c>
      <c r="BQ2433">
        <v>7</v>
      </c>
      <c r="BR2433">
        <v>7</v>
      </c>
      <c r="BS2433">
        <v>7</v>
      </c>
      <c r="BT2433">
        <v>7</v>
      </c>
      <c r="BU2433">
        <v>0</v>
      </c>
      <c r="BV2433" t="str">
        <f t="shared" si="49"/>
        <v>8:00 AM</v>
      </c>
      <c r="BW2433" t="str">
        <f>"4:00 PM"</f>
        <v>4:00 PM</v>
      </c>
      <c r="BX2433" t="s">
        <v>133</v>
      </c>
      <c r="BY2433">
        <v>0</v>
      </c>
      <c r="BZ2433">
        <v>24</v>
      </c>
      <c r="CA2433" t="s">
        <v>115</v>
      </c>
      <c r="CC2433" t="s">
        <v>1936</v>
      </c>
      <c r="CD2433" t="s">
        <v>1937</v>
      </c>
      <c r="CE2433" t="s">
        <v>1933</v>
      </c>
      <c r="CF2433" t="s">
        <v>119</v>
      </c>
      <c r="CG2433" t="s">
        <v>120</v>
      </c>
      <c r="CH2433" s="3">
        <v>96950</v>
      </c>
      <c r="CI2433" s="4">
        <v>12.28</v>
      </c>
      <c r="CJ2433" s="4">
        <v>14</v>
      </c>
      <c r="CK2433" s="4">
        <v>18.420000000000002</v>
      </c>
      <c r="CL2433" s="4">
        <v>21</v>
      </c>
      <c r="CM2433" t="s">
        <v>136</v>
      </c>
      <c r="CN2433" t="s">
        <v>1938</v>
      </c>
      <c r="CO2433" t="s">
        <v>137</v>
      </c>
      <c r="CQ2433" t="s">
        <v>115</v>
      </c>
      <c r="CR2433" t="s">
        <v>138</v>
      </c>
      <c r="CS2433" t="s">
        <v>139</v>
      </c>
      <c r="CT2433" t="s">
        <v>138</v>
      </c>
      <c r="CU2433" t="s">
        <v>138</v>
      </c>
      <c r="CV2433" t="s">
        <v>138</v>
      </c>
      <c r="CW2433" t="s">
        <v>139</v>
      </c>
      <c r="CX2433" t="s">
        <v>611</v>
      </c>
      <c r="CY2433" s="10">
        <v>16702346412</v>
      </c>
      <c r="CZ2433" t="s">
        <v>508</v>
      </c>
      <c r="DA2433" t="s">
        <v>451</v>
      </c>
      <c r="DB2433" t="s">
        <v>138</v>
      </c>
      <c r="DC2433" t="s">
        <v>115</v>
      </c>
      <c r="DD2433" t="s">
        <v>499</v>
      </c>
      <c r="DE2433" t="s">
        <v>199</v>
      </c>
      <c r="DG2433" t="s">
        <v>4659</v>
      </c>
      <c r="DH2433" t="s">
        <v>501</v>
      </c>
    </row>
    <row r="2434" spans="1:112" ht="14.45" customHeight="1" x14ac:dyDescent="0.25">
      <c r="A2434" t="s">
        <v>4746</v>
      </c>
      <c r="B2434" t="s">
        <v>113</v>
      </c>
      <c r="C2434" s="1">
        <v>45764</v>
      </c>
      <c r="D2434" s="1">
        <v>45832</v>
      </c>
      <c r="E2434" t="s">
        <v>210</v>
      </c>
      <c r="F2434" s="1">
        <v>45929</v>
      </c>
      <c r="G2434" t="s">
        <v>138</v>
      </c>
      <c r="H2434" t="s">
        <v>115</v>
      </c>
      <c r="I2434" t="s">
        <v>115</v>
      </c>
      <c r="J2434" t="s">
        <v>4747</v>
      </c>
      <c r="K2434" t="s">
        <v>4748</v>
      </c>
      <c r="L2434" t="s">
        <v>4178</v>
      </c>
      <c r="M2434" t="s">
        <v>4749</v>
      </c>
      <c r="N2434" t="s">
        <v>119</v>
      </c>
      <c r="O2434" t="s">
        <v>120</v>
      </c>
      <c r="P2434" s="3">
        <v>96950</v>
      </c>
      <c r="Q2434" t="s">
        <v>121</v>
      </c>
      <c r="R2434" t="s">
        <v>139</v>
      </c>
      <c r="S2434" s="10">
        <v>16702353313</v>
      </c>
      <c r="U2434" t="s">
        <v>4750</v>
      </c>
      <c r="V2434">
        <v>713290</v>
      </c>
      <c r="W2434" t="s">
        <v>123</v>
      </c>
      <c r="Y2434" t="s">
        <v>716</v>
      </c>
      <c r="Z2434" t="s">
        <v>3959</v>
      </c>
      <c r="AA2434" t="s">
        <v>139</v>
      </c>
      <c r="AB2434" t="s">
        <v>398</v>
      </c>
      <c r="AC2434" t="s">
        <v>4749</v>
      </c>
      <c r="AE2434" t="s">
        <v>119</v>
      </c>
      <c r="AF2434" t="s">
        <v>120</v>
      </c>
      <c r="AG2434" s="3">
        <v>96950</v>
      </c>
      <c r="AH2434" t="s">
        <v>121</v>
      </c>
      <c r="AJ2434" s="10">
        <v>16702353313</v>
      </c>
      <c r="AL2434" t="s">
        <v>2609</v>
      </c>
      <c r="BD2434" t="str">
        <f>"49-9071.00"</f>
        <v>49-9071.00</v>
      </c>
      <c r="BE2434" t="s">
        <v>169</v>
      </c>
      <c r="BF2434" t="s">
        <v>4751</v>
      </c>
      <c r="BG2434" t="s">
        <v>4752</v>
      </c>
      <c r="BH2434">
        <v>4</v>
      </c>
      <c r="BJ2434" s="1">
        <v>45931</v>
      </c>
      <c r="BK2434" s="1">
        <v>47026</v>
      </c>
      <c r="BN2434">
        <v>36</v>
      </c>
      <c r="BO2434">
        <v>6</v>
      </c>
      <c r="BP2434">
        <v>6</v>
      </c>
      <c r="BQ2434">
        <v>6</v>
      </c>
      <c r="BR2434">
        <v>0</v>
      </c>
      <c r="BS2434">
        <v>6</v>
      </c>
      <c r="BT2434">
        <v>6</v>
      </c>
      <c r="BU2434">
        <v>6</v>
      </c>
      <c r="BV2434" t="str">
        <f t="shared" si="49"/>
        <v>8:00 AM</v>
      </c>
      <c r="BW2434" t="str">
        <f>"5:00 PM"</f>
        <v>5:00 PM</v>
      </c>
      <c r="BX2434" t="s">
        <v>133</v>
      </c>
      <c r="BY2434">
        <v>0</v>
      </c>
      <c r="BZ2434">
        <v>24</v>
      </c>
      <c r="CA2434" t="s">
        <v>115</v>
      </c>
      <c r="CC2434" t="s">
        <v>4753</v>
      </c>
      <c r="CD2434" t="s">
        <v>4178</v>
      </c>
      <c r="CF2434" t="s">
        <v>119</v>
      </c>
      <c r="CG2434" t="s">
        <v>120</v>
      </c>
      <c r="CH2434" s="3">
        <v>96950</v>
      </c>
      <c r="CI2434" s="4">
        <v>9.75</v>
      </c>
      <c r="CJ2434" s="4">
        <v>9.75</v>
      </c>
      <c r="CM2434" t="s">
        <v>136</v>
      </c>
      <c r="CN2434" t="s">
        <v>240</v>
      </c>
      <c r="CO2434" t="s">
        <v>137</v>
      </c>
      <c r="CQ2434" t="s">
        <v>138</v>
      </c>
      <c r="CR2434" t="s">
        <v>138</v>
      </c>
      <c r="CS2434" t="s">
        <v>139</v>
      </c>
      <c r="CT2434" t="s">
        <v>139</v>
      </c>
      <c r="CU2434" t="s">
        <v>139</v>
      </c>
      <c r="CV2434" t="s">
        <v>138</v>
      </c>
      <c r="CW2434" t="s">
        <v>139</v>
      </c>
      <c r="CX2434" t="s">
        <v>240</v>
      </c>
      <c r="CY2434" s="10">
        <v>16702353313</v>
      </c>
      <c r="CZ2434" t="s">
        <v>2609</v>
      </c>
      <c r="DA2434" t="s">
        <v>139</v>
      </c>
      <c r="DB2434" t="s">
        <v>138</v>
      </c>
      <c r="DC2434" t="s">
        <v>115</v>
      </c>
    </row>
    <row r="2435" spans="1:112" ht="14.45" customHeight="1" x14ac:dyDescent="0.25">
      <c r="A2435" t="s">
        <v>4798</v>
      </c>
      <c r="B2435" t="s">
        <v>158</v>
      </c>
      <c r="C2435" s="1">
        <v>45762</v>
      </c>
      <c r="D2435" s="1">
        <v>45832</v>
      </c>
      <c r="E2435" t="s">
        <v>210</v>
      </c>
      <c r="F2435" s="1">
        <v>45929</v>
      </c>
      <c r="G2435" t="s">
        <v>115</v>
      </c>
      <c r="H2435" t="s">
        <v>115</v>
      </c>
      <c r="I2435" t="s">
        <v>115</v>
      </c>
      <c r="J2435" t="s">
        <v>4799</v>
      </c>
      <c r="L2435" t="s">
        <v>973</v>
      </c>
      <c r="M2435" t="s">
        <v>967</v>
      </c>
      <c r="N2435" t="s">
        <v>119</v>
      </c>
      <c r="O2435" t="s">
        <v>120</v>
      </c>
      <c r="P2435" s="3">
        <v>96950</v>
      </c>
      <c r="Q2435" t="s">
        <v>121</v>
      </c>
      <c r="S2435" s="10">
        <v>16702343423</v>
      </c>
      <c r="U2435" t="s">
        <v>962</v>
      </c>
      <c r="V2435">
        <v>332321</v>
      </c>
      <c r="W2435" t="s">
        <v>123</v>
      </c>
      <c r="Y2435" t="s">
        <v>963</v>
      </c>
      <c r="Z2435" t="s">
        <v>964</v>
      </c>
      <c r="AB2435" t="s">
        <v>965</v>
      </c>
      <c r="AC2435" t="s">
        <v>967</v>
      </c>
      <c r="AE2435" t="s">
        <v>119</v>
      </c>
      <c r="AF2435" t="s">
        <v>120</v>
      </c>
      <c r="AG2435" s="3">
        <v>96950</v>
      </c>
      <c r="AH2435" t="s">
        <v>121</v>
      </c>
      <c r="AJ2435" s="10">
        <v>16702343423</v>
      </c>
      <c r="AL2435" t="s">
        <v>968</v>
      </c>
      <c r="BD2435" t="str">
        <f>"41-4012.00"</f>
        <v>41-4012.00</v>
      </c>
      <c r="BE2435" t="s">
        <v>709</v>
      </c>
      <c r="BF2435" t="s">
        <v>4800</v>
      </c>
      <c r="BG2435" t="s">
        <v>4801</v>
      </c>
      <c r="BH2435">
        <v>2</v>
      </c>
      <c r="BJ2435" s="1">
        <v>45931</v>
      </c>
      <c r="BK2435" s="1">
        <v>46295</v>
      </c>
      <c r="BN2435">
        <v>40</v>
      </c>
      <c r="BO2435">
        <v>0</v>
      </c>
      <c r="BP2435">
        <v>8</v>
      </c>
      <c r="BQ2435">
        <v>8</v>
      </c>
      <c r="BR2435">
        <v>8</v>
      </c>
      <c r="BS2435">
        <v>8</v>
      </c>
      <c r="BT2435">
        <v>8</v>
      </c>
      <c r="BU2435">
        <v>0</v>
      </c>
      <c r="BV2435" t="str">
        <f t="shared" si="49"/>
        <v>8:00 AM</v>
      </c>
      <c r="BW2435" t="str">
        <f>"5:00 PM"</f>
        <v>5:00 PM</v>
      </c>
      <c r="BX2435" t="s">
        <v>133</v>
      </c>
      <c r="BY2435">
        <v>0</v>
      </c>
      <c r="BZ2435">
        <v>12</v>
      </c>
      <c r="CA2435" t="s">
        <v>115</v>
      </c>
      <c r="CC2435" t="s">
        <v>4802</v>
      </c>
      <c r="CD2435" t="s">
        <v>4803</v>
      </c>
      <c r="CE2435" t="s">
        <v>967</v>
      </c>
      <c r="CF2435" t="s">
        <v>119</v>
      </c>
      <c r="CG2435" t="s">
        <v>120</v>
      </c>
      <c r="CH2435" s="3">
        <v>96950</v>
      </c>
      <c r="CI2435" s="4">
        <v>8.94</v>
      </c>
      <c r="CJ2435" s="4">
        <v>8.94</v>
      </c>
      <c r="CK2435" s="4">
        <v>13.41</v>
      </c>
      <c r="CL2435" s="4">
        <v>13.41</v>
      </c>
      <c r="CM2435" t="s">
        <v>136</v>
      </c>
      <c r="CO2435" t="s">
        <v>137</v>
      </c>
      <c r="CQ2435" t="s">
        <v>115</v>
      </c>
      <c r="CR2435" t="s">
        <v>138</v>
      </c>
      <c r="CS2435" t="s">
        <v>139</v>
      </c>
      <c r="CT2435" t="s">
        <v>138</v>
      </c>
      <c r="CU2435" t="s">
        <v>139</v>
      </c>
      <c r="CV2435" t="s">
        <v>138</v>
      </c>
      <c r="CW2435" t="s">
        <v>139</v>
      </c>
      <c r="CX2435" t="s">
        <v>4804</v>
      </c>
      <c r="CY2435" s="10">
        <v>16702343423</v>
      </c>
      <c r="CZ2435" t="s">
        <v>968</v>
      </c>
      <c r="DA2435" t="s">
        <v>139</v>
      </c>
      <c r="DB2435" t="s">
        <v>138</v>
      </c>
      <c r="DC2435" t="s">
        <v>115</v>
      </c>
    </row>
    <row r="2436" spans="1:112" ht="14.45" customHeight="1" x14ac:dyDescent="0.25">
      <c r="A2436" t="s">
        <v>5320</v>
      </c>
      <c r="B2436" t="s">
        <v>248</v>
      </c>
      <c r="C2436" s="1">
        <v>45763</v>
      </c>
      <c r="D2436" s="1">
        <v>45832</v>
      </c>
      <c r="E2436" t="s">
        <v>210</v>
      </c>
      <c r="F2436" s="1">
        <v>45929</v>
      </c>
      <c r="G2436" t="s">
        <v>138</v>
      </c>
      <c r="H2436" t="s">
        <v>115</v>
      </c>
      <c r="I2436" t="s">
        <v>115</v>
      </c>
      <c r="J2436" t="s">
        <v>2604</v>
      </c>
      <c r="K2436" t="s">
        <v>2605</v>
      </c>
      <c r="L2436" t="s">
        <v>2606</v>
      </c>
      <c r="M2436" t="s">
        <v>2613</v>
      </c>
      <c r="N2436" t="s">
        <v>128</v>
      </c>
      <c r="O2436" t="s">
        <v>120</v>
      </c>
      <c r="P2436" s="3">
        <v>96950</v>
      </c>
      <c r="Q2436" t="s">
        <v>121</v>
      </c>
      <c r="S2436" s="10">
        <v>16702353313</v>
      </c>
      <c r="U2436" t="s">
        <v>2608</v>
      </c>
      <c r="V2436">
        <v>721110</v>
      </c>
      <c r="W2436" t="s">
        <v>123</v>
      </c>
      <c r="Y2436" t="s">
        <v>632</v>
      </c>
      <c r="Z2436" t="s">
        <v>633</v>
      </c>
      <c r="AB2436" t="s">
        <v>516</v>
      </c>
      <c r="AC2436" t="s">
        <v>2606</v>
      </c>
      <c r="AE2436" t="s">
        <v>128</v>
      </c>
      <c r="AF2436" t="s">
        <v>120</v>
      </c>
      <c r="AG2436" s="3">
        <v>96950</v>
      </c>
      <c r="AH2436" t="s">
        <v>121</v>
      </c>
      <c r="AJ2436" s="10">
        <v>16702353313</v>
      </c>
      <c r="AL2436" t="s">
        <v>2609</v>
      </c>
      <c r="BD2436" t="str">
        <f>"37-2012.00"</f>
        <v>37-2012.00</v>
      </c>
      <c r="BE2436" t="s">
        <v>647</v>
      </c>
      <c r="BF2436" t="s">
        <v>5321</v>
      </c>
      <c r="BG2436" t="s">
        <v>2611</v>
      </c>
      <c r="BH2436">
        <v>8</v>
      </c>
      <c r="BI2436">
        <v>8</v>
      </c>
      <c r="BJ2436" s="1">
        <v>45931</v>
      </c>
      <c r="BK2436" s="1">
        <v>47026</v>
      </c>
      <c r="BL2436" s="1">
        <v>45931</v>
      </c>
      <c r="BM2436" s="1">
        <v>47026</v>
      </c>
      <c r="BN2436">
        <v>36</v>
      </c>
      <c r="BO2436">
        <v>6</v>
      </c>
      <c r="BP2436">
        <v>6</v>
      </c>
      <c r="BQ2436">
        <v>0</v>
      </c>
      <c r="BR2436">
        <v>6</v>
      </c>
      <c r="BS2436">
        <v>6</v>
      </c>
      <c r="BT2436">
        <v>6</v>
      </c>
      <c r="BU2436">
        <v>6</v>
      </c>
      <c r="BV2436" t="str">
        <f t="shared" si="49"/>
        <v>8:00 AM</v>
      </c>
      <c r="BW2436" t="str">
        <f>"6:00 PM"</f>
        <v>6:00 PM</v>
      </c>
      <c r="BX2436" t="s">
        <v>240</v>
      </c>
      <c r="BY2436">
        <v>0</v>
      </c>
      <c r="BZ2436">
        <v>3</v>
      </c>
      <c r="CA2436" t="s">
        <v>115</v>
      </c>
      <c r="CC2436" t="s">
        <v>5322</v>
      </c>
      <c r="CD2436" t="s">
        <v>2607</v>
      </c>
      <c r="CF2436" t="s">
        <v>119</v>
      </c>
      <c r="CG2436" t="s">
        <v>120</v>
      </c>
      <c r="CH2436" s="3">
        <v>96950</v>
      </c>
      <c r="CI2436" s="4">
        <v>7.77</v>
      </c>
      <c r="CJ2436" s="4">
        <v>7.77</v>
      </c>
      <c r="CM2436" t="s">
        <v>136</v>
      </c>
      <c r="CN2436" t="s">
        <v>240</v>
      </c>
      <c r="CO2436" t="s">
        <v>137</v>
      </c>
      <c r="CQ2436" t="s">
        <v>138</v>
      </c>
      <c r="CR2436" t="s">
        <v>138</v>
      </c>
      <c r="CS2436" t="s">
        <v>139</v>
      </c>
      <c r="CT2436" t="s">
        <v>139</v>
      </c>
      <c r="CU2436" t="s">
        <v>139</v>
      </c>
      <c r="CV2436" t="s">
        <v>138</v>
      </c>
      <c r="CW2436" t="s">
        <v>139</v>
      </c>
      <c r="CX2436" t="s">
        <v>240</v>
      </c>
      <c r="CY2436" s="10">
        <v>16702353313</v>
      </c>
      <c r="CZ2436" t="s">
        <v>2609</v>
      </c>
      <c r="DA2436" t="s">
        <v>139</v>
      </c>
      <c r="DB2436" t="s">
        <v>138</v>
      </c>
      <c r="DC2436" t="s">
        <v>115</v>
      </c>
      <c r="DD2436" t="s">
        <v>2615</v>
      </c>
      <c r="DE2436" t="s">
        <v>2616</v>
      </c>
      <c r="DF2436" t="s">
        <v>489</v>
      </c>
      <c r="DG2436" t="s">
        <v>2617</v>
      </c>
      <c r="DH2436" t="s">
        <v>2609</v>
      </c>
    </row>
    <row r="2437" spans="1:112" ht="14.45" customHeight="1" x14ac:dyDescent="0.25">
      <c r="A2437" t="s">
        <v>5334</v>
      </c>
      <c r="B2437" t="s">
        <v>248</v>
      </c>
      <c r="C2437" s="1">
        <v>45784</v>
      </c>
      <c r="D2437" s="1">
        <v>45832</v>
      </c>
      <c r="E2437" t="s">
        <v>210</v>
      </c>
      <c r="F2437" s="1">
        <v>45960</v>
      </c>
      <c r="G2437" t="s">
        <v>115</v>
      </c>
      <c r="H2437" t="s">
        <v>115</v>
      </c>
      <c r="I2437" t="s">
        <v>115</v>
      </c>
      <c r="J2437" t="s">
        <v>2597</v>
      </c>
      <c r="L2437" t="s">
        <v>679</v>
      </c>
      <c r="N2437" t="s">
        <v>119</v>
      </c>
      <c r="O2437" t="s">
        <v>120</v>
      </c>
      <c r="P2437" s="3">
        <v>96950</v>
      </c>
      <c r="Q2437" t="s">
        <v>121</v>
      </c>
      <c r="S2437" s="10">
        <v>16702346445</v>
      </c>
      <c r="T2437">
        <v>2263</v>
      </c>
      <c r="U2437" t="s">
        <v>2598</v>
      </c>
      <c r="V2437">
        <v>45511</v>
      </c>
      <c r="W2437" t="s">
        <v>123</v>
      </c>
      <c r="Y2437" t="s">
        <v>676</v>
      </c>
      <c r="Z2437" t="s">
        <v>677</v>
      </c>
      <c r="AB2437" t="s">
        <v>678</v>
      </c>
      <c r="AC2437" t="s">
        <v>679</v>
      </c>
      <c r="AE2437" t="s">
        <v>119</v>
      </c>
      <c r="AF2437" t="s">
        <v>120</v>
      </c>
      <c r="AG2437" s="3">
        <v>96950</v>
      </c>
      <c r="AH2437" t="s">
        <v>121</v>
      </c>
      <c r="AJ2437" s="10">
        <v>16702346445</v>
      </c>
      <c r="AK2437">
        <v>2263</v>
      </c>
      <c r="AL2437" t="s">
        <v>680</v>
      </c>
      <c r="BD2437" t="str">
        <f>"53-7065.00"</f>
        <v>53-7065.00</v>
      </c>
      <c r="BE2437" t="s">
        <v>519</v>
      </c>
      <c r="BF2437" t="s">
        <v>2599</v>
      </c>
      <c r="BG2437" t="s">
        <v>2600</v>
      </c>
      <c r="BH2437">
        <v>1</v>
      </c>
      <c r="BI2437">
        <v>1</v>
      </c>
      <c r="BJ2437" s="1">
        <v>45962</v>
      </c>
      <c r="BK2437" s="1">
        <v>46326</v>
      </c>
      <c r="BL2437" s="1">
        <v>45962</v>
      </c>
      <c r="BM2437" s="1">
        <v>46326</v>
      </c>
      <c r="BN2437">
        <v>40</v>
      </c>
      <c r="BO2437">
        <v>0</v>
      </c>
      <c r="BP2437">
        <v>8</v>
      </c>
      <c r="BQ2437">
        <v>8</v>
      </c>
      <c r="BR2437">
        <v>8</v>
      </c>
      <c r="BS2437">
        <v>8</v>
      </c>
      <c r="BT2437">
        <v>8</v>
      </c>
      <c r="BU2437">
        <v>0</v>
      </c>
      <c r="BV2437" t="str">
        <f t="shared" si="49"/>
        <v>8:00 AM</v>
      </c>
      <c r="BW2437" t="str">
        <f>"5:00 PM"</f>
        <v>5:00 PM</v>
      </c>
      <c r="BX2437" t="s">
        <v>133</v>
      </c>
      <c r="BY2437">
        <v>0</v>
      </c>
      <c r="BZ2437">
        <v>6</v>
      </c>
      <c r="CA2437" t="s">
        <v>115</v>
      </c>
      <c r="CC2437" s="2" t="s">
        <v>2601</v>
      </c>
      <c r="CD2437" t="s">
        <v>1419</v>
      </c>
      <c r="CF2437" t="s">
        <v>119</v>
      </c>
      <c r="CG2437" t="s">
        <v>120</v>
      </c>
      <c r="CH2437" s="3">
        <v>96950</v>
      </c>
      <c r="CI2437" s="4">
        <v>8.86</v>
      </c>
      <c r="CJ2437" s="4">
        <v>9</v>
      </c>
      <c r="CK2437" s="4">
        <v>13.29</v>
      </c>
      <c r="CL2437" s="4">
        <v>13.5</v>
      </c>
      <c r="CM2437" t="s">
        <v>136</v>
      </c>
      <c r="CN2437" t="s">
        <v>685</v>
      </c>
      <c r="CO2437" t="s">
        <v>137</v>
      </c>
      <c r="CQ2437" t="s">
        <v>115</v>
      </c>
      <c r="CR2437" t="s">
        <v>138</v>
      </c>
      <c r="CS2437" t="s">
        <v>139</v>
      </c>
      <c r="CT2437" t="s">
        <v>138</v>
      </c>
      <c r="CU2437" t="s">
        <v>139</v>
      </c>
      <c r="CV2437" t="s">
        <v>138</v>
      </c>
      <c r="CW2437" t="s">
        <v>139</v>
      </c>
      <c r="CX2437" t="s">
        <v>13923</v>
      </c>
      <c r="CY2437" s="10">
        <v>16702346445</v>
      </c>
      <c r="CZ2437" t="s">
        <v>680</v>
      </c>
      <c r="DA2437" t="s">
        <v>139</v>
      </c>
      <c r="DB2437" t="s">
        <v>138</v>
      </c>
      <c r="DC2437" t="s">
        <v>115</v>
      </c>
      <c r="DD2437" t="s">
        <v>676</v>
      </c>
      <c r="DE2437" t="s">
        <v>677</v>
      </c>
      <c r="DG2437" t="s">
        <v>2602</v>
      </c>
      <c r="DH2437" t="s">
        <v>139</v>
      </c>
    </row>
    <row r="2438" spans="1:112" ht="14.45" customHeight="1" x14ac:dyDescent="0.25">
      <c r="A2438" t="s">
        <v>5818</v>
      </c>
      <c r="B2438" t="s">
        <v>248</v>
      </c>
      <c r="C2438" s="1">
        <v>45773</v>
      </c>
      <c r="D2438" s="1">
        <v>45832</v>
      </c>
      <c r="E2438" t="s">
        <v>210</v>
      </c>
      <c r="F2438" s="1">
        <v>45929</v>
      </c>
      <c r="G2438" t="s">
        <v>115</v>
      </c>
      <c r="H2438" t="s">
        <v>115</v>
      </c>
      <c r="I2438" t="s">
        <v>115</v>
      </c>
      <c r="J2438" t="s">
        <v>5819</v>
      </c>
      <c r="K2438" t="s">
        <v>5820</v>
      </c>
      <c r="L2438" t="s">
        <v>5821</v>
      </c>
      <c r="M2438" t="s">
        <v>1767</v>
      </c>
      <c r="N2438" t="s">
        <v>128</v>
      </c>
      <c r="O2438" t="s">
        <v>120</v>
      </c>
      <c r="P2438" s="3">
        <v>96950</v>
      </c>
      <c r="Q2438" t="s">
        <v>121</v>
      </c>
      <c r="S2438" s="10">
        <v>16702851621</v>
      </c>
      <c r="U2438" t="s">
        <v>5822</v>
      </c>
      <c r="V2438">
        <v>4451</v>
      </c>
      <c r="W2438" t="s">
        <v>123</v>
      </c>
      <c r="Y2438" t="s">
        <v>2407</v>
      </c>
      <c r="Z2438" t="s">
        <v>5823</v>
      </c>
      <c r="AB2438" t="s">
        <v>658</v>
      </c>
      <c r="AC2438" t="s">
        <v>5824</v>
      </c>
      <c r="AD2438" t="s">
        <v>5825</v>
      </c>
      <c r="AE2438" t="s">
        <v>128</v>
      </c>
      <c r="AF2438" t="s">
        <v>120</v>
      </c>
      <c r="AG2438" s="3">
        <v>96950</v>
      </c>
      <c r="AH2438" t="s">
        <v>121</v>
      </c>
      <c r="AJ2438" s="10">
        <v>16702851621</v>
      </c>
      <c r="AL2438" t="s">
        <v>5826</v>
      </c>
      <c r="BD2438" t="str">
        <f>"51-3021.00"</f>
        <v>51-3021.00</v>
      </c>
      <c r="BE2438" t="s">
        <v>2948</v>
      </c>
      <c r="BF2438" t="s">
        <v>5827</v>
      </c>
      <c r="BG2438" t="s">
        <v>4030</v>
      </c>
      <c r="BH2438">
        <v>2</v>
      </c>
      <c r="BI2438">
        <v>2</v>
      </c>
      <c r="BJ2438" s="1">
        <v>45931</v>
      </c>
      <c r="BK2438" s="1">
        <v>46295</v>
      </c>
      <c r="BL2438" s="1">
        <v>45931</v>
      </c>
      <c r="BM2438" s="1">
        <v>46295</v>
      </c>
      <c r="BN2438">
        <v>40</v>
      </c>
      <c r="BO2438">
        <v>0</v>
      </c>
      <c r="BP2438">
        <v>8</v>
      </c>
      <c r="BQ2438">
        <v>8</v>
      </c>
      <c r="BR2438">
        <v>8</v>
      </c>
      <c r="BS2438">
        <v>8</v>
      </c>
      <c r="BT2438">
        <v>8</v>
      </c>
      <c r="BU2438">
        <v>0</v>
      </c>
      <c r="BV2438" t="str">
        <f t="shared" si="49"/>
        <v>8:00 AM</v>
      </c>
      <c r="BW2438" t="str">
        <f>"5:00 PM"</f>
        <v>5:00 PM</v>
      </c>
      <c r="BX2438" t="s">
        <v>240</v>
      </c>
      <c r="BY2438">
        <v>0</v>
      </c>
      <c r="BZ2438">
        <v>3</v>
      </c>
      <c r="CA2438" t="s">
        <v>115</v>
      </c>
      <c r="CC2438" t="s">
        <v>5828</v>
      </c>
      <c r="CD2438" t="s">
        <v>5821</v>
      </c>
      <c r="CE2438" t="s">
        <v>5825</v>
      </c>
      <c r="CF2438" t="s">
        <v>128</v>
      </c>
      <c r="CG2438" t="s">
        <v>120</v>
      </c>
      <c r="CH2438" s="3">
        <v>96950</v>
      </c>
      <c r="CI2438" s="4">
        <v>8.6300000000000008</v>
      </c>
      <c r="CJ2438" s="4">
        <v>8.6300000000000008</v>
      </c>
      <c r="CK2438" s="4">
        <v>12.95</v>
      </c>
      <c r="CL2438" s="4">
        <v>12.95</v>
      </c>
      <c r="CM2438" t="s">
        <v>136</v>
      </c>
      <c r="CN2438" t="s">
        <v>139</v>
      </c>
      <c r="CO2438" t="s">
        <v>137</v>
      </c>
      <c r="CQ2438" t="s">
        <v>115</v>
      </c>
      <c r="CR2438" t="s">
        <v>138</v>
      </c>
      <c r="CS2438" t="s">
        <v>139</v>
      </c>
      <c r="CT2438" t="s">
        <v>138</v>
      </c>
      <c r="CU2438" t="s">
        <v>139</v>
      </c>
      <c r="CV2438" t="s">
        <v>138</v>
      </c>
      <c r="CW2438" t="s">
        <v>139</v>
      </c>
      <c r="CX2438" t="s">
        <v>1949</v>
      </c>
      <c r="CY2438" s="10">
        <v>16702851621</v>
      </c>
      <c r="CZ2438" t="s">
        <v>5826</v>
      </c>
      <c r="DA2438" t="s">
        <v>139</v>
      </c>
      <c r="DB2438" t="s">
        <v>138</v>
      </c>
      <c r="DC2438" t="s">
        <v>115</v>
      </c>
    </row>
    <row r="2439" spans="1:112" ht="14.45" customHeight="1" x14ac:dyDescent="0.25">
      <c r="A2439" t="s">
        <v>6191</v>
      </c>
      <c r="B2439" t="s">
        <v>113</v>
      </c>
      <c r="C2439" s="1">
        <v>45813</v>
      </c>
      <c r="D2439" s="1">
        <v>45832</v>
      </c>
      <c r="E2439" t="s">
        <v>114</v>
      </c>
      <c r="G2439" t="s">
        <v>115</v>
      </c>
      <c r="H2439" t="s">
        <v>115</v>
      </c>
      <c r="I2439" t="s">
        <v>115</v>
      </c>
      <c r="J2439" t="s">
        <v>1930</v>
      </c>
      <c r="K2439" t="s">
        <v>1931</v>
      </c>
      <c r="L2439" t="s">
        <v>2040</v>
      </c>
      <c r="M2439" t="s">
        <v>2041</v>
      </c>
      <c r="N2439" t="s">
        <v>119</v>
      </c>
      <c r="O2439" t="s">
        <v>120</v>
      </c>
      <c r="P2439" s="3">
        <v>96950</v>
      </c>
      <c r="Q2439" t="s">
        <v>121</v>
      </c>
      <c r="S2439" s="10">
        <v>16702353712</v>
      </c>
      <c r="U2439" t="s">
        <v>1934</v>
      </c>
      <c r="V2439">
        <v>72111</v>
      </c>
      <c r="W2439" t="s">
        <v>123</v>
      </c>
      <c r="Y2439" t="s">
        <v>499</v>
      </c>
      <c r="Z2439" t="s">
        <v>199</v>
      </c>
      <c r="AB2439" t="s">
        <v>500</v>
      </c>
      <c r="AC2439" t="s">
        <v>2040</v>
      </c>
      <c r="AD2439" t="s">
        <v>1933</v>
      </c>
      <c r="AE2439" t="s">
        <v>119</v>
      </c>
      <c r="AF2439" t="s">
        <v>120</v>
      </c>
      <c r="AG2439" s="3">
        <v>96950</v>
      </c>
      <c r="AH2439" t="s">
        <v>121</v>
      </c>
      <c r="AJ2439" s="10">
        <v>16702353712</v>
      </c>
      <c r="AL2439" t="s">
        <v>501</v>
      </c>
      <c r="BD2439" t="str">
        <f>"49-9071.00"</f>
        <v>49-9071.00</v>
      </c>
      <c r="BE2439" t="s">
        <v>169</v>
      </c>
      <c r="BF2439" t="s">
        <v>2042</v>
      </c>
      <c r="BG2439" t="s">
        <v>2043</v>
      </c>
      <c r="BH2439">
        <v>3</v>
      </c>
      <c r="BJ2439" s="1">
        <v>45931</v>
      </c>
      <c r="BK2439" s="1">
        <v>46295</v>
      </c>
      <c r="BN2439">
        <v>35</v>
      </c>
      <c r="BO2439">
        <v>0</v>
      </c>
      <c r="BP2439">
        <v>7</v>
      </c>
      <c r="BQ2439">
        <v>7</v>
      </c>
      <c r="BR2439">
        <v>7</v>
      </c>
      <c r="BS2439">
        <v>7</v>
      </c>
      <c r="BT2439">
        <v>7</v>
      </c>
      <c r="BU2439">
        <v>0</v>
      </c>
      <c r="BV2439" t="str">
        <f t="shared" si="49"/>
        <v>8:00 AM</v>
      </c>
      <c r="BW2439" t="str">
        <f>"4:00 PM"</f>
        <v>4:00 PM</v>
      </c>
      <c r="BX2439" t="s">
        <v>133</v>
      </c>
      <c r="BY2439">
        <v>0</v>
      </c>
      <c r="BZ2439">
        <v>12</v>
      </c>
      <c r="CA2439" t="s">
        <v>115</v>
      </c>
      <c r="CC2439" t="s">
        <v>2044</v>
      </c>
      <c r="CD2439" t="s">
        <v>2045</v>
      </c>
      <c r="CE2439" t="s">
        <v>1933</v>
      </c>
      <c r="CF2439" t="s">
        <v>119</v>
      </c>
      <c r="CG2439" t="s">
        <v>120</v>
      </c>
      <c r="CH2439" s="3">
        <v>96950</v>
      </c>
      <c r="CI2439" s="4">
        <v>9.75</v>
      </c>
      <c r="CJ2439" s="4">
        <v>11</v>
      </c>
      <c r="CK2439" s="4">
        <v>14.63</v>
      </c>
      <c r="CL2439" s="4">
        <v>16.5</v>
      </c>
      <c r="CM2439" t="s">
        <v>136</v>
      </c>
      <c r="CN2439" t="s">
        <v>6192</v>
      </c>
      <c r="CO2439" t="s">
        <v>137</v>
      </c>
      <c r="CQ2439" t="s">
        <v>115</v>
      </c>
      <c r="CR2439" t="s">
        <v>138</v>
      </c>
      <c r="CS2439" t="s">
        <v>139</v>
      </c>
      <c r="CT2439" t="s">
        <v>138</v>
      </c>
      <c r="CU2439" t="s">
        <v>138</v>
      </c>
      <c r="CV2439" t="s">
        <v>138</v>
      </c>
      <c r="CW2439" t="s">
        <v>139</v>
      </c>
      <c r="CX2439" t="s">
        <v>6193</v>
      </c>
      <c r="CY2439" s="10">
        <v>16702343712</v>
      </c>
      <c r="CZ2439" t="s">
        <v>508</v>
      </c>
      <c r="DA2439" t="s">
        <v>451</v>
      </c>
      <c r="DB2439" t="s">
        <v>138</v>
      </c>
      <c r="DC2439" t="s">
        <v>115</v>
      </c>
      <c r="DD2439" t="s">
        <v>499</v>
      </c>
      <c r="DE2439" t="s">
        <v>199</v>
      </c>
      <c r="DG2439" t="s">
        <v>1939</v>
      </c>
      <c r="DH2439" t="s">
        <v>501</v>
      </c>
    </row>
    <row r="2440" spans="1:112" ht="14.45" customHeight="1" x14ac:dyDescent="0.25">
      <c r="A2440" t="s">
        <v>6234</v>
      </c>
      <c r="B2440" t="s">
        <v>248</v>
      </c>
      <c r="C2440" s="1">
        <v>45775</v>
      </c>
      <c r="D2440" s="1">
        <v>45832</v>
      </c>
      <c r="E2440" t="s">
        <v>114</v>
      </c>
      <c r="G2440" t="s">
        <v>115</v>
      </c>
      <c r="H2440" t="s">
        <v>115</v>
      </c>
      <c r="I2440" t="s">
        <v>115</v>
      </c>
      <c r="J2440" t="s">
        <v>6235</v>
      </c>
      <c r="K2440" t="s">
        <v>6236</v>
      </c>
      <c r="L2440" t="s">
        <v>6237</v>
      </c>
      <c r="M2440" t="s">
        <v>6238</v>
      </c>
      <c r="N2440" t="s">
        <v>128</v>
      </c>
      <c r="O2440" t="s">
        <v>120</v>
      </c>
      <c r="P2440" s="3">
        <v>96950</v>
      </c>
      <c r="Q2440" t="s">
        <v>121</v>
      </c>
      <c r="S2440" s="10">
        <v>16702332652</v>
      </c>
      <c r="U2440" t="s">
        <v>6239</v>
      </c>
      <c r="V2440">
        <v>812112</v>
      </c>
      <c r="W2440" t="s">
        <v>123</v>
      </c>
      <c r="Y2440" t="s">
        <v>6240</v>
      </c>
      <c r="Z2440" t="s">
        <v>644</v>
      </c>
      <c r="AA2440" t="s">
        <v>6241</v>
      </c>
      <c r="AB2440" t="s">
        <v>126</v>
      </c>
      <c r="AC2440" t="s">
        <v>6242</v>
      </c>
      <c r="AD2440" t="s">
        <v>6238</v>
      </c>
      <c r="AE2440" t="s">
        <v>128</v>
      </c>
      <c r="AF2440" t="s">
        <v>120</v>
      </c>
      <c r="AG2440" s="3">
        <v>96960</v>
      </c>
      <c r="AH2440" t="s">
        <v>121</v>
      </c>
      <c r="AJ2440" s="10">
        <v>16702332652</v>
      </c>
      <c r="AL2440" t="s">
        <v>6243</v>
      </c>
      <c r="BD2440" t="str">
        <f>"39-5012.00"</f>
        <v>39-5012.00</v>
      </c>
      <c r="BE2440" t="s">
        <v>1772</v>
      </c>
      <c r="BF2440" t="s">
        <v>6244</v>
      </c>
      <c r="BG2440" t="s">
        <v>2223</v>
      </c>
      <c r="BH2440">
        <v>3</v>
      </c>
      <c r="BI2440">
        <v>3</v>
      </c>
      <c r="BJ2440" s="1">
        <v>45839</v>
      </c>
      <c r="BK2440" s="1">
        <v>46203</v>
      </c>
      <c r="BL2440" s="1">
        <v>45839</v>
      </c>
      <c r="BM2440" s="1">
        <v>46203</v>
      </c>
      <c r="BN2440">
        <v>35</v>
      </c>
      <c r="BO2440">
        <v>0</v>
      </c>
      <c r="BP2440">
        <v>7</v>
      </c>
      <c r="BQ2440">
        <v>7</v>
      </c>
      <c r="BR2440">
        <v>7</v>
      </c>
      <c r="BS2440">
        <v>7</v>
      </c>
      <c r="BT2440">
        <v>7</v>
      </c>
      <c r="BU2440">
        <v>0</v>
      </c>
      <c r="BV2440" t="str">
        <f>"10:00 AM"</f>
        <v>10:00 AM</v>
      </c>
      <c r="BW2440" t="str">
        <f>"6:00 PM"</f>
        <v>6:00 PM</v>
      </c>
      <c r="BX2440" t="s">
        <v>240</v>
      </c>
      <c r="BY2440">
        <v>0</v>
      </c>
      <c r="BZ2440">
        <v>24</v>
      </c>
      <c r="CA2440" t="s">
        <v>115</v>
      </c>
      <c r="CC2440" s="2" t="s">
        <v>6245</v>
      </c>
      <c r="CD2440" t="s">
        <v>6237</v>
      </c>
      <c r="CF2440" t="s">
        <v>128</v>
      </c>
      <c r="CG2440" t="s">
        <v>120</v>
      </c>
      <c r="CH2440" s="3">
        <v>96950</v>
      </c>
      <c r="CI2440" s="4">
        <v>7.98</v>
      </c>
      <c r="CJ2440" s="4">
        <v>7.98</v>
      </c>
      <c r="CK2440" s="4">
        <v>11.97</v>
      </c>
      <c r="CL2440" s="4">
        <v>11.97</v>
      </c>
      <c r="CM2440" t="s">
        <v>136</v>
      </c>
      <c r="CN2440" t="s">
        <v>224</v>
      </c>
      <c r="CO2440" t="s">
        <v>137</v>
      </c>
      <c r="CQ2440" t="s">
        <v>115</v>
      </c>
      <c r="CR2440" t="s">
        <v>138</v>
      </c>
      <c r="CS2440" t="s">
        <v>139</v>
      </c>
      <c r="CT2440" t="s">
        <v>138</v>
      </c>
      <c r="CU2440" t="s">
        <v>139</v>
      </c>
      <c r="CV2440" t="s">
        <v>138</v>
      </c>
      <c r="CW2440" t="s">
        <v>139</v>
      </c>
      <c r="CX2440" s="2" t="s">
        <v>3708</v>
      </c>
      <c r="CY2440" s="10">
        <v>16702332652</v>
      </c>
      <c r="CZ2440" t="s">
        <v>6243</v>
      </c>
      <c r="DA2440" t="s">
        <v>139</v>
      </c>
      <c r="DB2440" t="s">
        <v>138</v>
      </c>
      <c r="DC2440" t="s">
        <v>115</v>
      </c>
    </row>
    <row r="2441" spans="1:112" ht="14.45" customHeight="1" x14ac:dyDescent="0.25">
      <c r="A2441" t="s">
        <v>6800</v>
      </c>
      <c r="B2441" t="s">
        <v>248</v>
      </c>
      <c r="C2441" s="1">
        <v>45769</v>
      </c>
      <c r="D2441" s="1">
        <v>45832</v>
      </c>
      <c r="E2441" t="s">
        <v>210</v>
      </c>
      <c r="F2441" s="1">
        <v>45929</v>
      </c>
      <c r="G2441" t="s">
        <v>115</v>
      </c>
      <c r="H2441" t="s">
        <v>115</v>
      </c>
      <c r="I2441" t="s">
        <v>115</v>
      </c>
      <c r="J2441" t="s">
        <v>3335</v>
      </c>
      <c r="L2441" t="s">
        <v>1362</v>
      </c>
      <c r="M2441" t="s">
        <v>1363</v>
      </c>
      <c r="N2441" t="s">
        <v>119</v>
      </c>
      <c r="O2441" t="s">
        <v>120</v>
      </c>
      <c r="P2441" s="3">
        <v>96950</v>
      </c>
      <c r="Q2441" t="s">
        <v>121</v>
      </c>
      <c r="S2441" s="10">
        <v>16702357642</v>
      </c>
      <c r="U2441" t="s">
        <v>3336</v>
      </c>
      <c r="V2441">
        <v>56173</v>
      </c>
      <c r="W2441" t="s">
        <v>123</v>
      </c>
      <c r="Y2441" t="s">
        <v>1365</v>
      </c>
      <c r="Z2441" t="s">
        <v>1366</v>
      </c>
      <c r="AA2441" t="s">
        <v>1367</v>
      </c>
      <c r="AB2441" t="s">
        <v>1368</v>
      </c>
      <c r="AC2441" t="s">
        <v>1362</v>
      </c>
      <c r="AD2441" t="s">
        <v>1363</v>
      </c>
      <c r="AE2441" t="s">
        <v>119</v>
      </c>
      <c r="AF2441" t="s">
        <v>120</v>
      </c>
      <c r="AG2441" s="3">
        <v>96950</v>
      </c>
      <c r="AH2441" t="s">
        <v>121</v>
      </c>
      <c r="AJ2441" s="10">
        <v>16702357642</v>
      </c>
      <c r="AL2441" t="s">
        <v>3337</v>
      </c>
      <c r="BD2441" t="str">
        <f>"49-3031.00"</f>
        <v>49-3031.00</v>
      </c>
      <c r="BE2441" t="s">
        <v>1260</v>
      </c>
      <c r="BF2441" t="s">
        <v>3338</v>
      </c>
      <c r="BG2441" t="s">
        <v>3339</v>
      </c>
      <c r="BH2441">
        <v>5</v>
      </c>
      <c r="BI2441">
        <v>5</v>
      </c>
      <c r="BJ2441" s="1">
        <v>45931</v>
      </c>
      <c r="BK2441" s="1">
        <v>46295</v>
      </c>
      <c r="BL2441" s="1">
        <v>45931</v>
      </c>
      <c r="BM2441" s="1">
        <v>46295</v>
      </c>
      <c r="BN2441">
        <v>40</v>
      </c>
      <c r="BO2441">
        <v>0</v>
      </c>
      <c r="BP2441">
        <v>8</v>
      </c>
      <c r="BQ2441">
        <v>8</v>
      </c>
      <c r="BR2441">
        <v>8</v>
      </c>
      <c r="BS2441">
        <v>8</v>
      </c>
      <c r="BT2441">
        <v>8</v>
      </c>
      <c r="BU2441">
        <v>0</v>
      </c>
      <c r="BV2441" t="str">
        <f>"8:00 AM"</f>
        <v>8:00 AM</v>
      </c>
      <c r="BW2441" t="str">
        <f t="shared" ref="BW2441:BW2447" si="50">"5:00 PM"</f>
        <v>5:00 PM</v>
      </c>
      <c r="BX2441" t="s">
        <v>133</v>
      </c>
      <c r="BY2441">
        <v>0</v>
      </c>
      <c r="BZ2441">
        <v>12</v>
      </c>
      <c r="CA2441" t="s">
        <v>115</v>
      </c>
      <c r="CC2441" s="2" t="s">
        <v>6801</v>
      </c>
      <c r="CD2441" t="s">
        <v>852</v>
      </c>
      <c r="CE2441" t="s">
        <v>139</v>
      </c>
      <c r="CF2441" t="s">
        <v>119</v>
      </c>
      <c r="CG2441" t="s">
        <v>120</v>
      </c>
      <c r="CH2441" s="3">
        <v>96950</v>
      </c>
      <c r="CI2441" s="4">
        <v>11.85</v>
      </c>
      <c r="CJ2441" s="4">
        <v>11.85</v>
      </c>
      <c r="CK2441" s="4">
        <v>17.78</v>
      </c>
      <c r="CL2441" s="4">
        <v>17.78</v>
      </c>
      <c r="CM2441" t="s">
        <v>136</v>
      </c>
      <c r="CN2441" t="s">
        <v>240</v>
      </c>
      <c r="CO2441" t="s">
        <v>137</v>
      </c>
      <c r="CQ2441" t="s">
        <v>115</v>
      </c>
      <c r="CR2441" t="s">
        <v>138</v>
      </c>
      <c r="CS2441" t="s">
        <v>138</v>
      </c>
      <c r="CT2441" t="s">
        <v>138</v>
      </c>
      <c r="CU2441" t="s">
        <v>139</v>
      </c>
      <c r="CV2441" t="s">
        <v>138</v>
      </c>
      <c r="CW2441" t="s">
        <v>139</v>
      </c>
      <c r="CX2441" t="s">
        <v>139</v>
      </c>
      <c r="CY2441" s="10">
        <v>16702357642</v>
      </c>
      <c r="CZ2441" t="s">
        <v>3337</v>
      </c>
      <c r="DA2441" t="s">
        <v>139</v>
      </c>
      <c r="DB2441" t="s">
        <v>138</v>
      </c>
      <c r="DC2441" t="s">
        <v>115</v>
      </c>
    </row>
    <row r="2442" spans="1:112" ht="14.45" customHeight="1" x14ac:dyDescent="0.25">
      <c r="A2442" t="s">
        <v>7395</v>
      </c>
      <c r="B2442" t="s">
        <v>248</v>
      </c>
      <c r="C2442" s="1">
        <v>45767</v>
      </c>
      <c r="D2442" s="1">
        <v>45832</v>
      </c>
      <c r="E2442" t="s">
        <v>210</v>
      </c>
      <c r="F2442" s="1">
        <v>45929</v>
      </c>
      <c r="G2442" t="s">
        <v>115</v>
      </c>
      <c r="H2442" t="s">
        <v>115</v>
      </c>
      <c r="I2442" t="s">
        <v>115</v>
      </c>
      <c r="J2442" t="s">
        <v>3766</v>
      </c>
      <c r="K2442" t="s">
        <v>3767</v>
      </c>
      <c r="L2442" t="s">
        <v>3768</v>
      </c>
      <c r="M2442" t="s">
        <v>1000</v>
      </c>
      <c r="N2442" t="s">
        <v>128</v>
      </c>
      <c r="O2442" t="s">
        <v>120</v>
      </c>
      <c r="P2442" s="3">
        <v>96950</v>
      </c>
      <c r="Q2442" t="s">
        <v>121</v>
      </c>
      <c r="S2442" s="10">
        <v>16709898771</v>
      </c>
      <c r="U2442" t="s">
        <v>3769</v>
      </c>
      <c r="V2442">
        <v>236116</v>
      </c>
      <c r="W2442" t="s">
        <v>123</v>
      </c>
      <c r="Y2442" t="s">
        <v>3770</v>
      </c>
      <c r="Z2442" t="s">
        <v>3771</v>
      </c>
      <c r="AA2442" t="s">
        <v>3772</v>
      </c>
      <c r="AB2442" t="s">
        <v>448</v>
      </c>
      <c r="AC2442" t="s">
        <v>3768</v>
      </c>
      <c r="AD2442" t="s">
        <v>1000</v>
      </c>
      <c r="AE2442" t="s">
        <v>128</v>
      </c>
      <c r="AF2442" t="s">
        <v>120</v>
      </c>
      <c r="AG2442" s="3">
        <v>96950</v>
      </c>
      <c r="AH2442" t="s">
        <v>121</v>
      </c>
      <c r="AJ2442" s="10">
        <v>16709898771</v>
      </c>
      <c r="AL2442" t="s">
        <v>3773</v>
      </c>
      <c r="BD2442" t="str">
        <f>"49-9071.00"</f>
        <v>49-9071.00</v>
      </c>
      <c r="BE2442" t="s">
        <v>169</v>
      </c>
      <c r="BF2442" t="s">
        <v>3774</v>
      </c>
      <c r="BG2442" t="s">
        <v>797</v>
      </c>
      <c r="BH2442">
        <v>8</v>
      </c>
      <c r="BI2442">
        <v>8</v>
      </c>
      <c r="BJ2442" s="1">
        <v>45931</v>
      </c>
      <c r="BK2442" s="1">
        <v>46295</v>
      </c>
      <c r="BL2442" s="1">
        <v>45931</v>
      </c>
      <c r="BM2442" s="1">
        <v>46295</v>
      </c>
      <c r="BN2442">
        <v>35</v>
      </c>
      <c r="BO2442">
        <v>0</v>
      </c>
      <c r="BP2442">
        <v>7</v>
      </c>
      <c r="BQ2442">
        <v>7</v>
      </c>
      <c r="BR2442">
        <v>7</v>
      </c>
      <c r="BS2442">
        <v>7</v>
      </c>
      <c r="BT2442">
        <v>7</v>
      </c>
      <c r="BU2442">
        <v>0</v>
      </c>
      <c r="BV2442" t="str">
        <f>"8:00 AM"</f>
        <v>8:00 AM</v>
      </c>
      <c r="BW2442" t="str">
        <f t="shared" si="50"/>
        <v>5:00 PM</v>
      </c>
      <c r="BX2442" t="s">
        <v>240</v>
      </c>
      <c r="BY2442">
        <v>0</v>
      </c>
      <c r="BZ2442">
        <v>12</v>
      </c>
      <c r="CA2442" t="s">
        <v>115</v>
      </c>
      <c r="CC2442" s="2" t="s">
        <v>7396</v>
      </c>
      <c r="CD2442" t="s">
        <v>1358</v>
      </c>
      <c r="CE2442" t="s">
        <v>1000</v>
      </c>
      <c r="CF2442" t="s">
        <v>128</v>
      </c>
      <c r="CG2442" t="s">
        <v>120</v>
      </c>
      <c r="CH2442" s="3">
        <v>96950</v>
      </c>
      <c r="CI2442" s="4">
        <v>9.75</v>
      </c>
      <c r="CJ2442" s="4">
        <v>9.75</v>
      </c>
      <c r="CK2442" s="4">
        <v>0</v>
      </c>
      <c r="CL2442" s="4">
        <v>0</v>
      </c>
      <c r="CM2442" t="s">
        <v>136</v>
      </c>
      <c r="CN2442" t="s">
        <v>224</v>
      </c>
      <c r="CO2442" t="s">
        <v>173</v>
      </c>
      <c r="CQ2442" t="s">
        <v>138</v>
      </c>
      <c r="CR2442" t="s">
        <v>138</v>
      </c>
      <c r="CS2442" t="s">
        <v>139</v>
      </c>
      <c r="CT2442" t="s">
        <v>139</v>
      </c>
      <c r="CU2442" t="s">
        <v>139</v>
      </c>
      <c r="CV2442" t="s">
        <v>138</v>
      </c>
      <c r="CW2442" t="s">
        <v>139</v>
      </c>
      <c r="CX2442" t="s">
        <v>7397</v>
      </c>
      <c r="CY2442" s="10">
        <v>16709898771</v>
      </c>
      <c r="CZ2442" t="s">
        <v>3773</v>
      </c>
      <c r="DA2442" t="s">
        <v>331</v>
      </c>
      <c r="DB2442" t="s">
        <v>138</v>
      </c>
      <c r="DC2442" t="s">
        <v>115</v>
      </c>
    </row>
    <row r="2443" spans="1:112" ht="14.45" customHeight="1" x14ac:dyDescent="0.25">
      <c r="A2443" t="s">
        <v>7726</v>
      </c>
      <c r="B2443" t="s">
        <v>113</v>
      </c>
      <c r="C2443" s="1">
        <v>45763</v>
      </c>
      <c r="D2443" s="1">
        <v>45832</v>
      </c>
      <c r="E2443" t="s">
        <v>210</v>
      </c>
      <c r="F2443" s="1">
        <v>45868</v>
      </c>
      <c r="G2443" t="s">
        <v>115</v>
      </c>
      <c r="H2443" t="s">
        <v>115</v>
      </c>
      <c r="I2443" t="s">
        <v>115</v>
      </c>
      <c r="J2443" t="s">
        <v>867</v>
      </c>
      <c r="K2443" t="s">
        <v>3842</v>
      </c>
      <c r="L2443" t="s">
        <v>869</v>
      </c>
      <c r="M2443" t="s">
        <v>870</v>
      </c>
      <c r="N2443" t="s">
        <v>128</v>
      </c>
      <c r="O2443" t="s">
        <v>120</v>
      </c>
      <c r="P2443" s="3">
        <v>96950</v>
      </c>
      <c r="Q2443" t="s">
        <v>121</v>
      </c>
      <c r="S2443" s="10">
        <v>16702858958</v>
      </c>
      <c r="U2443" t="s">
        <v>871</v>
      </c>
      <c r="V2443">
        <v>237990</v>
      </c>
      <c r="W2443" t="s">
        <v>123</v>
      </c>
      <c r="Y2443" t="s">
        <v>872</v>
      </c>
      <c r="Z2443" t="s">
        <v>873</v>
      </c>
      <c r="AA2443" t="s">
        <v>874</v>
      </c>
      <c r="AB2443" t="s">
        <v>875</v>
      </c>
      <c r="AC2443" t="s">
        <v>869</v>
      </c>
      <c r="AD2443" t="s">
        <v>870</v>
      </c>
      <c r="AE2443" t="s">
        <v>128</v>
      </c>
      <c r="AF2443" t="s">
        <v>120</v>
      </c>
      <c r="AG2443" s="3">
        <v>96950</v>
      </c>
      <c r="AH2443" t="s">
        <v>121</v>
      </c>
      <c r="AJ2443" s="10">
        <v>16702858958</v>
      </c>
      <c r="AL2443" t="s">
        <v>876</v>
      </c>
      <c r="BD2443" t="str">
        <f>"49-9071.00"</f>
        <v>49-9071.00</v>
      </c>
      <c r="BE2443" t="s">
        <v>169</v>
      </c>
      <c r="BF2443" t="s">
        <v>3843</v>
      </c>
      <c r="BG2443" t="s">
        <v>1469</v>
      </c>
      <c r="BH2443">
        <v>10</v>
      </c>
      <c r="BJ2443" s="1">
        <v>45870</v>
      </c>
      <c r="BK2443" s="1">
        <v>46234</v>
      </c>
      <c r="BN2443">
        <v>35</v>
      </c>
      <c r="BO2443">
        <v>0</v>
      </c>
      <c r="BP2443">
        <v>7</v>
      </c>
      <c r="BQ2443">
        <v>7</v>
      </c>
      <c r="BR2443">
        <v>7</v>
      </c>
      <c r="BS2443">
        <v>7</v>
      </c>
      <c r="BT2443">
        <v>7</v>
      </c>
      <c r="BU2443">
        <v>0</v>
      </c>
      <c r="BV2443" t="str">
        <f>"9:00 AM"</f>
        <v>9:00 AM</v>
      </c>
      <c r="BW2443" t="str">
        <f t="shared" si="50"/>
        <v>5:00 PM</v>
      </c>
      <c r="BX2443" t="s">
        <v>133</v>
      </c>
      <c r="BY2443">
        <v>0</v>
      </c>
      <c r="BZ2443">
        <v>24</v>
      </c>
      <c r="CA2443" t="s">
        <v>115</v>
      </c>
      <c r="CC2443" s="2" t="s">
        <v>3844</v>
      </c>
      <c r="CD2443" t="s">
        <v>869</v>
      </c>
      <c r="CE2443" t="s">
        <v>870</v>
      </c>
      <c r="CF2443" t="s">
        <v>128</v>
      </c>
      <c r="CG2443" t="s">
        <v>120</v>
      </c>
      <c r="CH2443" s="3">
        <v>96950</v>
      </c>
      <c r="CI2443" s="4">
        <v>9.75</v>
      </c>
      <c r="CJ2443" s="4">
        <v>9.75</v>
      </c>
      <c r="CK2443" s="4">
        <v>14.63</v>
      </c>
      <c r="CL2443" s="4">
        <v>14.63</v>
      </c>
      <c r="CM2443" t="s">
        <v>136</v>
      </c>
      <c r="CN2443" t="s">
        <v>331</v>
      </c>
      <c r="CO2443" t="s">
        <v>137</v>
      </c>
      <c r="CQ2443" t="s">
        <v>115</v>
      </c>
      <c r="CR2443" t="s">
        <v>138</v>
      </c>
      <c r="CS2443" t="s">
        <v>138</v>
      </c>
      <c r="CT2443" t="s">
        <v>138</v>
      </c>
      <c r="CU2443" t="s">
        <v>139</v>
      </c>
      <c r="CV2443" t="s">
        <v>138</v>
      </c>
      <c r="CW2443" t="s">
        <v>138</v>
      </c>
      <c r="CX2443" t="s">
        <v>4562</v>
      </c>
      <c r="CY2443" s="10">
        <v>16702858958</v>
      </c>
      <c r="CZ2443" t="s">
        <v>876</v>
      </c>
      <c r="DA2443" t="s">
        <v>331</v>
      </c>
      <c r="DB2443" t="s">
        <v>138</v>
      </c>
      <c r="DC2443" t="s">
        <v>115</v>
      </c>
      <c r="DD2443" t="s">
        <v>872</v>
      </c>
      <c r="DE2443" t="s">
        <v>873</v>
      </c>
      <c r="DF2443" t="s">
        <v>881</v>
      </c>
      <c r="DG2443" t="s">
        <v>882</v>
      </c>
      <c r="DH2443" t="s">
        <v>876</v>
      </c>
    </row>
    <row r="2444" spans="1:112" ht="14.45" customHeight="1" x14ac:dyDescent="0.25">
      <c r="A2444" t="s">
        <v>8172</v>
      </c>
      <c r="B2444" t="s">
        <v>142</v>
      </c>
      <c r="C2444" s="1">
        <v>45824</v>
      </c>
      <c r="D2444" s="1">
        <v>45832</v>
      </c>
      <c r="E2444" t="s">
        <v>210</v>
      </c>
      <c r="F2444" s="1">
        <v>46004</v>
      </c>
      <c r="G2444" t="s">
        <v>115</v>
      </c>
      <c r="H2444" t="s">
        <v>115</v>
      </c>
      <c r="I2444" t="s">
        <v>115</v>
      </c>
      <c r="J2444" t="s">
        <v>4834</v>
      </c>
      <c r="L2444" t="s">
        <v>4835</v>
      </c>
      <c r="N2444" t="s">
        <v>119</v>
      </c>
      <c r="O2444" t="s">
        <v>120</v>
      </c>
      <c r="P2444" s="3">
        <v>96950</v>
      </c>
      <c r="Q2444" t="s">
        <v>121</v>
      </c>
      <c r="S2444" s="10">
        <v>16702353637</v>
      </c>
      <c r="U2444" t="s">
        <v>4836</v>
      </c>
      <c r="V2444">
        <v>236220</v>
      </c>
      <c r="W2444" t="s">
        <v>123</v>
      </c>
      <c r="Y2444" t="s">
        <v>4837</v>
      </c>
      <c r="Z2444" t="s">
        <v>4838</v>
      </c>
      <c r="AA2444" t="s">
        <v>4839</v>
      </c>
      <c r="AB2444" t="s">
        <v>295</v>
      </c>
      <c r="AC2444" t="s">
        <v>4840</v>
      </c>
      <c r="AE2444" t="s">
        <v>119</v>
      </c>
      <c r="AF2444" t="s">
        <v>120</v>
      </c>
      <c r="AG2444" s="3">
        <v>96950</v>
      </c>
      <c r="AH2444" t="s">
        <v>121</v>
      </c>
      <c r="AJ2444" s="10">
        <v>16702353637</v>
      </c>
      <c r="AL2444" t="s">
        <v>4841</v>
      </c>
      <c r="BD2444" t="str">
        <f>"17-3022.00"</f>
        <v>17-3022.00</v>
      </c>
      <c r="BE2444" t="s">
        <v>2760</v>
      </c>
      <c r="BF2444" t="s">
        <v>4842</v>
      </c>
      <c r="BG2444" t="s">
        <v>4843</v>
      </c>
      <c r="BH2444">
        <v>2</v>
      </c>
      <c r="BJ2444" s="1">
        <v>46006</v>
      </c>
      <c r="BK2444" s="1">
        <v>46370</v>
      </c>
      <c r="BN2444">
        <v>40</v>
      </c>
      <c r="BO2444">
        <v>0</v>
      </c>
      <c r="BP2444">
        <v>8</v>
      </c>
      <c r="BQ2444">
        <v>8</v>
      </c>
      <c r="BR2444">
        <v>8</v>
      </c>
      <c r="BS2444">
        <v>8</v>
      </c>
      <c r="BT2444">
        <v>8</v>
      </c>
      <c r="BU2444">
        <v>0</v>
      </c>
      <c r="BV2444" t="str">
        <f>"8:00 AM"</f>
        <v>8:00 AM</v>
      </c>
      <c r="BW2444" t="str">
        <f t="shared" si="50"/>
        <v>5:00 PM</v>
      </c>
      <c r="BX2444" t="s">
        <v>189</v>
      </c>
      <c r="BY2444">
        <v>0</v>
      </c>
      <c r="BZ2444">
        <v>12</v>
      </c>
      <c r="CA2444" t="s">
        <v>115</v>
      </c>
      <c r="CC2444" s="2" t="s">
        <v>4844</v>
      </c>
      <c r="CD2444" t="s">
        <v>4845</v>
      </c>
      <c r="CF2444" t="s">
        <v>128</v>
      </c>
      <c r="CG2444" t="s">
        <v>120</v>
      </c>
      <c r="CH2444" s="3">
        <v>96950</v>
      </c>
      <c r="CI2444" s="4">
        <v>15.75</v>
      </c>
      <c r="CJ2444" s="4">
        <v>15.75</v>
      </c>
      <c r="CK2444" s="4">
        <v>23.62</v>
      </c>
      <c r="CL2444" s="4">
        <v>23.62</v>
      </c>
      <c r="CM2444" t="s">
        <v>136</v>
      </c>
      <c r="CO2444" t="s">
        <v>137</v>
      </c>
      <c r="CQ2444" t="s">
        <v>138</v>
      </c>
      <c r="CR2444" t="s">
        <v>138</v>
      </c>
      <c r="CS2444" t="s">
        <v>138</v>
      </c>
      <c r="CT2444" t="s">
        <v>138</v>
      </c>
      <c r="CU2444" t="s">
        <v>139</v>
      </c>
      <c r="CV2444" t="s">
        <v>138</v>
      </c>
      <c r="CW2444" t="s">
        <v>139</v>
      </c>
      <c r="CX2444" t="s">
        <v>4846</v>
      </c>
      <c r="CY2444" s="10">
        <v>16702353637</v>
      </c>
      <c r="CZ2444" t="s">
        <v>4841</v>
      </c>
      <c r="DA2444" t="s">
        <v>246</v>
      </c>
      <c r="DB2444" t="s">
        <v>138</v>
      </c>
      <c r="DC2444" t="s">
        <v>115</v>
      </c>
    </row>
    <row r="2445" spans="1:112" ht="14.45" customHeight="1" x14ac:dyDescent="0.25">
      <c r="A2445" t="s">
        <v>8508</v>
      </c>
      <c r="B2445" t="s">
        <v>248</v>
      </c>
      <c r="C2445" s="1">
        <v>45783</v>
      </c>
      <c r="D2445" s="1">
        <v>45832</v>
      </c>
      <c r="E2445" t="s">
        <v>210</v>
      </c>
      <c r="F2445" s="1">
        <v>45960</v>
      </c>
      <c r="G2445" t="s">
        <v>115</v>
      </c>
      <c r="H2445" t="s">
        <v>115</v>
      </c>
      <c r="I2445" t="s">
        <v>115</v>
      </c>
      <c r="J2445" t="s">
        <v>711</v>
      </c>
      <c r="K2445" t="s">
        <v>712</v>
      </c>
      <c r="L2445" t="s">
        <v>713</v>
      </c>
      <c r="M2445" t="s">
        <v>714</v>
      </c>
      <c r="N2445" t="s">
        <v>119</v>
      </c>
      <c r="O2445" t="s">
        <v>120</v>
      </c>
      <c r="P2445" s="3">
        <v>96950</v>
      </c>
      <c r="Q2445" t="s">
        <v>121</v>
      </c>
      <c r="S2445" s="10">
        <v>16704830338</v>
      </c>
      <c r="T2445">
        <v>0</v>
      </c>
      <c r="U2445" t="s">
        <v>715</v>
      </c>
      <c r="V2445">
        <v>56152</v>
      </c>
      <c r="W2445" t="s">
        <v>123</v>
      </c>
      <c r="Y2445" t="s">
        <v>716</v>
      </c>
      <c r="Z2445" t="s">
        <v>717</v>
      </c>
      <c r="AB2445" t="s">
        <v>295</v>
      </c>
      <c r="AC2445" t="s">
        <v>713</v>
      </c>
      <c r="AD2445" t="s">
        <v>714</v>
      </c>
      <c r="AE2445" t="s">
        <v>119</v>
      </c>
      <c r="AF2445" t="s">
        <v>120</v>
      </c>
      <c r="AG2445" s="3">
        <v>96950</v>
      </c>
      <c r="AH2445" t="s">
        <v>121</v>
      </c>
      <c r="AJ2445" s="10">
        <v>16704830338</v>
      </c>
      <c r="AK2445">
        <v>0</v>
      </c>
      <c r="AL2445" t="s">
        <v>718</v>
      </c>
      <c r="BD2445" t="str">
        <f>"39-7011.00"</f>
        <v>39-7011.00</v>
      </c>
      <c r="BE2445" t="s">
        <v>719</v>
      </c>
      <c r="BF2445" t="s">
        <v>720</v>
      </c>
      <c r="BG2445" t="s">
        <v>721</v>
      </c>
      <c r="BH2445">
        <v>2</v>
      </c>
      <c r="BI2445">
        <v>2</v>
      </c>
      <c r="BJ2445" s="1">
        <v>45962</v>
      </c>
      <c r="BK2445" s="1">
        <v>46326</v>
      </c>
      <c r="BL2445" s="1">
        <v>45962</v>
      </c>
      <c r="BM2445" s="1">
        <v>46326</v>
      </c>
      <c r="BN2445">
        <v>40</v>
      </c>
      <c r="BO2445">
        <v>0</v>
      </c>
      <c r="BP2445">
        <v>8</v>
      </c>
      <c r="BQ2445">
        <v>8</v>
      </c>
      <c r="BR2445">
        <v>8</v>
      </c>
      <c r="BS2445">
        <v>8</v>
      </c>
      <c r="BT2445">
        <v>8</v>
      </c>
      <c r="BU2445">
        <v>0</v>
      </c>
      <c r="BV2445" t="str">
        <f>"8:00 AM"</f>
        <v>8:00 AM</v>
      </c>
      <c r="BW2445" t="str">
        <f t="shared" si="50"/>
        <v>5:00 PM</v>
      </c>
      <c r="BX2445" t="s">
        <v>133</v>
      </c>
      <c r="BY2445">
        <v>0</v>
      </c>
      <c r="BZ2445">
        <v>24</v>
      </c>
      <c r="CA2445" t="s">
        <v>115</v>
      </c>
      <c r="CC2445" t="s">
        <v>722</v>
      </c>
      <c r="CD2445" t="s">
        <v>713</v>
      </c>
      <c r="CE2445" t="s">
        <v>714</v>
      </c>
      <c r="CF2445" t="s">
        <v>119</v>
      </c>
      <c r="CG2445" t="s">
        <v>120</v>
      </c>
      <c r="CH2445" s="3">
        <v>96950</v>
      </c>
      <c r="CI2445" s="4">
        <v>10.43</v>
      </c>
      <c r="CJ2445" s="4">
        <v>10.43</v>
      </c>
      <c r="CK2445" s="4">
        <v>15.65</v>
      </c>
      <c r="CL2445" s="4">
        <v>15.65</v>
      </c>
      <c r="CM2445" t="s">
        <v>136</v>
      </c>
      <c r="CN2445" t="s">
        <v>139</v>
      </c>
      <c r="CO2445" t="s">
        <v>137</v>
      </c>
      <c r="CQ2445" t="s">
        <v>115</v>
      </c>
      <c r="CR2445" t="s">
        <v>138</v>
      </c>
      <c r="CS2445" t="s">
        <v>139</v>
      </c>
      <c r="CT2445" t="s">
        <v>138</v>
      </c>
      <c r="CU2445" t="s">
        <v>139</v>
      </c>
      <c r="CV2445" t="s">
        <v>138</v>
      </c>
      <c r="CW2445" t="s">
        <v>139</v>
      </c>
      <c r="CX2445" t="s">
        <v>723</v>
      </c>
      <c r="CY2445" s="10">
        <v>16704830338</v>
      </c>
      <c r="CZ2445" t="s">
        <v>718</v>
      </c>
      <c r="DA2445" t="s">
        <v>8509</v>
      </c>
      <c r="DB2445" t="s">
        <v>138</v>
      </c>
      <c r="DC2445" t="s">
        <v>115</v>
      </c>
      <c r="DD2445" t="s">
        <v>716</v>
      </c>
      <c r="DE2445" t="s">
        <v>717</v>
      </c>
      <c r="DG2445" t="s">
        <v>1963</v>
      </c>
      <c r="DH2445" t="s">
        <v>718</v>
      </c>
    </row>
    <row r="2446" spans="1:112" ht="14.45" customHeight="1" x14ac:dyDescent="0.25">
      <c r="A2446" t="s">
        <v>9706</v>
      </c>
      <c r="B2446" t="s">
        <v>158</v>
      </c>
      <c r="C2446" s="1">
        <v>45809</v>
      </c>
      <c r="D2446" s="1">
        <v>45832</v>
      </c>
      <c r="E2446" t="s">
        <v>210</v>
      </c>
      <c r="F2446" s="1">
        <v>45929</v>
      </c>
      <c r="G2446" t="s">
        <v>115</v>
      </c>
      <c r="H2446" t="s">
        <v>138</v>
      </c>
      <c r="I2446" t="s">
        <v>115</v>
      </c>
      <c r="J2446" t="s">
        <v>612</v>
      </c>
      <c r="K2446" t="s">
        <v>613</v>
      </c>
      <c r="L2446" t="s">
        <v>614</v>
      </c>
      <c r="M2446" t="s">
        <v>615</v>
      </c>
      <c r="N2446" t="s">
        <v>128</v>
      </c>
      <c r="O2446" t="s">
        <v>120</v>
      </c>
      <c r="P2446" s="3">
        <v>96950</v>
      </c>
      <c r="Q2446" t="s">
        <v>121</v>
      </c>
      <c r="S2446" s="10">
        <v>16707837461</v>
      </c>
      <c r="U2446" t="s">
        <v>616</v>
      </c>
      <c r="V2446">
        <v>56132</v>
      </c>
      <c r="W2446" t="s">
        <v>532</v>
      </c>
      <c r="X2446" t="s">
        <v>138</v>
      </c>
      <c r="Y2446" t="s">
        <v>617</v>
      </c>
      <c r="Z2446" t="s">
        <v>618</v>
      </c>
      <c r="AA2446" t="s">
        <v>3008</v>
      </c>
      <c r="AB2446" t="s">
        <v>516</v>
      </c>
      <c r="AC2446" t="s">
        <v>614</v>
      </c>
      <c r="AD2446" t="s">
        <v>615</v>
      </c>
      <c r="AE2446" t="s">
        <v>128</v>
      </c>
      <c r="AF2446" t="s">
        <v>120</v>
      </c>
      <c r="AG2446" s="3">
        <v>96950</v>
      </c>
      <c r="AH2446" t="s">
        <v>121</v>
      </c>
      <c r="AJ2446" s="10">
        <v>16707837461</v>
      </c>
      <c r="AL2446" t="s">
        <v>620</v>
      </c>
      <c r="BD2446" t="str">
        <f>"39-5012.00"</f>
        <v>39-5012.00</v>
      </c>
      <c r="BE2446" t="s">
        <v>1772</v>
      </c>
      <c r="BF2446" t="s">
        <v>4554</v>
      </c>
      <c r="BG2446" t="s">
        <v>2223</v>
      </c>
      <c r="BH2446">
        <v>4</v>
      </c>
      <c r="BJ2446" s="1">
        <v>45931</v>
      </c>
      <c r="BK2446" s="1">
        <v>46295</v>
      </c>
      <c r="BN2446">
        <v>35</v>
      </c>
      <c r="BO2446">
        <v>0</v>
      </c>
      <c r="BP2446">
        <v>7</v>
      </c>
      <c r="BQ2446">
        <v>7</v>
      </c>
      <c r="BR2446">
        <v>7</v>
      </c>
      <c r="BS2446">
        <v>7</v>
      </c>
      <c r="BT2446">
        <v>7</v>
      </c>
      <c r="BU2446">
        <v>0</v>
      </c>
      <c r="BV2446" t="str">
        <f>"9:00 AM"</f>
        <v>9:00 AM</v>
      </c>
      <c r="BW2446" t="str">
        <f t="shared" si="50"/>
        <v>5:00 PM</v>
      </c>
      <c r="BX2446" t="s">
        <v>133</v>
      </c>
      <c r="BY2446">
        <v>0</v>
      </c>
      <c r="BZ2446">
        <v>12</v>
      </c>
      <c r="CA2446" t="s">
        <v>115</v>
      </c>
      <c r="CC2446" t="s">
        <v>4555</v>
      </c>
      <c r="CD2446" t="s">
        <v>614</v>
      </c>
      <c r="CE2446" t="s">
        <v>615</v>
      </c>
      <c r="CF2446" t="s">
        <v>128</v>
      </c>
      <c r="CG2446" t="s">
        <v>120</v>
      </c>
      <c r="CH2446" s="3">
        <v>96950</v>
      </c>
      <c r="CI2446" s="4">
        <v>7.98</v>
      </c>
      <c r="CJ2446" s="4">
        <v>7.98</v>
      </c>
      <c r="CK2446" s="4">
        <v>11.97</v>
      </c>
      <c r="CL2446" s="4">
        <v>11.97</v>
      </c>
      <c r="CM2446" t="s">
        <v>1472</v>
      </c>
      <c r="CN2446" t="s">
        <v>3283</v>
      </c>
      <c r="CO2446" t="s">
        <v>137</v>
      </c>
      <c r="CQ2446" t="s">
        <v>115</v>
      </c>
      <c r="CR2446" t="s">
        <v>138</v>
      </c>
      <c r="CS2446" t="s">
        <v>138</v>
      </c>
      <c r="CT2446" t="s">
        <v>138</v>
      </c>
      <c r="CU2446" t="s">
        <v>139</v>
      </c>
      <c r="CV2446" t="s">
        <v>138</v>
      </c>
      <c r="CW2446" t="s">
        <v>139</v>
      </c>
      <c r="CX2446" t="s">
        <v>625</v>
      </c>
      <c r="CY2446" s="10">
        <v>16707837461</v>
      </c>
      <c r="CZ2446" t="s">
        <v>620</v>
      </c>
      <c r="DA2446" t="s">
        <v>3450</v>
      </c>
      <c r="DB2446" t="s">
        <v>138</v>
      </c>
      <c r="DC2446" t="s">
        <v>138</v>
      </c>
    </row>
    <row r="2447" spans="1:112" ht="14.45" customHeight="1" x14ac:dyDescent="0.25">
      <c r="A2447" t="s">
        <v>10202</v>
      </c>
      <c r="B2447" t="s">
        <v>113</v>
      </c>
      <c r="C2447" s="1">
        <v>45768</v>
      </c>
      <c r="D2447" s="1">
        <v>45832</v>
      </c>
      <c r="E2447" t="s">
        <v>210</v>
      </c>
      <c r="F2447" s="1">
        <v>45868</v>
      </c>
      <c r="G2447" t="s">
        <v>115</v>
      </c>
      <c r="H2447" t="s">
        <v>115</v>
      </c>
      <c r="I2447" t="s">
        <v>115</v>
      </c>
      <c r="J2447" t="s">
        <v>867</v>
      </c>
      <c r="K2447" t="s">
        <v>3842</v>
      </c>
      <c r="L2447" t="s">
        <v>869</v>
      </c>
      <c r="M2447" t="s">
        <v>870</v>
      </c>
      <c r="N2447" t="s">
        <v>128</v>
      </c>
      <c r="O2447" t="s">
        <v>120</v>
      </c>
      <c r="P2447" s="3">
        <v>96950</v>
      </c>
      <c r="Q2447" t="s">
        <v>121</v>
      </c>
      <c r="S2447" s="10">
        <v>16702858958</v>
      </c>
      <c r="U2447" t="s">
        <v>871</v>
      </c>
      <c r="V2447">
        <v>237990</v>
      </c>
      <c r="W2447" t="s">
        <v>123</v>
      </c>
      <c r="Y2447" t="s">
        <v>872</v>
      </c>
      <c r="Z2447" t="s">
        <v>873</v>
      </c>
      <c r="AA2447" t="s">
        <v>874</v>
      </c>
      <c r="AB2447" t="s">
        <v>875</v>
      </c>
      <c r="AC2447" t="s">
        <v>869</v>
      </c>
      <c r="AD2447" t="s">
        <v>870</v>
      </c>
      <c r="AE2447" t="s">
        <v>128</v>
      </c>
      <c r="AF2447" t="s">
        <v>120</v>
      </c>
      <c r="AG2447" s="3">
        <v>96950</v>
      </c>
      <c r="AH2447" t="s">
        <v>121</v>
      </c>
      <c r="AJ2447" s="10">
        <v>16702857365</v>
      </c>
      <c r="AL2447" t="s">
        <v>876</v>
      </c>
      <c r="BD2447" t="str">
        <f>"49-9071.00"</f>
        <v>49-9071.00</v>
      </c>
      <c r="BE2447" t="s">
        <v>169</v>
      </c>
      <c r="BF2447" t="s">
        <v>3843</v>
      </c>
      <c r="BG2447" t="s">
        <v>1469</v>
      </c>
      <c r="BH2447">
        <v>10</v>
      </c>
      <c r="BJ2447" s="1">
        <v>45870</v>
      </c>
      <c r="BK2447" s="1">
        <v>46234</v>
      </c>
      <c r="BN2447">
        <v>35</v>
      </c>
      <c r="BO2447">
        <v>0</v>
      </c>
      <c r="BP2447">
        <v>7</v>
      </c>
      <c r="BQ2447">
        <v>7</v>
      </c>
      <c r="BR2447">
        <v>7</v>
      </c>
      <c r="BS2447">
        <v>7</v>
      </c>
      <c r="BT2447">
        <v>7</v>
      </c>
      <c r="BU2447">
        <v>0</v>
      </c>
      <c r="BV2447" t="str">
        <f>"9:00 AM"</f>
        <v>9:00 AM</v>
      </c>
      <c r="BW2447" t="str">
        <f t="shared" si="50"/>
        <v>5:00 PM</v>
      </c>
      <c r="BX2447" t="s">
        <v>133</v>
      </c>
      <c r="BY2447">
        <v>0</v>
      </c>
      <c r="BZ2447">
        <v>24</v>
      </c>
      <c r="CA2447" t="s">
        <v>115</v>
      </c>
      <c r="CC2447" s="2" t="s">
        <v>10203</v>
      </c>
      <c r="CD2447" t="s">
        <v>869</v>
      </c>
      <c r="CE2447" t="s">
        <v>870</v>
      </c>
      <c r="CF2447" t="s">
        <v>128</v>
      </c>
      <c r="CG2447" t="s">
        <v>120</v>
      </c>
      <c r="CH2447" s="3">
        <v>96950</v>
      </c>
      <c r="CI2447" s="4">
        <v>9.75</v>
      </c>
      <c r="CJ2447" s="4">
        <v>9.75</v>
      </c>
      <c r="CK2447" s="4">
        <v>14.63</v>
      </c>
      <c r="CL2447" s="4">
        <v>14.63</v>
      </c>
      <c r="CM2447" t="s">
        <v>136</v>
      </c>
      <c r="CN2447" t="s">
        <v>331</v>
      </c>
      <c r="CO2447" t="s">
        <v>137</v>
      </c>
      <c r="CQ2447" t="s">
        <v>115</v>
      </c>
      <c r="CR2447" t="s">
        <v>138</v>
      </c>
      <c r="CS2447" t="s">
        <v>138</v>
      </c>
      <c r="CT2447" t="s">
        <v>138</v>
      </c>
      <c r="CU2447" t="s">
        <v>139</v>
      </c>
      <c r="CV2447" t="s">
        <v>138</v>
      </c>
      <c r="CW2447" t="s">
        <v>138</v>
      </c>
      <c r="CX2447" t="s">
        <v>4562</v>
      </c>
      <c r="CY2447" s="10">
        <v>16702858958</v>
      </c>
      <c r="CZ2447" t="s">
        <v>876</v>
      </c>
      <c r="DA2447" t="s">
        <v>331</v>
      </c>
      <c r="DB2447" t="s">
        <v>138</v>
      </c>
      <c r="DC2447" t="s">
        <v>115</v>
      </c>
      <c r="DD2447" t="s">
        <v>872</v>
      </c>
      <c r="DE2447" t="s">
        <v>873</v>
      </c>
      <c r="DF2447" t="s">
        <v>881</v>
      </c>
      <c r="DG2447" t="s">
        <v>882</v>
      </c>
      <c r="DH2447" t="s">
        <v>876</v>
      </c>
    </row>
    <row r="2448" spans="1:112" ht="14.45" customHeight="1" x14ac:dyDescent="0.25">
      <c r="A2448" t="s">
        <v>10334</v>
      </c>
      <c r="B2448" t="s">
        <v>248</v>
      </c>
      <c r="C2448" s="1">
        <v>45776</v>
      </c>
      <c r="D2448" s="1">
        <v>45832</v>
      </c>
      <c r="E2448" t="s">
        <v>210</v>
      </c>
      <c r="F2448" s="1">
        <v>45869</v>
      </c>
      <c r="G2448" t="s">
        <v>115</v>
      </c>
      <c r="H2448" t="s">
        <v>115</v>
      </c>
      <c r="I2448" t="s">
        <v>115</v>
      </c>
      <c r="J2448" t="s">
        <v>1615</v>
      </c>
      <c r="K2448" t="s">
        <v>1616</v>
      </c>
      <c r="L2448" t="s">
        <v>1617</v>
      </c>
      <c r="M2448" t="s">
        <v>1618</v>
      </c>
      <c r="N2448" t="s">
        <v>1619</v>
      </c>
      <c r="O2448" t="s">
        <v>120</v>
      </c>
      <c r="P2448" s="3">
        <v>96950</v>
      </c>
      <c r="Q2448" t="s">
        <v>121</v>
      </c>
      <c r="S2448" s="10">
        <v>16702852253</v>
      </c>
      <c r="U2448" t="s">
        <v>1620</v>
      </c>
      <c r="V2448">
        <v>311811</v>
      </c>
      <c r="W2448" t="s">
        <v>123</v>
      </c>
      <c r="Y2448" t="s">
        <v>1621</v>
      </c>
      <c r="Z2448" t="s">
        <v>1622</v>
      </c>
      <c r="AA2448" t="s">
        <v>1623</v>
      </c>
      <c r="AB2448" t="s">
        <v>682</v>
      </c>
      <c r="AC2448" t="s">
        <v>1617</v>
      </c>
      <c r="AD2448" t="s">
        <v>1618</v>
      </c>
      <c r="AE2448" t="s">
        <v>1619</v>
      </c>
      <c r="AF2448" t="s">
        <v>120</v>
      </c>
      <c r="AG2448" s="3">
        <v>96950</v>
      </c>
      <c r="AH2448" t="s">
        <v>121</v>
      </c>
      <c r="AJ2448" s="10">
        <v>16702852253</v>
      </c>
      <c r="AL2448" t="s">
        <v>1624</v>
      </c>
      <c r="BD2448" t="str">
        <f>"51-3011.00"</f>
        <v>51-3011.00</v>
      </c>
      <c r="BE2448" t="s">
        <v>462</v>
      </c>
      <c r="BF2448" t="s">
        <v>10335</v>
      </c>
      <c r="BG2448" t="s">
        <v>1626</v>
      </c>
      <c r="BH2448">
        <v>1</v>
      </c>
      <c r="BI2448">
        <v>1</v>
      </c>
      <c r="BJ2448" s="1">
        <v>45871</v>
      </c>
      <c r="BK2448" s="1">
        <v>46235</v>
      </c>
      <c r="BL2448" s="1">
        <v>45871</v>
      </c>
      <c r="BM2448" s="1">
        <v>46235</v>
      </c>
      <c r="BN2448">
        <v>35</v>
      </c>
      <c r="BO2448">
        <v>0</v>
      </c>
      <c r="BP2448">
        <v>6</v>
      </c>
      <c r="BQ2448">
        <v>6</v>
      </c>
      <c r="BR2448">
        <v>6</v>
      </c>
      <c r="BS2448">
        <v>6</v>
      </c>
      <c r="BT2448">
        <v>6</v>
      </c>
      <c r="BU2448">
        <v>5</v>
      </c>
      <c r="BV2448" t="str">
        <f>"3:00 AM"</f>
        <v>3:00 AM</v>
      </c>
      <c r="BW2448" t="str">
        <f>"9:00 AM"</f>
        <v>9:00 AM</v>
      </c>
      <c r="BX2448" t="s">
        <v>240</v>
      </c>
      <c r="BY2448">
        <v>0</v>
      </c>
      <c r="BZ2448">
        <v>12</v>
      </c>
      <c r="CA2448" t="s">
        <v>115</v>
      </c>
      <c r="CC2448" t="s">
        <v>240</v>
      </c>
      <c r="CD2448" t="s">
        <v>1617</v>
      </c>
      <c r="CE2448" t="s">
        <v>1618</v>
      </c>
      <c r="CF2448" t="s">
        <v>1619</v>
      </c>
      <c r="CG2448" t="s">
        <v>120</v>
      </c>
      <c r="CH2448" s="3">
        <v>96950</v>
      </c>
      <c r="CI2448" s="4">
        <v>8.64</v>
      </c>
      <c r="CJ2448" s="4">
        <v>8.64</v>
      </c>
      <c r="CK2448" s="4">
        <v>12.96</v>
      </c>
      <c r="CL2448" s="4">
        <v>12.96</v>
      </c>
      <c r="CM2448" t="s">
        <v>136</v>
      </c>
      <c r="CN2448" t="s">
        <v>331</v>
      </c>
      <c r="CO2448" t="s">
        <v>137</v>
      </c>
      <c r="CQ2448" t="s">
        <v>115</v>
      </c>
      <c r="CR2448" t="s">
        <v>138</v>
      </c>
      <c r="CS2448" t="s">
        <v>139</v>
      </c>
      <c r="CT2448" t="s">
        <v>138</v>
      </c>
      <c r="CU2448" t="s">
        <v>139</v>
      </c>
      <c r="CV2448" t="s">
        <v>138</v>
      </c>
      <c r="CW2448" t="s">
        <v>139</v>
      </c>
      <c r="CX2448" t="s">
        <v>10336</v>
      </c>
      <c r="CY2448" s="10">
        <v>16702852253</v>
      </c>
      <c r="CZ2448" t="s">
        <v>1624</v>
      </c>
      <c r="DA2448" t="s">
        <v>246</v>
      </c>
      <c r="DB2448" t="s">
        <v>138</v>
      </c>
      <c r="DC2448" t="s">
        <v>115</v>
      </c>
    </row>
    <row r="2449" spans="1:112" ht="14.45" customHeight="1" x14ac:dyDescent="0.25">
      <c r="A2449" t="s">
        <v>10617</v>
      </c>
      <c r="B2449" t="s">
        <v>248</v>
      </c>
      <c r="C2449" s="1">
        <v>45784</v>
      </c>
      <c r="D2449" s="1">
        <v>45832</v>
      </c>
      <c r="E2449" t="s">
        <v>210</v>
      </c>
      <c r="F2449" s="1">
        <v>45929</v>
      </c>
      <c r="G2449" t="s">
        <v>138</v>
      </c>
      <c r="H2449" t="s">
        <v>115</v>
      </c>
      <c r="I2449" t="s">
        <v>115</v>
      </c>
      <c r="J2449" t="s">
        <v>211</v>
      </c>
      <c r="K2449" t="s">
        <v>212</v>
      </c>
      <c r="L2449" t="s">
        <v>213</v>
      </c>
      <c r="N2449" t="s">
        <v>128</v>
      </c>
      <c r="O2449" t="s">
        <v>120</v>
      </c>
      <c r="P2449" s="3">
        <v>96950</v>
      </c>
      <c r="Q2449" t="s">
        <v>121</v>
      </c>
      <c r="S2449" s="10">
        <v>16702354658</v>
      </c>
      <c r="U2449" t="s">
        <v>214</v>
      </c>
      <c r="V2449">
        <v>311811</v>
      </c>
      <c r="W2449" t="s">
        <v>123</v>
      </c>
      <c r="Y2449" t="s">
        <v>215</v>
      </c>
      <c r="Z2449" t="s">
        <v>216</v>
      </c>
      <c r="AA2449" t="s">
        <v>217</v>
      </c>
      <c r="AB2449" t="s">
        <v>218</v>
      </c>
      <c r="AC2449" t="s">
        <v>213</v>
      </c>
      <c r="AE2449" t="s">
        <v>128</v>
      </c>
      <c r="AF2449" t="s">
        <v>120</v>
      </c>
      <c r="AG2449" s="3">
        <v>96950</v>
      </c>
      <c r="AH2449" t="s">
        <v>121</v>
      </c>
      <c r="AJ2449" s="10">
        <v>16702354658</v>
      </c>
      <c r="AL2449" t="s">
        <v>220</v>
      </c>
      <c r="BD2449" t="str">
        <f>"49-9071.00"</f>
        <v>49-9071.00</v>
      </c>
      <c r="BE2449" t="s">
        <v>169</v>
      </c>
      <c r="BF2449" t="s">
        <v>10618</v>
      </c>
      <c r="BG2449" t="s">
        <v>10619</v>
      </c>
      <c r="BH2449">
        <v>1</v>
      </c>
      <c r="BI2449">
        <v>1</v>
      </c>
      <c r="BJ2449" s="1">
        <v>45931</v>
      </c>
      <c r="BK2449" s="1">
        <v>47026</v>
      </c>
      <c r="BL2449" s="1">
        <v>45931</v>
      </c>
      <c r="BM2449" s="1">
        <v>47026</v>
      </c>
      <c r="BN2449">
        <v>35</v>
      </c>
      <c r="BO2449">
        <v>0</v>
      </c>
      <c r="BP2449">
        <v>7</v>
      </c>
      <c r="BQ2449">
        <v>7</v>
      </c>
      <c r="BR2449">
        <v>7</v>
      </c>
      <c r="BS2449">
        <v>7</v>
      </c>
      <c r="BT2449">
        <v>7</v>
      </c>
      <c r="BU2449">
        <v>0</v>
      </c>
      <c r="BV2449" t="str">
        <f>"8:00 AM"</f>
        <v>8:00 AM</v>
      </c>
      <c r="BW2449" t="str">
        <f>"4:00 PM"</f>
        <v>4:00 PM</v>
      </c>
      <c r="BX2449" t="s">
        <v>133</v>
      </c>
      <c r="BY2449">
        <v>0</v>
      </c>
      <c r="BZ2449">
        <v>24</v>
      </c>
      <c r="CA2449" t="s">
        <v>115</v>
      </c>
      <c r="CC2449" t="s">
        <v>224</v>
      </c>
      <c r="CD2449" t="s">
        <v>225</v>
      </c>
      <c r="CE2449" t="s">
        <v>213</v>
      </c>
      <c r="CF2449" t="s">
        <v>128</v>
      </c>
      <c r="CG2449" t="s">
        <v>120</v>
      </c>
      <c r="CH2449" s="3">
        <v>96950</v>
      </c>
      <c r="CI2449" s="4">
        <v>9.75</v>
      </c>
      <c r="CJ2449" s="4">
        <v>9.75</v>
      </c>
      <c r="CK2449" s="4">
        <v>14.63</v>
      </c>
      <c r="CL2449" s="4">
        <v>14.63</v>
      </c>
      <c r="CM2449" t="s">
        <v>136</v>
      </c>
      <c r="CN2449" t="s">
        <v>139</v>
      </c>
      <c r="CO2449" t="s">
        <v>137</v>
      </c>
      <c r="CQ2449" t="s">
        <v>115</v>
      </c>
      <c r="CR2449" t="s">
        <v>138</v>
      </c>
      <c r="CS2449" t="s">
        <v>139</v>
      </c>
      <c r="CT2449" t="s">
        <v>138</v>
      </c>
      <c r="CU2449" t="s">
        <v>139</v>
      </c>
      <c r="CV2449" t="s">
        <v>138</v>
      </c>
      <c r="CW2449" t="s">
        <v>139</v>
      </c>
      <c r="CX2449" s="2" t="s">
        <v>10620</v>
      </c>
      <c r="CY2449" s="10">
        <v>16702354658</v>
      </c>
      <c r="CZ2449" t="s">
        <v>220</v>
      </c>
      <c r="DA2449" t="s">
        <v>139</v>
      </c>
      <c r="DB2449" t="s">
        <v>138</v>
      </c>
      <c r="DC2449" t="s">
        <v>115</v>
      </c>
    </row>
    <row r="2450" spans="1:112" ht="14.45" customHeight="1" x14ac:dyDescent="0.25">
      <c r="A2450" t="s">
        <v>10840</v>
      </c>
      <c r="B2450" t="s">
        <v>248</v>
      </c>
      <c r="C2450" s="1">
        <v>45770</v>
      </c>
      <c r="D2450" s="1">
        <v>45832</v>
      </c>
      <c r="E2450" t="s">
        <v>210</v>
      </c>
      <c r="F2450" s="1">
        <v>45808</v>
      </c>
      <c r="G2450" t="s">
        <v>138</v>
      </c>
      <c r="H2450" t="s">
        <v>115</v>
      </c>
      <c r="I2450" t="s">
        <v>115</v>
      </c>
      <c r="J2450" t="s">
        <v>6683</v>
      </c>
      <c r="L2450" t="s">
        <v>760</v>
      </c>
      <c r="M2450" t="s">
        <v>6684</v>
      </c>
      <c r="N2450" t="s">
        <v>119</v>
      </c>
      <c r="O2450" t="s">
        <v>120</v>
      </c>
      <c r="P2450" s="3">
        <v>96950</v>
      </c>
      <c r="Q2450" t="s">
        <v>121</v>
      </c>
      <c r="R2450" t="s">
        <v>762</v>
      </c>
      <c r="S2450" s="10">
        <v>16702352653</v>
      </c>
      <c r="T2450">
        <v>324</v>
      </c>
      <c r="U2450" t="s">
        <v>763</v>
      </c>
      <c r="V2450">
        <v>42449</v>
      </c>
      <c r="W2450" t="s">
        <v>123</v>
      </c>
      <c r="Y2450" t="s">
        <v>764</v>
      </c>
      <c r="Z2450" t="s">
        <v>765</v>
      </c>
      <c r="AA2450" t="s">
        <v>1759</v>
      </c>
      <c r="AB2450" t="s">
        <v>766</v>
      </c>
      <c r="AC2450" t="s">
        <v>760</v>
      </c>
      <c r="AD2450" t="s">
        <v>761</v>
      </c>
      <c r="AE2450" t="s">
        <v>119</v>
      </c>
      <c r="AF2450" t="s">
        <v>120</v>
      </c>
      <c r="AG2450" s="3">
        <v>96950</v>
      </c>
      <c r="AH2450" t="s">
        <v>121</v>
      </c>
      <c r="AI2450" t="s">
        <v>762</v>
      </c>
      <c r="AJ2450" s="10">
        <v>16702352653</v>
      </c>
      <c r="AK2450">
        <v>324</v>
      </c>
      <c r="AL2450" t="s">
        <v>767</v>
      </c>
      <c r="BD2450" t="str">
        <f>"49-9021.00"</f>
        <v>49-9021.00</v>
      </c>
      <c r="BE2450" t="s">
        <v>203</v>
      </c>
      <c r="BF2450" t="s">
        <v>10841</v>
      </c>
      <c r="BG2450" t="s">
        <v>10842</v>
      </c>
      <c r="BH2450">
        <v>2</v>
      </c>
      <c r="BI2450">
        <v>2</v>
      </c>
      <c r="BJ2450" s="1">
        <v>45810</v>
      </c>
      <c r="BK2450" s="1">
        <v>46905</v>
      </c>
      <c r="BL2450" s="1">
        <v>45832</v>
      </c>
      <c r="BM2450" s="1">
        <v>46905</v>
      </c>
      <c r="BN2450">
        <v>35</v>
      </c>
      <c r="BO2450">
        <v>0</v>
      </c>
      <c r="BP2450">
        <v>7</v>
      </c>
      <c r="BQ2450">
        <v>7</v>
      </c>
      <c r="BR2450">
        <v>7</v>
      </c>
      <c r="BS2450">
        <v>7</v>
      </c>
      <c r="BT2450">
        <v>7</v>
      </c>
      <c r="BU2450">
        <v>0</v>
      </c>
      <c r="BV2450" t="str">
        <f>"8:00 AM"</f>
        <v>8:00 AM</v>
      </c>
      <c r="BW2450" t="str">
        <f>"4:00 PM"</f>
        <v>4:00 PM</v>
      </c>
      <c r="BX2450" t="s">
        <v>133</v>
      </c>
      <c r="BY2450">
        <v>0</v>
      </c>
      <c r="BZ2450">
        <v>24</v>
      </c>
      <c r="CA2450" t="s">
        <v>115</v>
      </c>
      <c r="CC2450" t="s">
        <v>10843</v>
      </c>
      <c r="CD2450" t="s">
        <v>760</v>
      </c>
      <c r="CE2450" t="s">
        <v>6689</v>
      </c>
      <c r="CF2450" t="s">
        <v>119</v>
      </c>
      <c r="CG2450" t="s">
        <v>120</v>
      </c>
      <c r="CH2450" s="3">
        <v>96950</v>
      </c>
      <c r="CI2450" s="4">
        <v>10.74</v>
      </c>
      <c r="CJ2450" s="4">
        <v>17</v>
      </c>
      <c r="CK2450" s="4">
        <v>16.11</v>
      </c>
      <c r="CL2450" s="4">
        <v>25.5</v>
      </c>
      <c r="CM2450" t="s">
        <v>136</v>
      </c>
      <c r="CN2450" t="s">
        <v>240</v>
      </c>
      <c r="CO2450" t="s">
        <v>137</v>
      </c>
      <c r="CQ2450" t="s">
        <v>115</v>
      </c>
      <c r="CR2450" t="s">
        <v>138</v>
      </c>
      <c r="CS2450" t="s">
        <v>139</v>
      </c>
      <c r="CT2450" t="s">
        <v>138</v>
      </c>
      <c r="CU2450" t="s">
        <v>139</v>
      </c>
      <c r="CV2450" t="s">
        <v>138</v>
      </c>
      <c r="CW2450" t="s">
        <v>139</v>
      </c>
      <c r="CX2450" t="s">
        <v>6690</v>
      </c>
      <c r="CY2450" s="10">
        <v>16702352653</v>
      </c>
      <c r="CZ2450" t="s">
        <v>767</v>
      </c>
      <c r="DA2450" t="s">
        <v>208</v>
      </c>
      <c r="DB2450" t="s">
        <v>138</v>
      </c>
      <c r="DC2450" t="s">
        <v>115</v>
      </c>
    </row>
    <row r="2451" spans="1:112" ht="14.45" customHeight="1" x14ac:dyDescent="0.25">
      <c r="A2451" t="s">
        <v>11182</v>
      </c>
      <c r="B2451" t="s">
        <v>113</v>
      </c>
      <c r="C2451" s="1">
        <v>45813</v>
      </c>
      <c r="D2451" s="1">
        <v>45832</v>
      </c>
      <c r="E2451" t="s">
        <v>114</v>
      </c>
      <c r="G2451" t="s">
        <v>138</v>
      </c>
      <c r="H2451" t="s">
        <v>115</v>
      </c>
      <c r="I2451" t="s">
        <v>115</v>
      </c>
      <c r="J2451" t="s">
        <v>1930</v>
      </c>
      <c r="K2451" t="s">
        <v>1931</v>
      </c>
      <c r="L2451" t="s">
        <v>1932</v>
      </c>
      <c r="M2451" t="s">
        <v>1933</v>
      </c>
      <c r="N2451" t="s">
        <v>119</v>
      </c>
      <c r="O2451" t="s">
        <v>120</v>
      </c>
      <c r="P2451" s="3">
        <v>96950</v>
      </c>
      <c r="Q2451" t="s">
        <v>121</v>
      </c>
      <c r="S2451" s="10">
        <v>16702331420</v>
      </c>
      <c r="U2451" t="s">
        <v>1934</v>
      </c>
      <c r="V2451">
        <v>72111</v>
      </c>
      <c r="W2451" t="s">
        <v>123</v>
      </c>
      <c r="Y2451" t="s">
        <v>499</v>
      </c>
      <c r="Z2451" t="s">
        <v>199</v>
      </c>
      <c r="AB2451" t="s">
        <v>500</v>
      </c>
      <c r="AC2451" t="s">
        <v>1932</v>
      </c>
      <c r="AD2451" t="s">
        <v>1933</v>
      </c>
      <c r="AE2451" t="s">
        <v>119</v>
      </c>
      <c r="AF2451" t="s">
        <v>120</v>
      </c>
      <c r="AG2451" s="3">
        <v>96950</v>
      </c>
      <c r="AH2451" t="s">
        <v>121</v>
      </c>
      <c r="AJ2451" s="10">
        <v>16702353712</v>
      </c>
      <c r="AL2451" t="s">
        <v>501</v>
      </c>
      <c r="BD2451" t="str">
        <f>"43-3031.00"</f>
        <v>43-3031.00</v>
      </c>
      <c r="BE2451" t="s">
        <v>387</v>
      </c>
      <c r="BF2451" t="s">
        <v>1935</v>
      </c>
      <c r="BG2451" t="s">
        <v>1668</v>
      </c>
      <c r="BH2451">
        <v>2</v>
      </c>
      <c r="BJ2451" s="1">
        <v>45931</v>
      </c>
      <c r="BK2451" s="1">
        <v>47026</v>
      </c>
      <c r="BN2451">
        <v>35</v>
      </c>
      <c r="BO2451">
        <v>0</v>
      </c>
      <c r="BP2451">
        <v>7</v>
      </c>
      <c r="BQ2451">
        <v>7</v>
      </c>
      <c r="BR2451">
        <v>7</v>
      </c>
      <c r="BS2451">
        <v>7</v>
      </c>
      <c r="BT2451">
        <v>7</v>
      </c>
      <c r="BU2451">
        <v>0</v>
      </c>
      <c r="BV2451" t="str">
        <f>"8:00 AM"</f>
        <v>8:00 AM</v>
      </c>
      <c r="BW2451" t="str">
        <f>"4:00 PM"</f>
        <v>4:00 PM</v>
      </c>
      <c r="BX2451" t="s">
        <v>133</v>
      </c>
      <c r="BY2451">
        <v>0</v>
      </c>
      <c r="BZ2451">
        <v>24</v>
      </c>
      <c r="CA2451" t="s">
        <v>115</v>
      </c>
      <c r="CC2451" t="s">
        <v>1936</v>
      </c>
      <c r="CD2451" t="s">
        <v>1937</v>
      </c>
      <c r="CE2451" t="s">
        <v>1933</v>
      </c>
      <c r="CF2451" t="s">
        <v>119</v>
      </c>
      <c r="CG2451" t="s">
        <v>120</v>
      </c>
      <c r="CH2451" s="3">
        <v>96950</v>
      </c>
      <c r="CI2451" s="4">
        <v>12.28</v>
      </c>
      <c r="CJ2451" s="4">
        <v>14</v>
      </c>
      <c r="CK2451" s="4">
        <v>18.420000000000002</v>
      </c>
      <c r="CL2451" s="4">
        <v>21</v>
      </c>
      <c r="CM2451" t="s">
        <v>136</v>
      </c>
      <c r="CN2451" t="s">
        <v>1938</v>
      </c>
      <c r="CO2451" t="s">
        <v>137</v>
      </c>
      <c r="CQ2451" t="s">
        <v>115</v>
      </c>
      <c r="CR2451" t="s">
        <v>138</v>
      </c>
      <c r="CS2451" t="s">
        <v>139</v>
      </c>
      <c r="CT2451" t="s">
        <v>138</v>
      </c>
      <c r="CU2451" t="s">
        <v>138</v>
      </c>
      <c r="CV2451" t="s">
        <v>138</v>
      </c>
      <c r="CW2451" t="s">
        <v>139</v>
      </c>
      <c r="CX2451" t="s">
        <v>611</v>
      </c>
      <c r="CY2451" s="10">
        <v>16702346412</v>
      </c>
      <c r="CZ2451" t="s">
        <v>508</v>
      </c>
      <c r="DA2451" t="s">
        <v>451</v>
      </c>
      <c r="DB2451" t="s">
        <v>138</v>
      </c>
      <c r="DC2451" t="s">
        <v>115</v>
      </c>
      <c r="DD2451" t="s">
        <v>499</v>
      </c>
      <c r="DE2451" t="s">
        <v>199</v>
      </c>
      <c r="DG2451" t="s">
        <v>1939</v>
      </c>
      <c r="DH2451" t="s">
        <v>501</v>
      </c>
    </row>
    <row r="2452" spans="1:112" ht="14.45" customHeight="1" x14ac:dyDescent="0.25">
      <c r="A2452" t="s">
        <v>11223</v>
      </c>
      <c r="B2452" t="s">
        <v>248</v>
      </c>
      <c r="C2452" s="1">
        <v>45786</v>
      </c>
      <c r="D2452" s="1">
        <v>45832</v>
      </c>
      <c r="E2452" t="s">
        <v>210</v>
      </c>
      <c r="F2452" s="1">
        <v>45930</v>
      </c>
      <c r="G2452" t="s">
        <v>138</v>
      </c>
      <c r="H2452" t="s">
        <v>115</v>
      </c>
      <c r="I2452" t="s">
        <v>115</v>
      </c>
      <c r="J2452" t="s">
        <v>392</v>
      </c>
      <c r="K2452" t="s">
        <v>393</v>
      </c>
      <c r="L2452" t="s">
        <v>394</v>
      </c>
      <c r="N2452" t="s">
        <v>119</v>
      </c>
      <c r="O2452" t="s">
        <v>120</v>
      </c>
      <c r="P2452" s="3">
        <v>96950</v>
      </c>
      <c r="Q2452" t="s">
        <v>121</v>
      </c>
      <c r="S2452" s="10">
        <v>16707892001</v>
      </c>
      <c r="U2452" t="s">
        <v>395</v>
      </c>
      <c r="V2452">
        <v>611610</v>
      </c>
      <c r="W2452" t="s">
        <v>123</v>
      </c>
      <c r="Y2452" t="s">
        <v>396</v>
      </c>
      <c r="Z2452" t="s">
        <v>397</v>
      </c>
      <c r="AB2452" t="s">
        <v>398</v>
      </c>
      <c r="AC2452" t="s">
        <v>394</v>
      </c>
      <c r="AE2452" t="s">
        <v>119</v>
      </c>
      <c r="AF2452" t="s">
        <v>120</v>
      </c>
      <c r="AG2452" s="3">
        <v>96950</v>
      </c>
      <c r="AH2452" t="s">
        <v>121</v>
      </c>
      <c r="AJ2452" s="10">
        <v>16707892001</v>
      </c>
      <c r="AL2452" t="s">
        <v>399</v>
      </c>
      <c r="AM2452" t="s">
        <v>400</v>
      </c>
      <c r="AN2452" t="s">
        <v>401</v>
      </c>
      <c r="AO2452" t="s">
        <v>402</v>
      </c>
      <c r="AQ2452" t="s">
        <v>403</v>
      </c>
      <c r="AS2452" t="s">
        <v>119</v>
      </c>
      <c r="AT2452" t="s">
        <v>120</v>
      </c>
      <c r="AU2452" s="3">
        <v>96950</v>
      </c>
      <c r="AV2452" t="s">
        <v>121</v>
      </c>
      <c r="AX2452">
        <v>16702353403</v>
      </c>
      <c r="AZ2452" t="s">
        <v>404</v>
      </c>
      <c r="BA2452" t="s">
        <v>405</v>
      </c>
      <c r="BD2452" t="str">
        <f>"25-2021.00"</f>
        <v>25-2021.00</v>
      </c>
      <c r="BE2452" t="s">
        <v>406</v>
      </c>
      <c r="BF2452" t="s">
        <v>407</v>
      </c>
      <c r="BG2452" t="s">
        <v>408</v>
      </c>
      <c r="BH2452">
        <v>1</v>
      </c>
      <c r="BI2452">
        <v>1</v>
      </c>
      <c r="BJ2452" s="1">
        <v>45932</v>
      </c>
      <c r="BK2452" s="1">
        <v>47027</v>
      </c>
      <c r="BL2452" s="1">
        <v>45932</v>
      </c>
      <c r="BM2452" s="1">
        <v>47027</v>
      </c>
      <c r="BN2452">
        <v>35</v>
      </c>
      <c r="BO2452">
        <v>0</v>
      </c>
      <c r="BP2452">
        <v>7</v>
      </c>
      <c r="BQ2452">
        <v>7</v>
      </c>
      <c r="BR2452">
        <v>7</v>
      </c>
      <c r="BS2452">
        <v>7</v>
      </c>
      <c r="BT2452">
        <v>7</v>
      </c>
      <c r="BU2452">
        <v>0</v>
      </c>
      <c r="BV2452" t="str">
        <f>"9:00 AM"</f>
        <v>9:00 AM</v>
      </c>
      <c r="BW2452" t="str">
        <f>"5:00 PM"</f>
        <v>5:00 PM</v>
      </c>
      <c r="BX2452" t="s">
        <v>133</v>
      </c>
      <c r="BY2452">
        <v>0</v>
      </c>
      <c r="BZ2452">
        <v>24</v>
      </c>
      <c r="CA2452" t="s">
        <v>115</v>
      </c>
      <c r="CC2452" s="2" t="s">
        <v>11224</v>
      </c>
      <c r="CD2452" t="s">
        <v>410</v>
      </c>
      <c r="CF2452" t="s">
        <v>119</v>
      </c>
      <c r="CG2452" t="s">
        <v>120</v>
      </c>
      <c r="CH2452" s="3">
        <v>96950</v>
      </c>
      <c r="CI2452" s="4">
        <v>20.48</v>
      </c>
      <c r="CJ2452" s="4">
        <v>20.48</v>
      </c>
      <c r="CK2452" s="4">
        <v>0</v>
      </c>
      <c r="CL2452" s="4">
        <v>0</v>
      </c>
      <c r="CM2452" t="s">
        <v>136</v>
      </c>
      <c r="CN2452" t="s">
        <v>240</v>
      </c>
      <c r="CO2452" t="s">
        <v>137</v>
      </c>
      <c r="CQ2452" t="s">
        <v>115</v>
      </c>
      <c r="CR2452" t="s">
        <v>138</v>
      </c>
      <c r="CS2452" t="s">
        <v>139</v>
      </c>
      <c r="CT2452" t="s">
        <v>139</v>
      </c>
      <c r="CU2452" t="s">
        <v>139</v>
      </c>
      <c r="CV2452" t="s">
        <v>138</v>
      </c>
      <c r="CW2452" t="s">
        <v>139</v>
      </c>
      <c r="CX2452" t="s">
        <v>411</v>
      </c>
      <c r="CY2452" s="10">
        <v>16707892001</v>
      </c>
      <c r="CZ2452" t="s">
        <v>399</v>
      </c>
      <c r="DA2452" t="s">
        <v>139</v>
      </c>
      <c r="DB2452" t="s">
        <v>138</v>
      </c>
      <c r="DC2452" t="s">
        <v>115</v>
      </c>
    </row>
    <row r="2453" spans="1:112" ht="14.45" customHeight="1" x14ac:dyDescent="0.25">
      <c r="A2453" t="s">
        <v>11779</v>
      </c>
      <c r="B2453" t="s">
        <v>113</v>
      </c>
      <c r="C2453" s="1">
        <v>45805</v>
      </c>
      <c r="D2453" s="1">
        <v>45832</v>
      </c>
      <c r="E2453" t="s">
        <v>114</v>
      </c>
      <c r="G2453" t="s">
        <v>138</v>
      </c>
      <c r="H2453" t="s">
        <v>115</v>
      </c>
      <c r="I2453" t="s">
        <v>115</v>
      </c>
      <c r="J2453" t="s">
        <v>11523</v>
      </c>
      <c r="K2453" t="s">
        <v>11524</v>
      </c>
      <c r="L2453" t="s">
        <v>9149</v>
      </c>
      <c r="N2453" t="s">
        <v>119</v>
      </c>
      <c r="O2453" t="s">
        <v>120</v>
      </c>
      <c r="P2453" s="3">
        <v>96950</v>
      </c>
      <c r="Q2453" t="s">
        <v>121</v>
      </c>
      <c r="S2453" s="10">
        <v>16702873991</v>
      </c>
      <c r="U2453" t="s">
        <v>11525</v>
      </c>
      <c r="V2453">
        <v>722513</v>
      </c>
      <c r="W2453" t="s">
        <v>123</v>
      </c>
      <c r="Y2453" t="s">
        <v>11526</v>
      </c>
      <c r="Z2453" t="s">
        <v>11527</v>
      </c>
      <c r="AB2453" t="s">
        <v>7560</v>
      </c>
      <c r="AC2453" t="s">
        <v>11528</v>
      </c>
      <c r="AE2453" t="s">
        <v>119</v>
      </c>
      <c r="AF2453" t="s">
        <v>120</v>
      </c>
      <c r="AG2453" s="3">
        <v>96950</v>
      </c>
      <c r="AH2453" t="s">
        <v>121</v>
      </c>
      <c r="AJ2453" s="10">
        <v>16702873991</v>
      </c>
      <c r="AL2453" t="s">
        <v>11529</v>
      </c>
      <c r="BD2453" t="str">
        <f>"43-3031.00"</f>
        <v>43-3031.00</v>
      </c>
      <c r="BE2453" t="s">
        <v>387</v>
      </c>
      <c r="BF2453" t="s">
        <v>11530</v>
      </c>
      <c r="BG2453" t="s">
        <v>682</v>
      </c>
      <c r="BH2453">
        <v>1</v>
      </c>
      <c r="BJ2453" s="1">
        <v>45901</v>
      </c>
      <c r="BK2453" s="1">
        <v>46265</v>
      </c>
      <c r="BN2453">
        <v>35</v>
      </c>
      <c r="BO2453">
        <v>0</v>
      </c>
      <c r="BP2453">
        <v>7</v>
      </c>
      <c r="BQ2453">
        <v>7</v>
      </c>
      <c r="BR2453">
        <v>7</v>
      </c>
      <c r="BS2453">
        <v>7</v>
      </c>
      <c r="BT2453">
        <v>7</v>
      </c>
      <c r="BU2453">
        <v>0</v>
      </c>
      <c r="BV2453" t="str">
        <f>"7:00 AM"</f>
        <v>7:00 AM</v>
      </c>
      <c r="BW2453" t="str">
        <f>"2:00 PM"</f>
        <v>2:00 PM</v>
      </c>
      <c r="BX2453" t="s">
        <v>133</v>
      </c>
      <c r="BY2453">
        <v>0</v>
      </c>
      <c r="BZ2453">
        <v>12</v>
      </c>
      <c r="CA2453" t="s">
        <v>115</v>
      </c>
      <c r="CC2453" t="s">
        <v>11780</v>
      </c>
      <c r="CD2453" t="s">
        <v>9149</v>
      </c>
      <c r="CE2453" t="s">
        <v>852</v>
      </c>
      <c r="CF2453" t="s">
        <v>119</v>
      </c>
      <c r="CG2453" t="s">
        <v>120</v>
      </c>
      <c r="CH2453" s="3">
        <v>96950</v>
      </c>
      <c r="CI2453" s="4">
        <v>12.28</v>
      </c>
      <c r="CJ2453" s="4">
        <v>12.28</v>
      </c>
      <c r="CK2453" s="4">
        <v>18.420000000000002</v>
      </c>
      <c r="CL2453" s="4">
        <v>18.420000000000002</v>
      </c>
      <c r="CM2453" t="s">
        <v>136</v>
      </c>
      <c r="CN2453" t="s">
        <v>331</v>
      </c>
      <c r="CO2453" t="s">
        <v>137</v>
      </c>
      <c r="CQ2453" t="s">
        <v>115</v>
      </c>
      <c r="CR2453" t="s">
        <v>138</v>
      </c>
      <c r="CS2453" t="s">
        <v>139</v>
      </c>
      <c r="CT2453" t="s">
        <v>138</v>
      </c>
      <c r="CU2453" t="s">
        <v>139</v>
      </c>
      <c r="CV2453" t="s">
        <v>138</v>
      </c>
      <c r="CW2453" t="s">
        <v>139</v>
      </c>
      <c r="CX2453" t="s">
        <v>11532</v>
      </c>
      <c r="CY2453" s="10">
        <v>16702873991</v>
      </c>
      <c r="CZ2453" t="s">
        <v>11529</v>
      </c>
      <c r="DA2453" t="s">
        <v>246</v>
      </c>
      <c r="DB2453" t="s">
        <v>138</v>
      </c>
      <c r="DC2453" t="s">
        <v>115</v>
      </c>
    </row>
    <row r="2454" spans="1:112" ht="14.45" customHeight="1" x14ac:dyDescent="0.25">
      <c r="A2454" t="s">
        <v>11871</v>
      </c>
      <c r="B2454" t="s">
        <v>1155</v>
      </c>
      <c r="C2454" s="1">
        <v>45760</v>
      </c>
      <c r="D2454" s="1">
        <v>45832</v>
      </c>
      <c r="E2454" t="s">
        <v>114</v>
      </c>
      <c r="G2454" t="s">
        <v>115</v>
      </c>
      <c r="H2454" t="s">
        <v>115</v>
      </c>
      <c r="I2454" t="s">
        <v>115</v>
      </c>
      <c r="J2454" t="s">
        <v>915</v>
      </c>
      <c r="L2454" t="s">
        <v>916</v>
      </c>
      <c r="M2454" t="s">
        <v>917</v>
      </c>
      <c r="N2454" t="s">
        <v>119</v>
      </c>
      <c r="O2454" t="s">
        <v>120</v>
      </c>
      <c r="P2454" s="3">
        <v>96950</v>
      </c>
      <c r="Q2454" t="s">
        <v>121</v>
      </c>
      <c r="S2454" s="10">
        <v>16702345828</v>
      </c>
      <c r="U2454" t="s">
        <v>918</v>
      </c>
      <c r="V2454">
        <v>2362</v>
      </c>
      <c r="W2454" t="s">
        <v>123</v>
      </c>
      <c r="Y2454" t="s">
        <v>919</v>
      </c>
      <c r="Z2454" t="s">
        <v>920</v>
      </c>
      <c r="AB2454" t="s">
        <v>295</v>
      </c>
      <c r="AC2454" t="s">
        <v>916</v>
      </c>
      <c r="AD2454" t="s">
        <v>917</v>
      </c>
      <c r="AE2454" t="s">
        <v>119</v>
      </c>
      <c r="AF2454" t="s">
        <v>120</v>
      </c>
      <c r="AG2454" s="3">
        <v>96950</v>
      </c>
      <c r="AH2454" t="s">
        <v>121</v>
      </c>
      <c r="AJ2454" s="10">
        <v>16702345828</v>
      </c>
      <c r="AL2454" t="s">
        <v>921</v>
      </c>
      <c r="AM2454" t="s">
        <v>400</v>
      </c>
      <c r="AN2454" t="s">
        <v>255</v>
      </c>
      <c r="AO2454" t="s">
        <v>922</v>
      </c>
      <c r="AQ2454" t="s">
        <v>923</v>
      </c>
      <c r="AR2454" t="s">
        <v>924</v>
      </c>
      <c r="AS2454" t="s">
        <v>119</v>
      </c>
      <c r="AT2454" t="s">
        <v>120</v>
      </c>
      <c r="AU2454" s="3">
        <v>96950</v>
      </c>
      <c r="AV2454" t="s">
        <v>121</v>
      </c>
      <c r="AX2454">
        <v>16702872946</v>
      </c>
      <c r="AZ2454" t="s">
        <v>925</v>
      </c>
      <c r="BA2454" t="s">
        <v>926</v>
      </c>
      <c r="BD2454" t="str">
        <f>"49-9071.00"</f>
        <v>49-9071.00</v>
      </c>
      <c r="BE2454" t="s">
        <v>169</v>
      </c>
      <c r="BF2454" t="s">
        <v>10714</v>
      </c>
      <c r="BG2454" t="s">
        <v>1612</v>
      </c>
      <c r="BH2454">
        <v>5</v>
      </c>
      <c r="BI2454">
        <v>4</v>
      </c>
      <c r="BJ2454" s="1">
        <v>45839</v>
      </c>
      <c r="BK2454" s="1">
        <v>46203</v>
      </c>
      <c r="BL2454" s="1">
        <v>45839</v>
      </c>
      <c r="BM2454" s="1">
        <v>46203</v>
      </c>
      <c r="BN2454">
        <v>40</v>
      </c>
      <c r="BO2454">
        <v>0</v>
      </c>
      <c r="BP2454">
        <v>8</v>
      </c>
      <c r="BQ2454">
        <v>8</v>
      </c>
      <c r="BR2454">
        <v>8</v>
      </c>
      <c r="BS2454">
        <v>8</v>
      </c>
      <c r="BT2454">
        <v>8</v>
      </c>
      <c r="BU2454">
        <v>0</v>
      </c>
      <c r="BV2454" t="str">
        <f>"8:00 AM"</f>
        <v>8:00 AM</v>
      </c>
      <c r="BW2454" t="str">
        <f>"5:00 PM"</f>
        <v>5:00 PM</v>
      </c>
      <c r="BX2454" t="s">
        <v>133</v>
      </c>
      <c r="BY2454">
        <v>0</v>
      </c>
      <c r="BZ2454">
        <v>24</v>
      </c>
      <c r="CA2454" t="s">
        <v>115</v>
      </c>
      <c r="CC2454" t="s">
        <v>191</v>
      </c>
      <c r="CD2454" t="s">
        <v>916</v>
      </c>
      <c r="CE2454" t="s">
        <v>917</v>
      </c>
      <c r="CF2454" t="s">
        <v>119</v>
      </c>
      <c r="CG2454" t="s">
        <v>120</v>
      </c>
      <c r="CH2454" s="3">
        <v>96950</v>
      </c>
      <c r="CI2454" s="4">
        <v>9.75</v>
      </c>
      <c r="CJ2454" s="4">
        <v>9.75</v>
      </c>
      <c r="CK2454" s="4">
        <v>14.63</v>
      </c>
      <c r="CL2454" s="4">
        <v>14.63</v>
      </c>
      <c r="CM2454" t="s">
        <v>136</v>
      </c>
      <c r="CN2454" t="s">
        <v>191</v>
      </c>
      <c r="CO2454" t="s">
        <v>137</v>
      </c>
      <c r="CQ2454" t="s">
        <v>115</v>
      </c>
      <c r="CR2454" t="s">
        <v>138</v>
      </c>
      <c r="CS2454" t="s">
        <v>139</v>
      </c>
      <c r="CT2454" t="s">
        <v>138</v>
      </c>
      <c r="CU2454" t="s">
        <v>139</v>
      </c>
      <c r="CV2454" t="s">
        <v>138</v>
      </c>
      <c r="CW2454" t="s">
        <v>139</v>
      </c>
      <c r="CX2454" t="s">
        <v>1499</v>
      </c>
      <c r="CY2454" s="10">
        <v>16702345828</v>
      </c>
      <c r="CZ2454" t="s">
        <v>921</v>
      </c>
      <c r="DA2454" t="s">
        <v>139</v>
      </c>
      <c r="DB2454" t="s">
        <v>138</v>
      </c>
      <c r="DC2454" t="s">
        <v>115</v>
      </c>
      <c r="DD2454" t="s">
        <v>255</v>
      </c>
      <c r="DE2454" t="s">
        <v>922</v>
      </c>
      <c r="DG2454" t="s">
        <v>926</v>
      </c>
      <c r="DH2454" t="s">
        <v>925</v>
      </c>
    </row>
    <row r="2455" spans="1:112" ht="14.45" customHeight="1" x14ac:dyDescent="0.25">
      <c r="A2455" t="s">
        <v>12106</v>
      </c>
      <c r="B2455" t="s">
        <v>113</v>
      </c>
      <c r="C2455" s="1">
        <v>45788</v>
      </c>
      <c r="D2455" s="1">
        <v>45832</v>
      </c>
      <c r="E2455" t="s">
        <v>114</v>
      </c>
      <c r="G2455" t="s">
        <v>138</v>
      </c>
      <c r="H2455" t="s">
        <v>115</v>
      </c>
      <c r="I2455" t="s">
        <v>115</v>
      </c>
      <c r="J2455" t="s">
        <v>11523</v>
      </c>
      <c r="K2455" t="s">
        <v>11524</v>
      </c>
      <c r="L2455" t="s">
        <v>9149</v>
      </c>
      <c r="N2455" t="s">
        <v>119</v>
      </c>
      <c r="O2455" t="s">
        <v>120</v>
      </c>
      <c r="P2455" s="3">
        <v>96950</v>
      </c>
      <c r="Q2455" t="s">
        <v>121</v>
      </c>
      <c r="S2455" s="10">
        <v>16702873991</v>
      </c>
      <c r="U2455" t="s">
        <v>11525</v>
      </c>
      <c r="V2455">
        <v>722513</v>
      </c>
      <c r="W2455" t="s">
        <v>123</v>
      </c>
      <c r="Y2455" t="s">
        <v>11526</v>
      </c>
      <c r="Z2455" t="s">
        <v>11527</v>
      </c>
      <c r="AB2455" t="s">
        <v>7560</v>
      </c>
      <c r="AC2455" t="s">
        <v>11528</v>
      </c>
      <c r="AE2455" t="s">
        <v>119</v>
      </c>
      <c r="AF2455" t="s">
        <v>120</v>
      </c>
      <c r="AG2455" s="3">
        <v>96950</v>
      </c>
      <c r="AH2455" t="s">
        <v>121</v>
      </c>
      <c r="AJ2455" s="10">
        <v>16702873991</v>
      </c>
      <c r="AL2455" t="s">
        <v>11529</v>
      </c>
      <c r="BD2455" t="str">
        <f>"43-3031.00"</f>
        <v>43-3031.00</v>
      </c>
      <c r="BE2455" t="s">
        <v>387</v>
      </c>
      <c r="BF2455" t="s">
        <v>11530</v>
      </c>
      <c r="BG2455" t="s">
        <v>682</v>
      </c>
      <c r="BH2455">
        <v>1</v>
      </c>
      <c r="BJ2455" s="1">
        <v>45901</v>
      </c>
      <c r="BK2455" s="1">
        <v>47025</v>
      </c>
      <c r="BN2455">
        <v>35</v>
      </c>
      <c r="BO2455">
        <v>0</v>
      </c>
      <c r="BP2455">
        <v>6</v>
      </c>
      <c r="BQ2455">
        <v>6</v>
      </c>
      <c r="BR2455">
        <v>6</v>
      </c>
      <c r="BS2455">
        <v>6</v>
      </c>
      <c r="BT2455">
        <v>6</v>
      </c>
      <c r="BU2455">
        <v>5</v>
      </c>
      <c r="BV2455" t="str">
        <f>"7:00 AM"</f>
        <v>7:00 AM</v>
      </c>
      <c r="BW2455" t="str">
        <f>"1:00 PM"</f>
        <v>1:00 PM</v>
      </c>
      <c r="BX2455" t="s">
        <v>133</v>
      </c>
      <c r="BY2455">
        <v>0</v>
      </c>
      <c r="BZ2455">
        <v>12</v>
      </c>
      <c r="CA2455" t="s">
        <v>115</v>
      </c>
      <c r="CC2455" t="s">
        <v>12107</v>
      </c>
      <c r="CD2455" t="s">
        <v>9149</v>
      </c>
      <c r="CE2455" t="s">
        <v>852</v>
      </c>
      <c r="CF2455" t="s">
        <v>119</v>
      </c>
      <c r="CG2455" t="s">
        <v>120</v>
      </c>
      <c r="CH2455" s="3">
        <v>96950</v>
      </c>
      <c r="CI2455" s="4">
        <v>12.28</v>
      </c>
      <c r="CJ2455" s="4">
        <v>12.28</v>
      </c>
      <c r="CK2455" s="4">
        <v>18.420000000000002</v>
      </c>
      <c r="CL2455" s="4">
        <v>18.420000000000002</v>
      </c>
      <c r="CM2455" t="s">
        <v>136</v>
      </c>
      <c r="CN2455" t="s">
        <v>139</v>
      </c>
      <c r="CO2455" t="s">
        <v>137</v>
      </c>
      <c r="CQ2455" t="s">
        <v>115</v>
      </c>
      <c r="CR2455" t="s">
        <v>138</v>
      </c>
      <c r="CS2455" t="s">
        <v>139</v>
      </c>
      <c r="CT2455" t="s">
        <v>138</v>
      </c>
      <c r="CU2455" t="s">
        <v>139</v>
      </c>
      <c r="CV2455" t="s">
        <v>138</v>
      </c>
      <c r="CW2455" t="s">
        <v>139</v>
      </c>
      <c r="CX2455" t="s">
        <v>10336</v>
      </c>
      <c r="CY2455" s="10">
        <v>16702873991</v>
      </c>
      <c r="CZ2455" t="s">
        <v>11529</v>
      </c>
      <c r="DA2455" t="s">
        <v>246</v>
      </c>
      <c r="DB2455" t="s">
        <v>138</v>
      </c>
      <c r="DC2455" t="s">
        <v>115</v>
      </c>
    </row>
    <row r="2456" spans="1:112" ht="14.45" customHeight="1" x14ac:dyDescent="0.25">
      <c r="A2456" t="s">
        <v>12126</v>
      </c>
      <c r="B2456" t="s">
        <v>113</v>
      </c>
      <c r="C2456" s="1">
        <v>45819</v>
      </c>
      <c r="D2456" s="1">
        <v>45832</v>
      </c>
      <c r="E2456" t="s">
        <v>114</v>
      </c>
      <c r="G2456" t="s">
        <v>115</v>
      </c>
      <c r="H2456" t="s">
        <v>115</v>
      </c>
      <c r="I2456" t="s">
        <v>115</v>
      </c>
      <c r="J2456" t="s">
        <v>8120</v>
      </c>
      <c r="L2456" t="s">
        <v>8121</v>
      </c>
      <c r="M2456" t="s">
        <v>8122</v>
      </c>
      <c r="N2456" t="s">
        <v>128</v>
      </c>
      <c r="O2456" t="s">
        <v>120</v>
      </c>
      <c r="P2456" s="3">
        <v>96950</v>
      </c>
      <c r="Q2456" t="s">
        <v>121</v>
      </c>
      <c r="S2456" s="10">
        <v>16702333112</v>
      </c>
      <c r="U2456" t="s">
        <v>8123</v>
      </c>
      <c r="V2456">
        <v>455219</v>
      </c>
      <c r="W2456" t="s">
        <v>123</v>
      </c>
      <c r="Y2456" t="s">
        <v>2000</v>
      </c>
      <c r="Z2456" t="s">
        <v>8124</v>
      </c>
      <c r="AA2456" t="s">
        <v>8125</v>
      </c>
      <c r="AB2456" t="s">
        <v>126</v>
      </c>
      <c r="AC2456" t="s">
        <v>8121</v>
      </c>
      <c r="AD2456" t="s">
        <v>8122</v>
      </c>
      <c r="AE2456" t="s">
        <v>119</v>
      </c>
      <c r="AF2456" t="s">
        <v>120</v>
      </c>
      <c r="AG2456" s="3">
        <v>96950</v>
      </c>
      <c r="AH2456" t="s">
        <v>121</v>
      </c>
      <c r="AJ2456" s="10">
        <v>16702333112</v>
      </c>
      <c r="AL2456" t="s">
        <v>8126</v>
      </c>
      <c r="BD2456" t="str">
        <f>"15-1232.00"</f>
        <v>15-1232.00</v>
      </c>
      <c r="BE2456" t="s">
        <v>2230</v>
      </c>
      <c r="BF2456" t="s">
        <v>12127</v>
      </c>
      <c r="BG2456" t="s">
        <v>12128</v>
      </c>
      <c r="BH2456">
        <v>1</v>
      </c>
      <c r="BJ2456" s="1">
        <v>45931</v>
      </c>
      <c r="BK2456" s="1">
        <v>46295</v>
      </c>
      <c r="BN2456">
        <v>35</v>
      </c>
      <c r="BO2456">
        <v>0</v>
      </c>
      <c r="BP2456">
        <v>7</v>
      </c>
      <c r="BQ2456">
        <v>7</v>
      </c>
      <c r="BR2456">
        <v>7</v>
      </c>
      <c r="BS2456">
        <v>7</v>
      </c>
      <c r="BT2456">
        <v>7</v>
      </c>
      <c r="BU2456">
        <v>0</v>
      </c>
      <c r="BV2456" t="str">
        <f t="shared" ref="BV2456:BV2464" si="51">"8:00 AM"</f>
        <v>8:00 AM</v>
      </c>
      <c r="BW2456" t="str">
        <f>"5:00 PM"</f>
        <v>5:00 PM</v>
      </c>
      <c r="BX2456" t="s">
        <v>189</v>
      </c>
      <c r="BY2456">
        <v>0</v>
      </c>
      <c r="BZ2456">
        <v>60</v>
      </c>
      <c r="CA2456" t="s">
        <v>115</v>
      </c>
      <c r="CC2456" s="2" t="s">
        <v>12129</v>
      </c>
      <c r="CD2456" t="s">
        <v>8122</v>
      </c>
      <c r="CF2456" t="s">
        <v>128</v>
      </c>
      <c r="CG2456" t="s">
        <v>120</v>
      </c>
      <c r="CH2456" s="3">
        <v>96950</v>
      </c>
      <c r="CI2456" s="4">
        <v>15.2</v>
      </c>
      <c r="CJ2456" s="4">
        <v>15.2</v>
      </c>
      <c r="CK2456" s="4">
        <v>22.8</v>
      </c>
      <c r="CL2456" s="4">
        <v>22.8</v>
      </c>
      <c r="CM2456" t="s">
        <v>136</v>
      </c>
      <c r="CN2456" t="s">
        <v>224</v>
      </c>
      <c r="CO2456" t="s">
        <v>137</v>
      </c>
      <c r="CQ2456" t="s">
        <v>115</v>
      </c>
      <c r="CR2456" t="s">
        <v>138</v>
      </c>
      <c r="CS2456" t="s">
        <v>139</v>
      </c>
      <c r="CT2456" t="s">
        <v>138</v>
      </c>
      <c r="CU2456" t="s">
        <v>139</v>
      </c>
      <c r="CV2456" t="s">
        <v>138</v>
      </c>
      <c r="CW2456" t="s">
        <v>139</v>
      </c>
      <c r="CX2456" s="2" t="s">
        <v>4206</v>
      </c>
      <c r="CY2456" s="10">
        <v>16702333112</v>
      </c>
      <c r="CZ2456" t="s">
        <v>8126</v>
      </c>
      <c r="DA2456" t="s">
        <v>331</v>
      </c>
      <c r="DB2456" t="s">
        <v>138</v>
      </c>
      <c r="DC2456" t="s">
        <v>115</v>
      </c>
    </row>
    <row r="2457" spans="1:112" ht="14.45" customHeight="1" x14ac:dyDescent="0.25">
      <c r="A2457" t="s">
        <v>12875</v>
      </c>
      <c r="B2457" t="s">
        <v>248</v>
      </c>
      <c r="C2457" s="1">
        <v>45768</v>
      </c>
      <c r="D2457" s="1">
        <v>45832</v>
      </c>
      <c r="E2457" t="s">
        <v>210</v>
      </c>
      <c r="F2457" s="1">
        <v>45929</v>
      </c>
      <c r="G2457" t="s">
        <v>115</v>
      </c>
      <c r="H2457" t="s">
        <v>115</v>
      </c>
      <c r="I2457" t="s">
        <v>115</v>
      </c>
      <c r="J2457" t="s">
        <v>1361</v>
      </c>
      <c r="L2457" t="s">
        <v>1362</v>
      </c>
      <c r="M2457" t="s">
        <v>1363</v>
      </c>
      <c r="N2457" t="s">
        <v>119</v>
      </c>
      <c r="O2457" t="s">
        <v>120</v>
      </c>
      <c r="P2457" s="3">
        <v>96950</v>
      </c>
      <c r="Q2457" t="s">
        <v>121</v>
      </c>
      <c r="R2457" t="s">
        <v>139</v>
      </c>
      <c r="S2457" s="10">
        <v>16702357642</v>
      </c>
      <c r="U2457" t="s">
        <v>1364</v>
      </c>
      <c r="V2457">
        <v>56173</v>
      </c>
      <c r="W2457" t="s">
        <v>123</v>
      </c>
      <c r="Y2457" t="s">
        <v>1365</v>
      </c>
      <c r="Z2457" t="s">
        <v>1366</v>
      </c>
      <c r="AA2457" t="s">
        <v>1367</v>
      </c>
      <c r="AB2457" t="s">
        <v>1368</v>
      </c>
      <c r="AC2457" t="s">
        <v>1362</v>
      </c>
      <c r="AD2457" t="s">
        <v>1363</v>
      </c>
      <c r="AE2457" t="s">
        <v>119</v>
      </c>
      <c r="AF2457" t="s">
        <v>120</v>
      </c>
      <c r="AG2457" s="3">
        <v>96950</v>
      </c>
      <c r="AH2457" t="s">
        <v>121</v>
      </c>
      <c r="AJ2457" s="10">
        <v>16702357642</v>
      </c>
      <c r="AL2457" t="s">
        <v>1370</v>
      </c>
      <c r="BD2457" t="str">
        <f>"37-3011.00"</f>
        <v>37-3011.00</v>
      </c>
      <c r="BE2457" t="s">
        <v>927</v>
      </c>
      <c r="BF2457" t="s">
        <v>9602</v>
      </c>
      <c r="BG2457" t="s">
        <v>9603</v>
      </c>
      <c r="BH2457">
        <v>4</v>
      </c>
      <c r="BI2457">
        <v>4</v>
      </c>
      <c r="BJ2457" s="1">
        <v>45931</v>
      </c>
      <c r="BK2457" s="1">
        <v>46295</v>
      </c>
      <c r="BL2457" s="1">
        <v>45931</v>
      </c>
      <c r="BM2457" s="1">
        <v>46295</v>
      </c>
      <c r="BN2457">
        <v>40</v>
      </c>
      <c r="BO2457">
        <v>0</v>
      </c>
      <c r="BP2457">
        <v>8</v>
      </c>
      <c r="BQ2457">
        <v>8</v>
      </c>
      <c r="BR2457">
        <v>8</v>
      </c>
      <c r="BS2457">
        <v>8</v>
      </c>
      <c r="BT2457">
        <v>8</v>
      </c>
      <c r="BU2457">
        <v>0</v>
      </c>
      <c r="BV2457" t="str">
        <f t="shared" si="51"/>
        <v>8:00 AM</v>
      </c>
      <c r="BW2457" t="str">
        <f>"5:00 PM"</f>
        <v>5:00 PM</v>
      </c>
      <c r="BX2457" t="s">
        <v>240</v>
      </c>
      <c r="BY2457">
        <v>0</v>
      </c>
      <c r="BZ2457">
        <v>3</v>
      </c>
      <c r="CA2457" t="s">
        <v>115</v>
      </c>
      <c r="CC2457" t="s">
        <v>9604</v>
      </c>
      <c r="CD2457" t="s">
        <v>4584</v>
      </c>
      <c r="CE2457" t="s">
        <v>4585</v>
      </c>
      <c r="CF2457" t="s">
        <v>119</v>
      </c>
      <c r="CG2457" t="s">
        <v>120</v>
      </c>
      <c r="CH2457" s="3">
        <v>96950</v>
      </c>
      <c r="CI2457" s="4">
        <v>8.57</v>
      </c>
      <c r="CJ2457" s="4">
        <v>8.57</v>
      </c>
      <c r="CK2457" s="4">
        <v>12.86</v>
      </c>
      <c r="CL2457" s="4">
        <v>12.86</v>
      </c>
      <c r="CM2457" t="s">
        <v>136</v>
      </c>
      <c r="CN2457" t="s">
        <v>139</v>
      </c>
      <c r="CO2457" t="s">
        <v>137</v>
      </c>
      <c r="CQ2457" t="s">
        <v>115</v>
      </c>
      <c r="CR2457" t="s">
        <v>138</v>
      </c>
      <c r="CS2457" t="s">
        <v>138</v>
      </c>
      <c r="CT2457" t="s">
        <v>138</v>
      </c>
      <c r="CU2457" t="s">
        <v>139</v>
      </c>
      <c r="CV2457" t="s">
        <v>138</v>
      </c>
      <c r="CW2457" t="s">
        <v>139</v>
      </c>
      <c r="CX2457" t="s">
        <v>139</v>
      </c>
      <c r="CY2457" s="10">
        <v>16702357642</v>
      </c>
      <c r="CZ2457" t="s">
        <v>1370</v>
      </c>
      <c r="DA2457" t="s">
        <v>139</v>
      </c>
      <c r="DB2457" t="s">
        <v>138</v>
      </c>
      <c r="DC2457" t="s">
        <v>115</v>
      </c>
    </row>
    <row r="2458" spans="1:112" ht="14.45" customHeight="1" x14ac:dyDescent="0.25">
      <c r="A2458" t="s">
        <v>13258</v>
      </c>
      <c r="B2458" t="s">
        <v>248</v>
      </c>
      <c r="C2458" s="1">
        <v>45765</v>
      </c>
      <c r="D2458" s="1">
        <v>45832</v>
      </c>
      <c r="E2458" t="s">
        <v>210</v>
      </c>
      <c r="F2458" s="1">
        <v>45929</v>
      </c>
      <c r="G2458" t="s">
        <v>115</v>
      </c>
      <c r="H2458" t="s">
        <v>115</v>
      </c>
      <c r="I2458" t="s">
        <v>115</v>
      </c>
      <c r="J2458" t="s">
        <v>287</v>
      </c>
      <c r="K2458" t="s">
        <v>139</v>
      </c>
      <c r="L2458" t="s">
        <v>288</v>
      </c>
      <c r="M2458" t="s">
        <v>289</v>
      </c>
      <c r="N2458" t="s">
        <v>290</v>
      </c>
      <c r="O2458" t="s">
        <v>120</v>
      </c>
      <c r="P2458" s="3">
        <v>96952</v>
      </c>
      <c r="Q2458" t="s">
        <v>121</v>
      </c>
      <c r="R2458" t="s">
        <v>139</v>
      </c>
      <c r="S2458" s="10">
        <v>16704339989</v>
      </c>
      <c r="U2458" t="s">
        <v>291</v>
      </c>
      <c r="V2458">
        <v>481111</v>
      </c>
      <c r="W2458" t="s">
        <v>123</v>
      </c>
      <c r="Y2458" t="s">
        <v>292</v>
      </c>
      <c r="Z2458" t="s">
        <v>293</v>
      </c>
      <c r="AA2458" t="s">
        <v>294</v>
      </c>
      <c r="AB2458" t="s">
        <v>295</v>
      </c>
      <c r="AC2458" t="s">
        <v>288</v>
      </c>
      <c r="AD2458" t="s">
        <v>289</v>
      </c>
      <c r="AE2458" t="s">
        <v>290</v>
      </c>
      <c r="AF2458" t="s">
        <v>120</v>
      </c>
      <c r="AG2458" s="3">
        <v>96952</v>
      </c>
      <c r="AH2458" t="s">
        <v>121</v>
      </c>
      <c r="AJ2458" s="10">
        <v>16704339989</v>
      </c>
      <c r="AL2458" t="s">
        <v>296</v>
      </c>
      <c r="BD2458" t="str">
        <f>"43-4181.00"</f>
        <v>43-4181.00</v>
      </c>
      <c r="BE2458" t="s">
        <v>297</v>
      </c>
      <c r="BF2458" t="s">
        <v>298</v>
      </c>
      <c r="BG2458" t="s">
        <v>299</v>
      </c>
      <c r="BH2458">
        <v>5</v>
      </c>
      <c r="BI2458">
        <v>5</v>
      </c>
      <c r="BJ2458" s="1">
        <v>45931</v>
      </c>
      <c r="BK2458" s="1">
        <v>46295</v>
      </c>
      <c r="BL2458" s="1">
        <v>45931</v>
      </c>
      <c r="BM2458" s="1">
        <v>46295</v>
      </c>
      <c r="BN2458">
        <v>40</v>
      </c>
      <c r="BO2458">
        <v>0</v>
      </c>
      <c r="BP2458">
        <v>8</v>
      </c>
      <c r="BQ2458">
        <v>8</v>
      </c>
      <c r="BR2458">
        <v>8</v>
      </c>
      <c r="BS2458">
        <v>8</v>
      </c>
      <c r="BT2458">
        <v>8</v>
      </c>
      <c r="BU2458">
        <v>0</v>
      </c>
      <c r="BV2458" t="str">
        <f t="shared" si="51"/>
        <v>8:00 AM</v>
      </c>
      <c r="BW2458" t="str">
        <f>"5:00 PM"</f>
        <v>5:00 PM</v>
      </c>
      <c r="BX2458" t="s">
        <v>133</v>
      </c>
      <c r="BY2458">
        <v>0</v>
      </c>
      <c r="BZ2458">
        <v>12</v>
      </c>
      <c r="CA2458" t="s">
        <v>115</v>
      </c>
      <c r="CC2458" s="2" t="s">
        <v>2038</v>
      </c>
      <c r="CD2458" t="s">
        <v>288</v>
      </c>
      <c r="CE2458" t="s">
        <v>289</v>
      </c>
      <c r="CF2458" t="s">
        <v>290</v>
      </c>
      <c r="CG2458" t="s">
        <v>120</v>
      </c>
      <c r="CH2458" s="3">
        <v>96952</v>
      </c>
      <c r="CI2458" s="4">
        <v>8.77</v>
      </c>
      <c r="CJ2458" s="4">
        <v>8.9</v>
      </c>
      <c r="CK2458" s="4">
        <v>0</v>
      </c>
      <c r="CL2458" s="4">
        <v>0</v>
      </c>
      <c r="CM2458" t="s">
        <v>136</v>
      </c>
      <c r="CN2458" t="s">
        <v>139</v>
      </c>
      <c r="CO2458" t="s">
        <v>137</v>
      </c>
      <c r="CQ2458" t="s">
        <v>115</v>
      </c>
      <c r="CR2458" t="s">
        <v>138</v>
      </c>
      <c r="CS2458" t="s">
        <v>139</v>
      </c>
      <c r="CT2458" t="s">
        <v>139</v>
      </c>
      <c r="CU2458" t="s">
        <v>138</v>
      </c>
      <c r="CV2458" t="s">
        <v>138</v>
      </c>
      <c r="CW2458" t="s">
        <v>139</v>
      </c>
      <c r="CX2458" t="s">
        <v>301</v>
      </c>
      <c r="CY2458" s="10">
        <v>16704339989</v>
      </c>
      <c r="CZ2458" t="s">
        <v>302</v>
      </c>
      <c r="DA2458" t="s">
        <v>139</v>
      </c>
      <c r="DB2458" t="s">
        <v>138</v>
      </c>
      <c r="DC2458" t="s">
        <v>115</v>
      </c>
    </row>
    <row r="2459" spans="1:112" ht="14.45" customHeight="1" x14ac:dyDescent="0.25">
      <c r="A2459" t="s">
        <v>13259</v>
      </c>
      <c r="B2459" t="s">
        <v>1155</v>
      </c>
      <c r="C2459" s="1">
        <v>45763</v>
      </c>
      <c r="D2459" s="1">
        <v>45832</v>
      </c>
      <c r="E2459" t="s">
        <v>210</v>
      </c>
      <c r="F2459" s="1">
        <v>45929</v>
      </c>
      <c r="G2459" t="s">
        <v>138</v>
      </c>
      <c r="H2459" t="s">
        <v>115</v>
      </c>
      <c r="I2459" t="s">
        <v>115</v>
      </c>
      <c r="J2459" t="s">
        <v>10229</v>
      </c>
      <c r="L2459" t="s">
        <v>10230</v>
      </c>
      <c r="M2459" t="s">
        <v>10231</v>
      </c>
      <c r="N2459" t="s">
        <v>119</v>
      </c>
      <c r="O2459" t="s">
        <v>120</v>
      </c>
      <c r="P2459" s="3">
        <v>96950</v>
      </c>
      <c r="Q2459" t="s">
        <v>121</v>
      </c>
      <c r="R2459" t="s">
        <v>139</v>
      </c>
      <c r="S2459" s="10">
        <v>16702858263</v>
      </c>
      <c r="U2459" t="s">
        <v>10232</v>
      </c>
      <c r="V2459">
        <v>561320</v>
      </c>
      <c r="W2459" t="s">
        <v>123</v>
      </c>
      <c r="Y2459" t="s">
        <v>10233</v>
      </c>
      <c r="Z2459" t="s">
        <v>10234</v>
      </c>
      <c r="AB2459" t="s">
        <v>4036</v>
      </c>
      <c r="AC2459" t="s">
        <v>10230</v>
      </c>
      <c r="AD2459" t="s">
        <v>10231</v>
      </c>
      <c r="AE2459" t="s">
        <v>119</v>
      </c>
      <c r="AF2459" t="s">
        <v>120</v>
      </c>
      <c r="AG2459" s="3">
        <v>96950</v>
      </c>
      <c r="AH2459" t="s">
        <v>121</v>
      </c>
      <c r="AJ2459" s="10">
        <v>16702858263</v>
      </c>
      <c r="AL2459" t="s">
        <v>10235</v>
      </c>
      <c r="BD2459" t="str">
        <f>"47-2061.00"</f>
        <v>47-2061.00</v>
      </c>
      <c r="BE2459" t="s">
        <v>327</v>
      </c>
      <c r="BF2459" t="s">
        <v>13260</v>
      </c>
      <c r="BG2459" t="s">
        <v>327</v>
      </c>
      <c r="BH2459">
        <v>7</v>
      </c>
      <c r="BI2459">
        <v>4</v>
      </c>
      <c r="BJ2459" s="1">
        <v>45931</v>
      </c>
      <c r="BK2459" s="1">
        <v>46295</v>
      </c>
      <c r="BL2459" s="1">
        <v>45931</v>
      </c>
      <c r="BM2459" s="1">
        <v>46295</v>
      </c>
      <c r="BN2459">
        <v>40</v>
      </c>
      <c r="BO2459">
        <v>0</v>
      </c>
      <c r="BP2459">
        <v>8</v>
      </c>
      <c r="BQ2459">
        <v>8</v>
      </c>
      <c r="BR2459">
        <v>8</v>
      </c>
      <c r="BS2459">
        <v>8</v>
      </c>
      <c r="BT2459">
        <v>8</v>
      </c>
      <c r="BU2459">
        <v>0</v>
      </c>
      <c r="BV2459" t="str">
        <f t="shared" si="51"/>
        <v>8:00 AM</v>
      </c>
      <c r="BW2459" t="str">
        <f>"5:00 PM"</f>
        <v>5:00 PM</v>
      </c>
      <c r="BX2459" t="s">
        <v>240</v>
      </c>
      <c r="BY2459">
        <v>0</v>
      </c>
      <c r="BZ2459">
        <v>9</v>
      </c>
      <c r="CA2459" t="s">
        <v>115</v>
      </c>
      <c r="CC2459" t="s">
        <v>13261</v>
      </c>
      <c r="CD2459" t="s">
        <v>13262</v>
      </c>
      <c r="CE2459" t="s">
        <v>119</v>
      </c>
      <c r="CF2459" t="s">
        <v>119</v>
      </c>
      <c r="CG2459" t="s">
        <v>120</v>
      </c>
      <c r="CH2459" s="3">
        <v>96950</v>
      </c>
      <c r="CI2459" s="4">
        <v>9.57</v>
      </c>
      <c r="CJ2459" s="4">
        <v>9.57</v>
      </c>
      <c r="CK2459" s="4">
        <v>14.36</v>
      </c>
      <c r="CL2459" s="4">
        <v>14.36</v>
      </c>
      <c r="CM2459" t="s">
        <v>136</v>
      </c>
      <c r="CN2459" t="s">
        <v>139</v>
      </c>
      <c r="CO2459" t="s">
        <v>137</v>
      </c>
      <c r="CQ2459" t="s">
        <v>115</v>
      </c>
      <c r="CR2459" t="s">
        <v>138</v>
      </c>
      <c r="CS2459" t="s">
        <v>138</v>
      </c>
      <c r="CT2459" t="s">
        <v>138</v>
      </c>
      <c r="CU2459" t="s">
        <v>139</v>
      </c>
      <c r="CV2459" t="s">
        <v>138</v>
      </c>
      <c r="CW2459" t="s">
        <v>139</v>
      </c>
      <c r="CX2459" t="s">
        <v>3485</v>
      </c>
      <c r="CY2459" s="10">
        <v>16702858263</v>
      </c>
      <c r="CZ2459" t="s">
        <v>10240</v>
      </c>
      <c r="DA2459" t="s">
        <v>139</v>
      </c>
      <c r="DB2459" t="s">
        <v>138</v>
      </c>
      <c r="DC2459" t="s">
        <v>115</v>
      </c>
    </row>
    <row r="2460" spans="1:112" ht="14.45" customHeight="1" x14ac:dyDescent="0.25">
      <c r="A2460" t="s">
        <v>13489</v>
      </c>
      <c r="B2460" t="s">
        <v>113</v>
      </c>
      <c r="C2460" s="1">
        <v>45755</v>
      </c>
      <c r="D2460" s="1">
        <v>45832</v>
      </c>
      <c r="E2460" t="s">
        <v>210</v>
      </c>
      <c r="F2460" s="1">
        <v>45929</v>
      </c>
      <c r="G2460" t="s">
        <v>138</v>
      </c>
      <c r="H2460" t="s">
        <v>115</v>
      </c>
      <c r="I2460" t="s">
        <v>115</v>
      </c>
      <c r="J2460" t="s">
        <v>453</v>
      </c>
      <c r="K2460" t="s">
        <v>4741</v>
      </c>
      <c r="L2460" t="s">
        <v>8888</v>
      </c>
      <c r="M2460" t="s">
        <v>456</v>
      </c>
      <c r="N2460" t="s">
        <v>145</v>
      </c>
      <c r="O2460" t="s">
        <v>120</v>
      </c>
      <c r="P2460" s="3">
        <v>96951</v>
      </c>
      <c r="Q2460" t="s">
        <v>121</v>
      </c>
      <c r="S2460" s="10">
        <v>16705320363</v>
      </c>
      <c r="U2460" t="s">
        <v>457</v>
      </c>
      <c r="V2460">
        <v>44511</v>
      </c>
      <c r="W2460" t="s">
        <v>123</v>
      </c>
      <c r="Y2460" t="s">
        <v>458</v>
      </c>
      <c r="Z2460" t="s">
        <v>459</v>
      </c>
      <c r="AA2460" t="s">
        <v>460</v>
      </c>
      <c r="AB2460" t="s">
        <v>277</v>
      </c>
      <c r="AC2460" t="s">
        <v>8888</v>
      </c>
      <c r="AD2460" t="s">
        <v>456</v>
      </c>
      <c r="AE2460" t="s">
        <v>145</v>
      </c>
      <c r="AF2460" t="s">
        <v>120</v>
      </c>
      <c r="AG2460" s="3">
        <v>96951</v>
      </c>
      <c r="AH2460" t="s">
        <v>121</v>
      </c>
      <c r="AJ2460" s="10">
        <v>16705320363</v>
      </c>
      <c r="AL2460" t="s">
        <v>461</v>
      </c>
      <c r="BD2460" t="str">
        <f>"49-9071.00"</f>
        <v>49-9071.00</v>
      </c>
      <c r="BE2460" t="s">
        <v>169</v>
      </c>
      <c r="BF2460" t="s">
        <v>13490</v>
      </c>
      <c r="BG2460" t="s">
        <v>2722</v>
      </c>
      <c r="BH2460">
        <v>1</v>
      </c>
      <c r="BJ2460" s="1">
        <v>45931</v>
      </c>
      <c r="BK2460" s="1">
        <v>47026</v>
      </c>
      <c r="BN2460">
        <v>35</v>
      </c>
      <c r="BO2460">
        <v>0</v>
      </c>
      <c r="BP2460">
        <v>7</v>
      </c>
      <c r="BQ2460">
        <v>7</v>
      </c>
      <c r="BR2460">
        <v>7</v>
      </c>
      <c r="BS2460">
        <v>7</v>
      </c>
      <c r="BT2460">
        <v>7</v>
      </c>
      <c r="BU2460">
        <v>0</v>
      </c>
      <c r="BV2460" t="str">
        <f t="shared" si="51"/>
        <v>8:00 AM</v>
      </c>
      <c r="BW2460" t="str">
        <f>"4:00 PM"</f>
        <v>4:00 PM</v>
      </c>
      <c r="BX2460" t="s">
        <v>133</v>
      </c>
      <c r="BY2460">
        <v>0</v>
      </c>
      <c r="BZ2460">
        <v>24</v>
      </c>
      <c r="CA2460" t="s">
        <v>115</v>
      </c>
      <c r="CC2460" t="s">
        <v>13491</v>
      </c>
      <c r="CD2460" t="s">
        <v>8888</v>
      </c>
      <c r="CE2460" t="s">
        <v>456</v>
      </c>
      <c r="CF2460" t="s">
        <v>145</v>
      </c>
      <c r="CG2460" t="s">
        <v>120</v>
      </c>
      <c r="CH2460" s="3">
        <v>96951</v>
      </c>
      <c r="CI2460" s="4">
        <v>9.8000000000000007</v>
      </c>
      <c r="CJ2460" s="4">
        <v>9.8000000000000007</v>
      </c>
      <c r="CK2460" s="4">
        <v>14.7</v>
      </c>
      <c r="CL2460" s="4">
        <v>14.7</v>
      </c>
      <c r="CM2460" t="s">
        <v>136</v>
      </c>
      <c r="CN2460" t="s">
        <v>139</v>
      </c>
      <c r="CO2460" t="s">
        <v>137</v>
      </c>
      <c r="CQ2460" t="s">
        <v>115</v>
      </c>
      <c r="CR2460" t="s">
        <v>138</v>
      </c>
      <c r="CS2460" t="s">
        <v>139</v>
      </c>
      <c r="CT2460" t="s">
        <v>138</v>
      </c>
      <c r="CU2460" t="s">
        <v>139</v>
      </c>
      <c r="CV2460" t="s">
        <v>138</v>
      </c>
      <c r="CW2460" t="s">
        <v>139</v>
      </c>
      <c r="CX2460" t="s">
        <v>467</v>
      </c>
      <c r="CY2460" s="10">
        <v>16705320363</v>
      </c>
      <c r="CZ2460" t="s">
        <v>461</v>
      </c>
      <c r="DA2460" t="s">
        <v>468</v>
      </c>
      <c r="DB2460" t="s">
        <v>138</v>
      </c>
      <c r="DC2460" t="s">
        <v>115</v>
      </c>
    </row>
    <row r="2461" spans="1:112" ht="14.45" customHeight="1" x14ac:dyDescent="0.25">
      <c r="A2461" t="s">
        <v>13741</v>
      </c>
      <c r="B2461" t="s">
        <v>113</v>
      </c>
      <c r="C2461" s="1">
        <v>45761</v>
      </c>
      <c r="D2461" s="1">
        <v>45832</v>
      </c>
      <c r="E2461" t="s">
        <v>210</v>
      </c>
      <c r="F2461" s="1">
        <v>45930</v>
      </c>
      <c r="G2461" t="s">
        <v>115</v>
      </c>
      <c r="H2461" t="s">
        <v>115</v>
      </c>
      <c r="I2461" t="s">
        <v>115</v>
      </c>
      <c r="J2461" t="s">
        <v>2330</v>
      </c>
      <c r="K2461" t="s">
        <v>2331</v>
      </c>
      <c r="L2461" t="s">
        <v>2332</v>
      </c>
      <c r="M2461" t="s">
        <v>2333</v>
      </c>
      <c r="N2461" t="s">
        <v>119</v>
      </c>
      <c r="O2461" t="s">
        <v>120</v>
      </c>
      <c r="P2461" s="3">
        <v>96950</v>
      </c>
      <c r="Q2461" t="s">
        <v>121</v>
      </c>
      <c r="S2461" s="10">
        <v>16702346412</v>
      </c>
      <c r="T2461">
        <v>1510</v>
      </c>
      <c r="U2461" t="s">
        <v>1934</v>
      </c>
      <c r="V2461">
        <v>72111</v>
      </c>
      <c r="W2461" t="s">
        <v>123</v>
      </c>
      <c r="Y2461" t="s">
        <v>499</v>
      </c>
      <c r="Z2461" t="s">
        <v>199</v>
      </c>
      <c r="AB2461" t="s">
        <v>500</v>
      </c>
      <c r="AC2461" t="s">
        <v>2332</v>
      </c>
      <c r="AD2461" t="s">
        <v>2333</v>
      </c>
      <c r="AE2461" t="s">
        <v>119</v>
      </c>
      <c r="AF2461" t="s">
        <v>120</v>
      </c>
      <c r="AG2461" s="3">
        <v>96950</v>
      </c>
      <c r="AH2461" t="s">
        <v>121</v>
      </c>
      <c r="AJ2461" s="10">
        <v>16702852190</v>
      </c>
      <c r="AL2461" t="s">
        <v>501</v>
      </c>
      <c r="BD2461" t="str">
        <f>"49-9071.00"</f>
        <v>49-9071.00</v>
      </c>
      <c r="BE2461" t="s">
        <v>169</v>
      </c>
      <c r="BF2461" t="s">
        <v>2334</v>
      </c>
      <c r="BG2461" t="s">
        <v>2043</v>
      </c>
      <c r="BH2461">
        <v>7</v>
      </c>
      <c r="BJ2461" s="1">
        <v>45931</v>
      </c>
      <c r="BK2461" s="1">
        <v>46295</v>
      </c>
      <c r="BN2461">
        <v>35</v>
      </c>
      <c r="BO2461">
        <v>0</v>
      </c>
      <c r="BP2461">
        <v>7</v>
      </c>
      <c r="BQ2461">
        <v>7</v>
      </c>
      <c r="BR2461">
        <v>7</v>
      </c>
      <c r="BS2461">
        <v>7</v>
      </c>
      <c r="BT2461">
        <v>7</v>
      </c>
      <c r="BU2461">
        <v>0</v>
      </c>
      <c r="BV2461" t="str">
        <f t="shared" si="51"/>
        <v>8:00 AM</v>
      </c>
      <c r="BW2461" t="str">
        <f>"4:00 PM"</f>
        <v>4:00 PM</v>
      </c>
      <c r="BX2461" t="s">
        <v>240</v>
      </c>
      <c r="BY2461">
        <v>0</v>
      </c>
      <c r="BZ2461">
        <v>12</v>
      </c>
      <c r="CA2461" t="s">
        <v>115</v>
      </c>
      <c r="CC2461" t="s">
        <v>2335</v>
      </c>
      <c r="CD2461" t="s">
        <v>2332</v>
      </c>
      <c r="CE2461" t="s">
        <v>2333</v>
      </c>
      <c r="CF2461" t="s">
        <v>119</v>
      </c>
      <c r="CG2461" t="s">
        <v>120</v>
      </c>
      <c r="CH2461" s="3">
        <v>96950</v>
      </c>
      <c r="CI2461" s="4">
        <v>9.75</v>
      </c>
      <c r="CJ2461" s="4">
        <v>11</v>
      </c>
      <c r="CK2461" s="4">
        <v>14.63</v>
      </c>
      <c r="CL2461" s="4">
        <v>16.5</v>
      </c>
      <c r="CM2461" t="s">
        <v>136</v>
      </c>
      <c r="CN2461" t="s">
        <v>13742</v>
      </c>
      <c r="CO2461" t="s">
        <v>137</v>
      </c>
      <c r="CQ2461" t="s">
        <v>115</v>
      </c>
      <c r="CR2461" t="s">
        <v>138</v>
      </c>
      <c r="CS2461" t="s">
        <v>139</v>
      </c>
      <c r="CT2461" t="s">
        <v>138</v>
      </c>
      <c r="CU2461" t="s">
        <v>138</v>
      </c>
      <c r="CV2461" t="s">
        <v>138</v>
      </c>
      <c r="CW2461" t="s">
        <v>139</v>
      </c>
      <c r="CX2461" t="s">
        <v>611</v>
      </c>
      <c r="CY2461" s="10">
        <v>16702346412</v>
      </c>
      <c r="CZ2461" t="s">
        <v>2337</v>
      </c>
      <c r="DA2461" t="s">
        <v>451</v>
      </c>
      <c r="DB2461" t="s">
        <v>138</v>
      </c>
      <c r="DC2461" t="s">
        <v>115</v>
      </c>
      <c r="DD2461" t="s">
        <v>499</v>
      </c>
      <c r="DE2461" t="s">
        <v>199</v>
      </c>
      <c r="DG2461" t="s">
        <v>2338</v>
      </c>
      <c r="DH2461" t="s">
        <v>501</v>
      </c>
    </row>
    <row r="2462" spans="1:112" ht="14.45" customHeight="1" x14ac:dyDescent="0.25">
      <c r="A2462" t="s">
        <v>13815</v>
      </c>
      <c r="B2462" t="s">
        <v>1155</v>
      </c>
      <c r="C2462" s="1">
        <v>45762</v>
      </c>
      <c r="D2462" s="1">
        <v>45832</v>
      </c>
      <c r="E2462" t="s">
        <v>210</v>
      </c>
      <c r="F2462" s="1">
        <v>45929</v>
      </c>
      <c r="G2462" t="s">
        <v>115</v>
      </c>
      <c r="H2462" t="s">
        <v>115</v>
      </c>
      <c r="I2462" t="s">
        <v>115</v>
      </c>
      <c r="J2462" t="s">
        <v>4799</v>
      </c>
      <c r="L2462" t="s">
        <v>967</v>
      </c>
      <c r="N2462" t="s">
        <v>119</v>
      </c>
      <c r="O2462" t="s">
        <v>120</v>
      </c>
      <c r="P2462" s="3">
        <v>96950</v>
      </c>
      <c r="Q2462" t="s">
        <v>121</v>
      </c>
      <c r="S2462" s="10">
        <v>16702343423</v>
      </c>
      <c r="U2462" t="s">
        <v>962</v>
      </c>
      <c r="V2462">
        <v>332321</v>
      </c>
      <c r="W2462" t="s">
        <v>123</v>
      </c>
      <c r="Y2462" t="s">
        <v>963</v>
      </c>
      <c r="Z2462" t="s">
        <v>964</v>
      </c>
      <c r="AB2462" t="s">
        <v>965</v>
      </c>
      <c r="AC2462" t="s">
        <v>967</v>
      </c>
      <c r="AE2462" t="s">
        <v>119</v>
      </c>
      <c r="AF2462" t="s">
        <v>120</v>
      </c>
      <c r="AG2462" s="3">
        <v>96950</v>
      </c>
      <c r="AH2462" t="s">
        <v>121</v>
      </c>
      <c r="AJ2462" s="10">
        <v>16702343423</v>
      </c>
      <c r="AL2462" t="s">
        <v>968</v>
      </c>
      <c r="BD2462" t="str">
        <f>"51-9198.00"</f>
        <v>51-9198.00</v>
      </c>
      <c r="BE2462" t="s">
        <v>2301</v>
      </c>
      <c r="BF2462" t="s">
        <v>12820</v>
      </c>
      <c r="BG2462" t="s">
        <v>12821</v>
      </c>
      <c r="BH2462">
        <v>3</v>
      </c>
      <c r="BI2462">
        <v>2</v>
      </c>
      <c r="BJ2462" s="1">
        <v>45931</v>
      </c>
      <c r="BK2462" s="1">
        <v>46295</v>
      </c>
      <c r="BL2462" s="1">
        <v>45931</v>
      </c>
      <c r="BM2462" s="1">
        <v>46295</v>
      </c>
      <c r="BN2462">
        <v>40</v>
      </c>
      <c r="BO2462">
        <v>0</v>
      </c>
      <c r="BP2462">
        <v>8</v>
      </c>
      <c r="BQ2462">
        <v>8</v>
      </c>
      <c r="BR2462">
        <v>8</v>
      </c>
      <c r="BS2462">
        <v>8</v>
      </c>
      <c r="BT2462">
        <v>8</v>
      </c>
      <c r="BU2462">
        <v>0</v>
      </c>
      <c r="BV2462" t="str">
        <f t="shared" si="51"/>
        <v>8:00 AM</v>
      </c>
      <c r="BW2462" t="str">
        <f>"5:00 PM"</f>
        <v>5:00 PM</v>
      </c>
      <c r="BX2462" t="s">
        <v>133</v>
      </c>
      <c r="BY2462">
        <v>0</v>
      </c>
      <c r="BZ2462">
        <v>12</v>
      </c>
      <c r="CA2462" t="s">
        <v>115</v>
      </c>
      <c r="CC2462" t="s">
        <v>13816</v>
      </c>
      <c r="CD2462" t="s">
        <v>967</v>
      </c>
      <c r="CE2462" t="s">
        <v>13817</v>
      </c>
      <c r="CF2462" t="s">
        <v>119</v>
      </c>
      <c r="CG2462" t="s">
        <v>120</v>
      </c>
      <c r="CH2462" s="3">
        <v>96950</v>
      </c>
      <c r="CI2462" s="4">
        <v>8.23</v>
      </c>
      <c r="CJ2462" s="4">
        <v>8.23</v>
      </c>
      <c r="CK2462" s="4">
        <v>12.35</v>
      </c>
      <c r="CL2462" s="4">
        <v>12.35</v>
      </c>
      <c r="CM2462" t="s">
        <v>136</v>
      </c>
      <c r="CO2462" t="s">
        <v>137</v>
      </c>
      <c r="CQ2462" t="s">
        <v>115</v>
      </c>
      <c r="CR2462" t="s">
        <v>138</v>
      </c>
      <c r="CS2462" t="s">
        <v>138</v>
      </c>
      <c r="CT2462" t="s">
        <v>138</v>
      </c>
      <c r="CU2462" t="s">
        <v>139</v>
      </c>
      <c r="CV2462" t="s">
        <v>138</v>
      </c>
      <c r="CW2462" t="s">
        <v>139</v>
      </c>
      <c r="CX2462" t="s">
        <v>13818</v>
      </c>
      <c r="CY2462" s="10">
        <v>16702343423</v>
      </c>
      <c r="CZ2462" t="s">
        <v>968</v>
      </c>
      <c r="DA2462" t="s">
        <v>139</v>
      </c>
      <c r="DB2462" t="s">
        <v>138</v>
      </c>
      <c r="DC2462" t="s">
        <v>115</v>
      </c>
    </row>
    <row r="2463" spans="1:112" ht="14.45" customHeight="1" x14ac:dyDescent="0.25">
      <c r="A2463" t="s">
        <v>785</v>
      </c>
      <c r="B2463" t="s">
        <v>248</v>
      </c>
      <c r="C2463" s="1">
        <v>45769</v>
      </c>
      <c r="D2463" s="1">
        <v>45833</v>
      </c>
      <c r="E2463" t="s">
        <v>210</v>
      </c>
      <c r="F2463" s="1">
        <v>45929</v>
      </c>
      <c r="G2463" t="s">
        <v>138</v>
      </c>
      <c r="H2463" t="s">
        <v>115</v>
      </c>
      <c r="I2463" t="s">
        <v>115</v>
      </c>
      <c r="J2463" t="s">
        <v>786</v>
      </c>
      <c r="L2463" t="s">
        <v>787</v>
      </c>
      <c r="M2463" t="s">
        <v>788</v>
      </c>
      <c r="N2463" t="s">
        <v>119</v>
      </c>
      <c r="O2463" t="s">
        <v>120</v>
      </c>
      <c r="P2463" s="3">
        <v>96950</v>
      </c>
      <c r="Q2463" t="s">
        <v>121</v>
      </c>
      <c r="S2463" s="10">
        <v>16702348904</v>
      </c>
      <c r="U2463" t="s">
        <v>789</v>
      </c>
      <c r="V2463">
        <v>811210</v>
      </c>
      <c r="W2463" t="s">
        <v>123</v>
      </c>
      <c r="Y2463" t="s">
        <v>790</v>
      </c>
      <c r="Z2463" t="s">
        <v>791</v>
      </c>
      <c r="AA2463" t="s">
        <v>418</v>
      </c>
      <c r="AB2463" t="s">
        <v>792</v>
      </c>
      <c r="AC2463" t="s">
        <v>787</v>
      </c>
      <c r="AD2463" t="s">
        <v>793</v>
      </c>
      <c r="AE2463" t="s">
        <v>794</v>
      </c>
      <c r="AF2463" t="s">
        <v>120</v>
      </c>
      <c r="AG2463" s="3">
        <v>96950</v>
      </c>
      <c r="AH2463" t="s">
        <v>121</v>
      </c>
      <c r="AJ2463" s="10">
        <v>16702348904</v>
      </c>
      <c r="AL2463" t="s">
        <v>795</v>
      </c>
      <c r="BD2463" t="str">
        <f>"49-9071.00"</f>
        <v>49-9071.00</v>
      </c>
      <c r="BE2463" t="s">
        <v>169</v>
      </c>
      <c r="BF2463" t="s">
        <v>796</v>
      </c>
      <c r="BG2463" t="s">
        <v>797</v>
      </c>
      <c r="BH2463">
        <v>1</v>
      </c>
      <c r="BI2463">
        <v>1</v>
      </c>
      <c r="BJ2463" s="1">
        <v>45931</v>
      </c>
      <c r="BK2463" s="1">
        <v>47026</v>
      </c>
      <c r="BL2463" s="1">
        <v>45931</v>
      </c>
      <c r="BM2463" s="1">
        <v>47026</v>
      </c>
      <c r="BN2463">
        <v>40</v>
      </c>
      <c r="BO2463">
        <v>0</v>
      </c>
      <c r="BP2463">
        <v>8</v>
      </c>
      <c r="BQ2463">
        <v>8</v>
      </c>
      <c r="BR2463">
        <v>8</v>
      </c>
      <c r="BS2463">
        <v>8</v>
      </c>
      <c r="BT2463">
        <v>8</v>
      </c>
      <c r="BU2463">
        <v>0</v>
      </c>
      <c r="BV2463" t="str">
        <f t="shared" si="51"/>
        <v>8:00 AM</v>
      </c>
      <c r="BW2463" t="str">
        <f>"5:00 PM"</f>
        <v>5:00 PM</v>
      </c>
      <c r="BX2463" t="s">
        <v>133</v>
      </c>
      <c r="BY2463">
        <v>0</v>
      </c>
      <c r="BZ2463">
        <v>12</v>
      </c>
      <c r="CA2463" t="s">
        <v>115</v>
      </c>
      <c r="CC2463" t="s">
        <v>798</v>
      </c>
      <c r="CD2463" t="s">
        <v>787</v>
      </c>
      <c r="CF2463" t="s">
        <v>119</v>
      </c>
      <c r="CG2463" t="s">
        <v>120</v>
      </c>
      <c r="CH2463" s="3">
        <v>96950</v>
      </c>
      <c r="CI2463" s="4">
        <v>9.75</v>
      </c>
      <c r="CJ2463" s="4">
        <v>9.75</v>
      </c>
      <c r="CK2463" s="4">
        <v>14.63</v>
      </c>
      <c r="CL2463" s="4">
        <v>14.63</v>
      </c>
      <c r="CM2463" t="s">
        <v>136</v>
      </c>
      <c r="CN2463" t="s">
        <v>139</v>
      </c>
      <c r="CO2463" t="s">
        <v>137</v>
      </c>
      <c r="CQ2463" t="s">
        <v>138</v>
      </c>
      <c r="CR2463" t="s">
        <v>138</v>
      </c>
      <c r="CS2463" t="s">
        <v>139</v>
      </c>
      <c r="CT2463" t="s">
        <v>138</v>
      </c>
      <c r="CU2463" t="s">
        <v>139</v>
      </c>
      <c r="CV2463" t="s">
        <v>138</v>
      </c>
      <c r="CW2463" t="s">
        <v>139</v>
      </c>
      <c r="CX2463" t="s">
        <v>799</v>
      </c>
      <c r="CY2463" s="10">
        <v>16702348904</v>
      </c>
      <c r="CZ2463" t="s">
        <v>795</v>
      </c>
      <c r="DA2463" t="s">
        <v>139</v>
      </c>
      <c r="DB2463" t="s">
        <v>138</v>
      </c>
      <c r="DC2463" t="s">
        <v>115</v>
      </c>
    </row>
    <row r="2464" spans="1:112" ht="14.45" customHeight="1" x14ac:dyDescent="0.25">
      <c r="A2464" t="s">
        <v>855</v>
      </c>
      <c r="B2464" t="s">
        <v>248</v>
      </c>
      <c r="C2464" s="1">
        <v>45771</v>
      </c>
      <c r="D2464" s="1">
        <v>45833</v>
      </c>
      <c r="E2464" t="s">
        <v>210</v>
      </c>
      <c r="F2464" s="1">
        <v>45929</v>
      </c>
      <c r="G2464" t="s">
        <v>115</v>
      </c>
      <c r="H2464" t="s">
        <v>115</v>
      </c>
      <c r="I2464" t="s">
        <v>115</v>
      </c>
      <c r="J2464" t="s">
        <v>856</v>
      </c>
      <c r="L2464" t="s">
        <v>857</v>
      </c>
      <c r="M2464" t="s">
        <v>858</v>
      </c>
      <c r="N2464" t="s">
        <v>119</v>
      </c>
      <c r="O2464" t="s">
        <v>120</v>
      </c>
      <c r="P2464" s="3">
        <v>96950</v>
      </c>
      <c r="Q2464" t="s">
        <v>121</v>
      </c>
      <c r="R2464" t="s">
        <v>139</v>
      </c>
      <c r="S2464" s="10">
        <v>16702348079</v>
      </c>
      <c r="U2464" t="s">
        <v>859</v>
      </c>
      <c r="V2464">
        <v>562920</v>
      </c>
      <c r="W2464" t="s">
        <v>123</v>
      </c>
      <c r="Y2464" t="s">
        <v>860</v>
      </c>
      <c r="Z2464" t="s">
        <v>861</v>
      </c>
      <c r="AA2464" t="s">
        <v>139</v>
      </c>
      <c r="AB2464" t="s">
        <v>235</v>
      </c>
      <c r="AC2464" t="s">
        <v>857</v>
      </c>
      <c r="AD2464" t="s">
        <v>858</v>
      </c>
      <c r="AE2464" t="s">
        <v>119</v>
      </c>
      <c r="AF2464" t="s">
        <v>120</v>
      </c>
      <c r="AG2464" s="3">
        <v>96950</v>
      </c>
      <c r="AH2464" t="s">
        <v>121</v>
      </c>
      <c r="AJ2464" s="10">
        <v>16702348079</v>
      </c>
      <c r="AL2464" t="s">
        <v>862</v>
      </c>
      <c r="BD2464" t="str">
        <f>"53-7062.04"</f>
        <v>53-7062.04</v>
      </c>
      <c r="BE2464" t="s">
        <v>863</v>
      </c>
      <c r="BF2464" t="s">
        <v>864</v>
      </c>
      <c r="BG2464" t="s">
        <v>865</v>
      </c>
      <c r="BH2464">
        <v>3</v>
      </c>
      <c r="BI2464">
        <v>3</v>
      </c>
      <c r="BJ2464" s="1">
        <v>45931</v>
      </c>
      <c r="BK2464" s="1">
        <v>46295</v>
      </c>
      <c r="BL2464" s="1">
        <v>45931</v>
      </c>
      <c r="BM2464" s="1">
        <v>46295</v>
      </c>
      <c r="BN2464">
        <v>40</v>
      </c>
      <c r="BO2464">
        <v>0</v>
      </c>
      <c r="BP2464">
        <v>8</v>
      </c>
      <c r="BQ2464">
        <v>8</v>
      </c>
      <c r="BR2464">
        <v>8</v>
      </c>
      <c r="BS2464">
        <v>8</v>
      </c>
      <c r="BT2464">
        <v>8</v>
      </c>
      <c r="BU2464">
        <v>0</v>
      </c>
      <c r="BV2464" t="str">
        <f t="shared" si="51"/>
        <v>8:00 AM</v>
      </c>
      <c r="BW2464" t="str">
        <f>"5:00 PM"</f>
        <v>5:00 PM</v>
      </c>
      <c r="BX2464" t="s">
        <v>240</v>
      </c>
      <c r="BY2464">
        <v>0</v>
      </c>
      <c r="BZ2464">
        <v>12</v>
      </c>
      <c r="CA2464" t="s">
        <v>115</v>
      </c>
      <c r="CC2464" t="s">
        <v>866</v>
      </c>
      <c r="CD2464" t="s">
        <v>857</v>
      </c>
      <c r="CE2464" t="s">
        <v>139</v>
      </c>
      <c r="CF2464" t="s">
        <v>119</v>
      </c>
      <c r="CG2464" t="s">
        <v>120</v>
      </c>
      <c r="CH2464" s="3">
        <v>96950</v>
      </c>
      <c r="CI2464" s="4">
        <v>8.3000000000000007</v>
      </c>
      <c r="CJ2464" s="4">
        <v>8.65</v>
      </c>
      <c r="CK2464" s="4">
        <v>12.45</v>
      </c>
      <c r="CL2464" s="4">
        <v>12.98</v>
      </c>
      <c r="CM2464" t="s">
        <v>136</v>
      </c>
      <c r="CN2464" t="s">
        <v>139</v>
      </c>
      <c r="CO2464" t="s">
        <v>137</v>
      </c>
      <c r="CQ2464" t="s">
        <v>115</v>
      </c>
      <c r="CR2464" t="s">
        <v>138</v>
      </c>
      <c r="CS2464" t="s">
        <v>139</v>
      </c>
      <c r="CT2464" t="s">
        <v>138</v>
      </c>
      <c r="CU2464" t="s">
        <v>139</v>
      </c>
      <c r="CV2464" t="s">
        <v>138</v>
      </c>
      <c r="CW2464" t="s">
        <v>139</v>
      </c>
      <c r="CX2464" t="s">
        <v>416</v>
      </c>
      <c r="CY2464" s="10">
        <v>16702348079</v>
      </c>
      <c r="CZ2464" t="s">
        <v>862</v>
      </c>
      <c r="DA2464" t="s">
        <v>417</v>
      </c>
      <c r="DB2464" t="s">
        <v>138</v>
      </c>
      <c r="DC2464" t="s">
        <v>115</v>
      </c>
      <c r="DD2464" t="s">
        <v>418</v>
      </c>
      <c r="DE2464" t="s">
        <v>419</v>
      </c>
      <c r="DF2464" t="s">
        <v>420</v>
      </c>
      <c r="DG2464" t="s">
        <v>421</v>
      </c>
      <c r="DH2464" t="s">
        <v>422</v>
      </c>
    </row>
    <row r="2465" spans="1:112" ht="14.45" customHeight="1" x14ac:dyDescent="0.25">
      <c r="A2465" t="s">
        <v>1858</v>
      </c>
      <c r="B2465" t="s">
        <v>248</v>
      </c>
      <c r="C2465" s="1">
        <v>45782</v>
      </c>
      <c r="D2465" s="1">
        <v>45833</v>
      </c>
      <c r="E2465" t="s">
        <v>210</v>
      </c>
      <c r="F2465" s="1">
        <v>45960</v>
      </c>
      <c r="G2465" t="s">
        <v>115</v>
      </c>
      <c r="H2465" t="s">
        <v>115</v>
      </c>
      <c r="I2465" t="s">
        <v>115</v>
      </c>
      <c r="J2465" t="s">
        <v>1859</v>
      </c>
      <c r="K2465" t="s">
        <v>1860</v>
      </c>
      <c r="L2465" t="s">
        <v>1861</v>
      </c>
      <c r="N2465" t="s">
        <v>128</v>
      </c>
      <c r="O2465" t="s">
        <v>120</v>
      </c>
      <c r="P2465" s="3">
        <v>96950</v>
      </c>
      <c r="Q2465" t="s">
        <v>121</v>
      </c>
      <c r="S2465" s="10">
        <v>16702880407</v>
      </c>
      <c r="T2465">
        <v>301</v>
      </c>
      <c r="U2465" t="s">
        <v>1862</v>
      </c>
      <c r="V2465">
        <v>212312</v>
      </c>
      <c r="W2465" t="s">
        <v>123</v>
      </c>
      <c r="Y2465" t="s">
        <v>1863</v>
      </c>
      <c r="Z2465" t="s">
        <v>1864</v>
      </c>
      <c r="AA2465" t="s">
        <v>1865</v>
      </c>
      <c r="AB2465" t="s">
        <v>235</v>
      </c>
      <c r="AC2465" t="s">
        <v>1861</v>
      </c>
      <c r="AE2465" t="s">
        <v>128</v>
      </c>
      <c r="AF2465" t="s">
        <v>120</v>
      </c>
      <c r="AG2465" s="3">
        <v>96950</v>
      </c>
      <c r="AH2465" t="s">
        <v>121</v>
      </c>
      <c r="AJ2465" s="10">
        <v>16702880407</v>
      </c>
      <c r="AK2465">
        <v>301</v>
      </c>
      <c r="AL2465" t="s">
        <v>1866</v>
      </c>
      <c r="BD2465" t="str">
        <f>"49-3042.00"</f>
        <v>49-3042.00</v>
      </c>
      <c r="BE2465" t="s">
        <v>1508</v>
      </c>
      <c r="BF2465" t="s">
        <v>1867</v>
      </c>
      <c r="BG2465" t="s">
        <v>1510</v>
      </c>
      <c r="BH2465">
        <v>4</v>
      </c>
      <c r="BI2465">
        <v>4</v>
      </c>
      <c r="BJ2465" s="1">
        <v>45962</v>
      </c>
      <c r="BK2465" s="1">
        <v>46326</v>
      </c>
      <c r="BL2465" s="1">
        <v>45962</v>
      </c>
      <c r="BM2465" s="1">
        <v>46326</v>
      </c>
      <c r="BN2465">
        <v>40</v>
      </c>
      <c r="BO2465">
        <v>0</v>
      </c>
      <c r="BP2465">
        <v>8</v>
      </c>
      <c r="BQ2465">
        <v>8</v>
      </c>
      <c r="BR2465">
        <v>8</v>
      </c>
      <c r="BS2465">
        <v>8</v>
      </c>
      <c r="BT2465">
        <v>8</v>
      </c>
      <c r="BU2465">
        <v>0</v>
      </c>
      <c r="BV2465" t="str">
        <f>"7:00 AM"</f>
        <v>7:00 AM</v>
      </c>
      <c r="BW2465" t="str">
        <f>"3:30 PM"</f>
        <v>3:30 PM</v>
      </c>
      <c r="BX2465" t="s">
        <v>240</v>
      </c>
      <c r="BY2465">
        <v>0</v>
      </c>
      <c r="BZ2465">
        <v>12</v>
      </c>
      <c r="CA2465" t="s">
        <v>115</v>
      </c>
      <c r="CC2465" s="2" t="s">
        <v>1868</v>
      </c>
      <c r="CD2465" t="s">
        <v>1869</v>
      </c>
      <c r="CF2465" t="s">
        <v>119</v>
      </c>
      <c r="CG2465" t="s">
        <v>120</v>
      </c>
      <c r="CH2465" s="3">
        <v>96950</v>
      </c>
      <c r="CI2465" s="4">
        <v>12.48</v>
      </c>
      <c r="CJ2465" s="4">
        <v>14.5</v>
      </c>
      <c r="CK2465" s="4">
        <v>18.72</v>
      </c>
      <c r="CL2465" s="4">
        <v>21.75</v>
      </c>
      <c r="CM2465" t="s">
        <v>136</v>
      </c>
      <c r="CN2465" t="s">
        <v>1870</v>
      </c>
      <c r="CO2465" t="s">
        <v>173</v>
      </c>
      <c r="CQ2465" t="s">
        <v>115</v>
      </c>
      <c r="CR2465" t="s">
        <v>138</v>
      </c>
      <c r="CS2465" t="s">
        <v>139</v>
      </c>
      <c r="CT2465" t="s">
        <v>138</v>
      </c>
      <c r="CU2465" t="s">
        <v>139</v>
      </c>
      <c r="CV2465" t="s">
        <v>138</v>
      </c>
      <c r="CW2465" t="s">
        <v>139</v>
      </c>
      <c r="CX2465" t="s">
        <v>1871</v>
      </c>
      <c r="CY2465" s="10">
        <v>16702880407</v>
      </c>
      <c r="CZ2465" t="s">
        <v>1866</v>
      </c>
      <c r="DA2465" t="s">
        <v>139</v>
      </c>
      <c r="DB2465" t="s">
        <v>138</v>
      </c>
      <c r="DC2465" t="s">
        <v>115</v>
      </c>
      <c r="DF2465" t="s">
        <v>1872</v>
      </c>
    </row>
    <row r="2466" spans="1:112" ht="14.45" customHeight="1" x14ac:dyDescent="0.25">
      <c r="A2466" t="s">
        <v>2863</v>
      </c>
      <c r="B2466" t="s">
        <v>113</v>
      </c>
      <c r="C2466" s="1">
        <v>45832</v>
      </c>
      <c r="D2466" s="1">
        <v>45833</v>
      </c>
      <c r="E2466" t="s">
        <v>210</v>
      </c>
      <c r="F2466" s="1">
        <v>45929</v>
      </c>
      <c r="G2466" t="s">
        <v>138</v>
      </c>
      <c r="H2466" t="s">
        <v>115</v>
      </c>
      <c r="I2466" t="s">
        <v>115</v>
      </c>
      <c r="J2466" t="s">
        <v>2864</v>
      </c>
      <c r="K2466" t="s">
        <v>2865</v>
      </c>
      <c r="L2466" t="s">
        <v>2866</v>
      </c>
      <c r="M2466" t="s">
        <v>1673</v>
      </c>
      <c r="N2466" t="s">
        <v>128</v>
      </c>
      <c r="O2466" t="s">
        <v>120</v>
      </c>
      <c r="P2466" s="3">
        <v>96950</v>
      </c>
      <c r="Q2466" t="s">
        <v>121</v>
      </c>
      <c r="R2466" t="s">
        <v>1287</v>
      </c>
      <c r="S2466" s="10">
        <v>16702341336</v>
      </c>
      <c r="U2466" t="s">
        <v>2867</v>
      </c>
      <c r="V2466">
        <v>425120</v>
      </c>
      <c r="W2466" t="s">
        <v>123</v>
      </c>
      <c r="Y2466" t="s">
        <v>2868</v>
      </c>
      <c r="Z2466" t="s">
        <v>2869</v>
      </c>
      <c r="AA2466" t="s">
        <v>139</v>
      </c>
      <c r="AB2466" t="s">
        <v>997</v>
      </c>
      <c r="AC2466" t="s">
        <v>2866</v>
      </c>
      <c r="AD2466" t="s">
        <v>1673</v>
      </c>
      <c r="AE2466" t="s">
        <v>128</v>
      </c>
      <c r="AF2466" t="s">
        <v>120</v>
      </c>
      <c r="AG2466" s="3">
        <v>96950</v>
      </c>
      <c r="AH2466" t="s">
        <v>121</v>
      </c>
      <c r="AI2466" t="s">
        <v>1287</v>
      </c>
      <c r="AJ2466" s="10">
        <v>16702341336</v>
      </c>
      <c r="AL2466" t="s">
        <v>2870</v>
      </c>
      <c r="BD2466" t="str">
        <f>"49-9071.00"</f>
        <v>49-9071.00</v>
      </c>
      <c r="BE2466" t="s">
        <v>169</v>
      </c>
      <c r="BF2466" t="s">
        <v>2871</v>
      </c>
      <c r="BG2466" t="s">
        <v>2872</v>
      </c>
      <c r="BH2466">
        <v>2</v>
      </c>
      <c r="BJ2466" s="1">
        <v>45931</v>
      </c>
      <c r="BK2466" s="1">
        <v>47026</v>
      </c>
      <c r="BN2466">
        <v>35</v>
      </c>
      <c r="BO2466">
        <v>0</v>
      </c>
      <c r="BP2466">
        <v>7</v>
      </c>
      <c r="BQ2466">
        <v>7</v>
      </c>
      <c r="BR2466">
        <v>7</v>
      </c>
      <c r="BS2466">
        <v>7</v>
      </c>
      <c r="BT2466">
        <v>7</v>
      </c>
      <c r="BU2466">
        <v>0</v>
      </c>
      <c r="BV2466" t="str">
        <f>"8:00 AM"</f>
        <v>8:00 AM</v>
      </c>
      <c r="BW2466" t="str">
        <f>"4:00 PM"</f>
        <v>4:00 PM</v>
      </c>
      <c r="BX2466" t="s">
        <v>240</v>
      </c>
      <c r="BY2466">
        <v>0</v>
      </c>
      <c r="BZ2466">
        <v>12</v>
      </c>
      <c r="CA2466" t="s">
        <v>115</v>
      </c>
      <c r="CC2466" t="s">
        <v>2873</v>
      </c>
      <c r="CD2466" t="s">
        <v>2874</v>
      </c>
      <c r="CE2466" t="s">
        <v>434</v>
      </c>
      <c r="CF2466" t="s">
        <v>128</v>
      </c>
      <c r="CG2466" t="s">
        <v>120</v>
      </c>
      <c r="CH2466" s="3">
        <v>96950</v>
      </c>
      <c r="CI2466" s="4">
        <v>9.75</v>
      </c>
      <c r="CJ2466" s="4">
        <v>10</v>
      </c>
      <c r="CK2466" s="4">
        <v>14.62</v>
      </c>
      <c r="CL2466" s="4">
        <v>15</v>
      </c>
      <c r="CM2466" t="s">
        <v>136</v>
      </c>
      <c r="CN2466" t="s">
        <v>139</v>
      </c>
      <c r="CO2466" t="s">
        <v>137</v>
      </c>
      <c r="CQ2466" t="s">
        <v>115</v>
      </c>
      <c r="CR2466" t="s">
        <v>138</v>
      </c>
      <c r="CS2466" t="s">
        <v>138</v>
      </c>
      <c r="CT2466" t="s">
        <v>138</v>
      </c>
      <c r="CU2466" t="s">
        <v>139</v>
      </c>
      <c r="CV2466" t="s">
        <v>138</v>
      </c>
      <c r="CW2466" t="s">
        <v>139</v>
      </c>
      <c r="CX2466" t="s">
        <v>1297</v>
      </c>
      <c r="CY2466" s="10">
        <v>16702341336</v>
      </c>
      <c r="CZ2466" t="s">
        <v>2870</v>
      </c>
      <c r="DA2466" t="s">
        <v>139</v>
      </c>
      <c r="DB2466" t="s">
        <v>138</v>
      </c>
      <c r="DC2466" t="s">
        <v>115</v>
      </c>
    </row>
    <row r="2467" spans="1:112" ht="14.45" customHeight="1" x14ac:dyDescent="0.25">
      <c r="A2467" t="s">
        <v>4818</v>
      </c>
      <c r="B2467" t="s">
        <v>248</v>
      </c>
      <c r="C2467" s="1">
        <v>45793</v>
      </c>
      <c r="D2467" s="1">
        <v>45833</v>
      </c>
      <c r="E2467" t="s">
        <v>210</v>
      </c>
      <c r="F2467" s="1">
        <v>45959</v>
      </c>
      <c r="G2467" t="s">
        <v>115</v>
      </c>
      <c r="H2467" t="s">
        <v>115</v>
      </c>
      <c r="I2467" t="s">
        <v>115</v>
      </c>
      <c r="J2467" t="s">
        <v>4819</v>
      </c>
      <c r="K2467" t="s">
        <v>4820</v>
      </c>
      <c r="L2467" t="s">
        <v>4821</v>
      </c>
      <c r="N2467" t="s">
        <v>119</v>
      </c>
      <c r="O2467" t="s">
        <v>120</v>
      </c>
      <c r="P2467" s="3">
        <v>96950</v>
      </c>
      <c r="Q2467" t="s">
        <v>121</v>
      </c>
      <c r="R2467" t="s">
        <v>139</v>
      </c>
      <c r="S2467" s="10">
        <v>16702338883</v>
      </c>
      <c r="U2467" t="s">
        <v>4822</v>
      </c>
      <c r="V2467">
        <v>23622</v>
      </c>
      <c r="W2467" t="s">
        <v>123</v>
      </c>
      <c r="Y2467" t="s">
        <v>4823</v>
      </c>
      <c r="Z2467" t="s">
        <v>4824</v>
      </c>
      <c r="AA2467" t="s">
        <v>4825</v>
      </c>
      <c r="AB2467" t="s">
        <v>295</v>
      </c>
      <c r="AC2467" t="s">
        <v>4821</v>
      </c>
      <c r="AE2467" t="s">
        <v>119</v>
      </c>
      <c r="AF2467" t="s">
        <v>120</v>
      </c>
      <c r="AG2467" s="3">
        <v>96950</v>
      </c>
      <c r="AH2467" t="s">
        <v>121</v>
      </c>
      <c r="AJ2467" s="10">
        <v>16702338883</v>
      </c>
      <c r="AL2467" t="s">
        <v>4826</v>
      </c>
      <c r="BD2467" t="str">
        <f>"49-9071.00"</f>
        <v>49-9071.00</v>
      </c>
      <c r="BE2467" t="s">
        <v>169</v>
      </c>
      <c r="BF2467" t="s">
        <v>4827</v>
      </c>
      <c r="BG2467" t="s">
        <v>1612</v>
      </c>
      <c r="BH2467">
        <v>20</v>
      </c>
      <c r="BI2467">
        <v>20</v>
      </c>
      <c r="BJ2467" s="1">
        <v>45961</v>
      </c>
      <c r="BK2467" s="1">
        <v>46325</v>
      </c>
      <c r="BL2467" s="1">
        <v>45961</v>
      </c>
      <c r="BM2467" s="1">
        <v>46325</v>
      </c>
      <c r="BN2467">
        <v>40</v>
      </c>
      <c r="BO2467">
        <v>0</v>
      </c>
      <c r="BP2467">
        <v>8</v>
      </c>
      <c r="BQ2467">
        <v>8</v>
      </c>
      <c r="BR2467">
        <v>8</v>
      </c>
      <c r="BS2467">
        <v>8</v>
      </c>
      <c r="BT2467">
        <v>8</v>
      </c>
      <c r="BU2467">
        <v>0</v>
      </c>
      <c r="BV2467" t="str">
        <f>"7:30 AM"</f>
        <v>7:30 AM</v>
      </c>
      <c r="BW2467" t="str">
        <f>"4:30 PM"</f>
        <v>4:30 PM</v>
      </c>
      <c r="BX2467" t="s">
        <v>133</v>
      </c>
      <c r="BY2467">
        <v>0</v>
      </c>
      <c r="BZ2467">
        <v>12</v>
      </c>
      <c r="CA2467" t="s">
        <v>115</v>
      </c>
      <c r="CC2467" t="s">
        <v>4828</v>
      </c>
      <c r="CD2467" t="s">
        <v>4821</v>
      </c>
      <c r="CF2467" t="s">
        <v>119</v>
      </c>
      <c r="CG2467" t="s">
        <v>120</v>
      </c>
      <c r="CH2467" s="3">
        <v>96950</v>
      </c>
      <c r="CI2467" s="4">
        <v>9.75</v>
      </c>
      <c r="CJ2467" s="4">
        <v>9.75</v>
      </c>
      <c r="CK2467" s="4">
        <v>14.63</v>
      </c>
      <c r="CL2467" s="4">
        <v>14.63</v>
      </c>
      <c r="CM2467" t="s">
        <v>136</v>
      </c>
      <c r="CN2467" t="s">
        <v>139</v>
      </c>
      <c r="CO2467" t="s">
        <v>173</v>
      </c>
      <c r="CQ2467" t="s">
        <v>115</v>
      </c>
      <c r="CR2467" t="s">
        <v>138</v>
      </c>
      <c r="CS2467" t="s">
        <v>138</v>
      </c>
      <c r="CT2467" t="s">
        <v>138</v>
      </c>
      <c r="CU2467" t="s">
        <v>139</v>
      </c>
      <c r="CV2467" t="s">
        <v>138</v>
      </c>
      <c r="CW2467" t="s">
        <v>138</v>
      </c>
      <c r="CX2467" t="s">
        <v>1079</v>
      </c>
      <c r="CY2467" s="10">
        <v>16702338883</v>
      </c>
      <c r="CZ2467" t="s">
        <v>4826</v>
      </c>
      <c r="DA2467" t="s">
        <v>139</v>
      </c>
      <c r="DB2467" t="s">
        <v>138</v>
      </c>
      <c r="DC2467" t="s">
        <v>115</v>
      </c>
    </row>
    <row r="2468" spans="1:112" ht="14.45" customHeight="1" x14ac:dyDescent="0.25">
      <c r="A2468" t="s">
        <v>4829</v>
      </c>
      <c r="B2468" t="s">
        <v>248</v>
      </c>
      <c r="C2468" s="1">
        <v>45758</v>
      </c>
      <c r="D2468" s="1">
        <v>45833</v>
      </c>
      <c r="E2468" t="s">
        <v>210</v>
      </c>
      <c r="F2468" s="1">
        <v>45929</v>
      </c>
      <c r="G2468" t="s">
        <v>138</v>
      </c>
      <c r="H2468" t="s">
        <v>115</v>
      </c>
      <c r="I2468" t="s">
        <v>115</v>
      </c>
      <c r="J2468" t="s">
        <v>1930</v>
      </c>
      <c r="K2468" t="s">
        <v>2331</v>
      </c>
      <c r="L2468" t="s">
        <v>2332</v>
      </c>
      <c r="M2468" t="s">
        <v>2333</v>
      </c>
      <c r="N2468" t="s">
        <v>119</v>
      </c>
      <c r="O2468" t="s">
        <v>120</v>
      </c>
      <c r="P2468" s="3">
        <v>96950</v>
      </c>
      <c r="Q2468" t="s">
        <v>121</v>
      </c>
      <c r="S2468" s="10">
        <v>16702346412</v>
      </c>
      <c r="T2468">
        <v>1510</v>
      </c>
      <c r="U2468" t="s">
        <v>1934</v>
      </c>
      <c r="V2468">
        <v>72111</v>
      </c>
      <c r="W2468" t="s">
        <v>123</v>
      </c>
      <c r="Y2468" t="s">
        <v>499</v>
      </c>
      <c r="Z2468" t="s">
        <v>199</v>
      </c>
      <c r="AB2468" t="s">
        <v>500</v>
      </c>
      <c r="AC2468" t="s">
        <v>2332</v>
      </c>
      <c r="AD2468" t="s">
        <v>2333</v>
      </c>
      <c r="AE2468" t="s">
        <v>119</v>
      </c>
      <c r="AF2468" t="s">
        <v>120</v>
      </c>
      <c r="AG2468" s="3">
        <v>96950</v>
      </c>
      <c r="AH2468" t="s">
        <v>121</v>
      </c>
      <c r="AJ2468" s="10">
        <v>16702852190</v>
      </c>
      <c r="AL2468" t="s">
        <v>501</v>
      </c>
      <c r="BD2468" t="str">
        <f>"43-3061.00"</f>
        <v>43-3061.00</v>
      </c>
      <c r="BE2468" t="s">
        <v>4830</v>
      </c>
      <c r="BF2468" t="s">
        <v>4831</v>
      </c>
      <c r="BG2468" t="s">
        <v>4832</v>
      </c>
      <c r="BH2468">
        <v>2</v>
      </c>
      <c r="BI2468">
        <v>2</v>
      </c>
      <c r="BJ2468" s="1">
        <v>45931</v>
      </c>
      <c r="BK2468" s="1">
        <v>47026</v>
      </c>
      <c r="BL2468" s="1">
        <v>45931</v>
      </c>
      <c r="BM2468" s="1">
        <v>47026</v>
      </c>
      <c r="BN2468">
        <v>35</v>
      </c>
      <c r="BO2468">
        <v>0</v>
      </c>
      <c r="BP2468">
        <v>7</v>
      </c>
      <c r="BQ2468">
        <v>7</v>
      </c>
      <c r="BR2468">
        <v>7</v>
      </c>
      <c r="BS2468">
        <v>7</v>
      </c>
      <c r="BT2468">
        <v>7</v>
      </c>
      <c r="BU2468">
        <v>0</v>
      </c>
      <c r="BV2468" t="str">
        <f>"9:00 AM"</f>
        <v>9:00 AM</v>
      </c>
      <c r="BW2468" t="str">
        <f>"4:00 PM"</f>
        <v>4:00 PM</v>
      </c>
      <c r="BX2468" t="s">
        <v>133</v>
      </c>
      <c r="BY2468">
        <v>12</v>
      </c>
      <c r="BZ2468">
        <v>12</v>
      </c>
      <c r="CA2468" t="s">
        <v>115</v>
      </c>
      <c r="CC2468" s="2" t="s">
        <v>4833</v>
      </c>
      <c r="CD2468" t="s">
        <v>2332</v>
      </c>
      <c r="CE2468" t="s">
        <v>2333</v>
      </c>
      <c r="CF2468" t="s">
        <v>119</v>
      </c>
      <c r="CG2468" t="s">
        <v>120</v>
      </c>
      <c r="CH2468" s="3">
        <v>96950</v>
      </c>
      <c r="CI2468" s="4">
        <v>13.35</v>
      </c>
      <c r="CJ2468" s="4">
        <v>15</v>
      </c>
      <c r="CK2468" s="4">
        <v>20.03</v>
      </c>
      <c r="CL2468" s="4">
        <v>22.5</v>
      </c>
      <c r="CM2468" t="s">
        <v>136</v>
      </c>
      <c r="CN2468" t="s">
        <v>1938</v>
      </c>
      <c r="CO2468" t="s">
        <v>137</v>
      </c>
      <c r="CQ2468" t="s">
        <v>115</v>
      </c>
      <c r="CR2468" t="s">
        <v>138</v>
      </c>
      <c r="CS2468" t="s">
        <v>139</v>
      </c>
      <c r="CT2468" t="s">
        <v>138</v>
      </c>
      <c r="CU2468" t="s">
        <v>138</v>
      </c>
      <c r="CV2468" t="s">
        <v>138</v>
      </c>
      <c r="CW2468" t="s">
        <v>139</v>
      </c>
      <c r="CX2468" t="s">
        <v>611</v>
      </c>
      <c r="CY2468" s="10">
        <v>16702346412</v>
      </c>
      <c r="CZ2468" t="s">
        <v>2337</v>
      </c>
      <c r="DA2468" t="s">
        <v>246</v>
      </c>
      <c r="DB2468" t="s">
        <v>138</v>
      </c>
      <c r="DC2468" t="s">
        <v>115</v>
      </c>
      <c r="DD2468" t="s">
        <v>499</v>
      </c>
      <c r="DE2468" t="s">
        <v>199</v>
      </c>
      <c r="DG2468" t="s">
        <v>3744</v>
      </c>
      <c r="DH2468" t="s">
        <v>501</v>
      </c>
    </row>
    <row r="2469" spans="1:112" ht="14.45" customHeight="1" x14ac:dyDescent="0.25">
      <c r="A2469" t="s">
        <v>5399</v>
      </c>
      <c r="B2469" t="s">
        <v>248</v>
      </c>
      <c r="C2469" s="1">
        <v>45784</v>
      </c>
      <c r="D2469" s="1">
        <v>45833</v>
      </c>
      <c r="E2469" t="s">
        <v>210</v>
      </c>
      <c r="F2469" s="1">
        <v>45960</v>
      </c>
      <c r="G2469" t="s">
        <v>115</v>
      </c>
      <c r="H2469" t="s">
        <v>115</v>
      </c>
      <c r="I2469" t="s">
        <v>115</v>
      </c>
      <c r="J2469" t="s">
        <v>673</v>
      </c>
      <c r="L2469" t="s">
        <v>674</v>
      </c>
      <c r="N2469" t="s">
        <v>119</v>
      </c>
      <c r="O2469" t="s">
        <v>120</v>
      </c>
      <c r="P2469" s="3">
        <v>96950</v>
      </c>
      <c r="Q2469" t="s">
        <v>121</v>
      </c>
      <c r="S2469" s="10">
        <v>16702346445</v>
      </c>
      <c r="T2469">
        <v>2263</v>
      </c>
      <c r="U2469" t="s">
        <v>5400</v>
      </c>
      <c r="V2469">
        <v>444140</v>
      </c>
      <c r="W2469" t="s">
        <v>123</v>
      </c>
      <c r="Y2469" t="s">
        <v>676</v>
      </c>
      <c r="Z2469" t="s">
        <v>677</v>
      </c>
      <c r="AB2469" t="s">
        <v>678</v>
      </c>
      <c r="AC2469" t="s">
        <v>679</v>
      </c>
      <c r="AE2469" t="s">
        <v>119</v>
      </c>
      <c r="AF2469" t="s">
        <v>120</v>
      </c>
      <c r="AG2469" s="3">
        <v>96950</v>
      </c>
      <c r="AH2469" t="s">
        <v>121</v>
      </c>
      <c r="AJ2469" s="10">
        <v>16702346445</v>
      </c>
      <c r="AK2469">
        <v>2263</v>
      </c>
      <c r="AL2469" t="s">
        <v>680</v>
      </c>
      <c r="BD2469" t="str">
        <f>"49-9071.00"</f>
        <v>49-9071.00</v>
      </c>
      <c r="BE2469" t="s">
        <v>169</v>
      </c>
      <c r="BF2469" t="s">
        <v>5401</v>
      </c>
      <c r="BG2469" t="s">
        <v>1417</v>
      </c>
      <c r="BH2469">
        <v>2</v>
      </c>
      <c r="BI2469">
        <v>2</v>
      </c>
      <c r="BJ2469" s="1">
        <v>45962</v>
      </c>
      <c r="BK2469" s="1">
        <v>46326</v>
      </c>
      <c r="BL2469" s="1">
        <v>45962</v>
      </c>
      <c r="BM2469" s="1">
        <v>46326</v>
      </c>
      <c r="BN2469">
        <v>40</v>
      </c>
      <c r="BO2469">
        <v>0</v>
      </c>
      <c r="BP2469">
        <v>8</v>
      </c>
      <c r="BQ2469">
        <v>8</v>
      </c>
      <c r="BR2469">
        <v>8</v>
      </c>
      <c r="BS2469">
        <v>8</v>
      </c>
      <c r="BT2469">
        <v>8</v>
      </c>
      <c r="BU2469">
        <v>0</v>
      </c>
      <c r="BV2469" t="str">
        <f>"8:00 AM"</f>
        <v>8:00 AM</v>
      </c>
      <c r="BW2469" t="str">
        <f>"5:00 PM"</f>
        <v>5:00 PM</v>
      </c>
      <c r="BX2469" t="s">
        <v>133</v>
      </c>
      <c r="BY2469">
        <v>0</v>
      </c>
      <c r="BZ2469">
        <v>12</v>
      </c>
      <c r="CA2469" t="s">
        <v>115</v>
      </c>
      <c r="CC2469" s="2" t="s">
        <v>5402</v>
      </c>
      <c r="CD2469" t="s">
        <v>1419</v>
      </c>
      <c r="CF2469" t="s">
        <v>119</v>
      </c>
      <c r="CG2469" t="s">
        <v>120</v>
      </c>
      <c r="CH2469" s="3">
        <v>96950</v>
      </c>
      <c r="CI2469" s="4">
        <v>9.75</v>
      </c>
      <c r="CJ2469" s="4">
        <v>10</v>
      </c>
      <c r="CK2469" s="4">
        <v>14.63</v>
      </c>
      <c r="CL2469" s="4">
        <v>15</v>
      </c>
      <c r="CM2469" t="s">
        <v>136</v>
      </c>
      <c r="CN2469" t="s">
        <v>685</v>
      </c>
      <c r="CO2469" t="s">
        <v>137</v>
      </c>
      <c r="CQ2469" t="s">
        <v>115</v>
      </c>
      <c r="CR2469" t="s">
        <v>138</v>
      </c>
      <c r="CS2469" t="s">
        <v>139</v>
      </c>
      <c r="CT2469" t="s">
        <v>138</v>
      </c>
      <c r="CU2469" t="s">
        <v>139</v>
      </c>
      <c r="CV2469" t="s">
        <v>138</v>
      </c>
      <c r="CW2469" t="s">
        <v>139</v>
      </c>
      <c r="CX2469" s="2" t="s">
        <v>13934</v>
      </c>
      <c r="CY2469" s="10">
        <v>16702346445</v>
      </c>
      <c r="CZ2469" t="s">
        <v>680</v>
      </c>
      <c r="DA2469" t="s">
        <v>139</v>
      </c>
      <c r="DB2469" t="s">
        <v>138</v>
      </c>
      <c r="DC2469" t="s">
        <v>115</v>
      </c>
      <c r="DD2469" t="s">
        <v>676</v>
      </c>
      <c r="DE2469" t="s">
        <v>677</v>
      </c>
      <c r="DG2469" t="s">
        <v>5403</v>
      </c>
      <c r="DH2469" t="s">
        <v>139</v>
      </c>
    </row>
    <row r="2470" spans="1:112" ht="14.45" customHeight="1" x14ac:dyDescent="0.25">
      <c r="A2470" t="s">
        <v>5840</v>
      </c>
      <c r="B2470" t="s">
        <v>158</v>
      </c>
      <c r="C2470" s="1">
        <v>45787</v>
      </c>
      <c r="D2470" s="1">
        <v>45833</v>
      </c>
      <c r="E2470" t="s">
        <v>114</v>
      </c>
      <c r="G2470" t="s">
        <v>115</v>
      </c>
      <c r="H2470" t="s">
        <v>115</v>
      </c>
      <c r="I2470" t="s">
        <v>115</v>
      </c>
      <c r="J2470" t="s">
        <v>1840</v>
      </c>
      <c r="L2470" t="s">
        <v>1841</v>
      </c>
      <c r="N2470" t="s">
        <v>128</v>
      </c>
      <c r="O2470" t="s">
        <v>120</v>
      </c>
      <c r="P2470" s="3">
        <v>96950</v>
      </c>
      <c r="Q2470" t="s">
        <v>121</v>
      </c>
      <c r="S2470" s="10">
        <v>16704831285</v>
      </c>
      <c r="U2470" t="s">
        <v>1842</v>
      </c>
      <c r="V2470">
        <v>56179</v>
      </c>
      <c r="W2470" t="s">
        <v>123</v>
      </c>
      <c r="Y2470" t="s">
        <v>1722</v>
      </c>
      <c r="Z2470" t="s">
        <v>1723</v>
      </c>
      <c r="AA2470" t="s">
        <v>888</v>
      </c>
      <c r="AB2470" t="s">
        <v>1843</v>
      </c>
      <c r="AC2470" t="s">
        <v>1841</v>
      </c>
      <c r="AE2470" t="s">
        <v>128</v>
      </c>
      <c r="AF2470" t="s">
        <v>120</v>
      </c>
      <c r="AG2470" s="3">
        <v>96950</v>
      </c>
      <c r="AH2470" t="s">
        <v>121</v>
      </c>
      <c r="AJ2470" s="10">
        <v>16704831285</v>
      </c>
      <c r="AL2470" t="s">
        <v>1844</v>
      </c>
      <c r="BD2470" t="str">
        <f>"49-9071.00"</f>
        <v>49-9071.00</v>
      </c>
      <c r="BE2470" t="s">
        <v>169</v>
      </c>
      <c r="BF2470" t="s">
        <v>5841</v>
      </c>
      <c r="BG2470" t="s">
        <v>1681</v>
      </c>
      <c r="BH2470">
        <v>10</v>
      </c>
      <c r="BJ2470" s="1">
        <v>45870</v>
      </c>
      <c r="BK2470" s="1">
        <v>46234</v>
      </c>
      <c r="BN2470">
        <v>35</v>
      </c>
      <c r="BO2470">
        <v>0</v>
      </c>
      <c r="BP2470">
        <v>7</v>
      </c>
      <c r="BQ2470">
        <v>7</v>
      </c>
      <c r="BR2470">
        <v>7</v>
      </c>
      <c r="BS2470">
        <v>7</v>
      </c>
      <c r="BT2470">
        <v>7</v>
      </c>
      <c r="BU2470">
        <v>0</v>
      </c>
      <c r="BV2470" t="str">
        <f>"9:00 AM"</f>
        <v>9:00 AM</v>
      </c>
      <c r="BW2470" t="str">
        <f>"5:00 PM"</f>
        <v>5:00 PM</v>
      </c>
      <c r="BX2470" t="s">
        <v>133</v>
      </c>
      <c r="BY2470">
        <v>0</v>
      </c>
      <c r="BZ2470">
        <v>24</v>
      </c>
      <c r="CA2470" t="s">
        <v>115</v>
      </c>
      <c r="CC2470" t="s">
        <v>224</v>
      </c>
      <c r="CD2470" t="s">
        <v>1448</v>
      </c>
      <c r="CF2470" t="s">
        <v>128</v>
      </c>
      <c r="CG2470" t="s">
        <v>120</v>
      </c>
      <c r="CH2470" s="3">
        <v>96950</v>
      </c>
      <c r="CI2470" s="4">
        <v>9.75</v>
      </c>
      <c r="CJ2470" s="4">
        <v>9.75</v>
      </c>
      <c r="CK2470" s="4">
        <v>14.63</v>
      </c>
      <c r="CL2470" s="4">
        <v>14.63</v>
      </c>
      <c r="CM2470" t="s">
        <v>136</v>
      </c>
      <c r="CN2470" t="s">
        <v>139</v>
      </c>
      <c r="CO2470" t="s">
        <v>137</v>
      </c>
      <c r="CQ2470" t="s">
        <v>115</v>
      </c>
      <c r="CR2470" t="s">
        <v>138</v>
      </c>
      <c r="CS2470" t="s">
        <v>139</v>
      </c>
      <c r="CT2470" t="s">
        <v>138</v>
      </c>
      <c r="CU2470" t="s">
        <v>139</v>
      </c>
      <c r="CV2470" t="s">
        <v>138</v>
      </c>
      <c r="CW2470" t="s">
        <v>139</v>
      </c>
      <c r="CX2470" t="s">
        <v>139</v>
      </c>
      <c r="CY2470" s="10">
        <v>16704831285</v>
      </c>
      <c r="CZ2470" t="s">
        <v>1845</v>
      </c>
      <c r="DA2470" t="s">
        <v>139</v>
      </c>
      <c r="DB2470" t="s">
        <v>138</v>
      </c>
      <c r="DC2470" t="s">
        <v>115</v>
      </c>
    </row>
    <row r="2471" spans="1:112" ht="14.45" customHeight="1" x14ac:dyDescent="0.25">
      <c r="A2471" t="s">
        <v>6256</v>
      </c>
      <c r="B2471" t="s">
        <v>1155</v>
      </c>
      <c r="C2471" s="1">
        <v>45771</v>
      </c>
      <c r="D2471" s="1">
        <v>45833</v>
      </c>
      <c r="E2471" t="s">
        <v>210</v>
      </c>
      <c r="F2471" s="1">
        <v>45929</v>
      </c>
      <c r="G2471" t="s">
        <v>138</v>
      </c>
      <c r="H2471" t="s">
        <v>115</v>
      </c>
      <c r="I2471" t="s">
        <v>115</v>
      </c>
      <c r="J2471" t="s">
        <v>856</v>
      </c>
      <c r="L2471" t="s">
        <v>857</v>
      </c>
      <c r="M2471" t="s">
        <v>858</v>
      </c>
      <c r="N2471" t="s">
        <v>119</v>
      </c>
      <c r="O2471" t="s">
        <v>120</v>
      </c>
      <c r="P2471" s="3">
        <v>96950</v>
      </c>
      <c r="Q2471" t="s">
        <v>121</v>
      </c>
      <c r="R2471" t="s">
        <v>139</v>
      </c>
      <c r="S2471" s="10">
        <v>16702348079</v>
      </c>
      <c r="U2471" t="s">
        <v>859</v>
      </c>
      <c r="V2471">
        <v>562920</v>
      </c>
      <c r="W2471" t="s">
        <v>123</v>
      </c>
      <c r="Y2471" t="s">
        <v>860</v>
      </c>
      <c r="Z2471" t="s">
        <v>861</v>
      </c>
      <c r="AA2471" t="s">
        <v>139</v>
      </c>
      <c r="AB2471" t="s">
        <v>235</v>
      </c>
      <c r="AC2471" t="s">
        <v>857</v>
      </c>
      <c r="AD2471" t="s">
        <v>858</v>
      </c>
      <c r="AE2471" t="s">
        <v>119</v>
      </c>
      <c r="AF2471" t="s">
        <v>120</v>
      </c>
      <c r="AG2471" s="3">
        <v>96950</v>
      </c>
      <c r="AH2471" t="s">
        <v>121</v>
      </c>
      <c r="AJ2471" s="10">
        <v>16702348079</v>
      </c>
      <c r="AL2471" t="s">
        <v>862</v>
      </c>
      <c r="BD2471" t="str">
        <f>"53-7062.04"</f>
        <v>53-7062.04</v>
      </c>
      <c r="BE2471" t="s">
        <v>863</v>
      </c>
      <c r="BF2471" t="s">
        <v>864</v>
      </c>
      <c r="BG2471" t="s">
        <v>865</v>
      </c>
      <c r="BH2471">
        <v>3</v>
      </c>
      <c r="BI2471">
        <v>2</v>
      </c>
      <c r="BJ2471" s="1">
        <v>45931</v>
      </c>
      <c r="BK2471" s="1">
        <v>47026</v>
      </c>
      <c r="BL2471" s="1">
        <v>45931</v>
      </c>
      <c r="BM2471" s="1">
        <v>47026</v>
      </c>
      <c r="BN2471">
        <v>40</v>
      </c>
      <c r="BO2471">
        <v>0</v>
      </c>
      <c r="BP2471">
        <v>8</v>
      </c>
      <c r="BQ2471">
        <v>8</v>
      </c>
      <c r="BR2471">
        <v>8</v>
      </c>
      <c r="BS2471">
        <v>8</v>
      </c>
      <c r="BT2471">
        <v>8</v>
      </c>
      <c r="BU2471">
        <v>0</v>
      </c>
      <c r="BV2471" t="str">
        <f>"8:00 AM"</f>
        <v>8:00 AM</v>
      </c>
      <c r="BW2471" t="str">
        <f>"5:00 PM"</f>
        <v>5:00 PM</v>
      </c>
      <c r="BX2471" t="s">
        <v>240</v>
      </c>
      <c r="BY2471">
        <v>0</v>
      </c>
      <c r="BZ2471">
        <v>12</v>
      </c>
      <c r="CA2471" t="s">
        <v>115</v>
      </c>
      <c r="CC2471" t="s">
        <v>866</v>
      </c>
      <c r="CD2471" t="s">
        <v>857</v>
      </c>
      <c r="CE2471" t="s">
        <v>139</v>
      </c>
      <c r="CF2471" t="s">
        <v>119</v>
      </c>
      <c r="CG2471" t="s">
        <v>120</v>
      </c>
      <c r="CH2471" s="3">
        <v>96950</v>
      </c>
      <c r="CI2471" s="4">
        <v>8.3000000000000007</v>
      </c>
      <c r="CJ2471" s="4">
        <v>8.85</v>
      </c>
      <c r="CK2471" s="4">
        <v>12.45</v>
      </c>
      <c r="CL2471" s="4">
        <v>13.28</v>
      </c>
      <c r="CM2471" t="s">
        <v>136</v>
      </c>
      <c r="CN2471" t="s">
        <v>139</v>
      </c>
      <c r="CO2471" t="s">
        <v>137</v>
      </c>
      <c r="CQ2471" t="s">
        <v>115</v>
      </c>
      <c r="CR2471" t="s">
        <v>138</v>
      </c>
      <c r="CS2471" t="s">
        <v>139</v>
      </c>
      <c r="CT2471" t="s">
        <v>138</v>
      </c>
      <c r="CU2471" t="s">
        <v>139</v>
      </c>
      <c r="CV2471" t="s">
        <v>138</v>
      </c>
      <c r="CW2471" t="s">
        <v>139</v>
      </c>
      <c r="CX2471" t="s">
        <v>139</v>
      </c>
      <c r="CY2471" s="10">
        <v>16702348079</v>
      </c>
      <c r="CZ2471" t="s">
        <v>862</v>
      </c>
      <c r="DA2471" t="s">
        <v>417</v>
      </c>
      <c r="DB2471" t="s">
        <v>138</v>
      </c>
      <c r="DC2471" t="s">
        <v>115</v>
      </c>
      <c r="DD2471" t="s">
        <v>418</v>
      </c>
      <c r="DE2471" t="s">
        <v>419</v>
      </c>
      <c r="DF2471" t="s">
        <v>420</v>
      </c>
      <c r="DG2471" t="s">
        <v>421</v>
      </c>
      <c r="DH2471" t="s">
        <v>422</v>
      </c>
    </row>
    <row r="2472" spans="1:112" ht="14.45" customHeight="1" x14ac:dyDescent="0.25">
      <c r="A2472" t="s">
        <v>6274</v>
      </c>
      <c r="B2472" t="s">
        <v>248</v>
      </c>
      <c r="C2472" s="1">
        <v>45790</v>
      </c>
      <c r="D2472" s="1">
        <v>45833</v>
      </c>
      <c r="E2472" t="s">
        <v>210</v>
      </c>
      <c r="F2472" s="1">
        <v>45929</v>
      </c>
      <c r="G2472" t="s">
        <v>115</v>
      </c>
      <c r="H2472" t="s">
        <v>115</v>
      </c>
      <c r="I2472" t="s">
        <v>115</v>
      </c>
      <c r="J2472" t="s">
        <v>3413</v>
      </c>
      <c r="K2472" t="s">
        <v>3414</v>
      </c>
      <c r="L2472" t="s">
        <v>3415</v>
      </c>
      <c r="M2472" t="s">
        <v>6275</v>
      </c>
      <c r="N2472" t="s">
        <v>145</v>
      </c>
      <c r="O2472" t="s">
        <v>120</v>
      </c>
      <c r="P2472" s="3">
        <v>96951</v>
      </c>
      <c r="Q2472" t="s">
        <v>121</v>
      </c>
      <c r="S2472" s="10">
        <v>16707850100</v>
      </c>
      <c r="U2472" t="s">
        <v>3416</v>
      </c>
      <c r="V2472">
        <v>5511</v>
      </c>
      <c r="W2472" t="s">
        <v>123</v>
      </c>
      <c r="Y2472" t="s">
        <v>3417</v>
      </c>
      <c r="Z2472" t="s">
        <v>3418</v>
      </c>
      <c r="AB2472" t="s">
        <v>1275</v>
      </c>
      <c r="AC2472" t="s">
        <v>6276</v>
      </c>
      <c r="AD2472" t="s">
        <v>2263</v>
      </c>
      <c r="AE2472" t="s">
        <v>145</v>
      </c>
      <c r="AF2472" t="s">
        <v>120</v>
      </c>
      <c r="AG2472" s="3">
        <v>96951</v>
      </c>
      <c r="AH2472" t="s">
        <v>121</v>
      </c>
      <c r="AJ2472" s="10">
        <v>16707850100</v>
      </c>
      <c r="AL2472" t="s">
        <v>3419</v>
      </c>
      <c r="BD2472" t="str">
        <f>"43-3031.00"</f>
        <v>43-3031.00</v>
      </c>
      <c r="BE2472" t="s">
        <v>387</v>
      </c>
      <c r="BF2472" t="s">
        <v>6277</v>
      </c>
      <c r="BG2472" t="s">
        <v>4225</v>
      </c>
      <c r="BH2472">
        <v>2</v>
      </c>
      <c r="BI2472">
        <v>2</v>
      </c>
      <c r="BJ2472" s="1">
        <v>45931</v>
      </c>
      <c r="BK2472" s="1">
        <v>46295</v>
      </c>
      <c r="BL2472" s="1">
        <v>45931</v>
      </c>
      <c r="BM2472" s="1">
        <v>46295</v>
      </c>
      <c r="BN2472">
        <v>35</v>
      </c>
      <c r="BO2472">
        <v>0</v>
      </c>
      <c r="BP2472">
        <v>7</v>
      </c>
      <c r="BQ2472">
        <v>7</v>
      </c>
      <c r="BR2472">
        <v>7</v>
      </c>
      <c r="BS2472">
        <v>7</v>
      </c>
      <c r="BT2472">
        <v>7</v>
      </c>
      <c r="BU2472">
        <v>0</v>
      </c>
      <c r="BV2472" t="str">
        <f>"8:00 AM"</f>
        <v>8:00 AM</v>
      </c>
      <c r="BW2472" t="str">
        <f>"5:00 PM"</f>
        <v>5:00 PM</v>
      </c>
      <c r="BX2472" t="s">
        <v>133</v>
      </c>
      <c r="BY2472">
        <v>0</v>
      </c>
      <c r="BZ2472">
        <v>12</v>
      </c>
      <c r="CA2472" t="s">
        <v>115</v>
      </c>
      <c r="CC2472" t="s">
        <v>6278</v>
      </c>
      <c r="CD2472" t="s">
        <v>3415</v>
      </c>
      <c r="CE2472" t="s">
        <v>2263</v>
      </c>
      <c r="CF2472" t="s">
        <v>145</v>
      </c>
      <c r="CG2472" t="s">
        <v>120</v>
      </c>
      <c r="CH2472" s="3">
        <v>96951</v>
      </c>
      <c r="CI2472" s="4">
        <v>12.28</v>
      </c>
      <c r="CJ2472" s="4">
        <v>12.28</v>
      </c>
      <c r="CK2472" s="4">
        <v>18.420000000000002</v>
      </c>
      <c r="CL2472" s="4">
        <v>18.420000000000002</v>
      </c>
      <c r="CM2472" t="s">
        <v>136</v>
      </c>
      <c r="CN2472" t="s">
        <v>224</v>
      </c>
      <c r="CO2472" t="s">
        <v>137</v>
      </c>
      <c r="CQ2472" t="s">
        <v>115</v>
      </c>
      <c r="CR2472" t="s">
        <v>138</v>
      </c>
      <c r="CS2472" t="s">
        <v>139</v>
      </c>
      <c r="CT2472" t="s">
        <v>138</v>
      </c>
      <c r="CU2472" t="s">
        <v>139</v>
      </c>
      <c r="CV2472" t="s">
        <v>138</v>
      </c>
      <c r="CW2472" t="s">
        <v>139</v>
      </c>
      <c r="CX2472" t="s">
        <v>1746</v>
      </c>
      <c r="CY2472" s="10">
        <v>16707850100</v>
      </c>
      <c r="CZ2472" t="s">
        <v>3419</v>
      </c>
      <c r="DA2472" t="s">
        <v>139</v>
      </c>
      <c r="DB2472" t="s">
        <v>138</v>
      </c>
      <c r="DC2472" t="s">
        <v>115</v>
      </c>
      <c r="DD2472" t="s">
        <v>5859</v>
      </c>
      <c r="DE2472" t="s">
        <v>5530</v>
      </c>
      <c r="DG2472" t="s">
        <v>5858</v>
      </c>
      <c r="DH2472" t="s">
        <v>3419</v>
      </c>
    </row>
    <row r="2473" spans="1:112" ht="14.45" customHeight="1" x14ac:dyDescent="0.25">
      <c r="A2473" t="s">
        <v>6279</v>
      </c>
      <c r="B2473" t="s">
        <v>158</v>
      </c>
      <c r="C2473" s="1">
        <v>45768</v>
      </c>
      <c r="D2473" s="1">
        <v>45833</v>
      </c>
      <c r="E2473" t="s">
        <v>210</v>
      </c>
      <c r="F2473" s="1">
        <v>45929</v>
      </c>
      <c r="G2473" t="s">
        <v>115</v>
      </c>
      <c r="H2473" t="s">
        <v>115</v>
      </c>
      <c r="I2473" t="s">
        <v>115</v>
      </c>
      <c r="J2473" t="s">
        <v>813</v>
      </c>
      <c r="L2473" t="s">
        <v>814</v>
      </c>
      <c r="M2473" t="s">
        <v>815</v>
      </c>
      <c r="N2473" t="s">
        <v>119</v>
      </c>
      <c r="O2473" t="s">
        <v>120</v>
      </c>
      <c r="P2473" s="3">
        <v>96950</v>
      </c>
      <c r="Q2473" t="s">
        <v>121</v>
      </c>
      <c r="R2473" t="s">
        <v>139</v>
      </c>
      <c r="S2473" s="10">
        <v>16702358763</v>
      </c>
      <c r="U2473" t="s">
        <v>816</v>
      </c>
      <c r="V2473">
        <v>56132</v>
      </c>
      <c r="W2473" t="s">
        <v>532</v>
      </c>
      <c r="X2473" t="s">
        <v>138</v>
      </c>
      <c r="Y2473" t="s">
        <v>817</v>
      </c>
      <c r="Z2473" t="s">
        <v>818</v>
      </c>
      <c r="AA2473" t="s">
        <v>819</v>
      </c>
      <c r="AB2473" t="s">
        <v>295</v>
      </c>
      <c r="AC2473" t="s">
        <v>821</v>
      </c>
      <c r="AD2473" t="s">
        <v>815</v>
      </c>
      <c r="AE2473" t="s">
        <v>119</v>
      </c>
      <c r="AF2473" t="s">
        <v>120</v>
      </c>
      <c r="AG2473" s="3">
        <v>96950</v>
      </c>
      <c r="AH2473" t="s">
        <v>121</v>
      </c>
      <c r="AJ2473" s="10">
        <v>16702358763</v>
      </c>
      <c r="AL2473" t="s">
        <v>822</v>
      </c>
      <c r="BD2473" t="str">
        <f>"35-3023.00"</f>
        <v>35-3023.00</v>
      </c>
      <c r="BE2473" t="s">
        <v>568</v>
      </c>
      <c r="BF2473" t="s">
        <v>823</v>
      </c>
      <c r="BG2473" t="s">
        <v>824</v>
      </c>
      <c r="BH2473">
        <v>2</v>
      </c>
      <c r="BJ2473" s="1">
        <v>45931</v>
      </c>
      <c r="BK2473" s="1">
        <v>46295</v>
      </c>
      <c r="BN2473">
        <v>35</v>
      </c>
      <c r="BO2473">
        <v>7</v>
      </c>
      <c r="BP2473">
        <v>0</v>
      </c>
      <c r="BQ2473">
        <v>7</v>
      </c>
      <c r="BR2473">
        <v>0</v>
      </c>
      <c r="BS2473">
        <v>7</v>
      </c>
      <c r="BT2473">
        <v>7</v>
      </c>
      <c r="BU2473">
        <v>7</v>
      </c>
      <c r="BV2473" t="str">
        <f>"7:00 AM"</f>
        <v>7:00 AM</v>
      </c>
      <c r="BW2473" t="str">
        <f>"3:00 PM"</f>
        <v>3:00 PM</v>
      </c>
      <c r="BX2473" t="s">
        <v>240</v>
      </c>
      <c r="BY2473">
        <v>0</v>
      </c>
      <c r="BZ2473">
        <v>3</v>
      </c>
      <c r="CA2473" t="s">
        <v>115</v>
      </c>
      <c r="CC2473" s="2" t="s">
        <v>4055</v>
      </c>
      <c r="CD2473" t="s">
        <v>1813</v>
      </c>
      <c r="CF2473" t="s">
        <v>128</v>
      </c>
      <c r="CG2473" t="s">
        <v>120</v>
      </c>
      <c r="CH2473" s="3">
        <v>96950</v>
      </c>
      <c r="CI2473" s="4">
        <v>8.35</v>
      </c>
      <c r="CJ2473" s="4">
        <v>8.35</v>
      </c>
      <c r="CK2473" s="4">
        <v>0</v>
      </c>
      <c r="CL2473" s="4">
        <v>0</v>
      </c>
      <c r="CM2473" t="s">
        <v>136</v>
      </c>
      <c r="CN2473" t="s">
        <v>139</v>
      </c>
      <c r="CO2473" t="s">
        <v>137</v>
      </c>
      <c r="CQ2473" t="s">
        <v>115</v>
      </c>
      <c r="CR2473" t="s">
        <v>138</v>
      </c>
      <c r="CS2473" t="s">
        <v>139</v>
      </c>
      <c r="CT2473" t="s">
        <v>139</v>
      </c>
      <c r="CU2473" t="s">
        <v>139</v>
      </c>
      <c r="CV2473" t="s">
        <v>138</v>
      </c>
      <c r="CW2473" t="s">
        <v>139</v>
      </c>
      <c r="CX2473" t="s">
        <v>240</v>
      </c>
      <c r="CY2473" s="10">
        <v>16702358763</v>
      </c>
      <c r="CZ2473" t="s">
        <v>826</v>
      </c>
      <c r="DA2473" t="s">
        <v>139</v>
      </c>
      <c r="DB2473" t="s">
        <v>138</v>
      </c>
      <c r="DC2473" t="s">
        <v>138</v>
      </c>
    </row>
    <row r="2474" spans="1:112" ht="14.45" customHeight="1" x14ac:dyDescent="0.25">
      <c r="A2474" t="s">
        <v>6829</v>
      </c>
      <c r="B2474" t="s">
        <v>158</v>
      </c>
      <c r="C2474" s="1">
        <v>45776</v>
      </c>
      <c r="D2474" s="1">
        <v>45833</v>
      </c>
      <c r="E2474" t="s">
        <v>210</v>
      </c>
      <c r="F2474" s="1">
        <v>45929</v>
      </c>
      <c r="G2474" t="s">
        <v>138</v>
      </c>
      <c r="H2474" t="s">
        <v>115</v>
      </c>
      <c r="I2474" t="s">
        <v>115</v>
      </c>
      <c r="J2474" t="s">
        <v>841</v>
      </c>
      <c r="K2474" t="s">
        <v>139</v>
      </c>
      <c r="L2474" t="s">
        <v>847</v>
      </c>
      <c r="N2474" t="s">
        <v>128</v>
      </c>
      <c r="O2474" t="s">
        <v>120</v>
      </c>
      <c r="P2474" s="3">
        <v>96950</v>
      </c>
      <c r="Q2474" t="s">
        <v>121</v>
      </c>
      <c r="S2474" s="10">
        <v>16702354000</v>
      </c>
      <c r="U2474" t="s">
        <v>843</v>
      </c>
      <c r="V2474">
        <v>48819</v>
      </c>
      <c r="W2474" t="s">
        <v>123</v>
      </c>
      <c r="Y2474" t="s">
        <v>844</v>
      </c>
      <c r="Z2474" t="s">
        <v>845</v>
      </c>
      <c r="AA2474" t="s">
        <v>846</v>
      </c>
      <c r="AB2474" t="s">
        <v>126</v>
      </c>
      <c r="AC2474" t="s">
        <v>847</v>
      </c>
      <c r="AE2474" t="s">
        <v>128</v>
      </c>
      <c r="AF2474" t="s">
        <v>120</v>
      </c>
      <c r="AG2474" s="3">
        <v>96950</v>
      </c>
      <c r="AH2474" t="s">
        <v>121</v>
      </c>
      <c r="AJ2474" s="10">
        <v>16702354000</v>
      </c>
      <c r="AL2474" t="s">
        <v>848</v>
      </c>
      <c r="BD2474" t="str">
        <f>"33-9032.00"</f>
        <v>33-9032.00</v>
      </c>
      <c r="BE2474" t="s">
        <v>1641</v>
      </c>
      <c r="BF2474" t="s">
        <v>6830</v>
      </c>
      <c r="BG2474" t="s">
        <v>3869</v>
      </c>
      <c r="BH2474">
        <v>1</v>
      </c>
      <c r="BJ2474" s="1">
        <v>45931</v>
      </c>
      <c r="BK2474" s="1">
        <v>47026</v>
      </c>
      <c r="BN2474">
        <v>35</v>
      </c>
      <c r="BO2474">
        <v>6</v>
      </c>
      <c r="BP2474">
        <v>6</v>
      </c>
      <c r="BQ2474">
        <v>6</v>
      </c>
      <c r="BR2474">
        <v>6</v>
      </c>
      <c r="BS2474">
        <v>0</v>
      </c>
      <c r="BT2474">
        <v>6</v>
      </c>
      <c r="BU2474">
        <v>5</v>
      </c>
      <c r="BV2474" t="str">
        <f>"7:00 AM"</f>
        <v>7:00 AM</v>
      </c>
      <c r="BW2474" t="str">
        <f>"1:00 PM"</f>
        <v>1:00 PM</v>
      </c>
      <c r="BX2474" t="s">
        <v>133</v>
      </c>
      <c r="BY2474">
        <v>0</v>
      </c>
      <c r="BZ2474">
        <v>12</v>
      </c>
      <c r="CA2474" t="s">
        <v>115</v>
      </c>
      <c r="CC2474" t="s">
        <v>224</v>
      </c>
      <c r="CD2474" t="s">
        <v>6831</v>
      </c>
      <c r="CE2474" t="s">
        <v>6832</v>
      </c>
      <c r="CF2474" t="s">
        <v>128</v>
      </c>
      <c r="CG2474" t="s">
        <v>120</v>
      </c>
      <c r="CH2474" s="3">
        <v>96950</v>
      </c>
      <c r="CI2474" s="4">
        <v>8.15</v>
      </c>
      <c r="CJ2474" s="4">
        <v>8.15</v>
      </c>
      <c r="CK2474" s="4">
        <v>12.23</v>
      </c>
      <c r="CL2474" s="4">
        <v>12.23</v>
      </c>
      <c r="CM2474" t="s">
        <v>136</v>
      </c>
      <c r="CO2474" t="s">
        <v>137</v>
      </c>
      <c r="CQ2474" t="s">
        <v>115</v>
      </c>
      <c r="CR2474" t="s">
        <v>138</v>
      </c>
      <c r="CS2474" t="s">
        <v>139</v>
      </c>
      <c r="CT2474" t="s">
        <v>138</v>
      </c>
      <c r="CU2474" t="s">
        <v>139</v>
      </c>
      <c r="CV2474" t="s">
        <v>138</v>
      </c>
      <c r="CW2474" t="s">
        <v>139</v>
      </c>
      <c r="CX2474" t="s">
        <v>6833</v>
      </c>
      <c r="CY2474" s="10">
        <v>16702354000</v>
      </c>
      <c r="CZ2474" t="s">
        <v>848</v>
      </c>
      <c r="DA2474" t="s">
        <v>139</v>
      </c>
      <c r="DB2474" t="s">
        <v>138</v>
      </c>
      <c r="DC2474" t="s">
        <v>115</v>
      </c>
    </row>
    <row r="2475" spans="1:112" ht="14.45" customHeight="1" x14ac:dyDescent="0.25">
      <c r="A2475" t="s">
        <v>6847</v>
      </c>
      <c r="B2475" t="s">
        <v>158</v>
      </c>
      <c r="C2475" s="1">
        <v>45768</v>
      </c>
      <c r="D2475" s="1">
        <v>45833</v>
      </c>
      <c r="E2475" t="s">
        <v>210</v>
      </c>
      <c r="F2475" s="1">
        <v>45899</v>
      </c>
      <c r="G2475" t="s">
        <v>138</v>
      </c>
      <c r="H2475" t="s">
        <v>115</v>
      </c>
      <c r="I2475" t="s">
        <v>115</v>
      </c>
      <c r="J2475" t="s">
        <v>6539</v>
      </c>
      <c r="L2475" t="s">
        <v>6540</v>
      </c>
      <c r="M2475" t="s">
        <v>6541</v>
      </c>
      <c r="N2475" t="s">
        <v>119</v>
      </c>
      <c r="O2475" t="s">
        <v>120</v>
      </c>
      <c r="P2475" s="3">
        <v>96950</v>
      </c>
      <c r="Q2475" t="s">
        <v>121</v>
      </c>
      <c r="S2475" s="10">
        <v>16702330349</v>
      </c>
      <c r="U2475" t="s">
        <v>2728</v>
      </c>
      <c r="V2475">
        <v>56132</v>
      </c>
      <c r="W2475" t="s">
        <v>532</v>
      </c>
      <c r="X2475" t="s">
        <v>138</v>
      </c>
      <c r="Y2475" t="s">
        <v>6542</v>
      </c>
      <c r="Z2475" t="s">
        <v>6543</v>
      </c>
      <c r="AA2475" t="s">
        <v>383</v>
      </c>
      <c r="AB2475" t="s">
        <v>792</v>
      </c>
      <c r="AC2475" t="s">
        <v>6540</v>
      </c>
      <c r="AD2475" t="s">
        <v>6541</v>
      </c>
      <c r="AE2475" t="s">
        <v>119</v>
      </c>
      <c r="AF2475" t="s">
        <v>120</v>
      </c>
      <c r="AG2475" s="3">
        <v>96950</v>
      </c>
      <c r="AH2475" t="s">
        <v>121</v>
      </c>
      <c r="AJ2475" s="10">
        <v>16702330349</v>
      </c>
      <c r="AL2475" t="s">
        <v>6544</v>
      </c>
      <c r="BD2475" t="str">
        <f>"35-2014.00"</f>
        <v>35-2014.00</v>
      </c>
      <c r="BE2475" t="s">
        <v>221</v>
      </c>
      <c r="BF2475" t="s">
        <v>6848</v>
      </c>
      <c r="BG2475" t="s">
        <v>373</v>
      </c>
      <c r="BH2475">
        <v>1</v>
      </c>
      <c r="BJ2475" s="1">
        <v>45901</v>
      </c>
      <c r="BK2475" s="1">
        <v>46996</v>
      </c>
      <c r="BN2475">
        <v>35</v>
      </c>
      <c r="BO2475">
        <v>7</v>
      </c>
      <c r="BP2475">
        <v>0</v>
      </c>
      <c r="BQ2475">
        <v>0</v>
      </c>
      <c r="BR2475">
        <v>7</v>
      </c>
      <c r="BS2475">
        <v>7</v>
      </c>
      <c r="BT2475">
        <v>7</v>
      </c>
      <c r="BU2475">
        <v>7</v>
      </c>
      <c r="BV2475" t="str">
        <f>"4:00 PM"</f>
        <v>4:00 PM</v>
      </c>
      <c r="BW2475" t="str">
        <f>"11:30 PM"</f>
        <v>11:30 PM</v>
      </c>
      <c r="BX2475" t="s">
        <v>240</v>
      </c>
      <c r="BY2475">
        <v>0</v>
      </c>
      <c r="BZ2475">
        <v>12</v>
      </c>
      <c r="CA2475" t="s">
        <v>115</v>
      </c>
      <c r="CC2475" s="2" t="s">
        <v>6849</v>
      </c>
      <c r="CD2475" t="s">
        <v>6850</v>
      </c>
      <c r="CF2475" t="s">
        <v>119</v>
      </c>
      <c r="CG2475" t="s">
        <v>120</v>
      </c>
      <c r="CH2475" s="3">
        <v>96950</v>
      </c>
      <c r="CI2475" s="4">
        <v>8.83</v>
      </c>
      <c r="CJ2475" s="4">
        <v>8.83</v>
      </c>
      <c r="CK2475" s="4">
        <v>0</v>
      </c>
      <c r="CL2475" s="4">
        <v>0</v>
      </c>
      <c r="CM2475" t="s">
        <v>136</v>
      </c>
      <c r="CN2475" t="s">
        <v>139</v>
      </c>
      <c r="CO2475" t="s">
        <v>137</v>
      </c>
      <c r="CQ2475" t="s">
        <v>115</v>
      </c>
      <c r="CR2475" t="s">
        <v>138</v>
      </c>
      <c r="CS2475" t="s">
        <v>139</v>
      </c>
      <c r="CT2475" t="s">
        <v>139</v>
      </c>
      <c r="CU2475" t="s">
        <v>139</v>
      </c>
      <c r="CV2475" t="s">
        <v>138</v>
      </c>
      <c r="CW2475" t="s">
        <v>139</v>
      </c>
      <c r="CX2475" t="s">
        <v>240</v>
      </c>
      <c r="CY2475" s="10">
        <v>16702330349</v>
      </c>
      <c r="CZ2475" t="s">
        <v>6544</v>
      </c>
      <c r="DA2475" t="s">
        <v>139</v>
      </c>
      <c r="DB2475" t="s">
        <v>138</v>
      </c>
      <c r="DC2475" t="s">
        <v>138</v>
      </c>
    </row>
    <row r="2476" spans="1:112" ht="14.45" customHeight="1" x14ac:dyDescent="0.25">
      <c r="A2476" t="s">
        <v>8165</v>
      </c>
      <c r="B2476" t="s">
        <v>248</v>
      </c>
      <c r="C2476" s="1">
        <v>45783</v>
      </c>
      <c r="D2476" s="1">
        <v>45833</v>
      </c>
      <c r="E2476" t="s">
        <v>210</v>
      </c>
      <c r="F2476" s="1">
        <v>45883</v>
      </c>
      <c r="G2476" t="s">
        <v>115</v>
      </c>
      <c r="H2476" t="s">
        <v>115</v>
      </c>
      <c r="I2476" t="s">
        <v>115</v>
      </c>
      <c r="J2476" t="s">
        <v>1817</v>
      </c>
      <c r="K2476" t="s">
        <v>240</v>
      </c>
      <c r="L2476" t="s">
        <v>8166</v>
      </c>
      <c r="M2476" t="s">
        <v>8167</v>
      </c>
      <c r="N2476" t="s">
        <v>119</v>
      </c>
      <c r="O2476" t="s">
        <v>120</v>
      </c>
      <c r="P2476" s="3">
        <v>96950</v>
      </c>
      <c r="Q2476" t="s">
        <v>121</v>
      </c>
      <c r="S2476" s="10">
        <v>16702341629</v>
      </c>
      <c r="U2476" t="s">
        <v>1820</v>
      </c>
      <c r="V2476">
        <v>44414</v>
      </c>
      <c r="W2476" t="s">
        <v>123</v>
      </c>
      <c r="Y2476" t="s">
        <v>1821</v>
      </c>
      <c r="Z2476" t="s">
        <v>1822</v>
      </c>
      <c r="AA2476" t="s">
        <v>1823</v>
      </c>
      <c r="AB2476" t="s">
        <v>295</v>
      </c>
      <c r="AC2476" t="s">
        <v>8166</v>
      </c>
      <c r="AD2476" t="s">
        <v>1818</v>
      </c>
      <c r="AE2476" t="s">
        <v>119</v>
      </c>
      <c r="AF2476" t="s">
        <v>120</v>
      </c>
      <c r="AG2476" s="3">
        <v>96950</v>
      </c>
      <c r="AH2476" t="s">
        <v>121</v>
      </c>
      <c r="AJ2476" s="10">
        <v>16702341629</v>
      </c>
      <c r="AL2476" t="s">
        <v>1824</v>
      </c>
      <c r="BD2476" t="str">
        <f>"41-2031.00"</f>
        <v>41-2031.00</v>
      </c>
      <c r="BE2476" t="s">
        <v>2739</v>
      </c>
      <c r="BF2476" t="s">
        <v>8168</v>
      </c>
      <c r="BG2476" t="s">
        <v>8169</v>
      </c>
      <c r="BH2476">
        <v>2</v>
      </c>
      <c r="BI2476">
        <v>2</v>
      </c>
      <c r="BJ2476" s="1">
        <v>45885</v>
      </c>
      <c r="BK2476" s="1">
        <v>46249</v>
      </c>
      <c r="BL2476" s="1">
        <v>45885</v>
      </c>
      <c r="BM2476" s="1">
        <v>46249</v>
      </c>
      <c r="BN2476">
        <v>35</v>
      </c>
      <c r="BO2476">
        <v>0</v>
      </c>
      <c r="BP2476">
        <v>7</v>
      </c>
      <c r="BQ2476">
        <v>7</v>
      </c>
      <c r="BR2476">
        <v>7</v>
      </c>
      <c r="BS2476">
        <v>7</v>
      </c>
      <c r="BT2476">
        <v>7</v>
      </c>
      <c r="BU2476">
        <v>0</v>
      </c>
      <c r="BV2476" t="str">
        <f>"8:00 AM"</f>
        <v>8:00 AM</v>
      </c>
      <c r="BW2476" t="str">
        <f>"5:00 PM"</f>
        <v>5:00 PM</v>
      </c>
      <c r="BX2476" t="s">
        <v>240</v>
      </c>
      <c r="BY2476">
        <v>0</v>
      </c>
      <c r="BZ2476">
        <v>12</v>
      </c>
      <c r="CA2476" t="s">
        <v>115</v>
      </c>
      <c r="CC2476" s="2" t="s">
        <v>8170</v>
      </c>
      <c r="CD2476" t="s">
        <v>8171</v>
      </c>
      <c r="CE2476" t="s">
        <v>8171</v>
      </c>
      <c r="CF2476" t="s">
        <v>119</v>
      </c>
      <c r="CG2476" t="s">
        <v>120</v>
      </c>
      <c r="CH2476" s="3">
        <v>96950</v>
      </c>
      <c r="CI2476" s="4">
        <v>9.9</v>
      </c>
      <c r="CJ2476" s="4">
        <v>9.93</v>
      </c>
      <c r="CK2476" s="4">
        <v>14.85</v>
      </c>
      <c r="CL2476" s="4">
        <v>14.9</v>
      </c>
      <c r="CM2476" t="s">
        <v>136</v>
      </c>
      <c r="CN2476" t="s">
        <v>240</v>
      </c>
      <c r="CO2476" t="s">
        <v>137</v>
      </c>
      <c r="CQ2476" t="s">
        <v>115</v>
      </c>
      <c r="CR2476" t="s">
        <v>138</v>
      </c>
      <c r="CS2476" t="s">
        <v>139</v>
      </c>
      <c r="CT2476" t="s">
        <v>138</v>
      </c>
      <c r="CU2476" t="s">
        <v>139</v>
      </c>
      <c r="CV2476" t="s">
        <v>138</v>
      </c>
      <c r="CW2476" t="s">
        <v>139</v>
      </c>
      <c r="CX2476" t="s">
        <v>1829</v>
      </c>
      <c r="CY2476" s="10">
        <v>16702341629</v>
      </c>
      <c r="CZ2476" t="s">
        <v>1824</v>
      </c>
      <c r="DA2476" t="s">
        <v>139</v>
      </c>
      <c r="DB2476" t="s">
        <v>138</v>
      </c>
      <c r="DC2476" t="s">
        <v>115</v>
      </c>
      <c r="DD2476" t="s">
        <v>1821</v>
      </c>
      <c r="DE2476" t="s">
        <v>1822</v>
      </c>
      <c r="DF2476" t="s">
        <v>1830</v>
      </c>
      <c r="DG2476" t="s">
        <v>1817</v>
      </c>
      <c r="DH2476" t="s">
        <v>1824</v>
      </c>
    </row>
    <row r="2477" spans="1:112" ht="14.45" customHeight="1" x14ac:dyDescent="0.25">
      <c r="A2477" t="s">
        <v>8999</v>
      </c>
      <c r="B2477" t="s">
        <v>248</v>
      </c>
      <c r="C2477" s="1">
        <v>45769</v>
      </c>
      <c r="D2477" s="1">
        <v>45833</v>
      </c>
      <c r="E2477" t="s">
        <v>114</v>
      </c>
      <c r="G2477" t="s">
        <v>115</v>
      </c>
      <c r="H2477" t="s">
        <v>115</v>
      </c>
      <c r="I2477" t="s">
        <v>115</v>
      </c>
      <c r="J2477" t="s">
        <v>976</v>
      </c>
      <c r="K2477" t="s">
        <v>976</v>
      </c>
      <c r="L2477" t="s">
        <v>977</v>
      </c>
      <c r="M2477" t="s">
        <v>978</v>
      </c>
      <c r="N2477" t="s">
        <v>119</v>
      </c>
      <c r="O2477" t="s">
        <v>120</v>
      </c>
      <c r="P2477" s="3">
        <v>96950</v>
      </c>
      <c r="Q2477" t="s">
        <v>121</v>
      </c>
      <c r="S2477" s="10">
        <v>16702341795</v>
      </c>
      <c r="U2477" t="s">
        <v>979</v>
      </c>
      <c r="V2477">
        <v>45999</v>
      </c>
      <c r="W2477" t="s">
        <v>123</v>
      </c>
      <c r="Y2477" t="s">
        <v>215</v>
      </c>
      <c r="Z2477" t="s">
        <v>148</v>
      </c>
      <c r="AA2477" t="s">
        <v>980</v>
      </c>
      <c r="AB2477" t="s">
        <v>981</v>
      </c>
      <c r="AC2477" t="s">
        <v>977</v>
      </c>
      <c r="AD2477" t="s">
        <v>978</v>
      </c>
      <c r="AE2477" t="s">
        <v>128</v>
      </c>
      <c r="AF2477" t="s">
        <v>120</v>
      </c>
      <c r="AG2477" s="3">
        <v>96950</v>
      </c>
      <c r="AH2477" t="s">
        <v>121</v>
      </c>
      <c r="AJ2477" s="10">
        <v>16702341795</v>
      </c>
      <c r="AL2477" t="s">
        <v>983</v>
      </c>
      <c r="BD2477" t="str">
        <f>"41-1011.00"</f>
        <v>41-1011.00</v>
      </c>
      <c r="BE2477" t="s">
        <v>151</v>
      </c>
      <c r="BF2477" t="s">
        <v>8035</v>
      </c>
      <c r="BG2477" t="s">
        <v>8036</v>
      </c>
      <c r="BH2477">
        <v>1</v>
      </c>
      <c r="BI2477">
        <v>1</v>
      </c>
      <c r="BJ2477" s="1">
        <v>45809</v>
      </c>
      <c r="BK2477" s="1">
        <v>46173</v>
      </c>
      <c r="BL2477" s="1">
        <v>45833</v>
      </c>
      <c r="BM2477" s="1">
        <v>46173</v>
      </c>
      <c r="BN2477">
        <v>40</v>
      </c>
      <c r="BO2477">
        <v>0</v>
      </c>
      <c r="BP2477">
        <v>8</v>
      </c>
      <c r="BQ2477">
        <v>8</v>
      </c>
      <c r="BR2477">
        <v>0</v>
      </c>
      <c r="BS2477">
        <v>8</v>
      </c>
      <c r="BT2477">
        <v>8</v>
      </c>
      <c r="BU2477">
        <v>8</v>
      </c>
      <c r="BV2477" t="str">
        <f>"9:00 AM"</f>
        <v>9:00 AM</v>
      </c>
      <c r="BW2477" t="str">
        <f>"6:00 PM"</f>
        <v>6:00 PM</v>
      </c>
      <c r="BX2477" t="s">
        <v>133</v>
      </c>
      <c r="BY2477">
        <v>0</v>
      </c>
      <c r="BZ2477">
        <v>12</v>
      </c>
      <c r="CA2477" t="s">
        <v>138</v>
      </c>
      <c r="CB2477">
        <v>35</v>
      </c>
      <c r="CC2477" s="2" t="s">
        <v>8037</v>
      </c>
      <c r="CD2477" t="s">
        <v>7437</v>
      </c>
      <c r="CE2477" t="s">
        <v>128</v>
      </c>
      <c r="CF2477" t="s">
        <v>120</v>
      </c>
      <c r="CG2477" t="s">
        <v>120</v>
      </c>
      <c r="CH2477" s="3">
        <v>96950</v>
      </c>
      <c r="CI2477" s="4">
        <v>11.35</v>
      </c>
      <c r="CJ2477" s="4">
        <v>22.5</v>
      </c>
      <c r="CM2477" t="s">
        <v>136</v>
      </c>
      <c r="CN2477" t="s">
        <v>240</v>
      </c>
      <c r="CO2477" t="s">
        <v>137</v>
      </c>
      <c r="CQ2477" t="s">
        <v>115</v>
      </c>
      <c r="CR2477" t="s">
        <v>138</v>
      </c>
      <c r="CS2477" t="s">
        <v>138</v>
      </c>
      <c r="CT2477" t="s">
        <v>139</v>
      </c>
      <c r="CU2477" t="s">
        <v>139</v>
      </c>
      <c r="CV2477" t="s">
        <v>138</v>
      </c>
      <c r="CW2477" t="s">
        <v>138</v>
      </c>
      <c r="CX2477" t="s">
        <v>1011</v>
      </c>
      <c r="CY2477" s="10">
        <v>16702341795</v>
      </c>
      <c r="CZ2477" t="s">
        <v>983</v>
      </c>
      <c r="DA2477" t="s">
        <v>989</v>
      </c>
      <c r="DB2477" t="s">
        <v>138</v>
      </c>
      <c r="DC2477" t="s">
        <v>115</v>
      </c>
    </row>
    <row r="2478" spans="1:112" ht="14.45" customHeight="1" x14ac:dyDescent="0.25">
      <c r="A2478" t="s">
        <v>9755</v>
      </c>
      <c r="B2478" t="s">
        <v>248</v>
      </c>
      <c r="C2478" s="1">
        <v>45769</v>
      </c>
      <c r="D2478" s="1">
        <v>45833</v>
      </c>
      <c r="E2478" t="s">
        <v>210</v>
      </c>
      <c r="F2478" s="1">
        <v>45929</v>
      </c>
      <c r="G2478" t="s">
        <v>115</v>
      </c>
      <c r="H2478" t="s">
        <v>115</v>
      </c>
      <c r="I2478" t="s">
        <v>115</v>
      </c>
      <c r="J2478" t="s">
        <v>3880</v>
      </c>
      <c r="K2478" t="s">
        <v>3881</v>
      </c>
      <c r="L2478" t="s">
        <v>9756</v>
      </c>
      <c r="M2478" t="s">
        <v>1286</v>
      </c>
      <c r="N2478" t="s">
        <v>128</v>
      </c>
      <c r="O2478" t="s">
        <v>120</v>
      </c>
      <c r="P2478" s="3">
        <v>96950</v>
      </c>
      <c r="Q2478" t="s">
        <v>121</v>
      </c>
      <c r="R2478" t="s">
        <v>1287</v>
      </c>
      <c r="S2478" s="10">
        <v>16702856955</v>
      </c>
      <c r="U2478" t="s">
        <v>3883</v>
      </c>
      <c r="V2478">
        <v>561520</v>
      </c>
      <c r="W2478" t="s">
        <v>123</v>
      </c>
      <c r="Y2478" t="s">
        <v>1097</v>
      </c>
      <c r="Z2478" t="s">
        <v>3884</v>
      </c>
      <c r="AA2478" t="s">
        <v>139</v>
      </c>
      <c r="AB2478" t="s">
        <v>448</v>
      </c>
      <c r="AC2478" t="s">
        <v>9757</v>
      </c>
      <c r="AD2478" t="s">
        <v>1286</v>
      </c>
      <c r="AE2478" t="s">
        <v>128</v>
      </c>
      <c r="AF2478" t="s">
        <v>120</v>
      </c>
      <c r="AG2478" s="3">
        <v>96950</v>
      </c>
      <c r="AH2478" t="s">
        <v>121</v>
      </c>
      <c r="AI2478" t="s">
        <v>1287</v>
      </c>
      <c r="AJ2478" s="10">
        <v>16702856955</v>
      </c>
      <c r="AL2478" t="s">
        <v>3886</v>
      </c>
      <c r="BD2478" t="str">
        <f>"39-7011.00"</f>
        <v>39-7011.00</v>
      </c>
      <c r="BE2478" t="s">
        <v>719</v>
      </c>
      <c r="BF2478" t="s">
        <v>3887</v>
      </c>
      <c r="BG2478" t="s">
        <v>721</v>
      </c>
      <c r="BH2478">
        <v>3</v>
      </c>
      <c r="BI2478">
        <v>3</v>
      </c>
      <c r="BJ2478" s="1">
        <v>45931</v>
      </c>
      <c r="BK2478" s="1">
        <v>46295</v>
      </c>
      <c r="BL2478" s="1">
        <v>45931</v>
      </c>
      <c r="BM2478" s="1">
        <v>46295</v>
      </c>
      <c r="BN2478">
        <v>35</v>
      </c>
      <c r="BO2478">
        <v>0</v>
      </c>
      <c r="BP2478">
        <v>7</v>
      </c>
      <c r="BQ2478">
        <v>7</v>
      </c>
      <c r="BR2478">
        <v>7</v>
      </c>
      <c r="BS2478">
        <v>7</v>
      </c>
      <c r="BT2478">
        <v>7</v>
      </c>
      <c r="BU2478">
        <v>0</v>
      </c>
      <c r="BV2478" t="str">
        <f>"8:00 AM"</f>
        <v>8:00 AM</v>
      </c>
      <c r="BW2478" t="str">
        <f>"4:00 PM"</f>
        <v>4:00 PM</v>
      </c>
      <c r="BX2478" t="s">
        <v>240</v>
      </c>
      <c r="BY2478">
        <v>0</v>
      </c>
      <c r="BZ2478">
        <v>24</v>
      </c>
      <c r="CA2478" t="s">
        <v>115</v>
      </c>
      <c r="CC2478" t="s">
        <v>9758</v>
      </c>
      <c r="CD2478" t="s">
        <v>3889</v>
      </c>
      <c r="CE2478" t="s">
        <v>1286</v>
      </c>
      <c r="CF2478" t="s">
        <v>128</v>
      </c>
      <c r="CG2478" t="s">
        <v>120</v>
      </c>
      <c r="CH2478" s="3">
        <v>96950</v>
      </c>
      <c r="CI2478" s="4">
        <v>10.43</v>
      </c>
      <c r="CJ2478" s="4">
        <v>10.5</v>
      </c>
      <c r="CK2478" s="4">
        <v>15.64</v>
      </c>
      <c r="CL2478" s="4">
        <v>15.75</v>
      </c>
      <c r="CM2478" t="s">
        <v>136</v>
      </c>
      <c r="CN2478" t="s">
        <v>139</v>
      </c>
      <c r="CO2478" t="s">
        <v>137</v>
      </c>
      <c r="CQ2478" t="s">
        <v>115</v>
      </c>
      <c r="CR2478" t="s">
        <v>138</v>
      </c>
      <c r="CS2478" t="s">
        <v>138</v>
      </c>
      <c r="CT2478" t="s">
        <v>138</v>
      </c>
      <c r="CU2478" t="s">
        <v>139</v>
      </c>
      <c r="CV2478" t="s">
        <v>138</v>
      </c>
      <c r="CW2478" t="s">
        <v>139</v>
      </c>
      <c r="CX2478" t="s">
        <v>1297</v>
      </c>
      <c r="CY2478" s="10">
        <v>16702856955</v>
      </c>
      <c r="CZ2478" t="s">
        <v>3886</v>
      </c>
      <c r="DA2478" t="s">
        <v>139</v>
      </c>
      <c r="DB2478" t="s">
        <v>138</v>
      </c>
      <c r="DC2478" t="s">
        <v>115</v>
      </c>
    </row>
    <row r="2479" spans="1:112" ht="14.45" customHeight="1" x14ac:dyDescent="0.25">
      <c r="A2479" t="s">
        <v>9948</v>
      </c>
      <c r="B2479" t="s">
        <v>248</v>
      </c>
      <c r="C2479" s="1">
        <v>45788</v>
      </c>
      <c r="D2479" s="1">
        <v>45833</v>
      </c>
      <c r="E2479" t="s">
        <v>210</v>
      </c>
      <c r="F2479" s="1">
        <v>45929</v>
      </c>
      <c r="G2479" t="s">
        <v>115</v>
      </c>
      <c r="H2479" t="s">
        <v>115</v>
      </c>
      <c r="I2479" t="s">
        <v>115</v>
      </c>
      <c r="J2479" t="s">
        <v>4227</v>
      </c>
      <c r="L2479" t="s">
        <v>4228</v>
      </c>
      <c r="M2479" t="s">
        <v>4234</v>
      </c>
      <c r="N2479" t="s">
        <v>119</v>
      </c>
      <c r="O2479" t="s">
        <v>120</v>
      </c>
      <c r="P2479" s="3">
        <v>96950</v>
      </c>
      <c r="Q2479" t="s">
        <v>121</v>
      </c>
      <c r="S2479" s="10">
        <v>16702346526</v>
      </c>
      <c r="U2479" t="s">
        <v>4230</v>
      </c>
      <c r="V2479">
        <v>23622</v>
      </c>
      <c r="W2479" t="s">
        <v>123</v>
      </c>
      <c r="Y2479" t="s">
        <v>4231</v>
      </c>
      <c r="Z2479" t="s">
        <v>4232</v>
      </c>
      <c r="AA2479" t="s">
        <v>4233</v>
      </c>
      <c r="AB2479" t="s">
        <v>792</v>
      </c>
      <c r="AC2479" t="s">
        <v>9949</v>
      </c>
      <c r="AD2479" t="s">
        <v>4234</v>
      </c>
      <c r="AE2479" t="s">
        <v>119</v>
      </c>
      <c r="AF2479" t="s">
        <v>120</v>
      </c>
      <c r="AG2479" s="3">
        <v>96950</v>
      </c>
      <c r="AH2479" t="s">
        <v>121</v>
      </c>
      <c r="AJ2479" s="10">
        <v>16702346526</v>
      </c>
      <c r="AL2479" t="s">
        <v>4235</v>
      </c>
      <c r="BD2479" t="str">
        <f>"49-9071.00"</f>
        <v>49-9071.00</v>
      </c>
      <c r="BE2479" t="s">
        <v>169</v>
      </c>
      <c r="BF2479" t="s">
        <v>9950</v>
      </c>
      <c r="BG2479" t="s">
        <v>169</v>
      </c>
      <c r="BH2479">
        <v>10</v>
      </c>
      <c r="BI2479">
        <v>10</v>
      </c>
      <c r="BJ2479" s="1">
        <v>45931</v>
      </c>
      <c r="BK2479" s="1">
        <v>46295</v>
      </c>
      <c r="BL2479" s="1">
        <v>45931</v>
      </c>
      <c r="BM2479" s="1">
        <v>46295</v>
      </c>
      <c r="BN2479">
        <v>40</v>
      </c>
      <c r="BO2479">
        <v>0</v>
      </c>
      <c r="BP2479">
        <v>8</v>
      </c>
      <c r="BQ2479">
        <v>8</v>
      </c>
      <c r="BR2479">
        <v>8</v>
      </c>
      <c r="BS2479">
        <v>8</v>
      </c>
      <c r="BT2479">
        <v>8</v>
      </c>
      <c r="BU2479">
        <v>0</v>
      </c>
      <c r="BV2479" t="str">
        <f>"8:00 AM"</f>
        <v>8:00 AM</v>
      </c>
      <c r="BW2479" t="str">
        <f>"5:00 PM"</f>
        <v>5:00 PM</v>
      </c>
      <c r="BX2479" t="s">
        <v>133</v>
      </c>
      <c r="BY2479">
        <v>0</v>
      </c>
      <c r="BZ2479">
        <v>12</v>
      </c>
      <c r="CA2479" t="s">
        <v>115</v>
      </c>
      <c r="CC2479" t="s">
        <v>9951</v>
      </c>
      <c r="CD2479" t="s">
        <v>4228</v>
      </c>
      <c r="CF2479" t="s">
        <v>119</v>
      </c>
      <c r="CG2479" t="s">
        <v>120</v>
      </c>
      <c r="CH2479" s="3">
        <v>96950</v>
      </c>
      <c r="CI2479" s="4">
        <v>9.75</v>
      </c>
      <c r="CJ2479" s="4">
        <v>9.75</v>
      </c>
      <c r="CK2479" s="4">
        <v>14.63</v>
      </c>
      <c r="CL2479" s="4">
        <v>14.63</v>
      </c>
      <c r="CM2479" t="s">
        <v>136</v>
      </c>
      <c r="CN2479" t="s">
        <v>191</v>
      </c>
      <c r="CO2479" t="s">
        <v>137</v>
      </c>
      <c r="CQ2479" t="s">
        <v>138</v>
      </c>
      <c r="CR2479" t="s">
        <v>138</v>
      </c>
      <c r="CS2479" t="s">
        <v>139</v>
      </c>
      <c r="CT2479" t="s">
        <v>138</v>
      </c>
      <c r="CU2479" t="s">
        <v>139</v>
      </c>
      <c r="CV2479" t="s">
        <v>138</v>
      </c>
      <c r="CW2479" t="s">
        <v>139</v>
      </c>
      <c r="CX2479" t="s">
        <v>4239</v>
      </c>
      <c r="CY2479" s="10">
        <v>16702346526</v>
      </c>
      <c r="CZ2479" t="s">
        <v>4235</v>
      </c>
      <c r="DA2479" t="s">
        <v>139</v>
      </c>
      <c r="DB2479" t="s">
        <v>138</v>
      </c>
      <c r="DC2479" t="s">
        <v>115</v>
      </c>
    </row>
    <row r="2480" spans="1:112" ht="14.45" customHeight="1" x14ac:dyDescent="0.25">
      <c r="A2480" t="s">
        <v>9958</v>
      </c>
      <c r="B2480" t="s">
        <v>158</v>
      </c>
      <c r="C2480" s="1">
        <v>45757</v>
      </c>
      <c r="D2480" s="1">
        <v>45833</v>
      </c>
      <c r="E2480" t="s">
        <v>210</v>
      </c>
      <c r="F2480" s="1">
        <v>45930</v>
      </c>
      <c r="G2480" t="s">
        <v>138</v>
      </c>
      <c r="H2480" t="s">
        <v>115</v>
      </c>
      <c r="I2480" t="s">
        <v>115</v>
      </c>
      <c r="J2480" t="s">
        <v>9959</v>
      </c>
      <c r="K2480" t="s">
        <v>9960</v>
      </c>
      <c r="L2480" t="s">
        <v>3454</v>
      </c>
      <c r="N2480" t="s">
        <v>119</v>
      </c>
      <c r="O2480" t="s">
        <v>120</v>
      </c>
      <c r="P2480" s="3">
        <v>96950</v>
      </c>
      <c r="Q2480" t="s">
        <v>121</v>
      </c>
      <c r="S2480" s="10">
        <v>16702858623</v>
      </c>
      <c r="U2480" t="s">
        <v>9961</v>
      </c>
      <c r="V2480">
        <v>71329</v>
      </c>
      <c r="W2480" t="s">
        <v>123</v>
      </c>
      <c r="Y2480" t="s">
        <v>3456</v>
      </c>
      <c r="Z2480" t="s">
        <v>3457</v>
      </c>
      <c r="AB2480" t="s">
        <v>3478</v>
      </c>
      <c r="AC2480" t="s">
        <v>3454</v>
      </c>
      <c r="AE2480" t="s">
        <v>119</v>
      </c>
      <c r="AF2480" t="s">
        <v>120</v>
      </c>
      <c r="AG2480" s="3">
        <v>96950</v>
      </c>
      <c r="AH2480" t="s">
        <v>121</v>
      </c>
      <c r="AJ2480" s="10">
        <v>16702858623</v>
      </c>
      <c r="AL2480" t="s">
        <v>399</v>
      </c>
      <c r="AM2480" t="s">
        <v>400</v>
      </c>
      <c r="AN2480" t="s">
        <v>401</v>
      </c>
      <c r="AO2480" t="s">
        <v>402</v>
      </c>
      <c r="AQ2480" t="s">
        <v>403</v>
      </c>
      <c r="AS2480" t="s">
        <v>119</v>
      </c>
      <c r="AT2480" t="s">
        <v>120</v>
      </c>
      <c r="AU2480" s="3">
        <v>96950</v>
      </c>
      <c r="AV2480" t="s">
        <v>121</v>
      </c>
      <c r="AX2480">
        <v>16702353403</v>
      </c>
      <c r="AZ2480" t="s">
        <v>404</v>
      </c>
      <c r="BA2480" t="s">
        <v>405</v>
      </c>
      <c r="BD2480" t="str">
        <f>"41-2012.00"</f>
        <v>41-2012.00</v>
      </c>
      <c r="BE2480" t="s">
        <v>9962</v>
      </c>
      <c r="BF2480" t="s">
        <v>9963</v>
      </c>
      <c r="BG2480" t="s">
        <v>9964</v>
      </c>
      <c r="BH2480">
        <v>2</v>
      </c>
      <c r="BJ2480" s="1">
        <v>45932</v>
      </c>
      <c r="BK2480" s="1">
        <v>47027</v>
      </c>
      <c r="BN2480">
        <v>35</v>
      </c>
      <c r="BO2480">
        <v>0</v>
      </c>
      <c r="BP2480">
        <v>7</v>
      </c>
      <c r="BQ2480">
        <v>7</v>
      </c>
      <c r="BR2480">
        <v>7</v>
      </c>
      <c r="BS2480">
        <v>7</v>
      </c>
      <c r="BT2480">
        <v>7</v>
      </c>
      <c r="BU2480">
        <v>0</v>
      </c>
      <c r="BV2480" t="str">
        <f>"9:00 AM"</f>
        <v>9:00 AM</v>
      </c>
      <c r="BW2480" t="str">
        <f>"5:00 PM"</f>
        <v>5:00 PM</v>
      </c>
      <c r="BX2480" t="s">
        <v>240</v>
      </c>
      <c r="BY2480">
        <v>0</v>
      </c>
      <c r="BZ2480">
        <v>12</v>
      </c>
      <c r="CA2480" t="s">
        <v>115</v>
      </c>
      <c r="CC2480" t="s">
        <v>9965</v>
      </c>
      <c r="CD2480" t="s">
        <v>9966</v>
      </c>
      <c r="CF2480" t="s">
        <v>119</v>
      </c>
      <c r="CG2480" t="s">
        <v>120</v>
      </c>
      <c r="CH2480" s="3">
        <v>96950</v>
      </c>
      <c r="CI2480" s="4">
        <v>7.88</v>
      </c>
      <c r="CJ2480" s="4">
        <v>7.88</v>
      </c>
      <c r="CK2480" s="4">
        <v>0</v>
      </c>
      <c r="CL2480" s="4">
        <v>0</v>
      </c>
      <c r="CM2480" t="s">
        <v>136</v>
      </c>
      <c r="CN2480" t="s">
        <v>240</v>
      </c>
      <c r="CO2480" t="s">
        <v>137</v>
      </c>
      <c r="CQ2480" t="s">
        <v>115</v>
      </c>
      <c r="CR2480" t="s">
        <v>138</v>
      </c>
      <c r="CS2480" t="s">
        <v>139</v>
      </c>
      <c r="CT2480" t="s">
        <v>139</v>
      </c>
      <c r="CU2480" t="s">
        <v>139</v>
      </c>
      <c r="CV2480" t="s">
        <v>138</v>
      </c>
      <c r="CW2480" t="s">
        <v>139</v>
      </c>
      <c r="CX2480" s="2" t="s">
        <v>2705</v>
      </c>
      <c r="CY2480" s="10">
        <v>16702858623</v>
      </c>
      <c r="CZ2480" t="s">
        <v>399</v>
      </c>
      <c r="DA2480" t="s">
        <v>139</v>
      </c>
      <c r="DB2480" t="s">
        <v>138</v>
      </c>
      <c r="DC2480" t="s">
        <v>115</v>
      </c>
    </row>
    <row r="2481" spans="1:112" ht="14.45" customHeight="1" x14ac:dyDescent="0.25">
      <c r="A2481" t="s">
        <v>9984</v>
      </c>
      <c r="B2481" t="s">
        <v>113</v>
      </c>
      <c r="C2481" s="1">
        <v>45832</v>
      </c>
      <c r="D2481" s="1">
        <v>45833</v>
      </c>
      <c r="E2481" t="s">
        <v>114</v>
      </c>
      <c r="G2481" t="s">
        <v>115</v>
      </c>
      <c r="H2481" t="s">
        <v>115</v>
      </c>
      <c r="I2481" t="s">
        <v>115</v>
      </c>
      <c r="J2481" t="s">
        <v>2864</v>
      </c>
      <c r="K2481" t="s">
        <v>2865</v>
      </c>
      <c r="L2481" t="s">
        <v>2866</v>
      </c>
      <c r="M2481" t="s">
        <v>1673</v>
      </c>
      <c r="N2481" t="s">
        <v>128</v>
      </c>
      <c r="O2481" t="s">
        <v>120</v>
      </c>
      <c r="P2481" s="3">
        <v>96950</v>
      </c>
      <c r="Q2481" t="s">
        <v>121</v>
      </c>
      <c r="R2481" t="s">
        <v>1287</v>
      </c>
      <c r="S2481" s="10">
        <v>16702341336</v>
      </c>
      <c r="U2481" t="s">
        <v>2867</v>
      </c>
      <c r="V2481">
        <v>425120</v>
      </c>
      <c r="W2481" t="s">
        <v>123</v>
      </c>
      <c r="Y2481" t="s">
        <v>2868</v>
      </c>
      <c r="Z2481" t="s">
        <v>2869</v>
      </c>
      <c r="AA2481" t="s">
        <v>139</v>
      </c>
      <c r="AB2481" t="s">
        <v>997</v>
      </c>
      <c r="AC2481" t="s">
        <v>2866</v>
      </c>
      <c r="AD2481" t="s">
        <v>1673</v>
      </c>
      <c r="AE2481" t="s">
        <v>128</v>
      </c>
      <c r="AF2481" t="s">
        <v>120</v>
      </c>
      <c r="AG2481" s="3">
        <v>96950</v>
      </c>
      <c r="AH2481" t="s">
        <v>121</v>
      </c>
      <c r="AI2481" t="s">
        <v>1287</v>
      </c>
      <c r="AJ2481" s="10">
        <v>16702341336</v>
      </c>
      <c r="AL2481" t="s">
        <v>2870</v>
      </c>
      <c r="BD2481" t="str">
        <f>"49-9071.00"</f>
        <v>49-9071.00</v>
      </c>
      <c r="BE2481" t="s">
        <v>169</v>
      </c>
      <c r="BF2481" t="s">
        <v>2871</v>
      </c>
      <c r="BG2481" t="s">
        <v>2872</v>
      </c>
      <c r="BH2481">
        <v>3</v>
      </c>
      <c r="BJ2481" s="1">
        <v>45931</v>
      </c>
      <c r="BK2481" s="1">
        <v>46295</v>
      </c>
      <c r="BN2481">
        <v>35</v>
      </c>
      <c r="BO2481">
        <v>0</v>
      </c>
      <c r="BP2481">
        <v>7</v>
      </c>
      <c r="BQ2481">
        <v>7</v>
      </c>
      <c r="BR2481">
        <v>7</v>
      </c>
      <c r="BS2481">
        <v>7</v>
      </c>
      <c r="BT2481">
        <v>7</v>
      </c>
      <c r="BU2481">
        <v>0</v>
      </c>
      <c r="BV2481" t="str">
        <f>"8:00 AM"</f>
        <v>8:00 AM</v>
      </c>
      <c r="BW2481" t="str">
        <f>"4:00 PM"</f>
        <v>4:00 PM</v>
      </c>
      <c r="BX2481" t="s">
        <v>240</v>
      </c>
      <c r="BY2481">
        <v>0</v>
      </c>
      <c r="BZ2481">
        <v>12</v>
      </c>
      <c r="CA2481" t="s">
        <v>115</v>
      </c>
      <c r="CC2481" t="s">
        <v>2873</v>
      </c>
      <c r="CD2481" t="s">
        <v>2874</v>
      </c>
      <c r="CE2481" t="s">
        <v>434</v>
      </c>
      <c r="CF2481" t="s">
        <v>128</v>
      </c>
      <c r="CG2481" t="s">
        <v>120</v>
      </c>
      <c r="CH2481" s="3">
        <v>96950</v>
      </c>
      <c r="CI2481" s="4">
        <v>9.75</v>
      </c>
      <c r="CJ2481" s="4">
        <v>10</v>
      </c>
      <c r="CK2481" s="4">
        <v>14.62</v>
      </c>
      <c r="CL2481" s="4">
        <v>15</v>
      </c>
      <c r="CM2481" t="s">
        <v>136</v>
      </c>
      <c r="CN2481" t="s">
        <v>139</v>
      </c>
      <c r="CO2481" t="s">
        <v>137</v>
      </c>
      <c r="CQ2481" t="s">
        <v>115</v>
      </c>
      <c r="CR2481" t="s">
        <v>138</v>
      </c>
      <c r="CS2481" t="s">
        <v>138</v>
      </c>
      <c r="CT2481" t="s">
        <v>138</v>
      </c>
      <c r="CU2481" t="s">
        <v>139</v>
      </c>
      <c r="CV2481" t="s">
        <v>138</v>
      </c>
      <c r="CW2481" t="s">
        <v>139</v>
      </c>
      <c r="CX2481" t="s">
        <v>1297</v>
      </c>
      <c r="CY2481" s="10">
        <v>16702341336</v>
      </c>
      <c r="CZ2481" t="s">
        <v>2870</v>
      </c>
      <c r="DA2481" t="s">
        <v>139</v>
      </c>
      <c r="DB2481" t="s">
        <v>138</v>
      </c>
      <c r="DC2481" t="s">
        <v>115</v>
      </c>
    </row>
    <row r="2482" spans="1:112" ht="14.45" customHeight="1" x14ac:dyDescent="0.25">
      <c r="A2482" t="s">
        <v>10281</v>
      </c>
      <c r="B2482" t="s">
        <v>248</v>
      </c>
      <c r="C2482" s="1">
        <v>45770</v>
      </c>
      <c r="D2482" s="1">
        <v>45833</v>
      </c>
      <c r="E2482" t="s">
        <v>210</v>
      </c>
      <c r="F2482" s="1">
        <v>45847</v>
      </c>
      <c r="G2482" t="s">
        <v>115</v>
      </c>
      <c r="H2482" t="s">
        <v>115</v>
      </c>
      <c r="I2482" t="s">
        <v>115</v>
      </c>
      <c r="J2482" t="s">
        <v>976</v>
      </c>
      <c r="L2482" t="s">
        <v>978</v>
      </c>
      <c r="M2482" t="s">
        <v>2393</v>
      </c>
      <c r="N2482" t="s">
        <v>119</v>
      </c>
      <c r="O2482" t="s">
        <v>120</v>
      </c>
      <c r="P2482" s="3">
        <v>96950</v>
      </c>
      <c r="Q2482" t="s">
        <v>121</v>
      </c>
      <c r="S2482" s="10">
        <v>16702341795</v>
      </c>
      <c r="U2482" t="s">
        <v>979</v>
      </c>
      <c r="V2482">
        <v>722511</v>
      </c>
      <c r="W2482" t="s">
        <v>123</v>
      </c>
      <c r="Y2482" t="s">
        <v>1005</v>
      </c>
      <c r="Z2482" t="s">
        <v>148</v>
      </c>
      <c r="AA2482" t="s">
        <v>980</v>
      </c>
      <c r="AB2482" t="s">
        <v>981</v>
      </c>
      <c r="AC2482" t="s">
        <v>977</v>
      </c>
      <c r="AD2482" t="s">
        <v>978</v>
      </c>
      <c r="AE2482" t="s">
        <v>119</v>
      </c>
      <c r="AF2482" t="s">
        <v>120</v>
      </c>
      <c r="AG2482" s="3">
        <v>96950</v>
      </c>
      <c r="AH2482" t="s">
        <v>121</v>
      </c>
      <c r="AJ2482" s="10">
        <v>16702341795</v>
      </c>
      <c r="AL2482" t="s">
        <v>983</v>
      </c>
      <c r="BD2482" t="str">
        <f>"35-1011.00"</f>
        <v>35-1011.00</v>
      </c>
      <c r="BE2482" t="s">
        <v>9296</v>
      </c>
      <c r="BF2482" t="s">
        <v>10282</v>
      </c>
      <c r="BG2482" t="s">
        <v>10283</v>
      </c>
      <c r="BH2482">
        <v>1</v>
      </c>
      <c r="BI2482">
        <v>1</v>
      </c>
      <c r="BJ2482" s="1">
        <v>45848</v>
      </c>
      <c r="BK2482" s="1">
        <v>46212</v>
      </c>
      <c r="BL2482" s="1">
        <v>45848</v>
      </c>
      <c r="BM2482" s="1">
        <v>46212</v>
      </c>
      <c r="BN2482">
        <v>35</v>
      </c>
      <c r="BO2482">
        <v>0</v>
      </c>
      <c r="BP2482">
        <v>6</v>
      </c>
      <c r="BQ2482">
        <v>6</v>
      </c>
      <c r="BR2482">
        <v>6</v>
      </c>
      <c r="BS2482">
        <v>6</v>
      </c>
      <c r="BT2482">
        <v>6</v>
      </c>
      <c r="BU2482">
        <v>5</v>
      </c>
      <c r="BV2482" t="str">
        <f>"7:00 AM"</f>
        <v>7:00 AM</v>
      </c>
      <c r="BW2482" t="str">
        <f>"2:00 PM"</f>
        <v>2:00 PM</v>
      </c>
      <c r="BX2482" t="s">
        <v>133</v>
      </c>
      <c r="BY2482">
        <v>0</v>
      </c>
      <c r="BZ2482">
        <v>12</v>
      </c>
      <c r="CA2482" t="s">
        <v>138</v>
      </c>
      <c r="CB2482">
        <v>6</v>
      </c>
      <c r="CC2482" t="s">
        <v>10284</v>
      </c>
      <c r="CD2482" t="s">
        <v>10285</v>
      </c>
      <c r="CE2482" t="s">
        <v>2398</v>
      </c>
      <c r="CF2482" t="s">
        <v>272</v>
      </c>
      <c r="CG2482" t="s">
        <v>120</v>
      </c>
      <c r="CH2482" s="3">
        <v>96952</v>
      </c>
      <c r="CI2482" s="4">
        <v>15.13</v>
      </c>
      <c r="CJ2482" s="4">
        <v>16</v>
      </c>
      <c r="CM2482" t="s">
        <v>136</v>
      </c>
      <c r="CN2482" t="s">
        <v>240</v>
      </c>
      <c r="CO2482" t="s">
        <v>137</v>
      </c>
      <c r="CQ2482" t="s">
        <v>115</v>
      </c>
      <c r="CR2482" t="s">
        <v>138</v>
      </c>
      <c r="CS2482" t="s">
        <v>138</v>
      </c>
      <c r="CT2482" t="s">
        <v>139</v>
      </c>
      <c r="CU2482" t="s">
        <v>139</v>
      </c>
      <c r="CV2482" t="s">
        <v>138</v>
      </c>
      <c r="CW2482" t="s">
        <v>139</v>
      </c>
      <c r="CX2482" t="s">
        <v>2814</v>
      </c>
      <c r="CY2482" s="10">
        <v>16702341795</v>
      </c>
      <c r="CZ2482" t="s">
        <v>983</v>
      </c>
      <c r="DA2482" t="s">
        <v>989</v>
      </c>
      <c r="DB2482" t="s">
        <v>138</v>
      </c>
      <c r="DC2482" t="s">
        <v>115</v>
      </c>
    </row>
    <row r="2483" spans="1:112" ht="14.45" customHeight="1" x14ac:dyDescent="0.25">
      <c r="A2483" t="s">
        <v>10628</v>
      </c>
      <c r="B2483" t="s">
        <v>248</v>
      </c>
      <c r="C2483" s="1">
        <v>45764</v>
      </c>
      <c r="D2483" s="1">
        <v>45833</v>
      </c>
      <c r="E2483" t="s">
        <v>210</v>
      </c>
      <c r="F2483" s="1">
        <v>45929</v>
      </c>
      <c r="G2483" t="s">
        <v>138</v>
      </c>
      <c r="H2483" t="s">
        <v>115</v>
      </c>
      <c r="I2483" t="s">
        <v>115</v>
      </c>
      <c r="J2483" t="s">
        <v>3939</v>
      </c>
      <c r="K2483" t="s">
        <v>4297</v>
      </c>
      <c r="L2483" t="s">
        <v>3941</v>
      </c>
      <c r="M2483" t="s">
        <v>3942</v>
      </c>
      <c r="N2483" t="s">
        <v>306</v>
      </c>
      <c r="O2483" t="s">
        <v>120</v>
      </c>
      <c r="P2483" s="3">
        <v>96950</v>
      </c>
      <c r="Q2483" t="s">
        <v>121</v>
      </c>
      <c r="S2483" s="10">
        <v>16702876661</v>
      </c>
      <c r="U2483" t="s">
        <v>3943</v>
      </c>
      <c r="V2483">
        <v>561520</v>
      </c>
      <c r="W2483" t="s">
        <v>123</v>
      </c>
      <c r="Y2483" t="s">
        <v>308</v>
      </c>
      <c r="Z2483" t="s">
        <v>309</v>
      </c>
      <c r="AB2483" t="s">
        <v>3944</v>
      </c>
      <c r="AC2483" t="s">
        <v>3941</v>
      </c>
      <c r="AD2483" t="s">
        <v>3942</v>
      </c>
      <c r="AE2483" t="s">
        <v>128</v>
      </c>
      <c r="AF2483" t="s">
        <v>120</v>
      </c>
      <c r="AG2483" s="3">
        <v>96950</v>
      </c>
      <c r="AH2483" t="s">
        <v>121</v>
      </c>
      <c r="AJ2483" s="10">
        <v>16702876661</v>
      </c>
      <c r="AL2483" t="s">
        <v>3945</v>
      </c>
      <c r="BD2483" t="str">
        <f>"39-7011.00"</f>
        <v>39-7011.00</v>
      </c>
      <c r="BE2483" t="s">
        <v>719</v>
      </c>
      <c r="BF2483" t="s">
        <v>4698</v>
      </c>
      <c r="BG2483" t="s">
        <v>4699</v>
      </c>
      <c r="BH2483">
        <v>3</v>
      </c>
      <c r="BI2483">
        <v>3</v>
      </c>
      <c r="BJ2483" s="1">
        <v>45931</v>
      </c>
      <c r="BK2483" s="1">
        <v>47026</v>
      </c>
      <c r="BL2483" s="1">
        <v>45931</v>
      </c>
      <c r="BM2483" s="1">
        <v>47026</v>
      </c>
      <c r="BN2483">
        <v>35</v>
      </c>
      <c r="BO2483">
        <v>7</v>
      </c>
      <c r="BP2483">
        <v>0</v>
      </c>
      <c r="BQ2483">
        <v>0</v>
      </c>
      <c r="BR2483">
        <v>7</v>
      </c>
      <c r="BS2483">
        <v>7</v>
      </c>
      <c r="BT2483">
        <v>7</v>
      </c>
      <c r="BU2483">
        <v>7</v>
      </c>
      <c r="BV2483" t="str">
        <f>"12:00 AM"</f>
        <v>12:00 AM</v>
      </c>
      <c r="BW2483" t="str">
        <f>"7:00 AM"</f>
        <v>7:00 AM</v>
      </c>
      <c r="BX2483" t="s">
        <v>240</v>
      </c>
      <c r="BY2483">
        <v>0</v>
      </c>
      <c r="BZ2483">
        <v>12</v>
      </c>
      <c r="CA2483" t="s">
        <v>115</v>
      </c>
      <c r="CC2483" t="s">
        <v>4700</v>
      </c>
      <c r="CD2483" t="s">
        <v>3941</v>
      </c>
      <c r="CE2483" t="s">
        <v>3942</v>
      </c>
      <c r="CF2483" t="s">
        <v>306</v>
      </c>
      <c r="CG2483" t="s">
        <v>120</v>
      </c>
      <c r="CH2483" s="3">
        <v>96950</v>
      </c>
      <c r="CI2483" s="4">
        <v>10.43</v>
      </c>
      <c r="CJ2483" s="4">
        <v>10.43</v>
      </c>
      <c r="CK2483" s="4">
        <v>15.65</v>
      </c>
      <c r="CL2483" s="4">
        <v>15.65</v>
      </c>
      <c r="CM2483" t="s">
        <v>136</v>
      </c>
      <c r="CN2483" t="s">
        <v>224</v>
      </c>
      <c r="CO2483" t="s">
        <v>137</v>
      </c>
      <c r="CQ2483" t="s">
        <v>115</v>
      </c>
      <c r="CR2483" t="s">
        <v>138</v>
      </c>
      <c r="CS2483" t="s">
        <v>139</v>
      </c>
      <c r="CT2483" t="s">
        <v>138</v>
      </c>
      <c r="CU2483" t="s">
        <v>139</v>
      </c>
      <c r="CV2483" t="s">
        <v>138</v>
      </c>
      <c r="CW2483" t="s">
        <v>139</v>
      </c>
      <c r="CX2483" t="s">
        <v>316</v>
      </c>
      <c r="CY2483" s="10">
        <v>16702876661</v>
      </c>
      <c r="CZ2483" t="s">
        <v>3945</v>
      </c>
      <c r="DA2483" t="s">
        <v>139</v>
      </c>
      <c r="DB2483" t="s">
        <v>138</v>
      </c>
      <c r="DC2483" t="s">
        <v>115</v>
      </c>
    </row>
    <row r="2484" spans="1:112" ht="14.45" customHeight="1" x14ac:dyDescent="0.25">
      <c r="A2484" t="s">
        <v>10847</v>
      </c>
      <c r="B2484" t="s">
        <v>1155</v>
      </c>
      <c r="C2484" s="1">
        <v>45769</v>
      </c>
      <c r="D2484" s="1">
        <v>45833</v>
      </c>
      <c r="E2484" t="s">
        <v>210</v>
      </c>
      <c r="F2484" s="1">
        <v>45929</v>
      </c>
      <c r="G2484" t="s">
        <v>115</v>
      </c>
      <c r="H2484" t="s">
        <v>115</v>
      </c>
      <c r="I2484" t="s">
        <v>115</v>
      </c>
      <c r="J2484" t="s">
        <v>3335</v>
      </c>
      <c r="L2484" t="s">
        <v>1362</v>
      </c>
      <c r="M2484" t="s">
        <v>1363</v>
      </c>
      <c r="N2484" t="s">
        <v>119</v>
      </c>
      <c r="O2484" t="s">
        <v>120</v>
      </c>
      <c r="P2484" s="3">
        <v>96950</v>
      </c>
      <c r="Q2484" t="s">
        <v>121</v>
      </c>
      <c r="S2484" s="10">
        <v>16702357642</v>
      </c>
      <c r="U2484" t="s">
        <v>3336</v>
      </c>
      <c r="V2484">
        <v>56132</v>
      </c>
      <c r="W2484" t="s">
        <v>123</v>
      </c>
      <c r="Y2484" t="s">
        <v>1365</v>
      </c>
      <c r="Z2484" t="s">
        <v>1366</v>
      </c>
      <c r="AA2484" t="s">
        <v>1367</v>
      </c>
      <c r="AB2484" t="s">
        <v>1368</v>
      </c>
      <c r="AC2484" t="s">
        <v>1362</v>
      </c>
      <c r="AD2484" t="s">
        <v>1363</v>
      </c>
      <c r="AE2484" t="s">
        <v>119</v>
      </c>
      <c r="AF2484" t="s">
        <v>120</v>
      </c>
      <c r="AG2484" s="3">
        <v>96950</v>
      </c>
      <c r="AH2484" t="s">
        <v>121</v>
      </c>
      <c r="AJ2484" s="10">
        <v>16702357642</v>
      </c>
      <c r="AL2484" t="s">
        <v>3337</v>
      </c>
      <c r="BD2484" t="str">
        <f>"37-2012.00"</f>
        <v>37-2012.00</v>
      </c>
      <c r="BE2484" t="s">
        <v>647</v>
      </c>
      <c r="BF2484" t="s">
        <v>3875</v>
      </c>
      <c r="BG2484" t="s">
        <v>3876</v>
      </c>
      <c r="BH2484">
        <v>5</v>
      </c>
      <c r="BI2484">
        <v>2</v>
      </c>
      <c r="BJ2484" s="1">
        <v>45931</v>
      </c>
      <c r="BK2484" s="1">
        <v>46295</v>
      </c>
      <c r="BL2484" s="1">
        <v>45931</v>
      </c>
      <c r="BM2484" s="1">
        <v>46295</v>
      </c>
      <c r="BN2484">
        <v>40</v>
      </c>
      <c r="BO2484">
        <v>0</v>
      </c>
      <c r="BP2484">
        <v>8</v>
      </c>
      <c r="BQ2484">
        <v>8</v>
      </c>
      <c r="BR2484">
        <v>8</v>
      </c>
      <c r="BS2484">
        <v>8</v>
      </c>
      <c r="BT2484">
        <v>8</v>
      </c>
      <c r="BU2484">
        <v>0</v>
      </c>
      <c r="BV2484" t="str">
        <f>"7:00 AM"</f>
        <v>7:00 AM</v>
      </c>
      <c r="BW2484" t="str">
        <f>"4:00 PM"</f>
        <v>4:00 PM</v>
      </c>
      <c r="BX2484" t="s">
        <v>240</v>
      </c>
      <c r="BY2484">
        <v>0</v>
      </c>
      <c r="BZ2484">
        <v>3</v>
      </c>
      <c r="CA2484" t="s">
        <v>115</v>
      </c>
      <c r="CC2484" t="s">
        <v>3877</v>
      </c>
      <c r="CD2484" t="s">
        <v>3878</v>
      </c>
      <c r="CE2484" t="s">
        <v>1375</v>
      </c>
      <c r="CF2484" t="s">
        <v>119</v>
      </c>
      <c r="CG2484" t="s">
        <v>120</v>
      </c>
      <c r="CH2484" s="3">
        <v>96950</v>
      </c>
      <c r="CI2484" s="4">
        <v>7.77</v>
      </c>
      <c r="CJ2484" s="4">
        <v>7.77</v>
      </c>
      <c r="CK2484" s="4">
        <v>11.66</v>
      </c>
      <c r="CL2484" s="4">
        <v>11.66</v>
      </c>
      <c r="CM2484" t="s">
        <v>136</v>
      </c>
      <c r="CN2484" t="s">
        <v>240</v>
      </c>
      <c r="CO2484" t="s">
        <v>137</v>
      </c>
      <c r="CQ2484" t="s">
        <v>115</v>
      </c>
      <c r="CR2484" t="s">
        <v>138</v>
      </c>
      <c r="CS2484" t="s">
        <v>138</v>
      </c>
      <c r="CT2484" t="s">
        <v>138</v>
      </c>
      <c r="CU2484" t="s">
        <v>139</v>
      </c>
      <c r="CV2484" t="s">
        <v>138</v>
      </c>
      <c r="CW2484" t="s">
        <v>139</v>
      </c>
      <c r="CX2484" t="s">
        <v>139</v>
      </c>
      <c r="CY2484" s="10">
        <v>16702357642</v>
      </c>
      <c r="CZ2484" t="s">
        <v>3337</v>
      </c>
      <c r="DA2484" t="s">
        <v>139</v>
      </c>
      <c r="DB2484" t="s">
        <v>138</v>
      </c>
      <c r="DC2484" t="s">
        <v>115</v>
      </c>
    </row>
    <row r="2485" spans="1:112" ht="14.45" customHeight="1" x14ac:dyDescent="0.25">
      <c r="A2485" t="s">
        <v>11149</v>
      </c>
      <c r="B2485" t="s">
        <v>113</v>
      </c>
      <c r="C2485" s="1">
        <v>45756</v>
      </c>
      <c r="D2485" s="1">
        <v>45833</v>
      </c>
      <c r="E2485" t="s">
        <v>114</v>
      </c>
      <c r="G2485" t="s">
        <v>115</v>
      </c>
      <c r="H2485" t="s">
        <v>115</v>
      </c>
      <c r="I2485" t="s">
        <v>115</v>
      </c>
      <c r="J2485" t="s">
        <v>2330</v>
      </c>
      <c r="K2485" t="s">
        <v>2331</v>
      </c>
      <c r="L2485" t="s">
        <v>2332</v>
      </c>
      <c r="M2485" t="s">
        <v>2333</v>
      </c>
      <c r="N2485" t="s">
        <v>119</v>
      </c>
      <c r="O2485" t="s">
        <v>120</v>
      </c>
      <c r="P2485" s="3">
        <v>96950</v>
      </c>
      <c r="Q2485" t="s">
        <v>121</v>
      </c>
      <c r="S2485" s="10">
        <v>16702346412</v>
      </c>
      <c r="T2485">
        <v>1510</v>
      </c>
      <c r="U2485" t="s">
        <v>1934</v>
      </c>
      <c r="V2485">
        <v>72111</v>
      </c>
      <c r="W2485" t="s">
        <v>123</v>
      </c>
      <c r="Y2485" t="s">
        <v>499</v>
      </c>
      <c r="Z2485" t="s">
        <v>199</v>
      </c>
      <c r="AB2485" t="s">
        <v>500</v>
      </c>
      <c r="AC2485" t="s">
        <v>2332</v>
      </c>
      <c r="AD2485" t="s">
        <v>2333</v>
      </c>
      <c r="AE2485" t="s">
        <v>119</v>
      </c>
      <c r="AF2485" t="s">
        <v>120</v>
      </c>
      <c r="AG2485" s="3">
        <v>96950</v>
      </c>
      <c r="AH2485" t="s">
        <v>121</v>
      </c>
      <c r="AJ2485" s="10">
        <v>16702852190</v>
      </c>
      <c r="AL2485" t="s">
        <v>501</v>
      </c>
      <c r="BD2485" t="str">
        <f>"49-9071.00"</f>
        <v>49-9071.00</v>
      </c>
      <c r="BE2485" t="s">
        <v>169</v>
      </c>
      <c r="BF2485" t="s">
        <v>2334</v>
      </c>
      <c r="BG2485" t="s">
        <v>2043</v>
      </c>
      <c r="BH2485">
        <v>5</v>
      </c>
      <c r="BJ2485" s="1">
        <v>45876</v>
      </c>
      <c r="BK2485" s="1">
        <v>46240</v>
      </c>
      <c r="BN2485">
        <v>35</v>
      </c>
      <c r="BO2485">
        <v>0</v>
      </c>
      <c r="BP2485">
        <v>7</v>
      </c>
      <c r="BQ2485">
        <v>7</v>
      </c>
      <c r="BR2485">
        <v>7</v>
      </c>
      <c r="BS2485">
        <v>7</v>
      </c>
      <c r="BT2485">
        <v>7</v>
      </c>
      <c r="BU2485">
        <v>0</v>
      </c>
      <c r="BV2485" t="str">
        <f>"8:00 AM"</f>
        <v>8:00 AM</v>
      </c>
      <c r="BW2485" t="str">
        <f>"4:00 PM"</f>
        <v>4:00 PM</v>
      </c>
      <c r="BX2485" t="s">
        <v>240</v>
      </c>
      <c r="BY2485">
        <v>0</v>
      </c>
      <c r="BZ2485">
        <v>12</v>
      </c>
      <c r="CA2485" t="s">
        <v>115</v>
      </c>
      <c r="CC2485" t="s">
        <v>2335</v>
      </c>
      <c r="CD2485" t="s">
        <v>2332</v>
      </c>
      <c r="CE2485" t="s">
        <v>2333</v>
      </c>
      <c r="CF2485" t="s">
        <v>119</v>
      </c>
      <c r="CG2485" t="s">
        <v>120</v>
      </c>
      <c r="CH2485" s="3">
        <v>96950</v>
      </c>
      <c r="CI2485" s="4">
        <v>9.75</v>
      </c>
      <c r="CJ2485" s="4">
        <v>11</v>
      </c>
      <c r="CK2485" s="4">
        <v>14.63</v>
      </c>
      <c r="CL2485" s="4">
        <v>16.5</v>
      </c>
      <c r="CM2485" t="s">
        <v>136</v>
      </c>
      <c r="CN2485" t="s">
        <v>1938</v>
      </c>
      <c r="CO2485" t="s">
        <v>137</v>
      </c>
      <c r="CQ2485" t="s">
        <v>115</v>
      </c>
      <c r="CR2485" t="s">
        <v>138</v>
      </c>
      <c r="CS2485" t="s">
        <v>139</v>
      </c>
      <c r="CT2485" t="s">
        <v>138</v>
      </c>
      <c r="CU2485" t="s">
        <v>138</v>
      </c>
      <c r="CV2485" t="s">
        <v>138</v>
      </c>
      <c r="CW2485" t="s">
        <v>139</v>
      </c>
      <c r="CX2485" t="s">
        <v>611</v>
      </c>
      <c r="CY2485" s="10">
        <v>16702346412</v>
      </c>
      <c r="CZ2485" t="s">
        <v>2337</v>
      </c>
      <c r="DA2485" t="s">
        <v>451</v>
      </c>
      <c r="DB2485" t="s">
        <v>138</v>
      </c>
      <c r="DC2485" t="s">
        <v>115</v>
      </c>
      <c r="DD2485" t="s">
        <v>499</v>
      </c>
      <c r="DE2485" t="s">
        <v>199</v>
      </c>
      <c r="DG2485" t="s">
        <v>2338</v>
      </c>
      <c r="DH2485" t="s">
        <v>501</v>
      </c>
    </row>
    <row r="2486" spans="1:112" ht="14.45" customHeight="1" x14ac:dyDescent="0.25">
      <c r="A2486" t="s">
        <v>11217</v>
      </c>
      <c r="B2486" t="s">
        <v>248</v>
      </c>
      <c r="C2486" s="1">
        <v>45781</v>
      </c>
      <c r="D2486" s="1">
        <v>45833</v>
      </c>
      <c r="E2486" t="s">
        <v>210</v>
      </c>
      <c r="F2486" s="1">
        <v>45929</v>
      </c>
      <c r="G2486" t="s">
        <v>138</v>
      </c>
      <c r="H2486" t="s">
        <v>115</v>
      </c>
      <c r="I2486" t="s">
        <v>115</v>
      </c>
      <c r="J2486" t="s">
        <v>627</v>
      </c>
      <c r="K2486" t="s">
        <v>628</v>
      </c>
      <c r="L2486" t="s">
        <v>3394</v>
      </c>
      <c r="M2486" t="s">
        <v>2910</v>
      </c>
      <c r="N2486" t="s">
        <v>128</v>
      </c>
      <c r="O2486" t="s">
        <v>120</v>
      </c>
      <c r="P2486" s="3">
        <v>96950</v>
      </c>
      <c r="Q2486" t="s">
        <v>121</v>
      </c>
      <c r="S2486" s="10">
        <v>16702357354</v>
      </c>
      <c r="U2486" t="s">
        <v>631</v>
      </c>
      <c r="V2486">
        <v>81231</v>
      </c>
      <c r="W2486" t="s">
        <v>123</v>
      </c>
      <c r="Y2486" t="s">
        <v>632</v>
      </c>
      <c r="Z2486" t="s">
        <v>633</v>
      </c>
      <c r="AB2486" t="s">
        <v>126</v>
      </c>
      <c r="AC2486" t="s">
        <v>3394</v>
      </c>
      <c r="AD2486" t="s">
        <v>2910</v>
      </c>
      <c r="AE2486" t="s">
        <v>128</v>
      </c>
      <c r="AF2486" t="s">
        <v>120</v>
      </c>
      <c r="AG2486" s="3">
        <v>96950</v>
      </c>
      <c r="AH2486" t="s">
        <v>121</v>
      </c>
      <c r="AJ2486" s="10">
        <v>16702357354</v>
      </c>
      <c r="AL2486" t="s">
        <v>634</v>
      </c>
      <c r="BD2486" t="str">
        <f>"51-6052.00"</f>
        <v>51-6052.00</v>
      </c>
      <c r="BE2486" t="s">
        <v>3323</v>
      </c>
      <c r="BF2486" t="s">
        <v>11218</v>
      </c>
      <c r="BG2486" t="s">
        <v>11219</v>
      </c>
      <c r="BH2486">
        <v>4</v>
      </c>
      <c r="BI2486">
        <v>4</v>
      </c>
      <c r="BJ2486" s="1">
        <v>45931</v>
      </c>
      <c r="BK2486" s="1">
        <v>47026</v>
      </c>
      <c r="BL2486" s="1">
        <v>45931</v>
      </c>
      <c r="BM2486" s="1">
        <v>47026</v>
      </c>
      <c r="BN2486">
        <v>36</v>
      </c>
      <c r="BO2486">
        <v>0</v>
      </c>
      <c r="BP2486">
        <v>6</v>
      </c>
      <c r="BQ2486">
        <v>6</v>
      </c>
      <c r="BR2486">
        <v>6</v>
      </c>
      <c r="BS2486">
        <v>6</v>
      </c>
      <c r="BT2486">
        <v>6</v>
      </c>
      <c r="BU2486">
        <v>6</v>
      </c>
      <c r="BV2486" t="str">
        <f>"9:00 AM"</f>
        <v>9:00 AM</v>
      </c>
      <c r="BW2486" t="str">
        <f>"4:00 PM"</f>
        <v>4:00 PM</v>
      </c>
      <c r="BX2486" t="s">
        <v>240</v>
      </c>
      <c r="BY2486">
        <v>0</v>
      </c>
      <c r="BZ2486">
        <v>12</v>
      </c>
      <c r="CA2486" t="s">
        <v>115</v>
      </c>
      <c r="CC2486" t="s">
        <v>11220</v>
      </c>
      <c r="CD2486" t="s">
        <v>3394</v>
      </c>
      <c r="CE2486" t="s">
        <v>2910</v>
      </c>
      <c r="CF2486" t="s">
        <v>128</v>
      </c>
      <c r="CG2486" t="s">
        <v>120</v>
      </c>
      <c r="CH2486" s="3">
        <v>96950</v>
      </c>
      <c r="CI2486" s="4">
        <v>8.08</v>
      </c>
      <c r="CJ2486" s="4">
        <v>8.08</v>
      </c>
      <c r="CK2486" s="4">
        <v>0</v>
      </c>
      <c r="CL2486" s="4">
        <v>0</v>
      </c>
      <c r="CM2486" t="s">
        <v>136</v>
      </c>
      <c r="CN2486" t="s">
        <v>139</v>
      </c>
      <c r="CO2486" t="s">
        <v>137</v>
      </c>
      <c r="CQ2486" t="s">
        <v>115</v>
      </c>
      <c r="CR2486" t="s">
        <v>138</v>
      </c>
      <c r="CS2486" t="s">
        <v>139</v>
      </c>
      <c r="CT2486" t="s">
        <v>139</v>
      </c>
      <c r="CU2486" t="s">
        <v>139</v>
      </c>
      <c r="CV2486" t="s">
        <v>138</v>
      </c>
      <c r="CW2486" t="s">
        <v>139</v>
      </c>
      <c r="CX2486" t="s">
        <v>139</v>
      </c>
      <c r="CY2486" s="10">
        <v>16702357354</v>
      </c>
      <c r="CZ2486" t="s">
        <v>634</v>
      </c>
      <c r="DA2486" t="s">
        <v>139</v>
      </c>
      <c r="DB2486" t="s">
        <v>138</v>
      </c>
      <c r="DC2486" t="s">
        <v>115</v>
      </c>
      <c r="DD2486" t="s">
        <v>635</v>
      </c>
      <c r="DE2486" t="s">
        <v>636</v>
      </c>
      <c r="DF2486" t="s">
        <v>149</v>
      </c>
      <c r="DG2486" t="s">
        <v>627</v>
      </c>
      <c r="DH2486" t="s">
        <v>634</v>
      </c>
    </row>
    <row r="2487" spans="1:112" ht="14.45" customHeight="1" x14ac:dyDescent="0.25">
      <c r="A2487" t="s">
        <v>11882</v>
      </c>
      <c r="B2487" t="s">
        <v>248</v>
      </c>
      <c r="C2487" s="1">
        <v>45777</v>
      </c>
      <c r="D2487" s="1">
        <v>45833</v>
      </c>
      <c r="E2487" t="s">
        <v>210</v>
      </c>
      <c r="F2487" s="1">
        <v>45929</v>
      </c>
      <c r="G2487" t="s">
        <v>115</v>
      </c>
      <c r="H2487" t="s">
        <v>115</v>
      </c>
      <c r="I2487" t="s">
        <v>115</v>
      </c>
      <c r="J2487" t="s">
        <v>1156</v>
      </c>
      <c r="K2487" t="s">
        <v>4509</v>
      </c>
      <c r="L2487" t="s">
        <v>1158</v>
      </c>
      <c r="N2487" t="s">
        <v>128</v>
      </c>
      <c r="O2487" t="s">
        <v>120</v>
      </c>
      <c r="P2487" s="3">
        <v>96950</v>
      </c>
      <c r="Q2487" t="s">
        <v>121</v>
      </c>
      <c r="S2487" s="10">
        <v>16702347873</v>
      </c>
      <c r="U2487" t="s">
        <v>1159</v>
      </c>
      <c r="V2487">
        <v>56132</v>
      </c>
      <c r="W2487" t="s">
        <v>123</v>
      </c>
      <c r="Y2487" t="s">
        <v>1160</v>
      </c>
      <c r="Z2487" t="s">
        <v>1161</v>
      </c>
      <c r="AA2487" t="s">
        <v>1162</v>
      </c>
      <c r="AB2487" t="s">
        <v>126</v>
      </c>
      <c r="AC2487" t="s">
        <v>1158</v>
      </c>
      <c r="AE2487" t="s">
        <v>128</v>
      </c>
      <c r="AF2487" t="s">
        <v>120</v>
      </c>
      <c r="AG2487" s="3">
        <v>96950</v>
      </c>
      <c r="AH2487" t="s">
        <v>121</v>
      </c>
      <c r="AJ2487" s="10">
        <v>16702347873</v>
      </c>
      <c r="AL2487" t="s">
        <v>1163</v>
      </c>
      <c r="BD2487" t="str">
        <f>"49-9071.00"</f>
        <v>49-9071.00</v>
      </c>
      <c r="BE2487" t="s">
        <v>169</v>
      </c>
      <c r="BF2487" t="s">
        <v>4511</v>
      </c>
      <c r="BG2487" t="s">
        <v>4512</v>
      </c>
      <c r="BH2487">
        <v>20</v>
      </c>
      <c r="BI2487">
        <v>20</v>
      </c>
      <c r="BJ2487" s="1">
        <v>45931</v>
      </c>
      <c r="BK2487" s="1">
        <v>46295</v>
      </c>
      <c r="BL2487" s="1">
        <v>45931</v>
      </c>
      <c r="BM2487" s="1">
        <v>46295</v>
      </c>
      <c r="BN2487">
        <v>35</v>
      </c>
      <c r="BO2487">
        <v>0</v>
      </c>
      <c r="BP2487">
        <v>7</v>
      </c>
      <c r="BQ2487">
        <v>7</v>
      </c>
      <c r="BR2487">
        <v>7</v>
      </c>
      <c r="BS2487">
        <v>7</v>
      </c>
      <c r="BT2487">
        <v>7</v>
      </c>
      <c r="BU2487">
        <v>0</v>
      </c>
      <c r="BV2487" t="str">
        <f>"8:00 AM"</f>
        <v>8:00 AM</v>
      </c>
      <c r="BW2487" t="str">
        <f>"4:00 PM"</f>
        <v>4:00 PM</v>
      </c>
      <c r="BX2487" t="s">
        <v>133</v>
      </c>
      <c r="BY2487">
        <v>0</v>
      </c>
      <c r="BZ2487">
        <v>12</v>
      </c>
      <c r="CA2487" t="s">
        <v>115</v>
      </c>
      <c r="CC2487" t="s">
        <v>4513</v>
      </c>
      <c r="CD2487" t="s">
        <v>1167</v>
      </c>
      <c r="CF2487" t="s">
        <v>119</v>
      </c>
      <c r="CG2487" t="s">
        <v>120</v>
      </c>
      <c r="CH2487" s="3">
        <v>96950</v>
      </c>
      <c r="CI2487" s="4">
        <v>9.75</v>
      </c>
      <c r="CJ2487" s="4">
        <v>9.75</v>
      </c>
      <c r="CK2487" s="4">
        <v>14.63</v>
      </c>
      <c r="CL2487" s="4">
        <v>14.63</v>
      </c>
      <c r="CM2487" t="s">
        <v>136</v>
      </c>
      <c r="CO2487" t="s">
        <v>137</v>
      </c>
      <c r="CQ2487" t="s">
        <v>115</v>
      </c>
      <c r="CR2487" t="s">
        <v>138</v>
      </c>
      <c r="CS2487" t="s">
        <v>139</v>
      </c>
      <c r="CT2487" t="s">
        <v>138</v>
      </c>
      <c r="CU2487" t="s">
        <v>139</v>
      </c>
      <c r="CV2487" t="s">
        <v>138</v>
      </c>
      <c r="CW2487" t="s">
        <v>139</v>
      </c>
      <c r="CX2487" t="s">
        <v>1079</v>
      </c>
      <c r="CY2487" s="10">
        <v>16702347873</v>
      </c>
      <c r="CZ2487" t="s">
        <v>1163</v>
      </c>
      <c r="DA2487" t="s">
        <v>417</v>
      </c>
      <c r="DB2487" t="s">
        <v>138</v>
      </c>
      <c r="DC2487" t="s">
        <v>115</v>
      </c>
    </row>
    <row r="2488" spans="1:112" ht="14.45" customHeight="1" x14ac:dyDescent="0.25">
      <c r="A2488" t="s">
        <v>12376</v>
      </c>
      <c r="B2488" t="s">
        <v>158</v>
      </c>
      <c r="C2488" s="1">
        <v>45811</v>
      </c>
      <c r="D2488" s="1">
        <v>45833</v>
      </c>
      <c r="E2488" t="s">
        <v>114</v>
      </c>
      <c r="G2488" t="s">
        <v>115</v>
      </c>
      <c r="H2488" t="s">
        <v>115</v>
      </c>
      <c r="I2488" t="s">
        <v>115</v>
      </c>
      <c r="J2488" t="s">
        <v>4087</v>
      </c>
      <c r="K2488" t="s">
        <v>4088</v>
      </c>
      <c r="L2488" t="s">
        <v>4089</v>
      </c>
      <c r="M2488" t="s">
        <v>4090</v>
      </c>
      <c r="N2488" t="s">
        <v>119</v>
      </c>
      <c r="O2488" t="s">
        <v>120</v>
      </c>
      <c r="P2488" s="3">
        <v>96950</v>
      </c>
      <c r="Q2488" t="s">
        <v>121</v>
      </c>
      <c r="S2488" s="10">
        <v>16703222653</v>
      </c>
      <c r="U2488" t="s">
        <v>4091</v>
      </c>
      <c r="V2488">
        <v>722515</v>
      </c>
      <c r="W2488" t="s">
        <v>123</v>
      </c>
      <c r="Y2488" t="s">
        <v>4092</v>
      </c>
      <c r="Z2488" t="s">
        <v>4093</v>
      </c>
      <c r="AA2488" t="s">
        <v>4094</v>
      </c>
      <c r="AB2488" t="s">
        <v>3053</v>
      </c>
      <c r="AC2488" t="s">
        <v>4089</v>
      </c>
      <c r="AD2488" t="s">
        <v>4090</v>
      </c>
      <c r="AE2488" t="s">
        <v>119</v>
      </c>
      <c r="AF2488" t="s">
        <v>120</v>
      </c>
      <c r="AG2488" s="3">
        <v>96950</v>
      </c>
      <c r="AH2488" t="s">
        <v>121</v>
      </c>
      <c r="AJ2488" s="10">
        <v>16703222653</v>
      </c>
      <c r="AL2488" t="s">
        <v>4095</v>
      </c>
      <c r="BD2488" t="str">
        <f>"35-3031.00"</f>
        <v>35-3031.00</v>
      </c>
      <c r="BE2488" t="s">
        <v>1980</v>
      </c>
      <c r="BF2488" t="s">
        <v>4723</v>
      </c>
      <c r="BG2488" t="s">
        <v>1980</v>
      </c>
      <c r="BH2488">
        <v>5</v>
      </c>
      <c r="BJ2488" s="1">
        <v>45930</v>
      </c>
      <c r="BK2488" s="1">
        <v>46296</v>
      </c>
      <c r="BN2488">
        <v>35</v>
      </c>
      <c r="BO2488">
        <v>5</v>
      </c>
      <c r="BP2488">
        <v>5</v>
      </c>
      <c r="BQ2488">
        <v>5</v>
      </c>
      <c r="BR2488">
        <v>5</v>
      </c>
      <c r="BS2488">
        <v>5</v>
      </c>
      <c r="BT2488">
        <v>5</v>
      </c>
      <c r="BU2488">
        <v>5</v>
      </c>
      <c r="BV2488" t="str">
        <f>"8:00 AM"</f>
        <v>8:00 AM</v>
      </c>
      <c r="BW2488" t="str">
        <f>"2:00 PM"</f>
        <v>2:00 PM</v>
      </c>
      <c r="BX2488" t="s">
        <v>240</v>
      </c>
      <c r="BY2488">
        <v>0</v>
      </c>
      <c r="BZ2488">
        <v>12</v>
      </c>
      <c r="CA2488" t="s">
        <v>115</v>
      </c>
      <c r="CC2488" s="2" t="s">
        <v>12377</v>
      </c>
      <c r="CD2488" t="s">
        <v>4089</v>
      </c>
      <c r="CE2488" t="s">
        <v>4090</v>
      </c>
      <c r="CF2488" t="s">
        <v>119</v>
      </c>
      <c r="CG2488" t="s">
        <v>120</v>
      </c>
      <c r="CH2488" s="3">
        <v>96950</v>
      </c>
      <c r="CI2488" s="4">
        <v>8.0399999999999991</v>
      </c>
      <c r="CJ2488" s="4">
        <v>8.0399999999999991</v>
      </c>
      <c r="CK2488" s="4">
        <v>12.06</v>
      </c>
      <c r="CL2488" s="4">
        <v>12.06</v>
      </c>
      <c r="CM2488" t="s">
        <v>136</v>
      </c>
      <c r="CN2488" t="s">
        <v>2832</v>
      </c>
      <c r="CO2488" t="s">
        <v>137</v>
      </c>
      <c r="CQ2488" t="s">
        <v>115</v>
      </c>
      <c r="CR2488" t="s">
        <v>138</v>
      </c>
      <c r="CS2488" t="s">
        <v>139</v>
      </c>
      <c r="CT2488" t="s">
        <v>138</v>
      </c>
      <c r="CU2488" t="s">
        <v>139</v>
      </c>
      <c r="CV2488" t="s">
        <v>138</v>
      </c>
      <c r="CW2488" t="s">
        <v>139</v>
      </c>
      <c r="CX2488" t="s">
        <v>4097</v>
      </c>
      <c r="CY2488" s="10">
        <v>16703222653</v>
      </c>
      <c r="CZ2488" t="s">
        <v>4095</v>
      </c>
      <c r="DA2488" t="s">
        <v>246</v>
      </c>
      <c r="DB2488" t="s">
        <v>138</v>
      </c>
      <c r="DC2488" t="s">
        <v>115</v>
      </c>
    </row>
    <row r="2489" spans="1:112" ht="14.45" customHeight="1" x14ac:dyDescent="0.25">
      <c r="A2489" t="s">
        <v>12632</v>
      </c>
      <c r="B2489" t="s">
        <v>158</v>
      </c>
      <c r="C2489" s="1">
        <v>45797</v>
      </c>
      <c r="D2489" s="1">
        <v>45833</v>
      </c>
      <c r="E2489" t="s">
        <v>210</v>
      </c>
      <c r="F2489" s="1">
        <v>45837</v>
      </c>
      <c r="G2489" t="s">
        <v>115</v>
      </c>
      <c r="H2489" t="s">
        <v>115</v>
      </c>
      <c r="I2489" t="s">
        <v>115</v>
      </c>
      <c r="J2489" t="s">
        <v>1436</v>
      </c>
      <c r="L2489" t="s">
        <v>1437</v>
      </c>
      <c r="M2489" t="s">
        <v>1438</v>
      </c>
      <c r="N2489" t="s">
        <v>128</v>
      </c>
      <c r="O2489" t="s">
        <v>120</v>
      </c>
      <c r="P2489" s="3">
        <v>96950</v>
      </c>
      <c r="Q2489" t="s">
        <v>121</v>
      </c>
      <c r="S2489" s="10">
        <v>16702858730</v>
      </c>
      <c r="U2489" t="s">
        <v>1439</v>
      </c>
      <c r="V2489">
        <v>561320</v>
      </c>
      <c r="W2489" t="s">
        <v>123</v>
      </c>
      <c r="Y2489" t="s">
        <v>3463</v>
      </c>
      <c r="Z2489" t="s">
        <v>3464</v>
      </c>
      <c r="AA2489" t="s">
        <v>3465</v>
      </c>
      <c r="AB2489" t="s">
        <v>3466</v>
      </c>
      <c r="AC2489" t="s">
        <v>1437</v>
      </c>
      <c r="AD2489" t="s">
        <v>1438</v>
      </c>
      <c r="AE2489" t="s">
        <v>128</v>
      </c>
      <c r="AF2489" t="s">
        <v>120</v>
      </c>
      <c r="AG2489" s="3">
        <v>96950</v>
      </c>
      <c r="AH2489" t="s">
        <v>121</v>
      </c>
      <c r="AJ2489" s="10">
        <v>16702858730</v>
      </c>
      <c r="AL2489" t="s">
        <v>1443</v>
      </c>
      <c r="BD2489" t="str">
        <f>"13-2011.00"</f>
        <v>13-2011.00</v>
      </c>
      <c r="BE2489" t="s">
        <v>893</v>
      </c>
      <c r="BF2489" t="s">
        <v>3467</v>
      </c>
      <c r="BG2489" t="s">
        <v>895</v>
      </c>
      <c r="BH2489">
        <v>2</v>
      </c>
      <c r="BJ2489" s="1">
        <v>45839</v>
      </c>
      <c r="BK2489" s="1">
        <v>46203</v>
      </c>
      <c r="BN2489">
        <v>35</v>
      </c>
      <c r="BO2489">
        <v>0</v>
      </c>
      <c r="BP2489">
        <v>7</v>
      </c>
      <c r="BQ2489">
        <v>7</v>
      </c>
      <c r="BR2489">
        <v>7</v>
      </c>
      <c r="BS2489">
        <v>7</v>
      </c>
      <c r="BT2489">
        <v>7</v>
      </c>
      <c r="BU2489">
        <v>0</v>
      </c>
      <c r="BV2489" t="str">
        <f>"9:00 AM"</f>
        <v>9:00 AM</v>
      </c>
      <c r="BW2489" t="str">
        <f>"5:00 PM"</f>
        <v>5:00 PM</v>
      </c>
      <c r="BX2489" t="s">
        <v>360</v>
      </c>
      <c r="BY2489">
        <v>0</v>
      </c>
      <c r="BZ2489">
        <v>12</v>
      </c>
      <c r="CA2489" t="s">
        <v>138</v>
      </c>
      <c r="CB2489">
        <v>2</v>
      </c>
      <c r="CC2489" s="2" t="s">
        <v>3468</v>
      </c>
      <c r="CD2489" t="s">
        <v>3156</v>
      </c>
      <c r="CE2489" t="s">
        <v>1448</v>
      </c>
      <c r="CF2489" t="s">
        <v>128</v>
      </c>
      <c r="CG2489" t="s">
        <v>120</v>
      </c>
      <c r="CH2489" s="3">
        <v>96950</v>
      </c>
      <c r="CI2489" s="4">
        <v>17.48</v>
      </c>
      <c r="CJ2489" s="4">
        <v>17.48</v>
      </c>
      <c r="CK2489" s="4">
        <v>26.22</v>
      </c>
      <c r="CL2489" s="4">
        <v>26.22</v>
      </c>
      <c r="CM2489" t="s">
        <v>136</v>
      </c>
      <c r="CN2489" t="s">
        <v>224</v>
      </c>
      <c r="CO2489" t="s">
        <v>137</v>
      </c>
      <c r="CQ2489" t="s">
        <v>115</v>
      </c>
      <c r="CR2489" t="s">
        <v>138</v>
      </c>
      <c r="CS2489" t="s">
        <v>139</v>
      </c>
      <c r="CT2489" t="s">
        <v>138</v>
      </c>
      <c r="CU2489" t="s">
        <v>139</v>
      </c>
      <c r="CV2489" t="s">
        <v>138</v>
      </c>
      <c r="CW2489" t="s">
        <v>139</v>
      </c>
      <c r="CX2489" s="2" t="s">
        <v>3469</v>
      </c>
      <c r="CY2489" s="10">
        <v>16702858730</v>
      </c>
      <c r="CZ2489" t="s">
        <v>1443</v>
      </c>
      <c r="DA2489" t="s">
        <v>139</v>
      </c>
      <c r="DB2489" t="s">
        <v>138</v>
      </c>
      <c r="DC2489" t="s">
        <v>115</v>
      </c>
    </row>
    <row r="2490" spans="1:112" ht="14.45" customHeight="1" x14ac:dyDescent="0.25">
      <c r="A2490" t="s">
        <v>13269</v>
      </c>
      <c r="B2490" t="s">
        <v>248</v>
      </c>
      <c r="C2490" s="1">
        <v>45766</v>
      </c>
      <c r="D2490" s="1">
        <v>45833</v>
      </c>
      <c r="E2490" t="s">
        <v>210</v>
      </c>
      <c r="F2490" s="1">
        <v>45868</v>
      </c>
      <c r="G2490" t="s">
        <v>115</v>
      </c>
      <c r="H2490" t="s">
        <v>115</v>
      </c>
      <c r="I2490" t="s">
        <v>115</v>
      </c>
      <c r="J2490" t="s">
        <v>1995</v>
      </c>
      <c r="K2490" t="s">
        <v>1996</v>
      </c>
      <c r="L2490" t="s">
        <v>1997</v>
      </c>
      <c r="M2490" t="s">
        <v>2003</v>
      </c>
      <c r="N2490" t="s">
        <v>128</v>
      </c>
      <c r="O2490" t="s">
        <v>120</v>
      </c>
      <c r="P2490" s="3">
        <v>96950</v>
      </c>
      <c r="Q2490" t="s">
        <v>121</v>
      </c>
      <c r="S2490" s="10">
        <v>16702349889</v>
      </c>
      <c r="U2490" t="s">
        <v>1999</v>
      </c>
      <c r="V2490">
        <v>236116</v>
      </c>
      <c r="W2490" t="s">
        <v>123</v>
      </c>
      <c r="Y2490" t="s">
        <v>2000</v>
      </c>
      <c r="Z2490" t="s">
        <v>2001</v>
      </c>
      <c r="AA2490" t="s">
        <v>2002</v>
      </c>
      <c r="AB2490" t="s">
        <v>908</v>
      </c>
      <c r="AC2490" t="s">
        <v>2003</v>
      </c>
      <c r="AD2490" t="s">
        <v>1997</v>
      </c>
      <c r="AE2490" t="s">
        <v>128</v>
      </c>
      <c r="AF2490" t="s">
        <v>120</v>
      </c>
      <c r="AG2490" s="3">
        <v>96950</v>
      </c>
      <c r="AH2490" t="s">
        <v>121</v>
      </c>
      <c r="AJ2490" s="10">
        <v>16702349889</v>
      </c>
      <c r="AL2490" t="s">
        <v>2004</v>
      </c>
      <c r="BD2490" t="str">
        <f>"49-9071.00"</f>
        <v>49-9071.00</v>
      </c>
      <c r="BE2490" t="s">
        <v>169</v>
      </c>
      <c r="BF2490" t="s">
        <v>11222</v>
      </c>
      <c r="BG2490" t="s">
        <v>1884</v>
      </c>
      <c r="BH2490">
        <v>8</v>
      </c>
      <c r="BI2490">
        <v>8</v>
      </c>
      <c r="BJ2490" s="1">
        <v>45870</v>
      </c>
      <c r="BK2490" s="1">
        <v>46234</v>
      </c>
      <c r="BL2490" s="1">
        <v>45870</v>
      </c>
      <c r="BM2490" s="1">
        <v>46234</v>
      </c>
      <c r="BN2490">
        <v>40</v>
      </c>
      <c r="BO2490">
        <v>0</v>
      </c>
      <c r="BP2490">
        <v>8</v>
      </c>
      <c r="BQ2490">
        <v>8</v>
      </c>
      <c r="BR2490">
        <v>8</v>
      </c>
      <c r="BS2490">
        <v>8</v>
      </c>
      <c r="BT2490">
        <v>8</v>
      </c>
      <c r="BU2490">
        <v>0</v>
      </c>
      <c r="BV2490" t="str">
        <f>"7:30 AM"</f>
        <v>7:30 AM</v>
      </c>
      <c r="BW2490" t="str">
        <f>"4:30 PM"</f>
        <v>4:30 PM</v>
      </c>
      <c r="BX2490" t="s">
        <v>133</v>
      </c>
      <c r="BY2490">
        <v>0</v>
      </c>
      <c r="BZ2490">
        <v>24</v>
      </c>
      <c r="CA2490" t="s">
        <v>115</v>
      </c>
      <c r="CC2490" t="s">
        <v>2007</v>
      </c>
      <c r="CD2490" t="s">
        <v>2003</v>
      </c>
      <c r="CE2490" t="s">
        <v>139</v>
      </c>
      <c r="CF2490" t="s">
        <v>128</v>
      </c>
      <c r="CG2490" t="s">
        <v>120</v>
      </c>
      <c r="CH2490" s="3">
        <v>96950</v>
      </c>
      <c r="CI2490" s="4">
        <v>9.75</v>
      </c>
      <c r="CJ2490" s="4">
        <v>9.75</v>
      </c>
      <c r="CK2490" s="4">
        <v>14.63</v>
      </c>
      <c r="CL2490" s="4">
        <v>14.63</v>
      </c>
      <c r="CM2490" t="s">
        <v>136</v>
      </c>
      <c r="CN2490" t="s">
        <v>2008</v>
      </c>
      <c r="CO2490" t="s">
        <v>137</v>
      </c>
      <c r="CQ2490" t="s">
        <v>115</v>
      </c>
      <c r="CR2490" t="s">
        <v>138</v>
      </c>
      <c r="CS2490" t="s">
        <v>139</v>
      </c>
      <c r="CT2490" t="s">
        <v>138</v>
      </c>
      <c r="CU2490" t="s">
        <v>139</v>
      </c>
      <c r="CV2490" t="s">
        <v>138</v>
      </c>
      <c r="CW2490" t="s">
        <v>139</v>
      </c>
      <c r="CX2490" t="s">
        <v>2009</v>
      </c>
      <c r="CY2490" s="10">
        <v>16702349889</v>
      </c>
      <c r="CZ2490" t="s">
        <v>2004</v>
      </c>
      <c r="DA2490" t="s">
        <v>331</v>
      </c>
      <c r="DB2490" t="s">
        <v>138</v>
      </c>
      <c r="DC2490" t="s">
        <v>115</v>
      </c>
      <c r="DD2490" t="s">
        <v>2000</v>
      </c>
      <c r="DE2490" t="s">
        <v>2001</v>
      </c>
      <c r="DF2490" t="s">
        <v>149</v>
      </c>
      <c r="DG2490" t="s">
        <v>2010</v>
      </c>
      <c r="DH2490" t="s">
        <v>2004</v>
      </c>
    </row>
    <row r="2491" spans="1:112" ht="14.45" customHeight="1" x14ac:dyDescent="0.25">
      <c r="A2491" t="s">
        <v>13797</v>
      </c>
      <c r="B2491" t="s">
        <v>1155</v>
      </c>
      <c r="C2491" s="1">
        <v>45769</v>
      </c>
      <c r="D2491" s="1">
        <v>45833</v>
      </c>
      <c r="E2491" t="s">
        <v>210</v>
      </c>
      <c r="F2491" s="1">
        <v>45930</v>
      </c>
      <c r="G2491" t="s">
        <v>115</v>
      </c>
      <c r="H2491" t="s">
        <v>115</v>
      </c>
      <c r="I2491" t="s">
        <v>115</v>
      </c>
      <c r="J2491" t="s">
        <v>3335</v>
      </c>
      <c r="L2491" t="s">
        <v>1362</v>
      </c>
      <c r="M2491" t="s">
        <v>1363</v>
      </c>
      <c r="N2491" t="s">
        <v>119</v>
      </c>
      <c r="O2491" t="s">
        <v>120</v>
      </c>
      <c r="P2491" s="3">
        <v>96950</v>
      </c>
      <c r="Q2491" t="s">
        <v>121</v>
      </c>
      <c r="S2491" s="10">
        <v>16702357642</v>
      </c>
      <c r="U2491" t="s">
        <v>3336</v>
      </c>
      <c r="V2491">
        <v>56173</v>
      </c>
      <c r="W2491" t="s">
        <v>123</v>
      </c>
      <c r="Y2491" t="s">
        <v>1365</v>
      </c>
      <c r="Z2491" t="s">
        <v>1366</v>
      </c>
      <c r="AA2491" t="s">
        <v>1367</v>
      </c>
      <c r="AB2491" t="s">
        <v>1368</v>
      </c>
      <c r="AC2491" t="s">
        <v>1362</v>
      </c>
      <c r="AD2491" t="s">
        <v>1363</v>
      </c>
      <c r="AE2491" t="s">
        <v>119</v>
      </c>
      <c r="AF2491" t="s">
        <v>120</v>
      </c>
      <c r="AG2491" s="3">
        <v>96950</v>
      </c>
      <c r="AH2491" t="s">
        <v>121</v>
      </c>
      <c r="AJ2491" s="10">
        <v>16702357642</v>
      </c>
      <c r="AL2491" t="s">
        <v>3337</v>
      </c>
      <c r="BD2491" t="str">
        <f>"37-3011.00"</f>
        <v>37-3011.00</v>
      </c>
      <c r="BE2491" t="s">
        <v>927</v>
      </c>
      <c r="BF2491" t="s">
        <v>13217</v>
      </c>
      <c r="BG2491" t="s">
        <v>9603</v>
      </c>
      <c r="BH2491">
        <v>4</v>
      </c>
      <c r="BI2491">
        <v>2</v>
      </c>
      <c r="BJ2491" s="1">
        <v>45932</v>
      </c>
      <c r="BK2491" s="1">
        <v>46296</v>
      </c>
      <c r="BL2491" s="1">
        <v>45932</v>
      </c>
      <c r="BM2491" s="1">
        <v>46296</v>
      </c>
      <c r="BN2491">
        <v>35</v>
      </c>
      <c r="BO2491">
        <v>0</v>
      </c>
      <c r="BP2491">
        <v>7</v>
      </c>
      <c r="BQ2491">
        <v>7</v>
      </c>
      <c r="BR2491">
        <v>7</v>
      </c>
      <c r="BS2491">
        <v>7</v>
      </c>
      <c r="BT2491">
        <v>7</v>
      </c>
      <c r="BU2491">
        <v>0</v>
      </c>
      <c r="BV2491" t="str">
        <f>"8:00 AM"</f>
        <v>8:00 AM</v>
      </c>
      <c r="BW2491" t="str">
        <f>"4:00 PM"</f>
        <v>4:00 PM</v>
      </c>
      <c r="BX2491" t="s">
        <v>240</v>
      </c>
      <c r="BY2491">
        <v>0</v>
      </c>
      <c r="BZ2491">
        <v>3</v>
      </c>
      <c r="CA2491" t="s">
        <v>115</v>
      </c>
      <c r="CC2491" t="s">
        <v>13218</v>
      </c>
      <c r="CD2491" t="s">
        <v>852</v>
      </c>
      <c r="CE2491" t="s">
        <v>139</v>
      </c>
      <c r="CF2491" t="s">
        <v>119</v>
      </c>
      <c r="CG2491" t="s">
        <v>120</v>
      </c>
      <c r="CH2491" s="3">
        <v>96950</v>
      </c>
      <c r="CI2491" s="4">
        <v>8.57</v>
      </c>
      <c r="CJ2491" s="4">
        <v>8.57</v>
      </c>
      <c r="CK2491" s="4">
        <v>12.86</v>
      </c>
      <c r="CL2491" s="4">
        <v>12.86</v>
      </c>
      <c r="CM2491" t="s">
        <v>136</v>
      </c>
      <c r="CN2491" t="s">
        <v>240</v>
      </c>
      <c r="CO2491" t="s">
        <v>137</v>
      </c>
      <c r="CQ2491" t="s">
        <v>115</v>
      </c>
      <c r="CR2491" t="s">
        <v>138</v>
      </c>
      <c r="CS2491" t="s">
        <v>138</v>
      </c>
      <c r="CT2491" t="s">
        <v>138</v>
      </c>
      <c r="CU2491" t="s">
        <v>139</v>
      </c>
      <c r="CV2491" t="s">
        <v>138</v>
      </c>
      <c r="CW2491" t="s">
        <v>139</v>
      </c>
      <c r="CX2491" t="s">
        <v>139</v>
      </c>
      <c r="CY2491" s="10">
        <v>16702357642</v>
      </c>
      <c r="CZ2491" t="s">
        <v>3337</v>
      </c>
      <c r="DA2491" t="s">
        <v>139</v>
      </c>
      <c r="DB2491" t="s">
        <v>138</v>
      </c>
      <c r="DC2491" t="s">
        <v>115</v>
      </c>
    </row>
    <row r="2492" spans="1:112" ht="14.45" customHeight="1" x14ac:dyDescent="0.25">
      <c r="A2492" t="s">
        <v>13814</v>
      </c>
      <c r="B2492" t="s">
        <v>158</v>
      </c>
      <c r="C2492" s="1">
        <v>45787</v>
      </c>
      <c r="D2492" s="1">
        <v>45833</v>
      </c>
      <c r="E2492" t="s">
        <v>114</v>
      </c>
      <c r="G2492" t="s">
        <v>115</v>
      </c>
      <c r="H2492" t="s">
        <v>115</v>
      </c>
      <c r="I2492" t="s">
        <v>115</v>
      </c>
      <c r="J2492" t="s">
        <v>1840</v>
      </c>
      <c r="L2492" t="s">
        <v>1841</v>
      </c>
      <c r="N2492" t="s">
        <v>128</v>
      </c>
      <c r="O2492" t="s">
        <v>120</v>
      </c>
      <c r="P2492" s="3">
        <v>96950</v>
      </c>
      <c r="Q2492" t="s">
        <v>121</v>
      </c>
      <c r="S2492" s="10">
        <v>16704831285</v>
      </c>
      <c r="U2492" t="s">
        <v>1842</v>
      </c>
      <c r="V2492">
        <v>56179</v>
      </c>
      <c r="W2492" t="s">
        <v>123</v>
      </c>
      <c r="Y2492" t="s">
        <v>1722</v>
      </c>
      <c r="Z2492" t="s">
        <v>1723</v>
      </c>
      <c r="AA2492" t="s">
        <v>888</v>
      </c>
      <c r="AB2492" t="s">
        <v>1843</v>
      </c>
      <c r="AC2492" t="s">
        <v>1841</v>
      </c>
      <c r="AE2492" t="s">
        <v>128</v>
      </c>
      <c r="AF2492" t="s">
        <v>120</v>
      </c>
      <c r="AG2492" s="3">
        <v>96950</v>
      </c>
      <c r="AH2492" t="s">
        <v>121</v>
      </c>
      <c r="AJ2492" s="10">
        <v>16704831285</v>
      </c>
      <c r="AL2492" t="s">
        <v>1844</v>
      </c>
      <c r="BD2492" t="str">
        <f>"49-9071.00"</f>
        <v>49-9071.00</v>
      </c>
      <c r="BE2492" t="s">
        <v>169</v>
      </c>
      <c r="BF2492" t="s">
        <v>5841</v>
      </c>
      <c r="BG2492" t="s">
        <v>1681</v>
      </c>
      <c r="BH2492">
        <v>10</v>
      </c>
      <c r="BJ2492" s="1">
        <v>45884</v>
      </c>
      <c r="BK2492" s="1">
        <v>46248</v>
      </c>
      <c r="BN2492">
        <v>35</v>
      </c>
      <c r="BO2492">
        <v>0</v>
      </c>
      <c r="BP2492">
        <v>7</v>
      </c>
      <c r="BQ2492">
        <v>7</v>
      </c>
      <c r="BR2492">
        <v>7</v>
      </c>
      <c r="BS2492">
        <v>7</v>
      </c>
      <c r="BT2492">
        <v>7</v>
      </c>
      <c r="BU2492">
        <v>0</v>
      </c>
      <c r="BV2492" t="str">
        <f>"9:00 AM"</f>
        <v>9:00 AM</v>
      </c>
      <c r="BW2492" t="str">
        <f>"5:00 PM"</f>
        <v>5:00 PM</v>
      </c>
      <c r="BX2492" t="s">
        <v>133</v>
      </c>
      <c r="BY2492">
        <v>0</v>
      </c>
      <c r="BZ2492">
        <v>24</v>
      </c>
      <c r="CA2492" t="s">
        <v>115</v>
      </c>
      <c r="CC2492" t="s">
        <v>224</v>
      </c>
      <c r="CD2492" t="s">
        <v>1448</v>
      </c>
      <c r="CF2492" t="s">
        <v>128</v>
      </c>
      <c r="CG2492" t="s">
        <v>120</v>
      </c>
      <c r="CH2492" s="3">
        <v>96950</v>
      </c>
      <c r="CI2492" s="4">
        <v>9.75</v>
      </c>
      <c r="CJ2492" s="4">
        <v>9.75</v>
      </c>
      <c r="CK2492" s="4">
        <v>14.63</v>
      </c>
      <c r="CL2492" s="4">
        <v>14.63</v>
      </c>
      <c r="CM2492" t="s">
        <v>136</v>
      </c>
      <c r="CN2492" t="s">
        <v>139</v>
      </c>
      <c r="CO2492" t="s">
        <v>137</v>
      </c>
      <c r="CQ2492" t="s">
        <v>115</v>
      </c>
      <c r="CR2492" t="s">
        <v>138</v>
      </c>
      <c r="CS2492" t="s">
        <v>139</v>
      </c>
      <c r="CT2492" t="s">
        <v>138</v>
      </c>
      <c r="CU2492" t="s">
        <v>139</v>
      </c>
      <c r="CV2492" t="s">
        <v>138</v>
      </c>
      <c r="CW2492" t="s">
        <v>139</v>
      </c>
      <c r="CX2492" t="s">
        <v>139</v>
      </c>
      <c r="CY2492" s="10">
        <v>16704831285</v>
      </c>
      <c r="CZ2492" t="s">
        <v>1845</v>
      </c>
      <c r="DA2492" t="s">
        <v>139</v>
      </c>
      <c r="DB2492" t="s">
        <v>138</v>
      </c>
      <c r="DC2492" t="s">
        <v>115</v>
      </c>
    </row>
    <row r="2493" spans="1:112" ht="14.45" customHeight="1" x14ac:dyDescent="0.25">
      <c r="A2493" t="s">
        <v>2037</v>
      </c>
      <c r="B2493" t="s">
        <v>248</v>
      </c>
      <c r="C2493" s="1">
        <v>45770</v>
      </c>
      <c r="D2493" s="1">
        <v>45834</v>
      </c>
      <c r="E2493" t="s">
        <v>114</v>
      </c>
      <c r="G2493" t="s">
        <v>115</v>
      </c>
      <c r="H2493" t="s">
        <v>115</v>
      </c>
      <c r="I2493" t="s">
        <v>115</v>
      </c>
      <c r="J2493" t="s">
        <v>287</v>
      </c>
      <c r="K2493" t="s">
        <v>139</v>
      </c>
      <c r="L2493" t="s">
        <v>288</v>
      </c>
      <c r="M2493" t="s">
        <v>289</v>
      </c>
      <c r="N2493" t="s">
        <v>290</v>
      </c>
      <c r="O2493" t="s">
        <v>120</v>
      </c>
      <c r="P2493" s="3">
        <v>96952</v>
      </c>
      <c r="Q2493" t="s">
        <v>121</v>
      </c>
      <c r="R2493" t="s">
        <v>139</v>
      </c>
      <c r="S2493" s="10">
        <v>16704339989</v>
      </c>
      <c r="U2493" t="s">
        <v>291</v>
      </c>
      <c r="V2493">
        <v>481111</v>
      </c>
      <c r="W2493" t="s">
        <v>123</v>
      </c>
      <c r="Y2493" t="s">
        <v>292</v>
      </c>
      <c r="Z2493" t="s">
        <v>293</v>
      </c>
      <c r="AA2493" t="s">
        <v>294</v>
      </c>
      <c r="AB2493" t="s">
        <v>295</v>
      </c>
      <c r="AC2493" t="s">
        <v>288</v>
      </c>
      <c r="AD2493" t="s">
        <v>289</v>
      </c>
      <c r="AE2493" t="s">
        <v>290</v>
      </c>
      <c r="AF2493" t="s">
        <v>120</v>
      </c>
      <c r="AG2493" s="3">
        <v>96952</v>
      </c>
      <c r="AH2493" t="s">
        <v>121</v>
      </c>
      <c r="AJ2493" s="10">
        <v>16704339989</v>
      </c>
      <c r="AL2493" t="s">
        <v>296</v>
      </c>
      <c r="BD2493" t="str">
        <f>"43-4181.00"</f>
        <v>43-4181.00</v>
      </c>
      <c r="BE2493" t="s">
        <v>297</v>
      </c>
      <c r="BF2493" t="s">
        <v>298</v>
      </c>
      <c r="BG2493" t="s">
        <v>299</v>
      </c>
      <c r="BH2493">
        <v>2</v>
      </c>
      <c r="BI2493">
        <v>2</v>
      </c>
      <c r="BJ2493" s="1">
        <v>45870</v>
      </c>
      <c r="BK2493" s="1">
        <v>46234</v>
      </c>
      <c r="BL2493" s="1">
        <v>45870</v>
      </c>
      <c r="BM2493" s="1">
        <v>46234</v>
      </c>
      <c r="BN2493">
        <v>40</v>
      </c>
      <c r="BO2493">
        <v>0</v>
      </c>
      <c r="BP2493">
        <v>8</v>
      </c>
      <c r="BQ2493">
        <v>8</v>
      </c>
      <c r="BR2493">
        <v>8</v>
      </c>
      <c r="BS2493">
        <v>8</v>
      </c>
      <c r="BT2493">
        <v>8</v>
      </c>
      <c r="BU2493">
        <v>0</v>
      </c>
      <c r="BV2493" t="str">
        <f>"8:00 AM"</f>
        <v>8:00 AM</v>
      </c>
      <c r="BW2493" t="str">
        <f>"5:00 PM"</f>
        <v>5:00 PM</v>
      </c>
      <c r="BX2493" t="s">
        <v>133</v>
      </c>
      <c r="BY2493">
        <v>0</v>
      </c>
      <c r="BZ2493">
        <v>12</v>
      </c>
      <c r="CA2493" t="s">
        <v>115</v>
      </c>
      <c r="CC2493" s="2" t="s">
        <v>2038</v>
      </c>
      <c r="CD2493" t="s">
        <v>288</v>
      </c>
      <c r="CE2493" t="s">
        <v>289</v>
      </c>
      <c r="CF2493" t="s">
        <v>290</v>
      </c>
      <c r="CG2493" t="s">
        <v>120</v>
      </c>
      <c r="CH2493" s="3">
        <v>96952</v>
      </c>
      <c r="CI2493" s="4">
        <v>8.77</v>
      </c>
      <c r="CJ2493" s="4">
        <v>8.9</v>
      </c>
      <c r="CK2493" s="4">
        <v>0</v>
      </c>
      <c r="CL2493" s="4">
        <v>0</v>
      </c>
      <c r="CM2493" t="s">
        <v>136</v>
      </c>
      <c r="CN2493" t="s">
        <v>139</v>
      </c>
      <c r="CO2493" t="s">
        <v>137</v>
      </c>
      <c r="CQ2493" t="s">
        <v>115</v>
      </c>
      <c r="CR2493" t="s">
        <v>138</v>
      </c>
      <c r="CS2493" t="s">
        <v>139</v>
      </c>
      <c r="CT2493" t="s">
        <v>139</v>
      </c>
      <c r="CU2493" t="s">
        <v>138</v>
      </c>
      <c r="CV2493" t="s">
        <v>138</v>
      </c>
      <c r="CW2493" t="s">
        <v>139</v>
      </c>
      <c r="CX2493" t="s">
        <v>301</v>
      </c>
      <c r="CY2493" s="10">
        <v>16704339989</v>
      </c>
      <c r="CZ2493" t="s">
        <v>302</v>
      </c>
      <c r="DA2493" t="s">
        <v>139</v>
      </c>
      <c r="DB2493" t="s">
        <v>138</v>
      </c>
      <c r="DC2493" t="s">
        <v>115</v>
      </c>
    </row>
    <row r="2494" spans="1:112" ht="14.45" customHeight="1" x14ac:dyDescent="0.25">
      <c r="A2494" t="s">
        <v>2809</v>
      </c>
      <c r="B2494" t="s">
        <v>248</v>
      </c>
      <c r="C2494" s="1">
        <v>45768</v>
      </c>
      <c r="D2494" s="1">
        <v>45834</v>
      </c>
      <c r="E2494" t="s">
        <v>114</v>
      </c>
      <c r="G2494" t="s">
        <v>138</v>
      </c>
      <c r="H2494" t="s">
        <v>115</v>
      </c>
      <c r="I2494" t="s">
        <v>115</v>
      </c>
      <c r="J2494" t="s">
        <v>976</v>
      </c>
      <c r="L2494" t="s">
        <v>977</v>
      </c>
      <c r="M2494" t="s">
        <v>978</v>
      </c>
      <c r="N2494" t="s">
        <v>119</v>
      </c>
      <c r="O2494" t="s">
        <v>120</v>
      </c>
      <c r="P2494" s="3">
        <v>96950</v>
      </c>
      <c r="Q2494" t="s">
        <v>121</v>
      </c>
      <c r="S2494" s="10">
        <v>16702341795</v>
      </c>
      <c r="U2494" t="s">
        <v>979</v>
      </c>
      <c r="V2494">
        <v>551114</v>
      </c>
      <c r="W2494" t="s">
        <v>123</v>
      </c>
      <c r="Y2494" t="s">
        <v>215</v>
      </c>
      <c r="Z2494" t="s">
        <v>148</v>
      </c>
      <c r="AA2494" t="s">
        <v>980</v>
      </c>
      <c r="AB2494" t="s">
        <v>981</v>
      </c>
      <c r="AC2494" t="s">
        <v>2392</v>
      </c>
      <c r="AE2494" t="s">
        <v>128</v>
      </c>
      <c r="AF2494" t="s">
        <v>120</v>
      </c>
      <c r="AG2494" s="3">
        <v>96950</v>
      </c>
      <c r="AH2494" t="s">
        <v>121</v>
      </c>
      <c r="AJ2494" s="10">
        <v>16702341795</v>
      </c>
      <c r="AL2494" t="s">
        <v>983</v>
      </c>
      <c r="BD2494" t="str">
        <f>"13-2011.00"</f>
        <v>13-2011.00</v>
      </c>
      <c r="BE2494" t="s">
        <v>893</v>
      </c>
      <c r="BF2494" t="s">
        <v>2810</v>
      </c>
      <c r="BG2494" t="s">
        <v>895</v>
      </c>
      <c r="BH2494">
        <v>1</v>
      </c>
      <c r="BI2494">
        <v>1</v>
      </c>
      <c r="BJ2494" s="1">
        <v>45809</v>
      </c>
      <c r="BK2494" s="1">
        <v>46173</v>
      </c>
      <c r="BL2494" s="1">
        <v>45834</v>
      </c>
      <c r="BM2494" s="1">
        <v>46173</v>
      </c>
      <c r="BN2494">
        <v>40</v>
      </c>
      <c r="BO2494">
        <v>0</v>
      </c>
      <c r="BP2494">
        <v>8</v>
      </c>
      <c r="BQ2494">
        <v>8</v>
      </c>
      <c r="BR2494">
        <v>8</v>
      </c>
      <c r="BS2494">
        <v>8</v>
      </c>
      <c r="BT2494">
        <v>8</v>
      </c>
      <c r="BU2494">
        <v>0</v>
      </c>
      <c r="BV2494" t="str">
        <f>"8:00 AM"</f>
        <v>8:00 AM</v>
      </c>
      <c r="BW2494" t="str">
        <f>"5:00 PM"</f>
        <v>5:00 PM</v>
      </c>
      <c r="BX2494" t="s">
        <v>360</v>
      </c>
      <c r="BY2494">
        <v>0</v>
      </c>
      <c r="BZ2494">
        <v>36</v>
      </c>
      <c r="CA2494" t="s">
        <v>115</v>
      </c>
      <c r="CC2494" t="s">
        <v>2811</v>
      </c>
      <c r="CD2494" t="s">
        <v>2812</v>
      </c>
      <c r="CE2494" t="s">
        <v>2813</v>
      </c>
      <c r="CF2494" t="s">
        <v>128</v>
      </c>
      <c r="CG2494" t="s">
        <v>120</v>
      </c>
      <c r="CH2494" s="3">
        <v>96950</v>
      </c>
      <c r="CI2494" s="4">
        <v>17.48</v>
      </c>
      <c r="CJ2494" s="4">
        <v>18.5</v>
      </c>
      <c r="CM2494" t="s">
        <v>136</v>
      </c>
      <c r="CN2494" t="s">
        <v>240</v>
      </c>
      <c r="CO2494" t="s">
        <v>137</v>
      </c>
      <c r="CQ2494" t="s">
        <v>115</v>
      </c>
      <c r="CR2494" t="s">
        <v>138</v>
      </c>
      <c r="CS2494" t="s">
        <v>139</v>
      </c>
      <c r="CT2494" t="s">
        <v>139</v>
      </c>
      <c r="CU2494" t="s">
        <v>139</v>
      </c>
      <c r="CV2494" t="s">
        <v>138</v>
      </c>
      <c r="CW2494" t="s">
        <v>139</v>
      </c>
      <c r="CX2494" t="s">
        <v>2814</v>
      </c>
      <c r="CY2494" s="10">
        <v>16702341795</v>
      </c>
      <c r="CZ2494" t="s">
        <v>983</v>
      </c>
      <c r="DA2494" t="s">
        <v>989</v>
      </c>
      <c r="DB2494" t="s">
        <v>138</v>
      </c>
      <c r="DC2494" t="s">
        <v>115</v>
      </c>
    </row>
    <row r="2495" spans="1:112" ht="14.45" customHeight="1" x14ac:dyDescent="0.25">
      <c r="A2495" t="s">
        <v>2819</v>
      </c>
      <c r="B2495" t="s">
        <v>248</v>
      </c>
      <c r="C2495" s="1">
        <v>45775</v>
      </c>
      <c r="D2495" s="1">
        <v>45834</v>
      </c>
      <c r="E2495" t="s">
        <v>114</v>
      </c>
      <c r="G2495" t="s">
        <v>115</v>
      </c>
      <c r="H2495" t="s">
        <v>115</v>
      </c>
      <c r="I2495" t="s">
        <v>115</v>
      </c>
      <c r="J2495" t="s">
        <v>2820</v>
      </c>
      <c r="K2495" t="s">
        <v>2821</v>
      </c>
      <c r="L2495" t="s">
        <v>2822</v>
      </c>
      <c r="M2495" t="s">
        <v>2823</v>
      </c>
      <c r="N2495" t="s">
        <v>119</v>
      </c>
      <c r="O2495" t="s">
        <v>120</v>
      </c>
      <c r="P2495" s="3">
        <v>96950</v>
      </c>
      <c r="Q2495" t="s">
        <v>121</v>
      </c>
      <c r="S2495" s="10">
        <v>16709897652</v>
      </c>
      <c r="U2495" t="s">
        <v>2824</v>
      </c>
      <c r="V2495">
        <v>458110</v>
      </c>
      <c r="W2495" t="s">
        <v>123</v>
      </c>
      <c r="Y2495" t="s">
        <v>2825</v>
      </c>
      <c r="Z2495" t="s">
        <v>2826</v>
      </c>
      <c r="AB2495" t="s">
        <v>2827</v>
      </c>
      <c r="AC2495" t="s">
        <v>2822</v>
      </c>
      <c r="AD2495" t="s">
        <v>2823</v>
      </c>
      <c r="AE2495" t="s">
        <v>119</v>
      </c>
      <c r="AF2495" t="s">
        <v>120</v>
      </c>
      <c r="AG2495" s="3">
        <v>96950</v>
      </c>
      <c r="AH2495" t="s">
        <v>121</v>
      </c>
      <c r="AJ2495" s="10">
        <v>16709897652</v>
      </c>
      <c r="AL2495" t="s">
        <v>2828</v>
      </c>
      <c r="BD2495" t="str">
        <f>"43-3031.00"</f>
        <v>43-3031.00</v>
      </c>
      <c r="BE2495" t="s">
        <v>387</v>
      </c>
      <c r="BF2495" t="s">
        <v>2829</v>
      </c>
      <c r="BG2495" t="s">
        <v>388</v>
      </c>
      <c r="BH2495">
        <v>2</v>
      </c>
      <c r="BI2495">
        <v>2</v>
      </c>
      <c r="BJ2495" s="1">
        <v>45895</v>
      </c>
      <c r="BK2495" s="1">
        <v>46259</v>
      </c>
      <c r="BL2495" s="1">
        <v>45895</v>
      </c>
      <c r="BM2495" s="1">
        <v>46259</v>
      </c>
      <c r="BN2495">
        <v>35</v>
      </c>
      <c r="BO2495">
        <v>0</v>
      </c>
      <c r="BP2495">
        <v>6</v>
      </c>
      <c r="BQ2495">
        <v>6</v>
      </c>
      <c r="BR2495">
        <v>6</v>
      </c>
      <c r="BS2495">
        <v>6</v>
      </c>
      <c r="BT2495">
        <v>6</v>
      </c>
      <c r="BU2495">
        <v>5</v>
      </c>
      <c r="BV2495" t="str">
        <f>"9:00 AM"</f>
        <v>9:00 AM</v>
      </c>
      <c r="BW2495" t="str">
        <f>"4:00 PM"</f>
        <v>4:00 PM</v>
      </c>
      <c r="BX2495" t="s">
        <v>133</v>
      </c>
      <c r="BY2495">
        <v>0</v>
      </c>
      <c r="BZ2495">
        <v>24</v>
      </c>
      <c r="CA2495" t="s">
        <v>115</v>
      </c>
      <c r="CC2495" s="2" t="s">
        <v>2830</v>
      </c>
      <c r="CD2495" t="s">
        <v>2831</v>
      </c>
      <c r="CE2495" t="s">
        <v>2823</v>
      </c>
      <c r="CF2495" t="s">
        <v>119</v>
      </c>
      <c r="CG2495" t="s">
        <v>120</v>
      </c>
      <c r="CH2495" s="3">
        <v>96950</v>
      </c>
      <c r="CI2495" s="4">
        <v>12.28</v>
      </c>
      <c r="CJ2495" s="4">
        <v>12.28</v>
      </c>
      <c r="CK2495" s="4">
        <v>18.420000000000002</v>
      </c>
      <c r="CL2495" s="4">
        <v>18.420000000000002</v>
      </c>
      <c r="CM2495" t="s">
        <v>136</v>
      </c>
      <c r="CN2495" t="s">
        <v>2832</v>
      </c>
      <c r="CO2495" t="s">
        <v>137</v>
      </c>
      <c r="CQ2495" t="s">
        <v>115</v>
      </c>
      <c r="CR2495" t="s">
        <v>138</v>
      </c>
      <c r="CS2495" t="s">
        <v>139</v>
      </c>
      <c r="CT2495" t="s">
        <v>138</v>
      </c>
      <c r="CU2495" t="s">
        <v>139</v>
      </c>
      <c r="CV2495" t="s">
        <v>138</v>
      </c>
      <c r="CW2495" t="s">
        <v>139</v>
      </c>
      <c r="CX2495" t="s">
        <v>2833</v>
      </c>
      <c r="CY2495" s="10">
        <v>16709897652</v>
      </c>
      <c r="CZ2495" t="s">
        <v>2828</v>
      </c>
      <c r="DA2495" t="s">
        <v>246</v>
      </c>
      <c r="DB2495" t="s">
        <v>138</v>
      </c>
      <c r="DC2495" t="s">
        <v>115</v>
      </c>
      <c r="DD2495" t="s">
        <v>487</v>
      </c>
      <c r="DE2495" t="s">
        <v>2834</v>
      </c>
      <c r="DF2495" t="s">
        <v>2721</v>
      </c>
      <c r="DG2495" t="s">
        <v>490</v>
      </c>
      <c r="DH2495" t="s">
        <v>491</v>
      </c>
    </row>
    <row r="2496" spans="1:112" ht="14.45" customHeight="1" x14ac:dyDescent="0.25">
      <c r="A2496" t="s">
        <v>3451</v>
      </c>
      <c r="B2496" t="s">
        <v>248</v>
      </c>
      <c r="C2496" s="1">
        <v>45761</v>
      </c>
      <c r="D2496" s="1">
        <v>45834</v>
      </c>
      <c r="E2496" t="s">
        <v>210</v>
      </c>
      <c r="F2496" s="1">
        <v>45930</v>
      </c>
      <c r="G2496" t="s">
        <v>138</v>
      </c>
      <c r="H2496" t="s">
        <v>115</v>
      </c>
      <c r="I2496" t="s">
        <v>115</v>
      </c>
      <c r="J2496" t="s">
        <v>3452</v>
      </c>
      <c r="K2496" t="s">
        <v>3453</v>
      </c>
      <c r="L2496" t="s">
        <v>3454</v>
      </c>
      <c r="N2496" t="s">
        <v>119</v>
      </c>
      <c r="O2496" t="s">
        <v>120</v>
      </c>
      <c r="P2496" s="3">
        <v>96950</v>
      </c>
      <c r="Q2496" t="s">
        <v>121</v>
      </c>
      <c r="S2496" s="10">
        <v>16709896670</v>
      </c>
      <c r="U2496" t="s">
        <v>3455</v>
      </c>
      <c r="V2496">
        <v>71329</v>
      </c>
      <c r="W2496" t="s">
        <v>123</v>
      </c>
      <c r="Y2496" t="s">
        <v>3456</v>
      </c>
      <c r="Z2496" t="s">
        <v>3457</v>
      </c>
      <c r="AB2496" t="s">
        <v>295</v>
      </c>
      <c r="AC2496" t="s">
        <v>3454</v>
      </c>
      <c r="AE2496" t="s">
        <v>119</v>
      </c>
      <c r="AF2496" t="s">
        <v>120</v>
      </c>
      <c r="AG2496" s="3">
        <v>96950</v>
      </c>
      <c r="AH2496" t="s">
        <v>121</v>
      </c>
      <c r="AJ2496" s="10">
        <v>16709896670</v>
      </c>
      <c r="AL2496" t="s">
        <v>399</v>
      </c>
      <c r="AM2496" t="s">
        <v>400</v>
      </c>
      <c r="AN2496" t="s">
        <v>401</v>
      </c>
      <c r="AO2496" t="s">
        <v>402</v>
      </c>
      <c r="AQ2496" t="s">
        <v>403</v>
      </c>
      <c r="AS2496" t="s">
        <v>119</v>
      </c>
      <c r="AT2496" t="s">
        <v>120</v>
      </c>
      <c r="AU2496" s="3">
        <v>96950</v>
      </c>
      <c r="AV2496" t="s">
        <v>121</v>
      </c>
      <c r="AX2496">
        <v>16702353403</v>
      </c>
      <c r="AZ2496" t="s">
        <v>404</v>
      </c>
      <c r="BA2496" t="s">
        <v>405</v>
      </c>
      <c r="BD2496" t="str">
        <f>"39-1013.00"</f>
        <v>39-1013.00</v>
      </c>
      <c r="BE2496" t="s">
        <v>3458</v>
      </c>
      <c r="BF2496" t="s">
        <v>3459</v>
      </c>
      <c r="BG2496" t="s">
        <v>3460</v>
      </c>
      <c r="BH2496">
        <v>1</v>
      </c>
      <c r="BI2496">
        <v>1</v>
      </c>
      <c r="BJ2496" s="1">
        <v>45932</v>
      </c>
      <c r="BK2496" s="1">
        <v>47027</v>
      </c>
      <c r="BL2496" s="1">
        <v>45932</v>
      </c>
      <c r="BM2496" s="1">
        <v>47027</v>
      </c>
      <c r="BN2496">
        <v>35</v>
      </c>
      <c r="BO2496">
        <v>0</v>
      </c>
      <c r="BP2496">
        <v>7</v>
      </c>
      <c r="BQ2496">
        <v>7</v>
      </c>
      <c r="BR2496">
        <v>7</v>
      </c>
      <c r="BS2496">
        <v>7</v>
      </c>
      <c r="BT2496">
        <v>7</v>
      </c>
      <c r="BU2496">
        <v>0</v>
      </c>
      <c r="BV2496" t="str">
        <f>"9:00 AM"</f>
        <v>9:00 AM</v>
      </c>
      <c r="BW2496" t="str">
        <f>"5:00 PM"</f>
        <v>5:00 PM</v>
      </c>
      <c r="BX2496" t="s">
        <v>133</v>
      </c>
      <c r="BY2496">
        <v>0</v>
      </c>
      <c r="BZ2496">
        <v>12</v>
      </c>
      <c r="CA2496" t="s">
        <v>138</v>
      </c>
      <c r="CB2496">
        <v>2</v>
      </c>
      <c r="CC2496" t="s">
        <v>3461</v>
      </c>
      <c r="CD2496" t="s">
        <v>2344</v>
      </c>
      <c r="CF2496" t="s">
        <v>119</v>
      </c>
      <c r="CG2496" t="s">
        <v>120</v>
      </c>
      <c r="CH2496" s="3">
        <v>96950</v>
      </c>
      <c r="CI2496" s="4">
        <v>19.11</v>
      </c>
      <c r="CJ2496" s="4">
        <v>19.11</v>
      </c>
      <c r="CK2496" s="4">
        <v>0</v>
      </c>
      <c r="CL2496" s="4">
        <v>0</v>
      </c>
      <c r="CM2496" t="s">
        <v>136</v>
      </c>
      <c r="CN2496" t="s">
        <v>240</v>
      </c>
      <c r="CO2496" t="s">
        <v>137</v>
      </c>
      <c r="CQ2496" t="s">
        <v>115</v>
      </c>
      <c r="CR2496" t="s">
        <v>138</v>
      </c>
      <c r="CS2496" t="s">
        <v>139</v>
      </c>
      <c r="CT2496" t="s">
        <v>139</v>
      </c>
      <c r="CU2496" t="s">
        <v>139</v>
      </c>
      <c r="CV2496" t="s">
        <v>138</v>
      </c>
      <c r="CW2496" t="s">
        <v>139</v>
      </c>
      <c r="CX2496" s="2" t="s">
        <v>2705</v>
      </c>
      <c r="CY2496" s="10">
        <v>16709896670</v>
      </c>
      <c r="CZ2496" t="s">
        <v>399</v>
      </c>
      <c r="DA2496" t="s">
        <v>139</v>
      </c>
      <c r="DB2496" t="s">
        <v>138</v>
      </c>
      <c r="DC2496" t="s">
        <v>115</v>
      </c>
    </row>
    <row r="2497" spans="1:112" ht="14.45" customHeight="1" x14ac:dyDescent="0.25">
      <c r="A2497" t="s">
        <v>3470</v>
      </c>
      <c r="B2497" t="s">
        <v>1155</v>
      </c>
      <c r="C2497" s="1">
        <v>45764</v>
      </c>
      <c r="D2497" s="1">
        <v>45834</v>
      </c>
      <c r="E2497" t="s">
        <v>210</v>
      </c>
      <c r="F2497" s="1">
        <v>45929</v>
      </c>
      <c r="G2497" t="s">
        <v>138</v>
      </c>
      <c r="H2497" t="s">
        <v>115</v>
      </c>
      <c r="I2497" t="s">
        <v>115</v>
      </c>
      <c r="J2497" t="s">
        <v>3471</v>
      </c>
      <c r="K2497" t="s">
        <v>3472</v>
      </c>
      <c r="L2497" t="s">
        <v>3473</v>
      </c>
      <c r="M2497" t="s">
        <v>3474</v>
      </c>
      <c r="N2497" t="s">
        <v>119</v>
      </c>
      <c r="O2497" t="s">
        <v>120</v>
      </c>
      <c r="P2497" s="3">
        <v>96950</v>
      </c>
      <c r="Q2497" t="s">
        <v>121</v>
      </c>
      <c r="S2497" s="10">
        <v>16702333600</v>
      </c>
      <c r="U2497" t="s">
        <v>3475</v>
      </c>
      <c r="V2497">
        <v>561510</v>
      </c>
      <c r="W2497" t="s">
        <v>123</v>
      </c>
      <c r="Y2497" t="s">
        <v>3476</v>
      </c>
      <c r="Z2497" t="s">
        <v>3477</v>
      </c>
      <c r="AB2497" t="s">
        <v>3478</v>
      </c>
      <c r="AC2497" t="s">
        <v>3473</v>
      </c>
      <c r="AD2497" t="s">
        <v>3474</v>
      </c>
      <c r="AE2497" t="s">
        <v>119</v>
      </c>
      <c r="AF2497" t="s">
        <v>120</v>
      </c>
      <c r="AG2497" s="3">
        <v>96950</v>
      </c>
      <c r="AH2497" t="s">
        <v>121</v>
      </c>
      <c r="AJ2497" s="10">
        <v>16702333600</v>
      </c>
      <c r="AL2497" t="s">
        <v>3479</v>
      </c>
      <c r="BD2497" t="str">
        <f>"43-4181.00"</f>
        <v>43-4181.00</v>
      </c>
      <c r="BE2497" t="s">
        <v>297</v>
      </c>
      <c r="BF2497" t="s">
        <v>3480</v>
      </c>
      <c r="BG2497" t="s">
        <v>3481</v>
      </c>
      <c r="BH2497">
        <v>3</v>
      </c>
      <c r="BI2497">
        <v>2</v>
      </c>
      <c r="BJ2497" s="1">
        <v>45931</v>
      </c>
      <c r="BK2497" s="1">
        <v>47026</v>
      </c>
      <c r="BL2497" s="1">
        <v>45931</v>
      </c>
      <c r="BM2497" s="1">
        <v>47026</v>
      </c>
      <c r="BN2497">
        <v>40</v>
      </c>
      <c r="BO2497">
        <v>0</v>
      </c>
      <c r="BP2497">
        <v>8</v>
      </c>
      <c r="BQ2497">
        <v>8</v>
      </c>
      <c r="BR2497">
        <v>8</v>
      </c>
      <c r="BS2497">
        <v>8</v>
      </c>
      <c r="BT2497">
        <v>4</v>
      </c>
      <c r="BU2497">
        <v>4</v>
      </c>
      <c r="BV2497" t="str">
        <f>"8:00 AM"</f>
        <v>8:00 AM</v>
      </c>
      <c r="BW2497" t="str">
        <f>"5:00 PM"</f>
        <v>5:00 PM</v>
      </c>
      <c r="BX2497" t="s">
        <v>133</v>
      </c>
      <c r="BY2497">
        <v>0</v>
      </c>
      <c r="BZ2497">
        <v>12</v>
      </c>
      <c r="CA2497" t="s">
        <v>115</v>
      </c>
      <c r="CC2497" t="s">
        <v>3482</v>
      </c>
      <c r="CD2497" t="s">
        <v>3483</v>
      </c>
      <c r="CE2497" t="s">
        <v>119</v>
      </c>
      <c r="CF2497" t="s">
        <v>119</v>
      </c>
      <c r="CG2497" t="s">
        <v>120</v>
      </c>
      <c r="CH2497" s="3">
        <v>96950</v>
      </c>
      <c r="CI2497" s="4">
        <v>8.77</v>
      </c>
      <c r="CJ2497" s="4">
        <v>8.77</v>
      </c>
      <c r="CK2497" s="4">
        <v>13.16</v>
      </c>
      <c r="CL2497" s="4">
        <v>13.16</v>
      </c>
      <c r="CM2497" t="s">
        <v>136</v>
      </c>
      <c r="CN2497" t="s">
        <v>3484</v>
      </c>
      <c r="CO2497" t="s">
        <v>137</v>
      </c>
      <c r="CQ2497" t="s">
        <v>115</v>
      </c>
      <c r="CR2497" t="s">
        <v>138</v>
      </c>
      <c r="CS2497" t="s">
        <v>138</v>
      </c>
      <c r="CT2497" t="s">
        <v>138</v>
      </c>
      <c r="CU2497" t="s">
        <v>138</v>
      </c>
      <c r="CV2497" t="s">
        <v>138</v>
      </c>
      <c r="CW2497" t="s">
        <v>139</v>
      </c>
      <c r="CX2497" t="s">
        <v>3485</v>
      </c>
      <c r="CY2497" s="10">
        <v>16702333600</v>
      </c>
      <c r="CZ2497" t="s">
        <v>3479</v>
      </c>
      <c r="DA2497" t="s">
        <v>139</v>
      </c>
      <c r="DB2497" t="s">
        <v>138</v>
      </c>
      <c r="DC2497" t="s">
        <v>115</v>
      </c>
    </row>
    <row r="2498" spans="1:112" ht="14.45" customHeight="1" x14ac:dyDescent="0.25">
      <c r="A2498" t="s">
        <v>4054</v>
      </c>
      <c r="B2498" t="s">
        <v>113</v>
      </c>
      <c r="C2498" s="1">
        <v>45829</v>
      </c>
      <c r="D2498" s="1">
        <v>45834</v>
      </c>
      <c r="E2498" t="s">
        <v>210</v>
      </c>
      <c r="F2498" s="1">
        <v>45990</v>
      </c>
      <c r="G2498" t="s">
        <v>115</v>
      </c>
      <c r="H2498" t="s">
        <v>115</v>
      </c>
      <c r="I2498" t="s">
        <v>115</v>
      </c>
      <c r="J2498" t="s">
        <v>813</v>
      </c>
      <c r="L2498" t="s">
        <v>814</v>
      </c>
      <c r="M2498" t="s">
        <v>815</v>
      </c>
      <c r="N2498" t="s">
        <v>119</v>
      </c>
      <c r="O2498" t="s">
        <v>120</v>
      </c>
      <c r="P2498" s="3">
        <v>96950</v>
      </c>
      <c r="Q2498" t="s">
        <v>121</v>
      </c>
      <c r="R2498" t="s">
        <v>139</v>
      </c>
      <c r="S2498" s="10">
        <v>16702358763</v>
      </c>
      <c r="U2498" t="s">
        <v>816</v>
      </c>
      <c r="V2498">
        <v>56132</v>
      </c>
      <c r="W2498" t="s">
        <v>532</v>
      </c>
      <c r="X2498" t="s">
        <v>138</v>
      </c>
      <c r="Y2498" t="s">
        <v>817</v>
      </c>
      <c r="Z2498" t="s">
        <v>818</v>
      </c>
      <c r="AA2498" t="s">
        <v>819</v>
      </c>
      <c r="AB2498" t="s">
        <v>820</v>
      </c>
      <c r="AC2498" t="s">
        <v>821</v>
      </c>
      <c r="AD2498" t="s">
        <v>815</v>
      </c>
      <c r="AE2498" t="s">
        <v>119</v>
      </c>
      <c r="AF2498" t="s">
        <v>120</v>
      </c>
      <c r="AG2498" s="3">
        <v>96950</v>
      </c>
      <c r="AH2498" t="s">
        <v>121</v>
      </c>
      <c r="AJ2498" s="10">
        <v>16702358763</v>
      </c>
      <c r="AL2498" t="s">
        <v>822</v>
      </c>
      <c r="BD2498" t="str">
        <f>"35-3023.00"</f>
        <v>35-3023.00</v>
      </c>
      <c r="BE2498" t="s">
        <v>568</v>
      </c>
      <c r="BF2498" t="s">
        <v>823</v>
      </c>
      <c r="BG2498" t="s">
        <v>824</v>
      </c>
      <c r="BH2498">
        <v>1</v>
      </c>
      <c r="BJ2498" s="1">
        <v>45992</v>
      </c>
      <c r="BK2498" s="1">
        <v>46356</v>
      </c>
      <c r="BN2498">
        <v>35</v>
      </c>
      <c r="BO2498">
        <v>0</v>
      </c>
      <c r="BP2498">
        <v>7</v>
      </c>
      <c r="BQ2498">
        <v>7</v>
      </c>
      <c r="BR2498">
        <v>7</v>
      </c>
      <c r="BS2498">
        <v>7</v>
      </c>
      <c r="BT2498">
        <v>7</v>
      </c>
      <c r="BU2498">
        <v>0</v>
      </c>
      <c r="BV2498" t="str">
        <f>"9:00 AM"</f>
        <v>9:00 AM</v>
      </c>
      <c r="BW2498" t="str">
        <f>"4:00 PM"</f>
        <v>4:00 PM</v>
      </c>
      <c r="BX2498" t="s">
        <v>240</v>
      </c>
      <c r="BY2498">
        <v>0</v>
      </c>
      <c r="BZ2498">
        <v>3</v>
      </c>
      <c r="CA2498" t="s">
        <v>115</v>
      </c>
      <c r="CC2498" s="2" t="s">
        <v>4055</v>
      </c>
      <c r="CD2498" t="s">
        <v>1617</v>
      </c>
      <c r="CF2498" t="s">
        <v>128</v>
      </c>
      <c r="CG2498" t="s">
        <v>120</v>
      </c>
      <c r="CH2498" s="3">
        <v>96950</v>
      </c>
      <c r="CI2498" s="4">
        <v>8.35</v>
      </c>
      <c r="CJ2498" s="4">
        <v>8.35</v>
      </c>
      <c r="CK2498" s="4">
        <v>0</v>
      </c>
      <c r="CL2498" s="4">
        <v>0</v>
      </c>
      <c r="CM2498" t="s">
        <v>136</v>
      </c>
      <c r="CO2498" t="s">
        <v>137</v>
      </c>
      <c r="CQ2498" t="s">
        <v>115</v>
      </c>
      <c r="CR2498" t="s">
        <v>138</v>
      </c>
      <c r="CS2498" t="s">
        <v>139</v>
      </c>
      <c r="CT2498" t="s">
        <v>139</v>
      </c>
      <c r="CU2498" t="s">
        <v>139</v>
      </c>
      <c r="CV2498" t="s">
        <v>138</v>
      </c>
      <c r="CW2498" t="s">
        <v>139</v>
      </c>
      <c r="CX2498" t="s">
        <v>240</v>
      </c>
      <c r="CY2498" s="10">
        <v>16702358763</v>
      </c>
      <c r="CZ2498" t="s">
        <v>826</v>
      </c>
      <c r="DA2498" t="s">
        <v>139</v>
      </c>
      <c r="DB2498" t="s">
        <v>138</v>
      </c>
      <c r="DC2498" t="s">
        <v>138</v>
      </c>
    </row>
    <row r="2499" spans="1:112" ht="14.45" customHeight="1" x14ac:dyDescent="0.25">
      <c r="A2499" t="s">
        <v>6266</v>
      </c>
      <c r="B2499" t="s">
        <v>113</v>
      </c>
      <c r="C2499" s="1">
        <v>45834</v>
      </c>
      <c r="D2499" s="1">
        <v>45834</v>
      </c>
      <c r="E2499" t="s">
        <v>210</v>
      </c>
      <c r="F2499" s="1">
        <v>45990</v>
      </c>
      <c r="G2499" t="s">
        <v>115</v>
      </c>
      <c r="H2499" t="s">
        <v>115</v>
      </c>
      <c r="I2499" t="s">
        <v>115</v>
      </c>
      <c r="J2499" t="s">
        <v>813</v>
      </c>
      <c r="L2499" t="s">
        <v>814</v>
      </c>
      <c r="M2499" t="s">
        <v>815</v>
      </c>
      <c r="N2499" t="s">
        <v>119</v>
      </c>
      <c r="O2499" t="s">
        <v>120</v>
      </c>
      <c r="P2499" s="3">
        <v>96950</v>
      </c>
      <c r="Q2499" t="s">
        <v>121</v>
      </c>
      <c r="R2499" t="s">
        <v>139</v>
      </c>
      <c r="S2499" s="10">
        <v>16702358763</v>
      </c>
      <c r="U2499" t="s">
        <v>816</v>
      </c>
      <c r="V2499">
        <v>56132</v>
      </c>
      <c r="W2499" t="s">
        <v>532</v>
      </c>
      <c r="X2499" t="s">
        <v>138</v>
      </c>
      <c r="Y2499" t="s">
        <v>817</v>
      </c>
      <c r="Z2499" t="s">
        <v>818</v>
      </c>
      <c r="AA2499" t="s">
        <v>819</v>
      </c>
      <c r="AB2499" t="s">
        <v>820</v>
      </c>
      <c r="AC2499" t="s">
        <v>821</v>
      </c>
      <c r="AD2499" t="s">
        <v>815</v>
      </c>
      <c r="AE2499" t="s">
        <v>119</v>
      </c>
      <c r="AF2499" t="s">
        <v>120</v>
      </c>
      <c r="AG2499" s="3">
        <v>96950</v>
      </c>
      <c r="AH2499" t="s">
        <v>121</v>
      </c>
      <c r="AJ2499" s="10">
        <v>16702358763</v>
      </c>
      <c r="AL2499" t="s">
        <v>822</v>
      </c>
      <c r="BD2499" t="str">
        <f>"35-3023.00"</f>
        <v>35-3023.00</v>
      </c>
      <c r="BE2499" t="s">
        <v>568</v>
      </c>
      <c r="BF2499" t="s">
        <v>823</v>
      </c>
      <c r="BG2499" t="s">
        <v>824</v>
      </c>
      <c r="BH2499">
        <v>1</v>
      </c>
      <c r="BJ2499" s="1">
        <v>45992</v>
      </c>
      <c r="BK2499" s="1">
        <v>46356</v>
      </c>
      <c r="BN2499">
        <v>35</v>
      </c>
      <c r="BO2499">
        <v>0</v>
      </c>
      <c r="BP2499">
        <v>7</v>
      </c>
      <c r="BQ2499">
        <v>7</v>
      </c>
      <c r="BR2499">
        <v>7</v>
      </c>
      <c r="BS2499">
        <v>7</v>
      </c>
      <c r="BT2499">
        <v>7</v>
      </c>
      <c r="BU2499">
        <v>0</v>
      </c>
      <c r="BV2499" t="str">
        <f>"9:00 AM"</f>
        <v>9:00 AM</v>
      </c>
      <c r="BW2499" t="str">
        <f>"4:00 PM"</f>
        <v>4:00 PM</v>
      </c>
      <c r="BX2499" t="s">
        <v>240</v>
      </c>
      <c r="BY2499">
        <v>0</v>
      </c>
      <c r="BZ2499">
        <v>3</v>
      </c>
      <c r="CA2499" t="s">
        <v>115</v>
      </c>
      <c r="CC2499" s="2" t="s">
        <v>6267</v>
      </c>
      <c r="CD2499" t="s">
        <v>825</v>
      </c>
      <c r="CF2499" t="s">
        <v>128</v>
      </c>
      <c r="CG2499" t="s">
        <v>120</v>
      </c>
      <c r="CH2499" s="3">
        <v>96950</v>
      </c>
      <c r="CI2499" s="4">
        <v>8.35</v>
      </c>
      <c r="CJ2499" s="4">
        <v>8.35</v>
      </c>
      <c r="CK2499" s="4">
        <v>0</v>
      </c>
      <c r="CL2499" s="4">
        <v>0</v>
      </c>
      <c r="CM2499" t="s">
        <v>136</v>
      </c>
      <c r="CN2499" t="s">
        <v>139</v>
      </c>
      <c r="CO2499" t="s">
        <v>137</v>
      </c>
      <c r="CQ2499" t="s">
        <v>115</v>
      </c>
      <c r="CR2499" t="s">
        <v>138</v>
      </c>
      <c r="CS2499" t="s">
        <v>139</v>
      </c>
      <c r="CT2499" t="s">
        <v>139</v>
      </c>
      <c r="CU2499" t="s">
        <v>139</v>
      </c>
      <c r="CV2499" t="s">
        <v>138</v>
      </c>
      <c r="CW2499" t="s">
        <v>139</v>
      </c>
      <c r="CX2499" t="s">
        <v>224</v>
      </c>
      <c r="CY2499" s="10">
        <v>16702358763</v>
      </c>
      <c r="CZ2499" t="s">
        <v>826</v>
      </c>
      <c r="DA2499" t="s">
        <v>139</v>
      </c>
      <c r="DB2499" t="s">
        <v>138</v>
      </c>
      <c r="DC2499" t="s">
        <v>138</v>
      </c>
    </row>
    <row r="2500" spans="1:112" ht="14.45" customHeight="1" x14ac:dyDescent="0.25">
      <c r="A2500" t="s">
        <v>7727</v>
      </c>
      <c r="B2500" t="s">
        <v>113</v>
      </c>
      <c r="C2500" s="1">
        <v>45832</v>
      </c>
      <c r="D2500" s="1">
        <v>45834</v>
      </c>
      <c r="E2500" t="s">
        <v>210</v>
      </c>
      <c r="F2500" s="1">
        <v>45929</v>
      </c>
      <c r="G2500" t="s">
        <v>115</v>
      </c>
      <c r="H2500" t="s">
        <v>115</v>
      </c>
      <c r="I2500" t="s">
        <v>115</v>
      </c>
      <c r="J2500" t="s">
        <v>318</v>
      </c>
      <c r="K2500" t="s">
        <v>3922</v>
      </c>
      <c r="L2500" t="s">
        <v>320</v>
      </c>
      <c r="M2500" t="s">
        <v>321</v>
      </c>
      <c r="N2500" t="s">
        <v>128</v>
      </c>
      <c r="O2500" t="s">
        <v>120</v>
      </c>
      <c r="P2500" s="3">
        <v>96950</v>
      </c>
      <c r="Q2500" t="s">
        <v>121</v>
      </c>
      <c r="S2500" s="10">
        <v>16702336927</v>
      </c>
      <c r="U2500" t="s">
        <v>322</v>
      </c>
      <c r="V2500">
        <v>23622</v>
      </c>
      <c r="W2500" t="s">
        <v>532</v>
      </c>
      <c r="X2500" t="s">
        <v>138</v>
      </c>
      <c r="Y2500" t="s">
        <v>323</v>
      </c>
      <c r="Z2500" t="s">
        <v>324</v>
      </c>
      <c r="AA2500" t="s">
        <v>325</v>
      </c>
      <c r="AB2500" t="s">
        <v>126</v>
      </c>
      <c r="AC2500" t="s">
        <v>320</v>
      </c>
      <c r="AD2500" t="s">
        <v>321</v>
      </c>
      <c r="AE2500" t="s">
        <v>128</v>
      </c>
      <c r="AF2500" t="s">
        <v>120</v>
      </c>
      <c r="AG2500" s="3">
        <v>96950</v>
      </c>
      <c r="AH2500" t="s">
        <v>121</v>
      </c>
      <c r="AJ2500" s="10">
        <v>16702336927</v>
      </c>
      <c r="AL2500" t="s">
        <v>326</v>
      </c>
      <c r="BD2500" t="str">
        <f>"49-9071.00"</f>
        <v>49-9071.00</v>
      </c>
      <c r="BE2500" t="s">
        <v>169</v>
      </c>
      <c r="BF2500" t="s">
        <v>2425</v>
      </c>
      <c r="BG2500" t="s">
        <v>661</v>
      </c>
      <c r="BH2500">
        <v>7</v>
      </c>
      <c r="BJ2500" s="1">
        <v>45931</v>
      </c>
      <c r="BK2500" s="1">
        <v>46295</v>
      </c>
      <c r="BN2500">
        <v>35</v>
      </c>
      <c r="BO2500">
        <v>0</v>
      </c>
      <c r="BP2500">
        <v>7</v>
      </c>
      <c r="BQ2500">
        <v>7</v>
      </c>
      <c r="BR2500">
        <v>7</v>
      </c>
      <c r="BS2500">
        <v>7</v>
      </c>
      <c r="BT2500">
        <v>7</v>
      </c>
      <c r="BU2500">
        <v>0</v>
      </c>
      <c r="BV2500" t="str">
        <f>"7:30 AM"</f>
        <v>7:30 AM</v>
      </c>
      <c r="BW2500" t="str">
        <f>"3:30 PM"</f>
        <v>3:30 PM</v>
      </c>
      <c r="BX2500" t="s">
        <v>133</v>
      </c>
      <c r="BY2500">
        <v>0</v>
      </c>
      <c r="BZ2500">
        <v>24</v>
      </c>
      <c r="CA2500" t="s">
        <v>115</v>
      </c>
      <c r="CC2500" s="2" t="s">
        <v>3087</v>
      </c>
      <c r="CD2500" t="s">
        <v>320</v>
      </c>
      <c r="CF2500" t="s">
        <v>128</v>
      </c>
      <c r="CG2500" t="s">
        <v>120</v>
      </c>
      <c r="CH2500" s="3">
        <v>96950</v>
      </c>
      <c r="CI2500" s="4">
        <v>9.75</v>
      </c>
      <c r="CJ2500" s="4">
        <v>9.75</v>
      </c>
      <c r="CK2500" s="4">
        <v>14.63</v>
      </c>
      <c r="CL2500" s="4">
        <v>14.63</v>
      </c>
      <c r="CM2500" t="s">
        <v>136</v>
      </c>
      <c r="CO2500" t="s">
        <v>137</v>
      </c>
      <c r="CQ2500" t="s">
        <v>115</v>
      </c>
      <c r="CR2500" t="s">
        <v>138</v>
      </c>
      <c r="CS2500" t="s">
        <v>139</v>
      </c>
      <c r="CT2500" t="s">
        <v>138</v>
      </c>
      <c r="CU2500" t="s">
        <v>139</v>
      </c>
      <c r="CV2500" t="s">
        <v>138</v>
      </c>
      <c r="CW2500" t="s">
        <v>139</v>
      </c>
      <c r="CX2500" t="s">
        <v>1122</v>
      </c>
      <c r="CY2500" s="10">
        <v>16702336927</v>
      </c>
      <c r="CZ2500" t="s">
        <v>326</v>
      </c>
      <c r="DA2500" t="s">
        <v>139</v>
      </c>
      <c r="DB2500" t="s">
        <v>138</v>
      </c>
      <c r="DC2500" t="s">
        <v>138</v>
      </c>
    </row>
    <row r="2501" spans="1:112" ht="14.45" customHeight="1" x14ac:dyDescent="0.25">
      <c r="A2501" t="s">
        <v>8173</v>
      </c>
      <c r="B2501" t="s">
        <v>142</v>
      </c>
      <c r="C2501" s="1">
        <v>45824</v>
      </c>
      <c r="D2501" s="1">
        <v>45834</v>
      </c>
      <c r="E2501" t="s">
        <v>210</v>
      </c>
      <c r="F2501" s="1">
        <v>46021</v>
      </c>
      <c r="G2501" t="s">
        <v>115</v>
      </c>
      <c r="H2501" t="s">
        <v>115</v>
      </c>
      <c r="I2501" t="s">
        <v>115</v>
      </c>
      <c r="J2501" t="s">
        <v>8174</v>
      </c>
      <c r="K2501" t="s">
        <v>3584</v>
      </c>
      <c r="L2501" t="s">
        <v>3585</v>
      </c>
      <c r="M2501" t="s">
        <v>3586</v>
      </c>
      <c r="N2501" t="s">
        <v>128</v>
      </c>
      <c r="O2501" t="s">
        <v>120</v>
      </c>
      <c r="P2501" s="3">
        <v>96950</v>
      </c>
      <c r="Q2501" t="s">
        <v>121</v>
      </c>
      <c r="R2501" t="s">
        <v>139</v>
      </c>
      <c r="S2501" s="10">
        <v>16702882288</v>
      </c>
      <c r="T2501">
        <v>106</v>
      </c>
      <c r="U2501" t="s">
        <v>3587</v>
      </c>
      <c r="V2501">
        <v>444140</v>
      </c>
      <c r="W2501" t="s">
        <v>123</v>
      </c>
      <c r="Y2501" t="s">
        <v>7383</v>
      </c>
      <c r="Z2501" t="s">
        <v>8175</v>
      </c>
      <c r="AB2501" t="s">
        <v>3589</v>
      </c>
      <c r="AC2501" t="s">
        <v>3585</v>
      </c>
      <c r="AD2501" t="s">
        <v>3586</v>
      </c>
      <c r="AE2501" t="s">
        <v>128</v>
      </c>
      <c r="AF2501" t="s">
        <v>120</v>
      </c>
      <c r="AG2501" s="3">
        <v>96950</v>
      </c>
      <c r="AH2501" t="s">
        <v>121</v>
      </c>
      <c r="AI2501" t="s">
        <v>1369</v>
      </c>
      <c r="AJ2501" s="10">
        <v>16702882288</v>
      </c>
      <c r="AK2501">
        <v>106</v>
      </c>
      <c r="AL2501" t="s">
        <v>3590</v>
      </c>
      <c r="BD2501" t="str">
        <f>"53-7065.00"</f>
        <v>53-7065.00</v>
      </c>
      <c r="BE2501" t="s">
        <v>519</v>
      </c>
      <c r="BF2501" t="s">
        <v>8176</v>
      </c>
      <c r="BG2501" t="s">
        <v>3592</v>
      </c>
      <c r="BH2501">
        <v>1</v>
      </c>
      <c r="BJ2501" s="1">
        <v>46023</v>
      </c>
      <c r="BK2501" s="1">
        <v>46387</v>
      </c>
      <c r="BN2501">
        <v>40</v>
      </c>
      <c r="BO2501">
        <v>0</v>
      </c>
      <c r="BP2501">
        <v>7</v>
      </c>
      <c r="BQ2501">
        <v>6.5</v>
      </c>
      <c r="BR2501">
        <v>6.5</v>
      </c>
      <c r="BS2501">
        <v>6.5</v>
      </c>
      <c r="BT2501">
        <v>6.5</v>
      </c>
      <c r="BU2501">
        <v>7</v>
      </c>
      <c r="BV2501" t="str">
        <f>"9:00 AM"</f>
        <v>9:00 AM</v>
      </c>
      <c r="BW2501" t="str">
        <f>"5:00 PM"</f>
        <v>5:00 PM</v>
      </c>
      <c r="BX2501" t="s">
        <v>133</v>
      </c>
      <c r="BY2501">
        <v>0</v>
      </c>
      <c r="BZ2501">
        <v>12</v>
      </c>
      <c r="CA2501" t="s">
        <v>115</v>
      </c>
      <c r="CC2501" s="2" t="s">
        <v>8177</v>
      </c>
      <c r="CD2501" t="s">
        <v>8178</v>
      </c>
      <c r="CE2501" t="s">
        <v>8179</v>
      </c>
      <c r="CF2501" t="s">
        <v>128</v>
      </c>
      <c r="CG2501" t="s">
        <v>120</v>
      </c>
      <c r="CH2501" s="3">
        <v>96950</v>
      </c>
      <c r="CI2501" s="4">
        <v>8.86</v>
      </c>
      <c r="CK2501" s="4">
        <v>13.29</v>
      </c>
      <c r="CM2501" t="s">
        <v>136</v>
      </c>
      <c r="CO2501" t="s">
        <v>137</v>
      </c>
      <c r="CQ2501" t="s">
        <v>115</v>
      </c>
      <c r="CR2501" t="s">
        <v>138</v>
      </c>
      <c r="CS2501" t="s">
        <v>139</v>
      </c>
      <c r="CT2501" t="s">
        <v>138</v>
      </c>
      <c r="CU2501" t="s">
        <v>139</v>
      </c>
      <c r="CV2501" t="s">
        <v>138</v>
      </c>
      <c r="CW2501" t="s">
        <v>138</v>
      </c>
      <c r="CX2501" t="s">
        <v>3594</v>
      </c>
      <c r="CY2501" s="10">
        <v>16702882288</v>
      </c>
      <c r="CZ2501" t="s">
        <v>3590</v>
      </c>
      <c r="DA2501" t="s">
        <v>139</v>
      </c>
      <c r="DB2501" t="s">
        <v>138</v>
      </c>
      <c r="DC2501" t="s">
        <v>115</v>
      </c>
    </row>
    <row r="2502" spans="1:112" ht="14.45" customHeight="1" x14ac:dyDescent="0.25">
      <c r="A2502" t="s">
        <v>8541</v>
      </c>
      <c r="B2502" t="s">
        <v>248</v>
      </c>
      <c r="C2502" s="1">
        <v>45780</v>
      </c>
      <c r="D2502" s="1">
        <v>45834</v>
      </c>
      <c r="E2502" t="s">
        <v>210</v>
      </c>
      <c r="F2502" s="1">
        <v>45929</v>
      </c>
      <c r="G2502" t="s">
        <v>138</v>
      </c>
      <c r="H2502" t="s">
        <v>115</v>
      </c>
      <c r="I2502" t="s">
        <v>115</v>
      </c>
      <c r="J2502" t="s">
        <v>8542</v>
      </c>
      <c r="K2502" t="s">
        <v>8543</v>
      </c>
      <c r="L2502" t="s">
        <v>8544</v>
      </c>
      <c r="N2502" t="s">
        <v>1557</v>
      </c>
      <c r="O2502" t="s">
        <v>120</v>
      </c>
      <c r="P2502" s="3">
        <v>96951</v>
      </c>
      <c r="Q2502" t="s">
        <v>121</v>
      </c>
      <c r="S2502" s="10">
        <v>16702866933</v>
      </c>
      <c r="U2502" t="s">
        <v>8545</v>
      </c>
      <c r="V2502">
        <v>56172</v>
      </c>
      <c r="W2502" t="s">
        <v>123</v>
      </c>
      <c r="Y2502" t="s">
        <v>8546</v>
      </c>
      <c r="Z2502" t="s">
        <v>8547</v>
      </c>
      <c r="AB2502" t="s">
        <v>669</v>
      </c>
      <c r="AC2502" t="s">
        <v>8548</v>
      </c>
      <c r="AE2502" t="s">
        <v>377</v>
      </c>
      <c r="AF2502" t="s">
        <v>120</v>
      </c>
      <c r="AG2502" s="3">
        <v>96951</v>
      </c>
      <c r="AH2502" t="s">
        <v>121</v>
      </c>
      <c r="AJ2502" s="10">
        <v>16702866933</v>
      </c>
      <c r="AL2502" t="s">
        <v>8549</v>
      </c>
      <c r="BD2502" t="str">
        <f>"37-2011.00"</f>
        <v>37-2011.00</v>
      </c>
      <c r="BE2502" t="s">
        <v>1133</v>
      </c>
      <c r="BF2502" t="s">
        <v>8550</v>
      </c>
      <c r="BG2502" t="s">
        <v>8551</v>
      </c>
      <c r="BH2502">
        <v>3</v>
      </c>
      <c r="BI2502">
        <v>3</v>
      </c>
      <c r="BJ2502" s="1">
        <v>45931</v>
      </c>
      <c r="BK2502" s="1">
        <v>47026</v>
      </c>
      <c r="BL2502" s="1">
        <v>45931</v>
      </c>
      <c r="BM2502" s="1">
        <v>47026</v>
      </c>
      <c r="BN2502">
        <v>35</v>
      </c>
      <c r="BO2502">
        <v>0</v>
      </c>
      <c r="BP2502">
        <v>7</v>
      </c>
      <c r="BQ2502">
        <v>7</v>
      </c>
      <c r="BR2502">
        <v>7</v>
      </c>
      <c r="BS2502">
        <v>7</v>
      </c>
      <c r="BT2502">
        <v>7</v>
      </c>
      <c r="BU2502">
        <v>0</v>
      </c>
      <c r="BV2502" t="str">
        <f>"8:00 AM"</f>
        <v>8:00 AM</v>
      </c>
      <c r="BW2502" t="str">
        <f>"5:00 PM"</f>
        <v>5:00 PM</v>
      </c>
      <c r="BX2502" t="s">
        <v>240</v>
      </c>
      <c r="BY2502">
        <v>0</v>
      </c>
      <c r="BZ2502">
        <v>0</v>
      </c>
      <c r="CA2502" t="s">
        <v>115</v>
      </c>
      <c r="CC2502" t="s">
        <v>8552</v>
      </c>
      <c r="CD2502" t="s">
        <v>1556</v>
      </c>
      <c r="CF2502" t="s">
        <v>1557</v>
      </c>
      <c r="CG2502" t="s">
        <v>120</v>
      </c>
      <c r="CH2502" s="3">
        <v>96951</v>
      </c>
      <c r="CI2502" s="4">
        <v>8.2899999999999991</v>
      </c>
      <c r="CJ2502" s="4">
        <v>8.2899999999999991</v>
      </c>
      <c r="CK2502" s="4">
        <v>12.43</v>
      </c>
      <c r="CL2502" s="4">
        <v>12.43</v>
      </c>
      <c r="CM2502" t="s">
        <v>136</v>
      </c>
      <c r="CN2502" t="s">
        <v>191</v>
      </c>
      <c r="CO2502" t="s">
        <v>137</v>
      </c>
      <c r="CQ2502" t="s">
        <v>115</v>
      </c>
      <c r="CR2502" t="s">
        <v>138</v>
      </c>
      <c r="CS2502" t="s">
        <v>139</v>
      </c>
      <c r="CT2502" t="s">
        <v>138</v>
      </c>
      <c r="CU2502" t="s">
        <v>139</v>
      </c>
      <c r="CV2502" t="s">
        <v>138</v>
      </c>
      <c r="CW2502" t="s">
        <v>139</v>
      </c>
      <c r="CX2502" t="s">
        <v>1746</v>
      </c>
      <c r="CY2502" s="10">
        <v>16702866933</v>
      </c>
      <c r="CZ2502" t="s">
        <v>8549</v>
      </c>
      <c r="DA2502" t="s">
        <v>139</v>
      </c>
      <c r="DB2502" t="s">
        <v>138</v>
      </c>
      <c r="DC2502" t="s">
        <v>115</v>
      </c>
      <c r="DD2502" t="s">
        <v>8546</v>
      </c>
      <c r="DE2502" t="s">
        <v>8547</v>
      </c>
      <c r="DG2502" t="s">
        <v>8542</v>
      </c>
      <c r="DH2502" t="s">
        <v>8549</v>
      </c>
    </row>
    <row r="2503" spans="1:112" ht="14.45" customHeight="1" x14ac:dyDescent="0.25">
      <c r="A2503" t="s">
        <v>8983</v>
      </c>
      <c r="B2503" t="s">
        <v>248</v>
      </c>
      <c r="C2503" s="1">
        <v>45769</v>
      </c>
      <c r="D2503" s="1">
        <v>45834</v>
      </c>
      <c r="E2503" t="s">
        <v>114</v>
      </c>
      <c r="G2503" t="s">
        <v>138</v>
      </c>
      <c r="H2503" t="s">
        <v>115</v>
      </c>
      <c r="I2503" t="s">
        <v>115</v>
      </c>
      <c r="J2503" t="s">
        <v>8984</v>
      </c>
      <c r="K2503" t="s">
        <v>8985</v>
      </c>
      <c r="L2503" t="s">
        <v>4423</v>
      </c>
      <c r="N2503" t="s">
        <v>128</v>
      </c>
      <c r="O2503" t="s">
        <v>120</v>
      </c>
      <c r="P2503" s="3">
        <v>96950</v>
      </c>
      <c r="Q2503" t="s">
        <v>121</v>
      </c>
      <c r="S2503" s="10">
        <v>16707891106</v>
      </c>
      <c r="U2503" t="s">
        <v>4546</v>
      </c>
      <c r="V2503">
        <v>54121</v>
      </c>
      <c r="W2503" t="s">
        <v>123</v>
      </c>
      <c r="Y2503" t="s">
        <v>1691</v>
      </c>
      <c r="Z2503" t="s">
        <v>1692</v>
      </c>
      <c r="AA2503" t="s">
        <v>1693</v>
      </c>
      <c r="AB2503" t="s">
        <v>126</v>
      </c>
      <c r="AC2503" t="s">
        <v>4545</v>
      </c>
      <c r="AE2503" t="s">
        <v>128</v>
      </c>
      <c r="AF2503" t="s">
        <v>120</v>
      </c>
      <c r="AG2503" s="3">
        <v>96950</v>
      </c>
      <c r="AH2503" t="s">
        <v>121</v>
      </c>
      <c r="AJ2503" s="10">
        <v>16707891106</v>
      </c>
      <c r="AL2503" t="s">
        <v>4552</v>
      </c>
      <c r="BD2503" t="str">
        <f>"43-3031.00"</f>
        <v>43-3031.00</v>
      </c>
      <c r="BE2503" t="s">
        <v>387</v>
      </c>
      <c r="BF2503" t="s">
        <v>8986</v>
      </c>
      <c r="BG2503" t="s">
        <v>8748</v>
      </c>
      <c r="BH2503">
        <v>5</v>
      </c>
      <c r="BI2503">
        <v>5</v>
      </c>
      <c r="BJ2503" s="1">
        <v>45870</v>
      </c>
      <c r="BK2503" s="1">
        <v>46965</v>
      </c>
      <c r="BL2503" s="1">
        <v>45870</v>
      </c>
      <c r="BM2503" s="1">
        <v>46965</v>
      </c>
      <c r="BN2503">
        <v>35</v>
      </c>
      <c r="BO2503">
        <v>0</v>
      </c>
      <c r="BP2503">
        <v>7</v>
      </c>
      <c r="BQ2503">
        <v>7</v>
      </c>
      <c r="BR2503">
        <v>7</v>
      </c>
      <c r="BS2503">
        <v>7</v>
      </c>
      <c r="BT2503">
        <v>7</v>
      </c>
      <c r="BU2503">
        <v>0</v>
      </c>
      <c r="BV2503" t="str">
        <f>"8:00 AM"</f>
        <v>8:00 AM</v>
      </c>
      <c r="BW2503" t="str">
        <f>"4:00 PM"</f>
        <v>4:00 PM</v>
      </c>
      <c r="BX2503" t="s">
        <v>133</v>
      </c>
      <c r="BY2503">
        <v>0</v>
      </c>
      <c r="BZ2503">
        <v>24</v>
      </c>
      <c r="CA2503" t="s">
        <v>115</v>
      </c>
      <c r="CC2503" s="2" t="s">
        <v>8987</v>
      </c>
      <c r="CD2503" t="s">
        <v>4423</v>
      </c>
      <c r="CF2503" t="s">
        <v>128</v>
      </c>
      <c r="CG2503" t="s">
        <v>120</v>
      </c>
      <c r="CH2503" s="3">
        <v>96950</v>
      </c>
      <c r="CI2503" s="4">
        <v>12.28</v>
      </c>
      <c r="CJ2503" s="4">
        <v>12.28</v>
      </c>
      <c r="CK2503" s="4">
        <v>18.420000000000002</v>
      </c>
      <c r="CL2503" s="4">
        <v>18.420000000000002</v>
      </c>
      <c r="CM2503" t="s">
        <v>136</v>
      </c>
      <c r="CO2503" t="s">
        <v>137</v>
      </c>
      <c r="CQ2503" t="s">
        <v>115</v>
      </c>
      <c r="CR2503" t="s">
        <v>138</v>
      </c>
      <c r="CS2503" t="s">
        <v>139</v>
      </c>
      <c r="CT2503" t="s">
        <v>138</v>
      </c>
      <c r="CU2503" t="s">
        <v>139</v>
      </c>
      <c r="CV2503" t="s">
        <v>138</v>
      </c>
      <c r="CW2503" t="s">
        <v>139</v>
      </c>
      <c r="CX2503" t="s">
        <v>8988</v>
      </c>
      <c r="CY2503" s="10">
        <v>16707891106</v>
      </c>
      <c r="CZ2503" t="s">
        <v>4552</v>
      </c>
      <c r="DA2503" t="s">
        <v>246</v>
      </c>
      <c r="DB2503" t="s">
        <v>138</v>
      </c>
      <c r="DC2503" t="s">
        <v>115</v>
      </c>
    </row>
    <row r="2504" spans="1:112" ht="14.45" customHeight="1" x14ac:dyDescent="0.25">
      <c r="A2504" t="s">
        <v>9335</v>
      </c>
      <c r="B2504" t="s">
        <v>248</v>
      </c>
      <c r="C2504" s="1">
        <v>45769</v>
      </c>
      <c r="D2504" s="1">
        <v>45834</v>
      </c>
      <c r="E2504" t="s">
        <v>114</v>
      </c>
      <c r="G2504" t="s">
        <v>115</v>
      </c>
      <c r="H2504" t="s">
        <v>115</v>
      </c>
      <c r="I2504" t="s">
        <v>115</v>
      </c>
      <c r="J2504" t="s">
        <v>976</v>
      </c>
      <c r="L2504" t="s">
        <v>977</v>
      </c>
      <c r="M2504" t="s">
        <v>978</v>
      </c>
      <c r="N2504" t="s">
        <v>119</v>
      </c>
      <c r="O2504" t="s">
        <v>120</v>
      </c>
      <c r="P2504" s="3">
        <v>96950</v>
      </c>
      <c r="Q2504" t="s">
        <v>121</v>
      </c>
      <c r="S2504" s="10">
        <v>16702341795</v>
      </c>
      <c r="U2504" t="s">
        <v>979</v>
      </c>
      <c r="V2504">
        <v>722511</v>
      </c>
      <c r="W2504" t="s">
        <v>123</v>
      </c>
      <c r="Y2504" t="s">
        <v>215</v>
      </c>
      <c r="Z2504" t="s">
        <v>148</v>
      </c>
      <c r="AA2504" t="s">
        <v>980</v>
      </c>
      <c r="AB2504" t="s">
        <v>981</v>
      </c>
      <c r="AC2504" t="s">
        <v>2392</v>
      </c>
      <c r="AD2504" t="s">
        <v>2393</v>
      </c>
      <c r="AE2504" t="s">
        <v>128</v>
      </c>
      <c r="AF2504" t="s">
        <v>120</v>
      </c>
      <c r="AG2504" s="3">
        <v>96950</v>
      </c>
      <c r="AH2504" t="s">
        <v>121</v>
      </c>
      <c r="AJ2504" s="10">
        <v>16702341795</v>
      </c>
      <c r="AL2504" t="s">
        <v>983</v>
      </c>
      <c r="BD2504" t="str">
        <f>"35-1012.00"</f>
        <v>35-1012.00</v>
      </c>
      <c r="BE2504" t="s">
        <v>3493</v>
      </c>
      <c r="BF2504" t="s">
        <v>3494</v>
      </c>
      <c r="BG2504" t="s">
        <v>3919</v>
      </c>
      <c r="BH2504">
        <v>1</v>
      </c>
      <c r="BI2504">
        <v>1</v>
      </c>
      <c r="BJ2504" s="1">
        <v>45809</v>
      </c>
      <c r="BK2504" s="1">
        <v>46173</v>
      </c>
      <c r="BL2504" s="1">
        <v>45834</v>
      </c>
      <c r="BM2504" s="1">
        <v>46173</v>
      </c>
      <c r="BN2504">
        <v>35</v>
      </c>
      <c r="BO2504">
        <v>0</v>
      </c>
      <c r="BP2504">
        <v>5</v>
      </c>
      <c r="BQ2504">
        <v>6</v>
      </c>
      <c r="BR2504">
        <v>6</v>
      </c>
      <c r="BS2504">
        <v>6</v>
      </c>
      <c r="BT2504">
        <v>6</v>
      </c>
      <c r="BU2504">
        <v>6</v>
      </c>
      <c r="BV2504" t="str">
        <f>"10:00 AM"</f>
        <v>10:00 AM</v>
      </c>
      <c r="BW2504" t="str">
        <f>"5:00 PM"</f>
        <v>5:00 PM</v>
      </c>
      <c r="BX2504" t="s">
        <v>133</v>
      </c>
      <c r="BY2504">
        <v>0</v>
      </c>
      <c r="BZ2504">
        <v>12</v>
      </c>
      <c r="CA2504" t="s">
        <v>138</v>
      </c>
      <c r="CB2504">
        <v>10</v>
      </c>
      <c r="CC2504" t="s">
        <v>3495</v>
      </c>
      <c r="CD2504" t="s">
        <v>1590</v>
      </c>
      <c r="CE2504" t="s">
        <v>977</v>
      </c>
      <c r="CF2504" t="s">
        <v>119</v>
      </c>
      <c r="CG2504" t="s">
        <v>120</v>
      </c>
      <c r="CH2504" s="3">
        <v>96950</v>
      </c>
      <c r="CI2504" s="4">
        <v>10.6</v>
      </c>
      <c r="CJ2504" s="4">
        <v>11.5</v>
      </c>
      <c r="CK2504" s="4">
        <v>15.9</v>
      </c>
      <c r="CL2504" s="4">
        <v>17.25</v>
      </c>
      <c r="CM2504" t="s">
        <v>136</v>
      </c>
      <c r="CN2504" t="s">
        <v>240</v>
      </c>
      <c r="CO2504" t="s">
        <v>137</v>
      </c>
      <c r="CQ2504" t="s">
        <v>115</v>
      </c>
      <c r="CR2504" t="s">
        <v>138</v>
      </c>
      <c r="CS2504" t="s">
        <v>138</v>
      </c>
      <c r="CT2504" t="s">
        <v>138</v>
      </c>
      <c r="CU2504" t="s">
        <v>139</v>
      </c>
      <c r="CV2504" t="s">
        <v>138</v>
      </c>
      <c r="CW2504" t="s">
        <v>138</v>
      </c>
      <c r="CX2504" t="s">
        <v>1011</v>
      </c>
      <c r="CY2504" s="10">
        <v>16702341795</v>
      </c>
      <c r="CZ2504" t="s">
        <v>983</v>
      </c>
      <c r="DA2504" t="s">
        <v>989</v>
      </c>
      <c r="DB2504" t="s">
        <v>138</v>
      </c>
      <c r="DC2504" t="s">
        <v>115</v>
      </c>
    </row>
    <row r="2505" spans="1:112" ht="14.45" customHeight="1" x14ac:dyDescent="0.25">
      <c r="A2505" t="s">
        <v>9705</v>
      </c>
      <c r="B2505" t="s">
        <v>248</v>
      </c>
      <c r="C2505" s="1">
        <v>45765</v>
      </c>
      <c r="D2505" s="1">
        <v>45834</v>
      </c>
      <c r="E2505" t="s">
        <v>210</v>
      </c>
      <c r="F2505" s="1">
        <v>45929</v>
      </c>
      <c r="G2505" t="s">
        <v>138</v>
      </c>
      <c r="H2505" t="s">
        <v>115</v>
      </c>
      <c r="I2505" t="s">
        <v>115</v>
      </c>
      <c r="J2505" t="s">
        <v>287</v>
      </c>
      <c r="K2505" t="s">
        <v>139</v>
      </c>
      <c r="L2505" t="s">
        <v>288</v>
      </c>
      <c r="M2505" t="s">
        <v>289</v>
      </c>
      <c r="N2505" t="s">
        <v>290</v>
      </c>
      <c r="O2505" t="s">
        <v>120</v>
      </c>
      <c r="P2505" s="3">
        <v>96952</v>
      </c>
      <c r="Q2505" t="s">
        <v>121</v>
      </c>
      <c r="R2505" t="s">
        <v>139</v>
      </c>
      <c r="S2505" s="10">
        <v>16704339989</v>
      </c>
      <c r="U2505" t="s">
        <v>291</v>
      </c>
      <c r="V2505">
        <v>481111</v>
      </c>
      <c r="W2505" t="s">
        <v>123</v>
      </c>
      <c r="Y2505" t="s">
        <v>292</v>
      </c>
      <c r="Z2505" t="s">
        <v>293</v>
      </c>
      <c r="AA2505" t="s">
        <v>294</v>
      </c>
      <c r="AB2505" t="s">
        <v>295</v>
      </c>
      <c r="AC2505" t="s">
        <v>288</v>
      </c>
      <c r="AD2505" t="s">
        <v>289</v>
      </c>
      <c r="AE2505" t="s">
        <v>290</v>
      </c>
      <c r="AF2505" t="s">
        <v>120</v>
      </c>
      <c r="AG2505" s="3">
        <v>96952</v>
      </c>
      <c r="AH2505" t="s">
        <v>121</v>
      </c>
      <c r="AJ2505" s="10">
        <v>16704339989</v>
      </c>
      <c r="AL2505" t="s">
        <v>296</v>
      </c>
      <c r="BD2505" t="str">
        <f>"43-4181.00"</f>
        <v>43-4181.00</v>
      </c>
      <c r="BE2505" t="s">
        <v>297</v>
      </c>
      <c r="BF2505" t="s">
        <v>298</v>
      </c>
      <c r="BG2505" t="s">
        <v>299</v>
      </c>
      <c r="BH2505">
        <v>2</v>
      </c>
      <c r="BI2505">
        <v>2</v>
      </c>
      <c r="BJ2505" s="1">
        <v>45931</v>
      </c>
      <c r="BK2505" s="1">
        <v>47026</v>
      </c>
      <c r="BL2505" s="1">
        <v>45931</v>
      </c>
      <c r="BM2505" s="1">
        <v>47026</v>
      </c>
      <c r="BN2505">
        <v>40</v>
      </c>
      <c r="BO2505">
        <v>0</v>
      </c>
      <c r="BP2505">
        <v>8</v>
      </c>
      <c r="BQ2505">
        <v>8</v>
      </c>
      <c r="BR2505">
        <v>8</v>
      </c>
      <c r="BS2505">
        <v>8</v>
      </c>
      <c r="BT2505">
        <v>8</v>
      </c>
      <c r="BU2505">
        <v>0</v>
      </c>
      <c r="BV2505" t="str">
        <f>"8:00 AM"</f>
        <v>8:00 AM</v>
      </c>
      <c r="BW2505" t="str">
        <f>"5:00 PM"</f>
        <v>5:00 PM</v>
      </c>
      <c r="BX2505" t="s">
        <v>133</v>
      </c>
      <c r="BY2505">
        <v>0</v>
      </c>
      <c r="BZ2505">
        <v>12</v>
      </c>
      <c r="CA2505" t="s">
        <v>115</v>
      </c>
      <c r="CC2505" s="2" t="s">
        <v>2038</v>
      </c>
      <c r="CD2505" t="s">
        <v>288</v>
      </c>
      <c r="CE2505" t="s">
        <v>289</v>
      </c>
      <c r="CF2505" t="s">
        <v>290</v>
      </c>
      <c r="CG2505" t="s">
        <v>120</v>
      </c>
      <c r="CH2505" s="3">
        <v>96952</v>
      </c>
      <c r="CI2505" s="4">
        <v>8.77</v>
      </c>
      <c r="CJ2505" s="4">
        <v>11.54</v>
      </c>
      <c r="CK2505" s="4">
        <v>0</v>
      </c>
      <c r="CL2505" s="4">
        <v>0</v>
      </c>
      <c r="CM2505" t="s">
        <v>136</v>
      </c>
      <c r="CN2505" t="s">
        <v>8378</v>
      </c>
      <c r="CO2505" t="s">
        <v>137</v>
      </c>
      <c r="CQ2505" t="s">
        <v>115</v>
      </c>
      <c r="CR2505" t="s">
        <v>138</v>
      </c>
      <c r="CS2505" t="s">
        <v>139</v>
      </c>
      <c r="CT2505" t="s">
        <v>139</v>
      </c>
      <c r="CU2505" t="s">
        <v>138</v>
      </c>
      <c r="CV2505" t="s">
        <v>138</v>
      </c>
      <c r="CW2505" t="s">
        <v>139</v>
      </c>
      <c r="CX2505" t="s">
        <v>301</v>
      </c>
      <c r="CY2505" s="10">
        <v>16704339989</v>
      </c>
      <c r="CZ2505" t="s">
        <v>302</v>
      </c>
      <c r="DA2505" t="s">
        <v>139</v>
      </c>
      <c r="DB2505" t="s">
        <v>138</v>
      </c>
      <c r="DC2505" t="s">
        <v>115</v>
      </c>
    </row>
    <row r="2506" spans="1:112" ht="14.45" customHeight="1" x14ac:dyDescent="0.25">
      <c r="A2506" t="s">
        <v>9996</v>
      </c>
      <c r="B2506" t="s">
        <v>158</v>
      </c>
      <c r="C2506" s="1">
        <v>45791</v>
      </c>
      <c r="D2506" s="1">
        <v>45834</v>
      </c>
      <c r="E2506" t="s">
        <v>114</v>
      </c>
      <c r="G2506" t="s">
        <v>115</v>
      </c>
      <c r="H2506" t="s">
        <v>115</v>
      </c>
      <c r="I2506" t="s">
        <v>115</v>
      </c>
      <c r="J2506" t="s">
        <v>7391</v>
      </c>
      <c r="K2506" t="s">
        <v>7392</v>
      </c>
      <c r="L2506" t="s">
        <v>4921</v>
      </c>
      <c r="N2506" t="s">
        <v>128</v>
      </c>
      <c r="O2506" t="s">
        <v>120</v>
      </c>
      <c r="P2506" s="3">
        <v>96950</v>
      </c>
      <c r="Q2506" t="s">
        <v>121</v>
      </c>
      <c r="S2506" s="10">
        <v>16702331199</v>
      </c>
      <c r="U2506" t="s">
        <v>4922</v>
      </c>
      <c r="V2506">
        <v>532310</v>
      </c>
      <c r="W2506" t="s">
        <v>123</v>
      </c>
      <c r="Y2506" t="s">
        <v>2279</v>
      </c>
      <c r="Z2506" t="s">
        <v>2280</v>
      </c>
      <c r="AA2506" t="s">
        <v>2281</v>
      </c>
      <c r="AB2506" t="s">
        <v>126</v>
      </c>
      <c r="AC2506" t="s">
        <v>4921</v>
      </c>
      <c r="AE2506" t="s">
        <v>128</v>
      </c>
      <c r="AF2506" t="s">
        <v>120</v>
      </c>
      <c r="AG2506" s="3">
        <v>96950</v>
      </c>
      <c r="AH2506" t="s">
        <v>121</v>
      </c>
      <c r="AJ2506" s="10">
        <v>16702331199</v>
      </c>
      <c r="AL2506" t="s">
        <v>4923</v>
      </c>
      <c r="BD2506" t="str">
        <f>"13-2011.00"</f>
        <v>13-2011.00</v>
      </c>
      <c r="BE2506" t="s">
        <v>893</v>
      </c>
      <c r="BF2506" t="s">
        <v>7393</v>
      </c>
      <c r="BG2506" t="s">
        <v>895</v>
      </c>
      <c r="BH2506">
        <v>2</v>
      </c>
      <c r="BJ2506" s="1">
        <v>45869</v>
      </c>
      <c r="BK2506" s="1">
        <v>46235</v>
      </c>
      <c r="BN2506">
        <v>40</v>
      </c>
      <c r="BO2506">
        <v>0</v>
      </c>
      <c r="BP2506">
        <v>8</v>
      </c>
      <c r="BQ2506">
        <v>8</v>
      </c>
      <c r="BR2506">
        <v>8</v>
      </c>
      <c r="BS2506">
        <v>8</v>
      </c>
      <c r="BT2506">
        <v>8</v>
      </c>
      <c r="BU2506">
        <v>0</v>
      </c>
      <c r="BV2506" t="str">
        <f>"8:00 AM"</f>
        <v>8:00 AM</v>
      </c>
      <c r="BW2506" t="str">
        <f>"5:00 PM"</f>
        <v>5:00 PM</v>
      </c>
      <c r="BX2506" t="s">
        <v>360</v>
      </c>
      <c r="BY2506">
        <v>0</v>
      </c>
      <c r="BZ2506">
        <v>24</v>
      </c>
      <c r="CA2506" t="s">
        <v>115</v>
      </c>
      <c r="CC2506" t="s">
        <v>9997</v>
      </c>
      <c r="CD2506" t="s">
        <v>7394</v>
      </c>
      <c r="CF2506" t="s">
        <v>119</v>
      </c>
      <c r="CG2506" t="s">
        <v>120</v>
      </c>
      <c r="CH2506" s="3">
        <v>96950</v>
      </c>
      <c r="CI2506" s="4">
        <v>17.48</v>
      </c>
      <c r="CJ2506" s="4">
        <v>17.48</v>
      </c>
      <c r="CK2506" s="4">
        <v>26.22</v>
      </c>
      <c r="CL2506" s="4">
        <v>26.22</v>
      </c>
      <c r="CM2506" t="s">
        <v>136</v>
      </c>
      <c r="CN2506" t="s">
        <v>331</v>
      </c>
      <c r="CO2506" t="s">
        <v>173</v>
      </c>
      <c r="CQ2506" t="s">
        <v>115</v>
      </c>
      <c r="CR2506" t="s">
        <v>138</v>
      </c>
      <c r="CS2506" t="s">
        <v>139</v>
      </c>
      <c r="CT2506" t="s">
        <v>138</v>
      </c>
      <c r="CU2506" t="s">
        <v>139</v>
      </c>
      <c r="CV2506" t="s">
        <v>138</v>
      </c>
      <c r="CW2506" t="s">
        <v>139</v>
      </c>
      <c r="CX2506" s="2" t="s">
        <v>9998</v>
      </c>
      <c r="CY2506" s="10">
        <v>16702331199</v>
      </c>
      <c r="CZ2506" t="s">
        <v>4923</v>
      </c>
      <c r="DA2506" t="s">
        <v>139</v>
      </c>
      <c r="DB2506" t="s">
        <v>138</v>
      </c>
      <c r="DC2506" t="s">
        <v>115</v>
      </c>
    </row>
    <row r="2507" spans="1:112" ht="14.45" customHeight="1" x14ac:dyDescent="0.25">
      <c r="A2507" t="s">
        <v>10321</v>
      </c>
      <c r="B2507" t="s">
        <v>158</v>
      </c>
      <c r="C2507" s="1">
        <v>45762</v>
      </c>
      <c r="D2507" s="1">
        <v>45834</v>
      </c>
      <c r="E2507" t="s">
        <v>210</v>
      </c>
      <c r="F2507" s="1">
        <v>45929</v>
      </c>
      <c r="G2507" t="s">
        <v>138</v>
      </c>
      <c r="H2507" t="s">
        <v>138</v>
      </c>
      <c r="I2507" t="s">
        <v>115</v>
      </c>
      <c r="J2507" t="s">
        <v>10322</v>
      </c>
      <c r="K2507" t="s">
        <v>10323</v>
      </c>
      <c r="L2507" t="s">
        <v>10324</v>
      </c>
      <c r="N2507" t="s">
        <v>128</v>
      </c>
      <c r="O2507" t="s">
        <v>120</v>
      </c>
      <c r="P2507" s="3">
        <v>96950</v>
      </c>
      <c r="Q2507" t="s">
        <v>121</v>
      </c>
      <c r="S2507" s="10">
        <v>16702871186</v>
      </c>
      <c r="U2507" t="s">
        <v>10325</v>
      </c>
      <c r="V2507">
        <v>5616</v>
      </c>
      <c r="W2507" t="s">
        <v>123</v>
      </c>
      <c r="Y2507" t="s">
        <v>10326</v>
      </c>
      <c r="Z2507" t="s">
        <v>10327</v>
      </c>
      <c r="AB2507" t="s">
        <v>448</v>
      </c>
      <c r="AC2507" t="s">
        <v>10324</v>
      </c>
      <c r="AE2507" t="s">
        <v>128</v>
      </c>
      <c r="AF2507" t="s">
        <v>120</v>
      </c>
      <c r="AG2507" s="3">
        <v>96950</v>
      </c>
      <c r="AH2507" t="s">
        <v>121</v>
      </c>
      <c r="AJ2507" s="10">
        <v>16702871186</v>
      </c>
      <c r="AL2507" t="s">
        <v>10328</v>
      </c>
      <c r="BD2507" t="str">
        <f>"27-3091.00"</f>
        <v>27-3091.00</v>
      </c>
      <c r="BE2507" t="s">
        <v>4676</v>
      </c>
      <c r="BF2507" t="s">
        <v>10329</v>
      </c>
      <c r="BG2507" t="s">
        <v>10330</v>
      </c>
      <c r="BH2507">
        <v>1</v>
      </c>
      <c r="BJ2507" s="1">
        <v>45931</v>
      </c>
      <c r="BK2507" s="1">
        <v>47026</v>
      </c>
      <c r="BN2507">
        <v>35</v>
      </c>
      <c r="BO2507">
        <v>5</v>
      </c>
      <c r="BP2507">
        <v>5</v>
      </c>
      <c r="BQ2507">
        <v>5</v>
      </c>
      <c r="BR2507">
        <v>5</v>
      </c>
      <c r="BS2507">
        <v>5</v>
      </c>
      <c r="BT2507">
        <v>5</v>
      </c>
      <c r="BU2507">
        <v>5</v>
      </c>
      <c r="BV2507" t="str">
        <f>"11:00 PM"</f>
        <v>11:00 PM</v>
      </c>
      <c r="BW2507" t="str">
        <f>"4:00 AM"</f>
        <v>4:00 AM</v>
      </c>
      <c r="BX2507" t="s">
        <v>240</v>
      </c>
      <c r="BY2507">
        <v>0</v>
      </c>
      <c r="BZ2507">
        <v>24</v>
      </c>
      <c r="CA2507" t="s">
        <v>115</v>
      </c>
      <c r="CC2507" t="s">
        <v>10331</v>
      </c>
      <c r="CD2507" t="s">
        <v>10332</v>
      </c>
      <c r="CF2507" t="s">
        <v>128</v>
      </c>
      <c r="CG2507" t="s">
        <v>120</v>
      </c>
      <c r="CH2507" s="3">
        <v>96950</v>
      </c>
      <c r="CI2507" s="4">
        <v>19.309999999999999</v>
      </c>
      <c r="CJ2507" s="4">
        <v>19.309999999999999</v>
      </c>
      <c r="CK2507" s="4">
        <v>0</v>
      </c>
      <c r="CL2507" s="4">
        <v>0</v>
      </c>
      <c r="CM2507" t="s">
        <v>136</v>
      </c>
      <c r="CO2507" t="s">
        <v>137</v>
      </c>
      <c r="CQ2507" t="s">
        <v>115</v>
      </c>
      <c r="CR2507" t="s">
        <v>138</v>
      </c>
      <c r="CS2507" t="s">
        <v>139</v>
      </c>
      <c r="CT2507" t="s">
        <v>139</v>
      </c>
      <c r="CU2507" t="s">
        <v>139</v>
      </c>
      <c r="CV2507" t="s">
        <v>139</v>
      </c>
      <c r="CW2507" t="s">
        <v>139</v>
      </c>
      <c r="CX2507" t="s">
        <v>10333</v>
      </c>
      <c r="CY2507" s="10">
        <v>16702871186</v>
      </c>
      <c r="CZ2507" t="s">
        <v>10328</v>
      </c>
      <c r="DA2507" t="s">
        <v>139</v>
      </c>
      <c r="DB2507" t="s">
        <v>138</v>
      </c>
      <c r="DC2507" t="s">
        <v>115</v>
      </c>
    </row>
    <row r="2508" spans="1:112" ht="14.45" customHeight="1" x14ac:dyDescent="0.25">
      <c r="A2508" t="s">
        <v>10629</v>
      </c>
      <c r="B2508" t="s">
        <v>248</v>
      </c>
      <c r="C2508" s="1">
        <v>45785</v>
      </c>
      <c r="D2508" s="1">
        <v>45834</v>
      </c>
      <c r="E2508" t="s">
        <v>114</v>
      </c>
      <c r="G2508" t="s">
        <v>115</v>
      </c>
      <c r="H2508" t="s">
        <v>115</v>
      </c>
      <c r="I2508" t="s">
        <v>115</v>
      </c>
      <c r="J2508" t="s">
        <v>1501</v>
      </c>
      <c r="L2508" t="s">
        <v>10630</v>
      </c>
      <c r="N2508" t="s">
        <v>290</v>
      </c>
      <c r="O2508" t="s">
        <v>120</v>
      </c>
      <c r="P2508" s="3">
        <v>96952</v>
      </c>
      <c r="Q2508" t="s">
        <v>121</v>
      </c>
      <c r="S2508" s="10">
        <v>16704330422</v>
      </c>
      <c r="U2508" t="s">
        <v>1503</v>
      </c>
      <c r="V2508">
        <v>212312</v>
      </c>
      <c r="W2508" t="s">
        <v>123</v>
      </c>
      <c r="Y2508" t="s">
        <v>10631</v>
      </c>
      <c r="Z2508" t="s">
        <v>10632</v>
      </c>
      <c r="AA2508" t="s">
        <v>6724</v>
      </c>
      <c r="AB2508" t="s">
        <v>3478</v>
      </c>
      <c r="AC2508" t="s">
        <v>10630</v>
      </c>
      <c r="AE2508" t="s">
        <v>290</v>
      </c>
      <c r="AF2508" t="s">
        <v>120</v>
      </c>
      <c r="AG2508" s="3">
        <v>96952</v>
      </c>
      <c r="AH2508" t="s">
        <v>121</v>
      </c>
      <c r="AJ2508" s="10">
        <v>16704330422</v>
      </c>
      <c r="AL2508" t="s">
        <v>1507</v>
      </c>
      <c r="BD2508" t="str">
        <f>"19-5011.00"</f>
        <v>19-5011.00</v>
      </c>
      <c r="BE2508" t="s">
        <v>10633</v>
      </c>
      <c r="BF2508" t="s">
        <v>10634</v>
      </c>
      <c r="BG2508" t="s">
        <v>10635</v>
      </c>
      <c r="BH2508">
        <v>1</v>
      </c>
      <c r="BI2508">
        <v>1</v>
      </c>
      <c r="BJ2508" s="1">
        <v>45839</v>
      </c>
      <c r="BK2508" s="1">
        <v>46203</v>
      </c>
      <c r="BL2508" s="1">
        <v>45839</v>
      </c>
      <c r="BM2508" s="1">
        <v>46203</v>
      </c>
      <c r="BN2508">
        <v>40</v>
      </c>
      <c r="BO2508">
        <v>0</v>
      </c>
      <c r="BP2508">
        <v>8</v>
      </c>
      <c r="BQ2508">
        <v>8</v>
      </c>
      <c r="BR2508">
        <v>8</v>
      </c>
      <c r="BS2508">
        <v>8</v>
      </c>
      <c r="BT2508">
        <v>8</v>
      </c>
      <c r="BU2508">
        <v>0</v>
      </c>
      <c r="BV2508" t="str">
        <f>"7:30 AM"</f>
        <v>7:30 AM</v>
      </c>
      <c r="BW2508" t="str">
        <f>"4:30 PM"</f>
        <v>4:30 PM</v>
      </c>
      <c r="BX2508" t="s">
        <v>240</v>
      </c>
      <c r="BY2508">
        <v>0</v>
      </c>
      <c r="BZ2508">
        <v>12</v>
      </c>
      <c r="CA2508" t="s">
        <v>115</v>
      </c>
      <c r="CC2508" t="s">
        <v>10636</v>
      </c>
      <c r="CD2508" t="s">
        <v>7475</v>
      </c>
      <c r="CF2508" t="s">
        <v>290</v>
      </c>
      <c r="CG2508" t="s">
        <v>120</v>
      </c>
      <c r="CH2508" s="3">
        <v>96952</v>
      </c>
      <c r="CI2508" s="4">
        <v>12.33</v>
      </c>
      <c r="CJ2508" s="4">
        <v>15</v>
      </c>
      <c r="CK2508" s="4">
        <v>18.5</v>
      </c>
      <c r="CL2508" s="4">
        <v>22.5</v>
      </c>
      <c r="CM2508" t="s">
        <v>136</v>
      </c>
      <c r="CN2508" t="s">
        <v>7476</v>
      </c>
      <c r="CO2508" t="s">
        <v>173</v>
      </c>
      <c r="CQ2508" t="s">
        <v>115</v>
      </c>
      <c r="CR2508" t="s">
        <v>138</v>
      </c>
      <c r="CS2508" t="s">
        <v>138</v>
      </c>
      <c r="CT2508" t="s">
        <v>138</v>
      </c>
      <c r="CU2508" t="s">
        <v>139</v>
      </c>
      <c r="CV2508" t="s">
        <v>138</v>
      </c>
      <c r="CW2508" t="s">
        <v>138</v>
      </c>
      <c r="CX2508" t="s">
        <v>3265</v>
      </c>
      <c r="CY2508" s="10">
        <v>16704330422</v>
      </c>
      <c r="CZ2508" t="s">
        <v>1507</v>
      </c>
      <c r="DA2508" t="s">
        <v>139</v>
      </c>
      <c r="DB2508" t="s">
        <v>138</v>
      </c>
      <c r="DC2508" t="s">
        <v>115</v>
      </c>
    </row>
    <row r="2509" spans="1:112" ht="14.45" customHeight="1" x14ac:dyDescent="0.25">
      <c r="A2509" t="s">
        <v>10844</v>
      </c>
      <c r="B2509" t="s">
        <v>248</v>
      </c>
      <c r="C2509" s="1">
        <v>45790</v>
      </c>
      <c r="D2509" s="1">
        <v>45834</v>
      </c>
      <c r="E2509" t="s">
        <v>210</v>
      </c>
      <c r="F2509" s="1">
        <v>45929</v>
      </c>
      <c r="G2509" t="s">
        <v>115</v>
      </c>
      <c r="H2509" t="s">
        <v>115</v>
      </c>
      <c r="I2509" t="s">
        <v>115</v>
      </c>
      <c r="J2509" t="s">
        <v>3413</v>
      </c>
      <c r="K2509" t="s">
        <v>8901</v>
      </c>
      <c r="L2509" t="s">
        <v>3415</v>
      </c>
      <c r="M2509" t="s">
        <v>2263</v>
      </c>
      <c r="N2509" t="s">
        <v>145</v>
      </c>
      <c r="O2509" t="s">
        <v>120</v>
      </c>
      <c r="P2509" s="3">
        <v>96951</v>
      </c>
      <c r="Q2509" t="s">
        <v>121</v>
      </c>
      <c r="S2509" s="10">
        <v>16707850100</v>
      </c>
      <c r="U2509" t="s">
        <v>3416</v>
      </c>
      <c r="V2509">
        <v>5511</v>
      </c>
      <c r="W2509" t="s">
        <v>123</v>
      </c>
      <c r="Y2509" t="s">
        <v>3417</v>
      </c>
      <c r="Z2509" t="s">
        <v>3418</v>
      </c>
      <c r="AB2509" t="s">
        <v>1275</v>
      </c>
      <c r="AC2509" t="s">
        <v>3415</v>
      </c>
      <c r="AD2509" t="s">
        <v>2263</v>
      </c>
      <c r="AE2509" t="s">
        <v>145</v>
      </c>
      <c r="AF2509" t="s">
        <v>120</v>
      </c>
      <c r="AG2509" s="3">
        <v>96951</v>
      </c>
      <c r="AH2509" t="s">
        <v>121</v>
      </c>
      <c r="AJ2509" s="10">
        <v>16707850100</v>
      </c>
      <c r="AL2509" t="s">
        <v>3419</v>
      </c>
      <c r="BD2509" t="str">
        <f>"43-4051.00"</f>
        <v>43-4051.00</v>
      </c>
      <c r="BE2509" t="s">
        <v>5234</v>
      </c>
      <c r="BF2509" t="s">
        <v>8902</v>
      </c>
      <c r="BG2509" t="s">
        <v>8903</v>
      </c>
      <c r="BH2509">
        <v>3</v>
      </c>
      <c r="BI2509">
        <v>3</v>
      </c>
      <c r="BJ2509" s="1">
        <v>45931</v>
      </c>
      <c r="BK2509" s="1">
        <v>46295</v>
      </c>
      <c r="BL2509" s="1">
        <v>45931</v>
      </c>
      <c r="BM2509" s="1">
        <v>46295</v>
      </c>
      <c r="BN2509">
        <v>35</v>
      </c>
      <c r="BO2509">
        <v>0</v>
      </c>
      <c r="BP2509">
        <v>7</v>
      </c>
      <c r="BQ2509">
        <v>7</v>
      </c>
      <c r="BR2509">
        <v>7</v>
      </c>
      <c r="BS2509">
        <v>7</v>
      </c>
      <c r="BT2509">
        <v>7</v>
      </c>
      <c r="BU2509">
        <v>0</v>
      </c>
      <c r="BV2509" t="str">
        <f>"8:00 AM"</f>
        <v>8:00 AM</v>
      </c>
      <c r="BW2509" t="str">
        <f>"5:00 PM"</f>
        <v>5:00 PM</v>
      </c>
      <c r="BX2509" t="s">
        <v>133</v>
      </c>
      <c r="BY2509">
        <v>0</v>
      </c>
      <c r="BZ2509">
        <v>6</v>
      </c>
      <c r="CA2509" t="s">
        <v>115</v>
      </c>
      <c r="CC2509" t="s">
        <v>10845</v>
      </c>
      <c r="CD2509" t="s">
        <v>3415</v>
      </c>
      <c r="CE2509" t="s">
        <v>2263</v>
      </c>
      <c r="CF2509" t="s">
        <v>145</v>
      </c>
      <c r="CG2509" t="s">
        <v>120</v>
      </c>
      <c r="CH2509" s="3">
        <v>96951</v>
      </c>
      <c r="CI2509" s="4">
        <v>10.83</v>
      </c>
      <c r="CJ2509" s="4">
        <v>10.83</v>
      </c>
      <c r="CK2509" s="4">
        <v>16.239999999999998</v>
      </c>
      <c r="CL2509" s="4">
        <v>16.239999999999998</v>
      </c>
      <c r="CM2509" t="s">
        <v>136</v>
      </c>
      <c r="CN2509" t="s">
        <v>191</v>
      </c>
      <c r="CO2509" t="s">
        <v>137</v>
      </c>
      <c r="CQ2509" t="s">
        <v>115</v>
      </c>
      <c r="CR2509" t="s">
        <v>138</v>
      </c>
      <c r="CS2509" t="s">
        <v>139</v>
      </c>
      <c r="CT2509" t="s">
        <v>138</v>
      </c>
      <c r="CU2509" t="s">
        <v>139</v>
      </c>
      <c r="CV2509" t="s">
        <v>138</v>
      </c>
      <c r="CW2509" t="s">
        <v>139</v>
      </c>
      <c r="CX2509" t="s">
        <v>10846</v>
      </c>
      <c r="CY2509" s="10">
        <v>16707850100</v>
      </c>
      <c r="CZ2509" t="s">
        <v>3419</v>
      </c>
      <c r="DA2509" t="s">
        <v>139</v>
      </c>
      <c r="DB2509" t="s">
        <v>138</v>
      </c>
      <c r="DC2509" t="s">
        <v>115</v>
      </c>
      <c r="DD2509" t="s">
        <v>5859</v>
      </c>
      <c r="DE2509" t="s">
        <v>5530</v>
      </c>
      <c r="DG2509" t="s">
        <v>5858</v>
      </c>
      <c r="DH2509" t="s">
        <v>3419</v>
      </c>
    </row>
    <row r="2510" spans="1:112" ht="14.45" customHeight="1" x14ac:dyDescent="0.25">
      <c r="A2510" t="s">
        <v>11201</v>
      </c>
      <c r="B2510" t="s">
        <v>248</v>
      </c>
      <c r="C2510" s="1">
        <v>45769</v>
      </c>
      <c r="D2510" s="1">
        <v>45834</v>
      </c>
      <c r="E2510" t="s">
        <v>114</v>
      </c>
      <c r="G2510" t="s">
        <v>138</v>
      </c>
      <c r="H2510" t="s">
        <v>115</v>
      </c>
      <c r="I2510" t="s">
        <v>115</v>
      </c>
      <c r="J2510" t="s">
        <v>8984</v>
      </c>
      <c r="L2510" t="s">
        <v>4423</v>
      </c>
      <c r="N2510" t="s">
        <v>128</v>
      </c>
      <c r="O2510" t="s">
        <v>120</v>
      </c>
      <c r="P2510" s="3">
        <v>96950</v>
      </c>
      <c r="Q2510" t="s">
        <v>121</v>
      </c>
      <c r="S2510" s="10">
        <v>16707891106</v>
      </c>
      <c r="U2510" t="s">
        <v>4546</v>
      </c>
      <c r="V2510">
        <v>56132</v>
      </c>
      <c r="W2510" t="s">
        <v>123</v>
      </c>
      <c r="Y2510" t="s">
        <v>1691</v>
      </c>
      <c r="Z2510" t="s">
        <v>1692</v>
      </c>
      <c r="AA2510" t="s">
        <v>1693</v>
      </c>
      <c r="AB2510" t="s">
        <v>126</v>
      </c>
      <c r="AC2510" t="s">
        <v>1813</v>
      </c>
      <c r="AE2510" t="s">
        <v>128</v>
      </c>
      <c r="AF2510" t="s">
        <v>120</v>
      </c>
      <c r="AG2510" s="3">
        <v>96950</v>
      </c>
      <c r="AH2510" t="s">
        <v>121</v>
      </c>
      <c r="AJ2510" s="10">
        <v>16707891106</v>
      </c>
      <c r="AL2510" t="s">
        <v>4552</v>
      </c>
      <c r="BD2510" t="str">
        <f>"35-2014.00"</f>
        <v>35-2014.00</v>
      </c>
      <c r="BE2510" t="s">
        <v>221</v>
      </c>
      <c r="BF2510" t="s">
        <v>11202</v>
      </c>
      <c r="BG2510" t="s">
        <v>373</v>
      </c>
      <c r="BH2510">
        <v>5</v>
      </c>
      <c r="BI2510">
        <v>5</v>
      </c>
      <c r="BJ2510" s="1">
        <v>45870</v>
      </c>
      <c r="BK2510" s="1">
        <v>46965</v>
      </c>
      <c r="BL2510" s="1">
        <v>45870</v>
      </c>
      <c r="BM2510" s="1">
        <v>46965</v>
      </c>
      <c r="BN2510">
        <v>35</v>
      </c>
      <c r="BO2510">
        <v>0</v>
      </c>
      <c r="BP2510">
        <v>7</v>
      </c>
      <c r="BQ2510">
        <v>7</v>
      </c>
      <c r="BR2510">
        <v>7</v>
      </c>
      <c r="BS2510">
        <v>7</v>
      </c>
      <c r="BT2510">
        <v>7</v>
      </c>
      <c r="BU2510">
        <v>0</v>
      </c>
      <c r="BV2510" t="str">
        <f>"8:00 AM"</f>
        <v>8:00 AM</v>
      </c>
      <c r="BW2510" t="str">
        <f>"4:00 PM"</f>
        <v>4:00 PM</v>
      </c>
      <c r="BX2510" t="s">
        <v>240</v>
      </c>
      <c r="BY2510">
        <v>0</v>
      </c>
      <c r="BZ2510">
        <v>12</v>
      </c>
      <c r="CA2510" t="s">
        <v>115</v>
      </c>
      <c r="CC2510" s="2" t="s">
        <v>11203</v>
      </c>
      <c r="CD2510" t="s">
        <v>4423</v>
      </c>
      <c r="CF2510" t="s">
        <v>119</v>
      </c>
      <c r="CG2510" t="s">
        <v>120</v>
      </c>
      <c r="CH2510" s="3">
        <v>96950</v>
      </c>
      <c r="CI2510" s="4">
        <v>8.83</v>
      </c>
      <c r="CJ2510" s="4">
        <v>8.83</v>
      </c>
      <c r="CK2510" s="4">
        <v>13.25</v>
      </c>
      <c r="CL2510" s="4">
        <v>13.25</v>
      </c>
      <c r="CM2510" t="s">
        <v>136</v>
      </c>
      <c r="CO2510" t="s">
        <v>137</v>
      </c>
      <c r="CQ2510" t="s">
        <v>115</v>
      </c>
      <c r="CR2510" t="s">
        <v>138</v>
      </c>
      <c r="CS2510" t="s">
        <v>139</v>
      </c>
      <c r="CT2510" t="s">
        <v>138</v>
      </c>
      <c r="CU2510" t="s">
        <v>139</v>
      </c>
      <c r="CV2510" t="s">
        <v>138</v>
      </c>
      <c r="CW2510" t="s">
        <v>139</v>
      </c>
      <c r="CX2510" t="s">
        <v>11204</v>
      </c>
      <c r="CY2510" s="10">
        <v>16707891106</v>
      </c>
      <c r="CZ2510" t="s">
        <v>4552</v>
      </c>
      <c r="DA2510" t="s">
        <v>246</v>
      </c>
      <c r="DB2510" t="s">
        <v>138</v>
      </c>
      <c r="DC2510" t="s">
        <v>115</v>
      </c>
    </row>
    <row r="2511" spans="1:112" ht="14.45" customHeight="1" x14ac:dyDescent="0.25">
      <c r="A2511" t="s">
        <v>11551</v>
      </c>
      <c r="B2511" t="s">
        <v>142</v>
      </c>
      <c r="C2511" s="1">
        <v>45824</v>
      </c>
      <c r="D2511" s="1">
        <v>45834</v>
      </c>
      <c r="E2511" t="s">
        <v>210</v>
      </c>
      <c r="F2511" s="1">
        <v>46021</v>
      </c>
      <c r="G2511" t="s">
        <v>115</v>
      </c>
      <c r="H2511" t="s">
        <v>115</v>
      </c>
      <c r="I2511" t="s">
        <v>115</v>
      </c>
      <c r="J2511" t="s">
        <v>8174</v>
      </c>
      <c r="K2511" t="s">
        <v>3584</v>
      </c>
      <c r="L2511" t="s">
        <v>3585</v>
      </c>
      <c r="M2511" t="s">
        <v>3586</v>
      </c>
      <c r="N2511" t="s">
        <v>128</v>
      </c>
      <c r="O2511" t="s">
        <v>120</v>
      </c>
      <c r="P2511" s="3">
        <v>96950</v>
      </c>
      <c r="Q2511" t="s">
        <v>121</v>
      </c>
      <c r="R2511" t="s">
        <v>139</v>
      </c>
      <c r="S2511" s="10">
        <v>16702882288</v>
      </c>
      <c r="T2511">
        <v>106</v>
      </c>
      <c r="U2511" t="s">
        <v>3587</v>
      </c>
      <c r="V2511">
        <v>44414</v>
      </c>
      <c r="W2511" t="s">
        <v>123</v>
      </c>
      <c r="Y2511" t="s">
        <v>7383</v>
      </c>
      <c r="Z2511" t="s">
        <v>8175</v>
      </c>
      <c r="AA2511" t="s">
        <v>139</v>
      </c>
      <c r="AB2511" t="s">
        <v>3589</v>
      </c>
      <c r="AC2511" t="s">
        <v>3585</v>
      </c>
      <c r="AD2511" t="s">
        <v>3586</v>
      </c>
      <c r="AE2511" t="s">
        <v>128</v>
      </c>
      <c r="AF2511" t="s">
        <v>120</v>
      </c>
      <c r="AG2511" s="3">
        <v>96950</v>
      </c>
      <c r="AH2511" t="s">
        <v>121</v>
      </c>
      <c r="AI2511" t="s">
        <v>1369</v>
      </c>
      <c r="AJ2511" s="10">
        <v>16702882288</v>
      </c>
      <c r="AK2511">
        <v>106</v>
      </c>
      <c r="AL2511" t="s">
        <v>11552</v>
      </c>
      <c r="BD2511" t="str">
        <f>"53-7065.00"</f>
        <v>53-7065.00</v>
      </c>
      <c r="BE2511" t="s">
        <v>519</v>
      </c>
      <c r="BF2511" t="s">
        <v>11553</v>
      </c>
      <c r="BG2511" t="s">
        <v>3592</v>
      </c>
      <c r="BH2511">
        <v>1</v>
      </c>
      <c r="BJ2511" s="1">
        <v>46023</v>
      </c>
      <c r="BK2511" s="1">
        <v>46387</v>
      </c>
      <c r="BN2511">
        <v>40</v>
      </c>
      <c r="BO2511">
        <v>0</v>
      </c>
      <c r="BP2511">
        <v>7</v>
      </c>
      <c r="BQ2511">
        <v>6.5</v>
      </c>
      <c r="BR2511">
        <v>6.5</v>
      </c>
      <c r="BS2511">
        <v>6.5</v>
      </c>
      <c r="BT2511">
        <v>6.5</v>
      </c>
      <c r="BU2511">
        <v>7</v>
      </c>
      <c r="BV2511" t="str">
        <f>"9:00 AM"</f>
        <v>9:00 AM</v>
      </c>
      <c r="BW2511" t="str">
        <f>"5:00 PM"</f>
        <v>5:00 PM</v>
      </c>
      <c r="BX2511" t="s">
        <v>133</v>
      </c>
      <c r="BY2511">
        <v>0</v>
      </c>
      <c r="BZ2511">
        <v>12</v>
      </c>
      <c r="CA2511" t="s">
        <v>115</v>
      </c>
      <c r="CC2511" s="2" t="s">
        <v>11554</v>
      </c>
      <c r="CD2511" t="s">
        <v>8178</v>
      </c>
      <c r="CE2511" t="s">
        <v>8179</v>
      </c>
      <c r="CF2511" t="s">
        <v>128</v>
      </c>
      <c r="CG2511" t="s">
        <v>120</v>
      </c>
      <c r="CH2511" s="3">
        <v>96950</v>
      </c>
      <c r="CI2511" s="4">
        <v>8.86</v>
      </c>
      <c r="CK2511" s="4">
        <v>13.29</v>
      </c>
      <c r="CM2511" t="s">
        <v>136</v>
      </c>
      <c r="CO2511" t="s">
        <v>137</v>
      </c>
      <c r="CQ2511" t="s">
        <v>115</v>
      </c>
      <c r="CR2511" t="s">
        <v>138</v>
      </c>
      <c r="CS2511" t="s">
        <v>139</v>
      </c>
      <c r="CT2511" t="s">
        <v>138</v>
      </c>
      <c r="CU2511" t="s">
        <v>139</v>
      </c>
      <c r="CV2511" t="s">
        <v>138</v>
      </c>
      <c r="CW2511" t="s">
        <v>138</v>
      </c>
      <c r="CX2511" t="s">
        <v>3594</v>
      </c>
      <c r="CY2511" s="10">
        <v>16702882288</v>
      </c>
      <c r="CZ2511" t="s">
        <v>3590</v>
      </c>
      <c r="DA2511" t="s">
        <v>139</v>
      </c>
      <c r="DB2511" t="s">
        <v>138</v>
      </c>
      <c r="DC2511" t="s">
        <v>115</v>
      </c>
    </row>
    <row r="2512" spans="1:112" ht="14.45" customHeight="1" x14ac:dyDescent="0.25">
      <c r="A2512" t="s">
        <v>11555</v>
      </c>
      <c r="B2512" t="s">
        <v>248</v>
      </c>
      <c r="C2512" s="1">
        <v>45769</v>
      </c>
      <c r="D2512" s="1">
        <v>45834</v>
      </c>
      <c r="E2512" t="s">
        <v>114</v>
      </c>
      <c r="G2512" t="s">
        <v>115</v>
      </c>
      <c r="H2512" t="s">
        <v>115</v>
      </c>
      <c r="I2512" t="s">
        <v>115</v>
      </c>
      <c r="J2512" t="s">
        <v>5156</v>
      </c>
      <c r="K2512" t="s">
        <v>5157</v>
      </c>
      <c r="L2512" t="s">
        <v>5158</v>
      </c>
      <c r="M2512" t="s">
        <v>5159</v>
      </c>
      <c r="N2512" t="s">
        <v>128</v>
      </c>
      <c r="O2512" t="s">
        <v>120</v>
      </c>
      <c r="P2512" s="3">
        <v>96950</v>
      </c>
      <c r="Q2512" t="s">
        <v>121</v>
      </c>
      <c r="R2512" t="s">
        <v>439</v>
      </c>
      <c r="S2512" s="10">
        <v>16702347492</v>
      </c>
      <c r="U2512" t="s">
        <v>5160</v>
      </c>
      <c r="V2512">
        <v>722310</v>
      </c>
      <c r="W2512" t="s">
        <v>123</v>
      </c>
      <c r="Y2512" t="s">
        <v>5161</v>
      </c>
      <c r="Z2512" t="s">
        <v>5162</v>
      </c>
      <c r="AA2512" t="s">
        <v>5163</v>
      </c>
      <c r="AB2512" t="s">
        <v>126</v>
      </c>
      <c r="AC2512" t="s">
        <v>5159</v>
      </c>
      <c r="AD2512" t="s">
        <v>5158</v>
      </c>
      <c r="AE2512" t="s">
        <v>128</v>
      </c>
      <c r="AF2512" t="s">
        <v>120</v>
      </c>
      <c r="AG2512" s="3">
        <v>96950</v>
      </c>
      <c r="AH2512" t="s">
        <v>121</v>
      </c>
      <c r="AI2512" t="s">
        <v>439</v>
      </c>
      <c r="AJ2512" s="10">
        <v>16702347492</v>
      </c>
      <c r="AL2512" t="s">
        <v>5164</v>
      </c>
      <c r="BD2512" t="str">
        <f>"35-2021.00"</f>
        <v>35-2021.00</v>
      </c>
      <c r="BE2512" t="s">
        <v>282</v>
      </c>
      <c r="BF2512" t="s">
        <v>5165</v>
      </c>
      <c r="BG2512" t="s">
        <v>1982</v>
      </c>
      <c r="BH2512">
        <v>5</v>
      </c>
      <c r="BI2512">
        <v>5</v>
      </c>
      <c r="BJ2512" s="1">
        <v>45884</v>
      </c>
      <c r="BK2512" s="1">
        <v>46248</v>
      </c>
      <c r="BL2512" s="1">
        <v>45884</v>
      </c>
      <c r="BM2512" s="1">
        <v>46248</v>
      </c>
      <c r="BN2512">
        <v>35</v>
      </c>
      <c r="BO2512">
        <v>0</v>
      </c>
      <c r="BP2512">
        <v>7</v>
      </c>
      <c r="BQ2512">
        <v>7</v>
      </c>
      <c r="BR2512">
        <v>7</v>
      </c>
      <c r="BS2512">
        <v>7</v>
      </c>
      <c r="BT2512">
        <v>7</v>
      </c>
      <c r="BU2512">
        <v>0</v>
      </c>
      <c r="BV2512" t="str">
        <f>"6:00 AM"</f>
        <v>6:00 AM</v>
      </c>
      <c r="BW2512" t="str">
        <f>"2:00 PM"</f>
        <v>2:00 PM</v>
      </c>
      <c r="BX2512" t="s">
        <v>240</v>
      </c>
      <c r="BY2512">
        <v>0</v>
      </c>
      <c r="BZ2512">
        <v>3</v>
      </c>
      <c r="CA2512" t="s">
        <v>115</v>
      </c>
      <c r="CC2512" t="s">
        <v>449</v>
      </c>
      <c r="CD2512" t="s">
        <v>5158</v>
      </c>
      <c r="CE2512" t="s">
        <v>5159</v>
      </c>
      <c r="CF2512" t="s">
        <v>128</v>
      </c>
      <c r="CG2512" t="s">
        <v>120</v>
      </c>
      <c r="CH2512" s="3">
        <v>96950</v>
      </c>
      <c r="CI2512" s="4">
        <v>7.84</v>
      </c>
      <c r="CJ2512" s="4">
        <v>7.84</v>
      </c>
      <c r="CK2512" s="4">
        <v>11.76</v>
      </c>
      <c r="CL2512" s="4">
        <v>11.76</v>
      </c>
      <c r="CM2512" t="s">
        <v>136</v>
      </c>
      <c r="CN2512" t="s">
        <v>449</v>
      </c>
      <c r="CO2512" t="s">
        <v>137</v>
      </c>
      <c r="CQ2512" t="s">
        <v>115</v>
      </c>
      <c r="CR2512" t="s">
        <v>138</v>
      </c>
      <c r="CS2512" t="s">
        <v>139</v>
      </c>
      <c r="CT2512" t="s">
        <v>138</v>
      </c>
      <c r="CU2512" t="s">
        <v>139</v>
      </c>
      <c r="CV2512" t="s">
        <v>138</v>
      </c>
      <c r="CW2512" t="s">
        <v>139</v>
      </c>
      <c r="CX2512" t="s">
        <v>450</v>
      </c>
      <c r="CY2512" s="10">
        <v>16702347492</v>
      </c>
      <c r="CZ2512" t="s">
        <v>5164</v>
      </c>
      <c r="DA2512" t="s">
        <v>208</v>
      </c>
      <c r="DB2512" t="s">
        <v>138</v>
      </c>
      <c r="DC2512" t="s">
        <v>115</v>
      </c>
    </row>
    <row r="2513" spans="1:112" ht="14.45" customHeight="1" x14ac:dyDescent="0.25">
      <c r="A2513" t="s">
        <v>11880</v>
      </c>
      <c r="B2513" t="s">
        <v>1155</v>
      </c>
      <c r="C2513" s="1">
        <v>45768</v>
      </c>
      <c r="D2513" s="1">
        <v>45834</v>
      </c>
      <c r="E2513" t="s">
        <v>210</v>
      </c>
      <c r="F2513" s="1">
        <v>45929</v>
      </c>
      <c r="G2513" t="s">
        <v>115</v>
      </c>
      <c r="H2513" t="s">
        <v>115</v>
      </c>
      <c r="I2513" t="s">
        <v>115</v>
      </c>
      <c r="J2513" t="s">
        <v>867</v>
      </c>
      <c r="K2513" t="s">
        <v>868</v>
      </c>
      <c r="L2513" t="s">
        <v>869</v>
      </c>
      <c r="M2513" t="s">
        <v>870</v>
      </c>
      <c r="N2513" t="s">
        <v>128</v>
      </c>
      <c r="O2513" t="s">
        <v>120</v>
      </c>
      <c r="P2513" s="3">
        <v>96950</v>
      </c>
      <c r="Q2513" t="s">
        <v>121</v>
      </c>
      <c r="S2513" s="10">
        <v>16702858958</v>
      </c>
      <c r="U2513" t="s">
        <v>871</v>
      </c>
      <c r="V2513">
        <v>722513</v>
      </c>
      <c r="W2513" t="s">
        <v>123</v>
      </c>
      <c r="Y2513" t="s">
        <v>872</v>
      </c>
      <c r="Z2513" t="s">
        <v>873</v>
      </c>
      <c r="AA2513" t="s">
        <v>874</v>
      </c>
      <c r="AB2513" t="s">
        <v>875</v>
      </c>
      <c r="AC2513" t="s">
        <v>869</v>
      </c>
      <c r="AD2513" t="s">
        <v>870</v>
      </c>
      <c r="AE2513" t="s">
        <v>128</v>
      </c>
      <c r="AF2513" t="s">
        <v>120</v>
      </c>
      <c r="AG2513" s="3">
        <v>96950</v>
      </c>
      <c r="AH2513" t="s">
        <v>121</v>
      </c>
      <c r="AJ2513" s="10">
        <v>16702858958</v>
      </c>
      <c r="AL2513" t="s">
        <v>876</v>
      </c>
      <c r="BD2513" t="str">
        <f>"35-2021.00"</f>
        <v>35-2021.00</v>
      </c>
      <c r="BE2513" t="s">
        <v>282</v>
      </c>
      <c r="BF2513" t="s">
        <v>877</v>
      </c>
      <c r="BG2513" t="s">
        <v>878</v>
      </c>
      <c r="BH2513">
        <v>10</v>
      </c>
      <c r="BI2513">
        <v>9</v>
      </c>
      <c r="BJ2513" s="1">
        <v>45931</v>
      </c>
      <c r="BK2513" s="1">
        <v>46295</v>
      </c>
      <c r="BL2513" s="1">
        <v>45931</v>
      </c>
      <c r="BM2513" s="1">
        <v>46295</v>
      </c>
      <c r="BN2513">
        <v>35</v>
      </c>
      <c r="BO2513">
        <v>0</v>
      </c>
      <c r="BP2513">
        <v>7</v>
      </c>
      <c r="BQ2513">
        <v>7</v>
      </c>
      <c r="BR2513">
        <v>7</v>
      </c>
      <c r="BS2513">
        <v>7</v>
      </c>
      <c r="BT2513">
        <v>7</v>
      </c>
      <c r="BU2513">
        <v>0</v>
      </c>
      <c r="BV2513" t="str">
        <f>"9:00 AM"</f>
        <v>9:00 AM</v>
      </c>
      <c r="BW2513" t="str">
        <f>"5:00 PM"</f>
        <v>5:00 PM</v>
      </c>
      <c r="BX2513" t="s">
        <v>240</v>
      </c>
      <c r="BY2513">
        <v>0</v>
      </c>
      <c r="BZ2513">
        <v>3</v>
      </c>
      <c r="CA2513" t="s">
        <v>115</v>
      </c>
      <c r="CC2513" s="2" t="s">
        <v>879</v>
      </c>
      <c r="CD2513" t="s">
        <v>869</v>
      </c>
      <c r="CE2513" t="s">
        <v>870</v>
      </c>
      <c r="CF2513" t="s">
        <v>128</v>
      </c>
      <c r="CG2513" t="s">
        <v>120</v>
      </c>
      <c r="CH2513" s="3">
        <v>96950</v>
      </c>
      <c r="CI2513" s="4">
        <v>7.84</v>
      </c>
      <c r="CJ2513" s="4">
        <v>7.84</v>
      </c>
      <c r="CK2513" s="4">
        <v>11.76</v>
      </c>
      <c r="CL2513" s="4">
        <v>11.76</v>
      </c>
      <c r="CM2513" t="s">
        <v>136</v>
      </c>
      <c r="CO2513" t="s">
        <v>137</v>
      </c>
      <c r="CQ2513" t="s">
        <v>115</v>
      </c>
      <c r="CR2513" t="s">
        <v>138</v>
      </c>
      <c r="CS2513" t="s">
        <v>138</v>
      </c>
      <c r="CT2513" t="s">
        <v>138</v>
      </c>
      <c r="CU2513" t="s">
        <v>138</v>
      </c>
      <c r="CV2513" t="s">
        <v>138</v>
      </c>
      <c r="CW2513" t="s">
        <v>138</v>
      </c>
      <c r="CX2513" s="2" t="s">
        <v>11881</v>
      </c>
      <c r="CY2513" s="10">
        <v>16702858958</v>
      </c>
      <c r="CZ2513" t="s">
        <v>876</v>
      </c>
      <c r="DA2513" t="s">
        <v>331</v>
      </c>
      <c r="DB2513" t="s">
        <v>138</v>
      </c>
      <c r="DC2513" t="s">
        <v>115</v>
      </c>
      <c r="DD2513" t="s">
        <v>872</v>
      </c>
      <c r="DE2513" t="s">
        <v>873</v>
      </c>
      <c r="DF2513" t="s">
        <v>881</v>
      </c>
      <c r="DG2513" t="s">
        <v>882</v>
      </c>
      <c r="DH2513" t="s">
        <v>876</v>
      </c>
    </row>
    <row r="2514" spans="1:112" ht="14.45" customHeight="1" x14ac:dyDescent="0.25">
      <c r="A2514" t="s">
        <v>12148</v>
      </c>
      <c r="B2514" t="s">
        <v>248</v>
      </c>
      <c r="C2514" s="1">
        <v>45784</v>
      </c>
      <c r="D2514" s="1">
        <v>45834</v>
      </c>
      <c r="E2514" t="s">
        <v>210</v>
      </c>
      <c r="F2514" s="1">
        <v>45929</v>
      </c>
      <c r="G2514" t="s">
        <v>115</v>
      </c>
      <c r="H2514" t="s">
        <v>115</v>
      </c>
      <c r="I2514" t="s">
        <v>115</v>
      </c>
      <c r="J2514" t="s">
        <v>3070</v>
      </c>
      <c r="L2514" t="s">
        <v>3071</v>
      </c>
      <c r="N2514" t="s">
        <v>119</v>
      </c>
      <c r="O2514" t="s">
        <v>120</v>
      </c>
      <c r="P2514" s="3">
        <v>96950</v>
      </c>
      <c r="Q2514" t="s">
        <v>121</v>
      </c>
      <c r="S2514" s="10">
        <v>16702349083</v>
      </c>
      <c r="U2514" t="s">
        <v>5308</v>
      </c>
      <c r="V2514">
        <v>811111</v>
      </c>
      <c r="W2514" t="s">
        <v>123</v>
      </c>
      <c r="Y2514" t="s">
        <v>3073</v>
      </c>
      <c r="Z2514" t="s">
        <v>3074</v>
      </c>
      <c r="AA2514" t="s">
        <v>3075</v>
      </c>
      <c r="AB2514" t="s">
        <v>295</v>
      </c>
      <c r="AC2514" t="s">
        <v>3071</v>
      </c>
      <c r="AE2514" t="s">
        <v>119</v>
      </c>
      <c r="AF2514" t="s">
        <v>120</v>
      </c>
      <c r="AG2514" s="3">
        <v>96950</v>
      </c>
      <c r="AH2514" t="s">
        <v>121</v>
      </c>
      <c r="AJ2514" s="10">
        <v>16702349083</v>
      </c>
      <c r="AL2514" t="s">
        <v>3076</v>
      </c>
      <c r="BD2514" t="str">
        <f>"49-3042.00"</f>
        <v>49-3042.00</v>
      </c>
      <c r="BE2514" t="s">
        <v>1508</v>
      </c>
      <c r="BF2514" t="s">
        <v>5309</v>
      </c>
      <c r="BG2514" t="s">
        <v>1847</v>
      </c>
      <c r="BH2514">
        <v>3</v>
      </c>
      <c r="BI2514">
        <v>3</v>
      </c>
      <c r="BJ2514" s="1">
        <v>45931</v>
      </c>
      <c r="BK2514" s="1">
        <v>46295</v>
      </c>
      <c r="BL2514" s="1">
        <v>45931</v>
      </c>
      <c r="BM2514" s="1">
        <v>46295</v>
      </c>
      <c r="BN2514">
        <v>35</v>
      </c>
      <c r="BO2514">
        <v>0</v>
      </c>
      <c r="BP2514">
        <v>7</v>
      </c>
      <c r="BQ2514">
        <v>7</v>
      </c>
      <c r="BR2514">
        <v>7</v>
      </c>
      <c r="BS2514">
        <v>7</v>
      </c>
      <c r="BT2514">
        <v>7</v>
      </c>
      <c r="BU2514">
        <v>0</v>
      </c>
      <c r="BV2514" t="str">
        <f>"8:00 AM"</f>
        <v>8:00 AM</v>
      </c>
      <c r="BW2514" t="str">
        <f>"4:00 PM"</f>
        <v>4:00 PM</v>
      </c>
      <c r="BX2514" t="s">
        <v>133</v>
      </c>
      <c r="BY2514">
        <v>0</v>
      </c>
      <c r="BZ2514">
        <v>24</v>
      </c>
      <c r="CA2514" t="s">
        <v>115</v>
      </c>
      <c r="CC2514" s="2" t="s">
        <v>5310</v>
      </c>
      <c r="CD2514" t="s">
        <v>1659</v>
      </c>
      <c r="CE2514" t="s">
        <v>2556</v>
      </c>
      <c r="CF2514" t="s">
        <v>119</v>
      </c>
      <c r="CG2514" t="s">
        <v>120</v>
      </c>
      <c r="CH2514" s="3">
        <v>96950</v>
      </c>
      <c r="CI2514" s="4">
        <v>12.48</v>
      </c>
      <c r="CJ2514" s="4">
        <v>12.48</v>
      </c>
      <c r="CK2514" s="4">
        <v>18.72</v>
      </c>
      <c r="CL2514" s="4">
        <v>18.72</v>
      </c>
      <c r="CM2514" t="s">
        <v>136</v>
      </c>
      <c r="CO2514" t="s">
        <v>137</v>
      </c>
      <c r="CQ2514" t="s">
        <v>115</v>
      </c>
      <c r="CR2514" t="s">
        <v>138</v>
      </c>
      <c r="CS2514" t="s">
        <v>139</v>
      </c>
      <c r="CT2514" t="s">
        <v>138</v>
      </c>
      <c r="CU2514" t="s">
        <v>139</v>
      </c>
      <c r="CV2514" t="s">
        <v>138</v>
      </c>
      <c r="CW2514" t="s">
        <v>139</v>
      </c>
      <c r="CX2514" t="s">
        <v>1079</v>
      </c>
      <c r="CY2514" s="10">
        <v>16702349083</v>
      </c>
      <c r="CZ2514" t="s">
        <v>3076</v>
      </c>
      <c r="DA2514" t="s">
        <v>417</v>
      </c>
      <c r="DB2514" t="s">
        <v>138</v>
      </c>
      <c r="DC2514" t="s">
        <v>115</v>
      </c>
    </row>
    <row r="2515" spans="1:112" ht="14.45" customHeight="1" x14ac:dyDescent="0.25">
      <c r="A2515" t="s">
        <v>12314</v>
      </c>
      <c r="B2515" t="s">
        <v>113</v>
      </c>
      <c r="C2515" s="1">
        <v>45818</v>
      </c>
      <c r="D2515" s="1">
        <v>45834</v>
      </c>
      <c r="E2515" t="s">
        <v>210</v>
      </c>
      <c r="F2515" s="1">
        <v>45929</v>
      </c>
      <c r="G2515" t="s">
        <v>115</v>
      </c>
      <c r="H2515" t="s">
        <v>115</v>
      </c>
      <c r="I2515" t="s">
        <v>115</v>
      </c>
      <c r="J2515" t="s">
        <v>318</v>
      </c>
      <c r="K2515" t="s">
        <v>7969</v>
      </c>
      <c r="L2515" t="s">
        <v>7970</v>
      </c>
      <c r="M2515" t="s">
        <v>321</v>
      </c>
      <c r="N2515" t="s">
        <v>128</v>
      </c>
      <c r="O2515" t="s">
        <v>120</v>
      </c>
      <c r="P2515" s="3">
        <v>96950</v>
      </c>
      <c r="Q2515" t="s">
        <v>121</v>
      </c>
      <c r="S2515" s="10">
        <v>16702336927</v>
      </c>
      <c r="U2515" t="s">
        <v>322</v>
      </c>
      <c r="V2515">
        <v>811111</v>
      </c>
      <c r="W2515" t="s">
        <v>123</v>
      </c>
      <c r="Y2515" t="s">
        <v>323</v>
      </c>
      <c r="Z2515" t="s">
        <v>324</v>
      </c>
      <c r="AA2515" t="s">
        <v>325</v>
      </c>
      <c r="AB2515" t="s">
        <v>126</v>
      </c>
      <c r="AC2515" t="s">
        <v>6896</v>
      </c>
      <c r="AD2515" t="s">
        <v>321</v>
      </c>
      <c r="AE2515" t="s">
        <v>128</v>
      </c>
      <c r="AF2515" t="s">
        <v>120</v>
      </c>
      <c r="AG2515" s="3">
        <v>96950</v>
      </c>
      <c r="AH2515" t="s">
        <v>121</v>
      </c>
      <c r="AJ2515" s="10">
        <v>16702336927</v>
      </c>
      <c r="AL2515" t="s">
        <v>326</v>
      </c>
      <c r="BD2515" t="str">
        <f>"49-3023.00"</f>
        <v>49-3023.00</v>
      </c>
      <c r="BE2515" t="s">
        <v>2122</v>
      </c>
      <c r="BF2515" t="s">
        <v>7971</v>
      </c>
      <c r="BG2515" t="s">
        <v>7972</v>
      </c>
      <c r="BH2515">
        <v>4</v>
      </c>
      <c r="BJ2515" s="1">
        <v>45931</v>
      </c>
      <c r="BK2515" s="1">
        <v>46295</v>
      </c>
      <c r="BN2515">
        <v>35</v>
      </c>
      <c r="BO2515">
        <v>0</v>
      </c>
      <c r="BP2515">
        <v>7</v>
      </c>
      <c r="BQ2515">
        <v>7</v>
      </c>
      <c r="BR2515">
        <v>7</v>
      </c>
      <c r="BS2515">
        <v>7</v>
      </c>
      <c r="BT2515">
        <v>7</v>
      </c>
      <c r="BU2515">
        <v>0</v>
      </c>
      <c r="BV2515" t="str">
        <f>"7:30 AM"</f>
        <v>7:30 AM</v>
      </c>
      <c r="BW2515" t="str">
        <f>"3:30 PM"</f>
        <v>3:30 PM</v>
      </c>
      <c r="BX2515" t="s">
        <v>133</v>
      </c>
      <c r="BY2515">
        <v>0</v>
      </c>
      <c r="BZ2515">
        <v>12</v>
      </c>
      <c r="CA2515" t="s">
        <v>115</v>
      </c>
      <c r="CC2515" t="s">
        <v>7973</v>
      </c>
      <c r="CD2515" t="s">
        <v>7970</v>
      </c>
      <c r="CE2515" t="s">
        <v>321</v>
      </c>
      <c r="CF2515" t="s">
        <v>128</v>
      </c>
      <c r="CG2515" t="s">
        <v>120</v>
      </c>
      <c r="CH2515" s="3">
        <v>96950</v>
      </c>
      <c r="CI2515" s="4">
        <v>11.01</v>
      </c>
      <c r="CJ2515" s="4">
        <v>11.01</v>
      </c>
      <c r="CK2515" s="4">
        <v>16.52</v>
      </c>
      <c r="CL2515" s="4">
        <v>16.52</v>
      </c>
      <c r="CM2515" t="s">
        <v>136</v>
      </c>
      <c r="CN2515" t="s">
        <v>331</v>
      </c>
      <c r="CO2515" t="s">
        <v>137</v>
      </c>
      <c r="CQ2515" t="s">
        <v>115</v>
      </c>
      <c r="CR2515" t="s">
        <v>138</v>
      </c>
      <c r="CS2515" t="s">
        <v>139</v>
      </c>
      <c r="CT2515" t="s">
        <v>138</v>
      </c>
      <c r="CU2515" t="s">
        <v>139</v>
      </c>
      <c r="CV2515" t="s">
        <v>138</v>
      </c>
      <c r="CW2515" t="s">
        <v>139</v>
      </c>
      <c r="CX2515" t="s">
        <v>332</v>
      </c>
      <c r="CY2515" s="10">
        <v>16702336927</v>
      </c>
      <c r="CZ2515" t="s">
        <v>326</v>
      </c>
      <c r="DA2515" t="s">
        <v>331</v>
      </c>
      <c r="DB2515" t="s">
        <v>138</v>
      </c>
      <c r="DC2515" t="s">
        <v>115</v>
      </c>
    </row>
    <row r="2516" spans="1:112" ht="14.45" customHeight="1" x14ac:dyDescent="0.25">
      <c r="A2516" t="s">
        <v>12367</v>
      </c>
      <c r="B2516" t="s">
        <v>248</v>
      </c>
      <c r="C2516" s="1">
        <v>45755</v>
      </c>
      <c r="D2516" s="1">
        <v>45834</v>
      </c>
      <c r="E2516" t="s">
        <v>210</v>
      </c>
      <c r="F2516" s="1">
        <v>45930</v>
      </c>
      <c r="G2516" t="s">
        <v>138</v>
      </c>
      <c r="H2516" t="s">
        <v>115</v>
      </c>
      <c r="I2516" t="s">
        <v>115</v>
      </c>
      <c r="J2516" t="s">
        <v>453</v>
      </c>
      <c r="K2516" t="s">
        <v>12368</v>
      </c>
      <c r="L2516" t="s">
        <v>455</v>
      </c>
      <c r="M2516" t="s">
        <v>456</v>
      </c>
      <c r="N2516" t="s">
        <v>145</v>
      </c>
      <c r="O2516" t="s">
        <v>120</v>
      </c>
      <c r="P2516" s="3">
        <v>96951</v>
      </c>
      <c r="Q2516" t="s">
        <v>121</v>
      </c>
      <c r="S2516" s="10">
        <v>16705320363</v>
      </c>
      <c r="U2516" t="s">
        <v>457</v>
      </c>
      <c r="V2516">
        <v>561320</v>
      </c>
      <c r="W2516" t="s">
        <v>532</v>
      </c>
      <c r="X2516" t="s">
        <v>138</v>
      </c>
      <c r="Y2516" t="s">
        <v>458</v>
      </c>
      <c r="Z2516" t="s">
        <v>459</v>
      </c>
      <c r="AA2516" t="s">
        <v>460</v>
      </c>
      <c r="AB2516" t="s">
        <v>277</v>
      </c>
      <c r="AC2516" t="s">
        <v>8888</v>
      </c>
      <c r="AD2516" t="s">
        <v>456</v>
      </c>
      <c r="AE2516" t="s">
        <v>145</v>
      </c>
      <c r="AF2516" t="s">
        <v>120</v>
      </c>
      <c r="AG2516" s="3">
        <v>96951</v>
      </c>
      <c r="AH2516" t="s">
        <v>121</v>
      </c>
      <c r="AJ2516" s="10">
        <v>16705320363</v>
      </c>
      <c r="AL2516" t="s">
        <v>461</v>
      </c>
      <c r="BD2516" t="str">
        <f>"37-2012.00"</f>
        <v>37-2012.00</v>
      </c>
      <c r="BE2516" t="s">
        <v>647</v>
      </c>
      <c r="BF2516" t="s">
        <v>12369</v>
      </c>
      <c r="BG2516" t="s">
        <v>12370</v>
      </c>
      <c r="BH2516">
        <v>1</v>
      </c>
      <c r="BI2516">
        <v>1</v>
      </c>
      <c r="BJ2516" s="1">
        <v>45932</v>
      </c>
      <c r="BK2516" s="1">
        <v>47027</v>
      </c>
      <c r="BL2516" s="1">
        <v>45932</v>
      </c>
      <c r="BM2516" s="1">
        <v>47027</v>
      </c>
      <c r="BN2516">
        <v>35</v>
      </c>
      <c r="BO2516">
        <v>0</v>
      </c>
      <c r="BP2516">
        <v>7</v>
      </c>
      <c r="BQ2516">
        <v>7</v>
      </c>
      <c r="BR2516">
        <v>7</v>
      </c>
      <c r="BS2516">
        <v>7</v>
      </c>
      <c r="BT2516">
        <v>7</v>
      </c>
      <c r="BU2516">
        <v>0</v>
      </c>
      <c r="BV2516" t="str">
        <f>"8:00 AM"</f>
        <v>8:00 AM</v>
      </c>
      <c r="BW2516" t="str">
        <f>"4:00 PM"</f>
        <v>4:00 PM</v>
      </c>
      <c r="BX2516" t="s">
        <v>240</v>
      </c>
      <c r="BY2516">
        <v>0</v>
      </c>
      <c r="BZ2516">
        <v>3</v>
      </c>
      <c r="CA2516" t="s">
        <v>115</v>
      </c>
      <c r="CC2516" t="s">
        <v>12371</v>
      </c>
      <c r="CD2516" t="s">
        <v>466</v>
      </c>
      <c r="CE2516" t="s">
        <v>12372</v>
      </c>
      <c r="CF2516" t="s">
        <v>145</v>
      </c>
      <c r="CG2516" t="s">
        <v>120</v>
      </c>
      <c r="CH2516" s="3">
        <v>96951</v>
      </c>
      <c r="CI2516" s="4">
        <v>8.1999999999999993</v>
      </c>
      <c r="CJ2516" s="4">
        <v>8.1999999999999993</v>
      </c>
      <c r="CK2516" s="4">
        <v>12.3</v>
      </c>
      <c r="CL2516" s="4">
        <v>12.3</v>
      </c>
      <c r="CM2516" t="s">
        <v>136</v>
      </c>
      <c r="CN2516" t="s">
        <v>139</v>
      </c>
      <c r="CO2516" t="s">
        <v>137</v>
      </c>
      <c r="CQ2516" t="s">
        <v>115</v>
      </c>
      <c r="CR2516" t="s">
        <v>138</v>
      </c>
      <c r="CS2516" t="s">
        <v>139</v>
      </c>
      <c r="CT2516" t="s">
        <v>138</v>
      </c>
      <c r="CU2516" t="s">
        <v>139</v>
      </c>
      <c r="CV2516" t="s">
        <v>138</v>
      </c>
      <c r="CW2516" t="s">
        <v>139</v>
      </c>
      <c r="CX2516" t="s">
        <v>467</v>
      </c>
      <c r="CY2516" s="10">
        <v>16705320363</v>
      </c>
      <c r="CZ2516" t="s">
        <v>461</v>
      </c>
      <c r="DA2516" t="s">
        <v>468</v>
      </c>
      <c r="DB2516" t="s">
        <v>138</v>
      </c>
      <c r="DC2516" t="s">
        <v>138</v>
      </c>
    </row>
    <row r="2517" spans="1:112" ht="14.45" customHeight="1" x14ac:dyDescent="0.25">
      <c r="A2517" t="s">
        <v>12375</v>
      </c>
      <c r="B2517" t="s">
        <v>248</v>
      </c>
      <c r="C2517" s="1">
        <v>45784</v>
      </c>
      <c r="D2517" s="1">
        <v>45834</v>
      </c>
      <c r="E2517" t="s">
        <v>210</v>
      </c>
      <c r="F2517" s="1">
        <v>45960</v>
      </c>
      <c r="G2517" t="s">
        <v>115</v>
      </c>
      <c r="H2517" t="s">
        <v>115</v>
      </c>
      <c r="I2517" t="s">
        <v>115</v>
      </c>
      <c r="J2517" t="s">
        <v>7609</v>
      </c>
      <c r="L2517" t="s">
        <v>7610</v>
      </c>
      <c r="N2517" t="s">
        <v>119</v>
      </c>
      <c r="O2517" t="s">
        <v>120</v>
      </c>
      <c r="P2517" s="3">
        <v>96950</v>
      </c>
      <c r="Q2517" t="s">
        <v>121</v>
      </c>
      <c r="S2517" s="10">
        <v>16702346445</v>
      </c>
      <c r="T2517">
        <v>2263</v>
      </c>
      <c r="U2517" t="s">
        <v>7611</v>
      </c>
      <c r="V2517">
        <v>459110</v>
      </c>
      <c r="W2517" t="s">
        <v>123</v>
      </c>
      <c r="Y2517" t="s">
        <v>676</v>
      </c>
      <c r="Z2517" t="s">
        <v>677</v>
      </c>
      <c r="AB2517" t="s">
        <v>678</v>
      </c>
      <c r="AC2517" t="s">
        <v>7610</v>
      </c>
      <c r="AE2517" t="s">
        <v>119</v>
      </c>
      <c r="AF2517" t="s">
        <v>120</v>
      </c>
      <c r="AG2517" s="3">
        <v>96950</v>
      </c>
      <c r="AH2517" t="s">
        <v>121</v>
      </c>
      <c r="AJ2517" s="10">
        <v>16702346445</v>
      </c>
      <c r="AK2517">
        <v>2263</v>
      </c>
      <c r="AL2517" t="s">
        <v>680</v>
      </c>
      <c r="BD2517" t="str">
        <f>"41-1011.00"</f>
        <v>41-1011.00</v>
      </c>
      <c r="BE2517" t="s">
        <v>151</v>
      </c>
      <c r="BF2517" t="s">
        <v>7612</v>
      </c>
      <c r="BG2517" t="s">
        <v>7613</v>
      </c>
      <c r="BH2517">
        <v>1</v>
      </c>
      <c r="BI2517">
        <v>1</v>
      </c>
      <c r="BJ2517" s="1">
        <v>45962</v>
      </c>
      <c r="BK2517" s="1">
        <v>46326</v>
      </c>
      <c r="BL2517" s="1">
        <v>45962</v>
      </c>
      <c r="BM2517" s="1">
        <v>46326</v>
      </c>
      <c r="BN2517">
        <v>40</v>
      </c>
      <c r="BO2517">
        <v>0</v>
      </c>
      <c r="BP2517">
        <v>8</v>
      </c>
      <c r="BQ2517">
        <v>8</v>
      </c>
      <c r="BR2517">
        <v>8</v>
      </c>
      <c r="BS2517">
        <v>8</v>
      </c>
      <c r="BT2517">
        <v>8</v>
      </c>
      <c r="BU2517">
        <v>0</v>
      </c>
      <c r="BV2517" t="str">
        <f>"8:00 AM"</f>
        <v>8:00 AM</v>
      </c>
      <c r="BW2517" t="str">
        <f>"5:00 PM"</f>
        <v>5:00 PM</v>
      </c>
      <c r="BX2517" t="s">
        <v>133</v>
      </c>
      <c r="BY2517">
        <v>0</v>
      </c>
      <c r="BZ2517">
        <v>12</v>
      </c>
      <c r="CA2517" t="s">
        <v>138</v>
      </c>
      <c r="CB2517">
        <v>12</v>
      </c>
      <c r="CC2517" s="2" t="s">
        <v>7614</v>
      </c>
      <c r="CD2517" t="s">
        <v>1211</v>
      </c>
      <c r="CF2517" t="s">
        <v>119</v>
      </c>
      <c r="CG2517" t="s">
        <v>120</v>
      </c>
      <c r="CH2517" s="3">
        <v>96950</v>
      </c>
      <c r="CI2517" s="4">
        <v>11.35</v>
      </c>
      <c r="CJ2517" s="4">
        <v>12</v>
      </c>
      <c r="CK2517" s="4">
        <v>17.03</v>
      </c>
      <c r="CL2517" s="4">
        <v>18</v>
      </c>
      <c r="CM2517" t="s">
        <v>136</v>
      </c>
      <c r="CN2517" t="s">
        <v>685</v>
      </c>
      <c r="CO2517" t="s">
        <v>137</v>
      </c>
      <c r="CQ2517" t="s">
        <v>115</v>
      </c>
      <c r="CR2517" t="s">
        <v>138</v>
      </c>
      <c r="CS2517" t="s">
        <v>139</v>
      </c>
      <c r="CT2517" t="s">
        <v>138</v>
      </c>
      <c r="CU2517" t="s">
        <v>139</v>
      </c>
      <c r="CV2517" t="s">
        <v>138</v>
      </c>
      <c r="CW2517" t="s">
        <v>139</v>
      </c>
      <c r="CX2517" s="2" t="s">
        <v>13934</v>
      </c>
      <c r="CY2517" s="10">
        <v>16702346445</v>
      </c>
      <c r="CZ2517" t="s">
        <v>680</v>
      </c>
      <c r="DA2517" t="s">
        <v>139</v>
      </c>
      <c r="DB2517" t="s">
        <v>138</v>
      </c>
      <c r="DC2517" t="s">
        <v>115</v>
      </c>
      <c r="DD2517" t="s">
        <v>676</v>
      </c>
      <c r="DE2517" t="s">
        <v>677</v>
      </c>
      <c r="DG2517" t="s">
        <v>7615</v>
      </c>
      <c r="DH2517" t="s">
        <v>139</v>
      </c>
    </row>
    <row r="2518" spans="1:112" ht="14.45" customHeight="1" x14ac:dyDescent="0.25">
      <c r="A2518" t="s">
        <v>12378</v>
      </c>
      <c r="B2518" t="s">
        <v>248</v>
      </c>
      <c r="C2518" s="1">
        <v>45788</v>
      </c>
      <c r="D2518" s="1">
        <v>45834</v>
      </c>
      <c r="E2518" t="s">
        <v>210</v>
      </c>
      <c r="F2518" s="1">
        <v>45929</v>
      </c>
      <c r="G2518" t="s">
        <v>115</v>
      </c>
      <c r="H2518" t="s">
        <v>115</v>
      </c>
      <c r="I2518" t="s">
        <v>115</v>
      </c>
      <c r="J2518" t="s">
        <v>4227</v>
      </c>
      <c r="K2518" t="s">
        <v>12379</v>
      </c>
      <c r="L2518" t="s">
        <v>4238</v>
      </c>
      <c r="M2518" t="s">
        <v>4234</v>
      </c>
      <c r="N2518" t="s">
        <v>119</v>
      </c>
      <c r="O2518" t="s">
        <v>120</v>
      </c>
      <c r="P2518" s="3">
        <v>96950</v>
      </c>
      <c r="Q2518" t="s">
        <v>121</v>
      </c>
      <c r="S2518" s="10">
        <v>16702346526</v>
      </c>
      <c r="U2518" t="s">
        <v>4230</v>
      </c>
      <c r="V2518">
        <v>488510</v>
      </c>
      <c r="W2518" t="s">
        <v>123</v>
      </c>
      <c r="Y2518" t="s">
        <v>4231</v>
      </c>
      <c r="Z2518" t="s">
        <v>4232</v>
      </c>
      <c r="AA2518" t="s">
        <v>4233</v>
      </c>
      <c r="AB2518" t="s">
        <v>792</v>
      </c>
      <c r="AC2518" t="s">
        <v>4228</v>
      </c>
      <c r="AD2518" t="s">
        <v>4234</v>
      </c>
      <c r="AE2518" t="s">
        <v>119</v>
      </c>
      <c r="AF2518" t="s">
        <v>120</v>
      </c>
      <c r="AG2518" s="3">
        <v>96950</v>
      </c>
      <c r="AH2518" t="s">
        <v>121</v>
      </c>
      <c r="AJ2518" s="10">
        <v>16702346526</v>
      </c>
      <c r="AL2518" t="s">
        <v>4235</v>
      </c>
      <c r="BD2518" t="str">
        <f>"43-3031.00"</f>
        <v>43-3031.00</v>
      </c>
      <c r="BE2518" t="s">
        <v>387</v>
      </c>
      <c r="BF2518" t="s">
        <v>12380</v>
      </c>
      <c r="BG2518" t="s">
        <v>6254</v>
      </c>
      <c r="BH2518">
        <v>1</v>
      </c>
      <c r="BI2518">
        <v>1</v>
      </c>
      <c r="BJ2518" s="1">
        <v>45931</v>
      </c>
      <c r="BK2518" s="1">
        <v>46295</v>
      </c>
      <c r="BL2518" s="1">
        <v>45931</v>
      </c>
      <c r="BM2518" s="1">
        <v>46295</v>
      </c>
      <c r="BN2518">
        <v>40</v>
      </c>
      <c r="BO2518">
        <v>0</v>
      </c>
      <c r="BP2518">
        <v>8</v>
      </c>
      <c r="BQ2518">
        <v>8</v>
      </c>
      <c r="BR2518">
        <v>8</v>
      </c>
      <c r="BS2518">
        <v>8</v>
      </c>
      <c r="BT2518">
        <v>8</v>
      </c>
      <c r="BU2518">
        <v>0</v>
      </c>
      <c r="BV2518" t="str">
        <f>"8:00 AM"</f>
        <v>8:00 AM</v>
      </c>
      <c r="BW2518" t="str">
        <f>"5:00 PM"</f>
        <v>5:00 PM</v>
      </c>
      <c r="BX2518" t="s">
        <v>133</v>
      </c>
      <c r="BY2518">
        <v>0</v>
      </c>
      <c r="BZ2518">
        <v>12</v>
      </c>
      <c r="CA2518" t="s">
        <v>115</v>
      </c>
      <c r="CC2518" s="2" t="s">
        <v>12381</v>
      </c>
      <c r="CD2518" t="s">
        <v>4228</v>
      </c>
      <c r="CF2518" t="s">
        <v>119</v>
      </c>
      <c r="CG2518" t="s">
        <v>120</v>
      </c>
      <c r="CH2518" s="3">
        <v>96950</v>
      </c>
      <c r="CI2518" s="4">
        <v>12.28</v>
      </c>
      <c r="CJ2518" s="4">
        <v>12.28</v>
      </c>
      <c r="CK2518" s="4">
        <v>18.420000000000002</v>
      </c>
      <c r="CL2518" s="4">
        <v>18.420000000000002</v>
      </c>
      <c r="CM2518" t="s">
        <v>136</v>
      </c>
      <c r="CN2518" t="s">
        <v>331</v>
      </c>
      <c r="CO2518" t="s">
        <v>137</v>
      </c>
      <c r="CQ2518" t="s">
        <v>115</v>
      </c>
      <c r="CR2518" t="s">
        <v>138</v>
      </c>
      <c r="CS2518" t="s">
        <v>139</v>
      </c>
      <c r="CT2518" t="s">
        <v>138</v>
      </c>
      <c r="CU2518" t="s">
        <v>139</v>
      </c>
      <c r="CV2518" t="s">
        <v>138</v>
      </c>
      <c r="CW2518" t="s">
        <v>139</v>
      </c>
      <c r="CX2518" t="s">
        <v>12382</v>
      </c>
      <c r="CY2518" s="10">
        <v>16702346526</v>
      </c>
      <c r="CZ2518" t="s">
        <v>4235</v>
      </c>
      <c r="DA2518" t="s">
        <v>139</v>
      </c>
      <c r="DB2518" t="s">
        <v>138</v>
      </c>
      <c r="DC2518" t="s">
        <v>115</v>
      </c>
    </row>
    <row r="2519" spans="1:112" ht="14.45" customHeight="1" x14ac:dyDescent="0.25">
      <c r="A2519" t="s">
        <v>12656</v>
      </c>
      <c r="B2519" t="s">
        <v>248</v>
      </c>
      <c r="C2519" s="1">
        <v>45785</v>
      </c>
      <c r="D2519" s="1">
        <v>45834</v>
      </c>
      <c r="E2519" t="s">
        <v>114</v>
      </c>
      <c r="G2519" t="s">
        <v>138</v>
      </c>
      <c r="H2519" t="s">
        <v>115</v>
      </c>
      <c r="I2519" t="s">
        <v>115</v>
      </c>
      <c r="J2519" t="s">
        <v>1501</v>
      </c>
      <c r="L2519" t="s">
        <v>10630</v>
      </c>
      <c r="N2519" t="s">
        <v>290</v>
      </c>
      <c r="O2519" t="s">
        <v>120</v>
      </c>
      <c r="P2519" s="3">
        <v>96952</v>
      </c>
      <c r="Q2519" t="s">
        <v>121</v>
      </c>
      <c r="S2519" s="10">
        <v>16704330422</v>
      </c>
      <c r="U2519" t="s">
        <v>1503</v>
      </c>
      <c r="V2519">
        <v>212312</v>
      </c>
      <c r="W2519" t="s">
        <v>123</v>
      </c>
      <c r="Y2519" t="s">
        <v>10631</v>
      </c>
      <c r="Z2519" t="s">
        <v>10632</v>
      </c>
      <c r="AA2519" t="s">
        <v>6724</v>
      </c>
      <c r="AB2519" t="s">
        <v>3478</v>
      </c>
      <c r="AC2519" t="s">
        <v>10630</v>
      </c>
      <c r="AE2519" t="s">
        <v>290</v>
      </c>
      <c r="AF2519" t="s">
        <v>120</v>
      </c>
      <c r="AG2519" s="3">
        <v>96952</v>
      </c>
      <c r="AH2519" t="s">
        <v>121</v>
      </c>
      <c r="AJ2519" s="10">
        <v>16704330422</v>
      </c>
      <c r="AL2519" t="s">
        <v>1507</v>
      </c>
      <c r="BD2519" t="str">
        <f>"19-5011.00"</f>
        <v>19-5011.00</v>
      </c>
      <c r="BE2519" t="s">
        <v>10633</v>
      </c>
      <c r="BF2519" t="s">
        <v>10634</v>
      </c>
      <c r="BG2519" t="s">
        <v>10635</v>
      </c>
      <c r="BH2519">
        <v>1</v>
      </c>
      <c r="BI2519">
        <v>1</v>
      </c>
      <c r="BJ2519" s="1">
        <v>45839</v>
      </c>
      <c r="BK2519" s="1">
        <v>46934</v>
      </c>
      <c r="BL2519" s="1">
        <v>45839</v>
      </c>
      <c r="BM2519" s="1">
        <v>46934</v>
      </c>
      <c r="BN2519">
        <v>40</v>
      </c>
      <c r="BO2519">
        <v>0</v>
      </c>
      <c r="BP2519">
        <v>8</v>
      </c>
      <c r="BQ2519">
        <v>8</v>
      </c>
      <c r="BR2519">
        <v>8</v>
      </c>
      <c r="BS2519">
        <v>8</v>
      </c>
      <c r="BT2519">
        <v>8</v>
      </c>
      <c r="BU2519">
        <v>0</v>
      </c>
      <c r="BV2519" t="str">
        <f>"7:30 AM"</f>
        <v>7:30 AM</v>
      </c>
      <c r="BW2519" t="str">
        <f>"4:30 PM"</f>
        <v>4:30 PM</v>
      </c>
      <c r="BX2519" t="s">
        <v>240</v>
      </c>
      <c r="BY2519">
        <v>0</v>
      </c>
      <c r="BZ2519">
        <v>12</v>
      </c>
      <c r="CA2519" t="s">
        <v>115</v>
      </c>
      <c r="CC2519" t="s">
        <v>10636</v>
      </c>
      <c r="CD2519" t="s">
        <v>7475</v>
      </c>
      <c r="CF2519" t="s">
        <v>290</v>
      </c>
      <c r="CG2519" t="s">
        <v>120</v>
      </c>
      <c r="CH2519" s="3">
        <v>96952</v>
      </c>
      <c r="CI2519" s="4">
        <v>12.33</v>
      </c>
      <c r="CJ2519" s="4">
        <v>15</v>
      </c>
      <c r="CK2519" s="4">
        <v>18.5</v>
      </c>
      <c r="CL2519" s="4">
        <v>22.5</v>
      </c>
      <c r="CM2519" t="s">
        <v>136</v>
      </c>
      <c r="CN2519" t="s">
        <v>7476</v>
      </c>
      <c r="CO2519" t="s">
        <v>173</v>
      </c>
      <c r="CQ2519" t="s">
        <v>115</v>
      </c>
      <c r="CR2519" t="s">
        <v>138</v>
      </c>
      <c r="CS2519" t="s">
        <v>138</v>
      </c>
      <c r="CT2519" t="s">
        <v>138</v>
      </c>
      <c r="CU2519" t="s">
        <v>139</v>
      </c>
      <c r="CV2519" t="s">
        <v>138</v>
      </c>
      <c r="CW2519" t="s">
        <v>138</v>
      </c>
      <c r="CX2519" t="s">
        <v>3265</v>
      </c>
      <c r="CY2519" s="10">
        <v>16704330422</v>
      </c>
      <c r="CZ2519" t="s">
        <v>1507</v>
      </c>
      <c r="DA2519" t="s">
        <v>139</v>
      </c>
      <c r="DB2519" t="s">
        <v>138</v>
      </c>
      <c r="DC2519" t="s">
        <v>115</v>
      </c>
    </row>
    <row r="2520" spans="1:112" ht="14.45" customHeight="1" x14ac:dyDescent="0.25">
      <c r="A2520" t="s">
        <v>13059</v>
      </c>
      <c r="B2520" t="s">
        <v>248</v>
      </c>
      <c r="C2520" s="1">
        <v>45783</v>
      </c>
      <c r="D2520" s="1">
        <v>45834</v>
      </c>
      <c r="E2520" t="s">
        <v>210</v>
      </c>
      <c r="F2520" s="1">
        <v>45929</v>
      </c>
      <c r="G2520" t="s">
        <v>115</v>
      </c>
      <c r="H2520" t="s">
        <v>115</v>
      </c>
      <c r="I2520" t="s">
        <v>115</v>
      </c>
      <c r="J2520" t="s">
        <v>11490</v>
      </c>
      <c r="L2520" t="s">
        <v>2784</v>
      </c>
      <c r="M2520" t="s">
        <v>11491</v>
      </c>
      <c r="N2520" t="s">
        <v>119</v>
      </c>
      <c r="O2520" t="s">
        <v>120</v>
      </c>
      <c r="P2520" s="3">
        <v>96950</v>
      </c>
      <c r="Q2520" t="s">
        <v>121</v>
      </c>
      <c r="S2520" s="10">
        <v>16702870657</v>
      </c>
      <c r="U2520" t="s">
        <v>2778</v>
      </c>
      <c r="V2520">
        <v>561320</v>
      </c>
      <c r="W2520" t="s">
        <v>532</v>
      </c>
      <c r="X2520" t="s">
        <v>138</v>
      </c>
      <c r="Y2520" t="s">
        <v>2779</v>
      </c>
      <c r="Z2520" t="s">
        <v>2780</v>
      </c>
      <c r="AB2520" t="s">
        <v>398</v>
      </c>
      <c r="AC2520" t="s">
        <v>11491</v>
      </c>
      <c r="AD2520" t="s">
        <v>11492</v>
      </c>
      <c r="AE2520" t="s">
        <v>119</v>
      </c>
      <c r="AF2520" t="s">
        <v>120</v>
      </c>
      <c r="AG2520" s="3">
        <v>96950</v>
      </c>
      <c r="AH2520" t="s">
        <v>121</v>
      </c>
      <c r="AJ2520" s="10">
        <v>16702870657</v>
      </c>
      <c r="AL2520" t="s">
        <v>2781</v>
      </c>
      <c r="BD2520" t="str">
        <f>"35-3023.00"</f>
        <v>35-3023.00</v>
      </c>
      <c r="BE2520" t="s">
        <v>568</v>
      </c>
      <c r="BF2520" t="s">
        <v>11493</v>
      </c>
      <c r="BG2520" t="s">
        <v>11494</v>
      </c>
      <c r="BH2520">
        <v>2</v>
      </c>
      <c r="BI2520">
        <v>2</v>
      </c>
      <c r="BJ2520" s="1">
        <v>45931</v>
      </c>
      <c r="BK2520" s="1">
        <v>46295</v>
      </c>
      <c r="BL2520" s="1">
        <v>45931</v>
      </c>
      <c r="BM2520" s="1">
        <v>46295</v>
      </c>
      <c r="BN2520">
        <v>35</v>
      </c>
      <c r="BO2520">
        <v>0</v>
      </c>
      <c r="BP2520">
        <v>7</v>
      </c>
      <c r="BQ2520">
        <v>7</v>
      </c>
      <c r="BR2520">
        <v>7</v>
      </c>
      <c r="BS2520">
        <v>7</v>
      </c>
      <c r="BT2520">
        <v>7</v>
      </c>
      <c r="BU2520">
        <v>0</v>
      </c>
      <c r="BV2520" t="str">
        <f>"10:00 AM"</f>
        <v>10:00 AM</v>
      </c>
      <c r="BW2520" t="str">
        <f>"5:00 PM"</f>
        <v>5:00 PM</v>
      </c>
      <c r="BX2520" t="s">
        <v>240</v>
      </c>
      <c r="BY2520">
        <v>0</v>
      </c>
      <c r="BZ2520">
        <v>3</v>
      </c>
      <c r="CA2520" t="s">
        <v>115</v>
      </c>
      <c r="CC2520" t="s">
        <v>11548</v>
      </c>
      <c r="CD2520" t="s">
        <v>2784</v>
      </c>
      <c r="CF2520" t="s">
        <v>128</v>
      </c>
      <c r="CG2520" t="s">
        <v>120</v>
      </c>
      <c r="CH2520" s="3">
        <v>96950</v>
      </c>
      <c r="CI2520" s="4">
        <v>8.35</v>
      </c>
      <c r="CJ2520" s="4">
        <v>8.35</v>
      </c>
      <c r="CK2520" s="4">
        <v>12.53</v>
      </c>
      <c r="CL2520" s="4">
        <v>12.53</v>
      </c>
      <c r="CM2520" t="s">
        <v>136</v>
      </c>
      <c r="CN2520" t="s">
        <v>224</v>
      </c>
      <c r="CO2520" t="s">
        <v>137</v>
      </c>
      <c r="CQ2520" t="s">
        <v>138</v>
      </c>
      <c r="CR2520" t="s">
        <v>138</v>
      </c>
      <c r="CS2520" t="s">
        <v>139</v>
      </c>
      <c r="CT2520" t="s">
        <v>138</v>
      </c>
      <c r="CU2520" t="s">
        <v>139</v>
      </c>
      <c r="CV2520" t="s">
        <v>138</v>
      </c>
      <c r="CW2520" t="s">
        <v>139</v>
      </c>
      <c r="CX2520" t="s">
        <v>348</v>
      </c>
      <c r="CY2520" s="10">
        <v>16702870657</v>
      </c>
      <c r="CZ2520" t="s">
        <v>2781</v>
      </c>
      <c r="DA2520" t="s">
        <v>7370</v>
      </c>
      <c r="DB2520" t="s">
        <v>138</v>
      </c>
      <c r="DC2520" t="s">
        <v>138</v>
      </c>
    </row>
    <row r="2521" spans="1:112" ht="14.45" customHeight="1" x14ac:dyDescent="0.25">
      <c r="A2521" t="s">
        <v>13080</v>
      </c>
      <c r="B2521" t="s">
        <v>248</v>
      </c>
      <c r="C2521" s="1">
        <v>45782</v>
      </c>
      <c r="D2521" s="1">
        <v>45834</v>
      </c>
      <c r="E2521" t="s">
        <v>210</v>
      </c>
      <c r="F2521" s="1">
        <v>45929</v>
      </c>
      <c r="G2521" t="s">
        <v>115</v>
      </c>
      <c r="H2521" t="s">
        <v>138</v>
      </c>
      <c r="I2521" t="s">
        <v>115</v>
      </c>
      <c r="J2521" t="s">
        <v>612</v>
      </c>
      <c r="K2521" t="s">
        <v>613</v>
      </c>
      <c r="L2521" t="s">
        <v>614</v>
      </c>
      <c r="M2521" t="s">
        <v>615</v>
      </c>
      <c r="N2521" t="s">
        <v>128</v>
      </c>
      <c r="O2521" t="s">
        <v>120</v>
      </c>
      <c r="P2521" s="3">
        <v>96950</v>
      </c>
      <c r="Q2521" t="s">
        <v>121</v>
      </c>
      <c r="S2521" s="10">
        <v>16707837461</v>
      </c>
      <c r="U2521" t="s">
        <v>616</v>
      </c>
      <c r="V2521">
        <v>56132</v>
      </c>
      <c r="W2521" t="s">
        <v>532</v>
      </c>
      <c r="X2521" t="s">
        <v>138</v>
      </c>
      <c r="Y2521" t="s">
        <v>617</v>
      </c>
      <c r="Z2521" t="s">
        <v>618</v>
      </c>
      <c r="AA2521" t="s">
        <v>3008</v>
      </c>
      <c r="AB2521" t="s">
        <v>516</v>
      </c>
      <c r="AC2521" t="s">
        <v>614</v>
      </c>
      <c r="AD2521" t="s">
        <v>615</v>
      </c>
      <c r="AE2521" t="s">
        <v>128</v>
      </c>
      <c r="AF2521" t="s">
        <v>120</v>
      </c>
      <c r="AG2521" s="3">
        <v>96950</v>
      </c>
      <c r="AH2521" t="s">
        <v>121</v>
      </c>
      <c r="AJ2521" s="10">
        <v>16707837461</v>
      </c>
      <c r="AL2521" t="s">
        <v>620</v>
      </c>
      <c r="BD2521" t="str">
        <f>"13-2011.00"</f>
        <v>13-2011.00</v>
      </c>
      <c r="BE2521" t="s">
        <v>893</v>
      </c>
      <c r="BF2521" t="s">
        <v>5336</v>
      </c>
      <c r="BG2521" t="s">
        <v>895</v>
      </c>
      <c r="BH2521">
        <v>3</v>
      </c>
      <c r="BI2521">
        <v>3</v>
      </c>
      <c r="BJ2521" s="1">
        <v>45931</v>
      </c>
      <c r="BK2521" s="1">
        <v>46295</v>
      </c>
      <c r="BL2521" s="1">
        <v>45931</v>
      </c>
      <c r="BM2521" s="1">
        <v>46295</v>
      </c>
      <c r="BN2521">
        <v>35</v>
      </c>
      <c r="BO2521">
        <v>0</v>
      </c>
      <c r="BP2521">
        <v>7</v>
      </c>
      <c r="BQ2521">
        <v>7</v>
      </c>
      <c r="BR2521">
        <v>7</v>
      </c>
      <c r="BS2521">
        <v>7</v>
      </c>
      <c r="BT2521">
        <v>7</v>
      </c>
      <c r="BU2521">
        <v>0</v>
      </c>
      <c r="BV2521" t="str">
        <f>"9:00 AM"</f>
        <v>9:00 AM</v>
      </c>
      <c r="BW2521" t="str">
        <f>"4:00 PM"</f>
        <v>4:00 PM</v>
      </c>
      <c r="BX2521" t="s">
        <v>360</v>
      </c>
      <c r="BY2521">
        <v>0</v>
      </c>
      <c r="BZ2521">
        <v>24</v>
      </c>
      <c r="CA2521" t="s">
        <v>115</v>
      </c>
      <c r="CC2521" s="2" t="s">
        <v>13081</v>
      </c>
      <c r="CD2521" t="s">
        <v>614</v>
      </c>
      <c r="CE2521" t="s">
        <v>615</v>
      </c>
      <c r="CF2521" t="s">
        <v>128</v>
      </c>
      <c r="CG2521" t="s">
        <v>120</v>
      </c>
      <c r="CH2521" s="3">
        <v>96950</v>
      </c>
      <c r="CI2521" s="4">
        <v>17.48</v>
      </c>
      <c r="CJ2521" s="4">
        <v>17.48</v>
      </c>
      <c r="CK2521" s="4">
        <v>26.22</v>
      </c>
      <c r="CL2521" s="4">
        <v>26.22</v>
      </c>
      <c r="CM2521" t="s">
        <v>136</v>
      </c>
      <c r="CN2521" t="s">
        <v>624</v>
      </c>
      <c r="CO2521" t="s">
        <v>137</v>
      </c>
      <c r="CQ2521" t="s">
        <v>115</v>
      </c>
      <c r="CR2521" t="s">
        <v>138</v>
      </c>
      <c r="CS2521" t="s">
        <v>138</v>
      </c>
      <c r="CT2521" t="s">
        <v>138</v>
      </c>
      <c r="CU2521" t="s">
        <v>139</v>
      </c>
      <c r="CV2521" t="s">
        <v>138</v>
      </c>
      <c r="CW2521" t="s">
        <v>139</v>
      </c>
      <c r="CX2521" t="s">
        <v>625</v>
      </c>
      <c r="CY2521" s="10">
        <v>16707837461</v>
      </c>
      <c r="CZ2521" t="s">
        <v>620</v>
      </c>
      <c r="DA2521" t="s">
        <v>3967</v>
      </c>
      <c r="DB2521" t="s">
        <v>138</v>
      </c>
      <c r="DC2521" t="s">
        <v>138</v>
      </c>
    </row>
    <row r="2522" spans="1:112" ht="14.45" customHeight="1" x14ac:dyDescent="0.25">
      <c r="A2522" t="s">
        <v>13539</v>
      </c>
      <c r="B2522" t="s">
        <v>248</v>
      </c>
      <c r="C2522" s="1">
        <v>45786</v>
      </c>
      <c r="D2522" s="1">
        <v>45834</v>
      </c>
      <c r="E2522" t="s">
        <v>210</v>
      </c>
      <c r="F2522" s="1">
        <v>45929</v>
      </c>
      <c r="G2522" t="s">
        <v>115</v>
      </c>
      <c r="H2522" t="s">
        <v>138</v>
      </c>
      <c r="I2522" t="s">
        <v>115</v>
      </c>
      <c r="J2522" t="s">
        <v>612</v>
      </c>
      <c r="K2522" t="s">
        <v>613</v>
      </c>
      <c r="L2522" t="s">
        <v>614</v>
      </c>
      <c r="M2522" t="s">
        <v>615</v>
      </c>
      <c r="N2522" t="s">
        <v>128</v>
      </c>
      <c r="O2522" t="s">
        <v>120</v>
      </c>
      <c r="P2522" s="3">
        <v>96950</v>
      </c>
      <c r="Q2522" t="s">
        <v>121</v>
      </c>
      <c r="S2522" s="10">
        <v>16707837461</v>
      </c>
      <c r="U2522" t="s">
        <v>616</v>
      </c>
      <c r="V2522">
        <v>56132</v>
      </c>
      <c r="W2522" t="s">
        <v>532</v>
      </c>
      <c r="X2522" t="s">
        <v>138</v>
      </c>
      <c r="Y2522" t="s">
        <v>617</v>
      </c>
      <c r="Z2522" t="s">
        <v>618</v>
      </c>
      <c r="AA2522" t="s">
        <v>619</v>
      </c>
      <c r="AB2522" t="s">
        <v>516</v>
      </c>
      <c r="AC2522" t="s">
        <v>614</v>
      </c>
      <c r="AD2522" t="s">
        <v>615</v>
      </c>
      <c r="AE2522" t="s">
        <v>128</v>
      </c>
      <c r="AF2522" t="s">
        <v>120</v>
      </c>
      <c r="AG2522" s="3">
        <v>96950</v>
      </c>
      <c r="AH2522" t="s">
        <v>121</v>
      </c>
      <c r="AJ2522" s="10">
        <v>16707837461</v>
      </c>
      <c r="AL2522" t="s">
        <v>620</v>
      </c>
      <c r="BD2522" t="str">
        <f>"35-2014.00"</f>
        <v>35-2014.00</v>
      </c>
      <c r="BE2522" t="s">
        <v>221</v>
      </c>
      <c r="BF2522" t="s">
        <v>621</v>
      </c>
      <c r="BG2522" t="s">
        <v>223</v>
      </c>
      <c r="BH2522">
        <v>6</v>
      </c>
      <c r="BI2522">
        <v>6</v>
      </c>
      <c r="BJ2522" s="1">
        <v>45931</v>
      </c>
      <c r="BK2522" s="1">
        <v>46295</v>
      </c>
      <c r="BL2522" s="1">
        <v>45931</v>
      </c>
      <c r="BM2522" s="1">
        <v>46295</v>
      </c>
      <c r="BN2522">
        <v>35</v>
      </c>
      <c r="BO2522">
        <v>0</v>
      </c>
      <c r="BP2522">
        <v>7</v>
      </c>
      <c r="BQ2522">
        <v>7</v>
      </c>
      <c r="BR2522">
        <v>7</v>
      </c>
      <c r="BS2522">
        <v>7</v>
      </c>
      <c r="BT2522">
        <v>7</v>
      </c>
      <c r="BU2522">
        <v>0</v>
      </c>
      <c r="BV2522" t="str">
        <f>"8:00 AM"</f>
        <v>8:00 AM</v>
      </c>
      <c r="BW2522" t="str">
        <f>"4:00 PM"</f>
        <v>4:00 PM</v>
      </c>
      <c r="BX2522" t="s">
        <v>240</v>
      </c>
      <c r="BY2522">
        <v>0</v>
      </c>
      <c r="BZ2522">
        <v>12</v>
      </c>
      <c r="CA2522" t="s">
        <v>115</v>
      </c>
      <c r="CC2522" t="s">
        <v>622</v>
      </c>
      <c r="CD2522" t="s">
        <v>623</v>
      </c>
      <c r="CE2522" t="s">
        <v>614</v>
      </c>
      <c r="CF2522" t="s">
        <v>128</v>
      </c>
      <c r="CG2522" t="s">
        <v>120</v>
      </c>
      <c r="CH2522" s="3">
        <v>96950</v>
      </c>
      <c r="CI2522" s="4">
        <v>9.75</v>
      </c>
      <c r="CJ2522" s="4">
        <v>9.75</v>
      </c>
      <c r="CK2522" s="4">
        <v>14.62</v>
      </c>
      <c r="CL2522" s="4">
        <v>14.62</v>
      </c>
      <c r="CM2522" t="s">
        <v>136</v>
      </c>
      <c r="CN2522" t="s">
        <v>3283</v>
      </c>
      <c r="CO2522" t="s">
        <v>137</v>
      </c>
      <c r="CQ2522" t="s">
        <v>115</v>
      </c>
      <c r="CR2522" t="s">
        <v>138</v>
      </c>
      <c r="CS2522" t="s">
        <v>138</v>
      </c>
      <c r="CT2522" t="s">
        <v>138</v>
      </c>
      <c r="CU2522" t="s">
        <v>139</v>
      </c>
      <c r="CV2522" t="s">
        <v>138</v>
      </c>
      <c r="CW2522" t="s">
        <v>139</v>
      </c>
      <c r="CX2522" t="s">
        <v>625</v>
      </c>
      <c r="CY2522" s="10">
        <v>16707837461</v>
      </c>
      <c r="CZ2522" t="s">
        <v>620</v>
      </c>
      <c r="DA2522" t="s">
        <v>3967</v>
      </c>
      <c r="DB2522" t="s">
        <v>138</v>
      </c>
      <c r="DC2522" t="s">
        <v>138</v>
      </c>
    </row>
    <row r="2523" spans="1:112" ht="14.45" customHeight="1" x14ac:dyDescent="0.25">
      <c r="A2523" t="s">
        <v>840</v>
      </c>
      <c r="B2523" t="s">
        <v>248</v>
      </c>
      <c r="C2523" s="1">
        <v>45776</v>
      </c>
      <c r="D2523" s="1">
        <v>45835</v>
      </c>
      <c r="E2523" t="s">
        <v>210</v>
      </c>
      <c r="F2523" s="1">
        <v>45929</v>
      </c>
      <c r="G2523" t="s">
        <v>138</v>
      </c>
      <c r="H2523" t="s">
        <v>115</v>
      </c>
      <c r="I2523" t="s">
        <v>115</v>
      </c>
      <c r="J2523" t="s">
        <v>841</v>
      </c>
      <c r="K2523" t="s">
        <v>139</v>
      </c>
      <c r="L2523" t="s">
        <v>842</v>
      </c>
      <c r="N2523" t="s">
        <v>128</v>
      </c>
      <c r="O2523" t="s">
        <v>120</v>
      </c>
      <c r="P2523" s="3">
        <v>96950</v>
      </c>
      <c r="Q2523" t="s">
        <v>121</v>
      </c>
      <c r="S2523" s="10">
        <v>16702354000</v>
      </c>
      <c r="U2523" t="s">
        <v>843</v>
      </c>
      <c r="V2523">
        <v>48819</v>
      </c>
      <c r="W2523" t="s">
        <v>123</v>
      </c>
      <c r="Y2523" t="s">
        <v>844</v>
      </c>
      <c r="Z2523" t="s">
        <v>845</v>
      </c>
      <c r="AA2523" t="s">
        <v>846</v>
      </c>
      <c r="AB2523" t="s">
        <v>126</v>
      </c>
      <c r="AC2523" t="s">
        <v>847</v>
      </c>
      <c r="AE2523" t="s">
        <v>128</v>
      </c>
      <c r="AF2523" t="s">
        <v>120</v>
      </c>
      <c r="AG2523" s="3">
        <v>96950</v>
      </c>
      <c r="AH2523" t="s">
        <v>121</v>
      </c>
      <c r="AJ2523" s="10">
        <v>16702354000</v>
      </c>
      <c r="AL2523" t="s">
        <v>848</v>
      </c>
      <c r="BD2523" t="str">
        <f>"53-7062.00"</f>
        <v>53-7062.00</v>
      </c>
      <c r="BE2523" t="s">
        <v>849</v>
      </c>
      <c r="BF2523" t="s">
        <v>850</v>
      </c>
      <c r="BG2523" t="s">
        <v>851</v>
      </c>
      <c r="BH2523">
        <v>6</v>
      </c>
      <c r="BI2523">
        <v>6</v>
      </c>
      <c r="BJ2523" s="1">
        <v>45931</v>
      </c>
      <c r="BK2523" s="1">
        <v>47026</v>
      </c>
      <c r="BL2523" s="1">
        <v>45931</v>
      </c>
      <c r="BM2523" s="1">
        <v>47026</v>
      </c>
      <c r="BN2523">
        <v>35</v>
      </c>
      <c r="BO2523">
        <v>6</v>
      </c>
      <c r="BP2523">
        <v>6</v>
      </c>
      <c r="BQ2523">
        <v>6</v>
      </c>
      <c r="BR2523">
        <v>0</v>
      </c>
      <c r="BS2523">
        <v>6</v>
      </c>
      <c r="BT2523">
        <v>6</v>
      </c>
      <c r="BU2523">
        <v>5</v>
      </c>
      <c r="BV2523" t="str">
        <f>"6:00 AM"</f>
        <v>6:00 AM</v>
      </c>
      <c r="BW2523" t="str">
        <f>"12:00 PM"</f>
        <v>12:00 PM</v>
      </c>
      <c r="BX2523" t="s">
        <v>240</v>
      </c>
      <c r="BY2523">
        <v>0</v>
      </c>
      <c r="BZ2523">
        <v>12</v>
      </c>
      <c r="CA2523" t="s">
        <v>115</v>
      </c>
      <c r="CC2523" t="s">
        <v>240</v>
      </c>
      <c r="CD2523" t="s">
        <v>852</v>
      </c>
      <c r="CE2523" t="s">
        <v>853</v>
      </c>
      <c r="CF2523" t="s">
        <v>119</v>
      </c>
      <c r="CG2523" t="s">
        <v>120</v>
      </c>
      <c r="CH2523" s="3">
        <v>96950</v>
      </c>
      <c r="CI2523" s="4">
        <v>9.2100000000000009</v>
      </c>
      <c r="CJ2523" s="4">
        <v>9.2100000000000009</v>
      </c>
      <c r="CK2523" s="4">
        <v>13.82</v>
      </c>
      <c r="CL2523" s="4">
        <v>13.82</v>
      </c>
      <c r="CM2523" t="s">
        <v>136</v>
      </c>
      <c r="CO2523" t="s">
        <v>137</v>
      </c>
      <c r="CQ2523" t="s">
        <v>115</v>
      </c>
      <c r="CR2523" t="s">
        <v>138</v>
      </c>
      <c r="CS2523" t="s">
        <v>139</v>
      </c>
      <c r="CT2523" t="s">
        <v>138</v>
      </c>
      <c r="CU2523" t="s">
        <v>139</v>
      </c>
      <c r="CV2523" t="s">
        <v>138</v>
      </c>
      <c r="CW2523" t="s">
        <v>139</v>
      </c>
      <c r="CX2523" t="s">
        <v>854</v>
      </c>
      <c r="CY2523" s="10">
        <v>16702354000</v>
      </c>
      <c r="CZ2523" t="s">
        <v>848</v>
      </c>
      <c r="DA2523" t="s">
        <v>139</v>
      </c>
      <c r="DB2523" t="s">
        <v>138</v>
      </c>
      <c r="DC2523" t="s">
        <v>115</v>
      </c>
    </row>
    <row r="2524" spans="1:112" ht="14.45" customHeight="1" x14ac:dyDescent="0.25">
      <c r="A2524" t="s">
        <v>2815</v>
      </c>
      <c r="B2524" t="s">
        <v>158</v>
      </c>
      <c r="C2524" s="1">
        <v>45768</v>
      </c>
      <c r="D2524" s="1">
        <v>45835</v>
      </c>
      <c r="E2524" t="s">
        <v>210</v>
      </c>
      <c r="F2524" s="1">
        <v>45882</v>
      </c>
      <c r="G2524" t="s">
        <v>115</v>
      </c>
      <c r="H2524" t="s">
        <v>115</v>
      </c>
      <c r="I2524" t="s">
        <v>115</v>
      </c>
      <c r="J2524" t="s">
        <v>363</v>
      </c>
      <c r="L2524" t="s">
        <v>2816</v>
      </c>
      <c r="M2524" t="s">
        <v>1211</v>
      </c>
      <c r="N2524" t="s">
        <v>119</v>
      </c>
      <c r="O2524" t="s">
        <v>120</v>
      </c>
      <c r="P2524" s="3">
        <v>96950</v>
      </c>
      <c r="Q2524" t="s">
        <v>121</v>
      </c>
      <c r="S2524" s="10">
        <v>16702350561</v>
      </c>
      <c r="T2524">
        <v>131</v>
      </c>
      <c r="U2524" t="s">
        <v>367</v>
      </c>
      <c r="V2524">
        <v>531110</v>
      </c>
      <c r="W2524" t="s">
        <v>123</v>
      </c>
      <c r="Y2524" t="s">
        <v>1204</v>
      </c>
      <c r="Z2524" t="s">
        <v>1205</v>
      </c>
      <c r="AA2524" t="s">
        <v>383</v>
      </c>
      <c r="AB2524" t="s">
        <v>235</v>
      </c>
      <c r="AC2524" t="s">
        <v>2816</v>
      </c>
      <c r="AD2524" t="s">
        <v>1211</v>
      </c>
      <c r="AE2524" t="s">
        <v>119</v>
      </c>
      <c r="AF2524" t="s">
        <v>120</v>
      </c>
      <c r="AG2524" s="3">
        <v>96950</v>
      </c>
      <c r="AH2524" t="s">
        <v>121</v>
      </c>
      <c r="AJ2524" s="10">
        <v>16702350561</v>
      </c>
      <c r="AK2524">
        <v>131</v>
      </c>
      <c r="AL2524" t="s">
        <v>371</v>
      </c>
      <c r="BD2524" t="str">
        <f>"49-9071.00"</f>
        <v>49-9071.00</v>
      </c>
      <c r="BE2524" t="s">
        <v>169</v>
      </c>
      <c r="BF2524" t="s">
        <v>2817</v>
      </c>
      <c r="BG2524" t="s">
        <v>2043</v>
      </c>
      <c r="BH2524">
        <v>1</v>
      </c>
      <c r="BJ2524" s="1">
        <v>45884</v>
      </c>
      <c r="BK2524" s="1">
        <v>46248</v>
      </c>
      <c r="BN2524">
        <v>35</v>
      </c>
      <c r="BO2524">
        <v>0</v>
      </c>
      <c r="BP2524">
        <v>7</v>
      </c>
      <c r="BQ2524">
        <v>7</v>
      </c>
      <c r="BR2524">
        <v>7</v>
      </c>
      <c r="BS2524">
        <v>7</v>
      </c>
      <c r="BT2524">
        <v>7</v>
      </c>
      <c r="BU2524">
        <v>0</v>
      </c>
      <c r="BV2524" t="str">
        <f>"8:00 AM"</f>
        <v>8:00 AM</v>
      </c>
      <c r="BW2524" t="str">
        <f>"5:00 PM"</f>
        <v>5:00 PM</v>
      </c>
      <c r="BX2524" t="s">
        <v>133</v>
      </c>
      <c r="BY2524">
        <v>0</v>
      </c>
      <c r="BZ2524">
        <v>24</v>
      </c>
      <c r="CA2524" t="s">
        <v>115</v>
      </c>
      <c r="CC2524" s="2" t="s">
        <v>2818</v>
      </c>
      <c r="CD2524" t="s">
        <v>1210</v>
      </c>
      <c r="CE2524" t="s">
        <v>1211</v>
      </c>
      <c r="CF2524" t="s">
        <v>119</v>
      </c>
      <c r="CG2524" t="s">
        <v>120</v>
      </c>
      <c r="CH2524" s="3">
        <v>96950</v>
      </c>
      <c r="CI2524" s="4">
        <v>9.75</v>
      </c>
      <c r="CJ2524" s="4">
        <v>9.75</v>
      </c>
      <c r="CK2524" s="4">
        <v>14.63</v>
      </c>
      <c r="CL2524" s="4">
        <v>14.63</v>
      </c>
      <c r="CM2524" t="s">
        <v>136</v>
      </c>
      <c r="CN2524" t="s">
        <v>378</v>
      </c>
      <c r="CO2524" t="s">
        <v>137</v>
      </c>
      <c r="CQ2524" t="s">
        <v>138</v>
      </c>
      <c r="CR2524" t="s">
        <v>138</v>
      </c>
      <c r="CS2524" t="s">
        <v>139</v>
      </c>
      <c r="CT2524" t="s">
        <v>138</v>
      </c>
      <c r="CU2524" t="s">
        <v>139</v>
      </c>
      <c r="CV2524" t="s">
        <v>138</v>
      </c>
      <c r="CW2524" t="s">
        <v>139</v>
      </c>
      <c r="CX2524" t="s">
        <v>379</v>
      </c>
      <c r="CY2524" s="10">
        <v>16702350561</v>
      </c>
      <c r="CZ2524" t="s">
        <v>371</v>
      </c>
      <c r="DA2524" t="s">
        <v>246</v>
      </c>
      <c r="DB2524" t="s">
        <v>138</v>
      </c>
      <c r="DC2524" t="s">
        <v>115</v>
      </c>
    </row>
    <row r="2525" spans="1:112" ht="14.45" customHeight="1" x14ac:dyDescent="0.25">
      <c r="A2525" t="s">
        <v>4141</v>
      </c>
      <c r="B2525" t="s">
        <v>142</v>
      </c>
      <c r="C2525" s="1">
        <v>45828</v>
      </c>
      <c r="D2525" s="1">
        <v>45835</v>
      </c>
      <c r="E2525" t="s">
        <v>210</v>
      </c>
      <c r="F2525" s="1">
        <v>46294</v>
      </c>
      <c r="G2525" t="s">
        <v>115</v>
      </c>
      <c r="H2525" t="s">
        <v>115</v>
      </c>
      <c r="I2525" t="s">
        <v>115</v>
      </c>
      <c r="J2525" t="s">
        <v>4142</v>
      </c>
      <c r="L2525" t="s">
        <v>4143</v>
      </c>
      <c r="M2525" t="s">
        <v>4144</v>
      </c>
      <c r="N2525" t="s">
        <v>128</v>
      </c>
      <c r="O2525" t="s">
        <v>120</v>
      </c>
      <c r="P2525" s="3">
        <v>96950</v>
      </c>
      <c r="Q2525" t="s">
        <v>121</v>
      </c>
      <c r="S2525" s="10">
        <v>16702353838</v>
      </c>
      <c r="U2525" t="s">
        <v>4145</v>
      </c>
      <c r="V2525">
        <v>42499</v>
      </c>
      <c r="W2525" t="s">
        <v>123</v>
      </c>
      <c r="Y2525" t="s">
        <v>4146</v>
      </c>
      <c r="Z2525" t="s">
        <v>4147</v>
      </c>
      <c r="AB2525" t="s">
        <v>705</v>
      </c>
      <c r="AC2525" t="s">
        <v>4143</v>
      </c>
      <c r="AD2525" t="s">
        <v>4144</v>
      </c>
      <c r="AE2525" t="s">
        <v>128</v>
      </c>
      <c r="AF2525" t="s">
        <v>120</v>
      </c>
      <c r="AG2525" s="3">
        <v>96950</v>
      </c>
      <c r="AH2525" t="s">
        <v>121</v>
      </c>
      <c r="AJ2525" s="10">
        <v>16702353838</v>
      </c>
      <c r="AL2525" t="s">
        <v>4148</v>
      </c>
      <c r="BD2525" t="str">
        <f>"49-9071.00"</f>
        <v>49-9071.00</v>
      </c>
      <c r="BE2525" t="s">
        <v>169</v>
      </c>
      <c r="BF2525" t="s">
        <v>4149</v>
      </c>
      <c r="BG2525" t="s">
        <v>2006</v>
      </c>
      <c r="BH2525">
        <v>2</v>
      </c>
      <c r="BJ2525" s="1">
        <v>45931</v>
      </c>
      <c r="BK2525" s="1">
        <v>46295</v>
      </c>
      <c r="BN2525">
        <v>35</v>
      </c>
      <c r="BO2525">
        <v>0</v>
      </c>
      <c r="BP2525">
        <v>7</v>
      </c>
      <c r="BQ2525">
        <v>7</v>
      </c>
      <c r="BR2525">
        <v>7</v>
      </c>
      <c r="BS2525">
        <v>7</v>
      </c>
      <c r="BT2525">
        <v>7</v>
      </c>
      <c r="BU2525">
        <v>0</v>
      </c>
      <c r="BV2525" t="str">
        <f>"8:00 AM"</f>
        <v>8:00 AM</v>
      </c>
      <c r="BW2525" t="str">
        <f>"5:00 PM"</f>
        <v>5:00 PM</v>
      </c>
      <c r="BX2525" t="s">
        <v>240</v>
      </c>
      <c r="BY2525">
        <v>0</v>
      </c>
      <c r="BZ2525">
        <v>24</v>
      </c>
      <c r="CA2525" t="s">
        <v>115</v>
      </c>
      <c r="CC2525" s="2" t="s">
        <v>4150</v>
      </c>
      <c r="CD2525" t="s">
        <v>3364</v>
      </c>
      <c r="CE2525" t="s">
        <v>1000</v>
      </c>
      <c r="CF2525" t="s">
        <v>128</v>
      </c>
      <c r="CG2525" t="s">
        <v>120</v>
      </c>
      <c r="CH2525" s="3">
        <v>96950</v>
      </c>
      <c r="CI2525" s="4">
        <v>9.75</v>
      </c>
      <c r="CJ2525" s="4">
        <v>9.75</v>
      </c>
      <c r="CK2525" s="4">
        <v>0</v>
      </c>
      <c r="CL2525" s="4">
        <v>0</v>
      </c>
      <c r="CM2525" t="s">
        <v>136</v>
      </c>
      <c r="CN2525" t="s">
        <v>224</v>
      </c>
      <c r="CO2525" t="s">
        <v>137</v>
      </c>
      <c r="CQ2525" t="s">
        <v>115</v>
      </c>
      <c r="CR2525" t="s">
        <v>138</v>
      </c>
      <c r="CS2525" t="s">
        <v>139</v>
      </c>
      <c r="CT2525" t="s">
        <v>139</v>
      </c>
      <c r="CU2525" t="s">
        <v>139</v>
      </c>
      <c r="CV2525" t="s">
        <v>138</v>
      </c>
      <c r="CW2525" t="s">
        <v>139</v>
      </c>
      <c r="CX2525" t="s">
        <v>348</v>
      </c>
      <c r="CY2525" s="10">
        <v>16702353838</v>
      </c>
      <c r="CZ2525" t="s">
        <v>4151</v>
      </c>
      <c r="DA2525" t="s">
        <v>331</v>
      </c>
      <c r="DB2525" t="s">
        <v>138</v>
      </c>
      <c r="DC2525" t="s">
        <v>115</v>
      </c>
    </row>
    <row r="2526" spans="1:112" ht="14.45" customHeight="1" x14ac:dyDescent="0.25">
      <c r="A2526" t="s">
        <v>4226</v>
      </c>
      <c r="B2526" t="s">
        <v>1155</v>
      </c>
      <c r="C2526" s="1">
        <v>45788</v>
      </c>
      <c r="D2526" s="1">
        <v>45835</v>
      </c>
      <c r="E2526" t="s">
        <v>210</v>
      </c>
      <c r="F2526" s="1">
        <v>45929</v>
      </c>
      <c r="G2526" t="s">
        <v>115</v>
      </c>
      <c r="H2526" t="s">
        <v>115</v>
      </c>
      <c r="I2526" t="s">
        <v>115</v>
      </c>
      <c r="J2526" t="s">
        <v>4227</v>
      </c>
      <c r="L2526" t="s">
        <v>4228</v>
      </c>
      <c r="M2526" t="s">
        <v>4229</v>
      </c>
      <c r="N2526" t="s">
        <v>119</v>
      </c>
      <c r="O2526" t="s">
        <v>120</v>
      </c>
      <c r="P2526" s="3">
        <v>96950</v>
      </c>
      <c r="Q2526" t="s">
        <v>121</v>
      </c>
      <c r="S2526" s="10">
        <v>16702346526</v>
      </c>
      <c r="U2526" t="s">
        <v>4230</v>
      </c>
      <c r="V2526">
        <v>488510</v>
      </c>
      <c r="W2526" t="s">
        <v>123</v>
      </c>
      <c r="Y2526" t="s">
        <v>4231</v>
      </c>
      <c r="Z2526" t="s">
        <v>4232</v>
      </c>
      <c r="AA2526" t="s">
        <v>4233</v>
      </c>
      <c r="AB2526" t="s">
        <v>792</v>
      </c>
      <c r="AC2526" t="s">
        <v>4228</v>
      </c>
      <c r="AD2526" t="s">
        <v>4234</v>
      </c>
      <c r="AE2526" t="s">
        <v>119</v>
      </c>
      <c r="AF2526" t="s">
        <v>120</v>
      </c>
      <c r="AG2526" s="3">
        <v>96950</v>
      </c>
      <c r="AH2526" t="s">
        <v>121</v>
      </c>
      <c r="AJ2526" s="10">
        <v>16702346526</v>
      </c>
      <c r="AL2526" t="s">
        <v>4235</v>
      </c>
      <c r="BD2526" t="str">
        <f>"53-3032.00"</f>
        <v>53-3032.00</v>
      </c>
      <c r="BE2526" t="s">
        <v>2554</v>
      </c>
      <c r="BF2526" t="s">
        <v>4236</v>
      </c>
      <c r="BG2526" t="s">
        <v>2554</v>
      </c>
      <c r="BH2526">
        <v>2</v>
      </c>
      <c r="BI2526">
        <v>1</v>
      </c>
      <c r="BJ2526" s="1">
        <v>45931</v>
      </c>
      <c r="BK2526" s="1">
        <v>46295</v>
      </c>
      <c r="BL2526" s="1">
        <v>45931</v>
      </c>
      <c r="BM2526" s="1">
        <v>46295</v>
      </c>
      <c r="BN2526">
        <v>40</v>
      </c>
      <c r="BO2526">
        <v>0</v>
      </c>
      <c r="BP2526">
        <v>8</v>
      </c>
      <c r="BQ2526">
        <v>8</v>
      </c>
      <c r="BR2526">
        <v>8</v>
      </c>
      <c r="BS2526">
        <v>8</v>
      </c>
      <c r="BT2526">
        <v>8</v>
      </c>
      <c r="BU2526">
        <v>0</v>
      </c>
      <c r="BV2526" t="str">
        <f>"8:00 AM"</f>
        <v>8:00 AM</v>
      </c>
      <c r="BW2526" t="str">
        <f>"5:00 PM"</f>
        <v>5:00 PM</v>
      </c>
      <c r="BX2526" t="s">
        <v>133</v>
      </c>
      <c r="BY2526">
        <v>0</v>
      </c>
      <c r="BZ2526">
        <v>12</v>
      </c>
      <c r="CA2526" t="s">
        <v>115</v>
      </c>
      <c r="CC2526" s="2" t="s">
        <v>4237</v>
      </c>
      <c r="CD2526" t="s">
        <v>4238</v>
      </c>
      <c r="CF2526" t="s">
        <v>119</v>
      </c>
      <c r="CG2526" t="s">
        <v>120</v>
      </c>
      <c r="CH2526" s="3">
        <v>96950</v>
      </c>
      <c r="CI2526" s="4">
        <v>11.31</v>
      </c>
      <c r="CJ2526" s="4">
        <v>11.31</v>
      </c>
      <c r="CK2526" s="4">
        <v>16.97</v>
      </c>
      <c r="CL2526" s="4">
        <v>16.97</v>
      </c>
      <c r="CM2526" t="s">
        <v>136</v>
      </c>
      <c r="CN2526" t="s">
        <v>191</v>
      </c>
      <c r="CO2526" t="s">
        <v>137</v>
      </c>
      <c r="CQ2526" t="s">
        <v>138</v>
      </c>
      <c r="CR2526" t="s">
        <v>138</v>
      </c>
      <c r="CS2526" t="s">
        <v>139</v>
      </c>
      <c r="CT2526" t="s">
        <v>138</v>
      </c>
      <c r="CU2526" t="s">
        <v>139</v>
      </c>
      <c r="CV2526" t="s">
        <v>138</v>
      </c>
      <c r="CW2526" t="s">
        <v>139</v>
      </c>
      <c r="CX2526" t="s">
        <v>4239</v>
      </c>
      <c r="CY2526" s="10">
        <v>16702346526</v>
      </c>
      <c r="CZ2526" t="s">
        <v>4235</v>
      </c>
      <c r="DA2526" t="s">
        <v>139</v>
      </c>
      <c r="DB2526" t="s">
        <v>138</v>
      </c>
      <c r="DC2526" t="s">
        <v>115</v>
      </c>
    </row>
    <row r="2527" spans="1:112" ht="14.45" customHeight="1" x14ac:dyDescent="0.25">
      <c r="A2527" t="s">
        <v>5404</v>
      </c>
      <c r="B2527" t="s">
        <v>158</v>
      </c>
      <c r="C2527" s="1">
        <v>45803</v>
      </c>
      <c r="D2527" s="1">
        <v>45835</v>
      </c>
      <c r="E2527" t="s">
        <v>210</v>
      </c>
      <c r="F2527" s="1">
        <v>45837</v>
      </c>
      <c r="G2527" t="s">
        <v>115</v>
      </c>
      <c r="H2527" t="s">
        <v>115</v>
      </c>
      <c r="I2527" t="s">
        <v>115</v>
      </c>
      <c r="J2527" t="s">
        <v>1436</v>
      </c>
      <c r="K2527" t="s">
        <v>5405</v>
      </c>
      <c r="L2527" t="s">
        <v>1437</v>
      </c>
      <c r="M2527" t="s">
        <v>1438</v>
      </c>
      <c r="N2527" t="s">
        <v>128</v>
      </c>
      <c r="O2527" t="s">
        <v>120</v>
      </c>
      <c r="P2527" s="3">
        <v>96950</v>
      </c>
      <c r="Q2527" t="s">
        <v>121</v>
      </c>
      <c r="S2527" s="10">
        <v>16702858730</v>
      </c>
      <c r="U2527" t="s">
        <v>1439</v>
      </c>
      <c r="V2527">
        <v>561320</v>
      </c>
      <c r="W2527" t="s">
        <v>123</v>
      </c>
      <c r="Y2527" t="s">
        <v>1440</v>
      </c>
      <c r="Z2527" t="s">
        <v>1441</v>
      </c>
      <c r="AA2527" t="s">
        <v>1442</v>
      </c>
      <c r="AB2527" t="s">
        <v>448</v>
      </c>
      <c r="AC2527" t="s">
        <v>1437</v>
      </c>
      <c r="AD2527" t="s">
        <v>1438</v>
      </c>
      <c r="AE2527" t="s">
        <v>128</v>
      </c>
      <c r="AF2527" t="s">
        <v>120</v>
      </c>
      <c r="AG2527" s="3">
        <v>96950</v>
      </c>
      <c r="AH2527" t="s">
        <v>121</v>
      </c>
      <c r="AJ2527" s="10">
        <v>16702858730</v>
      </c>
      <c r="AL2527" t="s">
        <v>1443</v>
      </c>
      <c r="BD2527" t="str">
        <f>"35-2014.00"</f>
        <v>35-2014.00</v>
      </c>
      <c r="BE2527" t="s">
        <v>221</v>
      </c>
      <c r="BF2527" t="s">
        <v>4609</v>
      </c>
      <c r="BG2527" t="s">
        <v>4610</v>
      </c>
      <c r="BH2527">
        <v>8</v>
      </c>
      <c r="BJ2527" s="1">
        <v>45839</v>
      </c>
      <c r="BK2527" s="1">
        <v>46203</v>
      </c>
      <c r="BN2527">
        <v>35</v>
      </c>
      <c r="BO2527">
        <v>0</v>
      </c>
      <c r="BP2527">
        <v>7</v>
      </c>
      <c r="BQ2527">
        <v>7</v>
      </c>
      <c r="BR2527">
        <v>7</v>
      </c>
      <c r="BS2527">
        <v>7</v>
      </c>
      <c r="BT2527">
        <v>7</v>
      </c>
      <c r="BU2527">
        <v>0</v>
      </c>
      <c r="BV2527" t="str">
        <f>"8:00 AM"</f>
        <v>8:00 AM</v>
      </c>
      <c r="BW2527" t="str">
        <f>"4:00 PM"</f>
        <v>4:00 PM</v>
      </c>
      <c r="BX2527" t="s">
        <v>240</v>
      </c>
      <c r="BY2527">
        <v>0</v>
      </c>
      <c r="BZ2527">
        <v>12</v>
      </c>
      <c r="CA2527" t="s">
        <v>115</v>
      </c>
      <c r="CC2527" s="2" t="s">
        <v>5406</v>
      </c>
      <c r="CD2527" t="s">
        <v>1447</v>
      </c>
      <c r="CE2527" t="s">
        <v>1448</v>
      </c>
      <c r="CF2527" t="s">
        <v>128</v>
      </c>
      <c r="CG2527" t="s">
        <v>120</v>
      </c>
      <c r="CH2527" s="3">
        <v>96950</v>
      </c>
      <c r="CI2527" s="4">
        <v>8.83</v>
      </c>
      <c r="CJ2527" s="4">
        <v>8.83</v>
      </c>
      <c r="CK2527" s="4">
        <v>13.25</v>
      </c>
      <c r="CL2527" s="4">
        <v>13.25</v>
      </c>
      <c r="CM2527" t="s">
        <v>136</v>
      </c>
      <c r="CN2527" t="s">
        <v>224</v>
      </c>
      <c r="CO2527" t="s">
        <v>137</v>
      </c>
      <c r="CQ2527" t="s">
        <v>115</v>
      </c>
      <c r="CR2527" t="s">
        <v>138</v>
      </c>
      <c r="CS2527" t="s">
        <v>139</v>
      </c>
      <c r="CT2527" t="s">
        <v>138</v>
      </c>
      <c r="CU2527" t="s">
        <v>139</v>
      </c>
      <c r="CV2527" t="s">
        <v>138</v>
      </c>
      <c r="CW2527" t="s">
        <v>139</v>
      </c>
      <c r="CX2527" s="2" t="s">
        <v>4947</v>
      </c>
      <c r="CY2527" s="10">
        <v>16702858730</v>
      </c>
      <c r="CZ2527" t="s">
        <v>1443</v>
      </c>
      <c r="DA2527" t="s">
        <v>331</v>
      </c>
      <c r="DB2527" t="s">
        <v>138</v>
      </c>
      <c r="DC2527" t="s">
        <v>115</v>
      </c>
    </row>
    <row r="2528" spans="1:112" ht="14.45" customHeight="1" x14ac:dyDescent="0.25">
      <c r="A2528" t="s">
        <v>5860</v>
      </c>
      <c r="B2528" t="s">
        <v>248</v>
      </c>
      <c r="C2528" s="1">
        <v>45776</v>
      </c>
      <c r="D2528" s="1">
        <v>45835</v>
      </c>
      <c r="E2528" t="s">
        <v>210</v>
      </c>
      <c r="F2528" s="1">
        <v>45929</v>
      </c>
      <c r="G2528" t="s">
        <v>138</v>
      </c>
      <c r="H2528" t="s">
        <v>115</v>
      </c>
      <c r="I2528" t="s">
        <v>115</v>
      </c>
      <c r="J2528" t="s">
        <v>841</v>
      </c>
      <c r="K2528" t="s">
        <v>139</v>
      </c>
      <c r="L2528" t="s">
        <v>842</v>
      </c>
      <c r="N2528" t="s">
        <v>119</v>
      </c>
      <c r="O2528" t="s">
        <v>120</v>
      </c>
      <c r="P2528" s="3">
        <v>96950</v>
      </c>
      <c r="Q2528" t="s">
        <v>121</v>
      </c>
      <c r="S2528" s="10">
        <v>16702354000</v>
      </c>
      <c r="U2528" t="s">
        <v>843</v>
      </c>
      <c r="V2528">
        <v>48819</v>
      </c>
      <c r="W2528" t="s">
        <v>123</v>
      </c>
      <c r="Y2528" t="s">
        <v>844</v>
      </c>
      <c r="Z2528" t="s">
        <v>845</v>
      </c>
      <c r="AA2528" t="s">
        <v>846</v>
      </c>
      <c r="AB2528" t="s">
        <v>126</v>
      </c>
      <c r="AC2528" t="s">
        <v>847</v>
      </c>
      <c r="AE2528" t="s">
        <v>128</v>
      </c>
      <c r="AF2528" t="s">
        <v>120</v>
      </c>
      <c r="AG2528" s="3">
        <v>96950</v>
      </c>
      <c r="AH2528" t="s">
        <v>121</v>
      </c>
      <c r="AJ2528" s="10">
        <v>16702354000</v>
      </c>
      <c r="AL2528" t="s">
        <v>848</v>
      </c>
      <c r="BD2528" t="str">
        <f>"37-2011.00"</f>
        <v>37-2011.00</v>
      </c>
      <c r="BE2528" t="s">
        <v>1133</v>
      </c>
      <c r="BF2528" t="s">
        <v>5861</v>
      </c>
      <c r="BG2528" t="s">
        <v>5862</v>
      </c>
      <c r="BH2528">
        <v>5</v>
      </c>
      <c r="BI2528">
        <v>5</v>
      </c>
      <c r="BJ2528" s="1">
        <v>45931</v>
      </c>
      <c r="BK2528" s="1">
        <v>47026</v>
      </c>
      <c r="BL2528" s="1">
        <v>45931</v>
      </c>
      <c r="BM2528" s="1">
        <v>47026</v>
      </c>
      <c r="BN2528">
        <v>35</v>
      </c>
      <c r="BO2528">
        <v>6</v>
      </c>
      <c r="BP2528">
        <v>6</v>
      </c>
      <c r="BQ2528">
        <v>6</v>
      </c>
      <c r="BR2528">
        <v>0</v>
      </c>
      <c r="BS2528">
        <v>6</v>
      </c>
      <c r="BT2528">
        <v>6</v>
      </c>
      <c r="BU2528">
        <v>5</v>
      </c>
      <c r="BV2528" t="str">
        <f>"7:00 AM"</f>
        <v>7:00 AM</v>
      </c>
      <c r="BW2528" t="str">
        <f>"1:00 PM"</f>
        <v>1:00 PM</v>
      </c>
      <c r="BX2528" t="s">
        <v>240</v>
      </c>
      <c r="BY2528">
        <v>0</v>
      </c>
      <c r="BZ2528">
        <v>12</v>
      </c>
      <c r="CA2528" t="s">
        <v>115</v>
      </c>
      <c r="CC2528" t="s">
        <v>240</v>
      </c>
      <c r="CD2528" t="s">
        <v>852</v>
      </c>
      <c r="CE2528" t="s">
        <v>853</v>
      </c>
      <c r="CF2528" t="s">
        <v>119</v>
      </c>
      <c r="CG2528" t="s">
        <v>120</v>
      </c>
      <c r="CH2528" s="3">
        <v>96950</v>
      </c>
      <c r="CI2528" s="4">
        <v>8.2899999999999991</v>
      </c>
      <c r="CJ2528" s="4">
        <v>8.2899999999999991</v>
      </c>
      <c r="CK2528" s="4">
        <v>12.44</v>
      </c>
      <c r="CL2528" s="4">
        <v>12.44</v>
      </c>
      <c r="CM2528" t="s">
        <v>136</v>
      </c>
      <c r="CO2528" t="s">
        <v>137</v>
      </c>
      <c r="CQ2528" t="s">
        <v>115</v>
      </c>
      <c r="CR2528" t="s">
        <v>138</v>
      </c>
      <c r="CS2528" t="s">
        <v>139</v>
      </c>
      <c r="CT2528" t="s">
        <v>138</v>
      </c>
      <c r="CU2528" t="s">
        <v>139</v>
      </c>
      <c r="CV2528" t="s">
        <v>138</v>
      </c>
      <c r="CW2528" t="s">
        <v>139</v>
      </c>
      <c r="CX2528" t="s">
        <v>5863</v>
      </c>
      <c r="CY2528" s="10">
        <v>16702354000</v>
      </c>
      <c r="CZ2528" t="s">
        <v>848</v>
      </c>
      <c r="DA2528" t="s">
        <v>139</v>
      </c>
      <c r="DB2528" t="s">
        <v>138</v>
      </c>
      <c r="DC2528" t="s">
        <v>115</v>
      </c>
    </row>
    <row r="2529" spans="1:112" ht="14.45" customHeight="1" x14ac:dyDescent="0.25">
      <c r="A2529" t="s">
        <v>6693</v>
      </c>
      <c r="B2529" t="s">
        <v>113</v>
      </c>
      <c r="C2529" s="1">
        <v>45779</v>
      </c>
      <c r="D2529" s="1">
        <v>45835</v>
      </c>
      <c r="E2529" t="s">
        <v>114</v>
      </c>
      <c r="G2529" t="s">
        <v>115</v>
      </c>
      <c r="H2529" t="s">
        <v>115</v>
      </c>
      <c r="I2529" t="s">
        <v>115</v>
      </c>
      <c r="J2529" t="s">
        <v>6694</v>
      </c>
      <c r="K2529" t="s">
        <v>6695</v>
      </c>
      <c r="L2529" t="s">
        <v>6696</v>
      </c>
      <c r="M2529" t="s">
        <v>6697</v>
      </c>
      <c r="N2529" t="s">
        <v>128</v>
      </c>
      <c r="O2529" t="s">
        <v>120</v>
      </c>
      <c r="P2529" s="3">
        <v>96950</v>
      </c>
      <c r="Q2529" t="s">
        <v>121</v>
      </c>
      <c r="S2529" s="10">
        <v>16702332564</v>
      </c>
      <c r="U2529" t="s">
        <v>6698</v>
      </c>
      <c r="V2529">
        <v>621111</v>
      </c>
      <c r="W2529" t="s">
        <v>123</v>
      </c>
      <c r="Y2529" t="s">
        <v>6699</v>
      </c>
      <c r="Z2529" t="s">
        <v>6700</v>
      </c>
      <c r="AB2529" t="s">
        <v>4263</v>
      </c>
      <c r="AC2529" t="s">
        <v>6696</v>
      </c>
      <c r="AD2529" t="s">
        <v>6697</v>
      </c>
      <c r="AE2529" t="s">
        <v>128</v>
      </c>
      <c r="AF2529" t="s">
        <v>120</v>
      </c>
      <c r="AG2529" s="3">
        <v>96950</v>
      </c>
      <c r="AH2529" t="s">
        <v>121</v>
      </c>
      <c r="AJ2529" s="10">
        <v>16702332564</v>
      </c>
      <c r="AL2529" t="s">
        <v>6701</v>
      </c>
      <c r="BD2529" t="str">
        <f>"43-3021.00"</f>
        <v>43-3021.00</v>
      </c>
      <c r="BE2529" t="s">
        <v>6702</v>
      </c>
      <c r="BF2529" t="s">
        <v>6703</v>
      </c>
      <c r="BG2529" t="s">
        <v>6704</v>
      </c>
      <c r="BH2529">
        <v>1</v>
      </c>
      <c r="BJ2529" s="1">
        <v>45839</v>
      </c>
      <c r="BK2529" s="1">
        <v>46203</v>
      </c>
      <c r="BN2529">
        <v>40</v>
      </c>
      <c r="BO2529">
        <v>0</v>
      </c>
      <c r="BP2529">
        <v>8</v>
      </c>
      <c r="BQ2529">
        <v>8</v>
      </c>
      <c r="BR2529">
        <v>8</v>
      </c>
      <c r="BS2529">
        <v>8</v>
      </c>
      <c r="BT2529">
        <v>8</v>
      </c>
      <c r="BU2529">
        <v>0</v>
      </c>
      <c r="BV2529" t="str">
        <f>"8:00 AM"</f>
        <v>8:00 AM</v>
      </c>
      <c r="BW2529" t="str">
        <f>"5:00 PM"</f>
        <v>5:00 PM</v>
      </c>
      <c r="BX2529" t="s">
        <v>133</v>
      </c>
      <c r="BY2529">
        <v>0</v>
      </c>
      <c r="BZ2529">
        <v>12</v>
      </c>
      <c r="CA2529" t="s">
        <v>115</v>
      </c>
      <c r="CC2529" t="s">
        <v>6705</v>
      </c>
      <c r="CD2529" t="s">
        <v>6696</v>
      </c>
      <c r="CE2529" t="s">
        <v>6697</v>
      </c>
      <c r="CF2529" t="s">
        <v>128</v>
      </c>
      <c r="CG2529" t="s">
        <v>120</v>
      </c>
      <c r="CH2529" s="3">
        <v>96950</v>
      </c>
      <c r="CI2529" s="4">
        <v>12.72</v>
      </c>
      <c r="CJ2529" s="4">
        <v>12.72</v>
      </c>
      <c r="CK2529" s="4">
        <v>19.079999999999998</v>
      </c>
      <c r="CL2529" s="4">
        <v>19.079999999999998</v>
      </c>
      <c r="CM2529" t="s">
        <v>136</v>
      </c>
      <c r="CN2529" t="s">
        <v>224</v>
      </c>
      <c r="CO2529" t="s">
        <v>137</v>
      </c>
      <c r="CQ2529" t="s">
        <v>115</v>
      </c>
      <c r="CR2529" t="s">
        <v>138</v>
      </c>
      <c r="CS2529" t="s">
        <v>139</v>
      </c>
      <c r="CT2529" t="s">
        <v>138</v>
      </c>
      <c r="CU2529" t="s">
        <v>139</v>
      </c>
      <c r="CV2529" t="s">
        <v>138</v>
      </c>
      <c r="CW2529" t="s">
        <v>139</v>
      </c>
      <c r="CX2529" t="s">
        <v>1432</v>
      </c>
      <c r="CY2529" s="10">
        <v>16702332564</v>
      </c>
      <c r="CZ2529" t="s">
        <v>6701</v>
      </c>
      <c r="DA2529" t="s">
        <v>139</v>
      </c>
      <c r="DB2529" t="s">
        <v>138</v>
      </c>
      <c r="DC2529" t="s">
        <v>115</v>
      </c>
      <c r="DD2529" t="s">
        <v>6699</v>
      </c>
      <c r="DE2529" t="s">
        <v>6700</v>
      </c>
      <c r="DG2529" t="s">
        <v>6695</v>
      </c>
      <c r="DH2529" t="s">
        <v>6701</v>
      </c>
    </row>
    <row r="2530" spans="1:112" ht="14.45" customHeight="1" x14ac:dyDescent="0.25">
      <c r="A2530" t="s">
        <v>6874</v>
      </c>
      <c r="B2530" t="s">
        <v>248</v>
      </c>
      <c r="C2530" s="1">
        <v>45782</v>
      </c>
      <c r="D2530" s="1">
        <v>45835</v>
      </c>
      <c r="E2530" t="s">
        <v>210</v>
      </c>
      <c r="F2530" s="1">
        <v>45960</v>
      </c>
      <c r="G2530" t="s">
        <v>115</v>
      </c>
      <c r="H2530" t="s">
        <v>115</v>
      </c>
      <c r="I2530" t="s">
        <v>115</v>
      </c>
      <c r="J2530" t="s">
        <v>2648</v>
      </c>
      <c r="L2530" t="s">
        <v>6875</v>
      </c>
      <c r="N2530" t="s">
        <v>119</v>
      </c>
      <c r="O2530" t="s">
        <v>120</v>
      </c>
      <c r="P2530" s="3">
        <v>96950</v>
      </c>
      <c r="Q2530" t="s">
        <v>121</v>
      </c>
      <c r="S2530" s="10">
        <v>16702346445</v>
      </c>
      <c r="T2530">
        <v>2263</v>
      </c>
      <c r="U2530" t="s">
        <v>4186</v>
      </c>
      <c r="V2530">
        <v>4411</v>
      </c>
      <c r="W2530" t="s">
        <v>123</v>
      </c>
      <c r="Y2530" t="s">
        <v>676</v>
      </c>
      <c r="Z2530" t="s">
        <v>677</v>
      </c>
      <c r="AB2530" t="s">
        <v>678</v>
      </c>
      <c r="AC2530" t="s">
        <v>679</v>
      </c>
      <c r="AE2530" t="s">
        <v>119</v>
      </c>
      <c r="AF2530" t="s">
        <v>120</v>
      </c>
      <c r="AG2530" s="3">
        <v>96950</v>
      </c>
      <c r="AH2530" t="s">
        <v>121</v>
      </c>
      <c r="AJ2530" s="10">
        <v>16702346445</v>
      </c>
      <c r="AK2530">
        <v>2263</v>
      </c>
      <c r="AL2530" t="s">
        <v>680</v>
      </c>
      <c r="BD2530" t="str">
        <f>"49-3021.00"</f>
        <v>49-3021.00</v>
      </c>
      <c r="BE2530" t="s">
        <v>694</v>
      </c>
      <c r="BF2530" t="s">
        <v>6876</v>
      </c>
      <c r="BG2530" t="s">
        <v>6877</v>
      </c>
      <c r="BH2530">
        <v>1</v>
      </c>
      <c r="BI2530">
        <v>1</v>
      </c>
      <c r="BJ2530" s="1">
        <v>45962</v>
      </c>
      <c r="BK2530" s="1">
        <v>46326</v>
      </c>
      <c r="BL2530" s="1">
        <v>45962</v>
      </c>
      <c r="BM2530" s="1">
        <v>46326</v>
      </c>
      <c r="BN2530">
        <v>40</v>
      </c>
      <c r="BO2530">
        <v>0</v>
      </c>
      <c r="BP2530">
        <v>8</v>
      </c>
      <c r="BQ2530">
        <v>8</v>
      </c>
      <c r="BR2530">
        <v>8</v>
      </c>
      <c r="BS2530">
        <v>8</v>
      </c>
      <c r="BT2530">
        <v>8</v>
      </c>
      <c r="BU2530">
        <v>0</v>
      </c>
      <c r="BV2530" t="str">
        <f>"8:00 AM"</f>
        <v>8:00 AM</v>
      </c>
      <c r="BW2530" t="str">
        <f>"5:00 PM"</f>
        <v>5:00 PM</v>
      </c>
      <c r="BX2530" t="s">
        <v>133</v>
      </c>
      <c r="BY2530">
        <v>0</v>
      </c>
      <c r="BZ2530">
        <v>12</v>
      </c>
      <c r="CA2530" t="s">
        <v>115</v>
      </c>
      <c r="CC2530" s="2" t="s">
        <v>6878</v>
      </c>
      <c r="CD2530" t="s">
        <v>2656</v>
      </c>
      <c r="CF2530" t="s">
        <v>119</v>
      </c>
      <c r="CG2530" t="s">
        <v>120</v>
      </c>
      <c r="CH2530" s="3">
        <v>96950</v>
      </c>
      <c r="CI2530" s="4">
        <v>11.18</v>
      </c>
      <c r="CJ2530" s="4">
        <v>13</v>
      </c>
      <c r="CK2530" s="4">
        <v>16.77</v>
      </c>
      <c r="CL2530" s="4">
        <v>19.5</v>
      </c>
      <c r="CM2530" t="s">
        <v>136</v>
      </c>
      <c r="CN2530" t="s">
        <v>685</v>
      </c>
      <c r="CO2530" t="s">
        <v>137</v>
      </c>
      <c r="CQ2530" t="s">
        <v>115</v>
      </c>
      <c r="CR2530" t="s">
        <v>138</v>
      </c>
      <c r="CS2530" t="s">
        <v>139</v>
      </c>
      <c r="CT2530" t="s">
        <v>138</v>
      </c>
      <c r="CU2530" t="s">
        <v>139</v>
      </c>
      <c r="CV2530" t="s">
        <v>138</v>
      </c>
      <c r="CW2530" t="s">
        <v>139</v>
      </c>
      <c r="CX2530" t="s">
        <v>13923</v>
      </c>
      <c r="CY2530" s="10">
        <v>16702346445</v>
      </c>
      <c r="CZ2530" t="s">
        <v>680</v>
      </c>
      <c r="DA2530" t="s">
        <v>139</v>
      </c>
      <c r="DB2530" t="s">
        <v>138</v>
      </c>
      <c r="DC2530" t="s">
        <v>115</v>
      </c>
      <c r="DD2530" t="s">
        <v>676</v>
      </c>
      <c r="DE2530" t="s">
        <v>677</v>
      </c>
      <c r="DG2530" t="s">
        <v>6879</v>
      </c>
      <c r="DH2530" t="s">
        <v>139</v>
      </c>
    </row>
    <row r="2531" spans="1:112" ht="14.45" customHeight="1" x14ac:dyDescent="0.25">
      <c r="A2531" t="s">
        <v>8180</v>
      </c>
      <c r="B2531" t="s">
        <v>142</v>
      </c>
      <c r="C2531" s="1">
        <v>45831</v>
      </c>
      <c r="D2531" s="1">
        <v>45835</v>
      </c>
      <c r="E2531" t="s">
        <v>114</v>
      </c>
      <c r="G2531" t="s">
        <v>138</v>
      </c>
      <c r="H2531" t="s">
        <v>115</v>
      </c>
      <c r="I2531" t="s">
        <v>115</v>
      </c>
      <c r="J2531" t="s">
        <v>423</v>
      </c>
      <c r="L2531" t="s">
        <v>424</v>
      </c>
      <c r="N2531" t="s">
        <v>128</v>
      </c>
      <c r="O2531" t="s">
        <v>120</v>
      </c>
      <c r="P2531" s="3">
        <v>96950</v>
      </c>
      <c r="Q2531" t="s">
        <v>121</v>
      </c>
      <c r="S2531" s="10">
        <v>16709894888</v>
      </c>
      <c r="U2531" t="s">
        <v>425</v>
      </c>
      <c r="V2531">
        <v>561710</v>
      </c>
      <c r="W2531" t="s">
        <v>123</v>
      </c>
      <c r="Y2531" t="s">
        <v>426</v>
      </c>
      <c r="Z2531" t="s">
        <v>427</v>
      </c>
      <c r="AB2531" t="s">
        <v>428</v>
      </c>
      <c r="AC2531" t="s">
        <v>429</v>
      </c>
      <c r="AE2531" t="s">
        <v>119</v>
      </c>
      <c r="AF2531" t="s">
        <v>120</v>
      </c>
      <c r="AG2531" s="3">
        <v>96950</v>
      </c>
      <c r="AH2531" t="s">
        <v>121</v>
      </c>
      <c r="AJ2531" s="10">
        <v>16709894888</v>
      </c>
      <c r="AL2531" t="s">
        <v>430</v>
      </c>
      <c r="BD2531" t="str">
        <f>"37-2021.00"</f>
        <v>37-2021.00</v>
      </c>
      <c r="BE2531" t="s">
        <v>431</v>
      </c>
      <c r="BF2531" t="s">
        <v>432</v>
      </c>
      <c r="BG2531" t="s">
        <v>433</v>
      </c>
      <c r="BH2531">
        <v>8</v>
      </c>
      <c r="BJ2531" s="1">
        <v>45962</v>
      </c>
      <c r="BK2531" s="1">
        <v>47057</v>
      </c>
      <c r="BN2531">
        <v>35</v>
      </c>
      <c r="BO2531">
        <v>0</v>
      </c>
      <c r="BP2531">
        <v>7</v>
      </c>
      <c r="BQ2531">
        <v>7</v>
      </c>
      <c r="BR2531">
        <v>7</v>
      </c>
      <c r="BS2531">
        <v>7</v>
      </c>
      <c r="BT2531">
        <v>7</v>
      </c>
      <c r="BU2531">
        <v>0</v>
      </c>
      <c r="BV2531" t="str">
        <f>"8:30 AM"</f>
        <v>8:30 AM</v>
      </c>
      <c r="BW2531" t="str">
        <f>"4:30 PM"</f>
        <v>4:30 PM</v>
      </c>
      <c r="BX2531" t="s">
        <v>133</v>
      </c>
      <c r="BY2531">
        <v>0</v>
      </c>
      <c r="BZ2531">
        <v>12</v>
      </c>
      <c r="CA2531" t="s">
        <v>115</v>
      </c>
      <c r="CC2531" s="2" t="s">
        <v>8181</v>
      </c>
      <c r="CD2531" t="s">
        <v>434</v>
      </c>
      <c r="CF2531" t="s">
        <v>128</v>
      </c>
      <c r="CG2531" t="s">
        <v>120</v>
      </c>
      <c r="CH2531" s="3">
        <v>96950</v>
      </c>
      <c r="CI2531" s="4">
        <v>8.2899999999999991</v>
      </c>
      <c r="CJ2531" s="4">
        <v>8.2899999999999991</v>
      </c>
      <c r="CK2531" s="4">
        <v>0</v>
      </c>
      <c r="CL2531" s="4">
        <v>0</v>
      </c>
      <c r="CM2531" t="s">
        <v>136</v>
      </c>
      <c r="CO2531" t="s">
        <v>137</v>
      </c>
      <c r="CQ2531" t="s">
        <v>115</v>
      </c>
      <c r="CR2531" t="s">
        <v>138</v>
      </c>
      <c r="CS2531" t="s">
        <v>139</v>
      </c>
      <c r="CT2531" t="s">
        <v>139</v>
      </c>
      <c r="CU2531" t="s">
        <v>139</v>
      </c>
      <c r="CV2531" t="s">
        <v>138</v>
      </c>
      <c r="CW2531" t="s">
        <v>139</v>
      </c>
      <c r="CX2531" s="2" t="s">
        <v>8182</v>
      </c>
      <c r="CY2531" s="10">
        <v>16709890667</v>
      </c>
      <c r="CZ2531" t="s">
        <v>430</v>
      </c>
      <c r="DA2531" t="s">
        <v>139</v>
      </c>
      <c r="DB2531" t="s">
        <v>138</v>
      </c>
      <c r="DC2531" t="s">
        <v>115</v>
      </c>
    </row>
    <row r="2532" spans="1:112" ht="14.45" customHeight="1" x14ac:dyDescent="0.25">
      <c r="A2532" t="s">
        <v>8534</v>
      </c>
      <c r="B2532" t="s">
        <v>248</v>
      </c>
      <c r="C2532" s="1">
        <v>45791</v>
      </c>
      <c r="D2532" s="1">
        <v>45835</v>
      </c>
      <c r="E2532" t="s">
        <v>210</v>
      </c>
      <c r="F2532" s="1">
        <v>45929</v>
      </c>
      <c r="G2532" t="s">
        <v>138</v>
      </c>
      <c r="H2532" t="s">
        <v>115</v>
      </c>
      <c r="I2532" t="s">
        <v>115</v>
      </c>
      <c r="J2532" t="s">
        <v>8535</v>
      </c>
      <c r="K2532" t="s">
        <v>8536</v>
      </c>
      <c r="L2532" t="s">
        <v>4613</v>
      </c>
      <c r="M2532" t="s">
        <v>4614</v>
      </c>
      <c r="N2532" t="s">
        <v>119</v>
      </c>
      <c r="O2532" t="s">
        <v>120</v>
      </c>
      <c r="P2532" s="3">
        <v>96950</v>
      </c>
      <c r="Q2532" t="s">
        <v>121</v>
      </c>
      <c r="S2532" s="10">
        <v>16702339999</v>
      </c>
      <c r="U2532" t="s">
        <v>8537</v>
      </c>
      <c r="V2532">
        <v>722511</v>
      </c>
      <c r="W2532" t="s">
        <v>123</v>
      </c>
      <c r="Y2532" t="s">
        <v>716</v>
      </c>
      <c r="Z2532" t="s">
        <v>4615</v>
      </c>
      <c r="AB2532" t="s">
        <v>295</v>
      </c>
      <c r="AC2532" t="s">
        <v>4613</v>
      </c>
      <c r="AD2532" t="s">
        <v>4614</v>
      </c>
      <c r="AE2532" t="s">
        <v>119</v>
      </c>
      <c r="AF2532" t="s">
        <v>120</v>
      </c>
      <c r="AG2532" s="3">
        <v>96950</v>
      </c>
      <c r="AH2532" t="s">
        <v>121</v>
      </c>
      <c r="AJ2532" s="10">
        <v>16702339999</v>
      </c>
      <c r="AL2532" t="s">
        <v>8538</v>
      </c>
      <c r="BD2532" t="str">
        <f>"35-2014.00"</f>
        <v>35-2014.00</v>
      </c>
      <c r="BE2532" t="s">
        <v>221</v>
      </c>
      <c r="BF2532" t="s">
        <v>8539</v>
      </c>
      <c r="BG2532" t="s">
        <v>373</v>
      </c>
      <c r="BH2532">
        <v>4</v>
      </c>
      <c r="BI2532">
        <v>4</v>
      </c>
      <c r="BJ2532" s="1">
        <v>45931</v>
      </c>
      <c r="BK2532" s="1">
        <v>47026</v>
      </c>
      <c r="BL2532" s="1">
        <v>45931</v>
      </c>
      <c r="BM2532" s="1">
        <v>47026</v>
      </c>
      <c r="BN2532">
        <v>35</v>
      </c>
      <c r="BO2532">
        <v>0</v>
      </c>
      <c r="BP2532">
        <v>7</v>
      </c>
      <c r="BQ2532">
        <v>7</v>
      </c>
      <c r="BR2532">
        <v>7</v>
      </c>
      <c r="BS2532">
        <v>7</v>
      </c>
      <c r="BT2532">
        <v>7</v>
      </c>
      <c r="BU2532">
        <v>0</v>
      </c>
      <c r="BV2532" t="str">
        <f>"11:00 AM"</f>
        <v>11:00 AM</v>
      </c>
      <c r="BW2532" t="str">
        <f>"7:00 PM"</f>
        <v>7:00 PM</v>
      </c>
      <c r="BX2532" t="s">
        <v>240</v>
      </c>
      <c r="BY2532">
        <v>0</v>
      </c>
      <c r="BZ2532">
        <v>12</v>
      </c>
      <c r="CA2532" t="s">
        <v>138</v>
      </c>
      <c r="CB2532">
        <v>2</v>
      </c>
      <c r="CC2532" t="s">
        <v>8540</v>
      </c>
      <c r="CD2532" t="s">
        <v>4613</v>
      </c>
      <c r="CE2532" t="s">
        <v>4614</v>
      </c>
      <c r="CF2532" t="s">
        <v>119</v>
      </c>
      <c r="CG2532" t="s">
        <v>120</v>
      </c>
      <c r="CH2532" s="3">
        <v>96950</v>
      </c>
      <c r="CI2532" s="4">
        <v>8.83</v>
      </c>
      <c r="CJ2532" s="4">
        <v>8.83</v>
      </c>
      <c r="CK2532" s="4">
        <v>13.25</v>
      </c>
      <c r="CL2532" s="4">
        <v>13.25</v>
      </c>
      <c r="CM2532" t="s">
        <v>136</v>
      </c>
      <c r="CN2532" t="s">
        <v>240</v>
      </c>
      <c r="CO2532" t="s">
        <v>137</v>
      </c>
      <c r="CQ2532" t="s">
        <v>115</v>
      </c>
      <c r="CR2532" t="s">
        <v>138</v>
      </c>
      <c r="CS2532" t="s">
        <v>139</v>
      </c>
      <c r="CT2532" t="s">
        <v>138</v>
      </c>
      <c r="CU2532" t="s">
        <v>139</v>
      </c>
      <c r="CV2532" t="s">
        <v>138</v>
      </c>
      <c r="CW2532" t="s">
        <v>139</v>
      </c>
      <c r="CX2532" t="s">
        <v>240</v>
      </c>
      <c r="CY2532" s="10">
        <v>16702339999</v>
      </c>
      <c r="CZ2532" t="s">
        <v>8538</v>
      </c>
      <c r="DA2532" t="s">
        <v>139</v>
      </c>
      <c r="DB2532" t="s">
        <v>138</v>
      </c>
      <c r="DC2532" t="s">
        <v>115</v>
      </c>
    </row>
    <row r="2533" spans="1:112" ht="14.45" customHeight="1" x14ac:dyDescent="0.25">
      <c r="A2533" t="s">
        <v>9255</v>
      </c>
      <c r="B2533" t="s">
        <v>113</v>
      </c>
      <c r="C2533" s="1">
        <v>45774</v>
      </c>
      <c r="D2533" s="1">
        <v>45835</v>
      </c>
      <c r="E2533" t="s">
        <v>114</v>
      </c>
      <c r="G2533" t="s">
        <v>115</v>
      </c>
      <c r="H2533" t="s">
        <v>115</v>
      </c>
      <c r="I2533" t="s">
        <v>115</v>
      </c>
      <c r="J2533" t="s">
        <v>867</v>
      </c>
      <c r="K2533" t="s">
        <v>3842</v>
      </c>
      <c r="L2533" t="s">
        <v>869</v>
      </c>
      <c r="M2533" t="s">
        <v>870</v>
      </c>
      <c r="N2533" t="s">
        <v>128</v>
      </c>
      <c r="O2533" t="s">
        <v>120</v>
      </c>
      <c r="P2533" s="3">
        <v>96950</v>
      </c>
      <c r="Q2533" t="s">
        <v>121</v>
      </c>
      <c r="S2533" s="10">
        <v>16702857365</v>
      </c>
      <c r="U2533" t="s">
        <v>871</v>
      </c>
      <c r="V2533">
        <v>237990</v>
      </c>
      <c r="W2533" t="s">
        <v>123</v>
      </c>
      <c r="Y2533" t="s">
        <v>872</v>
      </c>
      <c r="Z2533" t="s">
        <v>873</v>
      </c>
      <c r="AA2533" t="s">
        <v>874</v>
      </c>
      <c r="AB2533" t="s">
        <v>875</v>
      </c>
      <c r="AC2533" t="s">
        <v>869</v>
      </c>
      <c r="AD2533" t="s">
        <v>870</v>
      </c>
      <c r="AE2533" t="s">
        <v>128</v>
      </c>
      <c r="AF2533" t="s">
        <v>120</v>
      </c>
      <c r="AG2533" s="3">
        <v>96950</v>
      </c>
      <c r="AH2533" t="s">
        <v>121</v>
      </c>
      <c r="AJ2533" s="10">
        <v>16702858958</v>
      </c>
      <c r="AL2533" t="s">
        <v>876</v>
      </c>
      <c r="BD2533" t="str">
        <f>"49-9071.00"</f>
        <v>49-9071.00</v>
      </c>
      <c r="BE2533" t="s">
        <v>169</v>
      </c>
      <c r="BF2533" t="s">
        <v>3843</v>
      </c>
      <c r="BG2533" t="s">
        <v>1469</v>
      </c>
      <c r="BH2533">
        <v>10</v>
      </c>
      <c r="BJ2533" s="1">
        <v>45870</v>
      </c>
      <c r="BK2533" s="1">
        <v>46234</v>
      </c>
      <c r="BN2533">
        <v>35</v>
      </c>
      <c r="BO2533">
        <v>0</v>
      </c>
      <c r="BP2533">
        <v>7</v>
      </c>
      <c r="BQ2533">
        <v>7</v>
      </c>
      <c r="BR2533">
        <v>7</v>
      </c>
      <c r="BS2533">
        <v>7</v>
      </c>
      <c r="BT2533">
        <v>7</v>
      </c>
      <c r="BU2533">
        <v>0</v>
      </c>
      <c r="BV2533" t="str">
        <f>"9:00 AM"</f>
        <v>9:00 AM</v>
      </c>
      <c r="BW2533" t="str">
        <f>"5:00 PM"</f>
        <v>5:00 PM</v>
      </c>
      <c r="BX2533" t="s">
        <v>133</v>
      </c>
      <c r="BY2533">
        <v>0</v>
      </c>
      <c r="BZ2533">
        <v>24</v>
      </c>
      <c r="CA2533" t="s">
        <v>115</v>
      </c>
      <c r="CC2533" s="2" t="s">
        <v>3844</v>
      </c>
      <c r="CD2533" t="s">
        <v>869</v>
      </c>
      <c r="CE2533" t="s">
        <v>870</v>
      </c>
      <c r="CF2533" t="s">
        <v>128</v>
      </c>
      <c r="CG2533" t="s">
        <v>120</v>
      </c>
      <c r="CH2533" s="3">
        <v>96950</v>
      </c>
      <c r="CI2533" s="4">
        <v>9.75</v>
      </c>
      <c r="CJ2533" s="4">
        <v>9.75</v>
      </c>
      <c r="CK2533" s="4">
        <v>14.63</v>
      </c>
      <c r="CL2533" s="4">
        <v>14.63</v>
      </c>
      <c r="CM2533" t="s">
        <v>136</v>
      </c>
      <c r="CN2533" t="s">
        <v>331</v>
      </c>
      <c r="CO2533" t="s">
        <v>137</v>
      </c>
      <c r="CQ2533" t="s">
        <v>115</v>
      </c>
      <c r="CR2533" t="s">
        <v>138</v>
      </c>
      <c r="CS2533" t="s">
        <v>138</v>
      </c>
      <c r="CT2533" t="s">
        <v>138</v>
      </c>
      <c r="CU2533" t="s">
        <v>139</v>
      </c>
      <c r="CV2533" t="s">
        <v>138</v>
      </c>
      <c r="CW2533" t="s">
        <v>138</v>
      </c>
      <c r="CX2533" t="s">
        <v>4562</v>
      </c>
      <c r="CY2533" s="10">
        <v>16702857365</v>
      </c>
      <c r="CZ2533" t="s">
        <v>876</v>
      </c>
      <c r="DA2533" t="s">
        <v>331</v>
      </c>
      <c r="DB2533" t="s">
        <v>138</v>
      </c>
      <c r="DC2533" t="s">
        <v>115</v>
      </c>
      <c r="DD2533" t="s">
        <v>872</v>
      </c>
      <c r="DE2533" t="s">
        <v>873</v>
      </c>
      <c r="DF2533" t="s">
        <v>881</v>
      </c>
      <c r="DG2533" t="s">
        <v>882</v>
      </c>
      <c r="DH2533" t="s">
        <v>876</v>
      </c>
    </row>
    <row r="2534" spans="1:112" ht="14.45" customHeight="1" x14ac:dyDescent="0.25">
      <c r="A2534" t="s">
        <v>9329</v>
      </c>
      <c r="B2534" t="s">
        <v>248</v>
      </c>
      <c r="C2534" s="1">
        <v>45784</v>
      </c>
      <c r="D2534" s="1">
        <v>45835</v>
      </c>
      <c r="E2534" t="s">
        <v>210</v>
      </c>
      <c r="F2534" s="1">
        <v>45893</v>
      </c>
      <c r="G2534" t="s">
        <v>115</v>
      </c>
      <c r="H2534" t="s">
        <v>115</v>
      </c>
      <c r="I2534" t="s">
        <v>115</v>
      </c>
      <c r="J2534" t="s">
        <v>4078</v>
      </c>
      <c r="K2534" t="s">
        <v>4079</v>
      </c>
      <c r="L2534" t="s">
        <v>9330</v>
      </c>
      <c r="M2534" t="s">
        <v>4080</v>
      </c>
      <c r="N2534" t="s">
        <v>128</v>
      </c>
      <c r="O2534" t="s">
        <v>120</v>
      </c>
      <c r="P2534" s="3">
        <v>96950</v>
      </c>
      <c r="Q2534" t="s">
        <v>121</v>
      </c>
      <c r="R2534" t="s">
        <v>439</v>
      </c>
      <c r="S2534" s="10">
        <v>16702346323</v>
      </c>
      <c r="U2534" t="s">
        <v>4081</v>
      </c>
      <c r="V2534">
        <v>621210</v>
      </c>
      <c r="W2534" t="s">
        <v>123</v>
      </c>
      <c r="Y2534" t="s">
        <v>4082</v>
      </c>
      <c r="Z2534" t="s">
        <v>4083</v>
      </c>
      <c r="AB2534" t="s">
        <v>4084</v>
      </c>
      <c r="AC2534" t="s">
        <v>4085</v>
      </c>
      <c r="AE2534" t="s">
        <v>128</v>
      </c>
      <c r="AF2534" t="s">
        <v>120</v>
      </c>
      <c r="AG2534" s="3">
        <v>96950</v>
      </c>
      <c r="AH2534" t="s">
        <v>121</v>
      </c>
      <c r="AI2534" t="s">
        <v>439</v>
      </c>
      <c r="AJ2534" s="10">
        <v>16702346323</v>
      </c>
      <c r="AL2534" t="s">
        <v>4086</v>
      </c>
      <c r="BD2534" t="str">
        <f>"51-9081.00"</f>
        <v>51-9081.00</v>
      </c>
      <c r="BE2534" t="s">
        <v>9331</v>
      </c>
      <c r="BF2534" t="s">
        <v>9332</v>
      </c>
      <c r="BG2534" t="s">
        <v>9333</v>
      </c>
      <c r="BH2534">
        <v>2</v>
      </c>
      <c r="BI2534">
        <v>2</v>
      </c>
      <c r="BJ2534" s="1">
        <v>45895</v>
      </c>
      <c r="BK2534" s="1">
        <v>46259</v>
      </c>
      <c r="BL2534" s="1">
        <v>45895</v>
      </c>
      <c r="BM2534" s="1">
        <v>46259</v>
      </c>
      <c r="BN2534">
        <v>35</v>
      </c>
      <c r="BO2534">
        <v>0</v>
      </c>
      <c r="BP2534">
        <v>7</v>
      </c>
      <c r="BQ2534">
        <v>7</v>
      </c>
      <c r="BR2534">
        <v>7</v>
      </c>
      <c r="BS2534">
        <v>7</v>
      </c>
      <c r="BT2534">
        <v>7</v>
      </c>
      <c r="BU2534">
        <v>0</v>
      </c>
      <c r="BV2534" t="str">
        <f>"9:00 AM"</f>
        <v>9:00 AM</v>
      </c>
      <c r="BW2534" t="str">
        <f>"5:00 PM"</f>
        <v>5:00 PM</v>
      </c>
      <c r="BX2534" t="s">
        <v>133</v>
      </c>
      <c r="BY2534">
        <v>0</v>
      </c>
      <c r="BZ2534">
        <v>12</v>
      </c>
      <c r="CA2534" t="s">
        <v>115</v>
      </c>
      <c r="CC2534" t="s">
        <v>9334</v>
      </c>
      <c r="CD2534" t="s">
        <v>9330</v>
      </c>
      <c r="CE2534" t="s">
        <v>4080</v>
      </c>
      <c r="CF2534" t="s">
        <v>128</v>
      </c>
      <c r="CG2534" t="s">
        <v>120</v>
      </c>
      <c r="CH2534" s="3">
        <v>96950</v>
      </c>
      <c r="CI2534" s="4">
        <v>9.57</v>
      </c>
      <c r="CJ2534" s="4">
        <v>18</v>
      </c>
      <c r="CK2534" s="4">
        <v>14.36</v>
      </c>
      <c r="CL2534" s="4">
        <v>27</v>
      </c>
      <c r="CM2534" t="s">
        <v>136</v>
      </c>
      <c r="CN2534" t="s">
        <v>449</v>
      </c>
      <c r="CO2534" t="s">
        <v>137</v>
      </c>
      <c r="CQ2534" t="s">
        <v>115</v>
      </c>
      <c r="CR2534" t="s">
        <v>138</v>
      </c>
      <c r="CS2534" t="s">
        <v>139</v>
      </c>
      <c r="CT2534" t="s">
        <v>138</v>
      </c>
      <c r="CU2534" t="s">
        <v>139</v>
      </c>
      <c r="CV2534" t="s">
        <v>138</v>
      </c>
      <c r="CW2534" t="s">
        <v>139</v>
      </c>
      <c r="CX2534" t="s">
        <v>450</v>
      </c>
      <c r="CY2534" s="10">
        <v>16702347326</v>
      </c>
      <c r="CZ2534" t="s">
        <v>4086</v>
      </c>
      <c r="DA2534" t="s">
        <v>451</v>
      </c>
      <c r="DB2534" t="s">
        <v>138</v>
      </c>
      <c r="DC2534" t="s">
        <v>115</v>
      </c>
    </row>
    <row r="2535" spans="1:112" ht="14.45" customHeight="1" x14ac:dyDescent="0.25">
      <c r="A2535" t="s">
        <v>9751</v>
      </c>
      <c r="B2535" t="s">
        <v>248</v>
      </c>
      <c r="C2535" s="1">
        <v>45776</v>
      </c>
      <c r="D2535" s="1">
        <v>45835</v>
      </c>
      <c r="E2535" t="s">
        <v>210</v>
      </c>
      <c r="F2535" s="1">
        <v>45929</v>
      </c>
      <c r="G2535" t="s">
        <v>138</v>
      </c>
      <c r="H2535" t="s">
        <v>115</v>
      </c>
      <c r="I2535" t="s">
        <v>115</v>
      </c>
      <c r="J2535" t="s">
        <v>841</v>
      </c>
      <c r="L2535" t="s">
        <v>842</v>
      </c>
      <c r="N2535" t="s">
        <v>119</v>
      </c>
      <c r="O2535" t="s">
        <v>120</v>
      </c>
      <c r="P2535" s="3">
        <v>96950</v>
      </c>
      <c r="Q2535" t="s">
        <v>121</v>
      </c>
      <c r="S2535" s="10">
        <v>16702354000</v>
      </c>
      <c r="U2535" t="s">
        <v>843</v>
      </c>
      <c r="V2535">
        <v>48819</v>
      </c>
      <c r="W2535" t="s">
        <v>123</v>
      </c>
      <c r="Y2535" t="s">
        <v>9707</v>
      </c>
      <c r="Z2535" t="s">
        <v>9708</v>
      </c>
      <c r="AA2535" t="s">
        <v>9709</v>
      </c>
      <c r="AB2535" t="s">
        <v>295</v>
      </c>
      <c r="AC2535" t="s">
        <v>842</v>
      </c>
      <c r="AE2535" t="s">
        <v>119</v>
      </c>
      <c r="AF2535" t="s">
        <v>120</v>
      </c>
      <c r="AG2535" s="3">
        <v>96950</v>
      </c>
      <c r="AH2535" t="s">
        <v>121</v>
      </c>
      <c r="AJ2535" s="10">
        <v>16702354000</v>
      </c>
      <c r="AL2535" t="s">
        <v>848</v>
      </c>
      <c r="BD2535" t="str">
        <f>"49-3011.00"</f>
        <v>49-3011.00</v>
      </c>
      <c r="BE2535" t="s">
        <v>6214</v>
      </c>
      <c r="BF2535" t="s">
        <v>9752</v>
      </c>
      <c r="BG2535" t="s">
        <v>9753</v>
      </c>
      <c r="BH2535">
        <v>1</v>
      </c>
      <c r="BI2535">
        <v>1</v>
      </c>
      <c r="BJ2535" s="1">
        <v>45931</v>
      </c>
      <c r="BK2535" s="1">
        <v>47026</v>
      </c>
      <c r="BL2535" s="1">
        <v>45931</v>
      </c>
      <c r="BM2535" s="1">
        <v>47026</v>
      </c>
      <c r="BN2535">
        <v>40</v>
      </c>
      <c r="BO2535">
        <v>0</v>
      </c>
      <c r="BP2535">
        <v>8</v>
      </c>
      <c r="BQ2535">
        <v>8</v>
      </c>
      <c r="BR2535">
        <v>8</v>
      </c>
      <c r="BS2535">
        <v>0</v>
      </c>
      <c r="BT2535">
        <v>8</v>
      </c>
      <c r="BU2535">
        <v>8</v>
      </c>
      <c r="BV2535" t="str">
        <f t="shared" ref="BV2535:BV2541" si="52">"8:00 AM"</f>
        <v>8:00 AM</v>
      </c>
      <c r="BW2535" t="str">
        <f>"5:00 PM"</f>
        <v>5:00 PM</v>
      </c>
      <c r="BX2535" t="s">
        <v>133</v>
      </c>
      <c r="BY2535">
        <v>0</v>
      </c>
      <c r="BZ2535">
        <v>24</v>
      </c>
      <c r="CA2535" t="s">
        <v>115</v>
      </c>
      <c r="CC2535" t="s">
        <v>240</v>
      </c>
      <c r="CD2535" t="s">
        <v>6831</v>
      </c>
      <c r="CE2535" t="s">
        <v>9754</v>
      </c>
      <c r="CF2535" t="s">
        <v>128</v>
      </c>
      <c r="CG2535" t="s">
        <v>120</v>
      </c>
      <c r="CH2535" s="3">
        <v>96950</v>
      </c>
      <c r="CI2535" s="4">
        <v>15</v>
      </c>
      <c r="CJ2535" s="4">
        <v>22.5</v>
      </c>
      <c r="CK2535" s="4">
        <v>22.5</v>
      </c>
      <c r="CL2535" s="4">
        <v>33.75</v>
      </c>
      <c r="CM2535" t="s">
        <v>136</v>
      </c>
      <c r="CO2535" t="s">
        <v>137</v>
      </c>
      <c r="CQ2535" t="s">
        <v>115</v>
      </c>
      <c r="CR2535" t="s">
        <v>138</v>
      </c>
      <c r="CS2535" t="s">
        <v>139</v>
      </c>
      <c r="CT2535" t="s">
        <v>138</v>
      </c>
      <c r="CU2535" t="s">
        <v>139</v>
      </c>
      <c r="CV2535" t="s">
        <v>138</v>
      </c>
      <c r="CW2535" t="s">
        <v>139</v>
      </c>
      <c r="CX2535" t="s">
        <v>2009</v>
      </c>
      <c r="CY2535" s="10">
        <v>16702354000</v>
      </c>
      <c r="CZ2535" t="s">
        <v>848</v>
      </c>
      <c r="DA2535" t="s">
        <v>139</v>
      </c>
      <c r="DB2535" t="s">
        <v>138</v>
      </c>
      <c r="DC2535" t="s">
        <v>115</v>
      </c>
    </row>
    <row r="2536" spans="1:112" ht="14.45" customHeight="1" x14ac:dyDescent="0.25">
      <c r="A2536" t="s">
        <v>9977</v>
      </c>
      <c r="B2536" t="s">
        <v>158</v>
      </c>
      <c r="C2536" s="1">
        <v>45810</v>
      </c>
      <c r="D2536" s="1">
        <v>45835</v>
      </c>
      <c r="E2536" t="s">
        <v>114</v>
      </c>
      <c r="G2536" t="s">
        <v>115</v>
      </c>
      <c r="H2536" t="s">
        <v>138</v>
      </c>
      <c r="I2536" t="s">
        <v>115</v>
      </c>
      <c r="J2536" t="s">
        <v>5642</v>
      </c>
      <c r="K2536" t="s">
        <v>5642</v>
      </c>
      <c r="L2536" t="s">
        <v>1848</v>
      </c>
      <c r="M2536" t="s">
        <v>9978</v>
      </c>
      <c r="N2536" t="s">
        <v>128</v>
      </c>
      <c r="O2536" t="s">
        <v>120</v>
      </c>
      <c r="P2536" s="3">
        <v>96950</v>
      </c>
      <c r="Q2536" t="s">
        <v>121</v>
      </c>
      <c r="S2536" s="10">
        <v>16702874740</v>
      </c>
      <c r="U2536" t="s">
        <v>5644</v>
      </c>
      <c r="V2536">
        <v>333111</v>
      </c>
      <c r="W2536" t="s">
        <v>123</v>
      </c>
      <c r="Y2536" t="s">
        <v>3444</v>
      </c>
      <c r="Z2536" t="s">
        <v>3445</v>
      </c>
      <c r="AA2536" t="s">
        <v>1741</v>
      </c>
      <c r="AB2536" t="s">
        <v>908</v>
      </c>
      <c r="AC2536" t="s">
        <v>1848</v>
      </c>
      <c r="AD2536" t="s">
        <v>9979</v>
      </c>
      <c r="AE2536" t="s">
        <v>128</v>
      </c>
      <c r="AF2536" t="s">
        <v>120</v>
      </c>
      <c r="AG2536" s="3">
        <v>96950</v>
      </c>
      <c r="AH2536" t="s">
        <v>121</v>
      </c>
      <c r="AJ2536" s="10">
        <v>16702874740</v>
      </c>
      <c r="AL2536" t="s">
        <v>3278</v>
      </c>
      <c r="BD2536" t="str">
        <f>"37-2011.00"</f>
        <v>37-2011.00</v>
      </c>
      <c r="BE2536" t="s">
        <v>1133</v>
      </c>
      <c r="BF2536" t="s">
        <v>9980</v>
      </c>
      <c r="BG2536" t="s">
        <v>1431</v>
      </c>
      <c r="BH2536">
        <v>4</v>
      </c>
      <c r="BJ2536" s="1">
        <v>45899</v>
      </c>
      <c r="BK2536" s="1">
        <v>46263</v>
      </c>
      <c r="BN2536">
        <v>35</v>
      </c>
      <c r="BO2536">
        <v>0</v>
      </c>
      <c r="BP2536">
        <v>7</v>
      </c>
      <c r="BQ2536">
        <v>7</v>
      </c>
      <c r="BR2536">
        <v>7</v>
      </c>
      <c r="BS2536">
        <v>7</v>
      </c>
      <c r="BT2536">
        <v>7</v>
      </c>
      <c r="BU2536">
        <v>0</v>
      </c>
      <c r="BV2536" t="str">
        <f t="shared" si="52"/>
        <v>8:00 AM</v>
      </c>
      <c r="BW2536" t="str">
        <f>"4:00 AM"</f>
        <v>4:00 AM</v>
      </c>
      <c r="BX2536" t="s">
        <v>240</v>
      </c>
      <c r="BY2536">
        <v>0</v>
      </c>
      <c r="BZ2536">
        <v>6</v>
      </c>
      <c r="CA2536" t="s">
        <v>115</v>
      </c>
      <c r="CC2536" t="s">
        <v>9981</v>
      </c>
      <c r="CD2536" t="s">
        <v>9982</v>
      </c>
      <c r="CE2536" t="s">
        <v>9979</v>
      </c>
      <c r="CF2536" t="s">
        <v>128</v>
      </c>
      <c r="CG2536" t="s">
        <v>120</v>
      </c>
      <c r="CH2536" s="3">
        <v>96950</v>
      </c>
      <c r="CI2536" s="4">
        <v>8.2899999999999991</v>
      </c>
      <c r="CJ2536" s="4">
        <v>8.2899999999999991</v>
      </c>
      <c r="CK2536" s="4">
        <v>12.43</v>
      </c>
      <c r="CL2536" s="4">
        <v>12.43</v>
      </c>
      <c r="CM2536" t="s">
        <v>136</v>
      </c>
      <c r="CN2536" t="s">
        <v>624</v>
      </c>
      <c r="CO2536" t="s">
        <v>137</v>
      </c>
      <c r="CQ2536" t="s">
        <v>115</v>
      </c>
      <c r="CR2536" t="s">
        <v>138</v>
      </c>
      <c r="CS2536" t="s">
        <v>138</v>
      </c>
      <c r="CT2536" t="s">
        <v>138</v>
      </c>
      <c r="CU2536" t="s">
        <v>139</v>
      </c>
      <c r="CV2536" t="s">
        <v>138</v>
      </c>
      <c r="CW2536" t="s">
        <v>139</v>
      </c>
      <c r="CX2536" t="s">
        <v>625</v>
      </c>
      <c r="CY2536" s="10">
        <v>16707837461</v>
      </c>
      <c r="CZ2536" t="s">
        <v>620</v>
      </c>
      <c r="DA2536" t="s">
        <v>3450</v>
      </c>
      <c r="DB2536" t="s">
        <v>138</v>
      </c>
      <c r="DC2536" t="s">
        <v>115</v>
      </c>
    </row>
    <row r="2537" spans="1:112" ht="14.45" customHeight="1" x14ac:dyDescent="0.25">
      <c r="A2537" t="s">
        <v>10247</v>
      </c>
      <c r="B2537" t="s">
        <v>248</v>
      </c>
      <c r="C2537" s="1">
        <v>45782</v>
      </c>
      <c r="D2537" s="1">
        <v>45835</v>
      </c>
      <c r="E2537" t="s">
        <v>210</v>
      </c>
      <c r="F2537" s="1">
        <v>45960</v>
      </c>
      <c r="G2537" t="s">
        <v>115</v>
      </c>
      <c r="H2537" t="s">
        <v>115</v>
      </c>
      <c r="I2537" t="s">
        <v>115</v>
      </c>
      <c r="J2537" t="s">
        <v>2648</v>
      </c>
      <c r="L2537" t="s">
        <v>2649</v>
      </c>
      <c r="N2537" t="s">
        <v>119</v>
      </c>
      <c r="O2537" t="s">
        <v>120</v>
      </c>
      <c r="P2537" s="3">
        <v>96950</v>
      </c>
      <c r="Q2537" t="s">
        <v>121</v>
      </c>
      <c r="S2537" s="10">
        <v>16702346445</v>
      </c>
      <c r="T2537">
        <v>2263</v>
      </c>
      <c r="U2537" t="s">
        <v>2650</v>
      </c>
      <c r="V2537">
        <v>532111</v>
      </c>
      <c r="W2537" t="s">
        <v>123</v>
      </c>
      <c r="Y2537" t="s">
        <v>676</v>
      </c>
      <c r="Z2537" t="s">
        <v>677</v>
      </c>
      <c r="AB2537" t="s">
        <v>678</v>
      </c>
      <c r="AC2537" t="s">
        <v>2651</v>
      </c>
      <c r="AE2537" t="s">
        <v>119</v>
      </c>
      <c r="AF2537" t="s">
        <v>120</v>
      </c>
      <c r="AG2537" s="3">
        <v>96950</v>
      </c>
      <c r="AH2537" t="s">
        <v>121</v>
      </c>
      <c r="AJ2537" s="10">
        <v>16702346445</v>
      </c>
      <c r="AK2537">
        <v>2263</v>
      </c>
      <c r="AL2537" t="s">
        <v>680</v>
      </c>
      <c r="BD2537" t="str">
        <f>"41-2021.00"</f>
        <v>41-2021.00</v>
      </c>
      <c r="BE2537" t="s">
        <v>2652</v>
      </c>
      <c r="BF2537" t="s">
        <v>2653</v>
      </c>
      <c r="BG2537" t="s">
        <v>2654</v>
      </c>
      <c r="BH2537">
        <v>1</v>
      </c>
      <c r="BI2537">
        <v>1</v>
      </c>
      <c r="BJ2537" s="1">
        <v>45962</v>
      </c>
      <c r="BK2537" s="1">
        <v>46326</v>
      </c>
      <c r="BL2537" s="1">
        <v>45962</v>
      </c>
      <c r="BM2537" s="1">
        <v>46326</v>
      </c>
      <c r="BN2537">
        <v>40</v>
      </c>
      <c r="BO2537">
        <v>0</v>
      </c>
      <c r="BP2537">
        <v>8</v>
      </c>
      <c r="BQ2537">
        <v>8</v>
      </c>
      <c r="BR2537">
        <v>8</v>
      </c>
      <c r="BS2537">
        <v>8</v>
      </c>
      <c r="BT2537">
        <v>8</v>
      </c>
      <c r="BU2537">
        <v>0</v>
      </c>
      <c r="BV2537" t="str">
        <f t="shared" si="52"/>
        <v>8:00 AM</v>
      </c>
      <c r="BW2537" t="str">
        <f>"5:00 PM"</f>
        <v>5:00 PM</v>
      </c>
      <c r="BX2537" t="s">
        <v>240</v>
      </c>
      <c r="BY2537">
        <v>0</v>
      </c>
      <c r="BZ2537">
        <v>6</v>
      </c>
      <c r="CA2537" t="s">
        <v>115</v>
      </c>
      <c r="CC2537" t="s">
        <v>3497</v>
      </c>
      <c r="CD2537" t="s">
        <v>2656</v>
      </c>
      <c r="CF2537" t="s">
        <v>119</v>
      </c>
      <c r="CG2537" t="s">
        <v>120</v>
      </c>
      <c r="CH2537" s="3">
        <v>96950</v>
      </c>
      <c r="CI2537" s="4">
        <v>9.5</v>
      </c>
      <c r="CJ2537" s="4">
        <v>13</v>
      </c>
      <c r="CK2537" s="4">
        <v>14.25</v>
      </c>
      <c r="CL2537" s="4">
        <v>19.5</v>
      </c>
      <c r="CM2537" t="s">
        <v>136</v>
      </c>
      <c r="CN2537" t="s">
        <v>685</v>
      </c>
      <c r="CO2537" t="s">
        <v>137</v>
      </c>
      <c r="CQ2537" t="s">
        <v>115</v>
      </c>
      <c r="CR2537" t="s">
        <v>138</v>
      </c>
      <c r="CS2537" t="s">
        <v>139</v>
      </c>
      <c r="CT2537" t="s">
        <v>138</v>
      </c>
      <c r="CU2537" t="s">
        <v>139</v>
      </c>
      <c r="CV2537" t="s">
        <v>138</v>
      </c>
      <c r="CW2537" t="s">
        <v>139</v>
      </c>
      <c r="CX2537" t="s">
        <v>13923</v>
      </c>
      <c r="CY2537" s="10">
        <v>16702346445</v>
      </c>
      <c r="CZ2537" t="s">
        <v>680</v>
      </c>
      <c r="DA2537" t="s">
        <v>139</v>
      </c>
      <c r="DB2537" t="s">
        <v>138</v>
      </c>
      <c r="DC2537" t="s">
        <v>115</v>
      </c>
      <c r="DD2537" t="s">
        <v>676</v>
      </c>
      <c r="DE2537" t="s">
        <v>677</v>
      </c>
      <c r="DG2537" t="s">
        <v>6879</v>
      </c>
      <c r="DH2537" t="s">
        <v>139</v>
      </c>
    </row>
    <row r="2538" spans="1:112" ht="14.45" customHeight="1" x14ac:dyDescent="0.25">
      <c r="A2538" t="s">
        <v>10861</v>
      </c>
      <c r="B2538" t="s">
        <v>158</v>
      </c>
      <c r="C2538" s="1">
        <v>45776</v>
      </c>
      <c r="D2538" s="1">
        <v>45835</v>
      </c>
      <c r="E2538" t="s">
        <v>210</v>
      </c>
      <c r="F2538" s="1">
        <v>45837</v>
      </c>
      <c r="G2538" t="s">
        <v>115</v>
      </c>
      <c r="H2538" t="s">
        <v>115</v>
      </c>
      <c r="I2538" t="s">
        <v>115</v>
      </c>
      <c r="J2538" t="s">
        <v>10862</v>
      </c>
      <c r="L2538" t="s">
        <v>10863</v>
      </c>
      <c r="N2538" t="s">
        <v>119</v>
      </c>
      <c r="O2538" t="s">
        <v>120</v>
      </c>
      <c r="P2538" s="3">
        <v>96950</v>
      </c>
      <c r="Q2538" t="s">
        <v>121</v>
      </c>
      <c r="S2538" s="10">
        <v>16702343926</v>
      </c>
      <c r="U2538" t="s">
        <v>10864</v>
      </c>
      <c r="V2538">
        <v>62151</v>
      </c>
      <c r="W2538" t="s">
        <v>123</v>
      </c>
      <c r="Y2538" t="s">
        <v>9474</v>
      </c>
      <c r="Z2538" t="s">
        <v>10865</v>
      </c>
      <c r="AA2538" t="s">
        <v>10866</v>
      </c>
      <c r="AB2538" t="s">
        <v>235</v>
      </c>
      <c r="AC2538" t="s">
        <v>10863</v>
      </c>
      <c r="AE2538" t="s">
        <v>119</v>
      </c>
      <c r="AF2538" t="s">
        <v>120</v>
      </c>
      <c r="AG2538" s="3">
        <v>96950</v>
      </c>
      <c r="AH2538" t="s">
        <v>121</v>
      </c>
      <c r="AJ2538" s="10">
        <v>16702343926</v>
      </c>
      <c r="AL2538" t="s">
        <v>10867</v>
      </c>
      <c r="BD2538" t="str">
        <f>"29-1141.00"</f>
        <v>29-1141.00</v>
      </c>
      <c r="BE2538" t="s">
        <v>258</v>
      </c>
      <c r="BF2538" t="s">
        <v>10868</v>
      </c>
      <c r="BG2538" t="s">
        <v>1525</v>
      </c>
      <c r="BH2538">
        <v>2</v>
      </c>
      <c r="BJ2538" s="1">
        <v>45839</v>
      </c>
      <c r="BK2538" s="1">
        <v>46203</v>
      </c>
      <c r="BN2538">
        <v>40</v>
      </c>
      <c r="BO2538">
        <v>0</v>
      </c>
      <c r="BP2538">
        <v>8</v>
      </c>
      <c r="BQ2538">
        <v>8</v>
      </c>
      <c r="BR2538">
        <v>8</v>
      </c>
      <c r="BS2538">
        <v>8</v>
      </c>
      <c r="BT2538">
        <v>8</v>
      </c>
      <c r="BU2538">
        <v>0</v>
      </c>
      <c r="BV2538" t="str">
        <f t="shared" si="52"/>
        <v>8:00 AM</v>
      </c>
      <c r="BW2538" t="str">
        <f>"5:00 PM"</f>
        <v>5:00 PM</v>
      </c>
      <c r="BX2538" t="s">
        <v>189</v>
      </c>
      <c r="BY2538">
        <v>0</v>
      </c>
      <c r="BZ2538">
        <v>24</v>
      </c>
      <c r="CA2538" t="s">
        <v>115</v>
      </c>
      <c r="CC2538" t="s">
        <v>10869</v>
      </c>
      <c r="CD2538" t="s">
        <v>10870</v>
      </c>
      <c r="CE2538" t="s">
        <v>750</v>
      </c>
      <c r="CF2538" t="s">
        <v>119</v>
      </c>
      <c r="CG2538" t="s">
        <v>120</v>
      </c>
      <c r="CH2538" s="3">
        <v>96950</v>
      </c>
      <c r="CI2538" s="4">
        <v>17.05</v>
      </c>
      <c r="CJ2538" s="4">
        <v>17.05</v>
      </c>
      <c r="CK2538" s="4">
        <v>25.58</v>
      </c>
      <c r="CL2538" s="4">
        <v>25.58</v>
      </c>
      <c r="CM2538" t="s">
        <v>136</v>
      </c>
      <c r="CO2538" t="s">
        <v>137</v>
      </c>
      <c r="CQ2538" t="s">
        <v>115</v>
      </c>
      <c r="CR2538" t="s">
        <v>138</v>
      </c>
      <c r="CS2538" t="s">
        <v>139</v>
      </c>
      <c r="CT2538" t="s">
        <v>138</v>
      </c>
      <c r="CU2538" t="s">
        <v>139</v>
      </c>
      <c r="CV2538" t="s">
        <v>138</v>
      </c>
      <c r="CW2538" t="s">
        <v>139</v>
      </c>
      <c r="CX2538" t="s">
        <v>1079</v>
      </c>
      <c r="CY2538" s="10">
        <v>16702343926</v>
      </c>
      <c r="CZ2538" t="s">
        <v>10867</v>
      </c>
      <c r="DA2538" t="s">
        <v>417</v>
      </c>
      <c r="DB2538" t="s">
        <v>138</v>
      </c>
      <c r="DC2538" t="s">
        <v>115</v>
      </c>
    </row>
    <row r="2539" spans="1:112" ht="14.45" customHeight="1" x14ac:dyDescent="0.25">
      <c r="A2539" t="s">
        <v>11131</v>
      </c>
      <c r="B2539" t="s">
        <v>113</v>
      </c>
      <c r="C2539" s="1">
        <v>45789</v>
      </c>
      <c r="D2539" s="1">
        <v>45835</v>
      </c>
      <c r="E2539" t="s">
        <v>114</v>
      </c>
      <c r="G2539" t="s">
        <v>115</v>
      </c>
      <c r="H2539" t="s">
        <v>115</v>
      </c>
      <c r="I2539" t="s">
        <v>115</v>
      </c>
      <c r="J2539" t="s">
        <v>7701</v>
      </c>
      <c r="K2539" t="s">
        <v>7702</v>
      </c>
      <c r="L2539" t="s">
        <v>7703</v>
      </c>
      <c r="M2539" t="s">
        <v>7704</v>
      </c>
      <c r="N2539" t="s">
        <v>119</v>
      </c>
      <c r="O2539" t="s">
        <v>120</v>
      </c>
      <c r="P2539" s="3">
        <v>96950</v>
      </c>
      <c r="Q2539" t="s">
        <v>121</v>
      </c>
      <c r="S2539" s="10">
        <v>16702349226</v>
      </c>
      <c r="U2539" t="s">
        <v>7705</v>
      </c>
      <c r="V2539">
        <v>722511</v>
      </c>
      <c r="W2539" t="s">
        <v>123</v>
      </c>
      <c r="Y2539" t="s">
        <v>3834</v>
      </c>
      <c r="Z2539" t="s">
        <v>7706</v>
      </c>
      <c r="AA2539" t="s">
        <v>4093</v>
      </c>
      <c r="AB2539" t="s">
        <v>235</v>
      </c>
      <c r="AC2539" t="s">
        <v>7703</v>
      </c>
      <c r="AD2539" t="s">
        <v>7704</v>
      </c>
      <c r="AE2539" t="s">
        <v>119</v>
      </c>
      <c r="AF2539" t="s">
        <v>120</v>
      </c>
      <c r="AG2539" s="3">
        <v>96950</v>
      </c>
      <c r="AH2539" t="s">
        <v>121</v>
      </c>
      <c r="AJ2539" s="10">
        <v>16702349226</v>
      </c>
      <c r="AL2539" t="s">
        <v>7707</v>
      </c>
      <c r="BD2539" t="str">
        <f>"35-2014.00"</f>
        <v>35-2014.00</v>
      </c>
      <c r="BE2539" t="s">
        <v>221</v>
      </c>
      <c r="BF2539" t="s">
        <v>7708</v>
      </c>
      <c r="BG2539" t="s">
        <v>373</v>
      </c>
      <c r="BH2539">
        <v>2</v>
      </c>
      <c r="BJ2539" s="1">
        <v>45931</v>
      </c>
      <c r="BK2539" s="1">
        <v>46295</v>
      </c>
      <c r="BN2539">
        <v>36</v>
      </c>
      <c r="BO2539">
        <v>0</v>
      </c>
      <c r="BP2539">
        <v>6</v>
      </c>
      <c r="BQ2539">
        <v>6</v>
      </c>
      <c r="BR2539">
        <v>6</v>
      </c>
      <c r="BS2539">
        <v>6</v>
      </c>
      <c r="BT2539">
        <v>6</v>
      </c>
      <c r="BU2539">
        <v>6</v>
      </c>
      <c r="BV2539" t="str">
        <f t="shared" si="52"/>
        <v>8:00 AM</v>
      </c>
      <c r="BW2539" t="str">
        <f>"2:00 PM"</f>
        <v>2:00 PM</v>
      </c>
      <c r="BX2539" t="s">
        <v>240</v>
      </c>
      <c r="BY2539">
        <v>0</v>
      </c>
      <c r="BZ2539">
        <v>12</v>
      </c>
      <c r="CA2539" t="s">
        <v>115</v>
      </c>
      <c r="CC2539" s="2" t="s">
        <v>11132</v>
      </c>
      <c r="CD2539" t="s">
        <v>7703</v>
      </c>
      <c r="CE2539" t="s">
        <v>7704</v>
      </c>
      <c r="CF2539" t="s">
        <v>119</v>
      </c>
      <c r="CG2539" t="s">
        <v>120</v>
      </c>
      <c r="CH2539" s="3">
        <v>96950</v>
      </c>
      <c r="CI2539" s="4">
        <v>8.83</v>
      </c>
      <c r="CJ2539" s="4">
        <v>8.83</v>
      </c>
      <c r="CK2539" s="4">
        <v>13.25</v>
      </c>
      <c r="CL2539" s="4">
        <v>13.25</v>
      </c>
      <c r="CM2539" t="s">
        <v>136</v>
      </c>
      <c r="CN2539" t="s">
        <v>139</v>
      </c>
      <c r="CO2539" t="s">
        <v>137</v>
      </c>
      <c r="CQ2539" t="s">
        <v>115</v>
      </c>
      <c r="CR2539" t="s">
        <v>138</v>
      </c>
      <c r="CS2539" t="s">
        <v>139</v>
      </c>
      <c r="CT2539" t="s">
        <v>138</v>
      </c>
      <c r="CU2539" t="s">
        <v>139</v>
      </c>
      <c r="CV2539" t="s">
        <v>138</v>
      </c>
      <c r="CW2539" t="s">
        <v>139</v>
      </c>
      <c r="CX2539" t="s">
        <v>7709</v>
      </c>
      <c r="CY2539" s="10">
        <v>16702349226</v>
      </c>
      <c r="CZ2539" t="s">
        <v>7707</v>
      </c>
      <c r="DA2539" t="s">
        <v>139</v>
      </c>
      <c r="DB2539" t="s">
        <v>138</v>
      </c>
      <c r="DC2539" t="s">
        <v>115</v>
      </c>
    </row>
    <row r="2540" spans="1:112" ht="14.45" customHeight="1" x14ac:dyDescent="0.25">
      <c r="A2540" t="s">
        <v>11549</v>
      </c>
      <c r="B2540" t="s">
        <v>248</v>
      </c>
      <c r="C2540" s="1">
        <v>45793</v>
      </c>
      <c r="D2540" s="1">
        <v>45835</v>
      </c>
      <c r="E2540" t="s">
        <v>210</v>
      </c>
      <c r="F2540" s="1">
        <v>45964</v>
      </c>
      <c r="G2540" t="s">
        <v>115</v>
      </c>
      <c r="H2540" t="s">
        <v>115</v>
      </c>
      <c r="I2540" t="s">
        <v>115</v>
      </c>
      <c r="J2540" t="s">
        <v>976</v>
      </c>
      <c r="L2540" t="s">
        <v>977</v>
      </c>
      <c r="M2540" t="s">
        <v>978</v>
      </c>
      <c r="N2540" t="s">
        <v>119</v>
      </c>
      <c r="O2540" t="s">
        <v>120</v>
      </c>
      <c r="P2540" s="3">
        <v>96950</v>
      </c>
      <c r="Q2540" t="s">
        <v>121</v>
      </c>
      <c r="S2540" s="10">
        <v>16702341795</v>
      </c>
      <c r="U2540" t="s">
        <v>979</v>
      </c>
      <c r="V2540">
        <v>551114</v>
      </c>
      <c r="W2540" t="s">
        <v>123</v>
      </c>
      <c r="Y2540" t="s">
        <v>215</v>
      </c>
      <c r="Z2540" t="s">
        <v>148</v>
      </c>
      <c r="AA2540" t="s">
        <v>980</v>
      </c>
      <c r="AB2540" t="s">
        <v>981</v>
      </c>
      <c r="AC2540" t="s">
        <v>977</v>
      </c>
      <c r="AD2540" t="s">
        <v>978</v>
      </c>
      <c r="AE2540" t="s">
        <v>128</v>
      </c>
      <c r="AF2540" t="s">
        <v>120</v>
      </c>
      <c r="AG2540" s="3">
        <v>96950</v>
      </c>
      <c r="AH2540" t="s">
        <v>121</v>
      </c>
      <c r="AJ2540" s="10">
        <v>16702341795</v>
      </c>
      <c r="AL2540" t="s">
        <v>983</v>
      </c>
      <c r="BD2540" t="str">
        <f>"27-1024.00"</f>
        <v>27-1024.00</v>
      </c>
      <c r="BE2540" t="s">
        <v>3907</v>
      </c>
      <c r="BF2540" t="s">
        <v>10000</v>
      </c>
      <c r="BG2540" t="s">
        <v>3909</v>
      </c>
      <c r="BH2540">
        <v>1</v>
      </c>
      <c r="BI2540">
        <v>1</v>
      </c>
      <c r="BJ2540" s="1">
        <v>45966</v>
      </c>
      <c r="BK2540" s="1">
        <v>46330</v>
      </c>
      <c r="BL2540" s="1">
        <v>45966</v>
      </c>
      <c r="BM2540" s="1">
        <v>46330</v>
      </c>
      <c r="BN2540">
        <v>40</v>
      </c>
      <c r="BO2540">
        <v>0</v>
      </c>
      <c r="BP2540">
        <v>8</v>
      </c>
      <c r="BQ2540">
        <v>8</v>
      </c>
      <c r="BR2540">
        <v>8</v>
      </c>
      <c r="BS2540">
        <v>8</v>
      </c>
      <c r="BT2540">
        <v>8</v>
      </c>
      <c r="BU2540">
        <v>0</v>
      </c>
      <c r="BV2540" t="str">
        <f t="shared" si="52"/>
        <v>8:00 AM</v>
      </c>
      <c r="BW2540" t="str">
        <f>"5:00 PM"</f>
        <v>5:00 PM</v>
      </c>
      <c r="BX2540" t="s">
        <v>189</v>
      </c>
      <c r="BY2540">
        <v>0</v>
      </c>
      <c r="BZ2540">
        <v>24</v>
      </c>
      <c r="CA2540" t="s">
        <v>115</v>
      </c>
      <c r="CC2540" t="s">
        <v>11550</v>
      </c>
      <c r="CD2540" t="s">
        <v>2812</v>
      </c>
      <c r="CE2540" t="s">
        <v>2813</v>
      </c>
      <c r="CF2540" t="s">
        <v>128</v>
      </c>
      <c r="CG2540" t="s">
        <v>120</v>
      </c>
      <c r="CH2540" s="3">
        <v>96950</v>
      </c>
      <c r="CI2540" s="4">
        <v>10.130000000000001</v>
      </c>
      <c r="CJ2540" s="4">
        <v>17.5</v>
      </c>
      <c r="CM2540" t="s">
        <v>136</v>
      </c>
      <c r="CN2540" t="s">
        <v>240</v>
      </c>
      <c r="CO2540" t="s">
        <v>137</v>
      </c>
      <c r="CQ2540" t="s">
        <v>115</v>
      </c>
      <c r="CR2540" t="s">
        <v>138</v>
      </c>
      <c r="CS2540" t="s">
        <v>139</v>
      </c>
      <c r="CT2540" t="s">
        <v>139</v>
      </c>
      <c r="CU2540" t="s">
        <v>139</v>
      </c>
      <c r="CV2540" t="s">
        <v>138</v>
      </c>
      <c r="CW2540" t="s">
        <v>139</v>
      </c>
      <c r="CX2540" t="s">
        <v>2814</v>
      </c>
      <c r="CY2540" s="10">
        <v>16702341795</v>
      </c>
      <c r="CZ2540" t="s">
        <v>983</v>
      </c>
      <c r="DA2540" t="s">
        <v>989</v>
      </c>
      <c r="DB2540" t="s">
        <v>138</v>
      </c>
      <c r="DC2540" t="s">
        <v>115</v>
      </c>
    </row>
    <row r="2541" spans="1:112" ht="14.45" customHeight="1" x14ac:dyDescent="0.25">
      <c r="A2541" t="s">
        <v>12131</v>
      </c>
      <c r="B2541" t="s">
        <v>248</v>
      </c>
      <c r="C2541" s="1">
        <v>45805</v>
      </c>
      <c r="D2541" s="1">
        <v>45835</v>
      </c>
      <c r="E2541" t="s">
        <v>114</v>
      </c>
      <c r="G2541" t="s">
        <v>138</v>
      </c>
      <c r="H2541" t="s">
        <v>115</v>
      </c>
      <c r="I2541" t="s">
        <v>115</v>
      </c>
      <c r="J2541" t="s">
        <v>3968</v>
      </c>
      <c r="K2541" t="s">
        <v>139</v>
      </c>
      <c r="L2541" t="s">
        <v>3302</v>
      </c>
      <c r="M2541" t="s">
        <v>3969</v>
      </c>
      <c r="N2541" t="s">
        <v>128</v>
      </c>
      <c r="O2541" t="s">
        <v>120</v>
      </c>
      <c r="P2541" s="3">
        <v>96950</v>
      </c>
      <c r="Q2541" t="s">
        <v>121</v>
      </c>
      <c r="S2541" s="10">
        <v>16702351980</v>
      </c>
      <c r="U2541" t="s">
        <v>3970</v>
      </c>
      <c r="V2541">
        <v>561320</v>
      </c>
      <c r="W2541" t="s">
        <v>532</v>
      </c>
      <c r="X2541" t="s">
        <v>138</v>
      </c>
      <c r="Y2541" t="s">
        <v>3971</v>
      </c>
      <c r="Z2541" t="s">
        <v>3972</v>
      </c>
      <c r="AA2541" t="s">
        <v>3973</v>
      </c>
      <c r="AB2541" t="s">
        <v>295</v>
      </c>
      <c r="AC2541" t="s">
        <v>3974</v>
      </c>
      <c r="AD2541" t="s">
        <v>3975</v>
      </c>
      <c r="AE2541" t="s">
        <v>128</v>
      </c>
      <c r="AF2541" t="s">
        <v>120</v>
      </c>
      <c r="AG2541" s="3">
        <v>96950</v>
      </c>
      <c r="AH2541" t="s">
        <v>121</v>
      </c>
      <c r="AJ2541" s="10">
        <v>16702351980</v>
      </c>
      <c r="AL2541" t="s">
        <v>3976</v>
      </c>
      <c r="BD2541" t="str">
        <f>"37-2011.00"</f>
        <v>37-2011.00</v>
      </c>
      <c r="BE2541" t="s">
        <v>1133</v>
      </c>
      <c r="BF2541" t="s">
        <v>3977</v>
      </c>
      <c r="BG2541" t="s">
        <v>3178</v>
      </c>
      <c r="BH2541">
        <v>10</v>
      </c>
      <c r="BI2541">
        <v>10</v>
      </c>
      <c r="BJ2541" s="1">
        <v>45839</v>
      </c>
      <c r="BK2541" s="1">
        <v>46934</v>
      </c>
      <c r="BL2541" s="1">
        <v>45839</v>
      </c>
      <c r="BM2541" s="1">
        <v>46934</v>
      </c>
      <c r="BN2541">
        <v>35</v>
      </c>
      <c r="BO2541">
        <v>0</v>
      </c>
      <c r="BP2541">
        <v>7</v>
      </c>
      <c r="BQ2541">
        <v>7</v>
      </c>
      <c r="BR2541">
        <v>7</v>
      </c>
      <c r="BS2541">
        <v>7</v>
      </c>
      <c r="BT2541">
        <v>7</v>
      </c>
      <c r="BU2541">
        <v>0</v>
      </c>
      <c r="BV2541" t="str">
        <f t="shared" si="52"/>
        <v>8:00 AM</v>
      </c>
      <c r="BW2541" t="str">
        <f>"4:00 PM"</f>
        <v>4:00 PM</v>
      </c>
      <c r="BX2541" t="s">
        <v>240</v>
      </c>
      <c r="BY2541">
        <v>0</v>
      </c>
      <c r="BZ2541">
        <v>12</v>
      </c>
      <c r="CA2541" t="s">
        <v>115</v>
      </c>
      <c r="CC2541" s="2" t="s">
        <v>12132</v>
      </c>
      <c r="CD2541" t="s">
        <v>1448</v>
      </c>
      <c r="CE2541" t="s">
        <v>4721</v>
      </c>
      <c r="CF2541" t="s">
        <v>128</v>
      </c>
      <c r="CG2541" t="s">
        <v>120</v>
      </c>
      <c r="CH2541" s="3">
        <v>96950</v>
      </c>
      <c r="CI2541" s="4">
        <v>8.2899999999999991</v>
      </c>
      <c r="CJ2541" s="4">
        <v>8.2899999999999991</v>
      </c>
      <c r="CK2541" s="4">
        <v>12.44</v>
      </c>
      <c r="CL2541" s="4">
        <v>12.44</v>
      </c>
      <c r="CM2541" t="s">
        <v>136</v>
      </c>
      <c r="CN2541" t="s">
        <v>3180</v>
      </c>
      <c r="CO2541" t="s">
        <v>137</v>
      </c>
      <c r="CQ2541" t="s">
        <v>115</v>
      </c>
      <c r="CR2541" t="s">
        <v>138</v>
      </c>
      <c r="CS2541" t="s">
        <v>139</v>
      </c>
      <c r="CT2541" t="s">
        <v>138</v>
      </c>
      <c r="CU2541" t="s">
        <v>139</v>
      </c>
      <c r="CV2541" t="s">
        <v>138</v>
      </c>
      <c r="CW2541" t="s">
        <v>139</v>
      </c>
      <c r="CX2541" t="s">
        <v>3310</v>
      </c>
      <c r="CY2541" s="10">
        <v>16702351980</v>
      </c>
      <c r="CZ2541" t="s">
        <v>3976</v>
      </c>
      <c r="DA2541" t="s">
        <v>139</v>
      </c>
      <c r="DB2541" t="s">
        <v>138</v>
      </c>
      <c r="DC2541" t="s">
        <v>138</v>
      </c>
    </row>
    <row r="2542" spans="1:112" ht="14.45" customHeight="1" x14ac:dyDescent="0.25">
      <c r="A2542" t="s">
        <v>12869</v>
      </c>
      <c r="B2542" t="s">
        <v>248</v>
      </c>
      <c r="C2542" s="1">
        <v>45764</v>
      </c>
      <c r="D2542" s="1">
        <v>45835</v>
      </c>
      <c r="E2542" t="s">
        <v>210</v>
      </c>
      <c r="F2542" s="1">
        <v>45929</v>
      </c>
      <c r="G2542" t="s">
        <v>115</v>
      </c>
      <c r="H2542" t="s">
        <v>115</v>
      </c>
      <c r="I2542" t="s">
        <v>115</v>
      </c>
      <c r="J2542" t="s">
        <v>3939</v>
      </c>
      <c r="K2542" t="s">
        <v>4297</v>
      </c>
      <c r="L2542" t="s">
        <v>3941</v>
      </c>
      <c r="M2542" t="s">
        <v>3942</v>
      </c>
      <c r="N2542" t="s">
        <v>306</v>
      </c>
      <c r="O2542" t="s">
        <v>120</v>
      </c>
      <c r="P2542" s="3">
        <v>96950</v>
      </c>
      <c r="Q2542" t="s">
        <v>121</v>
      </c>
      <c r="S2542" s="10">
        <v>16702876661</v>
      </c>
      <c r="U2542" t="s">
        <v>3943</v>
      </c>
      <c r="V2542">
        <v>561520</v>
      </c>
      <c r="W2542" t="s">
        <v>123</v>
      </c>
      <c r="Y2542" t="s">
        <v>308</v>
      </c>
      <c r="Z2542" t="s">
        <v>309</v>
      </c>
      <c r="AB2542" t="s">
        <v>3944</v>
      </c>
      <c r="AC2542" t="s">
        <v>3941</v>
      </c>
      <c r="AD2542" t="s">
        <v>3942</v>
      </c>
      <c r="AE2542" t="s">
        <v>128</v>
      </c>
      <c r="AF2542" t="s">
        <v>120</v>
      </c>
      <c r="AG2542" s="3">
        <v>96950</v>
      </c>
      <c r="AH2542" t="s">
        <v>121</v>
      </c>
      <c r="AJ2542" s="10">
        <v>16702876661</v>
      </c>
      <c r="AL2542" t="s">
        <v>3945</v>
      </c>
      <c r="BD2542" t="str">
        <f>"39-7011.00"</f>
        <v>39-7011.00</v>
      </c>
      <c r="BE2542" t="s">
        <v>719</v>
      </c>
      <c r="BF2542" t="s">
        <v>4698</v>
      </c>
      <c r="BG2542" t="s">
        <v>4699</v>
      </c>
      <c r="BH2542">
        <v>6</v>
      </c>
      <c r="BI2542">
        <v>6</v>
      </c>
      <c r="BJ2542" s="1">
        <v>45931</v>
      </c>
      <c r="BK2542" s="1">
        <v>46295</v>
      </c>
      <c r="BL2542" s="1">
        <v>45931</v>
      </c>
      <c r="BM2542" s="1">
        <v>46295</v>
      </c>
      <c r="BN2542">
        <v>35</v>
      </c>
      <c r="BO2542">
        <v>7</v>
      </c>
      <c r="BP2542">
        <v>0</v>
      </c>
      <c r="BQ2542">
        <v>0</v>
      </c>
      <c r="BR2542">
        <v>7</v>
      </c>
      <c r="BS2542">
        <v>7</v>
      </c>
      <c r="BT2542">
        <v>7</v>
      </c>
      <c r="BU2542">
        <v>7</v>
      </c>
      <c r="BV2542" t="str">
        <f>"12:00 AM"</f>
        <v>12:00 AM</v>
      </c>
      <c r="BW2542" t="str">
        <f>"7:00 AM"</f>
        <v>7:00 AM</v>
      </c>
      <c r="BX2542" t="s">
        <v>240</v>
      </c>
      <c r="BY2542">
        <v>0</v>
      </c>
      <c r="BZ2542">
        <v>12</v>
      </c>
      <c r="CA2542" t="s">
        <v>115</v>
      </c>
      <c r="CC2542" t="s">
        <v>4700</v>
      </c>
      <c r="CD2542" t="s">
        <v>3941</v>
      </c>
      <c r="CE2542" t="s">
        <v>3942</v>
      </c>
      <c r="CF2542" t="s">
        <v>306</v>
      </c>
      <c r="CG2542" t="s">
        <v>120</v>
      </c>
      <c r="CH2542" s="3">
        <v>96950</v>
      </c>
      <c r="CI2542" s="4">
        <v>10.43</v>
      </c>
      <c r="CJ2542" s="4">
        <v>10.43</v>
      </c>
      <c r="CK2542" s="4">
        <v>15.65</v>
      </c>
      <c r="CL2542" s="4">
        <v>15.65</v>
      </c>
      <c r="CM2542" t="s">
        <v>136</v>
      </c>
      <c r="CN2542" t="s">
        <v>224</v>
      </c>
      <c r="CO2542" t="s">
        <v>137</v>
      </c>
      <c r="CQ2542" t="s">
        <v>115</v>
      </c>
      <c r="CR2542" t="s">
        <v>138</v>
      </c>
      <c r="CS2542" t="s">
        <v>139</v>
      </c>
      <c r="CT2542" t="s">
        <v>138</v>
      </c>
      <c r="CU2542" t="s">
        <v>139</v>
      </c>
      <c r="CV2542" t="s">
        <v>138</v>
      </c>
      <c r="CW2542" t="s">
        <v>139</v>
      </c>
      <c r="CX2542" t="s">
        <v>316</v>
      </c>
      <c r="CY2542" s="10">
        <v>16702876661</v>
      </c>
      <c r="CZ2542" t="s">
        <v>3945</v>
      </c>
      <c r="DA2542" t="s">
        <v>139</v>
      </c>
      <c r="DB2542" t="s">
        <v>138</v>
      </c>
      <c r="DC2542" t="s">
        <v>115</v>
      </c>
    </row>
    <row r="2543" spans="1:112" ht="14.45" customHeight="1" x14ac:dyDescent="0.25">
      <c r="A2543" t="s">
        <v>12872</v>
      </c>
      <c r="B2543" t="s">
        <v>158</v>
      </c>
      <c r="C2543" s="1">
        <v>45803</v>
      </c>
      <c r="D2543" s="1">
        <v>45835</v>
      </c>
      <c r="E2543" t="s">
        <v>210</v>
      </c>
      <c r="F2543" s="1">
        <v>45837</v>
      </c>
      <c r="G2543" t="s">
        <v>115</v>
      </c>
      <c r="H2543" t="s">
        <v>115</v>
      </c>
      <c r="I2543" t="s">
        <v>115</v>
      </c>
      <c r="J2543" t="s">
        <v>1436</v>
      </c>
      <c r="K2543" t="s">
        <v>5405</v>
      </c>
      <c r="L2543" t="s">
        <v>1437</v>
      </c>
      <c r="M2543" t="s">
        <v>1438</v>
      </c>
      <c r="N2543" t="s">
        <v>128</v>
      </c>
      <c r="O2543" t="s">
        <v>120</v>
      </c>
      <c r="P2543" s="3">
        <v>96950</v>
      </c>
      <c r="Q2543" t="s">
        <v>121</v>
      </c>
      <c r="S2543" s="10">
        <v>16702858730</v>
      </c>
      <c r="U2543" t="s">
        <v>1439</v>
      </c>
      <c r="V2543">
        <v>561320</v>
      </c>
      <c r="W2543" t="s">
        <v>123</v>
      </c>
      <c r="Y2543" t="s">
        <v>1440</v>
      </c>
      <c r="Z2543" t="s">
        <v>1441</v>
      </c>
      <c r="AA2543" t="s">
        <v>1442</v>
      </c>
      <c r="AB2543" t="s">
        <v>12873</v>
      </c>
      <c r="AC2543" t="s">
        <v>1437</v>
      </c>
      <c r="AD2543" t="s">
        <v>1438</v>
      </c>
      <c r="AE2543" t="s">
        <v>128</v>
      </c>
      <c r="AF2543" t="s">
        <v>120</v>
      </c>
      <c r="AG2543" s="3">
        <v>96950</v>
      </c>
      <c r="AH2543" t="s">
        <v>121</v>
      </c>
      <c r="AJ2543" s="10">
        <v>16702858730</v>
      </c>
      <c r="AL2543" t="s">
        <v>1443</v>
      </c>
      <c r="BD2543" t="str">
        <f>"35-2014.00"</f>
        <v>35-2014.00</v>
      </c>
      <c r="BE2543" t="s">
        <v>221</v>
      </c>
      <c r="BF2543" t="s">
        <v>6434</v>
      </c>
      <c r="BG2543" t="s">
        <v>223</v>
      </c>
      <c r="BH2543">
        <v>6</v>
      </c>
      <c r="BJ2543" s="1">
        <v>45839</v>
      </c>
      <c r="BK2543" s="1">
        <v>46203</v>
      </c>
      <c r="BN2543">
        <v>35</v>
      </c>
      <c r="BO2543">
        <v>0</v>
      </c>
      <c r="BP2543">
        <v>7</v>
      </c>
      <c r="BQ2543">
        <v>7</v>
      </c>
      <c r="BR2543">
        <v>7</v>
      </c>
      <c r="BS2543">
        <v>7</v>
      </c>
      <c r="BT2543">
        <v>7</v>
      </c>
      <c r="BU2543">
        <v>0</v>
      </c>
      <c r="BV2543" t="str">
        <f>"7:00 AM"</f>
        <v>7:00 AM</v>
      </c>
      <c r="BW2543" t="str">
        <f>"3:00 PM"</f>
        <v>3:00 PM</v>
      </c>
      <c r="BX2543" t="s">
        <v>240</v>
      </c>
      <c r="BY2543">
        <v>0</v>
      </c>
      <c r="BZ2543">
        <v>12</v>
      </c>
      <c r="CA2543" t="s">
        <v>115</v>
      </c>
      <c r="CC2543" s="2" t="s">
        <v>12874</v>
      </c>
      <c r="CD2543" t="s">
        <v>1447</v>
      </c>
      <c r="CE2543" t="s">
        <v>1448</v>
      </c>
      <c r="CF2543" t="s">
        <v>128</v>
      </c>
      <c r="CG2543" t="s">
        <v>120</v>
      </c>
      <c r="CH2543" s="3">
        <v>96950</v>
      </c>
      <c r="CI2543" s="4">
        <v>8.83</v>
      </c>
      <c r="CJ2543" s="4">
        <v>8.83</v>
      </c>
      <c r="CK2543" s="4">
        <v>13.25</v>
      </c>
      <c r="CL2543" s="4">
        <v>13.25</v>
      </c>
      <c r="CM2543" t="s">
        <v>136</v>
      </c>
      <c r="CN2543" t="s">
        <v>224</v>
      </c>
      <c r="CO2543" t="s">
        <v>137</v>
      </c>
      <c r="CQ2543" t="s">
        <v>115</v>
      </c>
      <c r="CR2543" t="s">
        <v>138</v>
      </c>
      <c r="CS2543" t="s">
        <v>139</v>
      </c>
      <c r="CT2543" t="s">
        <v>138</v>
      </c>
      <c r="CU2543" t="s">
        <v>139</v>
      </c>
      <c r="CV2543" t="s">
        <v>138</v>
      </c>
      <c r="CW2543" t="s">
        <v>139</v>
      </c>
      <c r="CX2543" s="2" t="s">
        <v>1449</v>
      </c>
      <c r="CY2543" s="10">
        <v>16702858730</v>
      </c>
      <c r="CZ2543" t="s">
        <v>1443</v>
      </c>
      <c r="DA2543" t="s">
        <v>139</v>
      </c>
      <c r="DB2543" t="s">
        <v>138</v>
      </c>
      <c r="DC2543" t="s">
        <v>115</v>
      </c>
    </row>
    <row r="2544" spans="1:112" ht="14.45" customHeight="1" x14ac:dyDescent="0.25">
      <c r="A2544" t="s">
        <v>13048</v>
      </c>
      <c r="B2544" t="s">
        <v>113</v>
      </c>
      <c r="C2544" s="1">
        <v>45774</v>
      </c>
      <c r="D2544" s="1">
        <v>45835</v>
      </c>
      <c r="E2544" t="s">
        <v>210</v>
      </c>
      <c r="F2544" s="1">
        <v>45929</v>
      </c>
      <c r="G2544" t="s">
        <v>115</v>
      </c>
      <c r="H2544" t="s">
        <v>115</v>
      </c>
      <c r="I2544" t="s">
        <v>115</v>
      </c>
      <c r="J2544" t="s">
        <v>867</v>
      </c>
      <c r="K2544" t="s">
        <v>868</v>
      </c>
      <c r="L2544" t="s">
        <v>869</v>
      </c>
      <c r="M2544" t="s">
        <v>870</v>
      </c>
      <c r="N2544" t="s">
        <v>128</v>
      </c>
      <c r="O2544" t="s">
        <v>120</v>
      </c>
      <c r="P2544" s="3">
        <v>96950</v>
      </c>
      <c r="Q2544" t="s">
        <v>121</v>
      </c>
      <c r="S2544" s="10">
        <v>16702858958</v>
      </c>
      <c r="U2544" t="s">
        <v>871</v>
      </c>
      <c r="V2544">
        <v>722513</v>
      </c>
      <c r="W2544" t="s">
        <v>123</v>
      </c>
      <c r="Y2544" t="s">
        <v>872</v>
      </c>
      <c r="Z2544" t="s">
        <v>873</v>
      </c>
      <c r="AA2544" t="s">
        <v>874</v>
      </c>
      <c r="AB2544" t="s">
        <v>875</v>
      </c>
      <c r="AC2544" t="s">
        <v>869</v>
      </c>
      <c r="AD2544" t="s">
        <v>870</v>
      </c>
      <c r="AE2544" t="s">
        <v>128</v>
      </c>
      <c r="AF2544" t="s">
        <v>120</v>
      </c>
      <c r="AG2544" s="3">
        <v>96950</v>
      </c>
      <c r="AH2544" t="s">
        <v>121</v>
      </c>
      <c r="AJ2544" s="10">
        <v>16702858958</v>
      </c>
      <c r="AL2544" t="s">
        <v>876</v>
      </c>
      <c r="BD2544" t="str">
        <f>"35-2021.00"</f>
        <v>35-2021.00</v>
      </c>
      <c r="BE2544" t="s">
        <v>282</v>
      </c>
      <c r="BF2544" t="s">
        <v>877</v>
      </c>
      <c r="BG2544" t="s">
        <v>878</v>
      </c>
      <c r="BH2544">
        <v>10</v>
      </c>
      <c r="BJ2544" s="1">
        <v>45931</v>
      </c>
      <c r="BK2544" s="1">
        <v>46295</v>
      </c>
      <c r="BN2544">
        <v>35</v>
      </c>
      <c r="BO2544">
        <v>0</v>
      </c>
      <c r="BP2544">
        <v>7</v>
      </c>
      <c r="BQ2544">
        <v>7</v>
      </c>
      <c r="BR2544">
        <v>7</v>
      </c>
      <c r="BS2544">
        <v>7</v>
      </c>
      <c r="BT2544">
        <v>7</v>
      </c>
      <c r="BU2544">
        <v>0</v>
      </c>
      <c r="BV2544" t="str">
        <f>"9:00 AM"</f>
        <v>9:00 AM</v>
      </c>
      <c r="BW2544" t="str">
        <f>"5:00 PM"</f>
        <v>5:00 PM</v>
      </c>
      <c r="BX2544" t="s">
        <v>240</v>
      </c>
      <c r="BY2544">
        <v>0</v>
      </c>
      <c r="BZ2544">
        <v>3</v>
      </c>
      <c r="CA2544" t="s">
        <v>115</v>
      </c>
      <c r="CC2544" s="2" t="s">
        <v>879</v>
      </c>
      <c r="CD2544" t="s">
        <v>869</v>
      </c>
      <c r="CE2544" t="s">
        <v>870</v>
      </c>
      <c r="CF2544" t="s">
        <v>128</v>
      </c>
      <c r="CG2544" t="s">
        <v>120</v>
      </c>
      <c r="CH2544" s="3">
        <v>96950</v>
      </c>
      <c r="CI2544" s="4">
        <v>7.84</v>
      </c>
      <c r="CJ2544" s="4">
        <v>7.84</v>
      </c>
      <c r="CK2544" s="4">
        <v>11.76</v>
      </c>
      <c r="CL2544" s="4">
        <v>11.76</v>
      </c>
      <c r="CM2544" t="s">
        <v>136</v>
      </c>
      <c r="CN2544" t="s">
        <v>331</v>
      </c>
      <c r="CO2544" t="s">
        <v>137</v>
      </c>
      <c r="CQ2544" t="s">
        <v>115</v>
      </c>
      <c r="CR2544" t="s">
        <v>138</v>
      </c>
      <c r="CS2544" t="s">
        <v>138</v>
      </c>
      <c r="CT2544" t="s">
        <v>138</v>
      </c>
      <c r="CU2544" t="s">
        <v>139</v>
      </c>
      <c r="CV2544" t="s">
        <v>138</v>
      </c>
      <c r="CW2544" t="s">
        <v>138</v>
      </c>
      <c r="CX2544" t="s">
        <v>4562</v>
      </c>
      <c r="CY2544" s="10">
        <v>16702858958</v>
      </c>
      <c r="CZ2544" t="s">
        <v>876</v>
      </c>
      <c r="DA2544" t="s">
        <v>139</v>
      </c>
      <c r="DB2544" t="s">
        <v>138</v>
      </c>
      <c r="DC2544" t="s">
        <v>115</v>
      </c>
    </row>
    <row r="2545" spans="1:112" ht="14.45" customHeight="1" x14ac:dyDescent="0.25">
      <c r="A2545" t="s">
        <v>13543</v>
      </c>
      <c r="B2545" t="s">
        <v>248</v>
      </c>
      <c r="C2545" s="1">
        <v>45799</v>
      </c>
      <c r="D2545" s="1">
        <v>45835</v>
      </c>
      <c r="E2545" t="s">
        <v>210</v>
      </c>
      <c r="F2545" s="1">
        <v>45929</v>
      </c>
      <c r="G2545" t="s">
        <v>115</v>
      </c>
      <c r="H2545" t="s">
        <v>115</v>
      </c>
      <c r="I2545" t="s">
        <v>115</v>
      </c>
      <c r="J2545" t="s">
        <v>2775</v>
      </c>
      <c r="L2545" t="s">
        <v>2776</v>
      </c>
      <c r="M2545" t="s">
        <v>2777</v>
      </c>
      <c r="N2545" t="s">
        <v>119</v>
      </c>
      <c r="O2545" t="s">
        <v>120</v>
      </c>
      <c r="P2545" s="3">
        <v>96950</v>
      </c>
      <c r="Q2545" t="s">
        <v>121</v>
      </c>
      <c r="S2545" s="10">
        <v>16702870657</v>
      </c>
      <c r="U2545" t="s">
        <v>2778</v>
      </c>
      <c r="V2545">
        <v>561720</v>
      </c>
      <c r="W2545" t="s">
        <v>532</v>
      </c>
      <c r="X2545" t="s">
        <v>138</v>
      </c>
      <c r="Y2545" t="s">
        <v>2779</v>
      </c>
      <c r="Z2545" t="s">
        <v>2780</v>
      </c>
      <c r="AB2545" t="s">
        <v>398</v>
      </c>
      <c r="AC2545" t="s">
        <v>8470</v>
      </c>
      <c r="AD2545" t="s">
        <v>2777</v>
      </c>
      <c r="AE2545" t="s">
        <v>119</v>
      </c>
      <c r="AF2545" t="s">
        <v>120</v>
      </c>
      <c r="AG2545" s="3">
        <v>96950</v>
      </c>
      <c r="AH2545" t="s">
        <v>121</v>
      </c>
      <c r="AJ2545" s="10">
        <v>16702870657</v>
      </c>
      <c r="AL2545" t="s">
        <v>2781</v>
      </c>
      <c r="BD2545" t="str">
        <f>"39-5092.00"</f>
        <v>39-5092.00</v>
      </c>
      <c r="BE2545" t="s">
        <v>311</v>
      </c>
      <c r="BF2545" t="s">
        <v>12856</v>
      </c>
      <c r="BG2545" t="s">
        <v>5806</v>
      </c>
      <c r="BH2545">
        <v>1</v>
      </c>
      <c r="BI2545">
        <v>1</v>
      </c>
      <c r="BJ2545" s="1">
        <v>45931</v>
      </c>
      <c r="BK2545" s="1">
        <v>46295</v>
      </c>
      <c r="BL2545" s="1">
        <v>45931</v>
      </c>
      <c r="BM2545" s="1">
        <v>46295</v>
      </c>
      <c r="BN2545">
        <v>35</v>
      </c>
      <c r="BO2545">
        <v>0</v>
      </c>
      <c r="BP2545">
        <v>7</v>
      </c>
      <c r="BQ2545">
        <v>7</v>
      </c>
      <c r="BR2545">
        <v>7</v>
      </c>
      <c r="BS2545">
        <v>7</v>
      </c>
      <c r="BT2545">
        <v>7</v>
      </c>
      <c r="BU2545">
        <v>0</v>
      </c>
      <c r="BV2545" t="str">
        <f>"8:00 AM"</f>
        <v>8:00 AM</v>
      </c>
      <c r="BW2545" t="str">
        <f>"5:00 PM"</f>
        <v>5:00 PM</v>
      </c>
      <c r="BX2545" t="s">
        <v>240</v>
      </c>
      <c r="BY2545">
        <v>0</v>
      </c>
      <c r="BZ2545">
        <v>4</v>
      </c>
      <c r="CA2545" t="s">
        <v>115</v>
      </c>
      <c r="CC2545" t="s">
        <v>13544</v>
      </c>
      <c r="CD2545" t="s">
        <v>2784</v>
      </c>
      <c r="CF2545" t="s">
        <v>119</v>
      </c>
      <c r="CG2545" t="s">
        <v>120</v>
      </c>
      <c r="CH2545" s="3">
        <v>96950</v>
      </c>
      <c r="CI2545" s="4">
        <v>8.14</v>
      </c>
      <c r="CJ2545" s="4">
        <v>8.14</v>
      </c>
      <c r="CK2545" s="4">
        <v>12.21</v>
      </c>
      <c r="CL2545" s="4">
        <v>12.21</v>
      </c>
      <c r="CM2545" t="s">
        <v>136</v>
      </c>
      <c r="CN2545" t="s">
        <v>224</v>
      </c>
      <c r="CO2545" t="s">
        <v>137</v>
      </c>
      <c r="CQ2545" t="s">
        <v>115</v>
      </c>
      <c r="CR2545" t="s">
        <v>138</v>
      </c>
      <c r="CS2545" t="s">
        <v>139</v>
      </c>
      <c r="CT2545" t="s">
        <v>138</v>
      </c>
      <c r="CU2545" t="s">
        <v>139</v>
      </c>
      <c r="CV2545" t="s">
        <v>138</v>
      </c>
      <c r="CW2545" t="s">
        <v>139</v>
      </c>
      <c r="CX2545" t="s">
        <v>13545</v>
      </c>
      <c r="CY2545" s="10">
        <v>16702870657</v>
      </c>
      <c r="CZ2545" t="s">
        <v>2781</v>
      </c>
      <c r="DA2545" t="s">
        <v>7370</v>
      </c>
      <c r="DB2545" t="s">
        <v>138</v>
      </c>
      <c r="DC2545" t="s">
        <v>138</v>
      </c>
    </row>
    <row r="2546" spans="1:112" ht="14.45" customHeight="1" x14ac:dyDescent="0.25">
      <c r="A2546" t="s">
        <v>13547</v>
      </c>
      <c r="B2546" t="s">
        <v>158</v>
      </c>
      <c r="C2546" s="1">
        <v>45786</v>
      </c>
      <c r="D2546" s="1">
        <v>45835</v>
      </c>
      <c r="E2546" t="s">
        <v>210</v>
      </c>
      <c r="F2546" s="1">
        <v>45929</v>
      </c>
      <c r="G2546" t="s">
        <v>115</v>
      </c>
      <c r="H2546" t="s">
        <v>138</v>
      </c>
      <c r="I2546" t="s">
        <v>115</v>
      </c>
      <c r="J2546" t="s">
        <v>612</v>
      </c>
      <c r="K2546" t="s">
        <v>613</v>
      </c>
      <c r="L2546" t="s">
        <v>614</v>
      </c>
      <c r="M2546" t="s">
        <v>615</v>
      </c>
      <c r="N2546" t="s">
        <v>128</v>
      </c>
      <c r="O2546" t="s">
        <v>120</v>
      </c>
      <c r="P2546" s="3">
        <v>96950</v>
      </c>
      <c r="Q2546" t="s">
        <v>121</v>
      </c>
      <c r="S2546" s="10">
        <v>16707837461</v>
      </c>
      <c r="U2546" t="s">
        <v>616</v>
      </c>
      <c r="V2546">
        <v>56132</v>
      </c>
      <c r="W2546" t="s">
        <v>532</v>
      </c>
      <c r="X2546" t="s">
        <v>138</v>
      </c>
      <c r="Y2546" t="s">
        <v>617</v>
      </c>
      <c r="Z2546" t="s">
        <v>618</v>
      </c>
      <c r="AA2546" t="s">
        <v>619</v>
      </c>
      <c r="AB2546" t="s">
        <v>516</v>
      </c>
      <c r="AC2546" t="s">
        <v>614</v>
      </c>
      <c r="AD2546" t="s">
        <v>615</v>
      </c>
      <c r="AE2546" t="s">
        <v>128</v>
      </c>
      <c r="AF2546" t="s">
        <v>120</v>
      </c>
      <c r="AG2546" s="3">
        <v>96950</v>
      </c>
      <c r="AH2546" t="s">
        <v>121</v>
      </c>
      <c r="AJ2546" s="10">
        <v>16707837461</v>
      </c>
      <c r="AL2546" t="s">
        <v>620</v>
      </c>
      <c r="BD2546" t="str">
        <f>"49-9071.00"</f>
        <v>49-9071.00</v>
      </c>
      <c r="BE2546" t="s">
        <v>169</v>
      </c>
      <c r="BF2546" t="s">
        <v>6816</v>
      </c>
      <c r="BG2546" t="s">
        <v>661</v>
      </c>
      <c r="BH2546">
        <v>6</v>
      </c>
      <c r="BJ2546" s="1">
        <v>45931</v>
      </c>
      <c r="BK2546" s="1">
        <v>46295</v>
      </c>
      <c r="BN2546">
        <v>35</v>
      </c>
      <c r="BO2546">
        <v>0</v>
      </c>
      <c r="BP2546">
        <v>7</v>
      </c>
      <c r="BQ2546">
        <v>7</v>
      </c>
      <c r="BR2546">
        <v>7</v>
      </c>
      <c r="BS2546">
        <v>7</v>
      </c>
      <c r="BT2546">
        <v>7</v>
      </c>
      <c r="BU2546">
        <v>0</v>
      </c>
      <c r="BV2546" t="str">
        <f>"8:00 AM"</f>
        <v>8:00 AM</v>
      </c>
      <c r="BW2546" t="str">
        <f>"4:00 PM"</f>
        <v>4:00 PM</v>
      </c>
      <c r="BX2546" t="s">
        <v>240</v>
      </c>
      <c r="BY2546">
        <v>0</v>
      </c>
      <c r="BZ2546">
        <v>12</v>
      </c>
      <c r="CA2546" t="s">
        <v>115</v>
      </c>
      <c r="CC2546" s="2" t="s">
        <v>6817</v>
      </c>
      <c r="CD2546" t="s">
        <v>623</v>
      </c>
      <c r="CE2546" t="s">
        <v>614</v>
      </c>
      <c r="CF2546" t="s">
        <v>128</v>
      </c>
      <c r="CG2546" t="s">
        <v>120</v>
      </c>
      <c r="CH2546" s="3">
        <v>96950</v>
      </c>
      <c r="CI2546" s="4">
        <v>9.75</v>
      </c>
      <c r="CJ2546" s="4">
        <v>9.75</v>
      </c>
      <c r="CK2546" s="4">
        <v>14.62</v>
      </c>
      <c r="CL2546" s="4">
        <v>14.62</v>
      </c>
      <c r="CM2546" t="s">
        <v>136</v>
      </c>
      <c r="CN2546" t="s">
        <v>3283</v>
      </c>
      <c r="CO2546" t="s">
        <v>137</v>
      </c>
      <c r="CQ2546" t="s">
        <v>115</v>
      </c>
      <c r="CR2546" t="s">
        <v>138</v>
      </c>
      <c r="CS2546" t="s">
        <v>138</v>
      </c>
      <c r="CT2546" t="s">
        <v>138</v>
      </c>
      <c r="CU2546" t="s">
        <v>139</v>
      </c>
      <c r="CV2546" t="s">
        <v>138</v>
      </c>
      <c r="CW2546" t="s">
        <v>139</v>
      </c>
      <c r="CX2546" t="s">
        <v>625</v>
      </c>
      <c r="CY2546" s="10">
        <v>16707837461</v>
      </c>
      <c r="CZ2546" t="s">
        <v>620</v>
      </c>
      <c r="DA2546" t="s">
        <v>3967</v>
      </c>
      <c r="DB2546" t="s">
        <v>138</v>
      </c>
      <c r="DC2546" t="s">
        <v>138</v>
      </c>
    </row>
    <row r="2547" spans="1:112" ht="14.45" customHeight="1" x14ac:dyDescent="0.25">
      <c r="A2547" t="s">
        <v>13766</v>
      </c>
      <c r="B2547" t="s">
        <v>248</v>
      </c>
      <c r="C2547" s="1">
        <v>45784</v>
      </c>
      <c r="D2547" s="1">
        <v>45835</v>
      </c>
      <c r="E2547" t="s">
        <v>114</v>
      </c>
      <c r="G2547" t="s">
        <v>115</v>
      </c>
      <c r="H2547" t="s">
        <v>115</v>
      </c>
      <c r="I2547" t="s">
        <v>115</v>
      </c>
      <c r="J2547" t="s">
        <v>2467</v>
      </c>
      <c r="K2547" t="s">
        <v>2468</v>
      </c>
      <c r="L2547" t="s">
        <v>2469</v>
      </c>
      <c r="N2547" t="s">
        <v>119</v>
      </c>
      <c r="O2547" t="s">
        <v>120</v>
      </c>
      <c r="P2547" s="3">
        <v>96950</v>
      </c>
      <c r="Q2547" t="s">
        <v>121</v>
      </c>
      <c r="S2547" s="10">
        <v>16702345900</v>
      </c>
      <c r="T2547">
        <v>266</v>
      </c>
      <c r="U2547" t="s">
        <v>2470</v>
      </c>
      <c r="V2547">
        <v>721110</v>
      </c>
      <c r="W2547" t="s">
        <v>123</v>
      </c>
      <c r="Y2547" t="s">
        <v>2471</v>
      </c>
      <c r="Z2547" t="s">
        <v>2472</v>
      </c>
      <c r="AB2547" t="s">
        <v>2473</v>
      </c>
      <c r="AC2547" t="s">
        <v>2469</v>
      </c>
      <c r="AE2547" t="s">
        <v>119</v>
      </c>
      <c r="AF2547" t="s">
        <v>120</v>
      </c>
      <c r="AG2547" s="3">
        <v>96950</v>
      </c>
      <c r="AH2547" t="s">
        <v>121</v>
      </c>
      <c r="AJ2547" s="10">
        <v>16702345900</v>
      </c>
      <c r="AK2547">
        <v>266</v>
      </c>
      <c r="AL2547" t="s">
        <v>2474</v>
      </c>
      <c r="BD2547" t="str">
        <f>"49-9071.00"</f>
        <v>49-9071.00</v>
      </c>
      <c r="BE2547" t="s">
        <v>169</v>
      </c>
      <c r="BF2547" t="s">
        <v>2475</v>
      </c>
      <c r="BG2547" t="s">
        <v>2476</v>
      </c>
      <c r="BH2547">
        <v>2</v>
      </c>
      <c r="BI2547">
        <v>2</v>
      </c>
      <c r="BJ2547" s="1">
        <v>45843</v>
      </c>
      <c r="BK2547" s="1">
        <v>46207</v>
      </c>
      <c r="BL2547" s="1">
        <v>45843</v>
      </c>
      <c r="BM2547" s="1">
        <v>46207</v>
      </c>
      <c r="BN2547">
        <v>40</v>
      </c>
      <c r="BO2547">
        <v>0</v>
      </c>
      <c r="BP2547">
        <v>8</v>
      </c>
      <c r="BQ2547">
        <v>8</v>
      </c>
      <c r="BR2547">
        <v>8</v>
      </c>
      <c r="BS2547">
        <v>8</v>
      </c>
      <c r="BT2547">
        <v>8</v>
      </c>
      <c r="BU2547">
        <v>0</v>
      </c>
      <c r="BV2547" t="str">
        <f>"8:00 AM"</f>
        <v>8:00 AM</v>
      </c>
      <c r="BW2547" t="str">
        <f>"5:00 PM"</f>
        <v>5:00 PM</v>
      </c>
      <c r="BX2547" t="s">
        <v>133</v>
      </c>
      <c r="BY2547">
        <v>0</v>
      </c>
      <c r="BZ2547">
        <v>12</v>
      </c>
      <c r="CA2547" t="s">
        <v>115</v>
      </c>
      <c r="CC2547" t="s">
        <v>191</v>
      </c>
      <c r="CD2547" t="s">
        <v>2477</v>
      </c>
      <c r="CF2547" t="s">
        <v>119</v>
      </c>
      <c r="CG2547" t="s">
        <v>120</v>
      </c>
      <c r="CH2547" s="3">
        <v>96950</v>
      </c>
      <c r="CI2547" s="4">
        <v>9.75</v>
      </c>
      <c r="CJ2547" s="4">
        <v>9.75</v>
      </c>
      <c r="CK2547" s="4">
        <v>14.62</v>
      </c>
      <c r="CL2547" s="4">
        <v>14.62</v>
      </c>
      <c r="CM2547" t="s">
        <v>136</v>
      </c>
      <c r="CO2547" t="s">
        <v>137</v>
      </c>
      <c r="CQ2547" t="s">
        <v>115</v>
      </c>
      <c r="CR2547" t="s">
        <v>138</v>
      </c>
      <c r="CS2547" t="s">
        <v>139</v>
      </c>
      <c r="CT2547" t="s">
        <v>138</v>
      </c>
      <c r="CU2547" t="s">
        <v>139</v>
      </c>
      <c r="CV2547" t="s">
        <v>138</v>
      </c>
      <c r="CW2547" t="s">
        <v>139</v>
      </c>
      <c r="CX2547" t="s">
        <v>13767</v>
      </c>
      <c r="CY2547" s="10">
        <v>16702345900</v>
      </c>
      <c r="CZ2547" t="s">
        <v>2479</v>
      </c>
      <c r="DA2547" t="s">
        <v>139</v>
      </c>
      <c r="DB2547" t="s">
        <v>138</v>
      </c>
      <c r="DC2547" t="s">
        <v>115</v>
      </c>
    </row>
    <row r="2548" spans="1:112" ht="14.45" customHeight="1" x14ac:dyDescent="0.25">
      <c r="A2548" t="s">
        <v>13768</v>
      </c>
      <c r="B2548" t="s">
        <v>113</v>
      </c>
      <c r="C2548" s="1">
        <v>45836</v>
      </c>
      <c r="D2548" s="1">
        <v>45836</v>
      </c>
      <c r="E2548" t="s">
        <v>210</v>
      </c>
      <c r="F2548" s="1">
        <v>45960</v>
      </c>
      <c r="G2548" t="s">
        <v>115</v>
      </c>
      <c r="H2548" t="s">
        <v>115</v>
      </c>
      <c r="I2548" t="s">
        <v>115</v>
      </c>
      <c r="J2548" t="s">
        <v>8949</v>
      </c>
      <c r="K2548" t="s">
        <v>8133</v>
      </c>
      <c r="L2548" t="s">
        <v>8950</v>
      </c>
      <c r="M2548" t="s">
        <v>8951</v>
      </c>
      <c r="N2548" t="s">
        <v>128</v>
      </c>
      <c r="O2548" t="s">
        <v>120</v>
      </c>
      <c r="P2548" s="3">
        <v>96950</v>
      </c>
      <c r="Q2548" t="s">
        <v>121</v>
      </c>
      <c r="S2548" s="10">
        <v>16702353027</v>
      </c>
      <c r="U2548" t="s">
        <v>1989</v>
      </c>
      <c r="V2548">
        <v>722310</v>
      </c>
      <c r="W2548" t="s">
        <v>123</v>
      </c>
      <c r="Y2548" t="s">
        <v>7372</v>
      </c>
      <c r="Z2548" t="s">
        <v>7373</v>
      </c>
      <c r="AA2548" t="s">
        <v>3463</v>
      </c>
      <c r="AB2548" t="s">
        <v>7374</v>
      </c>
      <c r="AC2548" t="s">
        <v>828</v>
      </c>
      <c r="AD2548" t="s">
        <v>838</v>
      </c>
      <c r="AE2548" t="s">
        <v>119</v>
      </c>
      <c r="AF2548" t="s">
        <v>120</v>
      </c>
      <c r="AG2548" s="3">
        <v>96950</v>
      </c>
      <c r="AH2548" t="s">
        <v>121</v>
      </c>
      <c r="AJ2548" s="10">
        <v>16702353027</v>
      </c>
      <c r="AL2548" t="s">
        <v>1993</v>
      </c>
      <c r="BD2548" t="str">
        <f>"35-2012.00"</f>
        <v>35-2012.00</v>
      </c>
      <c r="BE2548" t="s">
        <v>835</v>
      </c>
      <c r="BF2548" t="s">
        <v>8952</v>
      </c>
      <c r="BG2548" t="s">
        <v>223</v>
      </c>
      <c r="BH2548">
        <v>5</v>
      </c>
      <c r="BJ2548" s="1">
        <v>46327</v>
      </c>
      <c r="BK2548" s="1">
        <v>45961</v>
      </c>
      <c r="BN2548">
        <v>35</v>
      </c>
      <c r="BO2548">
        <v>0</v>
      </c>
      <c r="BP2548">
        <v>7</v>
      </c>
      <c r="BQ2548">
        <v>7</v>
      </c>
      <c r="BR2548">
        <v>7</v>
      </c>
      <c r="BS2548">
        <v>7</v>
      </c>
      <c r="BT2548">
        <v>7</v>
      </c>
      <c r="BU2548">
        <v>0</v>
      </c>
      <c r="BV2548" t="str">
        <f>"2:30 AM"</f>
        <v>2:30 AM</v>
      </c>
      <c r="BW2548" t="str">
        <f>"9:30 AM"</f>
        <v>9:30 AM</v>
      </c>
      <c r="BX2548" t="s">
        <v>240</v>
      </c>
      <c r="BY2548">
        <v>0</v>
      </c>
      <c r="BZ2548">
        <v>12</v>
      </c>
      <c r="CA2548" t="s">
        <v>115</v>
      </c>
      <c r="CC2548" t="s">
        <v>13769</v>
      </c>
      <c r="CD2548" t="s">
        <v>838</v>
      </c>
      <c r="CF2548" t="s">
        <v>119</v>
      </c>
      <c r="CG2548" t="s">
        <v>120</v>
      </c>
      <c r="CH2548" s="3">
        <v>96950</v>
      </c>
      <c r="CI2548" s="4">
        <v>8.85</v>
      </c>
      <c r="CJ2548" s="4">
        <v>13.38</v>
      </c>
      <c r="CK2548" s="4">
        <v>13.28</v>
      </c>
      <c r="CL2548" s="4">
        <v>20.07</v>
      </c>
      <c r="CM2548" t="s">
        <v>136</v>
      </c>
      <c r="CN2548">
        <v>0</v>
      </c>
      <c r="CO2548" t="s">
        <v>137</v>
      </c>
      <c r="CQ2548" t="s">
        <v>115</v>
      </c>
      <c r="CR2548" t="s">
        <v>138</v>
      </c>
      <c r="CS2548" t="s">
        <v>139</v>
      </c>
      <c r="CT2548" t="s">
        <v>138</v>
      </c>
      <c r="CU2548" t="s">
        <v>139</v>
      </c>
      <c r="CV2548" t="s">
        <v>138</v>
      </c>
      <c r="CW2548" t="s">
        <v>139</v>
      </c>
      <c r="CX2548" t="s">
        <v>13770</v>
      </c>
      <c r="CY2548" s="10">
        <v>16702353027</v>
      </c>
      <c r="CZ2548" t="s">
        <v>1993</v>
      </c>
      <c r="DA2548" t="s">
        <v>139</v>
      </c>
      <c r="DB2548" t="s">
        <v>138</v>
      </c>
      <c r="DC2548" t="s">
        <v>115</v>
      </c>
    </row>
    <row r="2549" spans="1:112" ht="14.45" customHeight="1" x14ac:dyDescent="0.25">
      <c r="A2549" t="s">
        <v>3424</v>
      </c>
      <c r="B2549" t="s">
        <v>113</v>
      </c>
      <c r="C2549" s="1">
        <v>45812</v>
      </c>
      <c r="D2549" s="1">
        <v>45837</v>
      </c>
      <c r="E2549" t="s">
        <v>210</v>
      </c>
      <c r="F2549" s="1">
        <v>45929</v>
      </c>
      <c r="G2549" t="s">
        <v>138</v>
      </c>
      <c r="H2549" t="s">
        <v>115</v>
      </c>
      <c r="I2549" t="s">
        <v>115</v>
      </c>
      <c r="J2549" t="s">
        <v>3425</v>
      </c>
      <c r="K2549" t="s">
        <v>3426</v>
      </c>
      <c r="L2549" t="s">
        <v>3427</v>
      </c>
      <c r="M2549" t="s">
        <v>3428</v>
      </c>
      <c r="N2549" t="s">
        <v>119</v>
      </c>
      <c r="O2549" t="s">
        <v>120</v>
      </c>
      <c r="P2549" s="3">
        <v>96950</v>
      </c>
      <c r="Q2549" t="s">
        <v>121</v>
      </c>
      <c r="S2549" s="10">
        <v>16702878866</v>
      </c>
      <c r="U2549" t="s">
        <v>3429</v>
      </c>
      <c r="V2549">
        <v>72111</v>
      </c>
      <c r="W2549" t="s">
        <v>123</v>
      </c>
      <c r="Y2549" t="s">
        <v>3430</v>
      </c>
      <c r="Z2549" t="s">
        <v>3431</v>
      </c>
      <c r="AB2549" t="s">
        <v>3432</v>
      </c>
      <c r="AC2549" t="s">
        <v>3433</v>
      </c>
      <c r="AE2549" t="s">
        <v>306</v>
      </c>
      <c r="AF2549" t="s">
        <v>120</v>
      </c>
      <c r="AG2549" s="3">
        <v>96950</v>
      </c>
      <c r="AH2549" t="s">
        <v>121</v>
      </c>
      <c r="AJ2549" s="10">
        <v>16702878866</v>
      </c>
      <c r="AL2549" t="s">
        <v>3434</v>
      </c>
      <c r="BD2549" t="str">
        <f>"49-9071.00"</f>
        <v>49-9071.00</v>
      </c>
      <c r="BE2549" t="s">
        <v>169</v>
      </c>
      <c r="BF2549" t="s">
        <v>3435</v>
      </c>
      <c r="BG2549" t="s">
        <v>3436</v>
      </c>
      <c r="BH2549">
        <v>2</v>
      </c>
      <c r="BJ2549" s="1">
        <v>45931</v>
      </c>
      <c r="BK2549" s="1">
        <v>47026</v>
      </c>
      <c r="BN2549">
        <v>40</v>
      </c>
      <c r="BO2549">
        <v>0</v>
      </c>
      <c r="BP2549">
        <v>8</v>
      </c>
      <c r="BQ2549">
        <v>8</v>
      </c>
      <c r="BR2549">
        <v>8</v>
      </c>
      <c r="BS2549">
        <v>8</v>
      </c>
      <c r="BT2549">
        <v>8</v>
      </c>
      <c r="BU2549">
        <v>0</v>
      </c>
      <c r="BV2549" t="str">
        <f>"8:00 AM"</f>
        <v>8:00 AM</v>
      </c>
      <c r="BW2549" t="str">
        <f>"5:00 PM"</f>
        <v>5:00 PM</v>
      </c>
      <c r="BX2549" t="s">
        <v>240</v>
      </c>
      <c r="BY2549">
        <v>0</v>
      </c>
      <c r="BZ2549">
        <v>12</v>
      </c>
      <c r="CA2549" t="s">
        <v>115</v>
      </c>
      <c r="CC2549" t="s">
        <v>3437</v>
      </c>
      <c r="CD2549" t="s">
        <v>3438</v>
      </c>
      <c r="CF2549" t="s">
        <v>306</v>
      </c>
      <c r="CG2549" t="s">
        <v>120</v>
      </c>
      <c r="CH2549" s="3">
        <v>96950</v>
      </c>
      <c r="CI2549" s="4">
        <v>9.75</v>
      </c>
      <c r="CJ2549" s="4">
        <v>11</v>
      </c>
      <c r="CK2549" s="4">
        <v>14.63</v>
      </c>
      <c r="CL2549" s="4">
        <v>16.5</v>
      </c>
      <c r="CM2549" t="s">
        <v>136</v>
      </c>
      <c r="CN2549" t="s">
        <v>191</v>
      </c>
      <c r="CO2549" t="s">
        <v>137</v>
      </c>
      <c r="CQ2549" t="s">
        <v>115</v>
      </c>
      <c r="CR2549" t="s">
        <v>138</v>
      </c>
      <c r="CS2549" t="s">
        <v>139</v>
      </c>
      <c r="CT2549" t="s">
        <v>138</v>
      </c>
      <c r="CU2549" t="s">
        <v>139</v>
      </c>
      <c r="CV2549" t="s">
        <v>138</v>
      </c>
      <c r="CW2549" t="s">
        <v>139</v>
      </c>
      <c r="CX2549" t="s">
        <v>3439</v>
      </c>
      <c r="CY2549" s="10">
        <v>16702348866</v>
      </c>
      <c r="CZ2549" t="s">
        <v>3434</v>
      </c>
      <c r="DA2549" t="s">
        <v>331</v>
      </c>
      <c r="DB2549" t="s">
        <v>138</v>
      </c>
      <c r="DC2549" t="s">
        <v>115</v>
      </c>
    </row>
    <row r="2550" spans="1:112" ht="14.45" customHeight="1" x14ac:dyDescent="0.25">
      <c r="A2550" t="s">
        <v>11496</v>
      </c>
      <c r="B2550" t="s">
        <v>113</v>
      </c>
      <c r="C2550" s="1">
        <v>45789</v>
      </c>
      <c r="D2550" s="1">
        <v>45837</v>
      </c>
      <c r="E2550" t="s">
        <v>114</v>
      </c>
      <c r="G2550" t="s">
        <v>115</v>
      </c>
      <c r="H2550" t="s">
        <v>115</v>
      </c>
      <c r="I2550" t="s">
        <v>115</v>
      </c>
      <c r="J2550" t="s">
        <v>7701</v>
      </c>
      <c r="K2550" t="s">
        <v>7702</v>
      </c>
      <c r="L2550" t="s">
        <v>7703</v>
      </c>
      <c r="M2550" t="s">
        <v>7704</v>
      </c>
      <c r="N2550" t="s">
        <v>119</v>
      </c>
      <c r="O2550" t="s">
        <v>120</v>
      </c>
      <c r="P2550" s="3">
        <v>96950</v>
      </c>
      <c r="Q2550" t="s">
        <v>121</v>
      </c>
      <c r="S2550" s="10">
        <v>16702349226</v>
      </c>
      <c r="U2550" t="s">
        <v>7705</v>
      </c>
      <c r="V2550">
        <v>722511</v>
      </c>
      <c r="W2550" t="s">
        <v>123</v>
      </c>
      <c r="Y2550" t="s">
        <v>3834</v>
      </c>
      <c r="Z2550" t="s">
        <v>7706</v>
      </c>
      <c r="AA2550" t="s">
        <v>4093</v>
      </c>
      <c r="AB2550" t="s">
        <v>235</v>
      </c>
      <c r="AC2550" t="s">
        <v>7703</v>
      </c>
      <c r="AD2550" t="s">
        <v>7704</v>
      </c>
      <c r="AE2550" t="s">
        <v>119</v>
      </c>
      <c r="AF2550" t="s">
        <v>120</v>
      </c>
      <c r="AG2550" s="3">
        <v>96950</v>
      </c>
      <c r="AH2550" t="s">
        <v>121</v>
      </c>
      <c r="AJ2550" s="10">
        <v>16702349226</v>
      </c>
      <c r="AL2550" t="s">
        <v>7707</v>
      </c>
      <c r="BD2550" t="str">
        <f>"35-2014.00"</f>
        <v>35-2014.00</v>
      </c>
      <c r="BE2550" t="s">
        <v>221</v>
      </c>
      <c r="BF2550" t="s">
        <v>7708</v>
      </c>
      <c r="BG2550" t="s">
        <v>373</v>
      </c>
      <c r="BH2550">
        <v>2</v>
      </c>
      <c r="BJ2550" s="1">
        <v>45931</v>
      </c>
      <c r="BK2550" s="1">
        <v>46295</v>
      </c>
      <c r="BN2550">
        <v>36</v>
      </c>
      <c r="BO2550">
        <v>0</v>
      </c>
      <c r="BP2550">
        <v>6</v>
      </c>
      <c r="BQ2550">
        <v>6</v>
      </c>
      <c r="BR2550">
        <v>6</v>
      </c>
      <c r="BS2550">
        <v>6</v>
      </c>
      <c r="BT2550">
        <v>6</v>
      </c>
      <c r="BU2550">
        <v>6</v>
      </c>
      <c r="BV2550" t="str">
        <f>"8:00 AM"</f>
        <v>8:00 AM</v>
      </c>
      <c r="BW2550" t="str">
        <f>"2:00 PM"</f>
        <v>2:00 PM</v>
      </c>
      <c r="BX2550" t="s">
        <v>240</v>
      </c>
      <c r="BY2550">
        <v>0</v>
      </c>
      <c r="BZ2550">
        <v>12</v>
      </c>
      <c r="CA2550" t="s">
        <v>115</v>
      </c>
      <c r="CC2550" t="s">
        <v>11497</v>
      </c>
      <c r="CD2550" t="s">
        <v>7703</v>
      </c>
      <c r="CE2550" t="s">
        <v>7704</v>
      </c>
      <c r="CF2550" t="s">
        <v>119</v>
      </c>
      <c r="CG2550" t="s">
        <v>120</v>
      </c>
      <c r="CH2550" s="3">
        <v>96950</v>
      </c>
      <c r="CI2550" s="4">
        <v>8.83</v>
      </c>
      <c r="CJ2550" s="4">
        <v>8.83</v>
      </c>
      <c r="CK2550" s="4">
        <v>13.25</v>
      </c>
      <c r="CL2550" s="4">
        <v>13.25</v>
      </c>
      <c r="CM2550" t="s">
        <v>136</v>
      </c>
      <c r="CN2550" t="s">
        <v>139</v>
      </c>
      <c r="CO2550" t="s">
        <v>137</v>
      </c>
      <c r="CQ2550" t="s">
        <v>115</v>
      </c>
      <c r="CR2550" t="s">
        <v>138</v>
      </c>
      <c r="CS2550" t="s">
        <v>139</v>
      </c>
      <c r="CT2550" t="s">
        <v>138</v>
      </c>
      <c r="CU2550" t="s">
        <v>139</v>
      </c>
      <c r="CV2550" t="s">
        <v>138</v>
      </c>
      <c r="CW2550" t="s">
        <v>139</v>
      </c>
      <c r="CX2550" t="s">
        <v>7709</v>
      </c>
      <c r="CY2550" s="10">
        <v>16702349226</v>
      </c>
      <c r="CZ2550" t="s">
        <v>7707</v>
      </c>
      <c r="DA2550" t="s">
        <v>139</v>
      </c>
      <c r="DB2550" t="s">
        <v>138</v>
      </c>
      <c r="DC2550" t="s">
        <v>115</v>
      </c>
    </row>
    <row r="2551" spans="1:112" ht="14.45" customHeight="1" x14ac:dyDescent="0.25">
      <c r="A2551" t="s">
        <v>1390</v>
      </c>
      <c r="B2551" t="s">
        <v>248</v>
      </c>
      <c r="C2551" s="1">
        <v>45798</v>
      </c>
      <c r="D2551" s="1">
        <v>45838</v>
      </c>
      <c r="E2551" t="s">
        <v>114</v>
      </c>
      <c r="G2551" t="s">
        <v>138</v>
      </c>
      <c r="H2551" t="s">
        <v>138</v>
      </c>
      <c r="I2551" t="s">
        <v>115</v>
      </c>
      <c r="J2551" t="s">
        <v>590</v>
      </c>
      <c r="K2551" t="s">
        <v>1391</v>
      </c>
      <c r="L2551" t="s">
        <v>592</v>
      </c>
      <c r="M2551" t="s">
        <v>593</v>
      </c>
      <c r="N2551" t="s">
        <v>119</v>
      </c>
      <c r="O2551" t="s">
        <v>120</v>
      </c>
      <c r="P2551" s="3">
        <v>96950</v>
      </c>
      <c r="Q2551" t="s">
        <v>121</v>
      </c>
      <c r="S2551" s="10">
        <v>16702850063</v>
      </c>
      <c r="U2551" t="s">
        <v>594</v>
      </c>
      <c r="V2551">
        <v>23821</v>
      </c>
      <c r="W2551" t="s">
        <v>123</v>
      </c>
      <c r="Y2551" t="s">
        <v>595</v>
      </c>
      <c r="Z2551" t="s">
        <v>596</v>
      </c>
      <c r="AA2551" t="s">
        <v>597</v>
      </c>
      <c r="AB2551" t="s">
        <v>295</v>
      </c>
      <c r="AC2551" t="s">
        <v>592</v>
      </c>
      <c r="AD2551" t="s">
        <v>593</v>
      </c>
      <c r="AE2551" t="s">
        <v>119</v>
      </c>
      <c r="AF2551" t="s">
        <v>120</v>
      </c>
      <c r="AG2551" s="3">
        <v>96950</v>
      </c>
      <c r="AH2551" t="s">
        <v>121</v>
      </c>
      <c r="AJ2551" s="10">
        <v>16702850063</v>
      </c>
      <c r="AL2551" t="s">
        <v>599</v>
      </c>
      <c r="BD2551" t="str">
        <f>"47-2111.00"</f>
        <v>47-2111.00</v>
      </c>
      <c r="BE2551" t="s">
        <v>1392</v>
      </c>
      <c r="BF2551" t="s">
        <v>1393</v>
      </c>
      <c r="BG2551" t="s">
        <v>1394</v>
      </c>
      <c r="BH2551">
        <v>10</v>
      </c>
      <c r="BI2551">
        <v>10</v>
      </c>
      <c r="BJ2551" s="1">
        <v>45839</v>
      </c>
      <c r="BK2551" s="1">
        <v>46203</v>
      </c>
      <c r="BL2551" s="1">
        <v>45839</v>
      </c>
      <c r="BM2551" s="1">
        <v>46203</v>
      </c>
      <c r="BN2551">
        <v>40</v>
      </c>
      <c r="BO2551">
        <v>0</v>
      </c>
      <c r="BP2551">
        <v>8</v>
      </c>
      <c r="BQ2551">
        <v>8</v>
      </c>
      <c r="BR2551">
        <v>8</v>
      </c>
      <c r="BS2551">
        <v>8</v>
      </c>
      <c r="BT2551">
        <v>8</v>
      </c>
      <c r="BU2551">
        <v>0</v>
      </c>
      <c r="BV2551" t="str">
        <f>"8:25 AM"</f>
        <v>8:25 AM</v>
      </c>
      <c r="BW2551" t="str">
        <f>"5:25 PM"</f>
        <v>5:25 PM</v>
      </c>
      <c r="BX2551" t="s">
        <v>133</v>
      </c>
      <c r="BY2551">
        <v>0</v>
      </c>
      <c r="BZ2551">
        <v>12</v>
      </c>
      <c r="CA2551" t="s">
        <v>115</v>
      </c>
      <c r="CC2551" t="s">
        <v>1395</v>
      </c>
      <c r="CD2551" t="s">
        <v>592</v>
      </c>
      <c r="CE2551" t="s">
        <v>593</v>
      </c>
      <c r="CF2551" t="s">
        <v>119</v>
      </c>
      <c r="CG2551" t="s">
        <v>120</v>
      </c>
      <c r="CH2551" s="3">
        <v>96950</v>
      </c>
      <c r="CI2551" s="4">
        <v>12.64</v>
      </c>
      <c r="CJ2551" s="4">
        <v>12.64</v>
      </c>
      <c r="CK2551" s="4">
        <v>18.96</v>
      </c>
      <c r="CL2551" s="4">
        <v>18.96</v>
      </c>
      <c r="CM2551" t="s">
        <v>136</v>
      </c>
      <c r="CN2551" t="s">
        <v>602</v>
      </c>
      <c r="CO2551" t="s">
        <v>137</v>
      </c>
      <c r="CQ2551" t="s">
        <v>115</v>
      </c>
      <c r="CR2551" t="s">
        <v>138</v>
      </c>
      <c r="CS2551" t="s">
        <v>138</v>
      </c>
      <c r="CT2551" t="s">
        <v>138</v>
      </c>
      <c r="CU2551" t="s">
        <v>139</v>
      </c>
      <c r="CV2551" t="s">
        <v>138</v>
      </c>
      <c r="CW2551" t="s">
        <v>138</v>
      </c>
      <c r="CX2551" s="2" t="s">
        <v>1396</v>
      </c>
      <c r="CY2551" s="10">
        <v>16702850063</v>
      </c>
      <c r="CZ2551" t="s">
        <v>1397</v>
      </c>
      <c r="DA2551" t="s">
        <v>139</v>
      </c>
      <c r="DB2551" t="s">
        <v>138</v>
      </c>
      <c r="DC2551" t="s">
        <v>115</v>
      </c>
    </row>
    <row r="2552" spans="1:112" ht="14.45" customHeight="1" x14ac:dyDescent="0.25">
      <c r="A2552" t="s">
        <v>1950</v>
      </c>
      <c r="B2552" t="s">
        <v>248</v>
      </c>
      <c r="C2552" s="1">
        <v>45793</v>
      </c>
      <c r="D2552" s="1">
        <v>45838</v>
      </c>
      <c r="E2552" t="s">
        <v>114</v>
      </c>
      <c r="G2552" t="s">
        <v>115</v>
      </c>
      <c r="H2552" t="s">
        <v>115</v>
      </c>
      <c r="I2552" t="s">
        <v>115</v>
      </c>
      <c r="J2552" t="s">
        <v>1951</v>
      </c>
      <c r="K2552" t="s">
        <v>1952</v>
      </c>
      <c r="L2552" t="s">
        <v>1953</v>
      </c>
      <c r="M2552" t="s">
        <v>512</v>
      </c>
      <c r="N2552" t="s">
        <v>128</v>
      </c>
      <c r="O2552" t="s">
        <v>120</v>
      </c>
      <c r="P2552" s="3">
        <v>96950</v>
      </c>
      <c r="Q2552" t="s">
        <v>121</v>
      </c>
      <c r="R2552" t="s">
        <v>439</v>
      </c>
      <c r="S2552" s="10">
        <v>16702349909</v>
      </c>
      <c r="U2552" t="s">
        <v>1954</v>
      </c>
      <c r="V2552">
        <v>812112</v>
      </c>
      <c r="W2552" t="s">
        <v>123</v>
      </c>
      <c r="Y2552" t="s">
        <v>1955</v>
      </c>
      <c r="Z2552" t="s">
        <v>1956</v>
      </c>
      <c r="AB2552" t="s">
        <v>126</v>
      </c>
      <c r="AC2552" t="s">
        <v>1953</v>
      </c>
      <c r="AD2552" t="s">
        <v>512</v>
      </c>
      <c r="AE2552" t="s">
        <v>128</v>
      </c>
      <c r="AF2552" t="s">
        <v>120</v>
      </c>
      <c r="AG2552" s="3">
        <v>96950</v>
      </c>
      <c r="AH2552" t="s">
        <v>121</v>
      </c>
      <c r="AI2552" t="s">
        <v>439</v>
      </c>
      <c r="AJ2552" s="10">
        <v>16702349909</v>
      </c>
      <c r="AL2552" t="s">
        <v>1957</v>
      </c>
      <c r="BD2552" t="str">
        <f>"39-5012.00"</f>
        <v>39-5012.00</v>
      </c>
      <c r="BE2552" t="s">
        <v>1772</v>
      </c>
      <c r="BF2552" t="s">
        <v>1958</v>
      </c>
      <c r="BG2552" t="s">
        <v>1959</v>
      </c>
      <c r="BH2552">
        <v>5</v>
      </c>
      <c r="BI2552">
        <v>5</v>
      </c>
      <c r="BJ2552" s="1">
        <v>45901</v>
      </c>
      <c r="BK2552" s="1">
        <v>46265</v>
      </c>
      <c r="BL2552" s="1">
        <v>45901</v>
      </c>
      <c r="BM2552" s="1">
        <v>46265</v>
      </c>
      <c r="BN2552">
        <v>35</v>
      </c>
      <c r="BO2552">
        <v>7</v>
      </c>
      <c r="BP2552">
        <v>0</v>
      </c>
      <c r="BQ2552">
        <v>7</v>
      </c>
      <c r="BR2552">
        <v>0</v>
      </c>
      <c r="BS2552">
        <v>7</v>
      </c>
      <c r="BT2552">
        <v>7</v>
      </c>
      <c r="BU2552">
        <v>7</v>
      </c>
      <c r="BV2552" t="str">
        <f>"10:00 AM"</f>
        <v>10:00 AM</v>
      </c>
      <c r="BW2552" t="str">
        <f>"6:00 PM"</f>
        <v>6:00 PM</v>
      </c>
      <c r="BX2552" t="s">
        <v>240</v>
      </c>
      <c r="BY2552">
        <v>0</v>
      </c>
      <c r="BZ2552">
        <v>12</v>
      </c>
      <c r="CA2552" t="s">
        <v>115</v>
      </c>
      <c r="CC2552" t="s">
        <v>449</v>
      </c>
      <c r="CD2552" t="s">
        <v>1953</v>
      </c>
      <c r="CE2552" t="s">
        <v>512</v>
      </c>
      <c r="CF2552" t="s">
        <v>128</v>
      </c>
      <c r="CG2552" t="s">
        <v>120</v>
      </c>
      <c r="CH2552" s="3">
        <v>96950</v>
      </c>
      <c r="CI2552" s="4">
        <v>7.98</v>
      </c>
      <c r="CJ2552" s="4">
        <v>7.98</v>
      </c>
      <c r="CK2552" s="4">
        <v>11.97</v>
      </c>
      <c r="CL2552" s="4">
        <v>11.97</v>
      </c>
      <c r="CM2552" t="s">
        <v>136</v>
      </c>
      <c r="CN2552" t="s">
        <v>449</v>
      </c>
      <c r="CO2552" t="s">
        <v>137</v>
      </c>
      <c r="CQ2552" t="s">
        <v>115</v>
      </c>
      <c r="CR2552" t="s">
        <v>138</v>
      </c>
      <c r="CS2552" t="s">
        <v>139</v>
      </c>
      <c r="CT2552" t="s">
        <v>138</v>
      </c>
      <c r="CU2552" t="s">
        <v>139</v>
      </c>
      <c r="CV2552" t="s">
        <v>138</v>
      </c>
      <c r="CW2552" t="s">
        <v>139</v>
      </c>
      <c r="CX2552" t="s">
        <v>450</v>
      </c>
      <c r="CY2552" s="10">
        <v>16702349909</v>
      </c>
      <c r="CZ2552" t="s">
        <v>1957</v>
      </c>
      <c r="DA2552" t="s">
        <v>208</v>
      </c>
      <c r="DB2552" t="s">
        <v>138</v>
      </c>
      <c r="DC2552" t="s">
        <v>115</v>
      </c>
    </row>
    <row r="2553" spans="1:112" ht="14.45" customHeight="1" x14ac:dyDescent="0.25">
      <c r="A2553" t="s">
        <v>3503</v>
      </c>
      <c r="B2553" t="s">
        <v>248</v>
      </c>
      <c r="C2553" s="1">
        <v>45778</v>
      </c>
      <c r="D2553" s="1">
        <v>45838</v>
      </c>
      <c r="E2553" t="s">
        <v>210</v>
      </c>
      <c r="F2553" s="1">
        <v>45929</v>
      </c>
      <c r="G2553" t="s">
        <v>115</v>
      </c>
      <c r="H2553" t="s">
        <v>115</v>
      </c>
      <c r="I2553" t="s">
        <v>115</v>
      </c>
      <c r="J2553" t="s">
        <v>3504</v>
      </c>
      <c r="K2553" t="s">
        <v>3505</v>
      </c>
      <c r="L2553" t="s">
        <v>2900</v>
      </c>
      <c r="M2553" t="s">
        <v>2901</v>
      </c>
      <c r="N2553" t="s">
        <v>128</v>
      </c>
      <c r="O2553" t="s">
        <v>120</v>
      </c>
      <c r="P2553" s="3">
        <v>96950</v>
      </c>
      <c r="Q2553" t="s">
        <v>121</v>
      </c>
      <c r="S2553" s="10">
        <v>16702851093</v>
      </c>
      <c r="U2553" t="s">
        <v>2902</v>
      </c>
      <c r="V2553">
        <v>111211</v>
      </c>
      <c r="W2553" t="s">
        <v>123</v>
      </c>
      <c r="Y2553" t="s">
        <v>2903</v>
      </c>
      <c r="Z2553" t="s">
        <v>2904</v>
      </c>
      <c r="AB2553" t="s">
        <v>658</v>
      </c>
      <c r="AC2553" t="s">
        <v>2900</v>
      </c>
      <c r="AD2553" t="s">
        <v>2901</v>
      </c>
      <c r="AE2553" t="s">
        <v>128</v>
      </c>
      <c r="AF2553" t="s">
        <v>120</v>
      </c>
      <c r="AG2553" s="3">
        <v>96950</v>
      </c>
      <c r="AH2553" t="s">
        <v>121</v>
      </c>
      <c r="AJ2553" s="10">
        <v>16702851093</v>
      </c>
      <c r="AL2553" t="s">
        <v>2905</v>
      </c>
      <c r="BD2553" t="str">
        <f>"45-2092.00"</f>
        <v>45-2092.00</v>
      </c>
      <c r="BE2553" t="s">
        <v>1875</v>
      </c>
      <c r="BF2553" t="s">
        <v>3506</v>
      </c>
      <c r="BG2553" t="s">
        <v>2269</v>
      </c>
      <c r="BH2553">
        <v>3</v>
      </c>
      <c r="BI2553">
        <v>3</v>
      </c>
      <c r="BJ2553" s="1">
        <v>45931</v>
      </c>
      <c r="BK2553" s="1">
        <v>46295</v>
      </c>
      <c r="BL2553" s="1">
        <v>45931</v>
      </c>
      <c r="BM2553" s="1">
        <v>46295</v>
      </c>
      <c r="BN2553">
        <v>40</v>
      </c>
      <c r="BO2553">
        <v>0</v>
      </c>
      <c r="BP2553">
        <v>8</v>
      </c>
      <c r="BQ2553">
        <v>8</v>
      </c>
      <c r="BR2553">
        <v>8</v>
      </c>
      <c r="BS2553">
        <v>8</v>
      </c>
      <c r="BT2553">
        <v>8</v>
      </c>
      <c r="BU2553">
        <v>0</v>
      </c>
      <c r="BV2553" t="str">
        <f>"8:00 AM"</f>
        <v>8:00 AM</v>
      </c>
      <c r="BW2553" t="str">
        <f>"5:00 PM"</f>
        <v>5:00 PM</v>
      </c>
      <c r="BX2553" t="s">
        <v>240</v>
      </c>
      <c r="BY2553">
        <v>0</v>
      </c>
      <c r="BZ2553">
        <v>3</v>
      </c>
      <c r="CA2553" t="s">
        <v>115</v>
      </c>
      <c r="CC2553" t="s">
        <v>3507</v>
      </c>
      <c r="CD2553" t="s">
        <v>2900</v>
      </c>
      <c r="CE2553" t="s">
        <v>2901</v>
      </c>
      <c r="CF2553" t="s">
        <v>128</v>
      </c>
      <c r="CG2553" t="s">
        <v>120</v>
      </c>
      <c r="CH2553" s="3">
        <v>96950</v>
      </c>
      <c r="CI2553" s="4">
        <v>11.91</v>
      </c>
      <c r="CJ2553" s="4">
        <v>11.91</v>
      </c>
      <c r="CK2553" s="4">
        <v>17.87</v>
      </c>
      <c r="CL2553" s="4">
        <v>17.87</v>
      </c>
      <c r="CM2553" t="s">
        <v>136</v>
      </c>
      <c r="CN2553" t="s">
        <v>139</v>
      </c>
      <c r="CO2553" t="s">
        <v>137</v>
      </c>
      <c r="CQ2553" t="s">
        <v>115</v>
      </c>
      <c r="CR2553" t="s">
        <v>138</v>
      </c>
      <c r="CS2553" t="s">
        <v>139</v>
      </c>
      <c r="CT2553" t="s">
        <v>138</v>
      </c>
      <c r="CU2553" t="s">
        <v>139</v>
      </c>
      <c r="CV2553" t="s">
        <v>138</v>
      </c>
      <c r="CW2553" t="s">
        <v>139</v>
      </c>
      <c r="CX2553" t="s">
        <v>1776</v>
      </c>
      <c r="CY2553" s="10">
        <v>16702851093</v>
      </c>
      <c r="CZ2553" t="s">
        <v>2905</v>
      </c>
      <c r="DA2553" t="s">
        <v>139</v>
      </c>
      <c r="DB2553" t="s">
        <v>138</v>
      </c>
      <c r="DC2553" t="s">
        <v>115</v>
      </c>
    </row>
    <row r="2554" spans="1:112" ht="14.45" customHeight="1" x14ac:dyDescent="0.25">
      <c r="A2554" t="s">
        <v>4503</v>
      </c>
      <c r="B2554" t="s">
        <v>158</v>
      </c>
      <c r="C2554" s="1">
        <v>45768</v>
      </c>
      <c r="D2554" s="1">
        <v>45838</v>
      </c>
      <c r="E2554" t="s">
        <v>210</v>
      </c>
      <c r="F2554" s="1">
        <v>45929</v>
      </c>
      <c r="G2554" t="s">
        <v>115</v>
      </c>
      <c r="H2554" t="s">
        <v>115</v>
      </c>
      <c r="I2554" t="s">
        <v>115</v>
      </c>
      <c r="J2554" t="s">
        <v>1831</v>
      </c>
      <c r="K2554" t="s">
        <v>1832</v>
      </c>
      <c r="L2554" t="s">
        <v>1833</v>
      </c>
      <c r="M2554" t="s">
        <v>1834</v>
      </c>
      <c r="N2554" t="s">
        <v>128</v>
      </c>
      <c r="O2554" t="s">
        <v>120</v>
      </c>
      <c r="P2554" s="3">
        <v>96950</v>
      </c>
      <c r="Q2554" t="s">
        <v>121</v>
      </c>
      <c r="S2554" s="10">
        <v>16702876661</v>
      </c>
      <c r="U2554" t="s">
        <v>1835</v>
      </c>
      <c r="V2554">
        <v>812112</v>
      </c>
      <c r="W2554" t="s">
        <v>123</v>
      </c>
      <c r="Y2554" t="s">
        <v>308</v>
      </c>
      <c r="Z2554" t="s">
        <v>309</v>
      </c>
      <c r="AB2554" t="s">
        <v>188</v>
      </c>
      <c r="AC2554" t="s">
        <v>1833</v>
      </c>
      <c r="AD2554" t="s">
        <v>1834</v>
      </c>
      <c r="AE2554" t="s">
        <v>128</v>
      </c>
      <c r="AF2554" t="s">
        <v>120</v>
      </c>
      <c r="AG2554" s="3">
        <v>96950</v>
      </c>
      <c r="AH2554" t="s">
        <v>121</v>
      </c>
      <c r="AJ2554" s="10">
        <v>16702876661</v>
      </c>
      <c r="AL2554" t="s">
        <v>1836</v>
      </c>
      <c r="BD2554" t="str">
        <f>"39-5012.00"</f>
        <v>39-5012.00</v>
      </c>
      <c r="BE2554" t="s">
        <v>1772</v>
      </c>
      <c r="BF2554" t="s">
        <v>1837</v>
      </c>
      <c r="BG2554" t="s">
        <v>1838</v>
      </c>
      <c r="BH2554">
        <v>2</v>
      </c>
      <c r="BJ2554" s="1">
        <v>45931</v>
      </c>
      <c r="BK2554" s="1">
        <v>46295</v>
      </c>
      <c r="BN2554">
        <v>35</v>
      </c>
      <c r="BO2554">
        <v>7</v>
      </c>
      <c r="BP2554">
        <v>0</v>
      </c>
      <c r="BQ2554">
        <v>0</v>
      </c>
      <c r="BR2554">
        <v>7</v>
      </c>
      <c r="BS2554">
        <v>7</v>
      </c>
      <c r="BT2554">
        <v>7</v>
      </c>
      <c r="BU2554">
        <v>7</v>
      </c>
      <c r="BV2554" t="str">
        <f>"11:00 AM"</f>
        <v>11:00 AM</v>
      </c>
      <c r="BW2554" t="str">
        <f>"6:00 PM"</f>
        <v>6:00 PM</v>
      </c>
      <c r="BX2554" t="s">
        <v>240</v>
      </c>
      <c r="BY2554">
        <v>0</v>
      </c>
      <c r="BZ2554">
        <v>12</v>
      </c>
      <c r="CA2554" t="s">
        <v>115</v>
      </c>
      <c r="CC2554" t="s">
        <v>4008</v>
      </c>
      <c r="CD2554" t="s">
        <v>1839</v>
      </c>
      <c r="CE2554" t="s">
        <v>1834</v>
      </c>
      <c r="CF2554" t="s">
        <v>128</v>
      </c>
      <c r="CG2554" t="s">
        <v>120</v>
      </c>
      <c r="CH2554" s="3">
        <v>96950</v>
      </c>
      <c r="CI2554" s="4">
        <v>7.98</v>
      </c>
      <c r="CJ2554" s="4">
        <v>7.98</v>
      </c>
      <c r="CK2554" s="4">
        <v>11.97</v>
      </c>
      <c r="CL2554" s="4">
        <v>11.97</v>
      </c>
      <c r="CM2554" t="s">
        <v>136</v>
      </c>
      <c r="CN2554" t="s">
        <v>224</v>
      </c>
      <c r="CO2554" t="s">
        <v>137</v>
      </c>
      <c r="CQ2554" t="s">
        <v>115</v>
      </c>
      <c r="CR2554" t="s">
        <v>138</v>
      </c>
      <c r="CS2554" t="s">
        <v>139</v>
      </c>
      <c r="CT2554" t="s">
        <v>138</v>
      </c>
      <c r="CU2554" t="s">
        <v>139</v>
      </c>
      <c r="CV2554" t="s">
        <v>138</v>
      </c>
      <c r="CW2554" t="s">
        <v>139</v>
      </c>
      <c r="CX2554" t="s">
        <v>316</v>
      </c>
      <c r="CY2554" s="10">
        <v>16702876661</v>
      </c>
      <c r="CZ2554" t="s">
        <v>1836</v>
      </c>
      <c r="DA2554" t="s">
        <v>139</v>
      </c>
      <c r="DB2554" t="s">
        <v>138</v>
      </c>
      <c r="DC2554" t="s">
        <v>115</v>
      </c>
    </row>
    <row r="2555" spans="1:112" ht="14.45" customHeight="1" x14ac:dyDescent="0.25">
      <c r="A2555" t="s">
        <v>4774</v>
      </c>
      <c r="B2555" t="s">
        <v>248</v>
      </c>
      <c r="C2555" s="1">
        <v>45759</v>
      </c>
      <c r="D2555" s="1">
        <v>45838</v>
      </c>
      <c r="E2555" t="s">
        <v>210</v>
      </c>
      <c r="F2555" s="1">
        <v>45929</v>
      </c>
      <c r="G2555" t="s">
        <v>115</v>
      </c>
      <c r="H2555" t="s">
        <v>115</v>
      </c>
      <c r="I2555" t="s">
        <v>115</v>
      </c>
      <c r="J2555" t="s">
        <v>747</v>
      </c>
      <c r="K2555" t="s">
        <v>748</v>
      </c>
      <c r="L2555" t="s">
        <v>749</v>
      </c>
      <c r="M2555" t="s">
        <v>119</v>
      </c>
      <c r="N2555" t="s">
        <v>750</v>
      </c>
      <c r="O2555" t="s">
        <v>120</v>
      </c>
      <c r="P2555" s="3">
        <v>96950</v>
      </c>
      <c r="Q2555" t="s">
        <v>121</v>
      </c>
      <c r="S2555" s="10">
        <v>16702331530</v>
      </c>
      <c r="U2555" t="s">
        <v>751</v>
      </c>
      <c r="V2555">
        <v>722511</v>
      </c>
      <c r="W2555" t="s">
        <v>123</v>
      </c>
      <c r="Y2555" t="s">
        <v>752</v>
      </c>
      <c r="Z2555" t="s">
        <v>753</v>
      </c>
      <c r="AA2555" t="s">
        <v>331</v>
      </c>
      <c r="AB2555" t="s">
        <v>754</v>
      </c>
      <c r="AC2555" t="s">
        <v>749</v>
      </c>
      <c r="AD2555" t="s">
        <v>119</v>
      </c>
      <c r="AE2555" t="s">
        <v>750</v>
      </c>
      <c r="AF2555" t="s">
        <v>120</v>
      </c>
      <c r="AG2555" s="3">
        <v>96950</v>
      </c>
      <c r="AH2555" t="s">
        <v>121</v>
      </c>
      <c r="AJ2555" s="10">
        <v>16702331530</v>
      </c>
      <c r="AL2555" t="s">
        <v>755</v>
      </c>
      <c r="BD2555" t="str">
        <f>"35-2014.00"</f>
        <v>35-2014.00</v>
      </c>
      <c r="BE2555" t="s">
        <v>221</v>
      </c>
      <c r="BF2555" t="s">
        <v>839</v>
      </c>
      <c r="BG2555" t="s">
        <v>373</v>
      </c>
      <c r="BH2555">
        <v>3</v>
      </c>
      <c r="BI2555">
        <v>3</v>
      </c>
      <c r="BJ2555" s="1">
        <v>45931</v>
      </c>
      <c r="BK2555" s="1">
        <v>46295</v>
      </c>
      <c r="BL2555" s="1">
        <v>45931</v>
      </c>
      <c r="BM2555" s="1">
        <v>46295</v>
      </c>
      <c r="BN2555">
        <v>35</v>
      </c>
      <c r="BO2555">
        <v>7</v>
      </c>
      <c r="BP2555">
        <v>7</v>
      </c>
      <c r="BQ2555">
        <v>0</v>
      </c>
      <c r="BR2555">
        <v>7</v>
      </c>
      <c r="BS2555">
        <v>0</v>
      </c>
      <c r="BT2555">
        <v>7</v>
      </c>
      <c r="BU2555">
        <v>7</v>
      </c>
      <c r="BV2555" t="str">
        <f>"5:30 AM"</f>
        <v>5:30 AM</v>
      </c>
      <c r="BW2555" t="str">
        <f>"1:30 PM"</f>
        <v>1:30 PM</v>
      </c>
      <c r="BX2555" t="s">
        <v>240</v>
      </c>
      <c r="BY2555">
        <v>0</v>
      </c>
      <c r="BZ2555">
        <v>12</v>
      </c>
      <c r="CA2555" t="s">
        <v>115</v>
      </c>
      <c r="CC2555" t="s">
        <v>4775</v>
      </c>
      <c r="CD2555" t="s">
        <v>749</v>
      </c>
      <c r="CE2555" t="s">
        <v>119</v>
      </c>
      <c r="CF2555" t="s">
        <v>750</v>
      </c>
      <c r="CG2555" t="s">
        <v>120</v>
      </c>
      <c r="CH2555" s="3">
        <v>96950</v>
      </c>
      <c r="CI2555" s="4">
        <v>8.83</v>
      </c>
      <c r="CJ2555" s="4">
        <v>14.19</v>
      </c>
      <c r="CK2555" s="4">
        <v>13.25</v>
      </c>
      <c r="CL2555" s="4">
        <v>21.29</v>
      </c>
      <c r="CM2555" t="s">
        <v>136</v>
      </c>
      <c r="CN2555" t="s">
        <v>331</v>
      </c>
      <c r="CO2555" t="s">
        <v>137</v>
      </c>
      <c r="CQ2555" t="s">
        <v>115</v>
      </c>
      <c r="CR2555" t="s">
        <v>138</v>
      </c>
      <c r="CS2555" t="s">
        <v>139</v>
      </c>
      <c r="CT2555" t="s">
        <v>138</v>
      </c>
      <c r="CU2555" t="s">
        <v>139</v>
      </c>
      <c r="CV2555" t="s">
        <v>138</v>
      </c>
      <c r="CW2555" t="s">
        <v>139</v>
      </c>
      <c r="CX2555" t="s">
        <v>4776</v>
      </c>
      <c r="CY2555" s="10">
        <v>16702331530</v>
      </c>
      <c r="CZ2555" t="s">
        <v>755</v>
      </c>
      <c r="DA2555" t="s">
        <v>758</v>
      </c>
      <c r="DB2555" t="s">
        <v>138</v>
      </c>
      <c r="DC2555" t="s">
        <v>115</v>
      </c>
      <c r="DD2555" t="s">
        <v>752</v>
      </c>
      <c r="DE2555" t="s">
        <v>753</v>
      </c>
      <c r="DF2555" t="s">
        <v>331</v>
      </c>
      <c r="DG2555" t="s">
        <v>747</v>
      </c>
      <c r="DH2555" t="s">
        <v>755</v>
      </c>
    </row>
    <row r="2556" spans="1:112" ht="14.45" customHeight="1" x14ac:dyDescent="0.25">
      <c r="A2556" t="s">
        <v>5105</v>
      </c>
      <c r="B2556" t="s">
        <v>158</v>
      </c>
      <c r="C2556" s="1">
        <v>45761</v>
      </c>
      <c r="D2556" s="1">
        <v>45838</v>
      </c>
      <c r="E2556" t="s">
        <v>210</v>
      </c>
      <c r="F2556" s="1">
        <v>45929</v>
      </c>
      <c r="G2556" t="s">
        <v>115</v>
      </c>
      <c r="H2556" t="s">
        <v>115</v>
      </c>
      <c r="I2556" t="s">
        <v>115</v>
      </c>
      <c r="J2556" t="s">
        <v>228</v>
      </c>
      <c r="K2556" t="s">
        <v>229</v>
      </c>
      <c r="L2556" t="s">
        <v>242</v>
      </c>
      <c r="M2556" t="s">
        <v>230</v>
      </c>
      <c r="N2556" t="s">
        <v>119</v>
      </c>
      <c r="O2556" t="s">
        <v>120</v>
      </c>
      <c r="P2556" s="3">
        <v>96950</v>
      </c>
      <c r="Q2556" t="s">
        <v>121</v>
      </c>
      <c r="S2556" s="10">
        <v>16702854040</v>
      </c>
      <c r="U2556" t="s">
        <v>231</v>
      </c>
      <c r="V2556">
        <v>722410</v>
      </c>
      <c r="W2556" t="s">
        <v>123</v>
      </c>
      <c r="Y2556" t="s">
        <v>232</v>
      </c>
      <c r="Z2556" t="s">
        <v>233</v>
      </c>
      <c r="AA2556" t="s">
        <v>234</v>
      </c>
      <c r="AB2556" t="s">
        <v>235</v>
      </c>
      <c r="AC2556" t="s">
        <v>242</v>
      </c>
      <c r="AD2556" t="s">
        <v>230</v>
      </c>
      <c r="AE2556" t="s">
        <v>119</v>
      </c>
      <c r="AF2556" t="s">
        <v>120</v>
      </c>
      <c r="AG2556" s="3">
        <v>96950</v>
      </c>
      <c r="AH2556" t="s">
        <v>121</v>
      </c>
      <c r="AJ2556" s="10">
        <v>16702854040</v>
      </c>
      <c r="AL2556" t="s">
        <v>236</v>
      </c>
      <c r="BD2556" t="str">
        <f>"27-2042.00"</f>
        <v>27-2042.00</v>
      </c>
      <c r="BE2556" t="s">
        <v>237</v>
      </c>
      <c r="BF2556" t="s">
        <v>238</v>
      </c>
      <c r="BG2556" t="s">
        <v>239</v>
      </c>
      <c r="BH2556">
        <v>2</v>
      </c>
      <c r="BJ2556" s="1">
        <v>45931</v>
      </c>
      <c r="BK2556" s="1">
        <v>46295</v>
      </c>
      <c r="BN2556">
        <v>35</v>
      </c>
      <c r="BO2556">
        <v>3</v>
      </c>
      <c r="BP2556">
        <v>0</v>
      </c>
      <c r="BQ2556">
        <v>4</v>
      </c>
      <c r="BR2556">
        <v>7</v>
      </c>
      <c r="BS2556">
        <v>7</v>
      </c>
      <c r="BT2556">
        <v>7</v>
      </c>
      <c r="BU2556">
        <v>7</v>
      </c>
      <c r="BV2556" t="str">
        <f>"5:00 PM"</f>
        <v>5:00 PM</v>
      </c>
      <c r="BW2556" t="str">
        <f>"1:00 AM"</f>
        <v>1:00 AM</v>
      </c>
      <c r="BX2556" t="s">
        <v>240</v>
      </c>
      <c r="BY2556">
        <v>0</v>
      </c>
      <c r="BZ2556">
        <v>12</v>
      </c>
      <c r="CA2556" t="s">
        <v>115</v>
      </c>
      <c r="CC2556" s="2" t="s">
        <v>241</v>
      </c>
      <c r="CD2556" t="s">
        <v>242</v>
      </c>
      <c r="CE2556" t="s">
        <v>230</v>
      </c>
      <c r="CF2556" t="s">
        <v>119</v>
      </c>
      <c r="CG2556" t="s">
        <v>120</v>
      </c>
      <c r="CH2556" s="3">
        <v>96950</v>
      </c>
      <c r="CI2556" s="4">
        <v>33.06</v>
      </c>
      <c r="CJ2556" s="4">
        <v>33.06</v>
      </c>
      <c r="CK2556" s="4">
        <v>49.6</v>
      </c>
      <c r="CL2556" s="4">
        <v>49.6</v>
      </c>
      <c r="CM2556" t="s">
        <v>136</v>
      </c>
      <c r="CN2556" t="s">
        <v>243</v>
      </c>
      <c r="CO2556" t="s">
        <v>137</v>
      </c>
      <c r="CQ2556" t="s">
        <v>115</v>
      </c>
      <c r="CR2556" t="s">
        <v>138</v>
      </c>
      <c r="CS2556" t="s">
        <v>139</v>
      </c>
      <c r="CT2556" t="s">
        <v>138</v>
      </c>
      <c r="CU2556" t="s">
        <v>139</v>
      </c>
      <c r="CV2556" t="s">
        <v>138</v>
      </c>
      <c r="CW2556" t="s">
        <v>139</v>
      </c>
      <c r="CX2556" t="s">
        <v>244</v>
      </c>
      <c r="CY2556" s="10">
        <v>16702854040</v>
      </c>
      <c r="CZ2556" t="s">
        <v>245</v>
      </c>
      <c r="DA2556" t="s">
        <v>246</v>
      </c>
      <c r="DB2556" t="s">
        <v>138</v>
      </c>
      <c r="DC2556" t="s">
        <v>115</v>
      </c>
    </row>
    <row r="2557" spans="1:112" ht="14.45" customHeight="1" x14ac:dyDescent="0.25">
      <c r="A2557" t="s">
        <v>5649</v>
      </c>
      <c r="B2557" t="s">
        <v>248</v>
      </c>
      <c r="C2557" s="1">
        <v>45765</v>
      </c>
      <c r="D2557" s="1">
        <v>45838</v>
      </c>
      <c r="E2557" t="s">
        <v>210</v>
      </c>
      <c r="F2557" s="1">
        <v>45929</v>
      </c>
      <c r="G2557" t="s">
        <v>138</v>
      </c>
      <c r="H2557" t="s">
        <v>115</v>
      </c>
      <c r="I2557" t="s">
        <v>115</v>
      </c>
      <c r="J2557" t="s">
        <v>287</v>
      </c>
      <c r="K2557" t="s">
        <v>139</v>
      </c>
      <c r="L2557" t="s">
        <v>288</v>
      </c>
      <c r="M2557" t="s">
        <v>289</v>
      </c>
      <c r="N2557" t="s">
        <v>290</v>
      </c>
      <c r="O2557" t="s">
        <v>120</v>
      </c>
      <c r="P2557" s="3">
        <v>96952</v>
      </c>
      <c r="Q2557" t="s">
        <v>121</v>
      </c>
      <c r="R2557" t="s">
        <v>139</v>
      </c>
      <c r="S2557" s="10">
        <v>16704339989</v>
      </c>
      <c r="U2557" t="s">
        <v>291</v>
      </c>
      <c r="V2557">
        <v>481111</v>
      </c>
      <c r="W2557" t="s">
        <v>123</v>
      </c>
      <c r="Y2557" t="s">
        <v>292</v>
      </c>
      <c r="Z2557" t="s">
        <v>293</v>
      </c>
      <c r="AA2557" t="s">
        <v>294</v>
      </c>
      <c r="AB2557" t="s">
        <v>295</v>
      </c>
      <c r="AC2557" t="s">
        <v>288</v>
      </c>
      <c r="AD2557" t="s">
        <v>289</v>
      </c>
      <c r="AE2557" t="s">
        <v>290</v>
      </c>
      <c r="AF2557" t="s">
        <v>120</v>
      </c>
      <c r="AG2557" s="3">
        <v>96952</v>
      </c>
      <c r="AH2557" t="s">
        <v>121</v>
      </c>
      <c r="AJ2557" s="10">
        <v>16704339989</v>
      </c>
      <c r="AL2557" t="s">
        <v>296</v>
      </c>
      <c r="BD2557" t="str">
        <f>"15-1232.00"</f>
        <v>15-1232.00</v>
      </c>
      <c r="BE2557" t="s">
        <v>2230</v>
      </c>
      <c r="BF2557" t="s">
        <v>2231</v>
      </c>
      <c r="BG2557" t="s">
        <v>2230</v>
      </c>
      <c r="BH2557">
        <v>1</v>
      </c>
      <c r="BI2557">
        <v>1</v>
      </c>
      <c r="BJ2557" s="1">
        <v>45931</v>
      </c>
      <c r="BK2557" s="1">
        <v>47026</v>
      </c>
      <c r="BL2557" s="1">
        <v>45931</v>
      </c>
      <c r="BM2557" s="1">
        <v>47026</v>
      </c>
      <c r="BN2557">
        <v>40</v>
      </c>
      <c r="BO2557">
        <v>0</v>
      </c>
      <c r="BP2557">
        <v>8</v>
      </c>
      <c r="BQ2557">
        <v>8</v>
      </c>
      <c r="BR2557">
        <v>8</v>
      </c>
      <c r="BS2557">
        <v>8</v>
      </c>
      <c r="BT2557">
        <v>8</v>
      </c>
      <c r="BU2557">
        <v>0</v>
      </c>
      <c r="BV2557" t="str">
        <f>"8:00 AM"</f>
        <v>8:00 AM</v>
      </c>
      <c r="BW2557" t="str">
        <f>"5:00 PM"</f>
        <v>5:00 PM</v>
      </c>
      <c r="BX2557" t="s">
        <v>133</v>
      </c>
      <c r="BY2557">
        <v>0</v>
      </c>
      <c r="BZ2557">
        <v>24</v>
      </c>
      <c r="CA2557" t="s">
        <v>115</v>
      </c>
      <c r="CC2557" t="s">
        <v>2232</v>
      </c>
      <c r="CD2557" t="s">
        <v>288</v>
      </c>
      <c r="CE2557" t="s">
        <v>289</v>
      </c>
      <c r="CF2557" t="s">
        <v>290</v>
      </c>
      <c r="CG2557" t="s">
        <v>120</v>
      </c>
      <c r="CH2557" s="3">
        <v>96952</v>
      </c>
      <c r="CI2557" s="4">
        <v>15.2</v>
      </c>
      <c r="CJ2557" s="4">
        <v>15.25</v>
      </c>
      <c r="CK2557" s="4">
        <v>0</v>
      </c>
      <c r="CL2557" s="4">
        <v>0</v>
      </c>
      <c r="CM2557" t="s">
        <v>136</v>
      </c>
      <c r="CN2557" t="s">
        <v>139</v>
      </c>
      <c r="CO2557" t="s">
        <v>137</v>
      </c>
      <c r="CQ2557" t="s">
        <v>115</v>
      </c>
      <c r="CR2557" t="s">
        <v>138</v>
      </c>
      <c r="CS2557" t="s">
        <v>139</v>
      </c>
      <c r="CT2557" t="s">
        <v>139</v>
      </c>
      <c r="CU2557" t="s">
        <v>138</v>
      </c>
      <c r="CV2557" t="s">
        <v>138</v>
      </c>
      <c r="CW2557" t="s">
        <v>139</v>
      </c>
      <c r="CX2557" t="s">
        <v>301</v>
      </c>
      <c r="CY2557" s="10">
        <v>16704339989</v>
      </c>
      <c r="CZ2557" t="s">
        <v>302</v>
      </c>
      <c r="DA2557" t="s">
        <v>139</v>
      </c>
      <c r="DB2557" t="s">
        <v>138</v>
      </c>
      <c r="DC2557" t="s">
        <v>115</v>
      </c>
    </row>
    <row r="2558" spans="1:112" ht="14.45" customHeight="1" x14ac:dyDescent="0.25">
      <c r="A2558" t="s">
        <v>6815</v>
      </c>
      <c r="B2558" t="s">
        <v>158</v>
      </c>
      <c r="C2558" s="1">
        <v>45778</v>
      </c>
      <c r="D2558" s="1">
        <v>45838</v>
      </c>
      <c r="E2558" t="s">
        <v>210</v>
      </c>
      <c r="F2558" s="1">
        <v>45929</v>
      </c>
      <c r="G2558" t="s">
        <v>115</v>
      </c>
      <c r="H2558" t="s">
        <v>138</v>
      </c>
      <c r="I2558" t="s">
        <v>115</v>
      </c>
      <c r="J2558" t="s">
        <v>612</v>
      </c>
      <c r="K2558" t="s">
        <v>613</v>
      </c>
      <c r="L2558" t="s">
        <v>614</v>
      </c>
      <c r="M2558" t="s">
        <v>615</v>
      </c>
      <c r="N2558" t="s">
        <v>128</v>
      </c>
      <c r="O2558" t="s">
        <v>120</v>
      </c>
      <c r="P2558" s="3">
        <v>96950</v>
      </c>
      <c r="Q2558" t="s">
        <v>121</v>
      </c>
      <c r="S2558" s="10">
        <v>16707837461</v>
      </c>
      <c r="U2558" t="s">
        <v>616</v>
      </c>
      <c r="V2558">
        <v>56132</v>
      </c>
      <c r="W2558" t="s">
        <v>532</v>
      </c>
      <c r="X2558" t="s">
        <v>138</v>
      </c>
      <c r="Y2558" t="s">
        <v>617</v>
      </c>
      <c r="Z2558" t="s">
        <v>618</v>
      </c>
      <c r="AA2558" t="s">
        <v>619</v>
      </c>
      <c r="AB2558" t="s">
        <v>516</v>
      </c>
      <c r="AC2558" t="s">
        <v>614</v>
      </c>
      <c r="AD2558" t="s">
        <v>615</v>
      </c>
      <c r="AE2558" t="s">
        <v>128</v>
      </c>
      <c r="AF2558" t="s">
        <v>120</v>
      </c>
      <c r="AG2558" s="3">
        <v>96950</v>
      </c>
      <c r="AH2558" t="s">
        <v>121</v>
      </c>
      <c r="AJ2558" s="10">
        <v>16707837461</v>
      </c>
      <c r="AL2558" t="s">
        <v>620</v>
      </c>
      <c r="BD2558" t="str">
        <f>"49-9071.00"</f>
        <v>49-9071.00</v>
      </c>
      <c r="BE2558" t="s">
        <v>169</v>
      </c>
      <c r="BF2558" t="s">
        <v>6816</v>
      </c>
      <c r="BG2558" t="s">
        <v>661</v>
      </c>
      <c r="BH2558">
        <v>8</v>
      </c>
      <c r="BJ2558" s="1">
        <v>45931</v>
      </c>
      <c r="BK2558" s="1">
        <v>46295</v>
      </c>
      <c r="BN2558">
        <v>40</v>
      </c>
      <c r="BO2558">
        <v>0</v>
      </c>
      <c r="BP2558">
        <v>8</v>
      </c>
      <c r="BQ2558">
        <v>8</v>
      </c>
      <c r="BR2558">
        <v>8</v>
      </c>
      <c r="BS2558">
        <v>8</v>
      </c>
      <c r="BT2558">
        <v>8</v>
      </c>
      <c r="BU2558">
        <v>0</v>
      </c>
      <c r="BV2558" t="str">
        <f>"8:00 AM"</f>
        <v>8:00 AM</v>
      </c>
      <c r="BW2558" t="str">
        <f>"5:00 PM"</f>
        <v>5:00 PM</v>
      </c>
      <c r="BX2558" t="s">
        <v>240</v>
      </c>
      <c r="BY2558">
        <v>0</v>
      </c>
      <c r="BZ2558">
        <v>12</v>
      </c>
      <c r="CA2558" t="s">
        <v>115</v>
      </c>
      <c r="CC2558" s="2" t="s">
        <v>6817</v>
      </c>
      <c r="CD2558" t="s">
        <v>623</v>
      </c>
      <c r="CE2558" t="s">
        <v>614</v>
      </c>
      <c r="CF2558" t="s">
        <v>128</v>
      </c>
      <c r="CG2558" t="s">
        <v>120</v>
      </c>
      <c r="CH2558" s="3">
        <v>96950</v>
      </c>
      <c r="CI2558" s="4">
        <v>9.75</v>
      </c>
      <c r="CJ2558" s="4">
        <v>9.75</v>
      </c>
      <c r="CK2558" s="4">
        <v>14.62</v>
      </c>
      <c r="CL2558" s="4">
        <v>14.62</v>
      </c>
      <c r="CM2558" t="s">
        <v>136</v>
      </c>
      <c r="CN2558" t="s">
        <v>6818</v>
      </c>
      <c r="CO2558" t="s">
        <v>137</v>
      </c>
      <c r="CQ2558" t="s">
        <v>115</v>
      </c>
      <c r="CR2558" t="s">
        <v>138</v>
      </c>
      <c r="CS2558" t="s">
        <v>138</v>
      </c>
      <c r="CT2558" t="s">
        <v>138</v>
      </c>
      <c r="CU2558" t="s">
        <v>139</v>
      </c>
      <c r="CV2558" t="s">
        <v>138</v>
      </c>
      <c r="CW2558" t="s">
        <v>139</v>
      </c>
      <c r="CX2558" t="s">
        <v>625</v>
      </c>
      <c r="CY2558" s="10">
        <v>16707837461</v>
      </c>
      <c r="CZ2558" t="s">
        <v>620</v>
      </c>
      <c r="DA2558" t="s">
        <v>3450</v>
      </c>
      <c r="DB2558" t="s">
        <v>138</v>
      </c>
      <c r="DC2558" t="s">
        <v>138</v>
      </c>
    </row>
    <row r="2559" spans="1:112" ht="14.45" customHeight="1" x14ac:dyDescent="0.25">
      <c r="A2559" t="s">
        <v>7119</v>
      </c>
      <c r="B2559" t="s">
        <v>248</v>
      </c>
      <c r="C2559" s="1">
        <v>45782</v>
      </c>
      <c r="D2559" s="1">
        <v>45838</v>
      </c>
      <c r="E2559" t="s">
        <v>210</v>
      </c>
      <c r="F2559" s="1">
        <v>45960</v>
      </c>
      <c r="G2559" t="s">
        <v>115</v>
      </c>
      <c r="H2559" t="s">
        <v>115</v>
      </c>
      <c r="I2559" t="s">
        <v>115</v>
      </c>
      <c r="J2559" t="s">
        <v>7120</v>
      </c>
      <c r="K2559" t="s">
        <v>7121</v>
      </c>
      <c r="L2559" t="s">
        <v>7122</v>
      </c>
      <c r="N2559" t="s">
        <v>119</v>
      </c>
      <c r="O2559" t="s">
        <v>120</v>
      </c>
      <c r="P2559" s="3">
        <v>96950</v>
      </c>
      <c r="Q2559" t="s">
        <v>121</v>
      </c>
      <c r="S2559" s="10">
        <v>16702346445</v>
      </c>
      <c r="T2559">
        <v>2263</v>
      </c>
      <c r="U2559" t="s">
        <v>7123</v>
      </c>
      <c r="V2559">
        <v>23822</v>
      </c>
      <c r="W2559" t="s">
        <v>123</v>
      </c>
      <c r="Y2559" t="s">
        <v>676</v>
      </c>
      <c r="Z2559" t="s">
        <v>677</v>
      </c>
      <c r="AB2559" t="s">
        <v>678</v>
      </c>
      <c r="AC2559" t="s">
        <v>679</v>
      </c>
      <c r="AE2559" t="s">
        <v>119</v>
      </c>
      <c r="AF2559" t="s">
        <v>120</v>
      </c>
      <c r="AG2559" s="3">
        <v>96950</v>
      </c>
      <c r="AH2559" t="s">
        <v>121</v>
      </c>
      <c r="AJ2559" s="10">
        <v>16702346445</v>
      </c>
      <c r="AK2559">
        <v>2263</v>
      </c>
      <c r="AL2559" t="s">
        <v>680</v>
      </c>
      <c r="BD2559" t="str">
        <f>"49-9021.00"</f>
        <v>49-9021.00</v>
      </c>
      <c r="BE2559" t="s">
        <v>203</v>
      </c>
      <c r="BF2559" t="s">
        <v>7124</v>
      </c>
      <c r="BG2559" t="s">
        <v>7125</v>
      </c>
      <c r="BH2559">
        <v>1</v>
      </c>
      <c r="BI2559">
        <v>1</v>
      </c>
      <c r="BJ2559" s="1">
        <v>45962</v>
      </c>
      <c r="BK2559" s="1">
        <v>46326</v>
      </c>
      <c r="BL2559" s="1">
        <v>45962</v>
      </c>
      <c r="BM2559" s="1">
        <v>46326</v>
      </c>
      <c r="BN2559">
        <v>40</v>
      </c>
      <c r="BO2559">
        <v>0</v>
      </c>
      <c r="BP2559">
        <v>8</v>
      </c>
      <c r="BQ2559">
        <v>8</v>
      </c>
      <c r="BR2559">
        <v>8</v>
      </c>
      <c r="BS2559">
        <v>8</v>
      </c>
      <c r="BT2559">
        <v>8</v>
      </c>
      <c r="BU2559">
        <v>0</v>
      </c>
      <c r="BV2559" t="str">
        <f>"8:00 AM"</f>
        <v>8:00 AM</v>
      </c>
      <c r="BW2559" t="str">
        <f>"5:00 PM"</f>
        <v>5:00 PM</v>
      </c>
      <c r="BX2559" t="s">
        <v>133</v>
      </c>
      <c r="BY2559">
        <v>0</v>
      </c>
      <c r="BZ2559">
        <v>12</v>
      </c>
      <c r="CA2559" t="s">
        <v>115</v>
      </c>
      <c r="CC2559" s="2" t="s">
        <v>7126</v>
      </c>
      <c r="CD2559" t="s">
        <v>7127</v>
      </c>
      <c r="CF2559" t="s">
        <v>119</v>
      </c>
      <c r="CG2559" t="s">
        <v>120</v>
      </c>
      <c r="CH2559" s="3">
        <v>96950</v>
      </c>
      <c r="CI2559" s="4">
        <v>10.74</v>
      </c>
      <c r="CJ2559" s="4">
        <v>11</v>
      </c>
      <c r="CK2559" s="4">
        <v>16.11</v>
      </c>
      <c r="CL2559" s="4">
        <v>16.5</v>
      </c>
      <c r="CM2559" t="s">
        <v>136</v>
      </c>
      <c r="CN2559" t="s">
        <v>685</v>
      </c>
      <c r="CO2559" t="s">
        <v>137</v>
      </c>
      <c r="CQ2559" t="s">
        <v>115</v>
      </c>
      <c r="CR2559" t="s">
        <v>138</v>
      </c>
      <c r="CS2559" t="s">
        <v>139</v>
      </c>
      <c r="CT2559" t="s">
        <v>138</v>
      </c>
      <c r="CU2559" t="s">
        <v>139</v>
      </c>
      <c r="CV2559" t="s">
        <v>138</v>
      </c>
      <c r="CW2559" t="s">
        <v>139</v>
      </c>
      <c r="CX2559" s="2" t="s">
        <v>13934</v>
      </c>
      <c r="CY2559" s="10">
        <v>16702346445</v>
      </c>
      <c r="CZ2559" t="s">
        <v>680</v>
      </c>
      <c r="DA2559" t="s">
        <v>139</v>
      </c>
      <c r="DB2559" t="s">
        <v>138</v>
      </c>
      <c r="DC2559" t="s">
        <v>115</v>
      </c>
      <c r="DD2559" t="s">
        <v>676</v>
      </c>
      <c r="DE2559" t="s">
        <v>677</v>
      </c>
      <c r="DG2559" t="s">
        <v>7128</v>
      </c>
      <c r="DH2559" t="s">
        <v>139</v>
      </c>
    </row>
    <row r="2560" spans="1:112" ht="14.45" customHeight="1" x14ac:dyDescent="0.25">
      <c r="A2560" t="s">
        <v>7398</v>
      </c>
      <c r="B2560" t="s">
        <v>248</v>
      </c>
      <c r="C2560" s="1">
        <v>45791</v>
      </c>
      <c r="D2560" s="1">
        <v>45838</v>
      </c>
      <c r="E2560" t="s">
        <v>210</v>
      </c>
      <c r="F2560" s="1">
        <v>45929</v>
      </c>
      <c r="G2560" t="s">
        <v>115</v>
      </c>
      <c r="H2560" t="s">
        <v>115</v>
      </c>
      <c r="I2560" t="s">
        <v>115</v>
      </c>
      <c r="J2560" t="s">
        <v>7399</v>
      </c>
      <c r="K2560" t="s">
        <v>7235</v>
      </c>
      <c r="L2560" t="s">
        <v>1379</v>
      </c>
      <c r="N2560" t="s">
        <v>119</v>
      </c>
      <c r="O2560" t="s">
        <v>120</v>
      </c>
      <c r="P2560" s="3">
        <v>96950</v>
      </c>
      <c r="Q2560" t="s">
        <v>121</v>
      </c>
      <c r="S2560" s="10">
        <v>16702358778</v>
      </c>
      <c r="U2560" t="s">
        <v>7400</v>
      </c>
      <c r="V2560">
        <v>522299</v>
      </c>
      <c r="W2560" t="s">
        <v>123</v>
      </c>
      <c r="Y2560" t="s">
        <v>1381</v>
      </c>
      <c r="Z2560" t="s">
        <v>1382</v>
      </c>
      <c r="AA2560" t="s">
        <v>1383</v>
      </c>
      <c r="AB2560" t="s">
        <v>235</v>
      </c>
      <c r="AC2560" t="s">
        <v>1379</v>
      </c>
      <c r="AE2560" t="s">
        <v>119</v>
      </c>
      <c r="AF2560" t="s">
        <v>120</v>
      </c>
      <c r="AG2560" s="3">
        <v>96950</v>
      </c>
      <c r="AH2560" t="s">
        <v>121</v>
      </c>
      <c r="AJ2560" s="10">
        <v>16702358778</v>
      </c>
      <c r="AL2560" t="s">
        <v>1384</v>
      </c>
      <c r="BD2560" t="str">
        <f>"37-2011.00"</f>
        <v>37-2011.00</v>
      </c>
      <c r="BE2560" t="s">
        <v>1133</v>
      </c>
      <c r="BF2560" t="s">
        <v>7401</v>
      </c>
      <c r="BG2560" t="s">
        <v>4218</v>
      </c>
      <c r="BH2560">
        <v>1</v>
      </c>
      <c r="BI2560">
        <v>1</v>
      </c>
      <c r="BJ2560" s="1">
        <v>45931</v>
      </c>
      <c r="BK2560" s="1">
        <v>46295</v>
      </c>
      <c r="BL2560" s="1">
        <v>45931</v>
      </c>
      <c r="BM2560" s="1">
        <v>46295</v>
      </c>
      <c r="BN2560">
        <v>40</v>
      </c>
      <c r="BO2560">
        <v>0</v>
      </c>
      <c r="BP2560">
        <v>8</v>
      </c>
      <c r="BQ2560">
        <v>8</v>
      </c>
      <c r="BR2560">
        <v>8</v>
      </c>
      <c r="BS2560">
        <v>8</v>
      </c>
      <c r="BT2560">
        <v>8</v>
      </c>
      <c r="BU2560">
        <v>0</v>
      </c>
      <c r="BV2560" t="str">
        <f>"8:00 AM"</f>
        <v>8:00 AM</v>
      </c>
      <c r="BW2560" t="str">
        <f>"5:00 PM"</f>
        <v>5:00 PM</v>
      </c>
      <c r="BX2560" t="s">
        <v>240</v>
      </c>
      <c r="BY2560">
        <v>0</v>
      </c>
      <c r="BZ2560">
        <v>6</v>
      </c>
      <c r="CA2560" t="s">
        <v>115</v>
      </c>
      <c r="CC2560" t="s">
        <v>7402</v>
      </c>
      <c r="CD2560" t="s">
        <v>1379</v>
      </c>
      <c r="CF2560" t="s">
        <v>119</v>
      </c>
      <c r="CG2560" t="s">
        <v>120</v>
      </c>
      <c r="CH2560" s="3">
        <v>96950</v>
      </c>
      <c r="CI2560" s="4">
        <v>8.2899999999999991</v>
      </c>
      <c r="CJ2560" s="4">
        <v>8.2899999999999991</v>
      </c>
      <c r="CK2560" s="4">
        <v>12.44</v>
      </c>
      <c r="CL2560" s="4">
        <v>12.44</v>
      </c>
      <c r="CM2560" t="s">
        <v>136</v>
      </c>
      <c r="CO2560" t="s">
        <v>137</v>
      </c>
      <c r="CQ2560" t="s">
        <v>115</v>
      </c>
      <c r="CR2560" t="s">
        <v>138</v>
      </c>
      <c r="CS2560" t="s">
        <v>138</v>
      </c>
      <c r="CT2560" t="s">
        <v>138</v>
      </c>
      <c r="CU2560" t="s">
        <v>139</v>
      </c>
      <c r="CV2560" t="s">
        <v>138</v>
      </c>
      <c r="CW2560" t="s">
        <v>138</v>
      </c>
      <c r="CX2560" t="s">
        <v>1389</v>
      </c>
      <c r="CY2560" s="10">
        <v>16702358778</v>
      </c>
      <c r="CZ2560" t="s">
        <v>1384</v>
      </c>
      <c r="DA2560" t="s">
        <v>139</v>
      </c>
      <c r="DB2560" t="s">
        <v>138</v>
      </c>
      <c r="DC2560" t="s">
        <v>115</v>
      </c>
    </row>
    <row r="2561" spans="1:112" ht="14.45" customHeight="1" x14ac:dyDescent="0.25">
      <c r="A2561" t="s">
        <v>7744</v>
      </c>
      <c r="B2561" t="s">
        <v>248</v>
      </c>
      <c r="C2561" s="1">
        <v>45792</v>
      </c>
      <c r="D2561" s="1">
        <v>45838</v>
      </c>
      <c r="E2561" t="s">
        <v>210</v>
      </c>
      <c r="F2561" s="1">
        <v>45929</v>
      </c>
      <c r="G2561" t="s">
        <v>115</v>
      </c>
      <c r="H2561" t="s">
        <v>115</v>
      </c>
      <c r="I2561" t="s">
        <v>115</v>
      </c>
      <c r="J2561" t="s">
        <v>7745</v>
      </c>
      <c r="K2561" t="s">
        <v>7746</v>
      </c>
      <c r="L2561" t="s">
        <v>7747</v>
      </c>
      <c r="M2561" t="s">
        <v>139</v>
      </c>
      <c r="N2561" t="s">
        <v>272</v>
      </c>
      <c r="O2561" t="s">
        <v>120</v>
      </c>
      <c r="P2561" s="3">
        <v>96952</v>
      </c>
      <c r="Q2561" t="s">
        <v>121</v>
      </c>
      <c r="S2561" s="10">
        <v>16707889668</v>
      </c>
      <c r="U2561" t="s">
        <v>7748</v>
      </c>
      <c r="V2561">
        <v>531110</v>
      </c>
      <c r="W2561" t="s">
        <v>123</v>
      </c>
      <c r="Y2561" t="s">
        <v>514</v>
      </c>
      <c r="Z2561" t="s">
        <v>7749</v>
      </c>
      <c r="AB2561" t="s">
        <v>126</v>
      </c>
      <c r="AC2561" t="s">
        <v>7747</v>
      </c>
      <c r="AD2561" t="s">
        <v>139</v>
      </c>
      <c r="AE2561" t="s">
        <v>272</v>
      </c>
      <c r="AF2561" t="s">
        <v>120</v>
      </c>
      <c r="AG2561" s="3">
        <v>96952</v>
      </c>
      <c r="AH2561" t="s">
        <v>121</v>
      </c>
      <c r="AJ2561" s="10">
        <v>16707889668</v>
      </c>
      <c r="AL2561" t="s">
        <v>7750</v>
      </c>
      <c r="BD2561" t="str">
        <f>"49-9071.00"</f>
        <v>49-9071.00</v>
      </c>
      <c r="BE2561" t="s">
        <v>169</v>
      </c>
      <c r="BF2561" t="s">
        <v>7751</v>
      </c>
      <c r="BG2561" t="s">
        <v>2872</v>
      </c>
      <c r="BH2561">
        <v>2</v>
      </c>
      <c r="BI2561">
        <v>2</v>
      </c>
      <c r="BJ2561" s="1">
        <v>45931</v>
      </c>
      <c r="BK2561" s="1">
        <v>46295</v>
      </c>
      <c r="BL2561" s="1">
        <v>45931</v>
      </c>
      <c r="BM2561" s="1">
        <v>46295</v>
      </c>
      <c r="BN2561">
        <v>35</v>
      </c>
      <c r="BO2561">
        <v>0</v>
      </c>
      <c r="BP2561">
        <v>7</v>
      </c>
      <c r="BQ2561">
        <v>7</v>
      </c>
      <c r="BR2561">
        <v>7</v>
      </c>
      <c r="BS2561">
        <v>7</v>
      </c>
      <c r="BT2561">
        <v>7</v>
      </c>
      <c r="BU2561">
        <v>0</v>
      </c>
      <c r="BV2561" t="str">
        <f>"8:00 AM"</f>
        <v>8:00 AM</v>
      </c>
      <c r="BW2561" t="str">
        <f>"5:00 PM"</f>
        <v>5:00 PM</v>
      </c>
      <c r="BX2561" t="s">
        <v>133</v>
      </c>
      <c r="BY2561">
        <v>0</v>
      </c>
      <c r="BZ2561">
        <v>18</v>
      </c>
      <c r="CA2561" t="s">
        <v>115</v>
      </c>
      <c r="CC2561" s="2" t="s">
        <v>7752</v>
      </c>
      <c r="CD2561" t="s">
        <v>7747</v>
      </c>
      <c r="CE2561" t="s">
        <v>139</v>
      </c>
      <c r="CF2561" t="s">
        <v>272</v>
      </c>
      <c r="CG2561" t="s">
        <v>120</v>
      </c>
      <c r="CH2561" s="3">
        <v>96952</v>
      </c>
      <c r="CI2561" s="4">
        <v>9.75</v>
      </c>
      <c r="CJ2561" s="4">
        <v>9.75</v>
      </c>
      <c r="CK2561" s="4">
        <v>14.62</v>
      </c>
      <c r="CL2561" s="4">
        <v>14.62</v>
      </c>
      <c r="CM2561" t="s">
        <v>136</v>
      </c>
      <c r="CN2561" t="s">
        <v>1856</v>
      </c>
      <c r="CO2561" t="s">
        <v>137</v>
      </c>
      <c r="CQ2561" t="s">
        <v>115</v>
      </c>
      <c r="CR2561" t="s">
        <v>138</v>
      </c>
      <c r="CS2561" t="s">
        <v>139</v>
      </c>
      <c r="CT2561" t="s">
        <v>138</v>
      </c>
      <c r="CU2561" t="s">
        <v>139</v>
      </c>
      <c r="CV2561" t="s">
        <v>138</v>
      </c>
      <c r="CW2561" t="s">
        <v>139</v>
      </c>
      <c r="CX2561" t="s">
        <v>699</v>
      </c>
      <c r="CY2561" s="10">
        <v>16707889668</v>
      </c>
      <c r="CZ2561" t="s">
        <v>7753</v>
      </c>
      <c r="DA2561" t="s">
        <v>139</v>
      </c>
      <c r="DB2561" t="s">
        <v>138</v>
      </c>
      <c r="DC2561" t="s">
        <v>115</v>
      </c>
    </row>
    <row r="2562" spans="1:112" ht="14.45" customHeight="1" x14ac:dyDescent="0.25">
      <c r="A2562" t="s">
        <v>8374</v>
      </c>
      <c r="B2562" t="s">
        <v>248</v>
      </c>
      <c r="C2562" s="1">
        <v>45765</v>
      </c>
      <c r="D2562" s="1">
        <v>45838</v>
      </c>
      <c r="E2562" t="s">
        <v>210</v>
      </c>
      <c r="F2562" s="1">
        <v>45929</v>
      </c>
      <c r="G2562" t="s">
        <v>138</v>
      </c>
      <c r="H2562" t="s">
        <v>115</v>
      </c>
      <c r="I2562" t="s">
        <v>115</v>
      </c>
      <c r="J2562" t="s">
        <v>287</v>
      </c>
      <c r="K2562" t="s">
        <v>139</v>
      </c>
      <c r="L2562" t="s">
        <v>288</v>
      </c>
      <c r="M2562" t="s">
        <v>289</v>
      </c>
      <c r="N2562" t="s">
        <v>290</v>
      </c>
      <c r="O2562" t="s">
        <v>120</v>
      </c>
      <c r="P2562" s="3">
        <v>96952</v>
      </c>
      <c r="Q2562" t="s">
        <v>121</v>
      </c>
      <c r="R2562" t="s">
        <v>139</v>
      </c>
      <c r="S2562" s="10">
        <v>16704339989</v>
      </c>
      <c r="U2562" t="s">
        <v>291</v>
      </c>
      <c r="V2562">
        <v>481111</v>
      </c>
      <c r="W2562" t="s">
        <v>123</v>
      </c>
      <c r="Y2562" t="s">
        <v>292</v>
      </c>
      <c r="Z2562" t="s">
        <v>293</v>
      </c>
      <c r="AA2562" t="s">
        <v>294</v>
      </c>
      <c r="AB2562" t="s">
        <v>295</v>
      </c>
      <c r="AC2562" t="s">
        <v>288</v>
      </c>
      <c r="AD2562" t="s">
        <v>289</v>
      </c>
      <c r="AE2562" t="s">
        <v>290</v>
      </c>
      <c r="AF2562" t="s">
        <v>120</v>
      </c>
      <c r="AG2562" s="3">
        <v>96952</v>
      </c>
      <c r="AH2562" t="s">
        <v>121</v>
      </c>
      <c r="AJ2562" s="10">
        <v>16704339989</v>
      </c>
      <c r="AL2562" t="s">
        <v>296</v>
      </c>
      <c r="BD2562" t="str">
        <f>"49-3011.00"</f>
        <v>49-3011.00</v>
      </c>
      <c r="BE2562" t="s">
        <v>6214</v>
      </c>
      <c r="BF2562" t="s">
        <v>8375</v>
      </c>
      <c r="BG2562" t="s">
        <v>8376</v>
      </c>
      <c r="BH2562">
        <v>2</v>
      </c>
      <c r="BI2562">
        <v>2</v>
      </c>
      <c r="BJ2562" s="1">
        <v>45931</v>
      </c>
      <c r="BK2562" s="1">
        <v>47026</v>
      </c>
      <c r="BL2562" s="1">
        <v>45931</v>
      </c>
      <c r="BM2562" s="1">
        <v>47026</v>
      </c>
      <c r="BN2562">
        <v>40</v>
      </c>
      <c r="BO2562">
        <v>0</v>
      </c>
      <c r="BP2562">
        <v>8</v>
      </c>
      <c r="BQ2562">
        <v>8</v>
      </c>
      <c r="BR2562">
        <v>8</v>
      </c>
      <c r="BS2562">
        <v>8</v>
      </c>
      <c r="BT2562">
        <v>8</v>
      </c>
      <c r="BU2562">
        <v>0</v>
      </c>
      <c r="BV2562" t="str">
        <f>"7:30 AM"</f>
        <v>7:30 AM</v>
      </c>
      <c r="BW2562" t="str">
        <f>"4:30 PM"</f>
        <v>4:30 PM</v>
      </c>
      <c r="BX2562" t="s">
        <v>133</v>
      </c>
      <c r="BY2562">
        <v>0</v>
      </c>
      <c r="BZ2562">
        <v>18</v>
      </c>
      <c r="CA2562" t="s">
        <v>115</v>
      </c>
      <c r="CC2562" s="2" t="s">
        <v>8377</v>
      </c>
      <c r="CD2562" t="s">
        <v>288</v>
      </c>
      <c r="CE2562" t="s">
        <v>289</v>
      </c>
      <c r="CF2562" t="s">
        <v>290</v>
      </c>
      <c r="CG2562" t="s">
        <v>120</v>
      </c>
      <c r="CH2562" s="3">
        <v>96952</v>
      </c>
      <c r="CI2562" s="4">
        <v>11.85</v>
      </c>
      <c r="CJ2562" s="4">
        <v>15.63</v>
      </c>
      <c r="CK2562" s="4">
        <v>0</v>
      </c>
      <c r="CL2562" s="4">
        <v>0</v>
      </c>
      <c r="CM2562" t="s">
        <v>136</v>
      </c>
      <c r="CN2562" t="s">
        <v>8378</v>
      </c>
      <c r="CO2562" t="s">
        <v>137</v>
      </c>
      <c r="CQ2562" t="s">
        <v>115</v>
      </c>
      <c r="CR2562" t="s">
        <v>138</v>
      </c>
      <c r="CS2562" t="s">
        <v>139</v>
      </c>
      <c r="CT2562" t="s">
        <v>139</v>
      </c>
      <c r="CU2562" t="s">
        <v>138</v>
      </c>
      <c r="CV2562" t="s">
        <v>138</v>
      </c>
      <c r="CW2562" t="s">
        <v>139</v>
      </c>
      <c r="CX2562" t="s">
        <v>301</v>
      </c>
      <c r="CY2562" s="10">
        <v>16704339989</v>
      </c>
      <c r="CZ2562" t="s">
        <v>302</v>
      </c>
      <c r="DA2562" t="s">
        <v>139</v>
      </c>
      <c r="DB2562" t="s">
        <v>138</v>
      </c>
      <c r="DC2562" t="s">
        <v>115</v>
      </c>
    </row>
    <row r="2563" spans="1:112" ht="14.45" customHeight="1" x14ac:dyDescent="0.25">
      <c r="A2563" t="s">
        <v>8379</v>
      </c>
      <c r="B2563" t="s">
        <v>248</v>
      </c>
      <c r="C2563" s="1">
        <v>45759</v>
      </c>
      <c r="D2563" s="1">
        <v>45838</v>
      </c>
      <c r="E2563" t="s">
        <v>210</v>
      </c>
      <c r="F2563" s="1">
        <v>45929</v>
      </c>
      <c r="G2563" t="s">
        <v>115</v>
      </c>
      <c r="H2563" t="s">
        <v>115</v>
      </c>
      <c r="I2563" t="s">
        <v>115</v>
      </c>
      <c r="J2563" t="s">
        <v>747</v>
      </c>
      <c r="K2563" t="s">
        <v>748</v>
      </c>
      <c r="L2563" t="s">
        <v>749</v>
      </c>
      <c r="M2563" t="s">
        <v>119</v>
      </c>
      <c r="N2563" t="s">
        <v>750</v>
      </c>
      <c r="O2563" t="s">
        <v>120</v>
      </c>
      <c r="P2563" s="3">
        <v>96950</v>
      </c>
      <c r="Q2563" t="s">
        <v>121</v>
      </c>
      <c r="S2563" s="10">
        <v>16702331530</v>
      </c>
      <c r="U2563" t="s">
        <v>751</v>
      </c>
      <c r="V2563">
        <v>445299</v>
      </c>
      <c r="W2563" t="s">
        <v>123</v>
      </c>
      <c r="Y2563" t="s">
        <v>752</v>
      </c>
      <c r="Z2563" t="s">
        <v>753</v>
      </c>
      <c r="AA2563" t="s">
        <v>331</v>
      </c>
      <c r="AB2563" t="s">
        <v>754</v>
      </c>
      <c r="AC2563" t="s">
        <v>749</v>
      </c>
      <c r="AD2563" t="s">
        <v>119</v>
      </c>
      <c r="AE2563" t="s">
        <v>750</v>
      </c>
      <c r="AF2563" t="s">
        <v>120</v>
      </c>
      <c r="AG2563" s="3">
        <v>96950</v>
      </c>
      <c r="AH2563" t="s">
        <v>121</v>
      </c>
      <c r="AJ2563" s="10">
        <v>16702331530</v>
      </c>
      <c r="AL2563" t="s">
        <v>755</v>
      </c>
      <c r="BD2563" t="str">
        <f>"11-1021.00"</f>
        <v>11-1021.00</v>
      </c>
      <c r="BE2563" t="s">
        <v>446</v>
      </c>
      <c r="BF2563" t="s">
        <v>1748</v>
      </c>
      <c r="BG2563" t="s">
        <v>235</v>
      </c>
      <c r="BH2563">
        <v>1</v>
      </c>
      <c r="BI2563">
        <v>1</v>
      </c>
      <c r="BJ2563" s="1">
        <v>45931</v>
      </c>
      <c r="BK2563" s="1">
        <v>46295</v>
      </c>
      <c r="BL2563" s="1">
        <v>45931</v>
      </c>
      <c r="BM2563" s="1">
        <v>46295</v>
      </c>
      <c r="BN2563">
        <v>40</v>
      </c>
      <c r="BO2563">
        <v>7</v>
      </c>
      <c r="BP2563">
        <v>7</v>
      </c>
      <c r="BQ2563">
        <v>0</v>
      </c>
      <c r="BR2563">
        <v>6</v>
      </c>
      <c r="BS2563">
        <v>6</v>
      </c>
      <c r="BT2563">
        <v>7</v>
      </c>
      <c r="BU2563">
        <v>7</v>
      </c>
      <c r="BV2563" t="str">
        <f>"10:00 AM"</f>
        <v>10:00 AM</v>
      </c>
      <c r="BW2563" t="str">
        <f>"6:00 PM"</f>
        <v>6:00 PM</v>
      </c>
      <c r="BX2563" t="s">
        <v>360</v>
      </c>
      <c r="BY2563">
        <v>0</v>
      </c>
      <c r="BZ2563">
        <v>48</v>
      </c>
      <c r="CA2563" t="s">
        <v>138</v>
      </c>
      <c r="CB2563">
        <v>30</v>
      </c>
      <c r="CC2563" t="s">
        <v>8380</v>
      </c>
      <c r="CD2563" t="s">
        <v>749</v>
      </c>
      <c r="CE2563" t="s">
        <v>119</v>
      </c>
      <c r="CF2563" t="s">
        <v>750</v>
      </c>
      <c r="CG2563" t="s">
        <v>120</v>
      </c>
      <c r="CH2563" s="3">
        <v>96950</v>
      </c>
      <c r="CI2563" s="4">
        <v>22.09</v>
      </c>
      <c r="CJ2563" s="4">
        <v>23.46</v>
      </c>
      <c r="CK2563" s="4">
        <v>33.14</v>
      </c>
      <c r="CL2563" s="4">
        <v>35.19</v>
      </c>
      <c r="CM2563" t="s">
        <v>136</v>
      </c>
      <c r="CN2563" t="s">
        <v>331</v>
      </c>
      <c r="CO2563" t="s">
        <v>137</v>
      </c>
      <c r="CQ2563" t="s">
        <v>115</v>
      </c>
      <c r="CR2563" t="s">
        <v>138</v>
      </c>
      <c r="CS2563" t="s">
        <v>139</v>
      </c>
      <c r="CT2563" t="s">
        <v>138</v>
      </c>
      <c r="CU2563" t="s">
        <v>139</v>
      </c>
      <c r="CV2563" t="s">
        <v>138</v>
      </c>
      <c r="CW2563" t="s">
        <v>139</v>
      </c>
      <c r="CX2563" t="s">
        <v>3510</v>
      </c>
      <c r="CY2563" s="10">
        <v>16702331530</v>
      </c>
      <c r="CZ2563" t="s">
        <v>755</v>
      </c>
      <c r="DA2563" t="s">
        <v>758</v>
      </c>
      <c r="DB2563" t="s">
        <v>138</v>
      </c>
      <c r="DC2563" t="s">
        <v>115</v>
      </c>
      <c r="DD2563" t="s">
        <v>752</v>
      </c>
      <c r="DE2563" t="s">
        <v>753</v>
      </c>
      <c r="DF2563" t="s">
        <v>331</v>
      </c>
      <c r="DG2563" t="s">
        <v>747</v>
      </c>
      <c r="DH2563" t="s">
        <v>755</v>
      </c>
    </row>
    <row r="2564" spans="1:112" ht="14.45" customHeight="1" x14ac:dyDescent="0.25">
      <c r="A2564" t="s">
        <v>9554</v>
      </c>
      <c r="B2564" t="s">
        <v>248</v>
      </c>
      <c r="C2564" s="1">
        <v>45765</v>
      </c>
      <c r="D2564" s="1">
        <v>45838</v>
      </c>
      <c r="E2564" t="s">
        <v>210</v>
      </c>
      <c r="F2564" s="1">
        <v>45929</v>
      </c>
      <c r="G2564" t="s">
        <v>138</v>
      </c>
      <c r="H2564" t="s">
        <v>115</v>
      </c>
      <c r="I2564" t="s">
        <v>115</v>
      </c>
      <c r="J2564" t="s">
        <v>287</v>
      </c>
      <c r="K2564" t="s">
        <v>139</v>
      </c>
      <c r="L2564" t="s">
        <v>288</v>
      </c>
      <c r="M2564" t="s">
        <v>289</v>
      </c>
      <c r="N2564" t="s">
        <v>290</v>
      </c>
      <c r="O2564" t="s">
        <v>120</v>
      </c>
      <c r="P2564" s="3">
        <v>96952</v>
      </c>
      <c r="Q2564" t="s">
        <v>121</v>
      </c>
      <c r="R2564" t="s">
        <v>139</v>
      </c>
      <c r="S2564" s="10">
        <v>16704339989</v>
      </c>
      <c r="U2564" t="s">
        <v>291</v>
      </c>
      <c r="V2564">
        <v>481111</v>
      </c>
      <c r="W2564" t="s">
        <v>123</v>
      </c>
      <c r="Y2564" t="s">
        <v>292</v>
      </c>
      <c r="Z2564" t="s">
        <v>293</v>
      </c>
      <c r="AA2564" t="s">
        <v>294</v>
      </c>
      <c r="AB2564" t="s">
        <v>295</v>
      </c>
      <c r="AC2564" t="s">
        <v>288</v>
      </c>
      <c r="AD2564" t="s">
        <v>289</v>
      </c>
      <c r="AE2564" t="s">
        <v>290</v>
      </c>
      <c r="AF2564" t="s">
        <v>120</v>
      </c>
      <c r="AG2564" s="3">
        <v>96952</v>
      </c>
      <c r="AH2564" t="s">
        <v>121</v>
      </c>
      <c r="AJ2564" s="10">
        <v>16704339989</v>
      </c>
      <c r="AL2564" t="s">
        <v>296</v>
      </c>
      <c r="BD2564" t="str">
        <f>"43-3031.00"</f>
        <v>43-3031.00</v>
      </c>
      <c r="BE2564" t="s">
        <v>387</v>
      </c>
      <c r="BF2564" t="s">
        <v>7134</v>
      </c>
      <c r="BG2564" t="s">
        <v>5203</v>
      </c>
      <c r="BH2564">
        <v>1</v>
      </c>
      <c r="BI2564">
        <v>1</v>
      </c>
      <c r="BJ2564" s="1">
        <v>45931</v>
      </c>
      <c r="BK2564" s="1">
        <v>47026</v>
      </c>
      <c r="BL2564" s="1">
        <v>45931</v>
      </c>
      <c r="BM2564" s="1">
        <v>47026</v>
      </c>
      <c r="BN2564">
        <v>40</v>
      </c>
      <c r="BO2564">
        <v>0</v>
      </c>
      <c r="BP2564">
        <v>8</v>
      </c>
      <c r="BQ2564">
        <v>8</v>
      </c>
      <c r="BR2564">
        <v>8</v>
      </c>
      <c r="BS2564">
        <v>8</v>
      </c>
      <c r="BT2564">
        <v>8</v>
      </c>
      <c r="BU2564">
        <v>0</v>
      </c>
      <c r="BV2564" t="str">
        <f>"8:00 AM"</f>
        <v>8:00 AM</v>
      </c>
      <c r="BW2564" t="str">
        <f>"5:00 PM"</f>
        <v>5:00 PM</v>
      </c>
      <c r="BX2564" t="s">
        <v>133</v>
      </c>
      <c r="BY2564">
        <v>0</v>
      </c>
      <c r="BZ2564">
        <v>24</v>
      </c>
      <c r="CA2564" t="s">
        <v>115</v>
      </c>
      <c r="CC2564" t="s">
        <v>5546</v>
      </c>
      <c r="CD2564" t="s">
        <v>7135</v>
      </c>
      <c r="CE2564" t="s">
        <v>289</v>
      </c>
      <c r="CF2564" t="s">
        <v>290</v>
      </c>
      <c r="CG2564" t="s">
        <v>120</v>
      </c>
      <c r="CH2564" s="3">
        <v>96952</v>
      </c>
      <c r="CI2564" s="4">
        <v>12.28</v>
      </c>
      <c r="CJ2564" s="4">
        <v>12.3</v>
      </c>
      <c r="CK2564" s="4">
        <v>0</v>
      </c>
      <c r="CL2564" s="4">
        <v>0</v>
      </c>
      <c r="CM2564" t="s">
        <v>136</v>
      </c>
      <c r="CN2564" t="s">
        <v>139</v>
      </c>
      <c r="CO2564" t="s">
        <v>137</v>
      </c>
      <c r="CQ2564" t="s">
        <v>115</v>
      </c>
      <c r="CR2564" t="s">
        <v>138</v>
      </c>
      <c r="CS2564" t="s">
        <v>139</v>
      </c>
      <c r="CT2564" t="s">
        <v>139</v>
      </c>
      <c r="CU2564" t="s">
        <v>138</v>
      </c>
      <c r="CV2564" t="s">
        <v>138</v>
      </c>
      <c r="CW2564" t="s">
        <v>139</v>
      </c>
      <c r="CX2564" t="s">
        <v>301</v>
      </c>
      <c r="CY2564" s="10">
        <v>16704339989</v>
      </c>
      <c r="CZ2564" t="s">
        <v>302</v>
      </c>
      <c r="DA2564" t="s">
        <v>139</v>
      </c>
      <c r="DB2564" t="s">
        <v>138</v>
      </c>
      <c r="DC2564" t="s">
        <v>115</v>
      </c>
    </row>
    <row r="2565" spans="1:112" ht="14.45" customHeight="1" x14ac:dyDescent="0.25">
      <c r="A2565" t="s">
        <v>11039</v>
      </c>
      <c r="B2565" t="s">
        <v>158</v>
      </c>
      <c r="C2565" s="1">
        <v>45750</v>
      </c>
      <c r="D2565" s="1">
        <v>45838</v>
      </c>
      <c r="E2565" t="s">
        <v>210</v>
      </c>
      <c r="F2565" s="1">
        <v>45929</v>
      </c>
      <c r="G2565" t="s">
        <v>115</v>
      </c>
      <c r="H2565" t="s">
        <v>115</v>
      </c>
      <c r="I2565" t="s">
        <v>115</v>
      </c>
      <c r="J2565" t="s">
        <v>1877</v>
      </c>
      <c r="L2565" t="s">
        <v>8091</v>
      </c>
      <c r="N2565" t="s">
        <v>128</v>
      </c>
      <c r="O2565" t="s">
        <v>120</v>
      </c>
      <c r="P2565" s="3">
        <v>96950</v>
      </c>
      <c r="Q2565" t="s">
        <v>121</v>
      </c>
      <c r="S2565" s="10">
        <v>16702850138</v>
      </c>
      <c r="U2565" t="s">
        <v>1879</v>
      </c>
      <c r="V2565">
        <v>72232</v>
      </c>
      <c r="W2565" t="s">
        <v>123</v>
      </c>
      <c r="Y2565" t="s">
        <v>1880</v>
      </c>
      <c r="Z2565" t="s">
        <v>1881</v>
      </c>
      <c r="AB2565" t="s">
        <v>126</v>
      </c>
      <c r="AC2565" t="s">
        <v>8091</v>
      </c>
      <c r="AE2565" t="s">
        <v>128</v>
      </c>
      <c r="AF2565" t="s">
        <v>120</v>
      </c>
      <c r="AG2565" s="3">
        <v>96950</v>
      </c>
      <c r="AH2565" t="s">
        <v>121</v>
      </c>
      <c r="AJ2565" s="10">
        <v>16702850138</v>
      </c>
      <c r="AL2565" t="s">
        <v>1882</v>
      </c>
      <c r="BD2565" t="str">
        <f>"35-2014.00"</f>
        <v>35-2014.00</v>
      </c>
      <c r="BE2565" t="s">
        <v>221</v>
      </c>
      <c r="BF2565" t="s">
        <v>11040</v>
      </c>
      <c r="BG2565" t="s">
        <v>223</v>
      </c>
      <c r="BH2565">
        <v>5</v>
      </c>
      <c r="BJ2565" s="1">
        <v>45931</v>
      </c>
      <c r="BK2565" s="1">
        <v>46295</v>
      </c>
      <c r="BN2565">
        <v>35</v>
      </c>
      <c r="BO2565">
        <v>0</v>
      </c>
      <c r="BP2565">
        <v>7</v>
      </c>
      <c r="BQ2565">
        <v>7</v>
      </c>
      <c r="BR2565">
        <v>7</v>
      </c>
      <c r="BS2565">
        <v>7</v>
      </c>
      <c r="BT2565">
        <v>7</v>
      </c>
      <c r="BU2565">
        <v>0</v>
      </c>
      <c r="BV2565" t="str">
        <f>"7:00 AM"</f>
        <v>7:00 AM</v>
      </c>
      <c r="BW2565" t="str">
        <f>"3:00 PM"</f>
        <v>3:00 PM</v>
      </c>
      <c r="BX2565" t="s">
        <v>240</v>
      </c>
      <c r="BY2565">
        <v>0</v>
      </c>
      <c r="BZ2565">
        <v>12</v>
      </c>
      <c r="CA2565" t="s">
        <v>115</v>
      </c>
      <c r="CC2565" t="s">
        <v>8599</v>
      </c>
      <c r="CD2565" t="s">
        <v>1886</v>
      </c>
      <c r="CF2565" t="s">
        <v>128</v>
      </c>
      <c r="CG2565" t="s">
        <v>120</v>
      </c>
      <c r="CH2565" s="3">
        <v>96950</v>
      </c>
      <c r="CI2565" s="4">
        <v>8.83</v>
      </c>
      <c r="CJ2565" s="4">
        <v>8.83</v>
      </c>
      <c r="CK2565" s="4">
        <v>13.25</v>
      </c>
      <c r="CL2565" s="4">
        <v>13.25</v>
      </c>
      <c r="CM2565" t="s">
        <v>136</v>
      </c>
      <c r="CO2565" t="s">
        <v>137</v>
      </c>
      <c r="CQ2565" t="s">
        <v>115</v>
      </c>
      <c r="CR2565" t="s">
        <v>138</v>
      </c>
      <c r="CS2565" t="s">
        <v>139</v>
      </c>
      <c r="CT2565" t="s">
        <v>138</v>
      </c>
      <c r="CU2565" t="s">
        <v>139</v>
      </c>
      <c r="CV2565" t="s">
        <v>138</v>
      </c>
      <c r="CW2565" t="s">
        <v>139</v>
      </c>
      <c r="CX2565" t="s">
        <v>1887</v>
      </c>
      <c r="CY2565" s="10">
        <v>16702850138</v>
      </c>
      <c r="CZ2565" t="s">
        <v>1882</v>
      </c>
      <c r="DA2565" t="s">
        <v>139</v>
      </c>
      <c r="DB2565" t="s">
        <v>138</v>
      </c>
      <c r="DC2565" t="s">
        <v>115</v>
      </c>
    </row>
    <row r="2566" spans="1:112" ht="14.45" customHeight="1" x14ac:dyDescent="0.25">
      <c r="A2566" t="s">
        <v>11041</v>
      </c>
      <c r="B2566" t="s">
        <v>248</v>
      </c>
      <c r="C2566" s="1">
        <v>45763</v>
      </c>
      <c r="D2566" s="1">
        <v>45838</v>
      </c>
      <c r="E2566" t="s">
        <v>210</v>
      </c>
      <c r="F2566" s="1">
        <v>45911</v>
      </c>
      <c r="G2566" t="s">
        <v>115</v>
      </c>
      <c r="H2566" t="s">
        <v>115</v>
      </c>
      <c r="I2566" t="s">
        <v>115</v>
      </c>
      <c r="J2566" t="s">
        <v>509</v>
      </c>
      <c r="K2566" t="s">
        <v>510</v>
      </c>
      <c r="L2566" t="s">
        <v>511</v>
      </c>
      <c r="M2566" t="s">
        <v>512</v>
      </c>
      <c r="N2566" t="s">
        <v>272</v>
      </c>
      <c r="O2566" t="s">
        <v>120</v>
      </c>
      <c r="P2566" s="3">
        <v>96952</v>
      </c>
      <c r="Q2566" t="s">
        <v>121</v>
      </c>
      <c r="R2566" t="s">
        <v>439</v>
      </c>
      <c r="S2566" s="10">
        <v>16704330105</v>
      </c>
      <c r="U2566" t="s">
        <v>513</v>
      </c>
      <c r="V2566">
        <v>445110</v>
      </c>
      <c r="W2566" t="s">
        <v>123</v>
      </c>
      <c r="Y2566" t="s">
        <v>514</v>
      </c>
      <c r="Z2566" t="s">
        <v>515</v>
      </c>
      <c r="AB2566" t="s">
        <v>516</v>
      </c>
      <c r="AC2566" t="s">
        <v>517</v>
      </c>
      <c r="AD2566" t="s">
        <v>512</v>
      </c>
      <c r="AE2566" t="s">
        <v>272</v>
      </c>
      <c r="AF2566" t="s">
        <v>120</v>
      </c>
      <c r="AG2566" s="3">
        <v>96952</v>
      </c>
      <c r="AH2566" t="s">
        <v>121</v>
      </c>
      <c r="AI2566" t="s">
        <v>439</v>
      </c>
      <c r="AJ2566" s="10">
        <v>16704330105</v>
      </c>
      <c r="AL2566" t="s">
        <v>518</v>
      </c>
      <c r="BD2566" t="str">
        <f>"53-7065.00"</f>
        <v>53-7065.00</v>
      </c>
      <c r="BE2566" t="s">
        <v>519</v>
      </c>
      <c r="BF2566" t="s">
        <v>520</v>
      </c>
      <c r="BG2566" t="s">
        <v>521</v>
      </c>
      <c r="BH2566">
        <v>1</v>
      </c>
      <c r="BI2566">
        <v>1</v>
      </c>
      <c r="BJ2566" s="1">
        <v>45913</v>
      </c>
      <c r="BK2566" s="1">
        <v>46277</v>
      </c>
      <c r="BL2566" s="1">
        <v>45913</v>
      </c>
      <c r="BM2566" s="1">
        <v>46277</v>
      </c>
      <c r="BN2566">
        <v>35</v>
      </c>
      <c r="BO2566">
        <v>0</v>
      </c>
      <c r="BP2566">
        <v>7</v>
      </c>
      <c r="BQ2566">
        <v>7</v>
      </c>
      <c r="BR2566">
        <v>7</v>
      </c>
      <c r="BS2566">
        <v>7</v>
      </c>
      <c r="BT2566">
        <v>7</v>
      </c>
      <c r="BU2566">
        <v>0</v>
      </c>
      <c r="BV2566" t="str">
        <f>"9:00 AM"</f>
        <v>9:00 AM</v>
      </c>
      <c r="BW2566" t="str">
        <f>"5:00 PM"</f>
        <v>5:00 PM</v>
      </c>
      <c r="BX2566" t="s">
        <v>240</v>
      </c>
      <c r="BY2566">
        <v>0</v>
      </c>
      <c r="BZ2566">
        <v>6</v>
      </c>
      <c r="CA2566" t="s">
        <v>115</v>
      </c>
      <c r="CC2566" t="s">
        <v>449</v>
      </c>
      <c r="CD2566" t="s">
        <v>522</v>
      </c>
      <c r="CE2566" t="s">
        <v>512</v>
      </c>
      <c r="CF2566" t="s">
        <v>272</v>
      </c>
      <c r="CG2566" t="s">
        <v>120</v>
      </c>
      <c r="CH2566" s="3">
        <v>96952</v>
      </c>
      <c r="CI2566" s="4">
        <v>8.86</v>
      </c>
      <c r="CJ2566" s="4">
        <v>8.86</v>
      </c>
      <c r="CK2566" s="4">
        <v>13.29</v>
      </c>
      <c r="CL2566" s="4">
        <v>13.29</v>
      </c>
      <c r="CM2566" t="s">
        <v>136</v>
      </c>
      <c r="CN2566" t="s">
        <v>449</v>
      </c>
      <c r="CO2566" t="s">
        <v>137</v>
      </c>
      <c r="CQ2566" t="s">
        <v>115</v>
      </c>
      <c r="CR2566" t="s">
        <v>138</v>
      </c>
      <c r="CS2566" t="s">
        <v>139</v>
      </c>
      <c r="CT2566" t="s">
        <v>138</v>
      </c>
      <c r="CU2566" t="s">
        <v>139</v>
      </c>
      <c r="CV2566" t="s">
        <v>138</v>
      </c>
      <c r="CW2566" t="s">
        <v>139</v>
      </c>
      <c r="CX2566" t="s">
        <v>450</v>
      </c>
      <c r="CY2566" s="10">
        <v>16704330105</v>
      </c>
      <c r="CZ2566" t="s">
        <v>518</v>
      </c>
      <c r="DA2566" t="s">
        <v>451</v>
      </c>
      <c r="DB2566" t="s">
        <v>138</v>
      </c>
      <c r="DC2566" t="s">
        <v>115</v>
      </c>
    </row>
    <row r="2567" spans="1:112" ht="14.45" customHeight="1" x14ac:dyDescent="0.25">
      <c r="A2567" t="s">
        <v>11194</v>
      </c>
      <c r="B2567" t="s">
        <v>248</v>
      </c>
      <c r="C2567" s="1">
        <v>45795</v>
      </c>
      <c r="D2567" s="1">
        <v>45838</v>
      </c>
      <c r="E2567" t="s">
        <v>210</v>
      </c>
      <c r="F2567" s="1">
        <v>45929</v>
      </c>
      <c r="G2567" t="s">
        <v>115</v>
      </c>
      <c r="H2567" t="s">
        <v>115</v>
      </c>
      <c r="I2567" t="s">
        <v>115</v>
      </c>
      <c r="J2567" t="s">
        <v>1501</v>
      </c>
      <c r="L2567" t="s">
        <v>1502</v>
      </c>
      <c r="N2567" t="s">
        <v>290</v>
      </c>
      <c r="O2567" t="s">
        <v>120</v>
      </c>
      <c r="P2567" s="3">
        <v>96952</v>
      </c>
      <c r="Q2567" t="s">
        <v>121</v>
      </c>
      <c r="S2567" s="10">
        <v>16704330422</v>
      </c>
      <c r="U2567" t="s">
        <v>1503</v>
      </c>
      <c r="V2567">
        <v>212312</v>
      </c>
      <c r="W2567" t="s">
        <v>123</v>
      </c>
      <c r="Y2567" t="s">
        <v>1504</v>
      </c>
      <c r="Z2567" t="s">
        <v>1505</v>
      </c>
      <c r="AA2567" t="s">
        <v>1506</v>
      </c>
      <c r="AB2567" t="s">
        <v>443</v>
      </c>
      <c r="AC2567" t="s">
        <v>1502</v>
      </c>
      <c r="AE2567" t="s">
        <v>290</v>
      </c>
      <c r="AF2567" t="s">
        <v>120</v>
      </c>
      <c r="AG2567" s="3">
        <v>96952</v>
      </c>
      <c r="AH2567" t="s">
        <v>121</v>
      </c>
      <c r="AJ2567" s="10">
        <v>16704330422</v>
      </c>
      <c r="AL2567" t="s">
        <v>1507</v>
      </c>
      <c r="BD2567" t="str">
        <f>"49-9071.00"</f>
        <v>49-9071.00</v>
      </c>
      <c r="BE2567" t="s">
        <v>169</v>
      </c>
      <c r="BF2567" t="s">
        <v>3262</v>
      </c>
      <c r="BG2567" t="s">
        <v>3263</v>
      </c>
      <c r="BH2567">
        <v>2</v>
      </c>
      <c r="BI2567">
        <v>2</v>
      </c>
      <c r="BJ2567" s="1">
        <v>45931</v>
      </c>
      <c r="BK2567" s="1">
        <v>46295</v>
      </c>
      <c r="BL2567" s="1">
        <v>45931</v>
      </c>
      <c r="BM2567" s="1">
        <v>46295</v>
      </c>
      <c r="BN2567">
        <v>40</v>
      </c>
      <c r="BO2567">
        <v>0</v>
      </c>
      <c r="BP2567">
        <v>8</v>
      </c>
      <c r="BQ2567">
        <v>8</v>
      </c>
      <c r="BR2567">
        <v>8</v>
      </c>
      <c r="BS2567">
        <v>8</v>
      </c>
      <c r="BT2567">
        <v>8</v>
      </c>
      <c r="BU2567">
        <v>0</v>
      </c>
      <c r="BV2567" t="str">
        <f>"7:30 AM"</f>
        <v>7:30 AM</v>
      </c>
      <c r="BW2567" t="str">
        <f>"4:30 PM"</f>
        <v>4:30 PM</v>
      </c>
      <c r="BX2567" t="s">
        <v>240</v>
      </c>
      <c r="BY2567">
        <v>0</v>
      </c>
      <c r="BZ2567">
        <v>12</v>
      </c>
      <c r="CA2567" t="s">
        <v>115</v>
      </c>
      <c r="CC2567" t="s">
        <v>3264</v>
      </c>
      <c r="CD2567" t="s">
        <v>1502</v>
      </c>
      <c r="CF2567" t="s">
        <v>290</v>
      </c>
      <c r="CG2567" t="s">
        <v>120</v>
      </c>
      <c r="CH2567" s="3">
        <v>96952</v>
      </c>
      <c r="CI2567" s="4">
        <v>10</v>
      </c>
      <c r="CJ2567" s="4">
        <v>12</v>
      </c>
      <c r="CK2567" s="4">
        <v>15</v>
      </c>
      <c r="CL2567" s="4">
        <v>18</v>
      </c>
      <c r="CM2567" t="s">
        <v>136</v>
      </c>
      <c r="CN2567" t="s">
        <v>1512</v>
      </c>
      <c r="CO2567" t="s">
        <v>173</v>
      </c>
      <c r="CQ2567" t="s">
        <v>115</v>
      </c>
      <c r="CR2567" t="s">
        <v>138</v>
      </c>
      <c r="CS2567" t="s">
        <v>138</v>
      </c>
      <c r="CT2567" t="s">
        <v>138</v>
      </c>
      <c r="CU2567" t="s">
        <v>139</v>
      </c>
      <c r="CV2567" t="s">
        <v>138</v>
      </c>
      <c r="CW2567" t="s">
        <v>138</v>
      </c>
      <c r="CX2567" t="s">
        <v>3265</v>
      </c>
      <c r="CY2567" s="10">
        <v>16704330422</v>
      </c>
      <c r="CZ2567" t="s">
        <v>1507</v>
      </c>
      <c r="DA2567" t="s">
        <v>139</v>
      </c>
      <c r="DB2567" t="s">
        <v>138</v>
      </c>
      <c r="DC2567" t="s">
        <v>115</v>
      </c>
    </row>
    <row r="2568" spans="1:112" ht="14.45" customHeight="1" x14ac:dyDescent="0.25">
      <c r="A2568" t="s">
        <v>11396</v>
      </c>
      <c r="B2568" t="s">
        <v>248</v>
      </c>
      <c r="C2568" s="1">
        <v>45779</v>
      </c>
      <c r="D2568" s="1">
        <v>45838</v>
      </c>
      <c r="E2568" t="s">
        <v>210</v>
      </c>
      <c r="F2568" s="1">
        <v>45929</v>
      </c>
      <c r="G2568" t="s">
        <v>115</v>
      </c>
      <c r="H2568" t="s">
        <v>115</v>
      </c>
      <c r="I2568" t="s">
        <v>115</v>
      </c>
      <c r="J2568" t="s">
        <v>5876</v>
      </c>
      <c r="L2568" t="s">
        <v>11397</v>
      </c>
      <c r="M2568" t="s">
        <v>5877</v>
      </c>
      <c r="N2568" t="s">
        <v>128</v>
      </c>
      <c r="O2568" t="s">
        <v>120</v>
      </c>
      <c r="P2568" s="3">
        <v>96950</v>
      </c>
      <c r="Q2568" t="s">
        <v>121</v>
      </c>
      <c r="S2568" s="10">
        <v>16702342425</v>
      </c>
      <c r="U2568" t="s">
        <v>5878</v>
      </c>
      <c r="V2568">
        <v>236116</v>
      </c>
      <c r="W2568" t="s">
        <v>123</v>
      </c>
      <c r="Y2568" t="s">
        <v>5879</v>
      </c>
      <c r="Z2568" t="s">
        <v>5880</v>
      </c>
      <c r="AB2568" t="s">
        <v>516</v>
      </c>
      <c r="AC2568" t="s">
        <v>11397</v>
      </c>
      <c r="AD2568" t="s">
        <v>5877</v>
      </c>
      <c r="AE2568" t="s">
        <v>128</v>
      </c>
      <c r="AF2568" t="s">
        <v>120</v>
      </c>
      <c r="AG2568" s="3">
        <v>96950</v>
      </c>
      <c r="AH2568" t="s">
        <v>121</v>
      </c>
      <c r="AJ2568" s="10">
        <v>16702342425</v>
      </c>
      <c r="AL2568" t="s">
        <v>5881</v>
      </c>
      <c r="BD2568" t="str">
        <f>"49-9071.00"</f>
        <v>49-9071.00</v>
      </c>
      <c r="BE2568" t="s">
        <v>169</v>
      </c>
      <c r="BF2568" t="s">
        <v>5882</v>
      </c>
      <c r="BG2568" t="s">
        <v>1469</v>
      </c>
      <c r="BH2568">
        <v>7</v>
      </c>
      <c r="BI2568">
        <v>7</v>
      </c>
      <c r="BJ2568" s="1">
        <v>45931</v>
      </c>
      <c r="BK2568" s="1">
        <v>46295</v>
      </c>
      <c r="BL2568" s="1">
        <v>45931</v>
      </c>
      <c r="BM2568" s="1">
        <v>46295</v>
      </c>
      <c r="BN2568">
        <v>35</v>
      </c>
      <c r="BO2568">
        <v>0</v>
      </c>
      <c r="BP2568">
        <v>7</v>
      </c>
      <c r="BQ2568">
        <v>7</v>
      </c>
      <c r="BR2568">
        <v>7</v>
      </c>
      <c r="BS2568">
        <v>7</v>
      </c>
      <c r="BT2568">
        <v>7</v>
      </c>
      <c r="BU2568">
        <v>0</v>
      </c>
      <c r="BV2568" t="str">
        <f>"8:00 AM"</f>
        <v>8:00 AM</v>
      </c>
      <c r="BW2568" t="str">
        <f>"4:00 PM"</f>
        <v>4:00 PM</v>
      </c>
      <c r="BX2568" t="s">
        <v>133</v>
      </c>
      <c r="BY2568">
        <v>0</v>
      </c>
      <c r="BZ2568">
        <v>12</v>
      </c>
      <c r="CA2568" t="s">
        <v>115</v>
      </c>
      <c r="CC2568" s="2" t="s">
        <v>11398</v>
      </c>
      <c r="CD2568" t="s">
        <v>11397</v>
      </c>
      <c r="CF2568" t="s">
        <v>128</v>
      </c>
      <c r="CG2568" t="s">
        <v>120</v>
      </c>
      <c r="CH2568" s="3">
        <v>96950</v>
      </c>
      <c r="CI2568" s="4">
        <v>9.75</v>
      </c>
      <c r="CJ2568" s="4">
        <v>9.75</v>
      </c>
      <c r="CK2568" s="4">
        <v>0</v>
      </c>
      <c r="CL2568" s="4">
        <v>0</v>
      </c>
      <c r="CM2568" t="s">
        <v>136</v>
      </c>
      <c r="CN2568" t="s">
        <v>240</v>
      </c>
      <c r="CO2568" t="s">
        <v>137</v>
      </c>
      <c r="CQ2568" t="s">
        <v>115</v>
      </c>
      <c r="CR2568" t="s">
        <v>138</v>
      </c>
      <c r="CS2568" t="s">
        <v>139</v>
      </c>
      <c r="CT2568" t="s">
        <v>139</v>
      </c>
      <c r="CU2568" t="s">
        <v>139</v>
      </c>
      <c r="CV2568" t="s">
        <v>138</v>
      </c>
      <c r="CW2568" t="s">
        <v>139</v>
      </c>
      <c r="CX2568" t="s">
        <v>240</v>
      </c>
      <c r="CY2568" s="10">
        <v>16702342425</v>
      </c>
      <c r="CZ2568" t="s">
        <v>5883</v>
      </c>
      <c r="DA2568" t="s">
        <v>139</v>
      </c>
      <c r="DB2568" t="s">
        <v>138</v>
      </c>
      <c r="DC2568" t="s">
        <v>115</v>
      </c>
    </row>
    <row r="2569" spans="1:112" ht="14.45" customHeight="1" x14ac:dyDescent="0.25">
      <c r="A2569" t="s">
        <v>11520</v>
      </c>
      <c r="B2569" t="s">
        <v>113</v>
      </c>
      <c r="C2569" s="1">
        <v>45782</v>
      </c>
      <c r="D2569" s="1">
        <v>45838</v>
      </c>
      <c r="E2569" t="s">
        <v>210</v>
      </c>
      <c r="F2569" s="1">
        <v>45929</v>
      </c>
      <c r="G2569" t="s">
        <v>138</v>
      </c>
      <c r="H2569" t="s">
        <v>115</v>
      </c>
      <c r="I2569" t="s">
        <v>115</v>
      </c>
      <c r="J2569" t="s">
        <v>423</v>
      </c>
      <c r="L2569" t="s">
        <v>424</v>
      </c>
      <c r="N2569" t="s">
        <v>128</v>
      </c>
      <c r="O2569" t="s">
        <v>120</v>
      </c>
      <c r="P2569" s="3">
        <v>96950</v>
      </c>
      <c r="Q2569" t="s">
        <v>121</v>
      </c>
      <c r="S2569" s="10">
        <v>16709894888</v>
      </c>
      <c r="U2569" t="s">
        <v>425</v>
      </c>
      <c r="V2569">
        <v>561710</v>
      </c>
      <c r="W2569" t="s">
        <v>123</v>
      </c>
      <c r="Y2569" t="s">
        <v>6674</v>
      </c>
      <c r="Z2569" t="s">
        <v>6675</v>
      </c>
      <c r="AB2569" t="s">
        <v>658</v>
      </c>
      <c r="AC2569" t="s">
        <v>424</v>
      </c>
      <c r="AE2569" t="s">
        <v>128</v>
      </c>
      <c r="AF2569" t="s">
        <v>120</v>
      </c>
      <c r="AG2569" s="3">
        <v>96950</v>
      </c>
      <c r="AH2569" t="s">
        <v>121</v>
      </c>
      <c r="AJ2569" s="10">
        <v>16709894888</v>
      </c>
      <c r="AL2569" t="s">
        <v>430</v>
      </c>
      <c r="BD2569" t="str">
        <f>"43-3031.00"</f>
        <v>43-3031.00</v>
      </c>
      <c r="BE2569" t="s">
        <v>387</v>
      </c>
      <c r="BF2569" t="s">
        <v>9113</v>
      </c>
      <c r="BG2569" t="s">
        <v>3778</v>
      </c>
      <c r="BH2569">
        <v>6</v>
      </c>
      <c r="BJ2569" s="1">
        <v>45931</v>
      </c>
      <c r="BK2569" s="1">
        <v>47026</v>
      </c>
      <c r="BN2569">
        <v>35</v>
      </c>
      <c r="BO2569">
        <v>0</v>
      </c>
      <c r="BP2569">
        <v>7</v>
      </c>
      <c r="BQ2569">
        <v>7</v>
      </c>
      <c r="BR2569">
        <v>7</v>
      </c>
      <c r="BS2569">
        <v>7</v>
      </c>
      <c r="BT2569">
        <v>7</v>
      </c>
      <c r="BU2569">
        <v>0</v>
      </c>
      <c r="BV2569" t="str">
        <f>"8:30 AM"</f>
        <v>8:30 AM</v>
      </c>
      <c r="BW2569" t="str">
        <f>"4:30 PM"</f>
        <v>4:30 PM</v>
      </c>
      <c r="BX2569" t="s">
        <v>133</v>
      </c>
      <c r="BY2569">
        <v>0</v>
      </c>
      <c r="BZ2569">
        <v>24</v>
      </c>
      <c r="CA2569" t="s">
        <v>115</v>
      </c>
      <c r="CC2569" t="s">
        <v>11521</v>
      </c>
      <c r="CD2569" t="s">
        <v>434</v>
      </c>
      <c r="CF2569" t="s">
        <v>128</v>
      </c>
      <c r="CG2569" t="s">
        <v>120</v>
      </c>
      <c r="CH2569" s="3">
        <v>96950</v>
      </c>
      <c r="CI2569" s="4">
        <v>12.28</v>
      </c>
      <c r="CJ2569" s="4">
        <v>12.28</v>
      </c>
      <c r="CK2569" s="4">
        <v>0</v>
      </c>
      <c r="CL2569" s="4">
        <v>0</v>
      </c>
      <c r="CM2569" t="s">
        <v>136</v>
      </c>
      <c r="CO2569" t="s">
        <v>137</v>
      </c>
      <c r="CQ2569" t="s">
        <v>115</v>
      </c>
      <c r="CR2569" t="s">
        <v>138</v>
      </c>
      <c r="CS2569" t="s">
        <v>139</v>
      </c>
      <c r="CT2569" t="s">
        <v>139</v>
      </c>
      <c r="CU2569" t="s">
        <v>139</v>
      </c>
      <c r="CV2569" t="s">
        <v>138</v>
      </c>
      <c r="CW2569" t="s">
        <v>139</v>
      </c>
      <c r="CX2569" t="s">
        <v>3035</v>
      </c>
      <c r="CY2569" s="10">
        <v>16709890667</v>
      </c>
      <c r="CZ2569" t="s">
        <v>430</v>
      </c>
      <c r="DA2569" t="s">
        <v>139</v>
      </c>
      <c r="DB2569" t="s">
        <v>138</v>
      </c>
      <c r="DC2569" t="s">
        <v>115</v>
      </c>
    </row>
    <row r="2570" spans="1:112" ht="14.45" customHeight="1" x14ac:dyDescent="0.25">
      <c r="A2570" t="s">
        <v>11705</v>
      </c>
      <c r="B2570" t="s">
        <v>248</v>
      </c>
      <c r="C2570" s="1">
        <v>45802</v>
      </c>
      <c r="D2570" s="1">
        <v>45838</v>
      </c>
      <c r="E2570" t="s">
        <v>114</v>
      </c>
      <c r="G2570" t="s">
        <v>115</v>
      </c>
      <c r="H2570" t="s">
        <v>115</v>
      </c>
      <c r="I2570" t="s">
        <v>115</v>
      </c>
      <c r="J2570" t="s">
        <v>11706</v>
      </c>
      <c r="L2570" t="s">
        <v>11707</v>
      </c>
      <c r="M2570" t="s">
        <v>11708</v>
      </c>
      <c r="N2570" t="s">
        <v>119</v>
      </c>
      <c r="O2570" t="s">
        <v>120</v>
      </c>
      <c r="P2570" s="3">
        <v>96950</v>
      </c>
      <c r="Q2570" t="s">
        <v>121</v>
      </c>
      <c r="S2570" s="10">
        <v>16704843028</v>
      </c>
      <c r="U2570" t="s">
        <v>11709</v>
      </c>
      <c r="V2570">
        <v>42361</v>
      </c>
      <c r="W2570" t="s">
        <v>123</v>
      </c>
      <c r="Y2570" t="s">
        <v>11710</v>
      </c>
      <c r="Z2570" t="s">
        <v>11711</v>
      </c>
      <c r="AA2570" t="s">
        <v>11712</v>
      </c>
      <c r="AB2570" t="s">
        <v>295</v>
      </c>
      <c r="AC2570" t="s">
        <v>11707</v>
      </c>
      <c r="AD2570" t="s">
        <v>11708</v>
      </c>
      <c r="AE2570" t="s">
        <v>119</v>
      </c>
      <c r="AF2570" t="s">
        <v>120</v>
      </c>
      <c r="AG2570" s="3">
        <v>96950</v>
      </c>
      <c r="AH2570" t="s">
        <v>121</v>
      </c>
      <c r="AJ2570" s="10">
        <v>16704843028</v>
      </c>
      <c r="AL2570" t="s">
        <v>11713</v>
      </c>
      <c r="BD2570" t="str">
        <f>"49-9071.00"</f>
        <v>49-9071.00</v>
      </c>
      <c r="BE2570" t="s">
        <v>169</v>
      </c>
      <c r="BF2570" t="s">
        <v>11714</v>
      </c>
      <c r="BG2570" t="s">
        <v>169</v>
      </c>
      <c r="BH2570">
        <v>2</v>
      </c>
      <c r="BI2570">
        <v>2</v>
      </c>
      <c r="BJ2570" s="1">
        <v>45915</v>
      </c>
      <c r="BK2570" s="1">
        <v>46279</v>
      </c>
      <c r="BL2570" s="1">
        <v>45915</v>
      </c>
      <c r="BM2570" s="1">
        <v>46279</v>
      </c>
      <c r="BN2570">
        <v>35</v>
      </c>
      <c r="BO2570">
        <v>0</v>
      </c>
      <c r="BP2570">
        <v>7</v>
      </c>
      <c r="BQ2570">
        <v>7</v>
      </c>
      <c r="BR2570">
        <v>7</v>
      </c>
      <c r="BS2570">
        <v>7</v>
      </c>
      <c r="BT2570">
        <v>7</v>
      </c>
      <c r="BU2570">
        <v>0</v>
      </c>
      <c r="BV2570" t="str">
        <f>"9:00 AM"</f>
        <v>9:00 AM</v>
      </c>
      <c r="BW2570" t="str">
        <f>"5:00 PM"</f>
        <v>5:00 PM</v>
      </c>
      <c r="BX2570" t="s">
        <v>133</v>
      </c>
      <c r="BY2570">
        <v>0</v>
      </c>
      <c r="BZ2570">
        <v>24</v>
      </c>
      <c r="CA2570" t="s">
        <v>115</v>
      </c>
      <c r="CC2570" t="s">
        <v>11715</v>
      </c>
      <c r="CD2570" t="s">
        <v>11707</v>
      </c>
      <c r="CE2570" t="s">
        <v>11708</v>
      </c>
      <c r="CF2570" t="s">
        <v>119</v>
      </c>
      <c r="CG2570" t="s">
        <v>120</v>
      </c>
      <c r="CH2570" s="3">
        <v>96950</v>
      </c>
      <c r="CI2570" s="4">
        <v>9.75</v>
      </c>
      <c r="CJ2570" s="4">
        <v>9.75</v>
      </c>
      <c r="CK2570" s="4">
        <v>14.63</v>
      </c>
      <c r="CL2570" s="4">
        <v>14.63</v>
      </c>
      <c r="CM2570" t="s">
        <v>136</v>
      </c>
      <c r="CN2570" t="s">
        <v>11716</v>
      </c>
      <c r="CO2570" t="s">
        <v>137</v>
      </c>
      <c r="CQ2570" t="s">
        <v>138</v>
      </c>
      <c r="CR2570" t="s">
        <v>138</v>
      </c>
      <c r="CS2570" t="s">
        <v>139</v>
      </c>
      <c r="CT2570" t="s">
        <v>138</v>
      </c>
      <c r="CU2570" t="s">
        <v>139</v>
      </c>
      <c r="CV2570" t="s">
        <v>138</v>
      </c>
      <c r="CW2570" t="s">
        <v>139</v>
      </c>
      <c r="CX2570" t="s">
        <v>4725</v>
      </c>
      <c r="CY2570" s="10">
        <v>16704843028</v>
      </c>
      <c r="CZ2570" t="s">
        <v>11717</v>
      </c>
      <c r="DA2570" t="s">
        <v>246</v>
      </c>
      <c r="DB2570" t="s">
        <v>138</v>
      </c>
      <c r="DC2570" t="s">
        <v>115</v>
      </c>
      <c r="DD2570" t="s">
        <v>487</v>
      </c>
      <c r="DE2570" t="s">
        <v>2834</v>
      </c>
      <c r="DF2570" t="s">
        <v>2721</v>
      </c>
      <c r="DG2570" t="s">
        <v>490</v>
      </c>
      <c r="DH2570" t="s">
        <v>491</v>
      </c>
    </row>
    <row r="2571" spans="1:112" ht="14.45" customHeight="1" x14ac:dyDescent="0.25">
      <c r="A2571" t="s">
        <v>11866</v>
      </c>
      <c r="B2571" t="s">
        <v>248</v>
      </c>
      <c r="C2571" s="1">
        <v>45796</v>
      </c>
      <c r="D2571" s="1">
        <v>45838</v>
      </c>
      <c r="E2571" t="s">
        <v>114</v>
      </c>
      <c r="G2571" t="s">
        <v>115</v>
      </c>
      <c r="H2571" t="s">
        <v>115</v>
      </c>
      <c r="I2571" t="s">
        <v>115</v>
      </c>
      <c r="J2571" t="s">
        <v>1615</v>
      </c>
      <c r="K2571" t="s">
        <v>331</v>
      </c>
      <c r="L2571" t="s">
        <v>8336</v>
      </c>
      <c r="M2571" t="s">
        <v>8337</v>
      </c>
      <c r="N2571" t="s">
        <v>1913</v>
      </c>
      <c r="O2571" t="s">
        <v>120</v>
      </c>
      <c r="P2571" s="3">
        <v>96950</v>
      </c>
      <c r="Q2571" t="s">
        <v>121</v>
      </c>
      <c r="R2571" t="s">
        <v>331</v>
      </c>
      <c r="S2571" s="10">
        <v>16704832583</v>
      </c>
      <c r="U2571" t="s">
        <v>1751</v>
      </c>
      <c r="V2571">
        <v>81131</v>
      </c>
      <c r="W2571" t="s">
        <v>123</v>
      </c>
      <c r="Y2571" t="s">
        <v>1621</v>
      </c>
      <c r="Z2571" t="s">
        <v>1622</v>
      </c>
      <c r="AA2571" t="s">
        <v>1623</v>
      </c>
      <c r="AB2571" t="s">
        <v>682</v>
      </c>
      <c r="AC2571" t="s">
        <v>1617</v>
      </c>
      <c r="AD2571" t="s">
        <v>1618</v>
      </c>
      <c r="AE2571" t="s">
        <v>1619</v>
      </c>
      <c r="AF2571" t="s">
        <v>120</v>
      </c>
      <c r="AG2571" s="3">
        <v>96950</v>
      </c>
      <c r="AH2571" t="s">
        <v>121</v>
      </c>
      <c r="AJ2571" s="10">
        <v>16702852253</v>
      </c>
      <c r="AL2571" t="s">
        <v>1624</v>
      </c>
      <c r="BD2571" t="str">
        <f>"49-9071.00"</f>
        <v>49-9071.00</v>
      </c>
      <c r="BE2571" t="s">
        <v>169</v>
      </c>
      <c r="BF2571" t="s">
        <v>10790</v>
      </c>
      <c r="BG2571" t="s">
        <v>7677</v>
      </c>
      <c r="BH2571">
        <v>1</v>
      </c>
      <c r="BI2571">
        <v>1</v>
      </c>
      <c r="BJ2571" s="1">
        <v>45871</v>
      </c>
      <c r="BK2571" s="1">
        <v>46235</v>
      </c>
      <c r="BL2571" s="1">
        <v>45871</v>
      </c>
      <c r="BM2571" s="1">
        <v>46235</v>
      </c>
      <c r="BN2571">
        <v>40</v>
      </c>
      <c r="BO2571">
        <v>0</v>
      </c>
      <c r="BP2571">
        <v>8</v>
      </c>
      <c r="BQ2571">
        <v>8</v>
      </c>
      <c r="BR2571">
        <v>8</v>
      </c>
      <c r="BS2571">
        <v>8</v>
      </c>
      <c r="BT2571">
        <v>8</v>
      </c>
      <c r="BU2571">
        <v>0</v>
      </c>
      <c r="BV2571" t="str">
        <f>"8:00 AM"</f>
        <v>8:00 AM</v>
      </c>
      <c r="BW2571" t="str">
        <f>"5:00 PM"</f>
        <v>5:00 PM</v>
      </c>
      <c r="BX2571" t="s">
        <v>240</v>
      </c>
      <c r="BY2571">
        <v>0</v>
      </c>
      <c r="BZ2571">
        <v>12</v>
      </c>
      <c r="CA2571" t="s">
        <v>115</v>
      </c>
      <c r="CC2571" t="s">
        <v>10791</v>
      </c>
      <c r="CD2571" t="s">
        <v>8336</v>
      </c>
      <c r="CE2571" t="s">
        <v>8337</v>
      </c>
      <c r="CF2571" t="s">
        <v>1913</v>
      </c>
      <c r="CG2571" t="s">
        <v>120</v>
      </c>
      <c r="CH2571" s="3">
        <v>96950</v>
      </c>
      <c r="CI2571" s="4">
        <v>9.75</v>
      </c>
      <c r="CJ2571" s="4">
        <v>9.75</v>
      </c>
      <c r="CK2571" s="4">
        <v>14.63</v>
      </c>
      <c r="CL2571" s="4">
        <v>14.63</v>
      </c>
      <c r="CM2571" t="s">
        <v>136</v>
      </c>
      <c r="CN2571" t="s">
        <v>331</v>
      </c>
      <c r="CO2571" t="s">
        <v>137</v>
      </c>
      <c r="CQ2571" t="s">
        <v>115</v>
      </c>
      <c r="CR2571" t="s">
        <v>138</v>
      </c>
      <c r="CS2571" t="s">
        <v>139</v>
      </c>
      <c r="CT2571" t="s">
        <v>138</v>
      </c>
      <c r="CU2571" t="s">
        <v>139</v>
      </c>
      <c r="CV2571" t="s">
        <v>138</v>
      </c>
      <c r="CW2571" t="s">
        <v>139</v>
      </c>
      <c r="CX2571" t="s">
        <v>8341</v>
      </c>
      <c r="CY2571" s="10">
        <v>16702852253</v>
      </c>
      <c r="CZ2571" t="s">
        <v>1624</v>
      </c>
      <c r="DA2571" t="s">
        <v>246</v>
      </c>
      <c r="DB2571" t="s">
        <v>138</v>
      </c>
      <c r="DC2571" t="s">
        <v>115</v>
      </c>
    </row>
    <row r="2572" spans="1:112" ht="14.45" customHeight="1" x14ac:dyDescent="0.25">
      <c r="A2572" t="s">
        <v>12983</v>
      </c>
      <c r="B2572" t="s">
        <v>248</v>
      </c>
      <c r="C2572" s="1">
        <v>45759</v>
      </c>
      <c r="D2572" s="1">
        <v>45838</v>
      </c>
      <c r="E2572" t="s">
        <v>210</v>
      </c>
      <c r="F2572" s="1">
        <v>45929</v>
      </c>
      <c r="G2572" t="s">
        <v>115</v>
      </c>
      <c r="H2572" t="s">
        <v>115</v>
      </c>
      <c r="I2572" t="s">
        <v>115</v>
      </c>
      <c r="J2572" t="s">
        <v>747</v>
      </c>
      <c r="K2572" t="s">
        <v>748</v>
      </c>
      <c r="L2572" t="s">
        <v>749</v>
      </c>
      <c r="M2572" t="s">
        <v>119</v>
      </c>
      <c r="N2572" t="s">
        <v>750</v>
      </c>
      <c r="O2572" t="s">
        <v>120</v>
      </c>
      <c r="P2572" s="3">
        <v>96950</v>
      </c>
      <c r="Q2572" t="s">
        <v>121</v>
      </c>
      <c r="S2572" s="10">
        <v>16702331530</v>
      </c>
      <c r="U2572" t="s">
        <v>751</v>
      </c>
      <c r="V2572">
        <v>721110</v>
      </c>
      <c r="W2572" t="s">
        <v>123</v>
      </c>
      <c r="Y2572" t="s">
        <v>752</v>
      </c>
      <c r="Z2572" t="s">
        <v>753</v>
      </c>
      <c r="AB2572" t="s">
        <v>754</v>
      </c>
      <c r="AC2572" t="s">
        <v>749</v>
      </c>
      <c r="AD2572" t="s">
        <v>119</v>
      </c>
      <c r="AE2572" t="s">
        <v>750</v>
      </c>
      <c r="AF2572" t="s">
        <v>120</v>
      </c>
      <c r="AG2572" s="3">
        <v>96950</v>
      </c>
      <c r="AH2572" t="s">
        <v>121</v>
      </c>
      <c r="AJ2572" s="10">
        <v>16702331530</v>
      </c>
      <c r="AL2572" t="s">
        <v>755</v>
      </c>
      <c r="BD2572" t="str">
        <f>"49-9021.00"</f>
        <v>49-9021.00</v>
      </c>
      <c r="BE2572" t="s">
        <v>203</v>
      </c>
      <c r="BF2572" t="s">
        <v>6758</v>
      </c>
      <c r="BG2572" t="s">
        <v>5606</v>
      </c>
      <c r="BH2572">
        <v>1</v>
      </c>
      <c r="BI2572">
        <v>1</v>
      </c>
      <c r="BJ2572" s="1">
        <v>45931</v>
      </c>
      <c r="BK2572" s="1">
        <v>46295</v>
      </c>
      <c r="BL2572" s="1">
        <v>45931</v>
      </c>
      <c r="BM2572" s="1">
        <v>46295</v>
      </c>
      <c r="BN2572">
        <v>40</v>
      </c>
      <c r="BO2572">
        <v>0</v>
      </c>
      <c r="BP2572">
        <v>8</v>
      </c>
      <c r="BQ2572">
        <v>8</v>
      </c>
      <c r="BR2572">
        <v>8</v>
      </c>
      <c r="BS2572">
        <v>8</v>
      </c>
      <c r="BT2572">
        <v>8</v>
      </c>
      <c r="BU2572">
        <v>0</v>
      </c>
      <c r="BV2572" t="str">
        <f>"7:00 AM"</f>
        <v>7:00 AM</v>
      </c>
      <c r="BW2572" t="str">
        <f>"4:00 PM"</f>
        <v>4:00 PM</v>
      </c>
      <c r="BX2572" t="s">
        <v>133</v>
      </c>
      <c r="BY2572">
        <v>0</v>
      </c>
      <c r="BZ2572">
        <v>24</v>
      </c>
      <c r="CA2572" t="s">
        <v>115</v>
      </c>
      <c r="CC2572" t="s">
        <v>12984</v>
      </c>
      <c r="CD2572" t="s">
        <v>749</v>
      </c>
      <c r="CE2572" t="s">
        <v>119</v>
      </c>
      <c r="CF2572" t="s">
        <v>750</v>
      </c>
      <c r="CG2572" t="s">
        <v>120</v>
      </c>
      <c r="CH2572" s="3">
        <v>96950</v>
      </c>
      <c r="CI2572" s="4">
        <v>10.74</v>
      </c>
      <c r="CJ2572" s="4">
        <v>10.74</v>
      </c>
      <c r="CK2572" s="4">
        <v>16.11</v>
      </c>
      <c r="CL2572" s="4">
        <v>16.11</v>
      </c>
      <c r="CM2572" t="s">
        <v>136</v>
      </c>
      <c r="CO2572" t="s">
        <v>137</v>
      </c>
      <c r="CQ2572" t="s">
        <v>115</v>
      </c>
      <c r="CR2572" t="s">
        <v>138</v>
      </c>
      <c r="CS2572" t="s">
        <v>139</v>
      </c>
      <c r="CT2572" t="s">
        <v>138</v>
      </c>
      <c r="CU2572" t="s">
        <v>139</v>
      </c>
      <c r="CV2572" t="s">
        <v>138</v>
      </c>
      <c r="CW2572" t="s">
        <v>139</v>
      </c>
      <c r="CX2572" t="s">
        <v>4776</v>
      </c>
      <c r="CY2572" s="10">
        <v>16702331530</v>
      </c>
      <c r="CZ2572" t="s">
        <v>755</v>
      </c>
      <c r="DA2572" t="s">
        <v>758</v>
      </c>
      <c r="DB2572" t="s">
        <v>138</v>
      </c>
      <c r="DC2572" t="s">
        <v>115</v>
      </c>
      <c r="DD2572" t="s">
        <v>752</v>
      </c>
      <c r="DE2572" t="s">
        <v>753</v>
      </c>
      <c r="DF2572" t="s">
        <v>331</v>
      </c>
      <c r="DG2572" t="s">
        <v>747</v>
      </c>
      <c r="DH2572" t="s">
        <v>755</v>
      </c>
    </row>
    <row r="2573" spans="1:112" ht="14.45" customHeight="1" x14ac:dyDescent="0.25">
      <c r="A2573" t="s">
        <v>13264</v>
      </c>
      <c r="B2573" t="s">
        <v>248</v>
      </c>
      <c r="C2573" s="1">
        <v>45792</v>
      </c>
      <c r="D2573" s="1">
        <v>45838</v>
      </c>
      <c r="E2573" t="s">
        <v>210</v>
      </c>
      <c r="F2573" s="1">
        <v>45929</v>
      </c>
      <c r="G2573" t="s">
        <v>115</v>
      </c>
      <c r="H2573" t="s">
        <v>115</v>
      </c>
      <c r="I2573" t="s">
        <v>115</v>
      </c>
      <c r="J2573" t="s">
        <v>13265</v>
      </c>
      <c r="K2573" t="s">
        <v>13266</v>
      </c>
      <c r="L2573" t="s">
        <v>7747</v>
      </c>
      <c r="M2573" t="s">
        <v>139</v>
      </c>
      <c r="N2573" t="s">
        <v>272</v>
      </c>
      <c r="O2573" t="s">
        <v>120</v>
      </c>
      <c r="P2573" s="3">
        <v>96952</v>
      </c>
      <c r="Q2573" t="s">
        <v>121</v>
      </c>
      <c r="S2573" s="10">
        <v>16707889668</v>
      </c>
      <c r="U2573" t="s">
        <v>7748</v>
      </c>
      <c r="V2573">
        <v>111419</v>
      </c>
      <c r="W2573" t="s">
        <v>123</v>
      </c>
      <c r="Y2573" t="s">
        <v>514</v>
      </c>
      <c r="Z2573" t="s">
        <v>7749</v>
      </c>
      <c r="AB2573" t="s">
        <v>126</v>
      </c>
      <c r="AC2573" t="s">
        <v>7747</v>
      </c>
      <c r="AD2573" t="s">
        <v>139</v>
      </c>
      <c r="AE2573" t="s">
        <v>272</v>
      </c>
      <c r="AF2573" t="s">
        <v>120</v>
      </c>
      <c r="AG2573" s="3">
        <v>96952</v>
      </c>
      <c r="AH2573" t="s">
        <v>121</v>
      </c>
      <c r="AJ2573" s="10">
        <v>16707889668</v>
      </c>
      <c r="AL2573" t="s">
        <v>7750</v>
      </c>
      <c r="BD2573" t="str">
        <f>"45-2092.00"</f>
        <v>45-2092.00</v>
      </c>
      <c r="BE2573" t="s">
        <v>1875</v>
      </c>
      <c r="BF2573" t="s">
        <v>13267</v>
      </c>
      <c r="BG2573" t="s">
        <v>2269</v>
      </c>
      <c r="BH2573">
        <v>3</v>
      </c>
      <c r="BI2573">
        <v>3</v>
      </c>
      <c r="BJ2573" s="1">
        <v>45931</v>
      </c>
      <c r="BK2573" s="1">
        <v>46295</v>
      </c>
      <c r="BL2573" s="1">
        <v>45931</v>
      </c>
      <c r="BM2573" s="1">
        <v>46295</v>
      </c>
      <c r="BN2573">
        <v>35</v>
      </c>
      <c r="BO2573">
        <v>0</v>
      </c>
      <c r="BP2573">
        <v>7</v>
      </c>
      <c r="BQ2573">
        <v>7</v>
      </c>
      <c r="BR2573">
        <v>7</v>
      </c>
      <c r="BS2573">
        <v>7</v>
      </c>
      <c r="BT2573">
        <v>7</v>
      </c>
      <c r="BU2573">
        <v>0</v>
      </c>
      <c r="BV2573" t="str">
        <f>"7:00 AM"</f>
        <v>7:00 AM</v>
      </c>
      <c r="BW2573" t="str">
        <f>"5:00 PM"</f>
        <v>5:00 PM</v>
      </c>
      <c r="BX2573" t="s">
        <v>240</v>
      </c>
      <c r="BY2573">
        <v>0</v>
      </c>
      <c r="BZ2573">
        <v>3</v>
      </c>
      <c r="CA2573" t="s">
        <v>115</v>
      </c>
      <c r="CC2573" s="2" t="s">
        <v>13268</v>
      </c>
      <c r="CD2573" t="s">
        <v>7747</v>
      </c>
      <c r="CE2573" t="s">
        <v>139</v>
      </c>
      <c r="CF2573" t="s">
        <v>272</v>
      </c>
      <c r="CG2573" t="s">
        <v>120</v>
      </c>
      <c r="CH2573" s="3">
        <v>96952</v>
      </c>
      <c r="CI2573" s="4">
        <v>11.91</v>
      </c>
      <c r="CJ2573" s="4">
        <v>11.91</v>
      </c>
      <c r="CK2573" s="4">
        <v>17.86</v>
      </c>
      <c r="CL2573" s="4">
        <v>17.86</v>
      </c>
      <c r="CM2573" t="s">
        <v>136</v>
      </c>
      <c r="CN2573" t="s">
        <v>9643</v>
      </c>
      <c r="CO2573" t="s">
        <v>137</v>
      </c>
      <c r="CQ2573" t="s">
        <v>115</v>
      </c>
      <c r="CR2573" t="s">
        <v>138</v>
      </c>
      <c r="CS2573" t="s">
        <v>139</v>
      </c>
      <c r="CT2573" t="s">
        <v>138</v>
      </c>
      <c r="CU2573" t="s">
        <v>139</v>
      </c>
      <c r="CV2573" t="s">
        <v>138</v>
      </c>
      <c r="CW2573" t="s">
        <v>139</v>
      </c>
      <c r="CX2573" t="s">
        <v>699</v>
      </c>
      <c r="CY2573" s="10">
        <v>16707889668</v>
      </c>
      <c r="CZ2573" t="s">
        <v>7753</v>
      </c>
      <c r="DA2573" t="s">
        <v>139</v>
      </c>
      <c r="DB2573" t="s">
        <v>138</v>
      </c>
      <c r="DC2573" t="s">
        <v>115</v>
      </c>
    </row>
    <row r="2574" spans="1:112" ht="14.45" customHeight="1" x14ac:dyDescent="0.25">
      <c r="A2574" t="s">
        <v>13291</v>
      </c>
      <c r="B2574" t="s">
        <v>248</v>
      </c>
      <c r="C2574" s="1">
        <v>45793</v>
      </c>
      <c r="D2574" s="1">
        <v>45838</v>
      </c>
      <c r="E2574" t="s">
        <v>210</v>
      </c>
      <c r="F2574" s="1">
        <v>45930</v>
      </c>
      <c r="G2574" t="s">
        <v>138</v>
      </c>
      <c r="H2574" t="s">
        <v>115</v>
      </c>
      <c r="I2574" t="s">
        <v>115</v>
      </c>
      <c r="J2574" t="s">
        <v>1951</v>
      </c>
      <c r="K2574" t="s">
        <v>1952</v>
      </c>
      <c r="L2574" t="s">
        <v>1953</v>
      </c>
      <c r="M2574" t="s">
        <v>512</v>
      </c>
      <c r="N2574" t="s">
        <v>128</v>
      </c>
      <c r="O2574" t="s">
        <v>120</v>
      </c>
      <c r="P2574" s="3">
        <v>96950</v>
      </c>
      <c r="Q2574" t="s">
        <v>121</v>
      </c>
      <c r="R2574" t="s">
        <v>439</v>
      </c>
      <c r="S2574" s="10">
        <v>16702349909</v>
      </c>
      <c r="U2574" t="s">
        <v>1954</v>
      </c>
      <c r="V2574">
        <v>812112</v>
      </c>
      <c r="W2574" t="s">
        <v>123</v>
      </c>
      <c r="Y2574" t="s">
        <v>1955</v>
      </c>
      <c r="Z2574" t="s">
        <v>1956</v>
      </c>
      <c r="AB2574" t="s">
        <v>126</v>
      </c>
      <c r="AC2574" t="s">
        <v>1953</v>
      </c>
      <c r="AD2574" t="s">
        <v>512</v>
      </c>
      <c r="AE2574" t="s">
        <v>128</v>
      </c>
      <c r="AF2574" t="s">
        <v>120</v>
      </c>
      <c r="AG2574" s="3">
        <v>96950</v>
      </c>
      <c r="AH2574" t="s">
        <v>121</v>
      </c>
      <c r="AI2574" t="s">
        <v>439</v>
      </c>
      <c r="AJ2574" s="10">
        <v>16702349909</v>
      </c>
      <c r="AL2574" t="s">
        <v>1957</v>
      </c>
      <c r="BD2574" t="str">
        <f>"39-5012.00"</f>
        <v>39-5012.00</v>
      </c>
      <c r="BE2574" t="s">
        <v>1772</v>
      </c>
      <c r="BF2574" t="s">
        <v>1958</v>
      </c>
      <c r="BG2574" t="s">
        <v>1959</v>
      </c>
      <c r="BH2574">
        <v>3</v>
      </c>
      <c r="BI2574">
        <v>3</v>
      </c>
      <c r="BJ2574" s="1">
        <v>45932</v>
      </c>
      <c r="BK2574" s="1">
        <v>47027</v>
      </c>
      <c r="BL2574" s="1">
        <v>45932</v>
      </c>
      <c r="BM2574" s="1">
        <v>47027</v>
      </c>
      <c r="BN2574">
        <v>35</v>
      </c>
      <c r="BO2574">
        <v>7</v>
      </c>
      <c r="BP2574">
        <v>0</v>
      </c>
      <c r="BQ2574">
        <v>7</v>
      </c>
      <c r="BR2574">
        <v>0</v>
      </c>
      <c r="BS2574">
        <v>7</v>
      </c>
      <c r="BT2574">
        <v>7</v>
      </c>
      <c r="BU2574">
        <v>7</v>
      </c>
      <c r="BV2574" t="str">
        <f>"10:00 AM"</f>
        <v>10:00 AM</v>
      </c>
      <c r="BW2574" t="str">
        <f>"6:00 PM"</f>
        <v>6:00 PM</v>
      </c>
      <c r="BX2574" t="s">
        <v>240</v>
      </c>
      <c r="BY2574">
        <v>0</v>
      </c>
      <c r="BZ2574">
        <v>12</v>
      </c>
      <c r="CA2574" t="s">
        <v>115</v>
      </c>
      <c r="CC2574" t="s">
        <v>449</v>
      </c>
      <c r="CD2574" t="s">
        <v>1953</v>
      </c>
      <c r="CE2574" t="s">
        <v>512</v>
      </c>
      <c r="CF2574" t="s">
        <v>128</v>
      </c>
      <c r="CG2574" t="s">
        <v>120</v>
      </c>
      <c r="CH2574" s="3">
        <v>96950</v>
      </c>
      <c r="CI2574" s="4">
        <v>7.98</v>
      </c>
      <c r="CJ2574" s="4">
        <v>7.98</v>
      </c>
      <c r="CK2574" s="4">
        <v>11.97</v>
      </c>
      <c r="CL2574" s="4">
        <v>11.97</v>
      </c>
      <c r="CM2574" t="s">
        <v>136</v>
      </c>
      <c r="CN2574" t="s">
        <v>449</v>
      </c>
      <c r="CO2574" t="s">
        <v>137</v>
      </c>
      <c r="CQ2574" t="s">
        <v>115</v>
      </c>
      <c r="CR2574" t="s">
        <v>138</v>
      </c>
      <c r="CS2574" t="s">
        <v>139</v>
      </c>
      <c r="CT2574" t="s">
        <v>138</v>
      </c>
      <c r="CU2574" t="s">
        <v>139</v>
      </c>
      <c r="CV2574" t="s">
        <v>138</v>
      </c>
      <c r="CW2574" t="s">
        <v>139</v>
      </c>
      <c r="CX2574" t="s">
        <v>450</v>
      </c>
      <c r="CY2574" s="10">
        <v>16702349909</v>
      </c>
      <c r="CZ2574" t="s">
        <v>1957</v>
      </c>
      <c r="DA2574" t="s">
        <v>208</v>
      </c>
      <c r="DB2574" t="s">
        <v>138</v>
      </c>
      <c r="DC2574" t="s">
        <v>115</v>
      </c>
    </row>
    <row r="2575" spans="1:112" ht="14.45" customHeight="1" x14ac:dyDescent="0.25">
      <c r="A2575" t="s">
        <v>13683</v>
      </c>
      <c r="B2575" t="s">
        <v>248</v>
      </c>
      <c r="C2575" s="1">
        <v>45778</v>
      </c>
      <c r="D2575" s="1">
        <v>45838</v>
      </c>
      <c r="E2575" t="s">
        <v>210</v>
      </c>
      <c r="F2575" s="1">
        <v>45929</v>
      </c>
      <c r="G2575" t="s">
        <v>115</v>
      </c>
      <c r="H2575" t="s">
        <v>115</v>
      </c>
      <c r="I2575" t="s">
        <v>115</v>
      </c>
      <c r="J2575" t="s">
        <v>2898</v>
      </c>
      <c r="K2575" t="s">
        <v>2899</v>
      </c>
      <c r="L2575" t="s">
        <v>2900</v>
      </c>
      <c r="M2575" t="s">
        <v>2901</v>
      </c>
      <c r="N2575" t="s">
        <v>128</v>
      </c>
      <c r="O2575" t="s">
        <v>120</v>
      </c>
      <c r="P2575" s="3">
        <v>96950</v>
      </c>
      <c r="Q2575" t="s">
        <v>121</v>
      </c>
      <c r="S2575" s="10">
        <v>16702851093</v>
      </c>
      <c r="U2575" t="s">
        <v>2902</v>
      </c>
      <c r="V2575">
        <v>561510</v>
      </c>
      <c r="W2575" t="s">
        <v>123</v>
      </c>
      <c r="Y2575" t="s">
        <v>2903</v>
      </c>
      <c r="Z2575" t="s">
        <v>2904</v>
      </c>
      <c r="AB2575" t="s">
        <v>658</v>
      </c>
      <c r="AC2575" t="s">
        <v>2900</v>
      </c>
      <c r="AD2575" t="s">
        <v>2901</v>
      </c>
      <c r="AE2575" t="s">
        <v>128</v>
      </c>
      <c r="AF2575" t="s">
        <v>120</v>
      </c>
      <c r="AG2575" s="3">
        <v>96950</v>
      </c>
      <c r="AH2575" t="s">
        <v>121</v>
      </c>
      <c r="AJ2575" s="10">
        <v>16702851093</v>
      </c>
      <c r="AL2575" t="s">
        <v>2905</v>
      </c>
      <c r="BD2575" t="str">
        <f>"39-7011.00"</f>
        <v>39-7011.00</v>
      </c>
      <c r="BE2575" t="s">
        <v>719</v>
      </c>
      <c r="BF2575" t="s">
        <v>2906</v>
      </c>
      <c r="BG2575" t="s">
        <v>721</v>
      </c>
      <c r="BH2575">
        <v>3</v>
      </c>
      <c r="BI2575">
        <v>3</v>
      </c>
      <c r="BJ2575" s="1">
        <v>45931</v>
      </c>
      <c r="BK2575" s="1">
        <v>46295</v>
      </c>
      <c r="BL2575" s="1">
        <v>45931</v>
      </c>
      <c r="BM2575" s="1">
        <v>46295</v>
      </c>
      <c r="BN2575">
        <v>40</v>
      </c>
      <c r="BO2575">
        <v>0</v>
      </c>
      <c r="BP2575">
        <v>8</v>
      </c>
      <c r="BQ2575">
        <v>8</v>
      </c>
      <c r="BR2575">
        <v>8</v>
      </c>
      <c r="BS2575">
        <v>8</v>
      </c>
      <c r="BT2575">
        <v>8</v>
      </c>
      <c r="BU2575">
        <v>0</v>
      </c>
      <c r="BV2575" t="str">
        <f>"8:00 AM"</f>
        <v>8:00 AM</v>
      </c>
      <c r="BW2575" t="str">
        <f>"5:00 PM"</f>
        <v>5:00 PM</v>
      </c>
      <c r="BX2575" t="s">
        <v>133</v>
      </c>
      <c r="BY2575">
        <v>0</v>
      </c>
      <c r="BZ2575">
        <v>24</v>
      </c>
      <c r="CA2575" t="s">
        <v>115</v>
      </c>
      <c r="CC2575" t="s">
        <v>2907</v>
      </c>
      <c r="CD2575" t="s">
        <v>2900</v>
      </c>
      <c r="CE2575" t="s">
        <v>2901</v>
      </c>
      <c r="CF2575" t="s">
        <v>128</v>
      </c>
      <c r="CG2575" t="s">
        <v>120</v>
      </c>
      <c r="CH2575" s="3">
        <v>96950</v>
      </c>
      <c r="CI2575" s="4">
        <v>10.43</v>
      </c>
      <c r="CJ2575" s="4">
        <v>10.43</v>
      </c>
      <c r="CK2575" s="4">
        <v>15.65</v>
      </c>
      <c r="CL2575" s="4">
        <v>15.65</v>
      </c>
      <c r="CM2575" t="s">
        <v>136</v>
      </c>
      <c r="CN2575" t="s">
        <v>139</v>
      </c>
      <c r="CO2575" t="s">
        <v>137</v>
      </c>
      <c r="CQ2575" t="s">
        <v>115</v>
      </c>
      <c r="CR2575" t="s">
        <v>138</v>
      </c>
      <c r="CS2575" t="s">
        <v>139</v>
      </c>
      <c r="CT2575" t="s">
        <v>138</v>
      </c>
      <c r="CU2575" t="s">
        <v>139</v>
      </c>
      <c r="CV2575" t="s">
        <v>138</v>
      </c>
      <c r="CW2575" t="s">
        <v>139</v>
      </c>
      <c r="CX2575" t="s">
        <v>1776</v>
      </c>
      <c r="CY2575" s="10">
        <v>16702851093</v>
      </c>
      <c r="CZ2575" t="s">
        <v>2905</v>
      </c>
      <c r="DA2575" t="s">
        <v>139</v>
      </c>
      <c r="DB2575" t="s">
        <v>138</v>
      </c>
      <c r="DC2575" t="s">
        <v>115</v>
      </c>
    </row>
  </sheetData>
  <autoFilter ref="A1:DH2575" xr:uid="{8729B63E-8094-4363-8308-4DDBD8D60643}">
    <sortState xmlns:xlrd2="http://schemas.microsoft.com/office/spreadsheetml/2017/richdata2" ref="A2:DH2575">
      <sortCondition ref="D1:D2575"/>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CW_Disclosure_Data_FY2025_Q3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Goodwin, William J - ETA CTR</dc:creator>
  <cp:lastModifiedBy>Jordan, Rob - ETA</cp:lastModifiedBy>
  <dcterms:created xsi:type="dcterms:W3CDTF">2025-07-01T13:48:38Z</dcterms:created>
  <dcterms:modified xsi:type="dcterms:W3CDTF">2025-07-17T12:29:17Z</dcterms:modified>
</cp:coreProperties>
</file>